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202300"/>
  <mc:AlternateContent xmlns:mc="http://schemas.openxmlformats.org/markup-compatibility/2006">
    <mc:Choice Requires="x15">
      <x15ac:absPath xmlns:x15ac="http://schemas.microsoft.com/office/spreadsheetml/2010/11/ac" url="C:\Users\Nawal\Downloads\"/>
    </mc:Choice>
  </mc:AlternateContent>
  <xr:revisionPtr revIDLastSave="0" documentId="8_{496435C7-1319-4087-BECC-22F9BC63E39D}" xr6:coauthVersionLast="47" xr6:coauthVersionMax="47" xr10:uidLastSave="{00000000-0000-0000-0000-000000000000}"/>
  <bookViews>
    <workbookView xWindow="-120" yWindow="-120" windowWidth="29040" windowHeight="15720" activeTab="2" xr2:uid="{FC0519D5-AD3F-4AEA-A152-5F1E8F5231C5}"/>
  </bookViews>
  <sheets>
    <sheet name="Sheet4" sheetId="10" r:id="rId1"/>
    <sheet name="Dashboard" sheetId="19" r:id="rId2"/>
    <sheet name="Sample - Superstore" sheetId="1" r:id="rId3"/>
    <sheet name="Pivot" sheetId="14" r:id="rId4"/>
  </sheets>
  <definedNames>
    <definedName name="_xlchart.v5.0" hidden="1">Pivot!$AL$3</definedName>
    <definedName name="_xlchart.v5.1" hidden="1">Pivot!$AL$4:$AL$52</definedName>
    <definedName name="_xlchart.v5.2" hidden="1">Pivot!$AM$3</definedName>
    <definedName name="_xlchart.v5.3" hidden="1">Pivot!$AM$4:$AM$52</definedName>
    <definedName name="_xlchart.v5.4" hidden="1">Pivot!$AL$3</definedName>
    <definedName name="_xlchart.v5.5" hidden="1">Pivot!$AL$4:$AL$52</definedName>
    <definedName name="_xlchart.v5.6" hidden="1">Pivot!$AM$3</definedName>
    <definedName name="_xlchart.v5.7" hidden="1">Pivot!$AM$4:$AM$52</definedName>
    <definedName name="Slicer_Category2">#N/A</definedName>
    <definedName name="Slicer_O_month">#N/A</definedName>
    <definedName name="Slicer_Order_Year">#N/A</definedName>
    <definedName name="Slicer_Region">#N/A</definedName>
  </definedNames>
  <calcPr calcId="0"/>
  <pivotCaches>
    <pivotCache cacheId="697"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V4810" i="1" l="1"/>
  <c r="Y4810"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B4810" i="1"/>
  <c r="W4810" i="1"/>
  <c r="X4810"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2"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13" i="14"/>
  <c r="B15" i="14"/>
  <c r="B11" i="14"/>
  <c r="B17" i="14" l="1"/>
  <c r="Z4810" i="1"/>
</calcChain>
</file>

<file path=xl/sharedStrings.xml><?xml version="1.0" encoding="utf-8"?>
<sst xmlns="http://schemas.openxmlformats.org/spreadsheetml/2006/main" count="62780" uniqueCount="10481">
  <si>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</si>
  <si>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</si>
  <si>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</si>
  <si>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</si>
  <si>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</si>
  <si>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</si>
  <si>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</si>
  <si>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</si>
  <si>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</si>
  <si>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</si>
  <si>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</si>
  <si>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</si>
  <si>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</si>
  <si>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</si>
  <si>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</si>
  <si>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</si>
  <si>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</si>
  <si>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</si>
  <si>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</si>
  <si>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</si>
  <si>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</si>
  <si>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</si>
  <si>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</si>
  <si>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</si>
  <si>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</si>
  <si>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</si>
  <si>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</si>
  <si>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</si>
  <si>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</si>
  <si>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</si>
  <si>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</si>
  <si>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</si>
  <si>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</si>
  <si>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</si>
  <si>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</si>
  <si>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</si>
  <si>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</si>
  <si>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</si>
  <si>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</si>
  <si>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</si>
  <si>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</si>
  <si>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</si>
  <si>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</si>
  <si>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</si>
  <si>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</si>
  <si>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</si>
  <si>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</si>
  <si>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</si>
  <si>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</si>
  <si>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</si>
  <si>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</si>
  <si>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</si>
  <si>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</si>
  <si>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</si>
  <si>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</si>
  <si>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</si>
  <si>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</si>
  <si>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</si>
  <si>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</si>
  <si>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</si>
  <si>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</si>
  <si>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</si>
  <si>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</si>
  <si>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</si>
  <si>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</si>
  <si>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</si>
  <si>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</si>
  <si>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</si>
  <si>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</si>
  <si>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</si>
  <si>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</si>
  <si>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</si>
  <si>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</si>
  <si>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</si>
  <si>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</si>
  <si>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</si>
  <si>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</si>
  <si>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</si>
  <si>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</si>
  <si>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</si>
  <si>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</si>
  <si>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</si>
  <si>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</si>
  <si>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</si>
  <si>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</si>
  <si>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</si>
  <si>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</si>
  <si>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</si>
  <si>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</si>
  <si>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</si>
  <si>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</si>
  <si>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</si>
  <si>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</si>
  <si>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</si>
  <si>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</si>
  <si>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</si>
  <si>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</si>
  <si>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</si>
  <si>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</si>
  <si>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</si>
  <si>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</si>
  <si>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</si>
  <si>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</si>
  <si>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</si>
  <si>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</si>
  <si>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</si>
  <si>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</si>
  <si>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</si>
  <si>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</si>
  <si>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</si>
  <si>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</si>
  <si>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</si>
  <si>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</si>
  <si>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</si>
  <si>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</si>
  <si>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</si>
  <si>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</si>
  <si>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</si>
  <si>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</si>
  <si>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</si>
  <si>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</si>
  <si>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</si>
  <si>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</si>
  <si>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</si>
  <si>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</si>
  <si>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</si>
  <si>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</si>
  <si>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</si>
  <si>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</si>
  <si>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</si>
  <si>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</si>
  <si>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</si>
  <si>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</si>
  <si>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</si>
  <si>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</si>
  <si>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</si>
  <si>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</si>
  <si>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</si>
  <si>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</si>
  <si>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</si>
  <si>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</si>
  <si>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</si>
  <si>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</si>
  <si>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</si>
  <si>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</si>
  <si>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</si>
  <si>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</si>
  <si>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</si>
  <si>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</si>
  <si>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</si>
  <si>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</si>
  <si>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</si>
  <si>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</si>
  <si>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</si>
  <si>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</si>
  <si>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</si>
  <si>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</si>
  <si>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</si>
  <si>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</si>
  <si>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</si>
  <si>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</si>
  <si>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</si>
  <si>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</si>
  <si>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</si>
  <si>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</si>
  <si>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</si>
  <si>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</si>
  <si>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</si>
  <si>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</si>
  <si>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</si>
  <si>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</si>
  <si>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</si>
  <si>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</si>
  <si>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</si>
  <si>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</si>
  <si>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</si>
  <si>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</si>
  <si>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</si>
  <si>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</si>
  <si>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</si>
  <si>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</si>
  <si>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</si>
  <si>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</si>
  <si>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</si>
  <si>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</si>
  <si>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</si>
  <si>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</si>
  <si>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</si>
  <si>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</si>
  <si>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</si>
  <si>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</si>
  <si>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</si>
  <si>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</si>
  <si>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</si>
  <si>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</si>
  <si>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</si>
  <si>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</si>
  <si>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</si>
  <si>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</si>
  <si>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</si>
  <si>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</si>
  <si>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</si>
  <si>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</si>
  <si>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</si>
  <si>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</si>
  <si>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</si>
  <si>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</si>
  <si>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</si>
  <si>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</si>
  <si>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</si>
  <si>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</si>
  <si>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</si>
  <si>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</si>
  <si>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</si>
  <si>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</si>
  <si>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</si>
  <si>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</si>
  <si>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</si>
  <si>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</si>
  <si>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</si>
  <si>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</si>
  <si>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</si>
  <si>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</si>
  <si>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</si>
  <si>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</si>
  <si>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</si>
  <si>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</si>
  <si>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</si>
  <si>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</si>
  <si>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</si>
  <si>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</si>
  <si>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</si>
  <si>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</si>
  <si>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</si>
  <si>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</si>
  <si>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</si>
  <si>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</si>
  <si>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</si>
  <si>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</si>
  <si>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</si>
  <si>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</si>
  <si>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</si>
  <si>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</si>
  <si>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</si>
  <si>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</si>
  <si>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</si>
  <si>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</si>
  <si>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</si>
  <si>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</si>
  <si>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</si>
  <si>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</si>
  <si>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</si>
  <si>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</si>
  <si>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</si>
  <si>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</si>
  <si>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</si>
  <si>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</si>
  <si>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</si>
  <si>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</si>
  <si>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</si>
  <si>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</si>
  <si>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</si>
  <si>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</si>
  <si>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</si>
  <si>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</si>
  <si>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</si>
  <si>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</si>
  <si>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</si>
  <si>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</si>
  <si>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</si>
  <si>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</si>
  <si>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</si>
  <si>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</si>
  <si>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</si>
  <si>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</si>
  <si>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</si>
  <si>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</si>
  <si>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</si>
  <si>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</si>
  <si>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</si>
  <si>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</si>
  <si>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</si>
  <si>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</si>
  <si>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</si>
  <si>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</si>
  <si>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</si>
  <si>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</si>
  <si>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</si>
  <si>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</si>
  <si>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</si>
  <si>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</si>
  <si>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</si>
  <si>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</si>
  <si>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</si>
  <si>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</si>
  <si>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</si>
  <si>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</si>
  <si>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</si>
  <si>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</si>
  <si>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</si>
  <si>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</si>
  <si>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</si>
  <si>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</si>
  <si>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</si>
  <si>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</si>
  <si>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</si>
  <si>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</si>
  <si>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</si>
  <si>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</si>
  <si>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</si>
  <si>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</si>
  <si>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</si>
  <si>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</si>
  <si>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</si>
  <si>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</si>
  <si>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</si>
  <si>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</si>
  <si>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</si>
  <si>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</si>
  <si>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</si>
  <si>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</si>
  <si>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</si>
  <si>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</si>
  <si>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</si>
  <si>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</si>
  <si>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</si>
  <si>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</si>
  <si>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</si>
  <si>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</si>
  <si>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</si>
  <si>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</si>
  <si>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</si>
  <si>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</si>
  <si>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</si>
  <si>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</si>
  <si>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</si>
  <si>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</si>
  <si>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</si>
  <si>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</si>
  <si>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</si>
  <si>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</si>
  <si>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</si>
  <si>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</si>
  <si>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</si>
  <si>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</si>
  <si>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</si>
  <si>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</si>
  <si>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</si>
  <si>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</si>
  <si>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</si>
  <si>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</si>
  <si>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</si>
  <si>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</si>
  <si>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</si>
  <si>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</si>
  <si>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</si>
  <si>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</si>
  <si>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</si>
  <si>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</si>
  <si>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</si>
  <si>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</si>
  <si>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</si>
  <si>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</si>
  <si>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</si>
  <si>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</si>
  <si>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</si>
  <si>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</si>
  <si>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</si>
  <si>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</si>
  <si>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</si>
  <si>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</si>
  <si>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</si>
  <si>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</si>
  <si>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</si>
  <si>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</si>
  <si>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</si>
  <si>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</si>
  <si>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</si>
  <si>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</si>
  <si>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</si>
  <si>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</si>
  <si>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</si>
  <si>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</si>
  <si>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</si>
  <si>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</si>
  <si>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</si>
  <si>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</si>
  <si>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</si>
  <si>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</si>
  <si>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</si>
  <si>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</si>
  <si>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</si>
  <si>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</si>
  <si>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</si>
  <si>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</si>
  <si>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</si>
  <si>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</si>
  <si>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</si>
  <si>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</si>
  <si>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</si>
  <si>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</si>
  <si>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</si>
  <si>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</si>
  <si>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</si>
  <si>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</si>
  <si>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</si>
  <si>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</si>
  <si>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</si>
  <si>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</si>
  <si>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</si>
  <si>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</si>
  <si>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</si>
  <si>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</si>
  <si>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</si>
  <si>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</si>
  <si>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</si>
  <si>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</si>
  <si>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</si>
  <si>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</si>
  <si>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</si>
  <si>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</si>
  <si>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</si>
  <si>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</si>
  <si>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</si>
  <si>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</si>
  <si>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</si>
  <si>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</si>
  <si>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</si>
  <si>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</si>
  <si>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</si>
  <si>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</si>
  <si>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</si>
  <si>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</si>
  <si>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</si>
  <si>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</si>
  <si>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</si>
  <si>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</si>
  <si>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</si>
  <si>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</si>
  <si>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</si>
  <si>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</si>
  <si>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</si>
  <si>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</si>
  <si>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</si>
  <si>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</si>
  <si>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</si>
  <si>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</si>
  <si>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</si>
  <si>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</si>
  <si>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</si>
  <si>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</si>
  <si>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</si>
  <si>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</si>
  <si>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</si>
  <si>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</si>
  <si>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</si>
  <si>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</si>
  <si>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</si>
  <si>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</si>
  <si>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</si>
  <si>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</si>
  <si>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</si>
  <si>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</si>
  <si>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</si>
  <si>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</si>
  <si>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</si>
  <si>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</si>
  <si>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</si>
  <si>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</si>
  <si>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</si>
  <si>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</si>
  <si>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</si>
  <si>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</si>
  <si>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</si>
  <si>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</si>
  <si>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</si>
  <si>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</si>
  <si>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</si>
  <si>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</si>
  <si>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</si>
  <si>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</si>
  <si>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</si>
  <si>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</si>
  <si>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</si>
  <si>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</si>
  <si>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</si>
  <si>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</si>
  <si>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</si>
  <si>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</si>
  <si>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</si>
  <si>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</si>
  <si>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</si>
  <si>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</si>
  <si>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</si>
  <si>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</si>
  <si>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</si>
  <si>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</si>
  <si>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</si>
  <si>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</si>
  <si>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</si>
  <si>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</si>
  <si>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</si>
  <si>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</si>
  <si>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</si>
  <si>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</si>
  <si>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</si>
  <si>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</si>
  <si>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</si>
  <si>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</si>
  <si>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</si>
  <si>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</si>
  <si>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</si>
  <si>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</si>
  <si>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</si>
  <si>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</si>
  <si>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</si>
  <si>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</si>
  <si>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</si>
  <si>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</si>
  <si>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</si>
  <si>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</si>
  <si>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</si>
  <si>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</si>
  <si>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</si>
  <si>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</si>
  <si>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</si>
  <si>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</si>
  <si>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</si>
  <si>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</si>
  <si>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</si>
  <si>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</si>
  <si>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</si>
  <si>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</si>
  <si>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</si>
  <si>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</si>
  <si>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</si>
  <si>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</si>
  <si>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</si>
  <si>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</si>
  <si>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</si>
  <si>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</si>
  <si>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</si>
  <si>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</si>
  <si>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</si>
  <si>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</si>
  <si>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</si>
  <si>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</si>
  <si>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</si>
  <si>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</si>
  <si>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</si>
  <si>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</si>
  <si>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</si>
  <si>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</si>
  <si>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</si>
  <si>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</si>
  <si>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</si>
  <si>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</si>
  <si>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</si>
  <si>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</si>
  <si>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</si>
  <si>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</si>
  <si>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</si>
  <si>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</si>
  <si>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</si>
  <si>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</si>
  <si>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</si>
  <si>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</si>
  <si>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</si>
  <si>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</si>
  <si>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</si>
  <si>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</si>
  <si>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</si>
  <si>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</si>
  <si>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</si>
  <si>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</si>
  <si>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</si>
  <si>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</si>
  <si>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</si>
  <si>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</si>
  <si>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</si>
  <si>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</si>
  <si>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</si>
  <si>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</si>
  <si>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</si>
  <si>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</si>
  <si>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</si>
  <si>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</si>
  <si>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</si>
  <si>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</si>
  <si>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</si>
  <si>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</si>
  <si>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</si>
  <si>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</si>
  <si>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</si>
  <si>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</si>
  <si>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</si>
  <si>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</si>
  <si>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</si>
  <si>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</si>
  <si>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</si>
  <si>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</si>
  <si>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</si>
  <si>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</si>
  <si>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</si>
  <si>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</si>
  <si>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</si>
  <si>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</si>
  <si>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</si>
  <si>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</si>
  <si>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</si>
  <si>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</si>
  <si>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</si>
  <si>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</si>
  <si>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</si>
  <si>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</si>
  <si>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</si>
  <si>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</si>
  <si>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</si>
  <si>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</si>
  <si>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</si>
  <si>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</si>
  <si>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</si>
  <si>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</si>
  <si>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</si>
  <si>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</si>
  <si>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</si>
  <si>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</si>
  <si>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</si>
  <si>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</si>
  <si>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</si>
  <si>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</si>
  <si>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</si>
  <si>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</si>
  <si>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</si>
  <si>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</si>
  <si>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</si>
  <si>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</si>
  <si>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</si>
  <si>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</si>
  <si>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</si>
  <si>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</si>
  <si>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</si>
  <si>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</si>
  <si>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</si>
  <si>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</si>
  <si>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</si>
  <si>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</si>
  <si>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</si>
  <si>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</si>
  <si>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</si>
  <si>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</si>
  <si>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</si>
  <si>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</si>
  <si>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</si>
  <si>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</si>
  <si>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</si>
  <si>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</si>
  <si>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</si>
  <si>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</si>
  <si>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</si>
  <si>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</si>
  <si>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</si>
  <si>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</si>
  <si>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</si>
  <si>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</si>
  <si>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</si>
  <si>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</si>
  <si>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</si>
  <si>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</si>
  <si>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</si>
  <si>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</si>
  <si>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</si>
  <si>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</si>
  <si>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</si>
  <si>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</si>
  <si>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</si>
  <si>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</si>
  <si>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</si>
  <si>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</si>
  <si>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</si>
  <si>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</si>
  <si>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</si>
  <si>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</si>
  <si>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</si>
  <si>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</si>
  <si>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</si>
  <si>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</si>
  <si>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</si>
  <si>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</si>
  <si>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</si>
  <si>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</si>
  <si>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</si>
  <si>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</si>
  <si>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</si>
  <si>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</si>
  <si>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</si>
  <si>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</si>
  <si>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</si>
  <si>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</si>
  <si>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</si>
  <si>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</si>
  <si>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</si>
  <si>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</si>
  <si>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</si>
  <si>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</si>
  <si>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</si>
  <si>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</si>
  <si>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</si>
  <si>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</si>
  <si>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</si>
  <si>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</si>
  <si>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</si>
  <si>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</si>
  <si>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</si>
  <si>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</si>
  <si>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</si>
  <si>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</si>
  <si>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</si>
  <si>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</si>
  <si>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</si>
  <si>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</si>
  <si>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</si>
  <si>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</si>
  <si>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</si>
  <si>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</si>
  <si>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</si>
  <si>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</si>
  <si>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</si>
  <si>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</si>
  <si>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</si>
  <si>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</si>
  <si>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</si>
  <si>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</si>
  <si>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</si>
  <si>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</si>
  <si>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</si>
  <si>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</si>
  <si>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</si>
  <si>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</si>
  <si>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</si>
  <si>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</si>
  <si>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</si>
  <si>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</si>
  <si>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</si>
  <si>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</si>
  <si>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</si>
  <si>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</si>
  <si>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</si>
  <si>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</si>
  <si>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</si>
  <si>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</si>
  <si>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</si>
  <si>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</si>
  <si>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</si>
  <si>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</si>
  <si>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</si>
  <si>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</si>
  <si>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</si>
  <si>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</si>
  <si>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</si>
  <si>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</si>
  <si>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</si>
  <si>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</si>
  <si>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</si>
  <si>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</si>
  <si>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</si>
  <si>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</si>
  <si>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</si>
  <si>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</si>
  <si>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</si>
  <si>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</si>
  <si>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</si>
  <si>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</si>
  <si>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</si>
  <si>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</si>
  <si>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</si>
  <si>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</si>
  <si>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</si>
  <si>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</si>
  <si>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</si>
  <si>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</si>
  <si>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</si>
  <si>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</si>
  <si>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</si>
  <si>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</si>
  <si>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</si>
  <si>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</si>
  <si>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</si>
  <si>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</si>
  <si>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</si>
  <si>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</si>
  <si>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</si>
  <si>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</si>
  <si>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</si>
  <si>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</si>
  <si>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</si>
  <si>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</si>
  <si>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</si>
  <si>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</si>
  <si>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</si>
  <si>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</si>
  <si>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</si>
  <si>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</si>
  <si>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</si>
  <si>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</si>
  <si>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</si>
  <si>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</si>
  <si>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</si>
  <si>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</si>
  <si>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</si>
  <si>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</si>
  <si>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</si>
  <si>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</si>
  <si>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</si>
  <si>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</si>
  <si>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</si>
  <si>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</si>
  <si>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</si>
  <si>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</si>
  <si>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</si>
  <si>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</si>
  <si>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</si>
  <si>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</si>
  <si>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</si>
  <si>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</si>
  <si>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</si>
  <si>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</si>
  <si>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</si>
  <si>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</si>
  <si>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</si>
  <si>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</si>
  <si>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</si>
  <si>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</si>
  <si>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</si>
  <si>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</si>
  <si>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</si>
  <si>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</si>
  <si>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</si>
  <si>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</si>
  <si>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</si>
  <si>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</si>
  <si>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</si>
  <si>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</si>
  <si>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</si>
  <si>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</si>
  <si>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</si>
  <si>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</si>
  <si>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</si>
  <si>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</si>
  <si>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</si>
  <si>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</si>
  <si>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</si>
  <si>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</si>
  <si>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</si>
  <si>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</si>
  <si>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</si>
  <si>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</si>
  <si>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</si>
  <si>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</si>
  <si>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</si>
  <si>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</si>
  <si>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</si>
  <si>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</si>
  <si>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</si>
  <si>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</si>
  <si>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</si>
  <si>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</si>
  <si>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</si>
  <si>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</si>
  <si>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</si>
  <si>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</si>
  <si>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</si>
  <si>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</si>
  <si>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</si>
  <si>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</si>
  <si>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</si>
  <si>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</si>
  <si>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</si>
  <si>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</si>
  <si>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</si>
  <si>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</si>
  <si>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</si>
  <si>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</si>
  <si>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</si>
  <si>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</si>
  <si>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</si>
  <si>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</si>
  <si>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</si>
  <si>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</si>
  <si>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</si>
  <si>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</si>
  <si>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</si>
  <si>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</si>
  <si>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</si>
  <si>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</si>
  <si>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</si>
  <si>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</si>
  <si>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</si>
  <si>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</si>
  <si>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</si>
  <si>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</si>
  <si>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</si>
  <si>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</si>
  <si>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</si>
  <si>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</si>
  <si>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</si>
  <si>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</si>
  <si>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</si>
  <si>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</si>
  <si>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</si>
  <si>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</si>
  <si>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</si>
  <si>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</si>
  <si>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</si>
  <si>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</si>
  <si>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</si>
  <si>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</si>
  <si>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</si>
  <si>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</si>
  <si>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</si>
  <si>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</si>
  <si>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</si>
  <si>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</si>
  <si>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</si>
  <si>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</si>
  <si>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</si>
  <si>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</si>
  <si>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</si>
  <si>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</si>
  <si>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</si>
  <si>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</si>
  <si>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</si>
  <si>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</si>
  <si>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</si>
  <si>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</si>
  <si>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</si>
  <si>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</si>
  <si>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</si>
  <si>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</si>
  <si>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</si>
  <si>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</si>
  <si>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</si>
  <si>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</si>
  <si>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</si>
  <si>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</si>
  <si>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</si>
  <si>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</si>
  <si>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</si>
  <si>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</si>
  <si>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</si>
  <si>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</si>
  <si>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</si>
  <si>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</si>
  <si>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</si>
  <si>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</si>
  <si>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</si>
  <si>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</si>
  <si>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</si>
  <si>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</si>
  <si>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</si>
  <si>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</si>
  <si>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</si>
  <si>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</si>
  <si>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</si>
  <si>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</si>
  <si>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</si>
  <si>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</si>
  <si>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</si>
  <si>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</si>
  <si>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</si>
  <si>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</si>
  <si>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</si>
  <si>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</si>
  <si>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</si>
  <si>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</si>
  <si>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</si>
  <si>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</si>
  <si>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</si>
  <si>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</si>
  <si>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</si>
  <si>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</si>
  <si>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</si>
  <si>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</si>
  <si>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</si>
  <si>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</si>
  <si>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</si>
  <si>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</si>
  <si>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</si>
  <si>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</si>
  <si>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</si>
  <si>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</si>
  <si>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</si>
  <si>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</si>
  <si>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</si>
  <si>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</si>
  <si>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</si>
  <si>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</si>
  <si>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</si>
  <si>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</si>
  <si>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</si>
  <si>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</si>
  <si>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</si>
  <si>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</si>
  <si>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</si>
  <si>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</si>
  <si>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</si>
  <si>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</si>
  <si>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</si>
  <si>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</si>
  <si>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</si>
  <si>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</si>
  <si>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</si>
  <si>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</si>
  <si>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</si>
  <si>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</si>
  <si>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</si>
  <si>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</si>
  <si>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</si>
  <si>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</si>
  <si>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</si>
  <si>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</si>
  <si>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</si>
  <si>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</si>
  <si>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</si>
  <si>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</si>
  <si>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</si>
  <si>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</si>
  <si>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</si>
  <si>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</si>
  <si>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</si>
  <si>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</si>
  <si>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</si>
  <si>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</si>
  <si>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</si>
  <si>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</si>
  <si>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</si>
  <si>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</si>
  <si>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</si>
  <si>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</si>
  <si>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</si>
  <si>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</si>
  <si>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</si>
  <si>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</si>
  <si>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</si>
  <si>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</si>
  <si>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</si>
  <si>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</si>
  <si>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</si>
  <si>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</si>
  <si>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</si>
  <si>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</si>
  <si>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</si>
  <si>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</si>
  <si>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</si>
  <si>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</si>
  <si>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</si>
  <si>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</si>
  <si>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</si>
  <si>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</si>
  <si>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</si>
  <si>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</si>
  <si>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</si>
  <si>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</si>
  <si>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</si>
  <si>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</si>
  <si>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</si>
  <si>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</si>
  <si>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</si>
  <si>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</si>
  <si>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</si>
  <si>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</si>
  <si>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</si>
  <si>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</si>
  <si>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</si>
  <si>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</si>
  <si>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</si>
  <si>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</si>
  <si>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</si>
  <si>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</si>
  <si>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</si>
  <si>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</si>
  <si>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</si>
  <si>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</si>
  <si>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</si>
  <si>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</si>
  <si>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</si>
  <si>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</si>
  <si>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</si>
  <si>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</si>
  <si>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</si>
  <si>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</si>
  <si>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</si>
  <si>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</si>
  <si>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</si>
  <si>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</si>
  <si>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</si>
  <si>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</si>
  <si>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</si>
  <si>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</si>
  <si>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</si>
  <si>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</si>
  <si>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</si>
  <si>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</si>
  <si>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</si>
  <si>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</si>
  <si>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</si>
  <si>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</si>
  <si>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</si>
  <si>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</si>
  <si>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</si>
  <si>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</si>
  <si>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</si>
  <si>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</si>
  <si>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</si>
  <si>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</si>
  <si>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</si>
  <si>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</si>
  <si>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</si>
  <si>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</si>
  <si>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</si>
  <si>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</si>
  <si>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</si>
  <si>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</si>
  <si>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</si>
  <si>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</si>
  <si>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</si>
  <si>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</si>
  <si>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</si>
  <si>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</si>
  <si>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</si>
  <si>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</si>
  <si>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</si>
  <si>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</si>
  <si>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</si>
  <si>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</si>
  <si>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</si>
  <si>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</si>
  <si>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</si>
  <si>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</si>
  <si>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</si>
  <si>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</si>
  <si>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</si>
  <si>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</si>
  <si>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</si>
  <si>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</si>
  <si>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</si>
  <si>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</si>
  <si>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</si>
  <si>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</si>
  <si>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</si>
  <si>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</si>
  <si>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</si>
  <si>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</si>
  <si>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</si>
  <si>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</si>
  <si>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</si>
  <si>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</si>
  <si>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</si>
  <si>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</si>
  <si>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</si>
  <si>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</si>
  <si>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</si>
  <si>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</si>
  <si>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</si>
  <si>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</si>
  <si>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</si>
  <si>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</si>
  <si>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</si>
  <si>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</si>
  <si>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</si>
  <si>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</si>
  <si>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</si>
  <si>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</si>
  <si>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</si>
  <si>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</si>
  <si>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</si>
  <si>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</si>
  <si>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</si>
  <si>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</si>
  <si>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</si>
  <si>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</si>
  <si>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</si>
  <si>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</si>
  <si>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</si>
  <si>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</si>
  <si>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</si>
  <si>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</si>
  <si>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</si>
  <si>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</si>
  <si>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</si>
  <si>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</si>
  <si>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</si>
  <si>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</si>
  <si>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</si>
  <si>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</si>
  <si>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</si>
  <si>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</si>
  <si>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</si>
  <si>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</si>
  <si>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</si>
  <si>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</si>
  <si>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</si>
  <si>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</si>
  <si>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</si>
  <si>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</si>
  <si>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</si>
  <si>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</si>
  <si>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</si>
  <si>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</si>
  <si>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</si>
  <si>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</si>
  <si>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</si>
  <si>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</si>
  <si>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</si>
  <si>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</si>
  <si>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</si>
  <si>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</si>
  <si>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</si>
  <si>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</si>
  <si>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</si>
  <si>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</si>
  <si>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</si>
  <si>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</si>
  <si>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</si>
  <si>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</si>
  <si>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</si>
  <si>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</si>
  <si>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</si>
  <si>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</si>
  <si>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</si>
  <si>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</si>
  <si>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</si>
  <si>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</si>
  <si>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</si>
  <si>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</si>
  <si>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</si>
  <si>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</si>
  <si>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</si>
  <si>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</si>
  <si>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</si>
  <si>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</si>
  <si>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</si>
  <si>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</si>
  <si>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</si>
  <si>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</si>
  <si>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</si>
  <si>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</si>
  <si>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</si>
  <si>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</si>
  <si>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</si>
  <si>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</si>
  <si>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</si>
  <si>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</si>
  <si>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</si>
  <si>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</si>
  <si>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</si>
  <si>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</si>
  <si>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</si>
  <si>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</si>
  <si>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</si>
  <si>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</si>
  <si>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</si>
  <si>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</si>
  <si>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</si>
  <si>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</si>
  <si>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</si>
  <si>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</si>
  <si>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</si>
  <si>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</si>
  <si>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</si>
  <si>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</si>
  <si>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</si>
  <si>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</si>
  <si>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</si>
  <si>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</si>
  <si>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</si>
  <si>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</si>
  <si>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</si>
  <si>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</si>
  <si>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</si>
  <si>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</si>
  <si>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</si>
  <si>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</si>
  <si>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</si>
  <si>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</si>
  <si>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</si>
  <si>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</si>
  <si>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</si>
  <si>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</si>
  <si>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</si>
  <si>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</si>
  <si>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</si>
  <si>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</si>
  <si>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</si>
  <si>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</si>
  <si>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</si>
  <si>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</si>
  <si>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</si>
  <si>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</si>
  <si>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</si>
  <si>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</si>
  <si>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</si>
  <si>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</si>
  <si>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</si>
  <si>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</si>
  <si>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</si>
  <si>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</si>
  <si>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</si>
  <si>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</si>
  <si>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</si>
  <si>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</si>
  <si>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</si>
  <si>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</si>
  <si>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</si>
  <si>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</si>
  <si>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</si>
  <si>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</si>
  <si>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</si>
  <si>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</si>
  <si>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</si>
  <si>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</si>
  <si>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</si>
  <si>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</si>
  <si>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</si>
  <si>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</si>
  <si>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</si>
  <si>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</si>
  <si>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</si>
  <si>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</si>
  <si>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</si>
  <si>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</si>
  <si>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</si>
  <si>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</si>
  <si>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</si>
  <si>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</si>
  <si>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</si>
  <si>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</si>
  <si>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</si>
  <si>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</si>
  <si>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</si>
  <si>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</si>
  <si>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</si>
  <si>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</si>
  <si>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</si>
  <si>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</si>
  <si>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</si>
  <si>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</si>
  <si>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</si>
  <si>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</si>
  <si>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</si>
  <si>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</si>
  <si>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</si>
  <si>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</si>
  <si>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</si>
  <si>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</si>
  <si>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</si>
  <si>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</si>
  <si>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</si>
  <si>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</si>
  <si>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</si>
  <si>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</si>
  <si>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</si>
  <si>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</si>
  <si>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</si>
  <si>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</si>
  <si>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</si>
  <si>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</si>
  <si>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</si>
  <si>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</si>
  <si>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</si>
  <si>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</si>
  <si>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</si>
  <si>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</si>
  <si>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</si>
  <si>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</si>
  <si>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</si>
  <si>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</si>
  <si>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</si>
  <si>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</si>
  <si>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</si>
  <si>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</si>
  <si>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</si>
  <si>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</si>
  <si>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</si>
  <si>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</si>
  <si>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</si>
  <si>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</si>
  <si>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</si>
  <si>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</si>
  <si>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</si>
  <si>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</si>
  <si>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</si>
  <si>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</si>
  <si>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</si>
  <si>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</si>
  <si>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</si>
  <si>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</si>
  <si>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</si>
  <si>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</si>
  <si>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</si>
  <si>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</si>
  <si>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</si>
  <si>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</si>
  <si>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</si>
  <si>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</si>
  <si>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</si>
  <si>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</si>
  <si>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</si>
  <si>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</si>
  <si>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</si>
  <si>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</si>
  <si>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</si>
  <si>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</si>
  <si>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</si>
  <si>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</si>
  <si>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</si>
  <si>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</si>
  <si>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</si>
  <si>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</si>
  <si>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</si>
  <si>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</si>
  <si>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</si>
  <si>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</si>
  <si>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</si>
  <si>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</si>
  <si>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</si>
  <si>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</si>
  <si>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</si>
  <si>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</si>
  <si>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</si>
  <si>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</si>
  <si>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</si>
  <si>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</si>
  <si>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</si>
  <si>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</si>
  <si>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</si>
  <si>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</si>
  <si>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</si>
  <si>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</si>
  <si>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</si>
  <si>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</si>
  <si>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</si>
  <si>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</si>
  <si>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</si>
  <si>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</si>
  <si>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</si>
  <si>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</si>
  <si>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</si>
  <si>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</si>
  <si>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</si>
  <si>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</si>
  <si>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</si>
  <si>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</si>
  <si>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</si>
  <si>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</si>
  <si>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</si>
  <si>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</si>
  <si>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</si>
  <si>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</si>
  <si>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</si>
  <si>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</si>
  <si>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</si>
  <si>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</si>
  <si>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</si>
  <si>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</si>
  <si>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</si>
  <si>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</si>
  <si>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</si>
  <si>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</si>
  <si>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</si>
  <si>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</si>
  <si>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</si>
  <si>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</si>
  <si>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</si>
  <si>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</si>
  <si>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</si>
  <si>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</si>
  <si>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</si>
  <si>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</si>
  <si>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</si>
  <si>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</si>
  <si>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</si>
  <si>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</si>
  <si>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</si>
  <si>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</si>
  <si>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</si>
  <si>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</si>
  <si>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</si>
  <si>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</si>
  <si>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</si>
  <si>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</si>
  <si>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</si>
  <si>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</si>
  <si>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</si>
  <si>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</si>
  <si>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</si>
  <si>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</si>
  <si>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</si>
  <si>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</si>
  <si>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</si>
  <si>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</si>
  <si>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</si>
  <si>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</si>
  <si>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</si>
  <si>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</si>
  <si>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</si>
  <si>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</si>
  <si>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</si>
  <si>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</si>
  <si>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</si>
  <si>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</si>
  <si>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</si>
  <si>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</si>
  <si>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</si>
  <si>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</si>
  <si>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</si>
  <si>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</si>
  <si>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</si>
  <si>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</si>
  <si>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</si>
  <si>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</si>
  <si>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</si>
  <si>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</si>
  <si>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</si>
  <si>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</si>
  <si>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</si>
  <si>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</si>
  <si>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</si>
  <si>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</si>
  <si>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</si>
  <si>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</si>
  <si>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</si>
  <si>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</si>
  <si>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</si>
  <si>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</si>
  <si>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</si>
  <si>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</si>
  <si>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</si>
  <si>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</si>
  <si>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</si>
  <si>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</si>
  <si>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</si>
  <si>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</si>
  <si>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</si>
  <si>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</si>
  <si>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</si>
  <si>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</si>
  <si>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</si>
  <si>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</si>
  <si>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</si>
  <si>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</si>
  <si>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</si>
  <si>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</si>
  <si>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</si>
  <si>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</si>
  <si>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</si>
  <si>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</si>
  <si>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</si>
  <si>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</si>
  <si>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</si>
  <si>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</si>
  <si>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</si>
  <si>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</si>
  <si>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</si>
  <si>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</si>
  <si>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</si>
  <si>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</si>
  <si>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</si>
  <si>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</si>
  <si>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</si>
  <si>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</si>
  <si>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</si>
  <si>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</si>
  <si>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</si>
  <si>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</si>
  <si>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</si>
  <si>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</si>
  <si>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</si>
  <si>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</si>
  <si>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</si>
  <si>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</si>
  <si>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</si>
  <si>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</si>
  <si>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</si>
  <si>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</si>
  <si>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</si>
  <si>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</si>
  <si>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</si>
  <si>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</si>
  <si>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</si>
  <si>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</si>
  <si>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</si>
  <si>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</si>
  <si>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</si>
  <si>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</si>
  <si>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</si>
  <si>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</si>
  <si>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</si>
  <si>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</si>
  <si>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</si>
  <si>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</si>
  <si>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</si>
  <si>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</si>
  <si>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</si>
  <si>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</si>
  <si>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</si>
  <si>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</si>
  <si>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</si>
  <si>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</si>
  <si>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</si>
  <si>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</si>
  <si>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</si>
  <si>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</si>
  <si>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</si>
  <si>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</si>
  <si>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</si>
  <si>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</si>
  <si>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</si>
  <si>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</si>
  <si>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</si>
  <si>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</si>
  <si>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</si>
  <si>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</si>
  <si>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</si>
  <si>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</si>
  <si>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</si>
  <si>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</si>
  <si>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</si>
  <si>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</si>
  <si>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</si>
  <si>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</si>
  <si>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</si>
  <si>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</si>
  <si>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</si>
  <si>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</si>
  <si>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</si>
  <si>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</si>
  <si>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</si>
  <si>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</si>
  <si>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</si>
  <si>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</si>
  <si>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</si>
  <si>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</si>
  <si>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</si>
  <si>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</si>
  <si>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</si>
  <si>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</si>
  <si>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</si>
  <si>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</si>
  <si>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</si>
  <si>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</si>
  <si>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</si>
  <si>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</si>
  <si>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</si>
  <si>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</si>
  <si>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</si>
  <si>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</si>
  <si>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</si>
  <si>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</si>
  <si>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</si>
  <si>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</si>
  <si>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</si>
  <si>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</si>
  <si>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</si>
  <si>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</si>
  <si>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</si>
  <si>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</si>
  <si>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</si>
  <si>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</si>
  <si>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</si>
  <si>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</si>
  <si>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</si>
  <si>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</si>
  <si>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</si>
  <si>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</si>
  <si>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</si>
  <si>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</si>
  <si>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</si>
  <si>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</si>
  <si>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</si>
  <si>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</si>
  <si>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</si>
  <si>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</si>
  <si>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</si>
  <si>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</si>
  <si>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</si>
  <si>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</si>
  <si>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</si>
  <si>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</si>
  <si>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</si>
  <si>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</si>
  <si>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</si>
  <si>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</si>
  <si>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</si>
  <si>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</si>
  <si>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</si>
  <si>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</si>
  <si>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</si>
  <si>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</si>
  <si>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</si>
  <si>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</si>
  <si>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</si>
  <si>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</si>
  <si>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</si>
  <si>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</si>
  <si>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</si>
  <si>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</si>
  <si>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</si>
  <si>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</si>
  <si>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</si>
  <si>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</si>
  <si>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</si>
  <si>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</si>
  <si>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</si>
  <si>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</si>
  <si>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</si>
  <si>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</si>
  <si>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</si>
  <si>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</si>
  <si>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</si>
  <si>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</si>
  <si>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</si>
  <si>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</si>
  <si>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</si>
  <si>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</si>
  <si>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</si>
  <si>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</si>
  <si>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</si>
  <si>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</si>
  <si>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</si>
  <si>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</si>
  <si>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</si>
  <si>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</si>
  <si>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</si>
  <si>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</si>
  <si>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</si>
  <si>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</si>
  <si>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</si>
  <si>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</si>
  <si>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</si>
  <si>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</si>
  <si>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</si>
  <si>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</si>
  <si>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</si>
  <si>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</si>
  <si>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</si>
  <si>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</si>
  <si>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</si>
  <si>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</si>
  <si>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</si>
  <si>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</si>
  <si>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</si>
  <si>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</si>
  <si>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</si>
  <si>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</si>
  <si>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</si>
  <si>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</si>
  <si>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</si>
  <si>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</si>
  <si>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</si>
  <si>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</si>
  <si>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</si>
  <si>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</si>
  <si>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</si>
  <si>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</si>
  <si>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</si>
  <si>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</si>
  <si>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</si>
  <si>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</si>
  <si>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</si>
  <si>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</si>
  <si>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</si>
  <si>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</si>
  <si>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</si>
  <si>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</si>
  <si>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</si>
  <si>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</si>
  <si>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</si>
  <si>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</si>
  <si>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</si>
  <si>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</si>
  <si>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</si>
  <si>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</si>
  <si>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</si>
  <si>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</si>
  <si>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</si>
  <si>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</si>
  <si>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</si>
  <si>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</si>
  <si>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</si>
  <si>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</si>
  <si>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</si>
  <si>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</si>
  <si>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</si>
  <si>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</si>
  <si>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</si>
  <si>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</si>
  <si>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</si>
  <si>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</si>
  <si>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</si>
  <si>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</si>
  <si>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</si>
  <si>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</si>
  <si>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</si>
  <si>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</si>
  <si>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</si>
  <si>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</si>
  <si>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</si>
  <si>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</si>
  <si>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</si>
  <si>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</si>
  <si>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</si>
  <si>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</si>
  <si>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</si>
  <si>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</si>
  <si>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</si>
  <si>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</si>
  <si>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</si>
  <si>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</si>
  <si>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</si>
  <si>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</si>
  <si>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</si>
  <si>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</si>
  <si>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</si>
  <si>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</si>
  <si>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</si>
  <si>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</si>
  <si>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</si>
  <si>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</si>
  <si>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</si>
  <si>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</si>
  <si>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</si>
  <si>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</si>
  <si>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</si>
  <si>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</si>
  <si>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</si>
  <si>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</si>
  <si>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</si>
  <si>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</si>
  <si>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</si>
  <si>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</si>
  <si>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</si>
  <si>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</si>
  <si>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</si>
  <si>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</si>
  <si>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</si>
  <si>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</si>
  <si>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</si>
  <si>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</si>
  <si>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</si>
  <si>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</si>
  <si>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</si>
  <si>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</si>
  <si>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</si>
  <si>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</si>
  <si>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</si>
  <si>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</si>
  <si>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</si>
  <si>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</si>
  <si>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</si>
  <si>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</si>
  <si>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</si>
  <si>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</si>
  <si>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</si>
  <si>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</si>
  <si>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</si>
  <si>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</si>
  <si>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</si>
  <si>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</si>
  <si>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</si>
  <si>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</si>
  <si>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</si>
  <si>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</si>
  <si>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</si>
  <si>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</si>
  <si>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</si>
  <si>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</si>
  <si>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</si>
  <si>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</si>
  <si>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</si>
  <si>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</si>
  <si>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</si>
  <si>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</si>
  <si>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</si>
  <si>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</si>
  <si>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</si>
  <si>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</si>
  <si>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</si>
  <si>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</si>
  <si>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</si>
  <si>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</si>
  <si>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</si>
  <si>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</si>
  <si>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</si>
  <si>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</si>
  <si>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</si>
  <si>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</si>
  <si>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</si>
  <si>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</si>
  <si>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</si>
  <si>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</si>
  <si>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</si>
  <si>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</si>
  <si>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</si>
  <si>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</si>
  <si>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</si>
  <si>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</si>
  <si>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</si>
  <si>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</si>
  <si>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</si>
  <si>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</si>
  <si>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</si>
  <si>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</si>
  <si>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</si>
  <si>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</si>
  <si>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</si>
  <si>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</si>
  <si>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</si>
  <si>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</si>
  <si>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</si>
  <si>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</si>
  <si>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</si>
  <si>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</si>
  <si>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</si>
  <si>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</si>
  <si>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</si>
  <si>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</si>
  <si>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</si>
  <si>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</si>
  <si>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</si>
  <si>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</si>
  <si>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</si>
  <si>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</si>
  <si>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</si>
  <si>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</si>
  <si>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</si>
  <si>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</si>
  <si>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</si>
  <si>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</si>
  <si>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</si>
  <si>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</si>
  <si>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</si>
  <si>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</si>
  <si>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</si>
  <si>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</si>
  <si>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</si>
  <si>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</si>
  <si>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</si>
  <si>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</si>
  <si>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</si>
  <si>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</si>
  <si>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</si>
  <si>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</si>
  <si>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</si>
  <si>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</si>
  <si>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</si>
  <si>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</si>
  <si>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</si>
  <si>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</si>
  <si>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</si>
  <si>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</si>
  <si>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</si>
  <si>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</si>
  <si>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</si>
  <si>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</si>
  <si>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</si>
  <si>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</si>
  <si>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</si>
  <si>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</si>
  <si>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</si>
  <si>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</si>
  <si>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</si>
  <si>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</si>
  <si>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</si>
  <si>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</si>
  <si>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</si>
  <si>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</si>
  <si>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</si>
  <si>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</si>
  <si>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</si>
  <si>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</si>
  <si>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</si>
  <si>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</si>
  <si>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</si>
  <si>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</si>
  <si>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</si>
  <si>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</si>
  <si>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</si>
  <si>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</si>
  <si>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</si>
  <si>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</si>
  <si>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</si>
  <si>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</si>
  <si>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</si>
  <si>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</si>
  <si>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</si>
  <si>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</si>
  <si>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</si>
  <si>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</si>
  <si>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</si>
  <si>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</si>
  <si>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</si>
  <si>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</si>
  <si>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</si>
  <si>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</si>
  <si>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</si>
  <si>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</si>
  <si>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</si>
  <si>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</si>
  <si>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</si>
  <si>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</si>
  <si>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</si>
  <si>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</si>
  <si>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</si>
  <si>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</si>
  <si>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</si>
  <si>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</si>
  <si>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</si>
  <si>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</si>
  <si>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</si>
  <si>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</si>
  <si>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</si>
  <si>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</si>
  <si>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</si>
  <si>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</si>
  <si>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</si>
  <si>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</si>
  <si>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</si>
  <si>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</si>
  <si>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</si>
  <si>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</si>
  <si>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</si>
  <si>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</si>
  <si>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</si>
  <si>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</si>
  <si>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</si>
  <si>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</si>
  <si>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</si>
  <si>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</si>
  <si>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</si>
  <si>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</si>
  <si>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</si>
  <si>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</si>
  <si>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</si>
  <si>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</si>
  <si>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</si>
  <si>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</si>
  <si>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</si>
  <si>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</si>
  <si>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</si>
  <si>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</si>
  <si>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</si>
  <si>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</si>
  <si>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</si>
  <si>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</si>
  <si>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</si>
  <si>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</si>
  <si>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</si>
  <si>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</si>
  <si>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</si>
  <si>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</si>
  <si>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</si>
  <si>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</si>
  <si>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</si>
  <si>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</si>
  <si>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</si>
  <si>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</si>
  <si>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</si>
  <si>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</si>
  <si>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</si>
  <si>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</si>
  <si>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</si>
  <si>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</si>
  <si>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</si>
  <si>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</si>
  <si>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</si>
  <si>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</si>
  <si>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</si>
  <si>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</si>
  <si>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</si>
  <si>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</si>
  <si>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</si>
  <si>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</si>
  <si>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</si>
  <si>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</si>
  <si>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</si>
  <si>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</si>
  <si>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</si>
  <si>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</si>
  <si>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</si>
  <si>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</si>
  <si>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</si>
  <si>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</si>
  <si>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</si>
  <si>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</si>
  <si>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</si>
  <si>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</si>
  <si>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</si>
  <si>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</si>
  <si>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</si>
  <si>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</si>
  <si>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</si>
  <si>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</si>
  <si>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</si>
  <si>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</si>
  <si>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</si>
  <si>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</si>
  <si>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</si>
  <si>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</si>
  <si>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</si>
  <si>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</si>
  <si>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</si>
  <si>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</si>
  <si>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</si>
  <si>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</si>
  <si>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</si>
  <si>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</si>
  <si>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</si>
  <si>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</si>
  <si>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</si>
  <si>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</si>
  <si>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</si>
  <si>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</si>
  <si>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</si>
  <si>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</si>
  <si>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</si>
  <si>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</si>
  <si>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</si>
  <si>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</si>
  <si>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</si>
  <si>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</si>
  <si>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</si>
  <si>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</si>
  <si>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</si>
  <si>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</si>
  <si>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</si>
  <si>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</si>
  <si>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</si>
  <si>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</si>
  <si>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</si>
  <si>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</si>
  <si>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</si>
  <si>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</si>
  <si>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</si>
  <si>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</si>
  <si>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</si>
  <si>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</si>
  <si>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</si>
  <si>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</si>
  <si>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</si>
  <si>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</si>
  <si>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</si>
  <si>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</si>
  <si>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</si>
  <si>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</si>
  <si>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</si>
  <si>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</si>
  <si>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</si>
  <si>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</si>
  <si>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</si>
  <si>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</si>
  <si>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</si>
  <si>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</si>
  <si>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</si>
  <si>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</si>
  <si>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</si>
  <si>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</si>
  <si>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</si>
  <si>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</si>
  <si>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</si>
  <si>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</si>
  <si>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</si>
  <si>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</si>
  <si>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</si>
  <si>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</si>
  <si>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</si>
  <si>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</si>
  <si>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</si>
  <si>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</si>
  <si>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</si>
  <si>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</si>
  <si>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</si>
  <si>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</si>
  <si>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</si>
  <si>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</si>
  <si>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</si>
  <si>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</si>
  <si>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</si>
  <si>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</si>
  <si>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</si>
  <si>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</si>
  <si>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</si>
  <si>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</si>
  <si>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</si>
  <si>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</si>
  <si>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</si>
  <si>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</si>
  <si>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</si>
  <si>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</si>
  <si>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</si>
  <si>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</si>
  <si>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</si>
  <si>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</si>
  <si>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</si>
  <si>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</si>
  <si>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</si>
  <si>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</si>
  <si>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</si>
  <si>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</si>
  <si>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</si>
  <si>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</si>
  <si>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</si>
  <si>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</si>
  <si>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</si>
  <si>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</si>
  <si>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</si>
  <si>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</si>
  <si>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</si>
  <si>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</si>
  <si>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</si>
  <si>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</si>
  <si>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</si>
  <si>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</si>
  <si>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</si>
  <si>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</si>
  <si>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</si>
  <si>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</si>
  <si>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</si>
  <si>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</si>
  <si>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</si>
  <si>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</si>
  <si>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</si>
  <si>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</si>
  <si>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</si>
  <si>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</si>
  <si>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</si>
  <si>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</si>
  <si>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</si>
  <si>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</si>
  <si>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</si>
  <si>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</si>
  <si>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</si>
  <si>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</si>
  <si>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</si>
  <si>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</si>
  <si>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</si>
  <si>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</si>
  <si>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</si>
  <si>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</si>
  <si>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</si>
  <si>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</si>
  <si>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</si>
  <si>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</si>
  <si>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</si>
  <si>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</si>
  <si>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</si>
  <si>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</si>
  <si>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</si>
  <si>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</si>
  <si>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</si>
  <si>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</si>
  <si>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</si>
  <si>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</si>
  <si>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</si>
  <si>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</si>
  <si>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</si>
  <si>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</si>
  <si>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</si>
  <si>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</si>
  <si>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</si>
  <si>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</si>
  <si>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</si>
  <si>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</si>
  <si>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</si>
  <si>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</si>
  <si>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</si>
  <si>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</si>
  <si>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</si>
  <si>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</si>
  <si>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</si>
  <si>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</si>
  <si>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</si>
  <si>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</si>
  <si>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</si>
  <si>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</si>
  <si>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</si>
  <si>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</si>
  <si>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</si>
  <si>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</si>
  <si>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</si>
  <si>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</si>
  <si>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</si>
  <si>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</si>
  <si>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</si>
  <si>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</si>
  <si>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</si>
  <si>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</si>
  <si>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</si>
  <si>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</si>
  <si>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</si>
  <si>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</si>
  <si>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</si>
  <si>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</si>
  <si>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</si>
  <si>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</si>
  <si>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</si>
  <si>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</si>
  <si>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</si>
  <si>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</si>
  <si>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</si>
  <si>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</si>
  <si>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</si>
  <si>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</si>
  <si>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</si>
  <si>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</si>
  <si>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</si>
  <si>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</si>
  <si>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</si>
  <si>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</si>
  <si>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</si>
  <si>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</si>
  <si>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</si>
  <si>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</si>
  <si>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</si>
  <si>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</si>
  <si>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</si>
  <si>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</si>
  <si>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</si>
  <si>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</si>
  <si>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</si>
  <si>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</si>
  <si>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</si>
  <si>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</si>
  <si>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</si>
  <si>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</si>
  <si>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</si>
  <si>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</si>
  <si>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</si>
  <si>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</si>
  <si>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</si>
  <si>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</si>
  <si>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</si>
  <si>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</si>
  <si>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</si>
  <si>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</si>
  <si>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</si>
  <si>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</si>
  <si>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</si>
  <si>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</si>
  <si>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</si>
  <si>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</si>
  <si>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</si>
  <si>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</si>
  <si>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</si>
  <si>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</si>
  <si>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</si>
  <si>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</si>
  <si>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</si>
  <si>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</si>
  <si>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</si>
  <si>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</si>
  <si>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</si>
  <si>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</si>
  <si>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</si>
  <si>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</si>
  <si>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</si>
  <si>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</si>
  <si>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</si>
  <si>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</si>
  <si>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</si>
  <si>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</si>
  <si>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</si>
  <si>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</si>
  <si>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</si>
  <si>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</si>
  <si>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</si>
  <si>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</si>
  <si>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</si>
  <si>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</si>
  <si>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</si>
  <si>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</si>
  <si>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</si>
  <si>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</si>
  <si>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</si>
  <si>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</si>
  <si>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</si>
  <si>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</si>
  <si>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</si>
  <si>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</si>
  <si>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</si>
  <si>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</si>
  <si>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</si>
  <si>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</si>
  <si>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</si>
  <si>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</si>
  <si>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</si>
  <si>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</si>
  <si>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</si>
  <si>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</si>
  <si>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</si>
  <si>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</si>
  <si>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</si>
  <si>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</si>
  <si>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</si>
  <si>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</si>
  <si>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</si>
  <si>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</si>
  <si>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</si>
  <si>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</si>
  <si>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</si>
  <si>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</si>
  <si>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</si>
  <si>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</si>
  <si>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</si>
  <si>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</si>
  <si>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</si>
  <si>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</si>
  <si>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</si>
  <si>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</si>
  <si>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</si>
  <si>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</si>
  <si>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</si>
  <si>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</si>
  <si>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</si>
  <si>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</si>
  <si>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</si>
  <si>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</si>
  <si>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</si>
  <si>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</si>
  <si>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</si>
  <si>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</si>
  <si>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</si>
  <si>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</si>
  <si>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</si>
  <si>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</si>
  <si>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</si>
  <si>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</si>
  <si>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</si>
  <si>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</si>
  <si>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</si>
  <si>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</si>
  <si>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</si>
  <si>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</si>
  <si>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</si>
  <si>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</si>
  <si>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</si>
  <si>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</si>
  <si>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</si>
  <si>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</si>
  <si>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</si>
  <si>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</si>
  <si>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</si>
  <si>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</si>
  <si>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</si>
  <si>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</si>
  <si>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</si>
  <si>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</si>
  <si>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</si>
  <si>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</si>
  <si>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</si>
  <si>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</si>
  <si>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</si>
  <si>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</si>
  <si>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</si>
  <si>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</si>
  <si>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</si>
  <si>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</si>
  <si>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</si>
  <si>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</si>
  <si>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</si>
  <si>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</si>
  <si>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</si>
  <si>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</si>
  <si>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</si>
  <si>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</si>
  <si>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</si>
  <si>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</si>
  <si>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</si>
  <si>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</si>
  <si>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</si>
  <si>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</si>
  <si>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</si>
  <si>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</si>
  <si>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</si>
  <si>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</si>
  <si>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</si>
  <si>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</si>
  <si>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</si>
  <si>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</si>
  <si>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</si>
  <si>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</si>
  <si>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</si>
  <si>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</si>
  <si>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</si>
  <si>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</si>
  <si>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</si>
  <si>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</si>
  <si>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</si>
  <si>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</si>
  <si>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</si>
  <si>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</si>
  <si>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</si>
  <si>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</si>
  <si>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</si>
  <si>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</si>
  <si>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</si>
  <si>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</si>
  <si>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</si>
  <si>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</si>
  <si>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</si>
  <si>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</si>
  <si>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</si>
  <si>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</si>
  <si>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</si>
  <si>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</si>
  <si>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</si>
  <si>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</si>
  <si>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</si>
  <si>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</si>
  <si>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</si>
  <si>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</si>
  <si>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</si>
  <si>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</si>
  <si>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</si>
  <si>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</si>
  <si>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</si>
  <si>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</si>
  <si>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</si>
  <si>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</si>
  <si>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</si>
  <si>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</si>
  <si>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</si>
  <si>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</si>
  <si>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</si>
  <si>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</si>
  <si>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</si>
  <si>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</si>
  <si>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</si>
  <si>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</si>
  <si>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</si>
  <si>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</si>
  <si>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</si>
  <si>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</si>
  <si>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</si>
  <si>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TEC-PH-10001557</t>
  </si>
  <si>
    <t>Pyle PMP37LED</t>
  </si>
  <si>
    <t>CA-2016-165316</t>
  </si>
  <si>
    <t>OFF-AR-10002956</t>
  </si>
  <si>
    <t>Boston 16801 Nautilus Battery Pencil Sharpener</t>
  </si>
  <si>
    <t>OFF-AP-10003266</t>
  </si>
  <si>
    <t>Holmes Replacement Filter for HEPA Air Cleaner, Large Room</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</si>
  <si>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</si>
  <si>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</si>
  <si>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</si>
  <si>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</si>
  <si>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</si>
  <si>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</si>
  <si>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</si>
  <si>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</si>
  <si>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</si>
  <si>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</si>
  <si>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</si>
  <si>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</si>
  <si>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</si>
  <si>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</si>
  <si>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</si>
  <si>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</si>
  <si>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</si>
  <si>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</si>
  <si>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</si>
  <si>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</si>
  <si>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</si>
  <si>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</si>
  <si>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</si>
  <si>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</si>
  <si>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</si>
  <si>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</si>
  <si>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</si>
  <si>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</si>
  <si>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</si>
  <si>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</si>
  <si>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</si>
  <si>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</si>
  <si>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</si>
  <si>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</si>
  <si>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</si>
  <si>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</si>
  <si>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</si>
  <si>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</si>
  <si>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</si>
  <si>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</si>
  <si>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</si>
  <si>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</si>
  <si>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</si>
  <si>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</si>
  <si>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</si>
  <si>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</si>
  <si>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</si>
  <si>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</si>
  <si>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</si>
  <si>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</si>
  <si>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</si>
  <si>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</si>
  <si>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</si>
  <si>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</si>
  <si>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</si>
  <si>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</si>
  <si>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</si>
  <si>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</si>
  <si>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</si>
  <si>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</si>
  <si>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</si>
  <si>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</si>
  <si>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</si>
  <si>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</si>
  <si>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</si>
  <si>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</si>
  <si>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</si>
  <si>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</si>
  <si>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</si>
  <si>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</si>
  <si>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</si>
  <si>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</si>
  <si>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</si>
  <si>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</si>
  <si>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</si>
  <si>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</si>
  <si>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</si>
  <si>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</si>
  <si>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</si>
  <si>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</si>
  <si>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</si>
  <si>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</si>
  <si>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</si>
  <si>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</si>
  <si>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</si>
  <si>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</si>
  <si>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</si>
  <si>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</si>
  <si>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</si>
  <si>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</si>
  <si>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</si>
  <si>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</si>
  <si>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</si>
  <si>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</si>
  <si>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</si>
  <si>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</si>
  <si>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</si>
  <si>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</si>
  <si>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</si>
  <si>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</si>
  <si>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</si>
  <si>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</si>
  <si>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</si>
  <si>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</si>
  <si>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</si>
  <si>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</si>
  <si>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</si>
  <si>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</si>
  <si>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</si>
  <si>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</si>
  <si>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</si>
  <si>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</si>
  <si>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</si>
  <si>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</si>
  <si>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</si>
  <si>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</si>
  <si>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</si>
  <si>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</si>
  <si>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</si>
  <si>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</si>
  <si>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</si>
  <si>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</si>
  <si>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</si>
  <si>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</si>
  <si>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</si>
  <si>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</si>
  <si>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</si>
  <si>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</si>
  <si>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</si>
  <si>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</si>
  <si>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</si>
  <si>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</si>
  <si>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</si>
  <si>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</si>
  <si>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</si>
  <si>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</si>
  <si>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</si>
  <si>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</si>
  <si>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</si>
  <si>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</si>
  <si>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</si>
  <si>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</si>
  <si>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</si>
  <si>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</si>
  <si>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</si>
  <si>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</si>
  <si>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</si>
  <si>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</si>
  <si>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</si>
  <si>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</si>
  <si>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</si>
  <si>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</si>
  <si>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</si>
  <si>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</si>
  <si>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</si>
  <si>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</si>
  <si>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</si>
  <si>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</si>
  <si>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</si>
  <si>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</si>
  <si>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</si>
  <si>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</si>
  <si>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</si>
  <si>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</si>
  <si>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</si>
  <si>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</si>
  <si>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</si>
  <si>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</si>
  <si>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</si>
  <si>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</si>
  <si>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</si>
  <si>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</si>
  <si>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</si>
  <si>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</si>
  <si>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</si>
  <si>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</si>
  <si>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</si>
  <si>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</si>
  <si>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</si>
  <si>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</si>
  <si>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</si>
  <si>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</si>
  <si>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</si>
  <si>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</si>
  <si>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</si>
  <si>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</si>
  <si>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</si>
  <si>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</si>
  <si>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</si>
  <si>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</si>
  <si>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</si>
  <si>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</si>
  <si>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</si>
  <si>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</si>
  <si>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</si>
  <si>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</si>
  <si>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</si>
  <si>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</si>
  <si>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</si>
  <si>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</si>
  <si>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</si>
  <si>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</si>
  <si>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</si>
  <si>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</si>
  <si>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</si>
  <si>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</si>
  <si>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</si>
  <si>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</si>
  <si>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</si>
  <si>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</si>
  <si>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</si>
  <si>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</si>
  <si>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</si>
  <si>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</si>
  <si>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</si>
  <si>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</si>
  <si>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</si>
  <si>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</si>
  <si>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</si>
  <si>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</si>
  <si>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</si>
  <si>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</si>
  <si>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</si>
  <si>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</si>
  <si>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</si>
  <si>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</si>
  <si>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</si>
  <si>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</si>
  <si>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</si>
  <si>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</si>
  <si>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</si>
  <si>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</si>
  <si>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</si>
  <si>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</si>
  <si>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</si>
  <si>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</si>
  <si>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</si>
  <si>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</si>
  <si>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</si>
  <si>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</si>
  <si>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</si>
  <si>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</si>
  <si>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</si>
  <si>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</si>
  <si>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</si>
  <si>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</si>
  <si>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</si>
  <si>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</si>
  <si>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</si>
  <si>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</si>
  <si>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</si>
  <si>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</si>
  <si>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</si>
  <si>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</si>
  <si>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</si>
  <si>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</si>
  <si>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</si>
  <si>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</si>
  <si>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</si>
  <si>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</si>
  <si>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</si>
  <si>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</si>
  <si>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</si>
  <si>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</si>
  <si>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</si>
  <si>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</si>
  <si>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</si>
  <si>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</si>
  <si>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</si>
  <si>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</si>
  <si>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</si>
  <si>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</si>
  <si>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</si>
  <si>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</si>
  <si>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</si>
  <si>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</si>
  <si>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</si>
  <si>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</si>
  <si>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</si>
  <si>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</si>
  <si>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</si>
  <si>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</si>
  <si>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</si>
  <si>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</si>
  <si>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</si>
  <si>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</si>
  <si>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</si>
  <si>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</si>
  <si>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</si>
  <si>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</si>
  <si>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</si>
  <si>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</si>
  <si>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</si>
  <si>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</si>
  <si>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</si>
  <si>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</si>
  <si>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</si>
  <si>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</si>
  <si>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</si>
  <si>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</si>
  <si>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</si>
  <si>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</si>
  <si>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</si>
  <si>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</si>
  <si>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</si>
  <si>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</si>
  <si>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</si>
  <si>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</si>
  <si>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</si>
  <si>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</si>
  <si>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</si>
  <si>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</si>
  <si>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</si>
  <si>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</si>
  <si>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</si>
  <si>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</si>
  <si>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</si>
  <si>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</si>
  <si>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</si>
  <si>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</si>
  <si>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</si>
  <si>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</si>
  <si>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</si>
  <si>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</si>
  <si>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</si>
  <si>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</si>
  <si>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</si>
  <si>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</si>
  <si>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</si>
  <si>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</si>
  <si>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</si>
  <si>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</si>
  <si>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</si>
  <si>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</si>
  <si>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</si>
  <si>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</si>
  <si>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</si>
  <si>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</si>
  <si>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</si>
  <si>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</si>
  <si>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</si>
  <si>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</si>
  <si>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</si>
  <si>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</si>
  <si>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</si>
  <si>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</si>
  <si>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</si>
  <si>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</si>
  <si>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</si>
  <si>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</si>
  <si>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</si>
  <si>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CA-2015-146829</t>
  </si>
  <si>
    <t>TS-21340</t>
  </si>
  <si>
    <t>Toby Swindell</t>
  </si>
  <si>
    <t>OFF-BI-10004022</t>
  </si>
  <si>
    <t>Acco Suede Grain Vinyl Round Ring Binder</t>
  </si>
  <si>
    <t>CA-2017-167899</t>
  </si>
  <si>
    <t>CA-2015-153549</t>
  </si>
  <si>
    <t>SL-20155</t>
  </si>
  <si>
    <t>Sara Luxemburg</t>
  </si>
  <si>
    <t>CA-2016-105585</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</si>
  <si>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</si>
  <si>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</si>
  <si>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</si>
  <si>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</si>
  <si>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</si>
  <si>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</si>
  <si>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</si>
  <si>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</si>
  <si>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</si>
  <si>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</si>
  <si>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</si>
  <si>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</si>
  <si>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</si>
  <si>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</si>
  <si>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</si>
  <si>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</si>
  <si>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</si>
  <si>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</si>
  <si>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</si>
  <si>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</si>
  <si>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</si>
  <si>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</si>
  <si>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</si>
  <si>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</si>
  <si>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</si>
  <si>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</si>
  <si>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</si>
  <si>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</si>
  <si>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</si>
  <si>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</si>
  <si>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</si>
  <si>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</si>
  <si>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</si>
  <si>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</si>
  <si>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</si>
  <si>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</si>
  <si>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</si>
  <si>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</si>
  <si>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</si>
  <si>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</si>
  <si>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</si>
  <si>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</si>
  <si>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</si>
  <si>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</si>
  <si>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</si>
  <si>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</si>
  <si>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</si>
  <si>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</si>
  <si>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</si>
  <si>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</si>
  <si>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</si>
  <si>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</si>
  <si>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</si>
  <si>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</si>
  <si>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</si>
  <si>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</si>
  <si>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</si>
  <si>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</si>
  <si>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</si>
  <si>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</si>
  <si>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</si>
  <si>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</si>
  <si>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</si>
  <si>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</si>
  <si>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</si>
  <si>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</si>
  <si>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</si>
  <si>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</si>
  <si>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</si>
  <si>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</si>
  <si>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</si>
  <si>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</si>
  <si>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</si>
  <si>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</si>
  <si>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</si>
  <si>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</si>
  <si>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</si>
  <si>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</si>
  <si>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</si>
  <si>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</si>
  <si>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</si>
  <si>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</si>
  <si>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</si>
  <si>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</si>
  <si>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</si>
  <si>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</si>
  <si>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</si>
  <si>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</si>
  <si>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</si>
  <si>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</si>
  <si>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</si>
  <si>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</si>
  <si>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</si>
  <si>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</si>
  <si>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</si>
  <si>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</si>
  <si>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</si>
  <si>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</si>
  <si>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</si>
  <si>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</si>
  <si>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</si>
  <si>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</si>
  <si>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</si>
  <si>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</si>
  <si>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</si>
  <si>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</si>
  <si>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</si>
  <si>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</si>
  <si>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</si>
  <si>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</si>
  <si>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</si>
  <si>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</si>
  <si>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</si>
  <si>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</si>
  <si>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</si>
  <si>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</si>
  <si>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</si>
  <si>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</si>
  <si>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</si>
  <si>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</si>
  <si>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</si>
  <si>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</si>
  <si>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</si>
  <si>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</si>
  <si>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</si>
  <si>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</si>
  <si>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</si>
  <si>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</si>
  <si>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</si>
  <si>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</si>
  <si>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</si>
  <si>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</si>
  <si>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</si>
  <si>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</si>
  <si>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</si>
  <si>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</si>
  <si>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</si>
  <si>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</si>
  <si>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</si>
  <si>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</si>
  <si>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</si>
  <si>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</si>
  <si>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</si>
  <si>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</si>
  <si>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</si>
  <si>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</si>
  <si>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</si>
  <si>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</si>
  <si>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</si>
  <si>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</si>
  <si>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</si>
  <si>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</si>
  <si>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</si>
  <si>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</si>
  <si>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</si>
  <si>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</si>
  <si>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</si>
  <si>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</si>
  <si>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</si>
  <si>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</si>
  <si>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</si>
  <si>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</si>
  <si>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</si>
  <si>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</si>
  <si>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</si>
  <si>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</si>
  <si>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</si>
  <si>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</si>
  <si>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</si>
  <si>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</si>
  <si>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</si>
  <si>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</si>
  <si>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</si>
  <si>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</si>
  <si>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</si>
  <si>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</si>
  <si>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</si>
  <si>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</si>
  <si>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</si>
  <si>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</si>
  <si>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</si>
  <si>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</si>
  <si>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</si>
  <si>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</si>
  <si>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</si>
  <si>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</si>
  <si>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</si>
  <si>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</si>
  <si>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</si>
  <si>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</si>
  <si>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</si>
  <si>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</si>
  <si>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</si>
  <si>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</si>
  <si>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</si>
  <si>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</si>
  <si>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</si>
  <si>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</si>
  <si>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</si>
  <si>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</si>
  <si>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</si>
  <si>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</si>
  <si>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</si>
  <si>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</si>
  <si>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</si>
  <si>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</si>
  <si>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</si>
  <si>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</si>
  <si>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</si>
  <si>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</si>
  <si>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</si>
  <si>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</si>
  <si>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</si>
  <si>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</si>
  <si>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</si>
  <si>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</si>
  <si>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</si>
  <si>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</si>
  <si>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</si>
  <si>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</si>
  <si>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</si>
  <si>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</si>
  <si>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</si>
  <si>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</si>
  <si>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</si>
  <si>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</si>
  <si>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</si>
  <si>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</si>
  <si>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</si>
  <si>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</si>
  <si>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</si>
  <si>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</si>
  <si>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</si>
  <si>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</si>
  <si>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</si>
  <si>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</si>
  <si>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</si>
  <si>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</si>
  <si>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</si>
  <si>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</si>
  <si>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</si>
  <si>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</si>
  <si>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</si>
  <si>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</si>
  <si>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</si>
  <si>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</si>
  <si>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</si>
  <si>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</si>
  <si>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</si>
  <si>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</si>
  <si>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</si>
  <si>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</si>
  <si>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</si>
  <si>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</si>
  <si>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</si>
  <si>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</si>
  <si>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</si>
  <si>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</si>
  <si>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</si>
  <si>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</si>
  <si>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</si>
  <si>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</si>
  <si>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</si>
  <si>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</si>
  <si>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TEC-PH-10003589</t>
  </si>
  <si>
    <t>invisibleSHIELD by ZAGG Smudge-Free Screen Protector</t>
  </si>
  <si>
    <t>OFF-PA-10004735</t>
  </si>
  <si>
    <t>Xerox 1905</t>
  </si>
  <si>
    <t>CA-2017-140585</t>
  </si>
  <si>
    <t>Encinitas</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</si>
  <si>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</si>
  <si>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</si>
  <si>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</si>
  <si>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</si>
  <si>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</si>
  <si>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</si>
  <si>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</si>
  <si>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</si>
  <si>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</si>
  <si>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</si>
  <si>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</si>
  <si>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</si>
  <si>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</si>
  <si>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</si>
  <si>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</si>
  <si>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</si>
  <si>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</si>
  <si>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</si>
  <si>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</si>
  <si>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</si>
  <si>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</si>
  <si>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</si>
  <si>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</si>
  <si>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</si>
  <si>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</si>
  <si>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</si>
  <si>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</si>
  <si>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</si>
  <si>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</si>
  <si>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</si>
  <si>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</si>
  <si>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</si>
  <si>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</si>
  <si>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</si>
  <si>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</si>
  <si>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</si>
  <si>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</si>
  <si>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</si>
  <si>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</si>
  <si>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</si>
  <si>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</si>
  <si>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</si>
  <si>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</si>
  <si>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</si>
  <si>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</si>
  <si>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</si>
  <si>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</si>
  <si>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</si>
  <si>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</si>
  <si>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</si>
  <si>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</si>
  <si>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</si>
  <si>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</si>
  <si>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</si>
  <si>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</si>
  <si>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</si>
  <si>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</si>
  <si>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</si>
  <si>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</si>
  <si>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</si>
  <si>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</si>
  <si>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</si>
  <si>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</si>
  <si>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</si>
  <si>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</si>
  <si>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</si>
  <si>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</si>
  <si>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</si>
  <si>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</si>
  <si>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</si>
  <si>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</si>
  <si>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</si>
  <si>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</si>
  <si>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</si>
  <si>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</si>
  <si>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</si>
  <si>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</si>
  <si>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</si>
  <si>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</si>
  <si>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</si>
  <si>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</si>
  <si>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</si>
  <si>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</si>
  <si>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</si>
  <si>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</si>
  <si>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</si>
  <si>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</si>
  <si>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</si>
  <si>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</si>
  <si>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</si>
  <si>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</si>
  <si>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</si>
  <si>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</si>
  <si>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</si>
  <si>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</si>
  <si>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</si>
  <si>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</si>
  <si>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</si>
  <si>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</si>
  <si>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</si>
  <si>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</si>
  <si>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</si>
  <si>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</si>
  <si>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</si>
  <si>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</si>
  <si>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</si>
  <si>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</si>
  <si>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</si>
  <si>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</si>
  <si>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</si>
  <si>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</si>
  <si>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</si>
  <si>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</si>
  <si>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</si>
  <si>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</si>
  <si>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</si>
  <si>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</si>
  <si>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</si>
  <si>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</si>
  <si>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</si>
  <si>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</si>
  <si>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</si>
  <si>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</si>
  <si>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</si>
  <si>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</si>
  <si>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</si>
  <si>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</si>
  <si>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</si>
  <si>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</si>
  <si>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</si>
  <si>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</si>
  <si>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</si>
  <si>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</si>
  <si>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</si>
  <si>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</si>
  <si>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</si>
  <si>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</si>
  <si>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</si>
  <si>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</si>
  <si>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</si>
  <si>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</si>
  <si>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</si>
  <si>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</si>
  <si>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</si>
  <si>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</si>
  <si>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</si>
  <si>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</si>
  <si>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</si>
  <si>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</si>
  <si>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</si>
  <si>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</si>
  <si>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</si>
  <si>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</si>
  <si>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</si>
  <si>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</si>
  <si>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</si>
  <si>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</si>
  <si>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</si>
  <si>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</si>
  <si>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</si>
  <si>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</si>
  <si>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</si>
  <si>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</si>
  <si>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</si>
  <si>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</si>
  <si>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</si>
  <si>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</si>
  <si>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</si>
  <si>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</si>
  <si>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</si>
  <si>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</si>
  <si>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</si>
  <si>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</si>
  <si>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</si>
  <si>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</si>
  <si>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</si>
  <si>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</si>
  <si>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</si>
  <si>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</si>
  <si>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</si>
  <si>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</si>
  <si>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</si>
  <si>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</si>
  <si>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</si>
  <si>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</si>
  <si>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</si>
  <si>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</si>
  <si>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</si>
  <si>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</si>
  <si>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</si>
  <si>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</si>
  <si>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</si>
  <si>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</si>
  <si>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</si>
  <si>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</si>
  <si>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</si>
  <si>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</si>
  <si>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</si>
  <si>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</si>
  <si>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</si>
  <si>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</si>
  <si>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</si>
  <si>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</si>
  <si>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</si>
  <si>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</si>
  <si>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</si>
  <si>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</si>
  <si>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</si>
  <si>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</si>
  <si>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</si>
  <si>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</si>
  <si>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</si>
  <si>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</si>
  <si>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</si>
  <si>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</si>
  <si>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</si>
  <si>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</si>
  <si>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</si>
  <si>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</si>
  <si>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</si>
  <si>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</si>
  <si>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</si>
  <si>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</si>
  <si>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</si>
  <si>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</si>
  <si>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</si>
  <si>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</si>
  <si>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</si>
  <si>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</si>
  <si>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</si>
  <si>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</si>
  <si>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</si>
  <si>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</si>
  <si>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</si>
  <si>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</si>
  <si>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</si>
  <si>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</si>
  <si>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</si>
  <si>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</si>
  <si>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</si>
  <si>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</si>
  <si>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</si>
  <si>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</si>
  <si>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</si>
  <si>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</si>
  <si>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</si>
  <si>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</si>
  <si>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</si>
  <si>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</si>
  <si>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</si>
  <si>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</si>
  <si>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</si>
  <si>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</si>
  <si>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</si>
  <si>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</si>
  <si>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</si>
  <si>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</si>
  <si>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</si>
  <si>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</si>
  <si>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</si>
  <si>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</si>
  <si>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</si>
  <si>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</si>
  <si>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</si>
  <si>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</si>
  <si>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</si>
  <si>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</si>
  <si>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</si>
  <si>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</si>
  <si>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</si>
  <si>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</si>
  <si>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</si>
  <si>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</si>
  <si>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</si>
  <si>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</si>
  <si>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</si>
  <si>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</si>
  <si>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</si>
  <si>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</si>
  <si>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</si>
  <si>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</si>
  <si>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</si>
  <si>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</si>
  <si>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</si>
  <si>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</si>
  <si>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</si>
  <si>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</si>
  <si>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</si>
  <si>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</si>
  <si>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</si>
  <si>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</si>
  <si>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</si>
  <si>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</si>
  <si>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</si>
  <si>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</si>
  <si>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</si>
  <si>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</si>
  <si>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</si>
  <si>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</si>
  <si>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</si>
  <si>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</si>
  <si>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</si>
  <si>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</si>
  <si>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</si>
  <si>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</si>
  <si>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</si>
  <si>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</si>
  <si>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</si>
  <si>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</si>
  <si>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</si>
  <si>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</si>
  <si>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</si>
  <si>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</si>
  <si>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</si>
  <si>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</si>
  <si>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</si>
  <si>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</si>
  <si>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</si>
  <si>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</si>
  <si>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</si>
  <si>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</si>
  <si>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</si>
  <si>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</si>
  <si>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</si>
  <si>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</si>
  <si>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</si>
  <si>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</si>
  <si>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</si>
  <si>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</si>
  <si>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</si>
  <si>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</si>
  <si>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</si>
  <si>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</si>
  <si>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</si>
  <si>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</si>
  <si>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</si>
  <si>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</si>
  <si>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</si>
  <si>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</si>
  <si>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</si>
  <si>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</si>
  <si>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</si>
  <si>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</si>
  <si>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</si>
  <si>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</si>
  <si>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</si>
  <si>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</si>
  <si>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</si>
  <si>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</si>
  <si>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</si>
  <si>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</si>
  <si>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</si>
  <si>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</si>
  <si>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</si>
  <si>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</si>
  <si>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</si>
  <si>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</si>
  <si>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</si>
  <si>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</si>
  <si>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</si>
  <si>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</si>
  <si>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</si>
  <si>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</si>
  <si>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</si>
  <si>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</si>
  <si>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</si>
  <si>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</si>
  <si>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</si>
  <si>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</si>
  <si>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</si>
  <si>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</si>
  <si>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</si>
  <si>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</si>
  <si>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</si>
  <si>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</si>
  <si>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</si>
  <si>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</si>
  <si>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</si>
  <si>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</si>
  <si>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</si>
  <si>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</si>
  <si>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</si>
  <si>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</si>
  <si>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</si>
  <si>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</si>
  <si>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</si>
  <si>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</si>
  <si>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</si>
  <si>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</si>
  <si>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</si>
  <si>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</si>
  <si>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</si>
  <si>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</si>
  <si>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</si>
  <si>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</si>
  <si>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</si>
  <si>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</si>
  <si>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</si>
  <si>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</si>
  <si>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</si>
  <si>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</si>
  <si>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</si>
  <si>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</si>
  <si>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</si>
  <si>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</si>
  <si>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</si>
  <si>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</si>
  <si>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</si>
  <si>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</si>
  <si>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</si>
  <si>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</si>
  <si>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</si>
  <si>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</si>
  <si>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</si>
  <si>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</si>
  <si>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</si>
  <si>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</si>
  <si>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</si>
  <si>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</si>
  <si>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</si>
  <si>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</si>
  <si>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</si>
  <si>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</si>
  <si>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</si>
  <si>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</si>
  <si>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</si>
  <si>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</si>
  <si>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</si>
  <si>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</si>
  <si>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</si>
  <si>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</si>
  <si>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</si>
  <si>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</si>
  <si>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</si>
  <si>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</si>
  <si>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</si>
  <si>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</si>
  <si>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</si>
  <si>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</si>
  <si>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</si>
  <si>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</si>
  <si>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</si>
  <si>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</si>
  <si>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</si>
  <si>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</si>
  <si>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</si>
  <si>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</si>
  <si>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</si>
  <si>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</si>
  <si>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</si>
  <si>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</si>
  <si>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</si>
  <si>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</si>
  <si>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</si>
  <si>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</si>
  <si>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</si>
  <si>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</si>
  <si>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</si>
  <si>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</si>
  <si>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</si>
  <si>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</si>
  <si>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</si>
  <si>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</si>
  <si>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</si>
  <si>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</si>
  <si>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</si>
  <si>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</si>
  <si>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</si>
  <si>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</si>
  <si>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</si>
  <si>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</si>
  <si>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</si>
  <si>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</si>
  <si>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</si>
  <si>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</si>
  <si>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</si>
  <si>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</si>
  <si>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</si>
  <si>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</si>
  <si>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</si>
  <si>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</si>
  <si>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</si>
  <si>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</si>
  <si>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</si>
  <si>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</si>
  <si>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</si>
  <si>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</si>
  <si>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</si>
  <si>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</si>
  <si>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</si>
  <si>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</si>
  <si>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</si>
  <si>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</si>
  <si>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</si>
  <si>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</si>
  <si>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</si>
  <si>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</si>
  <si>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</si>
  <si>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CA-2015-120362</t>
  </si>
  <si>
    <t>Provo</t>
  </si>
  <si>
    <t>FUR-TA-10003008</t>
  </si>
  <si>
    <t>Lesro Round Back Collection Coffee Table, End Table</t>
  </si>
  <si>
    <t>CA-2014-126361</t>
  </si>
  <si>
    <t>Pleasant Grove</t>
  </si>
  <si>
    <t>OFF-AP-10003590</t>
  </si>
  <si>
    <t>Hoover WindTunnel Plus Canister Vacuum</t>
  </si>
  <si>
    <t>OFF-PA-10000806</t>
  </si>
  <si>
    <t>Xerox 1934</t>
  </si>
  <si>
    <t>TEC-PH-10002310</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</si>
  <si>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</si>
  <si>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</si>
  <si>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</si>
  <si>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</si>
  <si>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</si>
  <si>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</si>
  <si>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</si>
  <si>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</si>
  <si>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</si>
  <si>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</si>
  <si>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</si>
  <si>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</si>
  <si>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</si>
  <si>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</si>
  <si>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</si>
  <si>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</si>
  <si>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</si>
  <si>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</si>
  <si>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</si>
  <si>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</si>
  <si>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</si>
  <si>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</si>
  <si>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</si>
  <si>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</si>
  <si>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</si>
  <si>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</si>
  <si>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</si>
  <si>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</si>
  <si>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</si>
  <si>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</si>
  <si>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</si>
  <si>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</si>
  <si>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</si>
  <si>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</si>
  <si>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</si>
  <si>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</si>
  <si>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</si>
  <si>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</si>
  <si>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</si>
  <si>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</si>
  <si>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</si>
  <si>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</si>
  <si>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</si>
  <si>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</si>
  <si>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</si>
  <si>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</si>
  <si>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</si>
  <si>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</si>
  <si>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</si>
  <si>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</si>
  <si>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</si>
  <si>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</si>
  <si>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</si>
  <si>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</si>
  <si>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</si>
  <si>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</si>
  <si>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</si>
  <si>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</si>
  <si>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</si>
  <si>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</si>
  <si>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</si>
  <si>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</si>
  <si>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</si>
  <si>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</si>
  <si>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</si>
  <si>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</si>
  <si>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</si>
  <si>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</si>
  <si>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</si>
  <si>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</si>
  <si>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</si>
  <si>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</si>
  <si>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</si>
  <si>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</si>
  <si>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</si>
  <si>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</si>
  <si>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</si>
  <si>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</si>
  <si>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</si>
  <si>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</si>
  <si>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</si>
  <si>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</si>
  <si>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</si>
  <si>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</si>
  <si>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</si>
  <si>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</si>
  <si>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</si>
  <si>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</si>
  <si>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</si>
  <si>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</si>
  <si>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</si>
  <si>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</si>
  <si>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</si>
  <si>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</si>
  <si>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</si>
  <si>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</si>
  <si>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</si>
  <si>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</si>
  <si>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</si>
  <si>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</si>
  <si>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</si>
  <si>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</si>
  <si>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</si>
  <si>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</si>
  <si>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</si>
  <si>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</si>
  <si>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</si>
  <si>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</si>
  <si>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</si>
  <si>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</si>
  <si>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</si>
  <si>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</si>
  <si>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</si>
  <si>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</si>
  <si>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</si>
  <si>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</si>
  <si>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</si>
  <si>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</si>
  <si>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</si>
  <si>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</si>
  <si>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</si>
  <si>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</si>
  <si>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</si>
  <si>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</si>
  <si>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</si>
  <si>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</si>
  <si>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</si>
  <si>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</si>
  <si>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</si>
  <si>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</si>
  <si>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</si>
  <si>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</si>
  <si>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</si>
  <si>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</si>
  <si>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</si>
  <si>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</si>
  <si>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</si>
  <si>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</si>
  <si>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</si>
  <si>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</si>
  <si>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</si>
  <si>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</si>
  <si>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</si>
  <si>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</si>
  <si>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</si>
  <si>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</si>
  <si>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</si>
  <si>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</si>
  <si>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</si>
  <si>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</si>
  <si>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</si>
  <si>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</si>
  <si>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</si>
  <si>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</si>
  <si>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</si>
  <si>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</si>
  <si>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</si>
  <si>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</si>
  <si>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</si>
  <si>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</si>
  <si>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</si>
  <si>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</si>
  <si>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</si>
  <si>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</si>
  <si>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</si>
  <si>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</si>
  <si>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</si>
  <si>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</si>
  <si>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</si>
  <si>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</si>
  <si>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</si>
  <si>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</si>
  <si>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</si>
  <si>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</si>
  <si>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</si>
  <si>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</si>
  <si>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</si>
  <si>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</si>
  <si>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</si>
  <si>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</si>
  <si>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</si>
  <si>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</si>
  <si>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</si>
  <si>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</si>
  <si>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</si>
  <si>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</si>
  <si>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</si>
  <si>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</si>
  <si>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</si>
  <si>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</si>
  <si>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</si>
  <si>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</si>
  <si>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</si>
  <si>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</si>
  <si>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</si>
  <si>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</si>
  <si>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</si>
  <si>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</si>
  <si>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</si>
  <si>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</si>
  <si>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</si>
  <si>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</si>
  <si>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</si>
  <si>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</si>
  <si>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</si>
  <si>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</si>
  <si>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</si>
  <si>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</si>
  <si>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</si>
  <si>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</si>
  <si>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</si>
  <si>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</si>
  <si>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</si>
  <si>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</si>
  <si>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</si>
  <si>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</si>
  <si>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</si>
  <si>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</si>
  <si>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</si>
  <si>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</si>
  <si>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</si>
  <si>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</si>
  <si>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</si>
  <si>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</si>
  <si>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</si>
  <si>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</si>
  <si>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</si>
  <si>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</si>
  <si>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</si>
  <si>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</si>
  <si>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</si>
  <si>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</si>
  <si>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</si>
  <si>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</si>
  <si>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</si>
  <si>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</si>
  <si>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</si>
  <si>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</si>
  <si>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</si>
  <si>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</si>
  <si>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</si>
  <si>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</si>
  <si>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</si>
  <si>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</si>
  <si>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</si>
  <si>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</si>
  <si>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</si>
  <si>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</si>
  <si>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</si>
  <si>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</si>
  <si>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</si>
  <si>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</si>
  <si>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</si>
  <si>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</si>
  <si>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</si>
  <si>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</si>
  <si>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</si>
  <si>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</si>
  <si>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</si>
  <si>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</si>
  <si>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</si>
  <si>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</si>
  <si>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</si>
  <si>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</si>
  <si>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</si>
  <si>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</si>
  <si>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</si>
  <si>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</si>
  <si>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</si>
  <si>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</si>
  <si>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</si>
  <si>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</si>
  <si>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</si>
  <si>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</si>
  <si>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</si>
  <si>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</si>
  <si>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</si>
  <si>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</si>
  <si>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</si>
  <si>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</si>
  <si>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</si>
  <si>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</si>
  <si>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</si>
  <si>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</si>
  <si>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</si>
  <si>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</si>
  <si>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</si>
  <si>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</si>
  <si>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</si>
  <si>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</si>
  <si>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</si>
  <si>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</si>
  <si>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</si>
  <si>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</si>
  <si>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</si>
  <si>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</si>
  <si>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</si>
  <si>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</si>
  <si>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</si>
  <si>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</si>
  <si>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</si>
  <si>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</si>
  <si>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</si>
  <si>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</si>
  <si>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</si>
  <si>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</si>
  <si>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</si>
  <si>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</si>
  <si>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</si>
  <si>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</si>
  <si>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</si>
  <si>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</si>
  <si>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</si>
  <si>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</si>
  <si>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</si>
  <si>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</si>
  <si>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</si>
  <si>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</si>
  <si>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</si>
  <si>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</si>
  <si>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</si>
  <si>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</si>
  <si>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</si>
  <si>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</si>
  <si>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</si>
  <si>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</si>
  <si>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</si>
  <si>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</si>
  <si>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</si>
  <si>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</si>
  <si>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</si>
  <si>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</si>
  <si>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</si>
  <si>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</si>
  <si>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</si>
  <si>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</si>
  <si>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</si>
  <si>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</si>
  <si>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</si>
  <si>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</si>
  <si>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</si>
  <si>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</si>
  <si>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</si>
  <si>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</si>
  <si>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</si>
  <si>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</si>
  <si>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</si>
  <si>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</si>
  <si>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</si>
  <si>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</si>
  <si>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</si>
  <si>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</si>
  <si>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</si>
  <si>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</si>
  <si>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</si>
  <si>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</si>
  <si>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</si>
  <si>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</si>
  <si>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</si>
  <si>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</si>
  <si>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</si>
  <si>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</si>
  <si>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</si>
  <si>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</si>
  <si>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</si>
  <si>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</si>
  <si>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</si>
  <si>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</si>
  <si>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</si>
  <si>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</si>
  <si>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</si>
  <si>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</si>
  <si>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</si>
  <si>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</si>
  <si>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</si>
  <si>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</si>
  <si>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</si>
  <si>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</si>
  <si>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</si>
  <si>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</si>
  <si>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</si>
  <si>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</si>
  <si>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</si>
  <si>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</si>
  <si>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</si>
  <si>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</si>
  <si>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</si>
  <si>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</si>
  <si>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</si>
  <si>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</si>
  <si>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</si>
  <si>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</si>
  <si>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</si>
  <si>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</si>
  <si>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</si>
  <si>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</si>
  <si>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</si>
  <si>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</si>
  <si>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</si>
  <si>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</si>
  <si>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</si>
  <si>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</si>
  <si>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</si>
  <si>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</si>
  <si>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</si>
  <si>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</si>
  <si>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</si>
  <si>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</si>
  <si>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</si>
  <si>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</si>
  <si>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</si>
  <si>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</si>
  <si>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</si>
  <si>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</si>
  <si>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</si>
  <si>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</si>
  <si>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</si>
  <si>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</si>
  <si>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</si>
  <si>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</si>
  <si>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</si>
  <si>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</si>
  <si>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</si>
  <si>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</si>
  <si>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</si>
  <si>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</si>
  <si>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</si>
  <si>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</si>
  <si>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</si>
  <si>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</si>
  <si>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</si>
  <si>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</si>
  <si>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</si>
  <si>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</si>
  <si>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</si>
  <si>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</si>
  <si>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</si>
  <si>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</si>
  <si>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</si>
  <si>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</si>
  <si>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</si>
  <si>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</si>
  <si>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</si>
  <si>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</si>
  <si>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</si>
  <si>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</si>
  <si>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</si>
  <si>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</si>
  <si>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</si>
  <si>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</si>
  <si>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</si>
  <si>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</si>
  <si>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</si>
  <si>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</si>
  <si>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</si>
  <si>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</si>
  <si>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</si>
  <si>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</si>
  <si>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</si>
  <si>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</si>
  <si>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</si>
  <si>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</si>
  <si>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</si>
  <si>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</si>
  <si>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</si>
  <si>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</si>
  <si>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</si>
  <si>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</si>
  <si>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</si>
  <si>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</si>
  <si>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</si>
  <si>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</si>
  <si>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</si>
  <si>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</si>
  <si>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</si>
  <si>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</si>
  <si>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</si>
  <si>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</si>
  <si>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</si>
  <si>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</si>
  <si>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</si>
  <si>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</si>
  <si>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</si>
  <si>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</si>
  <si>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</si>
  <si>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</si>
  <si>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</si>
  <si>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</si>
  <si>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</si>
  <si>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</si>
  <si>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</si>
  <si>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</si>
  <si>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</si>
  <si>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</si>
  <si>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</si>
  <si>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</si>
  <si>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</si>
  <si>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</si>
  <si>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</si>
  <si>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</si>
  <si>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</si>
  <si>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</si>
  <si>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</si>
  <si>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</si>
  <si>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</si>
  <si>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</si>
  <si>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</si>
  <si>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</si>
  <si>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</si>
  <si>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</si>
  <si>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</si>
  <si>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</si>
  <si>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</si>
  <si>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</si>
  <si>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</si>
  <si>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</si>
  <si>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</si>
  <si>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</si>
  <si>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</si>
  <si>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</si>
  <si>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</si>
  <si>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</si>
  <si>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</si>
  <si>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</si>
  <si>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</si>
  <si>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</si>
  <si>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</si>
  <si>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</si>
  <si>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</si>
  <si>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</si>
  <si>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</si>
  <si>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</si>
  <si>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</si>
  <si>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</si>
  <si>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</si>
  <si>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</si>
  <si>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</si>
  <si>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</si>
  <si>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</si>
  <si>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</si>
  <si>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</si>
  <si>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</si>
  <si>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</si>
  <si>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</si>
  <si>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</si>
  <si>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</si>
  <si>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</si>
  <si>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</si>
  <si>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</si>
  <si>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</si>
  <si>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</si>
  <si>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</si>
  <si>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</si>
  <si>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</si>
  <si>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</si>
  <si>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</si>
  <si>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</si>
  <si>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</si>
  <si>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</si>
  <si>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</si>
  <si>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</si>
  <si>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</si>
  <si>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</si>
  <si>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</si>
  <si>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</si>
  <si>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</si>
  <si>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</si>
  <si>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</si>
  <si>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</si>
  <si>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</si>
  <si>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</si>
  <si>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</si>
  <si>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</si>
  <si>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</si>
  <si>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</si>
  <si>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</si>
  <si>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</si>
  <si>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</si>
  <si>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</si>
  <si>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</si>
  <si>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</si>
  <si>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</si>
  <si>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</si>
  <si>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</si>
  <si>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</si>
  <si>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</si>
  <si>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</si>
  <si>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</si>
  <si>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</si>
  <si>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</si>
  <si>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</si>
  <si>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CA-2014-135657</t>
  </si>
  <si>
    <t>CA-2015-114069</t>
  </si>
  <si>
    <t>CA-2014-139857</t>
  </si>
  <si>
    <t>CD-12790</t>
  </si>
  <si>
    <t>Cynthia Delaney</t>
  </si>
  <si>
    <t>OFF-FA-10001843</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</si>
  <si>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</si>
  <si>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</si>
  <si>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</si>
  <si>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</si>
  <si>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</si>
  <si>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</si>
  <si>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</si>
  <si>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</si>
  <si>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</si>
  <si>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</si>
  <si>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</si>
  <si>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</si>
  <si>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</si>
  <si>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</si>
  <si>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</si>
  <si>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</si>
  <si>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</si>
  <si>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</si>
  <si>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</si>
  <si>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</si>
  <si>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</si>
  <si>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</si>
  <si>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</si>
  <si>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</si>
  <si>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</si>
  <si>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</si>
  <si>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</si>
  <si>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</si>
  <si>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</si>
  <si>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</si>
  <si>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</si>
  <si>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</si>
  <si>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</si>
  <si>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</si>
  <si>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</si>
  <si>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</si>
  <si>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</si>
  <si>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</si>
  <si>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</si>
  <si>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</si>
  <si>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</si>
  <si>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</si>
  <si>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</si>
  <si>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</si>
  <si>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</si>
  <si>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</si>
  <si>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</si>
  <si>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</si>
  <si>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</si>
  <si>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</si>
  <si>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</si>
  <si>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</si>
  <si>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</si>
  <si>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</si>
  <si>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</si>
  <si>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</si>
  <si>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</si>
  <si>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</si>
  <si>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</si>
  <si>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</si>
  <si>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</si>
  <si>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</si>
  <si>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</si>
  <si>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</si>
  <si>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</si>
  <si>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</si>
  <si>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</si>
  <si>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</si>
  <si>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</si>
  <si>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</si>
  <si>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</si>
  <si>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</si>
  <si>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</si>
  <si>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</si>
  <si>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</si>
  <si>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</si>
  <si>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</si>
  <si>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</si>
  <si>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</si>
  <si>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</si>
  <si>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</si>
  <si>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</si>
  <si>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</si>
  <si>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</si>
  <si>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</si>
  <si>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</si>
  <si>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</si>
  <si>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</si>
  <si>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</si>
  <si>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</si>
  <si>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</si>
  <si>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</si>
  <si>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</si>
  <si>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</si>
  <si>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</si>
  <si>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</si>
  <si>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</si>
  <si>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</si>
  <si>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</si>
  <si>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</si>
  <si>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</si>
  <si>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</si>
  <si>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</si>
  <si>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</si>
  <si>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</si>
  <si>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</si>
  <si>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</si>
  <si>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</si>
  <si>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</si>
  <si>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</si>
  <si>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</si>
  <si>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</si>
  <si>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</si>
  <si>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</si>
  <si>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</si>
  <si>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</si>
  <si>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</si>
  <si>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</si>
  <si>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</si>
  <si>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</si>
  <si>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</si>
  <si>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</si>
  <si>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</si>
  <si>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</si>
  <si>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</si>
  <si>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</si>
  <si>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</si>
  <si>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</si>
  <si>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</si>
  <si>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</si>
  <si>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</si>
  <si>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</si>
  <si>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</si>
  <si>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</si>
  <si>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</si>
  <si>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</si>
  <si>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</si>
  <si>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</si>
  <si>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</si>
  <si>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</si>
  <si>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</si>
  <si>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</si>
  <si>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</si>
  <si>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</si>
  <si>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</si>
  <si>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</si>
  <si>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</si>
  <si>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</si>
  <si>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</si>
  <si>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</si>
  <si>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</si>
  <si>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</si>
  <si>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</si>
  <si>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</si>
  <si>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</si>
  <si>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</si>
  <si>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</si>
  <si>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</si>
  <si>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</si>
  <si>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</si>
  <si>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</si>
  <si>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</si>
  <si>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</si>
  <si>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</si>
  <si>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</si>
  <si>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</si>
  <si>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</si>
  <si>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</si>
  <si>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</si>
  <si>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</si>
  <si>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</si>
  <si>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</si>
  <si>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</si>
  <si>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</si>
  <si>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</si>
  <si>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</si>
  <si>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</si>
  <si>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</si>
  <si>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</si>
  <si>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</si>
  <si>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</si>
  <si>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</si>
  <si>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</si>
  <si>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</si>
  <si>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</si>
  <si>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</si>
  <si>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</si>
  <si>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</si>
  <si>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</si>
  <si>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</si>
  <si>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</si>
  <si>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</si>
  <si>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</si>
  <si>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</si>
  <si>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</si>
  <si>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</si>
  <si>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</si>
  <si>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</si>
  <si>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</si>
  <si>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</si>
  <si>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</si>
  <si>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</si>
  <si>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</si>
  <si>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</si>
  <si>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</si>
  <si>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</si>
  <si>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</si>
  <si>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</si>
  <si>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</si>
  <si>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</si>
  <si>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</si>
  <si>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</si>
  <si>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</si>
  <si>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</si>
  <si>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</si>
  <si>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</si>
  <si>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</si>
  <si>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</si>
  <si>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</si>
  <si>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</si>
  <si>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</si>
  <si>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</si>
  <si>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</si>
  <si>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</si>
  <si>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</si>
  <si>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</si>
  <si>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</si>
  <si>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</si>
  <si>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</si>
  <si>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</si>
  <si>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</si>
  <si>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</si>
  <si>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</si>
  <si>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</si>
  <si>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</si>
  <si>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</si>
  <si>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</si>
  <si>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</si>
  <si>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</si>
  <si>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</si>
  <si>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</si>
  <si>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</si>
  <si>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</si>
  <si>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</si>
  <si>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</si>
  <si>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</si>
  <si>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</si>
  <si>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</si>
  <si>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</si>
  <si>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</si>
  <si>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</si>
  <si>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</si>
  <si>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</si>
  <si>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</si>
  <si>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</si>
  <si>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</si>
  <si>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</si>
  <si>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</si>
  <si>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</si>
  <si>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</si>
  <si>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</si>
  <si>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</si>
  <si>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</si>
  <si>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</si>
  <si>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</si>
  <si>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</si>
  <si>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</si>
  <si>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</si>
  <si>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</si>
  <si>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</si>
  <si>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</si>
  <si>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</si>
  <si>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</si>
  <si>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</si>
  <si>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</si>
  <si>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</si>
  <si>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</si>
  <si>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</si>
  <si>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</si>
  <si>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</si>
  <si>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</si>
  <si>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</si>
  <si>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</si>
  <si>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</si>
  <si>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</si>
  <si>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</si>
  <si>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</si>
  <si>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</si>
  <si>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</si>
  <si>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</si>
  <si>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</si>
  <si>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</si>
  <si>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</si>
  <si>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</si>
  <si>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</si>
  <si>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</si>
  <si>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</si>
  <si>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</si>
  <si>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</si>
  <si>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</si>
  <si>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</si>
  <si>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</si>
  <si>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</si>
  <si>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</si>
  <si>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</si>
  <si>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</si>
  <si>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</si>
  <si>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</si>
  <si>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</si>
  <si>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</si>
  <si>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</si>
  <si>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</si>
  <si>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</si>
  <si>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</si>
  <si>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</si>
  <si>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</si>
  <si>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</si>
  <si>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</si>
  <si>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</si>
  <si>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</si>
  <si>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</si>
  <si>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</si>
  <si>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</si>
  <si>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</si>
  <si>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</si>
  <si>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</si>
  <si>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</si>
  <si>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</si>
  <si>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</si>
  <si>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</si>
  <si>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</si>
  <si>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</si>
  <si>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</si>
  <si>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</si>
  <si>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</si>
  <si>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</si>
  <si>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</si>
  <si>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</si>
  <si>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</si>
  <si>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</si>
  <si>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</si>
  <si>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</si>
  <si>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</si>
  <si>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</si>
  <si>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</si>
  <si>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</si>
  <si>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</si>
  <si>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</si>
  <si>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</si>
  <si>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</si>
  <si>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</si>
  <si>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</si>
  <si>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</si>
  <si>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</si>
  <si>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</si>
  <si>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</si>
  <si>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</si>
  <si>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</si>
  <si>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</si>
  <si>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</si>
  <si>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</si>
  <si>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</si>
  <si>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</si>
  <si>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</si>
  <si>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</si>
  <si>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</si>
  <si>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</si>
  <si>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</si>
  <si>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</si>
  <si>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</si>
  <si>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</si>
  <si>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</si>
  <si>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</si>
  <si>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</si>
  <si>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</si>
  <si>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</si>
  <si>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</si>
  <si>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</si>
  <si>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</si>
  <si>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</si>
  <si>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</si>
  <si>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</si>
  <si>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</si>
  <si>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</si>
  <si>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</si>
  <si>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</si>
  <si>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</si>
  <si>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</si>
  <si>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</si>
  <si>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</si>
  <si>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</si>
  <si>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</si>
  <si>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</si>
  <si>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</si>
  <si>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</si>
  <si>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</si>
  <si>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</si>
  <si>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</si>
  <si>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</si>
  <si>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</si>
  <si>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</si>
  <si>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</si>
  <si>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</si>
  <si>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</si>
  <si>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</si>
  <si>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</si>
  <si>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</si>
  <si>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</si>
  <si>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</si>
  <si>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</si>
  <si>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</si>
  <si>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</si>
  <si>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</si>
  <si>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</si>
  <si>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</si>
  <si>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</si>
  <si>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</si>
  <si>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</si>
  <si>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</si>
  <si>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</si>
  <si>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</si>
  <si>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</si>
  <si>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</si>
  <si>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</si>
  <si>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</si>
  <si>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</si>
  <si>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</si>
  <si>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</si>
  <si>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</si>
  <si>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</si>
  <si>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</si>
  <si>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</si>
  <si>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</si>
  <si>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</si>
  <si>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</si>
  <si>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</si>
  <si>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</si>
  <si>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</si>
  <si>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</si>
  <si>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</si>
  <si>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</si>
  <si>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</si>
  <si>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</si>
  <si>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</si>
  <si>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</si>
  <si>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</si>
  <si>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</si>
  <si>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</si>
  <si>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</si>
  <si>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</si>
  <si>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</si>
  <si>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</si>
  <si>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</si>
  <si>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</si>
  <si>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</si>
  <si>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</si>
  <si>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</si>
  <si>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</si>
  <si>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</si>
  <si>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</si>
  <si>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</si>
  <si>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</si>
  <si>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</si>
  <si>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</si>
  <si>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</si>
  <si>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</si>
  <si>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</si>
  <si>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</si>
  <si>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</si>
  <si>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</si>
  <si>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</si>
  <si>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</si>
  <si>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</si>
  <si>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</si>
  <si>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</si>
  <si>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</si>
  <si>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</si>
  <si>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</si>
  <si>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</si>
  <si>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</si>
  <si>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</si>
  <si>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</si>
  <si>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</si>
  <si>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</si>
  <si>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</si>
  <si>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</si>
  <si>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</si>
  <si>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</si>
  <si>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</si>
  <si>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</si>
  <si>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</si>
  <si>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</si>
  <si>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</si>
  <si>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</si>
  <si>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</si>
  <si>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</si>
  <si>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</si>
  <si>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</si>
  <si>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</si>
  <si>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</si>
  <si>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</si>
  <si>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</si>
  <si>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</si>
  <si>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</si>
  <si>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</si>
  <si>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</si>
  <si>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</si>
  <si>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</si>
  <si>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</si>
  <si>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</si>
  <si>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</si>
  <si>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</si>
  <si>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</si>
  <si>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</si>
  <si>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</si>
  <si>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</si>
  <si>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</si>
  <si>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</si>
  <si>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</si>
  <si>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</si>
  <si>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</si>
  <si>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</si>
  <si>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</si>
  <si>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</si>
  <si>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</si>
  <si>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</si>
  <si>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</si>
  <si>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</si>
  <si>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</si>
  <si>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</si>
  <si>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</si>
  <si>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</si>
  <si>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</si>
  <si>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</si>
  <si>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</si>
  <si>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</si>
  <si>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</si>
  <si>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</si>
  <si>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</si>
  <si>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</si>
  <si>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</si>
  <si>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</si>
  <si>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</si>
  <si>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</si>
  <si>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</si>
  <si>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</si>
  <si>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</si>
  <si>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</si>
  <si>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</si>
  <si>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</si>
  <si>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</si>
  <si>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</si>
  <si>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</si>
  <si>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</si>
  <si>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</si>
  <si>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</si>
  <si>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</si>
  <si>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</si>
  <si>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</si>
  <si>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</si>
  <si>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</si>
  <si>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</si>
  <si>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</si>
  <si>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</si>
  <si>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</si>
  <si>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</si>
  <si>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</si>
  <si>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</si>
  <si>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</si>
  <si>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</si>
  <si>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</si>
  <si>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</si>
  <si>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</si>
  <si>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</si>
  <si>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</si>
  <si>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</si>
  <si>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</si>
  <si>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</si>
  <si>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</si>
  <si>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</si>
  <si>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</si>
  <si>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</si>
  <si>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</si>
  <si>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</si>
  <si>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</si>
  <si>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</si>
  <si>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</si>
  <si>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</si>
  <si>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</si>
  <si>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</si>
  <si>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</si>
  <si>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</si>
  <si>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</si>
  <si>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</si>
  <si>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</si>
  <si>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</si>
  <si>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</si>
  <si>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</si>
  <si>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</si>
  <si>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</si>
  <si>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</si>
  <si>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</si>
  <si>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</si>
  <si>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</si>
  <si>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</si>
  <si>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</si>
  <si>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</si>
  <si>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</si>
  <si>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</si>
  <si>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</si>
  <si>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</si>
  <si>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</si>
  <si>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</si>
  <si>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</si>
  <si>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</si>
  <si>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</si>
  <si>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</si>
  <si>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</si>
  <si>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</si>
  <si>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</si>
  <si>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</si>
  <si>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</si>
  <si>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</si>
  <si>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</si>
  <si>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</si>
  <si>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</si>
  <si>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</si>
  <si>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</si>
  <si>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</si>
  <si>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</si>
  <si>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</si>
  <si>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</si>
  <si>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</si>
  <si>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</si>
  <si>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</si>
  <si>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</si>
  <si>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</si>
  <si>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</si>
  <si>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</si>
  <si>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</si>
  <si>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</si>
  <si>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</si>
  <si>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</si>
  <si>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</si>
  <si>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</si>
  <si>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</si>
  <si>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</si>
  <si>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</si>
  <si>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</si>
  <si>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</si>
  <si>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</si>
  <si>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</si>
  <si>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</si>
  <si>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</si>
  <si>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</si>
  <si>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</si>
  <si>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</si>
  <si>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</si>
  <si>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</si>
  <si>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</si>
  <si>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</si>
  <si>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</si>
  <si>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</si>
  <si>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</si>
  <si>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</si>
  <si>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</si>
  <si>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</si>
  <si>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</si>
  <si>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</si>
  <si>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</si>
  <si>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</si>
  <si>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</si>
  <si>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</si>
  <si>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</si>
  <si>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</si>
  <si>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</si>
  <si>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</si>
  <si>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</si>
  <si>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</si>
  <si>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</si>
  <si>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</si>
  <si>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</si>
  <si>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</si>
  <si>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</si>
  <si>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</si>
  <si>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</si>
  <si>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</si>
  <si>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</si>
  <si>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</si>
  <si>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</si>
  <si>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</si>
  <si>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</si>
  <si>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</si>
  <si>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</si>
  <si>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</si>
  <si>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</si>
  <si>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</si>
  <si>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</si>
  <si>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CA-2015-132507</t>
  </si>
  <si>
    <t>CA-2016-125738</t>
  </si>
  <si>
    <t>PB-18805</t>
  </si>
  <si>
    <t>Patrick Bzostek</t>
  </si>
  <si>
    <t>Salt Lake City</t>
  </si>
  <si>
    <t>OFF-PA-10000740</t>
  </si>
  <si>
    <t>Xerox 1982</t>
  </si>
  <si>
    <t>CA-2016-128818</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</si>
  <si>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</si>
  <si>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</si>
  <si>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</si>
  <si>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</si>
  <si>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</si>
  <si>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</si>
  <si>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</si>
  <si>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</si>
  <si>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</si>
  <si>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</si>
  <si>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</si>
  <si>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</si>
  <si>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</si>
  <si>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</si>
  <si>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</si>
  <si>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</si>
  <si>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</si>
  <si>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</si>
  <si>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</si>
  <si>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</si>
  <si>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</si>
  <si>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</si>
  <si>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</si>
  <si>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</si>
  <si>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</si>
  <si>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</si>
  <si>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</si>
  <si>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</si>
  <si>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</si>
  <si>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</si>
  <si>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</si>
  <si>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</si>
  <si>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</si>
  <si>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</si>
  <si>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</si>
  <si>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</si>
  <si>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</si>
  <si>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</si>
  <si>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</si>
  <si>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</si>
  <si>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</si>
  <si>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</si>
  <si>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</si>
  <si>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</si>
  <si>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</si>
  <si>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</si>
  <si>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</si>
  <si>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</si>
  <si>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</si>
  <si>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</si>
  <si>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</si>
  <si>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</si>
  <si>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</si>
  <si>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</si>
  <si>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</si>
  <si>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</si>
  <si>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</si>
  <si>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</si>
  <si>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</si>
  <si>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</si>
  <si>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</si>
  <si>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</si>
  <si>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</si>
  <si>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</si>
  <si>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</si>
  <si>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</si>
  <si>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</si>
  <si>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</si>
  <si>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</si>
  <si>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</si>
  <si>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</si>
  <si>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</si>
  <si>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</si>
  <si>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</si>
  <si>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</si>
  <si>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</si>
  <si>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</si>
  <si>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</si>
  <si>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</si>
  <si>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</si>
  <si>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</si>
  <si>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</si>
  <si>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</si>
  <si>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</si>
  <si>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</si>
  <si>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</si>
  <si>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</si>
  <si>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</si>
  <si>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</si>
  <si>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</si>
  <si>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</si>
  <si>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</si>
  <si>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</si>
  <si>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</si>
  <si>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</si>
  <si>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</si>
  <si>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</si>
  <si>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</si>
  <si>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</si>
  <si>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</si>
  <si>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</si>
  <si>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</si>
  <si>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</si>
  <si>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</si>
  <si>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</si>
  <si>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</si>
  <si>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</si>
  <si>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</si>
  <si>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</si>
  <si>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</si>
  <si>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</si>
  <si>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</si>
  <si>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</si>
  <si>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</si>
  <si>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</si>
  <si>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</si>
  <si>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</si>
  <si>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</si>
  <si>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</si>
  <si>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</si>
  <si>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</si>
  <si>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</si>
  <si>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</si>
  <si>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</si>
  <si>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</si>
  <si>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</si>
  <si>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</si>
  <si>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</si>
  <si>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</si>
  <si>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</si>
  <si>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</si>
  <si>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</si>
  <si>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</si>
  <si>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</si>
  <si>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</si>
  <si>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</si>
  <si>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</si>
  <si>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</si>
  <si>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</si>
  <si>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</si>
  <si>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</si>
  <si>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</si>
  <si>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</si>
  <si>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</si>
  <si>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</si>
  <si>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</si>
  <si>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</si>
  <si>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</si>
  <si>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</si>
  <si>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</si>
  <si>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</si>
  <si>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</si>
  <si>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</si>
  <si>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</si>
  <si>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</si>
  <si>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</si>
  <si>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</si>
  <si>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</si>
  <si>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</si>
  <si>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</si>
  <si>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</si>
  <si>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</si>
  <si>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</si>
  <si>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</si>
  <si>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</si>
  <si>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</si>
  <si>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</si>
  <si>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</si>
  <si>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</si>
  <si>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</si>
  <si>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</si>
  <si>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</si>
  <si>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</si>
  <si>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</si>
  <si>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</si>
  <si>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</si>
  <si>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</si>
  <si>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</si>
  <si>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</si>
  <si>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</si>
  <si>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</si>
  <si>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</si>
  <si>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</si>
  <si>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</si>
  <si>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</si>
  <si>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</si>
  <si>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</si>
  <si>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</si>
  <si>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</si>
  <si>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</si>
  <si>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</si>
  <si>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</si>
  <si>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</si>
  <si>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</si>
  <si>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</si>
  <si>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</si>
  <si>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</si>
  <si>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</si>
  <si>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</si>
  <si>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</si>
  <si>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</si>
  <si>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</si>
  <si>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</si>
  <si>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</si>
  <si>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</si>
  <si>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</si>
  <si>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</si>
  <si>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</si>
  <si>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</si>
  <si>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</si>
  <si>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</si>
  <si>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</si>
  <si>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</si>
  <si>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</si>
  <si>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</si>
  <si>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</si>
  <si>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</si>
  <si>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</si>
  <si>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</si>
  <si>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</si>
  <si>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</si>
  <si>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</si>
  <si>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</si>
  <si>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</si>
  <si>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</si>
  <si>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</si>
  <si>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</si>
  <si>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</si>
  <si>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</si>
  <si>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</si>
  <si>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</si>
  <si>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</si>
  <si>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</si>
  <si>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</si>
  <si>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</si>
  <si>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</si>
  <si>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</si>
  <si>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</si>
  <si>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</si>
  <si>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</si>
  <si>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</si>
  <si>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</si>
  <si>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</si>
  <si>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</si>
  <si>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</si>
  <si>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</si>
  <si>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</si>
  <si>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</si>
  <si>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</si>
  <si>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</si>
  <si>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</si>
  <si>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</si>
  <si>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</si>
  <si>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</si>
  <si>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</si>
  <si>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</si>
  <si>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</si>
  <si>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</si>
  <si>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</si>
  <si>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</si>
  <si>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</si>
  <si>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</si>
  <si>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</si>
  <si>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</si>
  <si>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</si>
  <si>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</si>
  <si>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</si>
  <si>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</si>
  <si>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</si>
  <si>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</si>
  <si>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</si>
  <si>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</si>
  <si>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</si>
  <si>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</si>
  <si>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</si>
  <si>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</si>
  <si>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</si>
  <si>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</si>
  <si>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</si>
  <si>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</si>
  <si>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</si>
  <si>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</si>
  <si>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</si>
  <si>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</si>
  <si>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</si>
  <si>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</si>
  <si>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</si>
  <si>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</si>
  <si>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</si>
  <si>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</si>
  <si>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</si>
  <si>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</si>
  <si>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</si>
  <si>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</si>
  <si>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</si>
  <si>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</si>
  <si>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</si>
  <si>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</si>
  <si>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</si>
  <si>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</si>
  <si>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</si>
  <si>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</si>
  <si>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</si>
  <si>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</si>
  <si>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</si>
  <si>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</si>
  <si>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</si>
  <si>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</si>
  <si>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</si>
  <si>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</si>
  <si>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</si>
  <si>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</si>
  <si>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</si>
  <si>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</si>
  <si>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</si>
  <si>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</si>
  <si>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</si>
  <si>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</si>
  <si>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</si>
  <si>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</si>
  <si>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</si>
  <si>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</si>
  <si>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</si>
  <si>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</si>
  <si>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</si>
  <si>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</si>
  <si>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</si>
  <si>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</si>
  <si>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</si>
  <si>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</si>
  <si>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</si>
  <si>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</si>
  <si>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</si>
  <si>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</si>
  <si>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</si>
  <si>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</si>
  <si>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</si>
  <si>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</si>
  <si>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</si>
  <si>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</si>
  <si>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</si>
  <si>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</si>
  <si>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</si>
  <si>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</si>
  <si>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</si>
  <si>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</si>
  <si>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</si>
  <si>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</si>
  <si>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</si>
  <si>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</si>
  <si>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</si>
  <si>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</si>
  <si>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</si>
  <si>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</si>
  <si>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</si>
  <si>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</si>
  <si>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</si>
  <si>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</si>
  <si>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</si>
  <si>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</si>
  <si>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</si>
  <si>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</si>
  <si>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</si>
  <si>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</si>
  <si>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</si>
  <si>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</si>
  <si>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</si>
  <si>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</si>
  <si>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</si>
  <si>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</si>
  <si>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</si>
  <si>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</si>
  <si>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</si>
  <si>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</si>
  <si>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</si>
  <si>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</si>
  <si>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</si>
  <si>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</si>
  <si>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</si>
  <si>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</si>
  <si>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</si>
  <si>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</si>
  <si>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</si>
  <si>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</si>
  <si>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</si>
  <si>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</si>
  <si>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</si>
  <si>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</si>
  <si>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</si>
  <si>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</si>
  <si>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</si>
  <si>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</si>
  <si>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</si>
  <si>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</si>
  <si>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</si>
  <si>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</si>
  <si>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</si>
  <si>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</si>
  <si>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</si>
  <si>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</si>
  <si>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</si>
  <si>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</si>
  <si>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</si>
  <si>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</si>
  <si>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</si>
  <si>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</si>
  <si>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</si>
  <si>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</si>
  <si>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</si>
  <si>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</si>
  <si>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</si>
  <si>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</si>
  <si>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</si>
  <si>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</si>
  <si>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</si>
  <si>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</si>
  <si>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</si>
  <si>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</si>
  <si>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</si>
  <si>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</si>
  <si>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</si>
  <si>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</si>
  <si>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</si>
  <si>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</si>
  <si>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</si>
  <si>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</si>
  <si>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</si>
  <si>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</si>
  <si>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</si>
  <si>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</si>
  <si>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</si>
  <si>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</si>
  <si>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</si>
  <si>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</si>
  <si>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</si>
  <si>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</si>
  <si>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</si>
  <si>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</si>
  <si>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</si>
  <si>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</si>
  <si>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</si>
  <si>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</si>
  <si>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</si>
  <si>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</si>
  <si>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</si>
  <si>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</si>
  <si>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</si>
  <si>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</si>
  <si>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</si>
  <si>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</si>
  <si>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</si>
  <si>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</si>
  <si>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</si>
  <si>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</si>
  <si>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</si>
  <si>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</si>
  <si>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</si>
  <si>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</si>
  <si>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</si>
  <si>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</si>
  <si>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</si>
  <si>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</si>
  <si>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</si>
  <si>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</si>
  <si>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</si>
  <si>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</si>
  <si>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</si>
  <si>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</si>
  <si>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</si>
  <si>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</si>
  <si>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</si>
  <si>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</si>
  <si>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</si>
  <si>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</si>
  <si>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</si>
  <si>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</si>
  <si>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</si>
  <si>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</si>
  <si>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</si>
  <si>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</si>
  <si>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</si>
  <si>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</si>
  <si>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</si>
  <si>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</si>
  <si>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</si>
  <si>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</si>
  <si>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</si>
  <si>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</si>
  <si>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</si>
  <si>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</si>
  <si>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</si>
  <si>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</si>
  <si>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</si>
  <si>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</si>
  <si>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</si>
  <si>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</si>
  <si>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</si>
  <si>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</si>
  <si>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</si>
  <si>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</si>
  <si>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</si>
  <si>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</si>
  <si>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</si>
  <si>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</si>
  <si>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</si>
  <si>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</si>
  <si>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</si>
  <si>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</si>
  <si>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</si>
  <si>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</si>
  <si>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</si>
  <si>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</si>
  <si>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</si>
  <si>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</si>
  <si>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</si>
  <si>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</si>
  <si>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</si>
  <si>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</si>
  <si>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</si>
  <si>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</si>
  <si>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</si>
  <si>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</si>
  <si>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</si>
  <si>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</si>
  <si>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</si>
  <si>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</si>
  <si>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</si>
  <si>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</si>
  <si>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</si>
  <si>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</si>
  <si>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</si>
  <si>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</si>
  <si>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</si>
  <si>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</si>
  <si>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</si>
  <si>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</si>
  <si>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</si>
  <si>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</si>
  <si>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</si>
  <si>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</si>
  <si>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</si>
  <si>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</si>
  <si>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</si>
  <si>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</si>
  <si>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</si>
  <si>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US-2014-155502</t>
  </si>
  <si>
    <t>FUR-FU-10004587</t>
  </si>
  <si>
    <t>GE General Use Halogen Bulbs, 100 Watts, 1 Bulb per Pack</t>
  </si>
  <si>
    <t>TEC-PH-10004833</t>
  </si>
  <si>
    <t>Macally Suction Cup Mount</t>
  </si>
  <si>
    <t>FUR-FU-10001847</t>
  </si>
  <si>
    <t>Eldon Image Series Black Desk Accessories</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</si>
  <si>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</si>
  <si>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</si>
  <si>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</si>
  <si>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</si>
  <si>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</si>
  <si>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</si>
  <si>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</si>
  <si>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</si>
  <si>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</si>
  <si>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</si>
  <si>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</si>
  <si>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</si>
  <si>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</si>
  <si>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</si>
  <si>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</si>
  <si>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</si>
  <si>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</si>
  <si>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</si>
  <si>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</si>
  <si>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</si>
  <si>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</si>
  <si>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</si>
  <si>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</si>
  <si>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</si>
  <si>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</si>
  <si>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</si>
  <si>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</si>
  <si>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</si>
  <si>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</si>
  <si>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</si>
  <si>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</si>
  <si>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</si>
  <si>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</si>
  <si>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</si>
  <si>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</si>
  <si>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</si>
  <si>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</si>
  <si>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</si>
  <si>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</si>
  <si>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</si>
  <si>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</si>
  <si>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</si>
  <si>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</si>
  <si>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</si>
  <si>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</si>
  <si>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</si>
  <si>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</si>
  <si>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</si>
  <si>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</si>
  <si>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</si>
  <si>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</si>
  <si>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</si>
  <si>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</si>
  <si>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</si>
  <si>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</si>
  <si>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</si>
  <si>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</si>
  <si>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</si>
  <si>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</si>
  <si>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</si>
  <si>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</si>
  <si>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</si>
  <si>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</si>
  <si>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</si>
  <si>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</si>
  <si>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</si>
  <si>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</si>
  <si>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</si>
  <si>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</si>
  <si>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</si>
  <si>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</si>
  <si>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</si>
  <si>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</si>
  <si>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</si>
  <si>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</si>
  <si>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</si>
  <si>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</si>
  <si>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</si>
  <si>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</si>
  <si>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</si>
  <si>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</si>
  <si>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</si>
  <si>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</si>
  <si>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</si>
  <si>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</si>
  <si>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</si>
  <si>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</si>
  <si>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</si>
  <si>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</si>
  <si>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</si>
  <si>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</si>
  <si>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</si>
  <si>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</si>
  <si>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</si>
  <si>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</si>
  <si>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</si>
  <si>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</si>
  <si>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</si>
  <si>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</si>
  <si>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</si>
  <si>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</si>
  <si>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</si>
  <si>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</si>
  <si>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</si>
  <si>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</si>
  <si>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</si>
  <si>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</si>
  <si>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</si>
  <si>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</si>
  <si>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</si>
  <si>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</si>
  <si>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</si>
  <si>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</si>
  <si>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</si>
  <si>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</si>
  <si>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</si>
  <si>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</si>
  <si>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</si>
  <si>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</si>
  <si>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</si>
  <si>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</si>
  <si>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</si>
  <si>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</si>
  <si>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</si>
  <si>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</si>
  <si>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</si>
  <si>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</si>
  <si>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</si>
  <si>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</si>
  <si>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</si>
  <si>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</si>
  <si>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</si>
  <si>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</si>
  <si>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</si>
  <si>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</si>
  <si>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</si>
  <si>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</si>
  <si>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</si>
  <si>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</si>
  <si>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</si>
  <si>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</si>
  <si>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</si>
  <si>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</si>
  <si>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</si>
  <si>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</si>
  <si>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</si>
  <si>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</si>
  <si>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</si>
  <si>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</si>
  <si>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</si>
  <si>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</si>
  <si>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</si>
  <si>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</si>
  <si>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</si>
  <si>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</si>
  <si>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</si>
  <si>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</si>
  <si>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</si>
  <si>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</si>
  <si>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</si>
  <si>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</si>
  <si>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</si>
  <si>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</si>
  <si>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</si>
  <si>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</si>
  <si>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</si>
  <si>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</si>
  <si>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</si>
  <si>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</si>
  <si>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</si>
  <si>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</si>
  <si>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</si>
  <si>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</si>
  <si>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</si>
  <si>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</si>
  <si>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</si>
  <si>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</si>
  <si>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</si>
  <si>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</si>
  <si>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</si>
  <si>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</si>
  <si>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</si>
  <si>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</si>
  <si>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</si>
  <si>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</si>
  <si>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</si>
  <si>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</si>
  <si>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</si>
  <si>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</si>
  <si>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</si>
  <si>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</si>
  <si>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</si>
  <si>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</si>
  <si>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</si>
  <si>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</si>
  <si>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</si>
  <si>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</si>
  <si>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</si>
  <si>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</si>
  <si>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</si>
  <si>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</si>
  <si>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</si>
  <si>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</si>
  <si>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</si>
  <si>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</si>
  <si>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</si>
  <si>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</si>
  <si>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</si>
  <si>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</si>
  <si>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</si>
  <si>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</si>
  <si>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</si>
  <si>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</si>
  <si>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</si>
  <si>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</si>
  <si>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</si>
  <si>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</si>
  <si>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</si>
  <si>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</si>
  <si>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</si>
  <si>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</si>
  <si>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</si>
  <si>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</si>
  <si>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</si>
  <si>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</si>
  <si>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</si>
  <si>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</si>
  <si>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</si>
  <si>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</si>
  <si>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</si>
  <si>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</si>
  <si>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</si>
  <si>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</si>
  <si>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</si>
  <si>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</si>
  <si>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</si>
  <si>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</si>
  <si>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</si>
  <si>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</si>
  <si>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</si>
  <si>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</si>
  <si>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</si>
  <si>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</si>
  <si>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</si>
  <si>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</si>
  <si>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</si>
  <si>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</si>
  <si>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</si>
  <si>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</si>
  <si>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</si>
  <si>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</si>
  <si>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</si>
  <si>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</si>
  <si>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</si>
  <si>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</si>
  <si>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</si>
  <si>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</si>
  <si>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</si>
  <si>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</si>
  <si>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</si>
  <si>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</si>
  <si>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</si>
  <si>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</si>
  <si>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</si>
  <si>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</si>
  <si>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</si>
  <si>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</si>
  <si>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</si>
  <si>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</si>
  <si>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</si>
  <si>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</si>
  <si>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</si>
  <si>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</si>
  <si>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</si>
  <si>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</si>
  <si>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</si>
  <si>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</si>
  <si>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</si>
  <si>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</si>
  <si>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</si>
  <si>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</si>
  <si>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</si>
  <si>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</si>
  <si>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</si>
  <si>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</si>
  <si>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</si>
  <si>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</si>
  <si>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</si>
  <si>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</si>
  <si>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</si>
  <si>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</si>
  <si>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</si>
  <si>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</si>
  <si>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</si>
  <si>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</si>
  <si>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</si>
  <si>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</si>
  <si>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</si>
  <si>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</si>
  <si>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</si>
  <si>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</si>
  <si>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</si>
  <si>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</si>
  <si>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</si>
  <si>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</si>
  <si>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</si>
  <si>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</si>
  <si>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</si>
  <si>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</si>
  <si>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</si>
  <si>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</si>
  <si>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</si>
  <si>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</si>
  <si>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</si>
  <si>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</si>
  <si>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</si>
  <si>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</si>
  <si>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</si>
  <si>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</si>
  <si>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</si>
  <si>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</si>
  <si>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</si>
  <si>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</si>
  <si>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</si>
  <si>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</si>
  <si>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</si>
  <si>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</si>
  <si>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</si>
  <si>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</si>
  <si>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</si>
  <si>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</si>
  <si>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</si>
  <si>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</si>
  <si>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</si>
  <si>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</si>
  <si>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</si>
  <si>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</si>
  <si>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</si>
  <si>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</si>
  <si>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</si>
  <si>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</si>
  <si>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</si>
  <si>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</si>
  <si>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</si>
  <si>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Orlando</t>
  </si>
  <si>
    <t>US-2017-103828</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</si>
  <si>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</si>
  <si>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</si>
  <si>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</si>
  <si>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</si>
  <si>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</si>
  <si>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</si>
  <si>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</si>
  <si>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</si>
  <si>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</si>
  <si>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</si>
  <si>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</si>
  <si>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</si>
  <si>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</si>
  <si>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</si>
  <si>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</si>
  <si>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</si>
  <si>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</si>
  <si>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</si>
  <si>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</si>
  <si>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</si>
  <si>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</si>
  <si>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</si>
  <si>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</si>
  <si>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</si>
  <si>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</si>
  <si>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</si>
  <si>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</si>
  <si>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</si>
  <si>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</si>
  <si>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</si>
  <si>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</si>
  <si>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</si>
  <si>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</si>
  <si>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</si>
  <si>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</si>
  <si>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</si>
  <si>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</si>
  <si>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</si>
  <si>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</si>
  <si>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</si>
  <si>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</si>
  <si>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</si>
  <si>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</si>
  <si>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</si>
  <si>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</si>
  <si>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</si>
  <si>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</si>
  <si>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</si>
  <si>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</si>
  <si>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</si>
  <si>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</si>
  <si>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</si>
  <si>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CA-2017-155047</t>
  </si>
  <si>
    <t>OFF-AR-10003338</t>
  </si>
  <si>
    <t>Eberhard Faber 3 1/2" Golf Pencils</t>
  </si>
  <si>
    <t>CA-2016-160129</t>
  </si>
  <si>
    <t>CA-2017-164329</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</si>
  <si>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</si>
  <si>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</si>
  <si>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</si>
  <si>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</si>
  <si>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</si>
  <si>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</si>
  <si>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</si>
  <si>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</si>
  <si>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</si>
  <si>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</si>
  <si>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</si>
  <si>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</si>
  <si>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</si>
  <si>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</si>
  <si>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</si>
  <si>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</si>
  <si>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</si>
  <si>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</si>
  <si>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</si>
  <si>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</si>
  <si>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</si>
  <si>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</si>
  <si>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</si>
  <si>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</si>
  <si>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</si>
  <si>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</si>
  <si>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</si>
  <si>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</si>
  <si>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</si>
  <si>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</si>
  <si>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</si>
  <si>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</si>
  <si>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</si>
  <si>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</si>
  <si>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</si>
  <si>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</si>
  <si>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</si>
  <si>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</si>
  <si>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</si>
  <si>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</si>
  <si>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</si>
  <si>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</si>
  <si>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</si>
  <si>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</si>
  <si>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</si>
  <si>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</si>
  <si>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</si>
  <si>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</si>
  <si>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</si>
  <si>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</si>
  <si>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</si>
  <si>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</si>
  <si>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</si>
  <si>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</si>
  <si>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</si>
  <si>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</si>
  <si>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</si>
  <si>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</si>
  <si>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</si>
  <si>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</si>
  <si>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</si>
  <si>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</si>
  <si>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</si>
  <si>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</si>
  <si>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</si>
  <si>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</si>
  <si>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</si>
  <si>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</si>
  <si>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</si>
  <si>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</si>
  <si>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</si>
  <si>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</si>
  <si>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</si>
  <si>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</si>
  <si>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</si>
  <si>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</si>
  <si>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</si>
  <si>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</si>
  <si>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</si>
  <si>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</si>
  <si>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</si>
  <si>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</si>
  <si>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</si>
  <si>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</si>
  <si>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</si>
  <si>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</si>
  <si>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</si>
  <si>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</si>
  <si>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</si>
  <si>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</si>
  <si>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</si>
  <si>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</si>
  <si>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</si>
  <si>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</si>
  <si>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</si>
  <si>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</si>
  <si>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</si>
  <si>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</si>
  <si>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</si>
  <si>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</si>
  <si>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</si>
  <si>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</si>
  <si>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</si>
  <si>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</si>
  <si>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</si>
  <si>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</si>
  <si>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</si>
  <si>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</si>
  <si>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</si>
  <si>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</si>
  <si>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</si>
  <si>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</si>
  <si>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</si>
  <si>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</si>
  <si>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</si>
  <si>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</si>
  <si>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</si>
  <si>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</si>
  <si>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</si>
  <si>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</si>
  <si>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</si>
  <si>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</si>
  <si>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</si>
  <si>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</si>
  <si>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</si>
  <si>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</si>
  <si>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</si>
  <si>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</si>
  <si>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</si>
  <si>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</si>
  <si>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</si>
  <si>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</si>
  <si>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</si>
  <si>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</si>
  <si>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</si>
  <si>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</si>
  <si>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</si>
  <si>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</si>
  <si>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</si>
  <si>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</si>
  <si>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</si>
  <si>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</si>
  <si>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</si>
  <si>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CA-2016-144554</t>
  </si>
  <si>
    <t>CA-2017-127621</t>
  </si>
  <si>
    <t>RE-19450</t>
  </si>
  <si>
    <t>Richard Eichhorn</t>
  </si>
  <si>
    <t>CA-2015-145184</t>
  </si>
  <si>
    <t>TEC-PH-10002350</t>
  </si>
  <si>
    <t>Apple EarPods with Remote and Mic</t>
  </si>
  <si>
    <t>CA-2017-106859</t>
  </si>
  <si>
    <t>BF-11215</t>
  </si>
  <si>
    <t>Benjamin Farhat</t>
  </si>
  <si>
    <t>OFF-PA-10001534</t>
  </si>
  <si>
    <t>Xerox 230</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</si>
  <si>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</si>
  <si>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</si>
  <si>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</si>
  <si>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</si>
  <si>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</si>
  <si>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</si>
  <si>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</si>
  <si>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</si>
  <si>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</si>
  <si>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</si>
  <si>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</si>
  <si>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</si>
  <si>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</si>
  <si>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</si>
  <si>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</si>
  <si>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</si>
  <si>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</si>
  <si>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</si>
  <si>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</si>
  <si>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</si>
  <si>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</si>
  <si>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</si>
  <si>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</si>
  <si>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</si>
  <si>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</si>
  <si>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</si>
  <si>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</si>
  <si>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</si>
  <si>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</si>
  <si>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</si>
  <si>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</si>
  <si>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</si>
  <si>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</si>
  <si>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</si>
  <si>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</si>
  <si>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</si>
  <si>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</si>
  <si>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</si>
  <si>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</si>
  <si>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</si>
  <si>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</si>
  <si>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</si>
  <si>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</si>
  <si>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</si>
  <si>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</si>
  <si>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</si>
  <si>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</si>
  <si>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</si>
  <si>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</si>
  <si>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</si>
  <si>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</si>
  <si>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</si>
  <si>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</si>
  <si>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</si>
  <si>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</si>
  <si>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</si>
  <si>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</si>
  <si>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</si>
  <si>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</si>
  <si>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</si>
  <si>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</si>
  <si>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</si>
  <si>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</si>
  <si>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</si>
  <si>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</si>
  <si>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</si>
  <si>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</si>
  <si>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</si>
  <si>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</si>
  <si>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</si>
  <si>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</si>
  <si>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</si>
  <si>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</si>
  <si>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</si>
  <si>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</si>
  <si>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</si>
  <si>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</si>
  <si>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</si>
  <si>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</si>
  <si>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</si>
  <si>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</si>
  <si>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</si>
  <si>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</si>
  <si>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</si>
  <si>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</si>
  <si>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</si>
  <si>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</si>
  <si>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</si>
  <si>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</si>
  <si>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</si>
  <si>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</si>
  <si>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</si>
  <si>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</si>
  <si>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</si>
  <si>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</si>
  <si>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</si>
  <si>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</si>
  <si>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</si>
  <si>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</si>
  <si>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</si>
  <si>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</si>
  <si>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</si>
  <si>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</si>
  <si>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</si>
  <si>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</si>
  <si>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</si>
  <si>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</si>
  <si>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</si>
  <si>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</si>
  <si>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</si>
  <si>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</si>
  <si>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</si>
  <si>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</si>
  <si>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</si>
  <si>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</si>
  <si>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</si>
  <si>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</si>
  <si>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</si>
  <si>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</si>
  <si>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</si>
  <si>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</si>
  <si>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</si>
  <si>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</si>
  <si>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</si>
  <si>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</si>
  <si>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</si>
  <si>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</si>
  <si>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</si>
  <si>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</si>
  <si>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</si>
  <si>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</si>
  <si>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</si>
  <si>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</si>
  <si>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</si>
  <si>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</si>
  <si>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</si>
  <si>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</si>
  <si>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</si>
  <si>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</si>
  <si>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</si>
  <si>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</si>
  <si>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</si>
  <si>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</si>
  <si>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</si>
  <si>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</si>
  <si>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</si>
  <si>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</si>
  <si>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</si>
  <si>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</si>
  <si>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</si>
  <si>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</si>
  <si>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</si>
  <si>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</si>
  <si>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</si>
  <si>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</si>
  <si>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</si>
  <si>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</si>
  <si>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</si>
  <si>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</si>
  <si>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</si>
  <si>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</si>
  <si>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</si>
  <si>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</si>
  <si>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</si>
  <si>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</si>
  <si>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</si>
  <si>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</si>
  <si>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</si>
  <si>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</si>
  <si>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</si>
  <si>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</si>
  <si>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</si>
  <si>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</si>
  <si>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</si>
  <si>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</si>
  <si>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</si>
  <si>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</si>
  <si>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</si>
  <si>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</si>
  <si>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</si>
  <si>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</si>
  <si>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</si>
  <si>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</si>
  <si>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</si>
  <si>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</si>
  <si>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</si>
  <si>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</si>
  <si>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</si>
  <si>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</si>
  <si>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</si>
  <si>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</si>
  <si>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</si>
  <si>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</si>
  <si>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</si>
  <si>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</si>
  <si>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</si>
  <si>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</si>
  <si>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</si>
  <si>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</si>
  <si>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</si>
  <si>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</si>
  <si>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</si>
  <si>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</si>
  <si>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</si>
  <si>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</si>
  <si>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</si>
  <si>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</si>
  <si>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</si>
  <si>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</si>
  <si>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</si>
  <si>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</si>
  <si>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</si>
  <si>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</si>
  <si>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</si>
  <si>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</si>
  <si>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</si>
  <si>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</si>
  <si>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</si>
  <si>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</si>
  <si>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</si>
  <si>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</si>
  <si>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</si>
  <si>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</si>
  <si>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</si>
  <si>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</si>
  <si>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</si>
  <si>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</si>
  <si>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</si>
  <si>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</si>
  <si>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</si>
  <si>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</si>
  <si>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</si>
  <si>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</si>
  <si>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</si>
  <si>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</si>
  <si>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</si>
  <si>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</si>
  <si>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</si>
  <si>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</si>
  <si>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</si>
  <si>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</si>
  <si>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</si>
  <si>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</si>
  <si>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</si>
  <si>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</si>
  <si>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</si>
  <si>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</si>
  <si>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</si>
  <si>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</si>
  <si>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</si>
  <si>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</si>
  <si>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</si>
  <si>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</si>
  <si>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</si>
  <si>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</si>
  <si>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</si>
  <si>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</si>
  <si>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</si>
  <si>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</si>
  <si>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</si>
  <si>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</si>
  <si>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</si>
  <si>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</si>
  <si>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</si>
  <si>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</si>
  <si>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</si>
  <si>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</si>
  <si>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</si>
  <si>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</si>
  <si>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</si>
  <si>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</si>
  <si>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</si>
  <si>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</si>
  <si>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</si>
  <si>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</si>
  <si>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</si>
  <si>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</si>
  <si>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</si>
  <si>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</si>
  <si>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</si>
  <si>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</si>
  <si>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</si>
  <si>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</si>
  <si>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</si>
  <si>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</si>
  <si>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</si>
  <si>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</si>
  <si>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</si>
  <si>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</si>
  <si>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</si>
  <si>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</si>
  <si>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</si>
  <si>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</si>
  <si>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</si>
  <si>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</si>
  <si>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</si>
  <si>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</si>
  <si>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</si>
  <si>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</si>
  <si>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</si>
  <si>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</si>
  <si>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</si>
  <si>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</si>
  <si>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</si>
  <si>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</si>
  <si>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</si>
  <si>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</si>
  <si>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</si>
  <si>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</si>
  <si>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</si>
  <si>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</si>
  <si>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</si>
  <si>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</si>
  <si>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</si>
  <si>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</si>
  <si>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</si>
  <si>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</si>
  <si>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</si>
  <si>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</si>
  <si>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</si>
  <si>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</si>
  <si>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</si>
  <si>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</si>
  <si>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</si>
  <si>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</si>
  <si>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</si>
  <si>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</si>
  <si>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</si>
  <si>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</si>
  <si>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</si>
  <si>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</si>
  <si>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</si>
  <si>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</si>
  <si>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</si>
  <si>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</si>
  <si>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</si>
  <si>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</si>
  <si>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</si>
  <si>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</si>
  <si>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</si>
  <si>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</si>
  <si>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</si>
  <si>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</si>
  <si>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</si>
  <si>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</si>
  <si>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</si>
  <si>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</si>
  <si>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</si>
  <si>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</si>
  <si>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</si>
  <si>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</si>
  <si>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</si>
  <si>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</si>
  <si>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</si>
  <si>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</si>
  <si>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</si>
  <si>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</si>
  <si>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</si>
  <si>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</si>
  <si>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</si>
  <si>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</si>
  <si>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</si>
  <si>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</si>
  <si>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</si>
  <si>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</si>
  <si>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</si>
  <si>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</si>
  <si>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</si>
  <si>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</si>
  <si>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</si>
  <si>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</si>
  <si>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</si>
  <si>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</si>
  <si>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</si>
  <si>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</si>
  <si>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</si>
  <si>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</si>
  <si>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</si>
  <si>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</si>
  <si>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</si>
  <si>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</si>
  <si>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</si>
  <si>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</si>
  <si>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</si>
  <si>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</si>
  <si>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</si>
  <si>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</si>
  <si>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</si>
  <si>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</si>
  <si>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</si>
  <si>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</si>
  <si>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</si>
  <si>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</si>
  <si>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</si>
  <si>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</si>
  <si>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</si>
  <si>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</si>
  <si>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</si>
  <si>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</si>
  <si>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</si>
  <si>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</si>
  <si>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</si>
  <si>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</si>
  <si>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</si>
  <si>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</si>
  <si>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</si>
  <si>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</si>
  <si>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</si>
  <si>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</si>
  <si>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</si>
  <si>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</si>
  <si>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</si>
  <si>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</si>
  <si>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</si>
  <si>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</si>
  <si>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</si>
  <si>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</si>
  <si>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</si>
  <si>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</si>
  <si>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</si>
  <si>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</si>
  <si>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</si>
  <si>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</si>
  <si>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</si>
  <si>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</si>
  <si>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</si>
  <si>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</si>
  <si>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</si>
  <si>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</si>
  <si>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</si>
  <si>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</si>
  <si>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</si>
  <si>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</si>
  <si>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</si>
  <si>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</si>
  <si>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</si>
  <si>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</si>
  <si>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</si>
  <si>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</si>
  <si>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</si>
  <si>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</si>
  <si>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</si>
  <si>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</si>
  <si>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</si>
  <si>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</si>
  <si>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</si>
  <si>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</si>
  <si>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</si>
  <si>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</si>
  <si>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</si>
  <si>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</si>
  <si>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</si>
  <si>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</si>
  <si>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</si>
  <si>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</si>
  <si>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</si>
  <si>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</si>
  <si>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</si>
  <si>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</si>
  <si>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</si>
  <si>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</si>
  <si>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</si>
  <si>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</si>
  <si>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</si>
  <si>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</si>
  <si>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</si>
  <si>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</si>
  <si>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</si>
  <si>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CA-2014-154186</t>
  </si>
  <si>
    <t>CA-2016-108434</t>
  </si>
  <si>
    <t>CA-2016-164154</t>
  </si>
  <si>
    <t>CA-2017-148012</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</si>
  <si>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</si>
  <si>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</si>
  <si>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</si>
  <si>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</si>
  <si>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</si>
  <si>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</si>
  <si>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</si>
  <si>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</si>
  <si>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</si>
  <si>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</si>
  <si>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</si>
  <si>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</si>
  <si>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</si>
  <si>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</si>
  <si>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</si>
  <si>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</si>
  <si>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</si>
  <si>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</si>
  <si>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</si>
  <si>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</si>
  <si>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</si>
  <si>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</si>
  <si>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</si>
  <si>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</si>
  <si>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</si>
  <si>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</si>
  <si>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</si>
  <si>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</si>
  <si>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</si>
  <si>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</si>
  <si>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</si>
  <si>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</si>
  <si>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</si>
  <si>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</si>
  <si>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</si>
  <si>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</si>
  <si>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</si>
  <si>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</si>
  <si>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</si>
  <si>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</si>
  <si>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</si>
  <si>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</si>
  <si>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</si>
  <si>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</si>
  <si>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</si>
  <si>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</si>
  <si>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</si>
  <si>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</si>
  <si>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</si>
  <si>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</si>
  <si>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</si>
  <si>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</si>
  <si>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</si>
  <si>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</si>
  <si>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</si>
  <si>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</si>
  <si>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</si>
  <si>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</si>
  <si>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</si>
  <si>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</si>
  <si>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</si>
  <si>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</si>
  <si>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</si>
  <si>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</si>
  <si>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</si>
  <si>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</si>
  <si>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</si>
  <si>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</si>
  <si>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</si>
  <si>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</si>
  <si>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</si>
  <si>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</si>
  <si>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</si>
  <si>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</si>
  <si>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</si>
  <si>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</si>
  <si>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</si>
  <si>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</si>
  <si>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</si>
  <si>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</si>
  <si>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</si>
  <si>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</si>
  <si>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</si>
  <si>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</si>
  <si>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</si>
  <si>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</si>
  <si>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</si>
  <si>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</si>
  <si>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</si>
  <si>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</si>
  <si>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</si>
  <si>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</si>
  <si>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</si>
  <si>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</si>
  <si>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</si>
  <si>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</si>
  <si>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</si>
  <si>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</si>
  <si>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</si>
  <si>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</si>
  <si>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</si>
  <si>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</si>
  <si>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</si>
  <si>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</si>
  <si>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</si>
  <si>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</si>
  <si>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</si>
  <si>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</si>
  <si>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</si>
  <si>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</si>
  <si>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</si>
  <si>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</si>
  <si>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</si>
  <si>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</si>
  <si>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</si>
  <si>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</si>
  <si>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</si>
  <si>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</si>
  <si>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</si>
  <si>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</si>
  <si>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</si>
  <si>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</si>
  <si>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</si>
  <si>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</si>
  <si>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</si>
  <si>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</si>
  <si>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</si>
  <si>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</si>
  <si>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</si>
  <si>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</si>
  <si>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</si>
  <si>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</si>
  <si>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</si>
  <si>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</si>
  <si>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</si>
  <si>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</si>
  <si>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</si>
  <si>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</si>
  <si>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</si>
  <si>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</si>
  <si>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</si>
  <si>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</si>
  <si>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</si>
  <si>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</si>
  <si>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</si>
  <si>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</si>
  <si>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</si>
  <si>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</si>
  <si>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</si>
  <si>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</si>
  <si>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</si>
  <si>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</si>
  <si>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</si>
  <si>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</si>
  <si>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</si>
  <si>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</si>
  <si>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</si>
  <si>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</si>
  <si>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</si>
  <si>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</si>
  <si>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</si>
  <si>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</si>
  <si>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</si>
  <si>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</si>
  <si>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</si>
  <si>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</si>
  <si>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</si>
  <si>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</si>
  <si>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</si>
  <si>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</si>
  <si>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</si>
  <si>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</si>
  <si>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</si>
  <si>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</si>
  <si>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</si>
  <si>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</si>
  <si>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</si>
  <si>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</si>
  <si>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</si>
  <si>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</si>
  <si>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</si>
  <si>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</si>
  <si>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</si>
  <si>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</si>
  <si>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</si>
  <si>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</si>
  <si>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</si>
  <si>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</si>
  <si>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</si>
  <si>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</si>
  <si>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</si>
  <si>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</si>
  <si>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</si>
  <si>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</si>
  <si>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</si>
  <si>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</si>
  <si>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</si>
  <si>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</si>
  <si>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</si>
  <si>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</si>
  <si>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</si>
  <si>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</si>
  <si>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</si>
  <si>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</si>
  <si>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</si>
  <si>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</si>
  <si>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</si>
  <si>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</si>
  <si>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</si>
  <si>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</si>
  <si>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</si>
  <si>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</si>
  <si>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</si>
  <si>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</si>
  <si>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</si>
  <si>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</si>
  <si>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</si>
  <si>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</si>
  <si>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</si>
  <si>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</si>
  <si>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</si>
  <si>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</si>
  <si>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</si>
  <si>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</si>
  <si>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</si>
  <si>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</si>
  <si>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</si>
  <si>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</si>
  <si>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</si>
  <si>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</si>
  <si>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</si>
  <si>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</si>
  <si>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</si>
  <si>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</si>
  <si>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</si>
  <si>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</si>
  <si>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</si>
  <si>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</si>
  <si>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</si>
  <si>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</si>
  <si>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</si>
  <si>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</si>
  <si>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</si>
  <si>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</si>
  <si>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</si>
  <si>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</si>
  <si>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</si>
  <si>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</si>
  <si>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</si>
  <si>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</si>
  <si>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</si>
  <si>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</si>
  <si>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</si>
  <si>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</si>
  <si>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</si>
  <si>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</si>
  <si>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</si>
  <si>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</si>
  <si>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</si>
  <si>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</si>
  <si>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</si>
  <si>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</si>
  <si>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</si>
  <si>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</si>
  <si>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</si>
  <si>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</si>
  <si>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</si>
  <si>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</si>
  <si>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</si>
  <si>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</si>
  <si>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</si>
  <si>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</si>
  <si>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</si>
  <si>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</si>
  <si>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</si>
  <si>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</si>
  <si>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</si>
  <si>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</si>
  <si>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</si>
  <si>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</si>
  <si>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</si>
  <si>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</si>
  <si>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</si>
  <si>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</si>
  <si>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</si>
  <si>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</si>
  <si>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</si>
  <si>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</si>
  <si>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</si>
  <si>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</si>
  <si>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</si>
  <si>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</si>
  <si>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</si>
  <si>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</si>
  <si>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</si>
  <si>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</si>
  <si>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</si>
  <si>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</si>
  <si>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</si>
  <si>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</si>
  <si>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</si>
  <si>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</si>
  <si>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</si>
  <si>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</si>
  <si>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</si>
  <si>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</si>
  <si>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</si>
  <si>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</si>
  <si>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</si>
  <si>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</si>
  <si>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</si>
  <si>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</si>
  <si>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</si>
  <si>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</si>
  <si>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</si>
  <si>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</si>
  <si>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</si>
  <si>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</si>
  <si>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</si>
  <si>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</si>
  <si>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</si>
  <si>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</si>
  <si>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</si>
  <si>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</si>
  <si>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</si>
  <si>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</si>
  <si>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</si>
  <si>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</si>
  <si>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</si>
  <si>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</si>
  <si>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</si>
  <si>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</si>
  <si>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</si>
  <si>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</si>
  <si>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</si>
  <si>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</si>
  <si>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</si>
  <si>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</si>
  <si>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</si>
  <si>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</si>
  <si>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</si>
  <si>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</si>
  <si>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</si>
  <si>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</si>
  <si>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</si>
  <si>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CA-2014-116834</t>
  </si>
  <si>
    <t>TEC-AC-10002942</t>
  </si>
  <si>
    <t>WD My Passport Ultra 1TB Portable External Hard Drive</t>
  </si>
  <si>
    <t>CA-2016-145730</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</si>
  <si>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</si>
  <si>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</si>
  <si>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</si>
  <si>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</si>
  <si>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</si>
  <si>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</si>
  <si>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</si>
  <si>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</si>
  <si>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</si>
  <si>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</si>
  <si>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</si>
  <si>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</si>
  <si>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</si>
  <si>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</si>
  <si>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</si>
  <si>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</si>
  <si>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</si>
  <si>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</si>
  <si>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</si>
  <si>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</si>
  <si>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</si>
  <si>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</si>
  <si>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</si>
  <si>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</si>
  <si>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</si>
  <si>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</si>
  <si>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</si>
  <si>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</si>
  <si>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</si>
  <si>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</si>
  <si>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</si>
  <si>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</si>
  <si>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</si>
  <si>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</si>
  <si>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</si>
  <si>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</si>
  <si>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</si>
  <si>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</si>
  <si>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</si>
  <si>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</si>
  <si>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</si>
  <si>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</si>
  <si>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</si>
  <si>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</si>
  <si>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</si>
  <si>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</si>
  <si>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</si>
  <si>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</si>
  <si>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</si>
  <si>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</si>
  <si>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</si>
  <si>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</si>
  <si>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</si>
  <si>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</si>
  <si>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</si>
  <si>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</si>
  <si>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</si>
  <si>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</si>
  <si>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</si>
  <si>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</si>
  <si>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</si>
  <si>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</si>
  <si>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</si>
  <si>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</si>
  <si>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</si>
  <si>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</si>
  <si>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</si>
  <si>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</si>
  <si>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</si>
  <si>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</si>
  <si>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</si>
  <si>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</si>
  <si>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</si>
  <si>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</si>
  <si>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</si>
  <si>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</si>
  <si>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</si>
  <si>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</si>
  <si>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</si>
  <si>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</si>
  <si>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</si>
  <si>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</si>
  <si>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</si>
  <si>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</si>
  <si>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</si>
  <si>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</si>
  <si>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</si>
  <si>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</si>
  <si>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</si>
  <si>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</si>
  <si>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</si>
  <si>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</si>
  <si>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</si>
  <si>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</si>
  <si>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</si>
  <si>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</si>
  <si>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</si>
  <si>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</si>
  <si>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</si>
  <si>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</si>
  <si>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</si>
  <si>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</si>
  <si>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</si>
  <si>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</si>
  <si>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</si>
  <si>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</si>
  <si>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</si>
  <si>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</si>
  <si>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</si>
  <si>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</si>
  <si>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</si>
  <si>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</si>
  <si>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</si>
  <si>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</si>
  <si>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</si>
  <si>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</si>
  <si>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</si>
  <si>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</si>
  <si>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</si>
  <si>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</si>
  <si>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</si>
  <si>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</si>
  <si>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</si>
  <si>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</si>
  <si>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</si>
  <si>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</si>
  <si>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</si>
  <si>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</si>
  <si>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</si>
  <si>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</si>
  <si>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</si>
  <si>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</si>
  <si>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</si>
  <si>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</si>
  <si>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</si>
  <si>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</si>
  <si>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</si>
  <si>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</si>
  <si>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</si>
  <si>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</si>
  <si>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</si>
  <si>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</si>
  <si>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</si>
  <si>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</si>
  <si>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</si>
  <si>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</si>
  <si>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</si>
  <si>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</si>
  <si>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</si>
  <si>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</si>
  <si>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</si>
  <si>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</si>
  <si>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</si>
  <si>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</si>
  <si>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</si>
  <si>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</si>
  <si>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</si>
  <si>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</si>
  <si>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</si>
  <si>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</si>
  <si>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</si>
  <si>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</si>
  <si>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</si>
  <si>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</si>
  <si>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</si>
  <si>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</si>
  <si>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</si>
  <si>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</si>
  <si>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</si>
  <si>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CA-2016-108644</t>
  </si>
  <si>
    <t>US-2014-102631</t>
  </si>
  <si>
    <t>FUR-FU-10003930</t>
  </si>
  <si>
    <t>Howard Miller 12-3/4 Diameter Accuwave DS  Wall Clock</t>
  </si>
  <si>
    <t>CA-2017-120327</t>
  </si>
  <si>
    <t>CA-2015-154970</t>
  </si>
  <si>
    <t>CA-2016-113803</t>
  </si>
  <si>
    <t>CA-2017-100223</t>
  </si>
  <si>
    <t>OFF-PA-10000232</t>
  </si>
  <si>
    <t>Xerox 1975</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</si>
  <si>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</si>
  <si>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</si>
  <si>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</si>
  <si>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</si>
  <si>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</si>
  <si>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</si>
  <si>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</si>
  <si>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</si>
  <si>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</si>
  <si>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</si>
  <si>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</si>
  <si>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</si>
  <si>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</si>
  <si>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</si>
  <si>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</si>
  <si>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</si>
  <si>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</si>
  <si>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</si>
  <si>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</si>
  <si>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</si>
  <si>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</si>
  <si>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</si>
  <si>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</si>
  <si>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</si>
  <si>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</si>
  <si>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</si>
  <si>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</si>
  <si>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</si>
  <si>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</si>
  <si>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</si>
  <si>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</si>
  <si>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</si>
  <si>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</si>
  <si>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</si>
  <si>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</si>
  <si>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</si>
  <si>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</si>
  <si>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</si>
  <si>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</si>
  <si>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</si>
  <si>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</si>
  <si>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</si>
  <si>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</si>
  <si>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</si>
  <si>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</si>
  <si>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</si>
  <si>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</si>
  <si>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</si>
  <si>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</si>
  <si>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</si>
  <si>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</si>
  <si>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</si>
  <si>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</si>
  <si>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</si>
  <si>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</si>
  <si>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</si>
  <si>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</si>
  <si>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</si>
  <si>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</si>
  <si>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</si>
  <si>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</si>
  <si>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</si>
  <si>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</si>
  <si>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</si>
  <si>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</si>
  <si>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</si>
  <si>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</si>
  <si>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</si>
  <si>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</si>
  <si>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</si>
  <si>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</si>
  <si>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</si>
  <si>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</si>
  <si>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</si>
  <si>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</si>
  <si>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</si>
  <si>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</si>
  <si>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</si>
  <si>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</si>
  <si>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</si>
  <si>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</si>
  <si>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</si>
  <si>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</si>
  <si>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</si>
  <si>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</si>
  <si>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</si>
  <si>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</si>
  <si>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</si>
  <si>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</si>
  <si>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</si>
  <si>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</si>
  <si>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</si>
  <si>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</si>
  <si>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</si>
  <si>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</si>
  <si>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</si>
  <si>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</si>
  <si>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</si>
  <si>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</si>
  <si>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</si>
  <si>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</si>
  <si>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</si>
  <si>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</si>
  <si>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</si>
  <si>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</si>
  <si>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</si>
  <si>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</si>
  <si>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</si>
  <si>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</si>
  <si>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</si>
  <si>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</si>
  <si>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</si>
  <si>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</si>
  <si>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</si>
  <si>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</si>
  <si>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</si>
  <si>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</si>
  <si>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</si>
  <si>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</si>
  <si>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</si>
  <si>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</si>
  <si>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</si>
  <si>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</si>
  <si>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</si>
  <si>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</si>
  <si>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</si>
  <si>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</si>
  <si>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</si>
  <si>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</si>
  <si>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</si>
  <si>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</si>
  <si>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</si>
  <si>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</si>
  <si>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</si>
  <si>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</si>
  <si>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</si>
  <si>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</si>
  <si>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</si>
  <si>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</si>
  <si>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</si>
  <si>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CA-2017-132339</t>
  </si>
  <si>
    <t>CA-2014-153983</t>
  </si>
  <si>
    <t>CA-2017-112900</t>
  </si>
  <si>
    <t>CA-2014-160157</t>
  </si>
  <si>
    <t>CA-2014-139633</t>
  </si>
  <si>
    <t>CA-2015-163090</t>
  </si>
  <si>
    <t>CA-2014-117016</t>
  </si>
  <si>
    <t>Margate</t>
  </si>
  <si>
    <t>CA-2017-159464</t>
  </si>
  <si>
    <t>Sandy Springs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</si>
  <si>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</si>
  <si>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</si>
  <si>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</si>
  <si>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</si>
  <si>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</si>
  <si>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</si>
  <si>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</si>
  <si>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</si>
  <si>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</si>
  <si>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</si>
  <si>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</si>
  <si>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</si>
  <si>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</si>
  <si>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</si>
  <si>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</si>
  <si>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</si>
  <si>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</si>
  <si>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</si>
  <si>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</si>
  <si>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</si>
  <si>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</si>
  <si>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</si>
  <si>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</si>
  <si>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</si>
  <si>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</si>
  <si>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</si>
  <si>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</si>
  <si>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</si>
  <si>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</si>
  <si>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</si>
  <si>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</si>
  <si>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</si>
  <si>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</si>
  <si>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</si>
  <si>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</si>
  <si>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</si>
  <si>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</si>
  <si>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</si>
  <si>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</si>
  <si>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</si>
  <si>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</si>
  <si>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</si>
  <si>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</si>
  <si>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</si>
  <si>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</si>
  <si>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</si>
  <si>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</si>
  <si>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</si>
  <si>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</si>
  <si>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</si>
  <si>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</si>
  <si>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</si>
  <si>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</si>
  <si>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</si>
  <si>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</si>
  <si>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</si>
  <si>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</si>
  <si>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</si>
  <si>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</si>
  <si>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</si>
  <si>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</si>
  <si>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</si>
  <si>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</si>
  <si>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</si>
  <si>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</si>
  <si>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</si>
  <si>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</si>
  <si>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</si>
  <si>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</si>
  <si>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</si>
  <si>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</si>
  <si>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</si>
  <si>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</si>
  <si>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</si>
  <si>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</si>
  <si>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</si>
  <si>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</si>
  <si>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</si>
  <si>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</si>
  <si>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</si>
  <si>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</si>
  <si>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</si>
  <si>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</si>
  <si>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</si>
  <si>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</si>
  <si>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</si>
  <si>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</si>
  <si>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</si>
  <si>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</si>
  <si>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</si>
  <si>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</si>
  <si>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</si>
  <si>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</si>
  <si>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</si>
  <si>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</si>
  <si>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</si>
  <si>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</si>
  <si>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</si>
  <si>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</si>
  <si>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</si>
  <si>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</si>
  <si>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</si>
  <si>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</si>
  <si>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</si>
  <si>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</si>
  <si>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</si>
  <si>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</si>
  <si>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</si>
  <si>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</si>
  <si>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</si>
  <si>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</si>
  <si>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</si>
  <si>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</si>
  <si>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</si>
  <si>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</si>
  <si>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</si>
  <si>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</si>
  <si>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</si>
  <si>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</si>
  <si>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</si>
  <si>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</si>
  <si>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</si>
  <si>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</si>
  <si>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</si>
  <si>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</si>
  <si>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</si>
  <si>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</si>
  <si>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</si>
  <si>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</si>
  <si>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</si>
  <si>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</si>
  <si>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</si>
  <si>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</si>
  <si>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</si>
  <si>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</si>
  <si>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</si>
  <si>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</si>
  <si>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</si>
  <si>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</si>
  <si>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</si>
  <si>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</si>
  <si>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</si>
  <si>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</si>
  <si>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</si>
  <si>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CA-2016-144540</t>
  </si>
  <si>
    <t>CA-2015-159863</t>
  </si>
  <si>
    <t>CA-2015-117800</t>
  </si>
  <si>
    <t>CA-2017-145219</t>
  </si>
  <si>
    <t>CA-2015-161214</t>
  </si>
  <si>
    <t>CA-2017-147228</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</si>
  <si>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</si>
  <si>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</si>
  <si>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</si>
  <si>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</si>
  <si>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</si>
  <si>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</si>
  <si>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</si>
  <si>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</si>
  <si>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</si>
  <si>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</si>
  <si>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</si>
  <si>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</si>
  <si>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</si>
  <si>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</si>
  <si>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</si>
  <si>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</si>
  <si>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</si>
  <si>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</si>
  <si>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</si>
  <si>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</si>
  <si>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</si>
  <si>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</si>
  <si>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</si>
  <si>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</si>
  <si>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</si>
  <si>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</si>
  <si>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</si>
  <si>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</si>
  <si>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</si>
  <si>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</si>
  <si>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</si>
  <si>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</si>
  <si>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</si>
  <si>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</si>
  <si>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</si>
  <si>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</si>
  <si>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</si>
  <si>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</si>
  <si>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</si>
  <si>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</si>
  <si>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</si>
  <si>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</si>
  <si>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</si>
  <si>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</si>
  <si>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</si>
  <si>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</si>
  <si>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</si>
  <si>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</si>
  <si>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</si>
  <si>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</si>
  <si>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</si>
  <si>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</si>
  <si>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</si>
  <si>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</si>
  <si>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</si>
  <si>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</si>
  <si>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</si>
  <si>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</si>
  <si>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</si>
  <si>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</si>
  <si>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</si>
  <si>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</si>
  <si>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</si>
  <si>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</si>
  <si>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</si>
  <si>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</si>
  <si>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</si>
  <si>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</si>
  <si>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</si>
  <si>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</si>
  <si>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</si>
  <si>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</si>
  <si>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</si>
  <si>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</si>
  <si>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</si>
  <si>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</si>
  <si>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</si>
  <si>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</si>
  <si>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</si>
  <si>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</si>
  <si>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</si>
  <si>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</si>
  <si>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</si>
  <si>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</si>
  <si>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</si>
  <si>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</si>
  <si>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</si>
  <si>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</si>
  <si>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</si>
  <si>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</si>
  <si>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</si>
  <si>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</si>
  <si>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</si>
  <si>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</si>
  <si>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</si>
  <si>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</si>
  <si>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</si>
  <si>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</si>
  <si>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</si>
  <si>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</si>
  <si>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</si>
  <si>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</si>
  <si>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</si>
  <si>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</si>
  <si>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</si>
  <si>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</si>
  <si>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</si>
  <si>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</si>
  <si>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</si>
  <si>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</si>
  <si>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</si>
  <si>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</si>
  <si>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</si>
  <si>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</si>
  <si>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</si>
  <si>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US-2015-141684</t>
  </si>
  <si>
    <t>CA-2015-144722</t>
  </si>
  <si>
    <t>MF-18250</t>
  </si>
  <si>
    <t>Monica Federle</t>
  </si>
  <si>
    <t>CA-2015-120516</t>
  </si>
  <si>
    <t>Marietta</t>
  </si>
  <si>
    <t>US-2016-148901</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</si>
  <si>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</si>
  <si>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</si>
  <si>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</si>
  <si>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</si>
  <si>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</si>
  <si>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</si>
  <si>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</si>
  <si>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</si>
  <si>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</si>
  <si>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</si>
  <si>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</si>
  <si>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</si>
  <si>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</si>
  <si>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</si>
  <si>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</si>
  <si>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</si>
  <si>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</si>
  <si>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</si>
  <si>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</si>
  <si>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</si>
  <si>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</si>
  <si>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</si>
  <si>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</si>
  <si>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</si>
  <si>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</si>
  <si>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</si>
  <si>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</si>
  <si>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</si>
  <si>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</si>
  <si>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</si>
  <si>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</si>
  <si>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</si>
  <si>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</si>
  <si>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</si>
  <si>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</si>
  <si>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</si>
  <si>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</si>
  <si>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</si>
  <si>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</si>
  <si>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</si>
  <si>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</si>
  <si>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</si>
  <si>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</si>
  <si>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</si>
  <si>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</si>
  <si>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</si>
  <si>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</si>
  <si>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</si>
  <si>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</si>
  <si>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</si>
  <si>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</si>
  <si>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</si>
  <si>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</si>
  <si>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</si>
  <si>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</si>
  <si>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</si>
  <si>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</si>
  <si>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</si>
  <si>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</si>
  <si>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</si>
  <si>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</si>
  <si>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</si>
  <si>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CA-2014-133809</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</si>
  <si>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</si>
  <si>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</si>
  <si>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</si>
  <si>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</si>
  <si>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</si>
  <si>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</si>
  <si>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</si>
  <si>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</si>
  <si>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</si>
  <si>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</si>
  <si>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</si>
  <si>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</si>
  <si>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</si>
  <si>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</si>
  <si>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</si>
  <si>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</si>
  <si>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</si>
  <si>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</si>
  <si>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</si>
  <si>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</si>
  <si>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</si>
  <si>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</si>
  <si>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</si>
  <si>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</si>
  <si>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</si>
  <si>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</si>
  <si>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</si>
  <si>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</si>
  <si>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</si>
  <si>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</si>
  <si>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</si>
  <si>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</si>
  <si>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</si>
  <si>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</si>
  <si>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</si>
  <si>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</si>
  <si>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</si>
  <si>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</si>
  <si>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</si>
  <si>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</si>
  <si>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CA-2016-166226</t>
  </si>
  <si>
    <t>CA-2014-156587</t>
  </si>
  <si>
    <t>AB-10015</t>
  </si>
  <si>
    <t>Aaron Bergman</t>
  </si>
  <si>
    <t>CA-2016-141180</t>
  </si>
  <si>
    <t>CA-2015-109708</t>
  </si>
  <si>
    <t>CA-2015-122406</t>
  </si>
  <si>
    <t>US-2016-153815</t>
  </si>
  <si>
    <t>CA-2016-164896</t>
  </si>
  <si>
    <t>CA-2015-142202</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</si>
  <si>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</si>
  <si>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</si>
  <si>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</si>
  <si>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</si>
  <si>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</si>
  <si>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</si>
  <si>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</si>
  <si>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</si>
  <si>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</si>
  <si>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</si>
  <si>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</si>
  <si>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</si>
  <si>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</si>
  <si>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</si>
  <si>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CA-2016-136126</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</si>
  <si>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</si>
  <si>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</si>
  <si>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</si>
  <si>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</si>
  <si>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</si>
  <si>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</si>
  <si>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</si>
  <si>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</si>
  <si>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</si>
  <si>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</si>
  <si>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</si>
  <si>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</si>
  <si>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</si>
  <si>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</si>
  <si>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</si>
  <si>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</si>
  <si>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</si>
  <si>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</si>
  <si>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</si>
  <si>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</si>
  <si>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</si>
  <si>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</si>
  <si>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</si>
  <si>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</si>
  <si>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</si>
  <si>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</si>
  <si>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</si>
  <si>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</si>
  <si>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</si>
  <si>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</si>
  <si>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</si>
  <si>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</si>
  <si>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</si>
  <si>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</si>
  <si>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</si>
  <si>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</si>
  <si>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</si>
  <si>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</si>
  <si>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</si>
  <si>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</si>
  <si>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</si>
  <si>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</si>
  <si>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</si>
  <si>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</si>
  <si>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</si>
  <si>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</si>
  <si>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</si>
  <si>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</si>
  <si>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</si>
  <si>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</si>
  <si>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</si>
  <si>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</si>
  <si>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</si>
  <si>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</si>
  <si>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</si>
  <si>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</si>
  <si>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</si>
  <si>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</si>
  <si>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</si>
  <si>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</si>
  <si>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</si>
  <si>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</si>
  <si>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</si>
  <si>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</si>
  <si>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</si>
  <si>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</si>
  <si>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</si>
  <si>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</si>
  <si>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</si>
  <si>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</si>
  <si>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</si>
  <si>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</si>
  <si>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</si>
  <si>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</si>
  <si>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</si>
  <si>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CA-2016-150658</t>
  </si>
  <si>
    <t>CA-2017-125640</t>
  </si>
  <si>
    <t>OFF-LA-10004178</t>
  </si>
  <si>
    <t>Avery 491</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</si>
  <si>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</si>
  <si>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</si>
  <si>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</si>
  <si>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</si>
  <si>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</si>
  <si>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</si>
  <si>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</si>
  <si>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</si>
  <si>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</si>
  <si>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</si>
  <si>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</si>
  <si>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</si>
  <si>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</si>
  <si>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</si>
  <si>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</si>
  <si>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</si>
  <si>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</si>
  <si>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</si>
  <si>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</si>
  <si>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</si>
  <si>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</si>
  <si>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</si>
  <si>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</si>
  <si>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</si>
  <si>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</si>
  <si>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</si>
  <si>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</si>
  <si>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</si>
  <si>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</si>
  <si>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</si>
  <si>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</si>
  <si>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</si>
  <si>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</si>
  <si>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</si>
  <si>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</si>
  <si>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</si>
  <si>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</si>
  <si>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</si>
  <si>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CA-2015-134719</t>
  </si>
  <si>
    <t>US-2015-154389</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</si>
  <si>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</si>
  <si>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</si>
  <si>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</si>
  <si>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</si>
  <si>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</si>
  <si>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</si>
  <si>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</si>
  <si>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</si>
  <si>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</si>
  <si>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</si>
  <si>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</si>
  <si>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</si>
  <si>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</si>
  <si>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</si>
  <si>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</si>
  <si>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</si>
  <si>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</si>
  <si>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</si>
  <si>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</si>
  <si>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</si>
  <si>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</si>
  <si>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</si>
  <si>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</si>
  <si>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</si>
  <si>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</si>
  <si>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</si>
  <si>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</si>
  <si>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</si>
  <si>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</si>
  <si>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</si>
  <si>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</si>
  <si>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</si>
  <si>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</si>
  <si>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</si>
  <si>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</si>
  <si>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</si>
  <si>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</si>
  <si>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</si>
  <si>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</si>
  <si>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</si>
  <si>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</si>
  <si>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</si>
  <si>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</si>
  <si>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</si>
  <si>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</si>
  <si>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</si>
  <si>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</si>
  <si>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</si>
  <si>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</si>
  <si>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</si>
  <si>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</si>
  <si>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</si>
  <si>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</si>
  <si>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</si>
  <si>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</si>
  <si>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</si>
  <si>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</si>
  <si>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</si>
  <si>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</si>
  <si>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</si>
  <si>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</si>
  <si>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</si>
  <si>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</si>
  <si>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</si>
  <si>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</si>
  <si>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</si>
  <si>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</si>
  <si>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</si>
  <si>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</si>
  <si>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</si>
  <si>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</si>
  <si>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</si>
  <si>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</si>
  <si>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</si>
  <si>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</si>
  <si>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</si>
  <si>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</si>
  <si>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</si>
  <si>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</si>
  <si>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</si>
  <si>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</si>
  <si>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</si>
  <si>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</si>
  <si>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</si>
  <si>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</si>
  <si>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</si>
  <si>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</si>
  <si>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</si>
  <si>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</si>
  <si>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</si>
  <si>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</si>
  <si>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</si>
  <si>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</si>
  <si>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</si>
  <si>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</si>
  <si>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</si>
  <si>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</si>
  <si>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</si>
  <si>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</si>
  <si>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</si>
  <si>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</si>
  <si>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</si>
  <si>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</si>
  <si>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</si>
  <si>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</si>
  <si>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</si>
  <si>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</si>
  <si>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</si>
  <si>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</si>
  <si>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</si>
  <si>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</si>
  <si>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</si>
  <si>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</si>
  <si>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</si>
  <si>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</si>
  <si>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</si>
  <si>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</si>
  <si>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</si>
  <si>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</si>
  <si>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</si>
  <si>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</si>
  <si>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</si>
  <si>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</si>
  <si>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</si>
  <si>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</si>
  <si>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</si>
  <si>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</si>
  <si>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</si>
  <si>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</si>
  <si>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</si>
  <si>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</si>
  <si>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</si>
  <si>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</si>
  <si>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</si>
  <si>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</si>
  <si>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</si>
  <si>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</si>
  <si>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</si>
  <si>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</si>
  <si>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</si>
  <si>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</si>
  <si>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</si>
  <si>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</si>
  <si>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</si>
  <si>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</si>
  <si>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</si>
  <si>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</si>
  <si>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</si>
  <si>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</si>
  <si>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</si>
  <si>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</si>
  <si>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</si>
  <si>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</si>
  <si>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</si>
  <si>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</si>
  <si>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</si>
  <si>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</si>
  <si>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</si>
  <si>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</si>
  <si>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</si>
  <si>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</si>
  <si>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</si>
  <si>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</si>
  <si>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</si>
  <si>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</si>
  <si>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</si>
  <si>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</si>
  <si>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</si>
  <si>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</si>
  <si>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</si>
  <si>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</si>
  <si>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</si>
  <si>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</si>
  <si>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</si>
  <si>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</si>
  <si>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</si>
  <si>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</si>
  <si>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</si>
  <si>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</si>
  <si>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</si>
  <si>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</si>
  <si>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</si>
  <si>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</si>
  <si>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</si>
  <si>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</si>
  <si>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</si>
  <si>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</si>
  <si>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</si>
  <si>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</si>
  <si>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</si>
  <si>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</si>
  <si>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</si>
  <si>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</si>
  <si>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</si>
  <si>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</si>
  <si>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</si>
  <si>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</si>
  <si>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</si>
  <si>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</si>
  <si>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</si>
  <si>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</si>
  <si>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</si>
  <si>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</si>
  <si>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</si>
  <si>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</si>
  <si>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</si>
  <si>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</si>
  <si>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</si>
  <si>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</si>
  <si>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</si>
  <si>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</si>
  <si>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</si>
  <si>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</si>
  <si>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</si>
  <si>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</si>
  <si>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</si>
  <si>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</si>
  <si>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</si>
  <si>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</si>
  <si>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</si>
  <si>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</si>
  <si>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</si>
  <si>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</si>
  <si>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</si>
  <si>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</si>
  <si>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</si>
  <si>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</si>
  <si>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</si>
  <si>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</si>
  <si>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</si>
  <si>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</si>
  <si>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</si>
  <si>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</si>
  <si>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</si>
  <si>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</si>
  <si>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</si>
  <si>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</si>
  <si>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</si>
  <si>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</si>
  <si>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</si>
  <si>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CA-2015-137106</t>
  </si>
  <si>
    <t>CA-2017-136609</t>
  </si>
  <si>
    <t>Cedar Hill</t>
  </si>
  <si>
    <t>CA-2017-160885</t>
  </si>
  <si>
    <t>JK-16090</t>
  </si>
  <si>
    <t>Juliana Krohn</t>
  </si>
  <si>
    <t>US-2016-167472</t>
  </si>
  <si>
    <t>CA-2015-120551</t>
  </si>
  <si>
    <t>Norfolk</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</si>
  <si>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</si>
  <si>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</si>
  <si>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</si>
  <si>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</si>
  <si>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</si>
  <si>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</si>
  <si>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</si>
  <si>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</si>
  <si>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</si>
  <si>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</si>
  <si>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</si>
  <si>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</si>
  <si>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</si>
  <si>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</si>
  <si>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</si>
  <si>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</si>
  <si>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</si>
  <si>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</si>
  <si>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</si>
  <si>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</si>
  <si>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</si>
  <si>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</si>
  <si>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</si>
  <si>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</si>
  <si>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</si>
  <si>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</si>
  <si>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</si>
  <si>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</si>
  <si>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</si>
  <si>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</si>
  <si>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</si>
  <si>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</si>
  <si>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</si>
  <si>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</si>
  <si>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</si>
  <si>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</si>
  <si>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</si>
  <si>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</si>
  <si>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</si>
  <si>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</si>
  <si>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</si>
  <si>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</si>
  <si>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</si>
  <si>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</si>
  <si>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</si>
  <si>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</si>
  <si>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</si>
  <si>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</si>
  <si>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</si>
  <si>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</si>
  <si>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</si>
  <si>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</si>
  <si>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</si>
  <si>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</si>
  <si>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</si>
  <si>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</si>
  <si>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</si>
  <si>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</si>
  <si>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</si>
  <si>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</si>
  <si>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</si>
  <si>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</si>
  <si>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</si>
  <si>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</si>
  <si>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</si>
  <si>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</si>
  <si>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</si>
  <si>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</si>
  <si>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</si>
  <si>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</si>
  <si>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</si>
  <si>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</si>
  <si>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</si>
  <si>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</si>
  <si>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</si>
  <si>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</si>
  <si>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CA-2015-166604</t>
  </si>
  <si>
    <t>CA-2017-120719</t>
  </si>
  <si>
    <t>CA-2017-127117</t>
  </si>
  <si>
    <t>CA-2015-104241</t>
  </si>
  <si>
    <t>CA-2017-168179</t>
  </si>
  <si>
    <t>CA-2017-142342</t>
  </si>
  <si>
    <t>OFF-EN-10002592</t>
  </si>
  <si>
    <t>CA-2017-109099</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</si>
  <si>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</si>
  <si>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</si>
  <si>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</si>
  <si>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</si>
  <si>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</si>
  <si>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</si>
  <si>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</si>
  <si>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</si>
  <si>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</si>
  <si>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</si>
  <si>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</si>
  <si>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</si>
  <si>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</si>
  <si>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</si>
  <si>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</si>
  <si>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</si>
  <si>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</si>
  <si>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</si>
  <si>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</si>
  <si>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</si>
  <si>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</si>
  <si>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</si>
  <si>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</si>
  <si>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</si>
  <si>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</si>
  <si>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</si>
  <si>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</si>
  <si>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</si>
  <si>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</si>
  <si>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</si>
  <si>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</si>
  <si>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</si>
  <si>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</si>
  <si>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</si>
  <si>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</si>
  <si>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</si>
  <si>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</si>
  <si>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</si>
  <si>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</si>
  <si>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</si>
  <si>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</si>
  <si>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</si>
  <si>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</si>
  <si>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</si>
  <si>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</si>
  <si>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</si>
  <si>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</si>
  <si>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</si>
  <si>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</si>
  <si>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</si>
  <si>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</si>
  <si>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</si>
  <si>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</si>
  <si>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</si>
  <si>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</si>
  <si>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</si>
  <si>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</si>
  <si>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</si>
  <si>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</si>
  <si>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</si>
  <si>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</si>
  <si>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</si>
  <si>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</si>
  <si>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</si>
  <si>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</si>
  <si>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CA-2016-149685</t>
  </si>
  <si>
    <t>CA-2017-126396</t>
  </si>
  <si>
    <t>CA-2015-154900</t>
  </si>
  <si>
    <t>CA-2015-103835</t>
  </si>
  <si>
    <t>CA-2015-158939</t>
  </si>
  <si>
    <t>CA-2016-117408</t>
  </si>
  <si>
    <t>CA-2016-142398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</si>
  <si>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</si>
  <si>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</si>
  <si>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</si>
  <si>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</si>
  <si>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</si>
  <si>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</si>
  <si>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</si>
  <si>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</si>
  <si>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</si>
  <si>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</si>
  <si>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</si>
  <si>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</si>
  <si>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</si>
  <si>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</si>
  <si>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</si>
  <si>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</si>
  <si>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</si>
  <si>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</si>
  <si>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</si>
  <si>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</si>
  <si>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</si>
  <si>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</si>
  <si>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</si>
  <si>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</si>
  <si>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</si>
  <si>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</si>
  <si>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</si>
  <si>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</si>
  <si>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</si>
  <si>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</si>
  <si>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</si>
  <si>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</si>
  <si>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</si>
  <si>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</si>
  <si>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</si>
  <si>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</si>
  <si>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</si>
  <si>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</si>
  <si>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</si>
  <si>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</si>
  <si>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</si>
  <si>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</si>
  <si>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</si>
  <si>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</si>
  <si>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</si>
  <si>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</si>
  <si>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</si>
  <si>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</si>
  <si>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</si>
  <si>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</si>
  <si>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</si>
  <si>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</si>
  <si>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</si>
  <si>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</si>
  <si>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</si>
  <si>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</si>
  <si>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</si>
  <si>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</si>
  <si>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</si>
  <si>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</si>
  <si>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</si>
  <si>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</si>
  <si>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</si>
  <si>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</si>
  <si>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</si>
  <si>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</si>
  <si>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</si>
  <si>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</si>
  <si>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</si>
  <si>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</si>
  <si>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</si>
  <si>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</si>
  <si>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</si>
  <si>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</si>
  <si>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</si>
  <si>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</si>
  <si>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</si>
  <si>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</si>
  <si>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</si>
  <si>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</si>
  <si>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</si>
  <si>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</si>
  <si>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</si>
  <si>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</si>
  <si>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</si>
  <si>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</si>
  <si>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</si>
  <si>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</si>
  <si>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</si>
  <si>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</si>
  <si>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</si>
  <si>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</si>
  <si>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</si>
  <si>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</si>
  <si>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</si>
  <si>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</si>
  <si>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</si>
  <si>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</si>
  <si>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</si>
  <si>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</si>
  <si>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</si>
  <si>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</si>
  <si>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</si>
  <si>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</si>
  <si>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</si>
  <si>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</si>
  <si>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</si>
  <si>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</si>
  <si>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</si>
  <si>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</si>
  <si>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</si>
  <si>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</si>
  <si>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</si>
  <si>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</si>
  <si>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</si>
  <si>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</si>
  <si>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</si>
  <si>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</si>
  <si>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</si>
  <si>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</si>
  <si>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</si>
  <si>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</si>
  <si>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</si>
  <si>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</si>
  <si>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</si>
  <si>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</si>
  <si>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</si>
  <si>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</si>
  <si>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</si>
  <si>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</si>
  <si>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</si>
  <si>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</si>
  <si>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</si>
  <si>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</si>
  <si>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</si>
  <si>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</si>
  <si>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</si>
  <si>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</si>
  <si>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</si>
  <si>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</si>
  <si>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</si>
  <si>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</si>
  <si>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</si>
  <si>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</si>
  <si>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</si>
  <si>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</si>
  <si>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</si>
  <si>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</si>
  <si>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</si>
  <si>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</si>
  <si>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</si>
  <si>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</si>
  <si>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</si>
  <si>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</si>
  <si>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</si>
  <si>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</si>
  <si>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</si>
  <si>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</si>
  <si>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</si>
  <si>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</si>
  <si>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</si>
  <si>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</si>
  <si>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</si>
  <si>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</si>
  <si>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</si>
  <si>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</si>
  <si>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</si>
  <si>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</si>
  <si>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</si>
  <si>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</si>
  <si>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</si>
  <si>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</si>
  <si>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</si>
  <si>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</si>
  <si>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</si>
  <si>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</si>
  <si>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</si>
  <si>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</si>
  <si>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</si>
  <si>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</si>
  <si>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</si>
  <si>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</si>
  <si>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</si>
  <si>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</si>
  <si>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</si>
  <si>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</si>
  <si>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</si>
  <si>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</si>
  <si>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</si>
  <si>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</si>
  <si>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</si>
  <si>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</si>
  <si>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</si>
  <si>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Redwood City</t>
  </si>
  <si>
    <t>US-2016-113677</t>
  </si>
  <si>
    <t>TEC-PH-10002114</t>
  </si>
  <si>
    <t>Xiaomi Mi3</t>
  </si>
  <si>
    <t>CA-2017-143378</t>
  </si>
  <si>
    <t>CA-2017-152660</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</si>
  <si>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</si>
  <si>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</si>
  <si>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</si>
  <si>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</si>
  <si>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</si>
  <si>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</si>
  <si>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</si>
  <si>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</si>
  <si>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</si>
  <si>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</si>
  <si>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</si>
  <si>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</si>
  <si>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</si>
  <si>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</si>
  <si>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</si>
  <si>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</si>
  <si>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</si>
  <si>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</si>
  <si>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</si>
  <si>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</si>
  <si>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</si>
  <si>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</si>
  <si>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</si>
  <si>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</si>
  <si>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</si>
  <si>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</si>
  <si>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</si>
  <si>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</si>
  <si>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</si>
  <si>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</si>
  <si>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</si>
  <si>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</si>
  <si>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</si>
  <si>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</si>
  <si>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</si>
  <si>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</si>
  <si>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</si>
  <si>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</si>
  <si>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</si>
  <si>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</si>
  <si>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</si>
  <si>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</si>
  <si>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</si>
  <si>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</si>
  <si>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</si>
  <si>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</si>
  <si>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</si>
  <si>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</si>
  <si>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</si>
  <si>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</si>
  <si>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</si>
  <si>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</si>
  <si>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</si>
  <si>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</si>
  <si>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</si>
  <si>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</si>
  <si>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</si>
  <si>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</si>
  <si>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</si>
  <si>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</si>
  <si>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</si>
  <si>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</si>
  <si>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US-2015-129553</t>
  </si>
  <si>
    <t>CA-2016-160220</t>
  </si>
  <si>
    <t>US-2017-157224</t>
  </si>
  <si>
    <t>CA-2017-140627</t>
  </si>
  <si>
    <t>Hendersonville</t>
  </si>
  <si>
    <t>CA-2015-133445</t>
  </si>
  <si>
    <t>CA-2016-148208</t>
  </si>
  <si>
    <t>CA-2017-127656</t>
  </si>
  <si>
    <t>Waterloo</t>
  </si>
  <si>
    <t>US-2017-142188</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</si>
  <si>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</si>
  <si>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</si>
  <si>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</si>
  <si>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</si>
  <si>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</si>
  <si>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</si>
  <si>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</si>
  <si>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</si>
  <si>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</si>
  <si>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</si>
  <si>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</si>
  <si>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</si>
  <si>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</si>
  <si>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</si>
  <si>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</si>
  <si>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</si>
  <si>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</si>
  <si>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</si>
  <si>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</si>
  <si>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</si>
  <si>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</si>
  <si>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CA-2017-160724</t>
  </si>
  <si>
    <t>US-2016-115952</t>
  </si>
  <si>
    <t>CA-2014-146731</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</si>
  <si>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</si>
  <si>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</si>
  <si>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</si>
  <si>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</si>
  <si>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</si>
  <si>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</si>
  <si>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</si>
  <si>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</si>
  <si>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</si>
  <si>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</si>
  <si>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</si>
  <si>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</si>
  <si>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</si>
  <si>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</si>
  <si>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</si>
  <si>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</si>
  <si>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</si>
  <si>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</si>
  <si>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</si>
  <si>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</si>
  <si>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</si>
  <si>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</si>
  <si>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</si>
  <si>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</si>
  <si>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</si>
  <si>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</si>
  <si>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</si>
  <si>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</si>
  <si>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</si>
  <si>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</si>
  <si>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</si>
  <si>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</si>
  <si>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</si>
  <si>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</si>
  <si>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</si>
  <si>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</si>
  <si>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</si>
  <si>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</si>
  <si>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</si>
  <si>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</si>
  <si>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</si>
  <si>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</si>
  <si>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</si>
  <si>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</si>
  <si>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</si>
  <si>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</si>
  <si>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</si>
  <si>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</si>
  <si>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</si>
  <si>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</si>
  <si>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</si>
  <si>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</si>
  <si>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</si>
  <si>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</si>
  <si>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</si>
  <si>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</si>
  <si>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</si>
  <si>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</si>
  <si>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</si>
  <si>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</si>
  <si>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</si>
  <si>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</si>
  <si>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</si>
  <si>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</si>
  <si>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</si>
  <si>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</si>
  <si>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</si>
  <si>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</si>
  <si>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</si>
  <si>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</si>
  <si>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</si>
  <si>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</si>
  <si>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</si>
  <si>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</si>
  <si>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CA-2015-147529</t>
  </si>
  <si>
    <t>CA-2016-129126</t>
  </si>
  <si>
    <t>OFF-BI-10000279</t>
  </si>
  <si>
    <t>Acco Recycled 2" Capacity Laser Printer Hanging Data Binders</t>
  </si>
  <si>
    <t>CA-2017-131632</t>
  </si>
  <si>
    <t>CA-2017-151981</t>
  </si>
  <si>
    <t>CA-2017-125472</t>
  </si>
  <si>
    <t>CA-2015-156328</t>
  </si>
  <si>
    <t>CA-2017-154074</t>
  </si>
  <si>
    <t>CA-2017-161774</t>
  </si>
  <si>
    <t>CA-2017-151211</t>
  </si>
  <si>
    <t>CA-2017-144750</t>
  </si>
  <si>
    <t>CA-2016-111976</t>
  </si>
  <si>
    <t>CA-2016-140130</t>
  </si>
  <si>
    <t>CA-2014-159121</t>
  </si>
  <si>
    <t>CA-2015-149650</t>
  </si>
  <si>
    <t>CA-2017-115777</t>
  </si>
  <si>
    <t>CA-2016-143714</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</si>
  <si>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</si>
  <si>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</si>
  <si>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</si>
  <si>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</si>
  <si>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</si>
  <si>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</si>
  <si>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</si>
  <si>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</si>
  <si>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</si>
  <si>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</si>
  <si>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</si>
  <si>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</si>
  <si>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</si>
  <si>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</si>
  <si>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</si>
  <si>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</si>
  <si>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</si>
  <si>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</si>
  <si>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</si>
  <si>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</si>
  <si>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</si>
  <si>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</si>
  <si>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</si>
  <si>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</si>
  <si>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</si>
  <si>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</si>
  <si>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</si>
  <si>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</si>
  <si>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</si>
  <si>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</si>
  <si>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</si>
  <si>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</si>
  <si>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</si>
  <si>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</si>
  <si>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</si>
  <si>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</si>
  <si>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</si>
  <si>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</si>
  <si>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</si>
  <si>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</si>
  <si>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</si>
  <si>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</si>
  <si>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</si>
  <si>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</si>
  <si>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</si>
  <si>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</si>
  <si>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</si>
  <si>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</si>
  <si>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</si>
  <si>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</si>
  <si>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</si>
  <si>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</si>
  <si>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</si>
  <si>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</si>
  <si>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</si>
  <si>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</si>
  <si>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</si>
  <si>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</si>
  <si>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</si>
  <si>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</si>
  <si>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</si>
  <si>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CA-2017-161578</t>
  </si>
  <si>
    <t>CA-2014-137092</t>
  </si>
  <si>
    <t>CA-2015-166947</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</si>
  <si>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</si>
  <si>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</si>
  <si>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</si>
  <si>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</si>
  <si>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</si>
  <si>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</si>
  <si>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</si>
  <si>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</si>
  <si>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</si>
  <si>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</si>
  <si>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</si>
  <si>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</si>
  <si>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</si>
  <si>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Delray Beach</t>
  </si>
  <si>
    <t>CA-2015-103716</t>
  </si>
  <si>
    <t>CA-2016-126795</t>
  </si>
  <si>
    <t>CA-2015-146290</t>
  </si>
  <si>
    <t>CA-2017-157112</t>
  </si>
  <si>
    <t>CA-2014-169257</t>
  </si>
  <si>
    <t>CA-2014-154095</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</si>
  <si>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</si>
  <si>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</si>
  <si>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</si>
  <si>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</si>
  <si>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</si>
  <si>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</si>
  <si>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</si>
  <si>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</si>
  <si>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</si>
  <si>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</si>
  <si>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</si>
  <si>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</si>
  <si>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</si>
  <si>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</si>
  <si>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</si>
  <si>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</si>
  <si>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</si>
  <si>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</si>
  <si>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</si>
  <si>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</si>
  <si>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</si>
  <si>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</si>
  <si>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</si>
  <si>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</si>
  <si>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</si>
  <si>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</si>
  <si>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</si>
  <si>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</si>
  <si>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</si>
  <si>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</si>
  <si>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</si>
  <si>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CA-2015-153794</t>
  </si>
  <si>
    <t>CA-2015-135510</t>
  </si>
  <si>
    <t>FUR-FU-10000820</t>
  </si>
  <si>
    <t>Tensor Brushed Steel Torchiere Floor Lamp</t>
  </si>
  <si>
    <t>CA-2015-109337</t>
  </si>
  <si>
    <t>CA-2014-150329</t>
  </si>
  <si>
    <t>CA-2017-145037</t>
  </si>
  <si>
    <t>CA-2014-109134</t>
  </si>
  <si>
    <t>US-2015-129637</t>
  </si>
  <si>
    <t>CA-2015-165162</t>
  </si>
  <si>
    <t>CA-2017-140494</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</si>
  <si>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</si>
  <si>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</si>
  <si>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</si>
  <si>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</si>
  <si>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</si>
  <si>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</si>
  <si>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</si>
  <si>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</si>
  <si>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</si>
  <si>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</si>
  <si>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</si>
  <si>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</si>
  <si>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</si>
  <si>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</si>
  <si>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</si>
  <si>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</si>
  <si>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</si>
  <si>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</si>
  <si>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</si>
  <si>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</si>
  <si>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</si>
  <si>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</si>
  <si>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</si>
  <si>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</si>
  <si>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</si>
  <si>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</si>
  <si>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</si>
  <si>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</si>
  <si>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</si>
  <si>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</si>
  <si>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</si>
  <si>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</si>
  <si>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</si>
  <si>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</si>
  <si>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</si>
  <si>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</si>
  <si>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</si>
  <si>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</si>
  <si>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</si>
  <si>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</si>
  <si>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</si>
  <si>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</si>
  <si>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</si>
  <si>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</si>
  <si>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Okidata C610n Printer</t>
  </si>
  <si>
    <t>CA-2014-109302</t>
  </si>
  <si>
    <t>CA-2017-139787</t>
  </si>
  <si>
    <t>CA-2017-139402</t>
  </si>
  <si>
    <t>CA-2016-119018</t>
  </si>
  <si>
    <t>OFF-PA-10000295</t>
  </si>
  <si>
    <t>Xerox 229</t>
  </si>
  <si>
    <t>CA-2015-105361</t>
  </si>
  <si>
    <t>US-2016-152373</t>
  </si>
  <si>
    <t>US-2017-166037</t>
  </si>
  <si>
    <t>US-2016-147711</t>
  </si>
  <si>
    <t>CA-2017-121293</t>
  </si>
  <si>
    <t>CA-2015-118843</t>
  </si>
  <si>
    <t>CA-2015-161445</t>
  </si>
  <si>
    <t>CA-2016-124527</t>
  </si>
  <si>
    <t>IM-15055</t>
  </si>
  <si>
    <t>Ionia McGrath</t>
  </si>
  <si>
    <t>CA-2016-162348</t>
  </si>
  <si>
    <t>CA-2015-145394</t>
  </si>
  <si>
    <t>CA-2015-168809</t>
  </si>
  <si>
    <t>CA-2016-109827</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</si>
  <si>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</si>
  <si>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</si>
  <si>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</si>
  <si>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</si>
  <si>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</si>
  <si>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</si>
  <si>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</si>
  <si>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</si>
  <si>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</si>
  <si>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</si>
  <si>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</si>
  <si>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</si>
  <si>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</si>
  <si>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</si>
  <si>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</si>
  <si>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</si>
  <si>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</si>
  <si>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</si>
  <si>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</si>
  <si>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</si>
  <si>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</si>
  <si>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</si>
  <si>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</si>
  <si>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</si>
  <si>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El Cajon</t>
  </si>
  <si>
    <t>US-2016-159093</t>
  </si>
  <si>
    <t>CA-2016-162110</t>
  </si>
  <si>
    <t>US-2016-163461</t>
  </si>
  <si>
    <t>CA-2014-101462</t>
  </si>
  <si>
    <t>US-2016-100461</t>
  </si>
  <si>
    <t>US-2017-162670</t>
  </si>
  <si>
    <t>CA-2017-128965</t>
  </si>
  <si>
    <t>CA-2017-138618</t>
  </si>
  <si>
    <t>US-2016-126452</t>
  </si>
  <si>
    <t>CA-2016-145009</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</si>
  <si>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</si>
  <si>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</si>
  <si>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</si>
  <si>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</si>
  <si>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</si>
  <si>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</si>
  <si>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</si>
  <si>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</si>
  <si>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</si>
  <si>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</si>
  <si>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</si>
  <si>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</si>
  <si>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</si>
  <si>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</si>
  <si>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</si>
  <si>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</si>
  <si>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</si>
  <si>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</si>
  <si>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</si>
  <si>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</si>
  <si>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</si>
  <si>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</si>
  <si>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</si>
  <si>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</si>
  <si>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</si>
  <si>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</si>
  <si>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</si>
  <si>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</si>
  <si>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</si>
  <si>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</si>
  <si>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</si>
  <si>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</si>
  <si>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</si>
  <si>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</si>
  <si>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</si>
  <si>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</si>
  <si>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</si>
  <si>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</si>
  <si>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</si>
  <si>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</si>
  <si>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</si>
  <si>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</si>
  <si>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</si>
  <si>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</si>
  <si>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</si>
  <si>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</si>
  <si>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</si>
  <si>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</si>
  <si>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</si>
  <si>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</si>
  <si>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</si>
  <si>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</si>
  <si>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</si>
  <si>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</si>
  <si>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</si>
  <si>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</si>
  <si>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</si>
  <si>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</si>
  <si>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</si>
  <si>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</si>
  <si>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</si>
  <si>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</si>
  <si>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</si>
  <si>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</si>
  <si>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</si>
  <si>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</si>
  <si>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</si>
  <si>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</si>
  <si>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</si>
  <si>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</si>
  <si>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</si>
  <si>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</si>
  <si>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</si>
  <si>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</si>
  <si>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</si>
  <si>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</si>
  <si>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</si>
  <si>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</si>
  <si>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</si>
  <si>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</si>
  <si>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</si>
  <si>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</si>
  <si>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</si>
  <si>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</si>
  <si>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</si>
  <si>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</si>
  <si>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</si>
  <si>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</si>
  <si>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</si>
  <si>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</si>
  <si>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</si>
  <si>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CA-2015-154823</t>
  </si>
  <si>
    <t>US-2014-135881</t>
  </si>
  <si>
    <t>CA-2017-141201</t>
  </si>
  <si>
    <t>CA-2014-114790</t>
  </si>
  <si>
    <t>US-2016-154256</t>
  </si>
  <si>
    <t>CA-2014-124737</t>
  </si>
  <si>
    <t>OFF-PA-10001837</t>
  </si>
  <si>
    <t>Xerox 1976</t>
  </si>
  <si>
    <t>US-2017-101840</t>
  </si>
  <si>
    <t>CA-2017-131653</t>
  </si>
  <si>
    <t>CA-2016-145548</t>
  </si>
  <si>
    <t>CA-2017-119494</t>
  </si>
  <si>
    <t>CA-2014-124618</t>
  </si>
  <si>
    <t>CA-2017-161970</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</si>
  <si>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</si>
  <si>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</si>
  <si>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</si>
  <si>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</si>
  <si>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</si>
  <si>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</si>
  <si>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</si>
  <si>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</si>
  <si>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</si>
  <si>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</si>
  <si>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</si>
  <si>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</si>
  <si>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</si>
  <si>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</si>
  <si>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</si>
  <si>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</si>
  <si>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</si>
  <si>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</si>
  <si>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</si>
  <si>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</si>
  <si>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</si>
  <si>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</si>
  <si>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</si>
  <si>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</si>
  <si>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</si>
  <si>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</si>
  <si>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</si>
  <si>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</si>
  <si>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</si>
  <si>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</si>
  <si>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</si>
  <si>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</si>
  <si>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</si>
  <si>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</si>
  <si>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</si>
  <si>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US-2016-102239</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</si>
  <si>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</si>
  <si>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</si>
  <si>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</si>
  <si>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</si>
  <si>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</si>
  <si>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</si>
  <si>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</si>
  <si>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</si>
  <si>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</si>
  <si>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</si>
  <si>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</si>
  <si>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</si>
  <si>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</si>
  <si>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</si>
  <si>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</si>
  <si>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</si>
  <si>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</si>
  <si>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</si>
  <si>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</si>
  <si>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</si>
  <si>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</si>
  <si>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</si>
  <si>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</si>
  <si>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</si>
  <si>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</si>
  <si>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</si>
  <si>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</si>
  <si>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</si>
  <si>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</si>
  <si>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</si>
  <si>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</si>
  <si>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</si>
  <si>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</si>
  <si>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</si>
  <si>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</si>
  <si>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</si>
  <si>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</si>
  <si>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</si>
  <si>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</si>
  <si>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</si>
  <si>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</si>
  <si>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</si>
  <si>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</si>
  <si>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</si>
  <si>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</si>
  <si>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</si>
  <si>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</si>
  <si>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</si>
  <si>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</si>
  <si>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CA-2016-143476</t>
  </si>
  <si>
    <t>US-2016-119046</t>
  </si>
  <si>
    <t>CA-2017-154949</t>
  </si>
  <si>
    <t>Camarillo</t>
  </si>
  <si>
    <t>CA-2015-103072</t>
  </si>
  <si>
    <t>CA-2015-150770</t>
  </si>
  <si>
    <t>CA-2017-154760</t>
  </si>
  <si>
    <t>US-2017-104437</t>
  </si>
  <si>
    <t>CA-2017-113075</t>
  </si>
  <si>
    <t>CA-2016-109953</t>
  </si>
  <si>
    <t>CA-2017-127397</t>
  </si>
  <si>
    <t>CA-2014-157546</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</si>
  <si>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</si>
  <si>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</si>
  <si>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</si>
  <si>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</si>
  <si>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</si>
  <si>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</si>
  <si>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</si>
  <si>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</si>
  <si>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</si>
  <si>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</si>
  <si>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</si>
  <si>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</si>
  <si>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</si>
  <si>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</si>
  <si>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</si>
  <si>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</si>
  <si>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</si>
  <si>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</si>
  <si>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</si>
  <si>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</si>
  <si>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</si>
  <si>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</si>
  <si>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</si>
  <si>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</si>
  <si>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</si>
  <si>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</si>
  <si>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</si>
  <si>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</si>
  <si>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</si>
  <si>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</si>
  <si>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</si>
  <si>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</si>
  <si>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</si>
  <si>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</si>
  <si>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</si>
  <si>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</si>
  <si>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</si>
  <si>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</si>
  <si>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</si>
  <si>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</si>
  <si>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</si>
  <si>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</si>
  <si>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</si>
  <si>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</si>
  <si>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</si>
  <si>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</si>
  <si>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</si>
  <si>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</si>
  <si>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</si>
  <si>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</si>
  <si>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CA-2016-121377</t>
  </si>
  <si>
    <t>CA-2017-115322</t>
  </si>
  <si>
    <t>CA-2016-132066</t>
  </si>
  <si>
    <t>CA-2017-158120</t>
  </si>
  <si>
    <t>Hillsboro</t>
  </si>
  <si>
    <t>CA-2017-100097</t>
  </si>
  <si>
    <t>CA-2017-167626</t>
  </si>
  <si>
    <t>US-2017-126053</t>
  </si>
  <si>
    <t>US-2017-128447</t>
  </si>
  <si>
    <t>CA-2016-149349</t>
  </si>
  <si>
    <t>CA-2017-115119</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</si>
  <si>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</si>
  <si>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</si>
  <si>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</si>
  <si>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</si>
  <si>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</si>
  <si>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</si>
  <si>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</si>
  <si>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</si>
  <si>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</si>
  <si>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</si>
  <si>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</si>
  <si>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</si>
  <si>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</si>
  <si>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</si>
  <si>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</si>
  <si>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US-2014-115189</t>
  </si>
  <si>
    <t>CA-2016-163594</t>
  </si>
  <si>
    <t>CA-2016-127243</t>
  </si>
  <si>
    <t>CA-2015-110345</t>
  </si>
  <si>
    <t>CA-2014-107769</t>
  </si>
  <si>
    <t>Garden City</t>
  </si>
  <si>
    <t>US-2017-123862</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</si>
  <si>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</si>
  <si>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</si>
  <si>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</si>
  <si>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</si>
  <si>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</si>
  <si>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</si>
  <si>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</si>
  <si>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</si>
  <si>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</si>
  <si>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</si>
  <si>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</si>
  <si>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</si>
  <si>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</si>
  <si>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</si>
  <si>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</si>
  <si>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</si>
  <si>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</si>
  <si>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</si>
  <si>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</si>
  <si>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</si>
  <si>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</si>
  <si>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CA-2014-161249</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</si>
  <si>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</si>
  <si>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</si>
  <si>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</si>
  <si>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</si>
  <si>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</si>
  <si>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</si>
  <si>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</si>
  <si>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</si>
  <si>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</si>
  <si>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</si>
  <si>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</si>
  <si>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</si>
  <si>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</si>
  <si>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</si>
  <si>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</si>
  <si>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</si>
  <si>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</si>
  <si>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</si>
  <si>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</si>
  <si>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</si>
  <si>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</si>
  <si>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</si>
  <si>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</si>
  <si>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</si>
  <si>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US-2015-134558</t>
  </si>
  <si>
    <t>CA-2017-157196</t>
  </si>
  <si>
    <t>CA-2015-108672</t>
  </si>
  <si>
    <t>US-2017-118598</t>
  </si>
  <si>
    <t>CA-2017-121048</t>
  </si>
  <si>
    <t>US-2017-120147</t>
  </si>
  <si>
    <t>CA-2016-158043</t>
  </si>
  <si>
    <t>Atlantic City</t>
  </si>
  <si>
    <t>US-2017-106579</t>
  </si>
  <si>
    <t>CA-2014-115889</t>
  </si>
  <si>
    <t>US-2017-161935</t>
  </si>
  <si>
    <t>CA-2016-162383</t>
  </si>
  <si>
    <t>CA-2014-125731</t>
  </si>
  <si>
    <t>US-2017-106145</t>
  </si>
  <si>
    <t>CA-2016-107146</t>
  </si>
  <si>
    <t>Longmont</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</si>
  <si>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</si>
  <si>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</si>
  <si>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</si>
  <si>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</si>
  <si>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</si>
  <si>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</si>
  <si>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</si>
  <si>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</si>
  <si>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</si>
  <si>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</si>
  <si>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</si>
  <si>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</si>
  <si>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</si>
  <si>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</si>
  <si>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</si>
  <si>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</si>
  <si>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</si>
  <si>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</si>
  <si>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</si>
  <si>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</si>
  <si>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</si>
  <si>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</si>
  <si>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</si>
  <si>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</si>
  <si>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</si>
  <si>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</si>
  <si>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</si>
  <si>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</si>
  <si>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</si>
  <si>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</si>
  <si>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</si>
  <si>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</si>
  <si>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</si>
  <si>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</si>
  <si>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</si>
  <si>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CA-2014-133354</t>
  </si>
  <si>
    <t>US-2015-130491</t>
  </si>
  <si>
    <t>CA-2015-113740</t>
  </si>
  <si>
    <t>CA-2014-148425</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</si>
  <si>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</si>
  <si>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</si>
  <si>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</si>
  <si>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</si>
  <si>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</si>
  <si>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</si>
  <si>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</si>
  <si>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</si>
  <si>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</si>
  <si>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</si>
  <si>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</si>
  <si>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</si>
  <si>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</si>
  <si>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</si>
  <si>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</si>
  <si>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</si>
  <si>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</si>
  <si>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</si>
  <si>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</si>
  <si>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</si>
  <si>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</si>
  <si>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</si>
  <si>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</si>
  <si>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</si>
  <si>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</si>
  <si>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</si>
  <si>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</si>
  <si>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</si>
  <si>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</si>
  <si>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</si>
  <si>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</si>
  <si>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</si>
  <si>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</si>
  <si>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</si>
  <si>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</si>
  <si>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</si>
  <si>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</si>
  <si>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</si>
  <si>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</si>
  <si>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CA-2014-102330</t>
  </si>
  <si>
    <t>CA-2016-118899</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</si>
  <si>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</si>
  <si>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</si>
  <si>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</si>
  <si>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</si>
  <si>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</si>
  <si>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</si>
  <si>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</si>
  <si>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</si>
  <si>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</si>
  <si>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</si>
  <si>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</si>
  <si>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</si>
  <si>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</si>
  <si>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</si>
  <si>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</si>
  <si>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</si>
  <si>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</si>
  <si>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</si>
  <si>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</si>
  <si>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</si>
  <si>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</si>
  <si>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</si>
  <si>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</si>
  <si>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</si>
  <si>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</si>
  <si>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</si>
  <si>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</si>
  <si>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</si>
  <si>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</si>
  <si>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</si>
  <si>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</si>
  <si>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</si>
  <si>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</si>
  <si>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</si>
  <si>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</si>
  <si>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</si>
  <si>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</si>
  <si>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</si>
  <si>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</si>
  <si>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</si>
  <si>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</si>
  <si>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</si>
  <si>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</si>
  <si>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</si>
  <si>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</si>
  <si>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</si>
  <si>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</si>
  <si>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</si>
  <si>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</si>
  <si>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</si>
  <si>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</si>
  <si>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</si>
  <si>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</si>
  <si>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</si>
  <si>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</si>
  <si>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</si>
  <si>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</si>
  <si>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</si>
  <si>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CA-2015-112711</t>
  </si>
  <si>
    <t>US-2015-145121</t>
  </si>
  <si>
    <t>CA-2017-166184</t>
  </si>
  <si>
    <t>CA-2017-157413</t>
  </si>
  <si>
    <t>CA-2014-143637</t>
  </si>
  <si>
    <t>CA-2015-102260</t>
  </si>
  <si>
    <t>US-2016-137295</t>
  </si>
  <si>
    <t>US-2017-109316</t>
  </si>
  <si>
    <t>CA-2016-138478</t>
  </si>
  <si>
    <t>CA-2017-150469</t>
  </si>
  <si>
    <t>CA-2017-152436</t>
  </si>
  <si>
    <t>CA-2016-169334</t>
  </si>
  <si>
    <t>US-2014-115413</t>
  </si>
  <si>
    <t>CA-2014-125150</t>
  </si>
  <si>
    <t>CA-2015-127327</t>
  </si>
  <si>
    <t>CA-2015-137302</t>
  </si>
  <si>
    <t>CA-2016-112382</t>
  </si>
  <si>
    <t>CA-2015-128958</t>
  </si>
  <si>
    <t>CA-2015-106257</t>
  </si>
  <si>
    <t>CA-2015-149083</t>
  </si>
  <si>
    <t>US-2014-137869</t>
  </si>
  <si>
    <t>CA-2014-158470</t>
  </si>
  <si>
    <t>US-2017-123834</t>
  </si>
  <si>
    <t>CA-2015-125976</t>
  </si>
  <si>
    <t>CA-2016-128706</t>
  </si>
  <si>
    <t>CA-2016-104311</t>
  </si>
  <si>
    <t>CA-2014-169649</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</si>
  <si>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</si>
  <si>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</si>
  <si>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</si>
  <si>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</si>
  <si>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</si>
  <si>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</si>
  <si>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</si>
  <si>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</si>
  <si>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</si>
  <si>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</si>
  <si>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</si>
  <si>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</si>
  <si>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</si>
  <si>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</si>
  <si>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</si>
  <si>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</si>
  <si>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</si>
  <si>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</si>
  <si>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</si>
  <si>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</si>
  <si>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</si>
  <si>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</si>
  <si>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</si>
  <si>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</si>
  <si>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</si>
  <si>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</si>
  <si>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</si>
  <si>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</si>
  <si>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</si>
  <si>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</si>
  <si>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</si>
  <si>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</si>
  <si>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</si>
  <si>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</si>
  <si>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</si>
  <si>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</si>
  <si>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</si>
  <si>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</si>
  <si>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</si>
  <si>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</si>
  <si>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</si>
  <si>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</si>
  <si>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</si>
  <si>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</si>
  <si>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</si>
  <si>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</si>
  <si>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</si>
  <si>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</si>
  <si>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</si>
  <si>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</si>
  <si>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</si>
  <si>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</si>
  <si>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</si>
  <si>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</si>
  <si>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</si>
  <si>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</si>
  <si>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</si>
  <si>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</si>
  <si>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</si>
  <si>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CA-2014-113383</t>
  </si>
  <si>
    <t>Clifton</t>
  </si>
  <si>
    <t>CA-2017-152499</t>
  </si>
  <si>
    <t>CA-2016-151498</t>
  </si>
  <si>
    <t>CA-2016-137939</t>
  </si>
  <si>
    <t>US-2016-117793</t>
  </si>
  <si>
    <t>Sheboygan</t>
  </si>
  <si>
    <t>CA-2016-133872</t>
  </si>
  <si>
    <t>US-2017-105998</t>
  </si>
  <si>
    <t>US-2014-148194</t>
  </si>
  <si>
    <t>CA-2015-110870</t>
  </si>
  <si>
    <t>CA-2014-143210</t>
  </si>
  <si>
    <t>CA-2016-139808</t>
  </si>
  <si>
    <t>CA-2015-110863</t>
  </si>
  <si>
    <t>CA-2014-127859</t>
  </si>
  <si>
    <t>US-2015-136427</t>
  </si>
  <si>
    <t>CA-2017-120168</t>
  </si>
  <si>
    <t>US-2014-131870</t>
  </si>
  <si>
    <t>CA-2017-114804</t>
  </si>
  <si>
    <t>CA-2017-167227</t>
  </si>
  <si>
    <t>CA-2014-129189</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</si>
  <si>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</si>
  <si>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</si>
  <si>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</si>
  <si>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</si>
  <si>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</si>
  <si>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</si>
  <si>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</si>
  <si>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</si>
  <si>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</si>
  <si>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</si>
  <si>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</si>
  <si>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</si>
  <si>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</si>
  <si>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</si>
  <si>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</si>
  <si>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</si>
  <si>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</si>
  <si>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</si>
  <si>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</si>
  <si>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</si>
  <si>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</si>
  <si>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</si>
  <si>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US-2016-164945</t>
  </si>
  <si>
    <t>CA-2015-150714</t>
  </si>
  <si>
    <t>CA-2016-105753</t>
  </si>
  <si>
    <t>LC-16960</t>
  </si>
  <si>
    <t>Lindsay Castell</t>
  </si>
  <si>
    <t>CA-2017-120894</t>
  </si>
  <si>
    <t>CA-2016-106621</t>
  </si>
  <si>
    <t>CA-2015-107020</t>
  </si>
  <si>
    <t>US-2015-117492</t>
  </si>
  <si>
    <t>CA-2014-101392</t>
  </si>
  <si>
    <t>CA-2015-127502</t>
  </si>
  <si>
    <t>CA-2017-143658</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</si>
  <si>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</si>
  <si>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</si>
  <si>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</si>
  <si>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</si>
  <si>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</si>
  <si>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</si>
  <si>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</si>
  <si>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</si>
  <si>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</si>
  <si>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</si>
  <si>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</si>
  <si>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</si>
  <si>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</si>
  <si>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</si>
  <si>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</si>
  <si>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</si>
  <si>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</si>
  <si>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</si>
  <si>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</si>
  <si>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</si>
  <si>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</si>
  <si>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</si>
  <si>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</si>
  <si>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</si>
  <si>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</si>
  <si>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</si>
  <si>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</si>
  <si>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</si>
  <si>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</si>
  <si>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</si>
  <si>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</si>
  <si>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</si>
  <si>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</si>
  <si>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</si>
  <si>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</si>
  <si>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</si>
  <si>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</si>
  <si>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</si>
  <si>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</si>
  <si>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</si>
  <si>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</si>
  <si>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</si>
  <si>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</si>
  <si>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</si>
  <si>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</si>
  <si>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</si>
  <si>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</si>
  <si>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</si>
  <si>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</si>
  <si>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</si>
  <si>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</si>
  <si>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</si>
  <si>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</si>
  <si>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</si>
  <si>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</si>
  <si>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</si>
  <si>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</si>
  <si>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</si>
  <si>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</si>
  <si>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</si>
  <si>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</si>
  <si>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</si>
  <si>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</si>
  <si>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</si>
  <si>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</si>
  <si>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</si>
  <si>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</si>
  <si>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</si>
  <si>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</si>
  <si>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</si>
  <si>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</si>
  <si>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</si>
  <si>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</si>
  <si>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</si>
  <si>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</si>
  <si>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</si>
  <si>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</si>
  <si>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</si>
  <si>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</si>
  <si>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</si>
  <si>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</si>
  <si>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</si>
  <si>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</si>
  <si>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</si>
  <si>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</si>
  <si>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</si>
  <si>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</si>
  <si>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</si>
  <si>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</si>
  <si>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</si>
  <si>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</si>
  <si>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</si>
  <si>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</si>
  <si>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</si>
  <si>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</si>
  <si>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</si>
  <si>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</si>
  <si>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</si>
  <si>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</si>
  <si>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</si>
  <si>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</si>
  <si>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</si>
  <si>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</si>
  <si>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</si>
  <si>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</si>
  <si>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</si>
  <si>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</si>
  <si>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</si>
  <si>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</si>
  <si>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</si>
  <si>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</si>
  <si>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</si>
  <si>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</si>
  <si>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</si>
  <si>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</si>
  <si>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</si>
  <si>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</si>
  <si>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</si>
  <si>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</si>
  <si>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</si>
  <si>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</si>
  <si>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</si>
  <si>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</si>
  <si>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</si>
  <si>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</si>
  <si>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</si>
  <si>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</si>
  <si>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</si>
  <si>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</si>
  <si>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</si>
  <si>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</si>
  <si>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</si>
  <si>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</si>
  <si>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</si>
  <si>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</si>
  <si>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</si>
  <si>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</si>
  <si>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</si>
  <si>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</si>
  <si>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</si>
  <si>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</si>
  <si>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</si>
  <si>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</si>
  <si>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</si>
  <si>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</si>
  <si>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</si>
  <si>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</si>
  <si>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</si>
  <si>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</si>
  <si>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</si>
  <si>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</si>
  <si>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</si>
  <si>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</si>
  <si>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</si>
  <si>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</si>
  <si>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</si>
  <si>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</si>
  <si>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</si>
  <si>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</si>
  <si>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</si>
  <si>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CA-2016-163048</t>
  </si>
  <si>
    <t>CA-2016-145135</t>
  </si>
  <si>
    <t>Shelton</t>
  </si>
  <si>
    <t>CA-2017-137582</t>
  </si>
  <si>
    <t>CA-2015-149601</t>
  </si>
  <si>
    <t>CA-2014-139423</t>
  </si>
  <si>
    <t>CA-2016-102596</t>
  </si>
  <si>
    <t>CA-2017-153227</t>
  </si>
  <si>
    <t>CA-2017-110625</t>
  </si>
  <si>
    <t>Danbury</t>
  </si>
  <si>
    <t>CA-2016-142594</t>
  </si>
  <si>
    <t>CA-2014-152254</t>
  </si>
  <si>
    <t>US-2014-120236</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</si>
  <si>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</si>
  <si>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</si>
  <si>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</si>
  <si>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</si>
  <si>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</si>
  <si>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</si>
  <si>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</si>
  <si>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</si>
  <si>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</si>
  <si>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</si>
  <si>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</si>
  <si>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</si>
  <si>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</si>
  <si>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</si>
  <si>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</si>
  <si>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</si>
  <si>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</si>
  <si>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</si>
  <si>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</si>
  <si>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</si>
  <si>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</si>
  <si>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</si>
  <si>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</si>
  <si>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</si>
  <si>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</si>
  <si>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</si>
  <si>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</si>
  <si>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</si>
  <si>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</si>
  <si>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</si>
  <si>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</si>
  <si>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</si>
  <si>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</si>
  <si>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</si>
  <si>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</si>
  <si>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</si>
  <si>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</si>
  <si>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</si>
  <si>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</si>
  <si>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</si>
  <si>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</si>
  <si>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</si>
  <si>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</si>
  <si>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</si>
  <si>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CA-2015-145758</t>
  </si>
  <si>
    <t>TEC-MA-10004552</t>
  </si>
  <si>
    <t>Star Micronics TSP100 TSP143LAN Receipt Printer</t>
  </si>
  <si>
    <t>CA-2017-158736</t>
  </si>
  <si>
    <t>US-2016-119270</t>
  </si>
  <si>
    <t>CA-2014-109890</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</si>
  <si>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</si>
  <si>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</si>
  <si>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</si>
  <si>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</si>
  <si>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</si>
  <si>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</si>
  <si>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</si>
  <si>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</si>
  <si>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</si>
  <si>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</si>
  <si>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</si>
  <si>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</si>
  <si>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</si>
  <si>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</si>
  <si>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</si>
  <si>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</si>
  <si>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</si>
  <si>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</si>
  <si>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</si>
  <si>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</si>
  <si>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</si>
  <si>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</si>
  <si>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</si>
  <si>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</si>
  <si>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</si>
  <si>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</si>
  <si>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</si>
  <si>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</si>
  <si>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</si>
  <si>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</si>
  <si>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</si>
  <si>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</si>
  <si>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</si>
  <si>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</si>
  <si>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</si>
  <si>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</si>
  <si>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</si>
  <si>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</si>
  <si>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</si>
  <si>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</si>
  <si>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</si>
  <si>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</si>
  <si>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</si>
  <si>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</si>
  <si>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</si>
  <si>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CA-2016-123540</t>
  </si>
  <si>
    <t>US-2017-108315</t>
  </si>
  <si>
    <t>Sanford</t>
  </si>
  <si>
    <t>CA-2016-134110</t>
  </si>
  <si>
    <t>US-2016-136581</t>
  </si>
  <si>
    <t>CA-2016-162390</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</si>
  <si>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</si>
  <si>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</si>
  <si>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</si>
  <si>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</si>
  <si>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</si>
  <si>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</si>
  <si>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</si>
  <si>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</si>
  <si>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</si>
  <si>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</si>
  <si>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</si>
  <si>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</si>
  <si>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</si>
  <si>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</si>
  <si>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</si>
  <si>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</si>
  <si>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</si>
  <si>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</si>
  <si>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</si>
  <si>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</si>
  <si>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</si>
  <si>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</si>
  <si>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</si>
  <si>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</si>
  <si>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</si>
  <si>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</si>
  <si>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</si>
  <si>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</si>
  <si>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</si>
  <si>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</si>
  <si>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</si>
  <si>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</si>
  <si>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</si>
  <si>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</si>
  <si>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</si>
  <si>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</si>
  <si>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</si>
  <si>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</si>
  <si>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</si>
  <si>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</si>
  <si>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</si>
  <si>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</si>
  <si>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</si>
  <si>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</si>
  <si>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</si>
  <si>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</si>
  <si>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</si>
  <si>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</si>
  <si>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</si>
  <si>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</si>
  <si>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</si>
  <si>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</si>
  <si>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</si>
  <si>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</si>
  <si>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</si>
  <si>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</si>
  <si>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</si>
  <si>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</si>
  <si>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</si>
  <si>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</si>
  <si>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</si>
  <si>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</si>
  <si>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</si>
  <si>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</si>
  <si>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</si>
  <si>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</si>
  <si>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</si>
  <si>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</si>
  <si>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</si>
  <si>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</si>
  <si>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</si>
  <si>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</si>
  <si>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</si>
  <si>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</si>
  <si>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</si>
  <si>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</si>
  <si>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</si>
  <si>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</si>
  <si>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</si>
  <si>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</si>
  <si>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</si>
  <si>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</si>
  <si>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</si>
  <si>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</si>
  <si>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</si>
  <si>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</si>
  <si>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</si>
  <si>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</si>
  <si>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</si>
  <si>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</si>
  <si>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</si>
  <si>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</si>
  <si>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</si>
  <si>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</si>
  <si>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</si>
  <si>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</si>
  <si>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US-2015-144771</t>
  </si>
  <si>
    <t>CA-2015-162376</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</si>
  <si>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</si>
  <si>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</si>
  <si>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</si>
  <si>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</si>
  <si>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</si>
  <si>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</si>
  <si>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</si>
  <si>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</si>
  <si>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</si>
  <si>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</si>
  <si>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</si>
  <si>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</si>
  <si>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</si>
  <si>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</si>
  <si>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</si>
  <si>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</si>
  <si>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</si>
  <si>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</si>
  <si>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</si>
  <si>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CA-2017-145765</t>
  </si>
  <si>
    <t>CA-2015-169572</t>
  </si>
  <si>
    <t>CA-2017-162075</t>
  </si>
  <si>
    <t>CA-2014-162992</t>
  </si>
  <si>
    <t>CA-2016-106397</t>
  </si>
  <si>
    <t>US-2016-150140</t>
  </si>
  <si>
    <t>CA-2014-116666</t>
  </si>
  <si>
    <t>CA-2016-140935</t>
  </si>
  <si>
    <t>CA-2014-157644</t>
  </si>
  <si>
    <t>US-2017-100398</t>
  </si>
  <si>
    <t>CA-2016-113082</t>
  </si>
  <si>
    <t>US-2016-140172</t>
  </si>
  <si>
    <t>CA-2015-127754</t>
  </si>
  <si>
    <t>CA-2015-144274</t>
  </si>
  <si>
    <t>OFF-PA-10001583</t>
  </si>
  <si>
    <t>1/4 Fold Party Design Invitations &amp; White Envelopes, 24 8-1/2" X 11" Cards, 25 Env./Pack</t>
  </si>
  <si>
    <t>CA-2017-100622</t>
  </si>
  <si>
    <t>CA-2017-117156</t>
  </si>
  <si>
    <t>CA-2015-115399</t>
  </si>
  <si>
    <t>US-2014-157847</t>
  </si>
  <si>
    <t>CA-2015-115168</t>
  </si>
  <si>
    <t>CA-2014-109680</t>
  </si>
  <si>
    <t>CA-2016-167983</t>
  </si>
  <si>
    <t>CA-2015-153423</t>
  </si>
  <si>
    <t>US-2017-132675</t>
  </si>
  <si>
    <t>CA-2014-153808</t>
  </si>
  <si>
    <t>US-2016-112396</t>
  </si>
  <si>
    <t>CA-2014-141173</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</si>
  <si>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</si>
  <si>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</si>
  <si>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</si>
  <si>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</si>
  <si>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</si>
  <si>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</si>
  <si>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</si>
  <si>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</si>
  <si>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</si>
  <si>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</si>
  <si>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</si>
  <si>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</si>
  <si>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</si>
  <si>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</si>
  <si>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</si>
  <si>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</si>
  <si>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</si>
  <si>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</si>
  <si>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</si>
  <si>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</si>
  <si>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</si>
  <si>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</si>
  <si>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</si>
  <si>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</si>
  <si>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</si>
  <si>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</si>
  <si>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</si>
  <si>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</si>
  <si>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</si>
  <si>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</si>
  <si>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</si>
  <si>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</si>
  <si>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</si>
  <si>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</si>
  <si>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</si>
  <si>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</si>
  <si>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</si>
  <si>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</si>
  <si>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</si>
  <si>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</si>
  <si>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</si>
  <si>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</si>
  <si>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</si>
  <si>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</si>
  <si>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</si>
  <si>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</si>
  <si>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</si>
  <si>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</si>
  <si>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</si>
  <si>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</si>
  <si>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</si>
  <si>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</si>
  <si>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</si>
  <si>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</si>
  <si>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</si>
  <si>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CA-2017-111717</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</si>
  <si>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</si>
  <si>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</si>
  <si>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</si>
  <si>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</si>
  <si>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</si>
  <si>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</si>
  <si>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</si>
  <si>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</si>
  <si>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</si>
  <si>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</si>
  <si>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</si>
  <si>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</si>
  <si>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</si>
  <si>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</si>
  <si>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</si>
  <si>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</si>
  <si>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</si>
  <si>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</si>
  <si>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CA-2014-108182</t>
  </si>
  <si>
    <t>Romeoville</t>
  </si>
  <si>
    <t>CA-2016-110898</t>
  </si>
  <si>
    <t>CA-2015-123092</t>
  </si>
  <si>
    <t>US-2017-139577</t>
  </si>
  <si>
    <t>CA-2017-159100</t>
  </si>
  <si>
    <t>CA-2017-122763</t>
  </si>
  <si>
    <t>CA-2017-137785</t>
  </si>
  <si>
    <t>CA-2014-133389</t>
  </si>
  <si>
    <t>CA-2014-103807</t>
  </si>
  <si>
    <t>CA-2015-102855</t>
  </si>
  <si>
    <t>CA-2017-107825</t>
  </si>
  <si>
    <t>CA-2017-106047</t>
  </si>
  <si>
    <t>CA-2017-127803</t>
  </si>
  <si>
    <t>CA-2015-137071</t>
  </si>
  <si>
    <t>CA-2016-121447</t>
  </si>
  <si>
    <t>CA-2017-143084</t>
  </si>
  <si>
    <t>CA-2016-131639</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</si>
  <si>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</si>
  <si>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</si>
  <si>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</si>
  <si>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</si>
  <si>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</si>
  <si>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</si>
  <si>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</si>
  <si>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</si>
  <si>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</si>
  <si>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</si>
  <si>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</si>
  <si>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</si>
  <si>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</si>
  <si>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</si>
  <si>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</si>
  <si>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</si>
  <si>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</si>
  <si>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</si>
  <si>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</si>
  <si>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</si>
  <si>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</si>
  <si>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</si>
  <si>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</si>
  <si>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</si>
  <si>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</si>
  <si>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</si>
  <si>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</si>
  <si>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</si>
  <si>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</si>
  <si>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</si>
  <si>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</si>
  <si>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</si>
  <si>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</si>
  <si>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</si>
  <si>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</si>
  <si>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</si>
  <si>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</si>
  <si>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</si>
  <si>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</si>
  <si>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</si>
  <si>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</si>
  <si>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</si>
  <si>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</si>
  <si>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</si>
  <si>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</si>
  <si>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</si>
  <si>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</si>
  <si>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</si>
  <si>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</si>
  <si>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</si>
  <si>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</si>
  <si>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</si>
  <si>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</si>
  <si>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</si>
  <si>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</si>
  <si>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</si>
  <si>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</si>
  <si>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</si>
  <si>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</si>
  <si>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</si>
  <si>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</si>
  <si>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</si>
  <si>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</si>
  <si>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</si>
  <si>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</si>
  <si>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</si>
  <si>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</si>
  <si>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</si>
  <si>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</si>
  <si>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</si>
  <si>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</si>
  <si>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</si>
  <si>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</si>
  <si>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</si>
  <si>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CA-2015-126970</t>
  </si>
  <si>
    <t>US-2016-165505</t>
  </si>
  <si>
    <t>US-2014-157070</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</si>
  <si>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</si>
  <si>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</si>
  <si>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</si>
  <si>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</si>
  <si>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</si>
  <si>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</si>
  <si>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</si>
  <si>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</si>
  <si>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</si>
  <si>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</si>
  <si>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</si>
  <si>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</si>
  <si>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</si>
  <si>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</si>
  <si>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</si>
  <si>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</si>
  <si>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</si>
  <si>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</si>
  <si>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</si>
  <si>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</si>
  <si>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</si>
  <si>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</si>
  <si>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</si>
  <si>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</si>
  <si>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</si>
  <si>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</si>
  <si>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</si>
  <si>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</si>
  <si>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</si>
  <si>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</si>
  <si>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</si>
  <si>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</si>
  <si>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</si>
  <si>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</si>
  <si>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</si>
  <si>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</si>
  <si>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</si>
  <si>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</si>
  <si>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</si>
  <si>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</si>
  <si>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</si>
  <si>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</si>
  <si>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</si>
  <si>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</si>
  <si>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</si>
  <si>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</si>
  <si>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</si>
  <si>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</si>
  <si>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</si>
  <si>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</si>
  <si>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</si>
  <si>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</si>
  <si>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</si>
  <si>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</si>
  <si>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</si>
  <si>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</si>
  <si>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</si>
  <si>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</si>
  <si>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</si>
  <si>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</si>
  <si>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</si>
  <si>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</si>
  <si>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</si>
  <si>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</si>
  <si>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</si>
  <si>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</si>
  <si>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</si>
  <si>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</si>
  <si>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</si>
  <si>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</si>
  <si>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US-2017-165456</t>
  </si>
  <si>
    <t>CA-2014-111857</t>
  </si>
  <si>
    <t>CA-2014-163650</t>
  </si>
  <si>
    <t>CA-2017-124114</t>
  </si>
  <si>
    <t>US-2017-116505</t>
  </si>
  <si>
    <t>Hagerstown</t>
  </si>
  <si>
    <t>CA-2017-161340</t>
  </si>
  <si>
    <t>US-2015-163433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</si>
  <si>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</si>
  <si>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</si>
  <si>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</si>
  <si>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</si>
  <si>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</si>
  <si>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</si>
  <si>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</si>
  <si>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</si>
  <si>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</si>
  <si>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</si>
  <si>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</si>
  <si>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</si>
  <si>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</si>
  <si>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</si>
  <si>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</si>
  <si>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</si>
  <si>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</si>
  <si>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</si>
  <si>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</si>
  <si>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</si>
  <si>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</si>
  <si>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</si>
  <si>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CA-2016-168046</t>
  </si>
  <si>
    <t>CA-2017-111591</t>
  </si>
  <si>
    <t>US-2014-166828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</si>
  <si>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</si>
  <si>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</si>
  <si>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</si>
  <si>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</si>
  <si>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</si>
  <si>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</si>
  <si>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</si>
  <si>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</si>
  <si>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</si>
  <si>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</si>
  <si>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</si>
  <si>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</si>
  <si>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</si>
  <si>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</si>
  <si>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</si>
  <si>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</si>
  <si>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</si>
  <si>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</si>
  <si>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</si>
  <si>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</si>
  <si>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</si>
  <si>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</si>
  <si>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</si>
  <si>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</si>
  <si>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</si>
  <si>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</si>
  <si>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</si>
  <si>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</si>
  <si>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</si>
  <si>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</si>
  <si>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</si>
  <si>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</si>
  <si>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</si>
  <si>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</si>
  <si>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</si>
  <si>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</si>
  <si>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</si>
  <si>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</si>
  <si>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</si>
  <si>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</si>
  <si>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</si>
  <si>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</si>
  <si>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</si>
  <si>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</si>
  <si>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</si>
  <si>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</si>
  <si>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</si>
  <si>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</si>
  <si>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</si>
  <si>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</si>
  <si>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</si>
  <si>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</si>
  <si>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</si>
  <si>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</si>
  <si>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</si>
  <si>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</si>
  <si>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</si>
  <si>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</si>
  <si>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</si>
  <si>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</si>
  <si>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</si>
  <si>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</si>
  <si>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</si>
  <si>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</si>
  <si>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</si>
  <si>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</si>
  <si>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</si>
  <si>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</si>
  <si>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</si>
  <si>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</si>
  <si>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</si>
  <si>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</si>
  <si>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</si>
  <si>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</si>
  <si>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</si>
  <si>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</si>
  <si>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</si>
  <si>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</si>
  <si>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</si>
  <si>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</si>
  <si>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</si>
  <si>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</si>
  <si>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</si>
  <si>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</si>
  <si>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</si>
  <si>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</si>
  <si>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</si>
  <si>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</si>
  <si>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</si>
  <si>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</si>
  <si>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</si>
  <si>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</si>
  <si>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</si>
  <si>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</si>
  <si>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</si>
  <si>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</si>
  <si>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</si>
  <si>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</si>
  <si>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</si>
  <si>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</si>
  <si>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</si>
  <si>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</si>
  <si>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</si>
  <si>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</si>
  <si>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</si>
  <si>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</si>
  <si>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</si>
  <si>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</si>
  <si>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</si>
  <si>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</si>
  <si>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</si>
  <si>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</si>
  <si>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</si>
  <si>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</si>
  <si>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</si>
  <si>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</si>
  <si>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</si>
  <si>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</si>
  <si>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</si>
  <si>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</si>
  <si>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</si>
  <si>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</si>
  <si>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</si>
  <si>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</si>
  <si>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</si>
  <si>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</si>
  <si>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</si>
  <si>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</si>
  <si>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</si>
  <si>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</si>
  <si>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</si>
  <si>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</si>
  <si>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</si>
  <si>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</si>
  <si>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</si>
  <si>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</si>
  <si>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</si>
  <si>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</si>
  <si>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</si>
  <si>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</si>
  <si>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</si>
  <si>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</si>
  <si>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</si>
  <si>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</si>
  <si>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</si>
  <si>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</si>
  <si>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</si>
  <si>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</si>
  <si>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</si>
  <si>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</si>
  <si>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</si>
  <si>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</si>
  <si>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</si>
  <si>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</si>
  <si>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</si>
  <si>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</si>
  <si>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</si>
  <si>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</si>
  <si>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</si>
  <si>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</si>
  <si>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</si>
  <si>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</si>
  <si>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</si>
  <si>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</si>
  <si>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</si>
  <si>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</si>
  <si>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</si>
  <si>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</si>
  <si>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</si>
  <si>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</si>
  <si>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</si>
  <si>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</si>
  <si>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</si>
  <si>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</si>
  <si>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</si>
  <si>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</si>
  <si>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</si>
  <si>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</si>
  <si>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</si>
  <si>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</si>
  <si>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CA-2016-126270</t>
  </si>
  <si>
    <t>San Clemente</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</si>
  <si>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</si>
  <si>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</si>
  <si>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</si>
  <si>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</si>
  <si>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</si>
  <si>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</si>
  <si>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</si>
  <si>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</si>
  <si>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</si>
  <si>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</si>
  <si>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</si>
  <si>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</si>
  <si>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</si>
  <si>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</si>
  <si>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</si>
  <si>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</si>
  <si>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</si>
  <si>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</si>
  <si>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</si>
  <si>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</si>
  <si>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</si>
  <si>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</si>
  <si>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</si>
  <si>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</si>
  <si>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</si>
  <si>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</si>
  <si>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CA-2014-114251</t>
  </si>
  <si>
    <t>CA-2016-116379</t>
  </si>
  <si>
    <t>US-2016-144477</t>
  </si>
  <si>
    <t>CA-2016-108210</t>
  </si>
  <si>
    <t>CA-2017-166835</t>
  </si>
  <si>
    <t>CA-2016-119641</t>
  </si>
  <si>
    <t>CA-2016-105781</t>
  </si>
  <si>
    <t>CA-2014-101364</t>
  </si>
  <si>
    <t>CA-2015-117898</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</si>
  <si>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</si>
  <si>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</si>
  <si>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</si>
  <si>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</si>
  <si>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</si>
  <si>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</si>
  <si>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</si>
  <si>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</si>
  <si>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</si>
  <si>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</si>
  <si>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</si>
  <si>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</si>
  <si>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</si>
  <si>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</si>
  <si>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</si>
  <si>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</si>
  <si>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</si>
  <si>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</si>
  <si>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</si>
  <si>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</si>
  <si>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CA-2014-123855</t>
  </si>
  <si>
    <t>CA-2017-101959</t>
  </si>
  <si>
    <t>CA-2017-142328</t>
  </si>
  <si>
    <t>CA-2016-123533</t>
  </si>
  <si>
    <t>CA-2016-104983</t>
  </si>
  <si>
    <t>CA-2016-160234</t>
  </si>
  <si>
    <t>CA-2014-169019</t>
  </si>
  <si>
    <t>CA-2016-153178</t>
  </si>
  <si>
    <t>CA-2015-149748</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</si>
  <si>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</si>
  <si>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</si>
  <si>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</si>
  <si>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</si>
  <si>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</si>
  <si>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</si>
  <si>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</si>
  <si>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</si>
  <si>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</si>
  <si>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</si>
  <si>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</si>
  <si>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</si>
  <si>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</si>
  <si>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</si>
  <si>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</si>
  <si>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</si>
  <si>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CA-2014-133963</t>
  </si>
  <si>
    <t>CA-2017-130302</t>
  </si>
  <si>
    <t>CA-2016-126627</t>
  </si>
  <si>
    <t>US-2016-125402</t>
  </si>
  <si>
    <t>CA-2014-163867</t>
  </si>
  <si>
    <t>CA-2017-169327</t>
  </si>
  <si>
    <t>CA-2014-142979</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</si>
  <si>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</si>
  <si>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</si>
  <si>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</si>
  <si>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</si>
  <si>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</si>
  <si>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</si>
  <si>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</si>
  <si>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</si>
  <si>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</si>
  <si>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</si>
  <si>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</si>
  <si>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</si>
  <si>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</si>
  <si>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</si>
  <si>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</si>
  <si>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</si>
  <si>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</si>
  <si>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</si>
  <si>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</si>
  <si>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US-2016-115441</t>
  </si>
  <si>
    <t>CA-2014-115049</t>
  </si>
  <si>
    <t>CA-2016-112830</t>
  </si>
  <si>
    <t>US-2014-117380</t>
  </si>
  <si>
    <t>CA-2017-117646</t>
  </si>
  <si>
    <t>CA-2014-122609</t>
  </si>
  <si>
    <t>US-2014-157231</t>
  </si>
  <si>
    <t>CA-2015-105508</t>
  </si>
  <si>
    <t>CA-2016-149272</t>
  </si>
  <si>
    <t>CA-2014-111360</t>
  </si>
  <si>
    <t>US-2017-162124</t>
  </si>
  <si>
    <t>CA-2015-159534</t>
  </si>
  <si>
    <t>CA-2016-129630</t>
  </si>
  <si>
    <t>CA-2015-104948</t>
  </si>
  <si>
    <t>CA-2014-166555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</si>
  <si>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</si>
  <si>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</si>
  <si>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</si>
  <si>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</si>
  <si>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</si>
  <si>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</si>
  <si>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</si>
  <si>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</si>
  <si>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</si>
  <si>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</si>
  <si>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</si>
  <si>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</si>
  <si>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</si>
  <si>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</si>
  <si>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</si>
  <si>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</si>
  <si>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</si>
  <si>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</si>
  <si>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</si>
  <si>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</si>
  <si>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</si>
  <si>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</si>
  <si>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</si>
  <si>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</si>
  <si>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CA-2017-121258</t>
  </si>
  <si>
    <t>CA-2017-119914</t>
  </si>
  <si>
    <t>Order_Year</t>
  </si>
  <si>
    <t>Order_Month</t>
  </si>
  <si>
    <t>Profit Margin</t>
  </si>
  <si>
    <t>Total</t>
  </si>
  <si>
    <t>Row Labels</t>
  </si>
  <si>
    <t>Grand Total</t>
  </si>
  <si>
    <t>Sum of Sales</t>
  </si>
  <si>
    <t>Sum of Profit</t>
  </si>
  <si>
    <t>Total Sales</t>
  </si>
  <si>
    <t>Total Profit</t>
  </si>
  <si>
    <t>Sum of Quantity</t>
  </si>
  <si>
    <t>2014</t>
  </si>
  <si>
    <t>2015</t>
  </si>
  <si>
    <t>2016</t>
  </si>
  <si>
    <t>2017</t>
  </si>
  <si>
    <t>Sum of Discount</t>
  </si>
  <si>
    <t>Average of Discount</t>
  </si>
  <si>
    <t>Average of Profit Margin</t>
  </si>
  <si>
    <t>Sum of Profit Margin</t>
  </si>
  <si>
    <t>O_month</t>
  </si>
  <si>
    <t>Order_day</t>
  </si>
  <si>
    <t>Order By Category</t>
  </si>
  <si>
    <t>Sales  By Category</t>
  </si>
  <si>
    <t>Sales  By Year</t>
  </si>
  <si>
    <t>Sales  By Month</t>
  </si>
  <si>
    <t>Jan</t>
  </si>
  <si>
    <t>Feb</t>
  </si>
  <si>
    <t>Mar</t>
  </si>
  <si>
    <t>Apr</t>
  </si>
  <si>
    <t>May</t>
  </si>
  <si>
    <t>Jun</t>
  </si>
  <si>
    <t>Jul</t>
  </si>
  <si>
    <t>Aug</t>
  </si>
  <si>
    <t>Sep</t>
  </si>
  <si>
    <t>Oct</t>
  </si>
  <si>
    <t>Nov</t>
  </si>
  <si>
    <t>Dec</t>
  </si>
  <si>
    <t>Sales  By city</t>
  </si>
  <si>
    <t>Sales  By Region</t>
  </si>
  <si>
    <t>Ship Mode by Quantity</t>
  </si>
  <si>
    <t>Profit Margin BY propduct</t>
  </si>
  <si>
    <t>Discount By category</t>
  </si>
  <si>
    <t>Total Order</t>
  </si>
  <si>
    <r>
      <t>Total</t>
    </r>
    <r>
      <rPr>
        <b/>
        <sz val="28"/>
        <color rgb="FF000000"/>
        <rFont val="Calibri"/>
        <family val="2"/>
      </rPr>
      <t xml:space="preserve"> </t>
    </r>
    <r>
      <rPr>
        <b/>
        <sz val="28"/>
        <color rgb="FFFFFFFF"/>
        <rFont val="Calibri"/>
        <family val="2"/>
      </rPr>
      <t>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</si>
</sst>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2" formatCode="_(&quot;$&quot;* #,##0_);_(&quot;$&quot;* \(#,##0\);_(&quot;$&quot;* &quot;-&quot;_);_(@_)"/>
    <numFmt numFmtId="44" formatCode="_(&quot;$&quot;* #,##0.00_);_(&quot;$&quot;* \(#,##0.00\);_(&quot;$&quot;* &quot;-&quot;??_);_(@_)"/>
    <numFmt numFmtId="43" formatCode="_(* #,##0.00_);_(* \(#,##0.00\);_(* &quot;-&quot;??_);_(@_)"/>
    <numFmt numFmtId="165" formatCode="mm/dd/yy;@"/>
    <numFmt numFmtId="170" formatCode="_(&quot;$&quot;* #,##0_);_(&quot;$&quot;* \(#,##0\);_(&quot;$&quot;* &quot;-&quot;??_);_(@_)"/>
    <numFmt numFmtId="172" formatCode="_(* #,##0_);_(* \(#,##0\);_(* &quot;-&quot;??_);_(@_)"/>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C00000"/>
      <name val="Aptos Narrow"/>
      <family val="2"/>
      <scheme val="minor"/>
    </font>
    <font>
      <b/>
      <sz val="28"/>
      <color rgb="FFFFFFFF"/>
      <name val="Calibri"/>
      <family val="2"/>
    </font>
    <font>
      <b/>
      <sz val="28"/>
      <color rgb="FF00000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165" fontId="0" fillId="0" borderId="0" xfId="0" applyNumberFormat="1"/>
    <xf numFmtId="9" fontId="0" fillId="0" borderId="0" xfId="3" applyFont="1"/>
    <xf numFmtId="44" fontId="0" fillId="0" borderId="0" xfId="2" applyFont="1"/>
    <xf numFmtId="44" fontId="0" fillId="0" borderId="0" xfId="0" applyNumberFormat="1"/>
    <xf numFmtId="9" fontId="0" fillId="0" borderId="0" xfId="0" applyNumberFormat="1"/>
    <xf numFmtId="9" fontId="0" fillId="0" borderId="0" xfId="0" applyNumberFormat="1" applyFont="1"/>
    <xf numFmtId="44" fontId="0" fillId="0" borderId="0" xfId="0" applyNumberFormat="1" applyFont="1"/>
    <xf numFmtId="0" fontId="0" fillId="0" borderId="0" xfId="0" pivotButton="1"/>
    <xf numFmtId="0" fontId="0" fillId="0" borderId="0" xfId="0" applyAlignment="1">
      <alignment horizontal="left"/>
    </xf>
    <xf numFmtId="0" fontId="16" fillId="0" borderId="0" xfId="0" applyFont="1"/>
    <xf numFmtId="0" fontId="0" fillId="0" borderId="0" xfId="0" applyNumberFormat="1"/>
    <xf numFmtId="9" fontId="0" fillId="0" borderId="0" xfId="0" applyNumberFormat="1" applyAlignment="1">
      <alignment horizontal="left"/>
    </xf>
    <xf numFmtId="2" fontId="0" fillId="0" borderId="0" xfId="3" applyNumberFormat="1" applyFont="1"/>
    <xf numFmtId="0" fontId="0" fillId="33" borderId="0" xfId="0" applyFill="1"/>
    <xf numFmtId="0" fontId="18" fillId="0" borderId="0" xfId="0" applyFont="1"/>
    <xf numFmtId="170" fontId="0" fillId="0" borderId="0" xfId="0" applyNumberFormat="1"/>
    <xf numFmtId="172" fontId="0" fillId="0" borderId="0" xfId="0" applyNumberFormat="1"/>
    <xf numFmtId="0" fontId="0" fillId="0" borderId="0" xfId="0" applyAlignment="1">
      <alignment wrapText="1"/>
    </xf>
    <xf numFmtId="0" fontId="18" fillId="0" borderId="0" xfId="0" applyFont="1" applyAlignment="1">
      <alignment wrapText="1"/>
    </xf>
    <xf numFmtId="0" fontId="0" fillId="0" borderId="10" xfId="0" applyBorder="1"/>
    <xf numFmtId="42" fontId="0" fillId="0" borderId="10" xfId="2" applyNumberFormat="1" applyFont="1" applyBorder="1"/>
    <xf numFmtId="170" fontId="0" fillId="0" borderId="10" xfId="2" applyNumberFormat="1" applyFont="1" applyBorder="1"/>
    <xf numFmtId="9" fontId="0" fillId="0" borderId="10" xfId="3" applyFont="1" applyBorder="1"/>
    <xf numFmtId="0" fontId="19" fillId="0" borderId="0" xfId="0" applyFont="1"/>
    <xf numFmtId="0" fontId="0" fillId="0" borderId="0" xfId="0">
      <extLst>
        <ext xmlns:xfpb="http://schemas.microsoft.com/office/spreadsheetml/2022/featurepropertybag" uri="{C7286773-470A-42A8-94C5-96B5CB345126}">
          <xfpb:xfComplement i="0"/>
        </ext>
      </extLst>
    </xf>
    <xf numFmtId="1" fontId="0" fillId="0" borderId="0" xfId="1" applyNumberFormat="1" applyFont="1"/>
    <xf numFmtId="1" fontId="0" fillId="0" borderId="0" xfId="0" applyNumberFormat="1"/>
  </cellXfs>
  <cellStyles count="45">
    <cellStyle name="20% - Accent1" xfId="22" builtinId="30" customBuiltin="1"/>
    <cellStyle name="20% - Accent2" xfId="26" builtinId="34" customBuiltin="1"/>
    <cellStyle name="20% - Accent3" xfId="30" builtinId="38" customBuiltin="1"/>
    <cellStyle name="20% - Accent4" xfId="34" builtinId="42" customBuiltin="1"/>
    <cellStyle name="20% - Accent5" xfId="38" builtinId="46" customBuiltin="1"/>
    <cellStyle name="20% - Accent6" xfId="42" builtinId="50" customBuiltin="1"/>
    <cellStyle name="40% - Accent1" xfId="23" builtinId="31" customBuiltin="1"/>
    <cellStyle name="40% - Accent2" xfId="27" builtinId="35" customBuiltin="1"/>
    <cellStyle name="40% - Accent3" xfId="31" builtinId="39" customBuiltin="1"/>
    <cellStyle name="40% - Accent4" xfId="35" builtinId="43" customBuiltin="1"/>
    <cellStyle name="40% - Accent5" xfId="39" builtinId="47" customBuiltin="1"/>
    <cellStyle name="40% - Accent6" xfId="43" builtinId="51" customBuiltin="1"/>
    <cellStyle name="60% - Accent1" xfId="24" builtinId="32" customBuiltin="1"/>
    <cellStyle name="60% - Accent2" xfId="28" builtinId="36" customBuiltin="1"/>
    <cellStyle name="60% - Accent3" xfId="32" builtinId="40" customBuiltin="1"/>
    <cellStyle name="60% - Accent4" xfId="36" builtinId="44" customBuiltin="1"/>
    <cellStyle name="60% - Accent5" xfId="40" builtinId="48" customBuiltin="1"/>
    <cellStyle name="60% - Accent6" xfId="44" builtinId="52" customBuiltin="1"/>
    <cellStyle name="Accent1" xfId="21" builtinId="29" customBuiltin="1"/>
    <cellStyle name="Accent2" xfId="25" builtinId="33" customBuiltin="1"/>
    <cellStyle name="Accent3" xfId="29" builtinId="37" customBuiltin="1"/>
    <cellStyle name="Accent4" xfId="33" builtinId="41" customBuiltin="1"/>
    <cellStyle name="Accent5" xfId="37" builtinId="45" customBuiltin="1"/>
    <cellStyle name="Accent6" xfId="41" builtinId="49" customBuiltin="1"/>
    <cellStyle name="Bad" xfId="10" builtinId="27" customBuiltin="1"/>
    <cellStyle name="Calculation" xfId="14" builtinId="22" customBuiltin="1"/>
    <cellStyle name="Check Cell" xfId="16" builtinId="23" customBuiltin="1"/>
    <cellStyle name="Comma" xfId="1" builtinId="3"/>
    <cellStyle name="Currency" xfId="2" builtinId="4"/>
    <cellStyle name="Explanatory Text" xfId="19"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te" xfId="18" builtinId="10" customBuiltin="1"/>
    <cellStyle name="Output" xfId="13" builtinId="21" customBuiltin="1"/>
    <cellStyle name="Percent" xfId="3" builtinId="5"/>
    <cellStyle name="Title" xfId="4" builtinId="15" customBuiltin="1"/>
    <cellStyle name="Total" xfId="20" builtinId="25" customBuiltin="1"/>
    <cellStyle name="Warning Text" xfId="17" builtinId="11" customBuiltin="1"/>
  </cellStyles>
  <dxfs count="38">
    <dxf>
      <font>
        <color theme="0"/>
        <name val="Calibri"/>
        <family val="2"/>
        <scheme val="none"/>
      </font>
      <fill>
        <patternFill>
          <bgColor rgb="FF002060"/>
        </patternFill>
      </fill>
    </dxf>
    <dxf>
      <fill>
        <patternFill>
          <bgColor rgb="FF002060"/>
        </patternFill>
      </fill>
    </dxf>
    <dxf>
      <fill>
        <patternFill>
          <bgColor rgb="FF002060"/>
        </patternFill>
      </fill>
    </dxf>
    <dxf>
      <numFmt numFmtId="170" formatCode="_(&quot;$&quot;* #,##0_);_(&quot;$&quot;* \(#,##0\);_(&quot;$&quot;* &quot;-&quot;??_);_(@_)"/>
    </dxf>
    <dxf>
      <numFmt numFmtId="172" formatCode="_(* #,##0_);_(* \(#,##0\);_(* &quot;-&quot;??_);_(@_)"/>
    </dxf>
    <dxf>
      <alignment wrapText="1"/>
    </dxf>
    <dxf>
      <numFmt numFmtId="171" formatCode="_(* #,##0.0_);_(* \(#,##0.0\);_(* &quot;-&quot;??_);_(@_)"/>
    </dxf>
    <dxf>
      <numFmt numFmtId="13" formatCode="0%"/>
    </dxf>
    <dxf>
      <numFmt numFmtId="13" formatCode="0%"/>
    </dxf>
    <dxf>
      <numFmt numFmtId="172" formatCode="_(* #,##0_);_(* \(#,##0\);_(* &quot;-&quot;??_);_(@_)"/>
    </dxf>
    <dxf>
      <alignment wrapText="1"/>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2" formatCode="0.00"/>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numFmt numFmtId="34" formatCode="_(&quot;$&quot;* #,##0.00_);_(&quot;$&quot;* \(#,##0.00\);_(&quot;$&quot;* &quot;-&quot;??_);_(@_)"/>
    </dxf>
    <dxf>
      <numFmt numFmtId="172" formatCode="_(* #,##0_);_(* \(#,##0\);_(* &quot;-&quot;??_);_(@_)"/>
    </dxf>
    <dxf>
      <alignment wrapText="1"/>
    </dxf>
    <dxf>
      <alignment wrapText="1"/>
    </dxf>
    <dxf>
      <numFmt numFmtId="172" formatCode="_(* #,##0_);_(* \(#,##0\);_(* &quot;-&quot;??_);_(@_)"/>
    </dxf>
    <dxf>
      <numFmt numFmtId="172" formatCode="_(* #,##0_);_(* \(#,##0\);_(* &quot;-&quot;??_);_(@_)"/>
    </dxf>
    <dxf>
      <numFmt numFmtId="172" formatCode="_(* #,##0_);_(* \(#,##0\);_(*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2" formatCode="0.00"/>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165" formatCode="mm/dd/yy;@"/>
    </dxf>
    <dxf>
      <numFmt numFmtId="165" formatCode="mm/dd/yy;@"/>
    </dxf>
    <dxf>
      <numFmt numFmtId="34" formatCode="_(&quot;$&quot;* #,##0.00_);_(&quot;$&quot;* \(#,##0.00\);_(&quot;$&quot;* &quot;-&quot;??_);_(@_)"/>
    </dxf>
  </dxfs>
  <tableStyles count="2" defaultTableStyle="TableStyleMedium2" defaultPivotStyle="PivotStyleLight16">
    <tableStyle name="Slicer Style 1" pivot="0" table="0" count="2" xr9:uid="{7F12B013-01A3-4C6E-B727-A4ADAC8DF541}">
      <tableStyleElement type="wholeTable" dxfId="2"/>
    </tableStyle>
    <tableStyle name="Slicer Style 2" pivot="0" table="0" count="6" xr9:uid="{9F156F59-115E-42C2-8461-5D9DCF9BC950}">
      <tableStyleElement type="wholeTable" dxfId="1"/>
      <tableStyleElement type="headerRow" dxfId="0"/>
    </tableStyle>
  </tableStyles>
  <colors>
    <mruColors>
      <color rgb="FF2F47F9"/>
      <color rgb="FF642FF9"/>
    </mruColors>
  </colors>
  <extLst>
    <ext xmlns:x14="http://schemas.microsoft.com/office/spreadsheetml/2009/9/main" uri="{46F421CA-312F-682f-3DD2-61675219B42D}">
      <x14:dxfs count="5">
        <dxf>
          <fill>
            <patternFill>
              <bgColor theme="3" tint="0.24994659260841701"/>
            </patternFill>
          </fill>
        </dxf>
        <dxf>
          <fill>
            <patternFill>
              <bgColor theme="3" tint="0.749961851863155"/>
            </patternFill>
          </fill>
        </dxf>
        <dxf>
          <fill>
            <patternFill>
              <bgColor theme="3" tint="9.9948118533890809E-2"/>
            </patternFill>
          </fill>
        </dxf>
        <dxf>
          <font>
            <color theme="0"/>
            <name val="Calibri"/>
            <family val="2"/>
            <scheme val="none"/>
          </font>
          <fill>
            <patternFill>
              <bgColor theme="3" tint="0.499984740745262"/>
            </patternFill>
          </fill>
        </dxf>
        <dxf>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4"/>
          </x14:slicerStyleElements>
        </x14:slicerStyle>
        <x14:slicerStyle name="Slicer Style 2">
          <x14:slicerStyleElements>
            <x14:slicerStyleElement type="unselectedItemWithData" dxfId="0"/>
            <x14:slicerStyleElement type="selectedItemWithData" dxfId="3"/>
            <x14:slicerStyleElement type="hoveredUnselectedItemWithData" dxfId="2"/>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22/11/relationships/FeaturePropertyBag" Target="featurePropertyBag/featurePropertyBag.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9525" cap="rnd">
              <a:noFill/>
              <a:round/>
            </a:ln>
            <a:effectLst/>
          </c:spPr>
          <c:marker>
            <c:symbol val="circle"/>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c:spPr>
          </c:marker>
          <c:trendline>
            <c:spPr>
              <a:ln w="9525" cap="rnd">
                <a:solidFill>
                  <a:schemeClr val="accent5"/>
                </a:solidFill>
              </a:ln>
              <a:effectLst/>
            </c:spPr>
            <c:trendlineType val="linear"/>
            <c:dispRSqr val="0"/>
            <c:dispEq val="0"/>
          </c:trendline>
          <c:xVal>
            <c:numRef>
              <c:f>Sheet4!$C$3:$C$14</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Sheet4!$D$3:$D$14</c:f>
              <c:numCache>
                <c:formatCode>0</c:formatCode>
                <c:ptCount val="12"/>
                <c:pt idx="0">
                  <c:v>149264.84119999994</c:v>
                </c:pt>
                <c:pt idx="1">
                  <c:v>4810.8103999999985</c:v>
                </c:pt>
                <c:pt idx="2">
                  <c:v>1054.8169999999998</c:v>
                </c:pt>
                <c:pt idx="3">
                  <c:v>45533.556100000038</c:v>
                </c:pt>
                <c:pt idx="4">
                  <c:v>-5130.3126000000002</c:v>
                </c:pt>
                <c:pt idx="5">
                  <c:v>-575.17899999999997</c:v>
                </c:pt>
                <c:pt idx="6">
                  <c:v>-10940.6405</c:v>
                </c:pt>
                <c:pt idx="7">
                  <c:v>-1561.6006</c:v>
                </c:pt>
                <c:pt idx="8">
                  <c:v>-12955.5551</c:v>
                </c:pt>
                <c:pt idx="9">
                  <c:v>-3358.6064000000015</c:v>
                </c:pt>
                <c:pt idx="10">
                  <c:v>-13608.869699999996</c:v>
                </c:pt>
                <c:pt idx="11">
                  <c:v>-20017.5177</c:v>
                </c:pt>
              </c:numCache>
            </c:numRef>
          </c:yVal>
          <c:smooth val="0"/>
          <c:extLst>
            <c:ext xmlns:c16="http://schemas.microsoft.com/office/drawing/2014/chart" uri="{C3380CC4-5D6E-409C-BE32-E72D297353CC}">
              <c16:uniqueId val="{00000000-F0EE-4AA6-984C-9A04C76D5D94}"/>
            </c:ext>
          </c:extLst>
        </c:ser>
        <c:dLbls>
          <c:showLegendKey val="0"/>
          <c:showVal val="0"/>
          <c:showCatName val="0"/>
          <c:showSerName val="0"/>
          <c:showPercent val="0"/>
          <c:showBubbleSize val="0"/>
        </c:dLbls>
        <c:axId val="891479199"/>
        <c:axId val="891475839"/>
      </c:scatterChart>
      <c:valAx>
        <c:axId val="891479199"/>
        <c:scaling>
          <c:orientation val="minMax"/>
        </c:scaling>
        <c:delete val="0"/>
        <c:axPos val="b"/>
        <c:numFmt formatCode="0%"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1475839"/>
        <c:crosses val="autoZero"/>
        <c:crossBetween val="midCat"/>
      </c:valAx>
      <c:valAx>
        <c:axId val="891475839"/>
        <c:scaling>
          <c:orientation val="minMax"/>
        </c:scaling>
        <c:delete val="0"/>
        <c:axPos val="l"/>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14791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bg1"/>
                </a:solidFill>
                <a:latin typeface="Calibri" panose="020F0502020204030204" pitchFamily="34" charset="0"/>
                <a:ea typeface="Calibri" panose="020F0502020204030204" pitchFamily="34" charset="0"/>
                <a:cs typeface="Calibri" panose="020F0502020204030204" pitchFamily="34" charset="0"/>
              </a:rPr>
              <a:t>Category 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Pivot!$A$4:$A$7</c:f>
              <c:strCache>
                <c:ptCount val="3"/>
                <c:pt idx="0">
                  <c:v>Furniture</c:v>
                </c:pt>
                <c:pt idx="1">
                  <c:v>Office Supplies</c:v>
                </c:pt>
                <c:pt idx="2">
                  <c:v>Technology</c:v>
                </c:pt>
              </c:strCache>
            </c:strRef>
          </c:cat>
          <c:val>
            <c:numRef>
              <c:f>Pivot!$B$4:$B$7</c:f>
              <c:numCache>
                <c:formatCode>General</c:formatCode>
                <c:ptCount val="3"/>
                <c:pt idx="0">
                  <c:v>4087</c:v>
                </c:pt>
                <c:pt idx="1">
                  <c:v>11154</c:v>
                </c:pt>
                <c:pt idx="2">
                  <c:v>3190</c:v>
                </c:pt>
              </c:numCache>
            </c:numRef>
          </c:val>
          <c:extLst>
            <c:ext xmlns:c16="http://schemas.microsoft.com/office/drawing/2014/chart" uri="{C3380CC4-5D6E-409C-BE32-E72D297353CC}">
              <c16:uniqueId val="{00000000-C884-42FA-A3BC-2B4D1465D92D}"/>
            </c:ext>
          </c:extLst>
        </c:ser>
        <c:dLbls>
          <c:dLblPos val="outEnd"/>
          <c:showLegendKey val="0"/>
          <c:showVal val="1"/>
          <c:showCatName val="0"/>
          <c:showSerName val="0"/>
          <c:showPercent val="0"/>
          <c:showBubbleSize val="0"/>
        </c:dLbls>
        <c:gapWidth val="182"/>
        <c:axId val="979109871"/>
        <c:axId val="979114191"/>
      </c:barChart>
      <c:catAx>
        <c:axId val="979109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79114191"/>
        <c:crosses val="autoZero"/>
        <c:auto val="1"/>
        <c:lblAlgn val="ctr"/>
        <c:lblOffset val="100"/>
        <c:noMultiLvlLbl val="0"/>
      </c:catAx>
      <c:valAx>
        <c:axId val="979114191"/>
        <c:scaling>
          <c:orientation val="minMax"/>
        </c:scaling>
        <c:delete val="1"/>
        <c:axPos val="b"/>
        <c:numFmt formatCode="General" sourceLinked="1"/>
        <c:majorTickMark val="out"/>
        <c:minorTickMark val="none"/>
        <c:tickLblPos val="nextTo"/>
        <c:crossAx val="979109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[Superstore_Dashboard.xlsx]Pivot!PivotTable33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800">
                <a:solidFill>
                  <a:schemeClr val="bg1"/>
                </a:solidFill>
                <a:latin typeface="Calibri" panose="020F0502020204030204" pitchFamily="34" charset="0"/>
                <a:ea typeface="Calibri" panose="020F0502020204030204" pitchFamily="34" charset="0"/>
                <a:cs typeface="Calibri" panose="020F0502020204030204" pitchFamily="34" charset="0"/>
              </a:rPr>
              <a:t>Shipping Method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tx2">
              <a:lumMod val="90000"/>
              <a:lumOff val="1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2F47F9"/>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0070C0"/>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9486526419842459E-2"/>
          <c:y val="0.15023913201292924"/>
          <c:w val="0.49495545643449601"/>
          <c:h val="0.6998733283214249"/>
        </c:manualLayout>
      </c:layout>
      <c:doughnutChart>
        <c:varyColors val="1"/>
        <c:ser>
          <c:idx val="0"/>
          <c:order val="0"/>
          <c:tx>
            <c:strRef>
              <c:f>Pivot!$X$3</c:f>
              <c:strCache>
                <c:ptCount val="1"/>
                <c:pt idx="0">
                  <c:v>Total</c:v>
                </c:pt>
              </c:strCache>
            </c:strRef>
          </c:tx>
          <c:dPt>
            <c:idx val="0"/>
            <c:bubble3D val="0"/>
            <c:spPr>
              <a:solidFill>
                <a:schemeClr val="tx2">
                  <a:lumMod val="90000"/>
                  <a:lumOff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973-40FE-9D26-CB6C64E6E33C}"/>
              </c:ext>
            </c:extLst>
          </c:dPt>
          <c:dPt>
            <c:idx val="1"/>
            <c:bubble3D val="0"/>
            <c:spPr>
              <a:solidFill>
                <a:srgbClr val="2F47F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973-40FE-9D26-CB6C64E6E33C}"/>
              </c:ext>
            </c:extLst>
          </c:dPt>
          <c:dPt>
            <c:idx val="2"/>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973-40FE-9D26-CB6C64E6E33C}"/>
              </c:ext>
            </c:extLst>
          </c:dPt>
          <c:dPt>
            <c:idx val="3"/>
            <c:bubble3D val="0"/>
            <c:spPr>
              <a:solidFill>
                <a:srgbClr val="0070C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973-40FE-9D26-CB6C64E6E3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Pivot!$W$4:$W$8</c:f>
              <c:strCache>
                <c:ptCount val="4"/>
                <c:pt idx="0">
                  <c:v>First Class</c:v>
                </c:pt>
                <c:pt idx="1">
                  <c:v>Same Day</c:v>
                </c:pt>
                <c:pt idx="2">
                  <c:v>Second Class</c:v>
                </c:pt>
                <c:pt idx="3">
                  <c:v>Standard Class</c:v>
                </c:pt>
              </c:strCache>
            </c:strRef>
          </c:cat>
          <c:val>
            <c:numRef>
              <c:f>Pivot!$X$4:$X$8</c:f>
              <c:numCache>
                <c:formatCode>General</c:formatCode>
                <c:ptCount val="4"/>
                <c:pt idx="0">
                  <c:v>2834</c:v>
                </c:pt>
                <c:pt idx="1">
                  <c:v>950</c:v>
                </c:pt>
                <c:pt idx="2">
                  <c:v>3570</c:v>
                </c:pt>
                <c:pt idx="3">
                  <c:v>11077</c:v>
                </c:pt>
              </c:numCache>
            </c:numRef>
          </c:val>
          <c:extLst>
            <c:ext xmlns:c16="http://schemas.microsoft.com/office/drawing/2014/chart" uri="{C3380CC4-5D6E-409C-BE32-E72D297353CC}">
              <c16:uniqueId val="{00000008-9973-40FE-9D26-CB6C64E6E33C}"/>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[Superstore_Dashboard.xlsx]Pivot!PivotTable29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latin typeface="Calibri" panose="020F0502020204030204" pitchFamily="34" charset="0"/>
                <a:ea typeface="Calibri" panose="020F0502020204030204" pitchFamily="34" charset="0"/>
                <a:cs typeface="Calibri" panose="020F0502020204030204" pitchFamily="34" charset="0"/>
              </a:rPr>
              <a:t>Profit</a:t>
            </a:r>
            <a:r>
              <a:rPr lang="en-US" sz="1800" b="1" baseline="0">
                <a:solidFill>
                  <a:schemeClr val="bg1"/>
                </a:solidFill>
                <a:latin typeface="Calibri" panose="020F0502020204030204" pitchFamily="34" charset="0"/>
                <a:ea typeface="Calibri" panose="020F0502020204030204" pitchFamily="34" charset="0"/>
                <a:cs typeface="Calibri" panose="020F0502020204030204" pitchFamily="34" charset="0"/>
              </a:rPr>
              <a:t> and sales By region</a:t>
            </a:r>
            <a:endParaRPr lang="en-US" sz="18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4255423877183405"/>
          <c:y val="3.6315792985364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F47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Pivot!$S$3</c:f>
              <c:strCache>
                <c:ptCount val="1"/>
                <c:pt idx="0">
                  <c:v>Sum of Sales</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Pivot!$R$4:$R$8</c:f>
              <c:strCache>
                <c:ptCount val="4"/>
                <c:pt idx="0">
                  <c:v>Central</c:v>
                </c:pt>
                <c:pt idx="1">
                  <c:v>East</c:v>
                </c:pt>
                <c:pt idx="2">
                  <c:v>South</c:v>
                </c:pt>
                <c:pt idx="3">
                  <c:v>West</c:v>
                </c:pt>
              </c:strCache>
            </c:strRef>
          </c:cat>
          <c:val>
            <c:numRef>
              <c:f>Pivot!$S$4:$S$8</c:f>
              <c:numCache>
                <c:formatCode>_("$"* #,##0.00_);_("$"* \(#,##0.00\);_("$"* "-"??_);_(@_)</c:formatCode>
                <c:ptCount val="4"/>
                <c:pt idx="0">
                  <c:v>241466.6292</c:v>
                </c:pt>
                <c:pt idx="1">
                  <c:v>321624.77700000012</c:v>
                </c:pt>
                <c:pt idx="2">
                  <c:v>187982.03599999985</c:v>
                </c:pt>
                <c:pt idx="3">
                  <c:v>326629.09350000037</c:v>
                </c:pt>
              </c:numCache>
            </c:numRef>
          </c:val>
          <c:extLst>
            <c:ext xmlns:c16="http://schemas.microsoft.com/office/drawing/2014/chart" uri="{C3380CC4-5D6E-409C-BE32-E72D297353CC}">
              <c16:uniqueId val="{00000000-6699-4DE8-AB85-09AA8F0D39DA}"/>
            </c:ext>
          </c:extLst>
        </c:ser>
        <c:ser>
          <c:idx val="1"/>
          <c:order val="1"/>
          <c:tx>
            <c:strRef>
              <c:f>Pivot!$T$3</c:f>
              <c:strCache>
                <c:ptCount val="1"/>
                <c:pt idx="0">
                  <c:v>Sum of Profit</c:v>
                </c:pt>
              </c:strCache>
            </c:strRef>
          </c:tx>
          <c:spPr>
            <a:solidFill>
              <a:srgbClr val="2F47F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Pivot!$R$4:$R$8</c:f>
              <c:strCache>
                <c:ptCount val="4"/>
                <c:pt idx="0">
                  <c:v>Central</c:v>
                </c:pt>
                <c:pt idx="1">
                  <c:v>East</c:v>
                </c:pt>
                <c:pt idx="2">
                  <c:v>South</c:v>
                </c:pt>
                <c:pt idx="3">
                  <c:v>West</c:v>
                </c:pt>
              </c:strCache>
            </c:strRef>
          </c:cat>
          <c:val>
            <c:numRef>
              <c:f>Pivot!$T$4:$T$8</c:f>
              <c:numCache>
                <c:formatCode>_("$"* #,##0.00_);_("$"* \(#,##0.00\);_("$"* "-"??_);_(@_)</c:formatCode>
                <c:ptCount val="4"/>
                <c:pt idx="0">
                  <c:v>11705.9087</c:v>
                </c:pt>
                <c:pt idx="1">
                  <c:v>50262.968699999998</c:v>
                </c:pt>
                <c:pt idx="2">
                  <c:v>20891.47129999999</c:v>
                </c:pt>
                <c:pt idx="3">
                  <c:v>47006.721300000157</c:v>
                </c:pt>
              </c:numCache>
            </c:numRef>
          </c:val>
          <c:extLst>
            <c:ext xmlns:c16="http://schemas.microsoft.com/office/drawing/2014/chart" uri="{C3380CC4-5D6E-409C-BE32-E72D297353CC}">
              <c16:uniqueId val="{00000001-6699-4DE8-AB85-09AA8F0D39DA}"/>
            </c:ext>
          </c:extLst>
        </c:ser>
        <c:dLbls>
          <c:dLblPos val="ctr"/>
          <c:showLegendKey val="0"/>
          <c:showVal val="1"/>
          <c:showCatName val="0"/>
          <c:showSerName val="0"/>
          <c:showPercent val="0"/>
          <c:showBubbleSize val="0"/>
        </c:dLbls>
        <c:gapWidth val="150"/>
        <c:overlap val="100"/>
        <c:axId val="979087311"/>
        <c:axId val="979091151"/>
      </c:barChart>
      <c:catAx>
        <c:axId val="97908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9091151"/>
        <c:crosses val="autoZero"/>
        <c:auto val="1"/>
        <c:lblAlgn val="ctr"/>
        <c:lblOffset val="100"/>
        <c:noMultiLvlLbl val="0"/>
      </c:catAx>
      <c:valAx>
        <c:axId val="979091151"/>
        <c:scaling>
          <c:orientation val="minMax"/>
        </c:scaling>
        <c:delete val="0"/>
        <c:axPos val="l"/>
        <c:numFmt formatCode="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908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[Superstore_Dashboard.xlsx]Pivot!PivotTable35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latin typeface="Calibri" panose="020F0502020204030204" pitchFamily="34" charset="0"/>
                <a:ea typeface="Calibri" panose="020F0502020204030204" pitchFamily="34" charset="0"/>
                <a:cs typeface="Calibri" panose="020F0502020204030204" pitchFamily="34" charset="0"/>
              </a:rPr>
              <a:t>Discount By Category</a:t>
            </a:r>
          </a:p>
        </c:rich>
      </c:tx>
      <c:layout>
        <c:manualLayout>
          <c:xMode val="edge"/>
          <c:yMode val="edge"/>
          <c:x val="0.58586668002203635"/>
          <c:y val="4.59999927559066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w="19050">
            <a:solidFill>
              <a:schemeClr val="lt1"/>
            </a:solidFill>
          </a:ln>
          <a:effectLst/>
        </c:spPr>
      </c:pivotFmt>
      <c:pivotFmt>
        <c:idx val="7"/>
        <c:spPr>
          <a:solidFill>
            <a:srgbClr val="2F47F9"/>
          </a:solidFill>
          <a:ln w="19050">
            <a:solidFill>
              <a:schemeClr val="lt1"/>
            </a:solidFill>
          </a:ln>
          <a:effectLst/>
        </c:spPr>
      </c:pivotFmt>
      <c:pivotFmt>
        <c:idx val="8"/>
        <c:spPr>
          <a:solidFill>
            <a:schemeClr val="tx2">
              <a:lumMod val="90000"/>
              <a:lumOff val="1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w="19050">
            <a:solidFill>
              <a:schemeClr val="lt1"/>
            </a:solidFill>
          </a:ln>
          <a:effectLst/>
        </c:spPr>
      </c:pivotFmt>
      <c:pivotFmt>
        <c:idx val="16"/>
        <c:spPr>
          <a:solidFill>
            <a:schemeClr val="accent1">
              <a:lumMod val="60000"/>
              <a:lumOff val="40000"/>
            </a:schemeClr>
          </a:solidFill>
          <a:ln w="19050">
            <a:solidFill>
              <a:schemeClr val="lt1"/>
            </a:solidFill>
          </a:ln>
          <a:effectLst/>
        </c:spPr>
      </c:pivotFmt>
      <c:pivotFmt>
        <c:idx val="17"/>
        <c:spPr>
          <a:solidFill>
            <a:srgbClr val="2F47F9"/>
          </a:solidFill>
          <a:ln w="19050">
            <a:solidFill>
              <a:schemeClr val="lt1"/>
            </a:solidFill>
          </a:ln>
          <a:effectLst/>
        </c:spPr>
      </c:pivotFmt>
    </c:pivotFmts>
    <c:plotArea>
      <c:layout>
        <c:manualLayout>
          <c:layoutTarget val="inner"/>
          <c:xMode val="edge"/>
          <c:yMode val="edge"/>
          <c:x val="0.11330713534474743"/>
          <c:y val="8.3427506546849356E-2"/>
          <c:w val="0.50908016083680929"/>
          <c:h val="0.85907250250826728"/>
        </c:manualLayout>
      </c:layout>
      <c:pieChart>
        <c:varyColors val="1"/>
        <c:ser>
          <c:idx val="0"/>
          <c:order val="0"/>
          <c:tx>
            <c:strRef>
              <c:f>Pivot!$AE$3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E-C781-404D-9B16-611F925C1C77}"/>
              </c:ext>
            </c:extLst>
          </c:dPt>
          <c:dPt>
            <c:idx val="1"/>
            <c:bubble3D val="0"/>
            <c:spPr>
              <a:solidFill>
                <a:srgbClr val="2F47F9"/>
              </a:solidFill>
              <a:ln w="19050">
                <a:solidFill>
                  <a:schemeClr val="lt1"/>
                </a:solidFill>
              </a:ln>
              <a:effectLst/>
            </c:spPr>
            <c:extLst>
              <c:ext xmlns:c16="http://schemas.microsoft.com/office/drawing/2014/chart" uri="{C3380CC4-5D6E-409C-BE32-E72D297353CC}">
                <c16:uniqueId val="{00000010-C781-404D-9B16-611F925C1C77}"/>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F-C781-404D-9B16-611F925C1C77}"/>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Pivot!$AD$4:$AD$6</c:f>
              <c:strCache>
                <c:ptCount val="3"/>
                <c:pt idx="0">
                  <c:v>Furniture</c:v>
                </c:pt>
                <c:pt idx="1">
                  <c:v>Office Supplies</c:v>
                </c:pt>
                <c:pt idx="2">
                  <c:v>Technology</c:v>
                </c:pt>
              </c:strCache>
            </c:strRef>
          </c:cat>
          <c:val>
            <c:numRef>
              <c:f>Pivot!$AE$4:$AE$6</c:f>
              <c:numCache>
                <c:formatCode>0%</c:formatCode>
                <c:ptCount val="3"/>
                <c:pt idx="0">
                  <c:v>0.171650943396226</c:v>
                </c:pt>
                <c:pt idx="1">
                  <c:v>0.15896112831097078</c:v>
                </c:pt>
                <c:pt idx="2">
                  <c:v>0.13020214030915678</c:v>
                </c:pt>
              </c:numCache>
            </c:numRef>
          </c:val>
          <c:extLst>
            <c:ext xmlns:c16="http://schemas.microsoft.com/office/drawing/2014/chart" uri="{C3380CC4-5D6E-409C-BE32-E72D297353CC}">
              <c16:uniqueId val="{0000000C-C781-404D-9B16-611F925C1C77}"/>
            </c:ext>
          </c:extLst>
        </c:ser>
        <c:dLbls>
          <c:showLegendKey val="0"/>
          <c:showVal val="0"/>
          <c:showCatName val="0"/>
          <c:showSerName val="0"/>
          <c:showPercent val="0"/>
          <c:showBubbleSize val="0"/>
          <c:showLeaderLines val="1"/>
        </c:dLbls>
        <c:firstSliceAng val="12"/>
      </c:pieChart>
      <c:spPr>
        <a:noFill/>
        <a:ln>
          <a:noFill/>
        </a:ln>
        <a:effectLst/>
      </c:spPr>
    </c:plotArea>
    <c:legend>
      <c:legendPos val="r"/>
      <c:layout>
        <c:manualLayout>
          <c:xMode val="edge"/>
          <c:yMode val="edge"/>
          <c:x val="0.76068191086721659"/>
          <c:y val="0.32433677307032444"/>
          <c:w val="0.2007007991757829"/>
          <c:h val="0.4470637878639704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[Superstore_Dashboard.xlsx]Pivot!PivotTable26</c:name>
    <c:fmtId val="2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b="1" i="0" u="none" strike="noStrike" cap="none" baseline="0">
                <a:solidFill>
                  <a:schemeClr val="bg1"/>
                </a:solidFill>
                <a:latin typeface="Calibri" panose="020F0502020204030204" pitchFamily="34" charset="0"/>
                <a:ea typeface="Calibri" panose="020F0502020204030204" pitchFamily="34" charset="0"/>
                <a:cs typeface="Calibri" panose="020F0502020204030204" pitchFamily="34" charset="0"/>
              </a:rPr>
              <a:t>Monthly Sales &amp; Profit Trend</a:t>
            </a:r>
            <a:endParaRPr lang="en-US" sz="18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8043637402467547"/>
          <c:y val="5.992509363295880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tx2">
                <a:lumMod val="10000"/>
                <a:lumOff val="90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6412948381453"/>
          <c:y val="0.13134321445113478"/>
          <c:w val="0.7567812773403324"/>
          <c:h val="0.74928809460615176"/>
        </c:manualLayout>
      </c:layout>
      <c:lineChart>
        <c:grouping val="stacked"/>
        <c:varyColors val="0"/>
        <c:ser>
          <c:idx val="0"/>
          <c:order val="0"/>
          <c:tx>
            <c:strRef>
              <c:f>Pivot!$K$3</c:f>
              <c:strCache>
                <c:ptCount val="1"/>
                <c:pt idx="0">
                  <c:v>Sum of Sales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Pivot!$K$4:$K$16</c:f>
              <c:numCache>
                <c:formatCode>_("$"* #,##0.00_);_("$"* \(#,##0.00\);_("$"* "-"??_);_(@_)</c:formatCode>
                <c:ptCount val="12"/>
                <c:pt idx="0">
                  <c:v>50787.271000000001</c:v>
                </c:pt>
                <c:pt idx="1">
                  <c:v>35684.239399999991</c:v>
                </c:pt>
                <c:pt idx="2">
                  <c:v>74488.650799999916</c:v>
                </c:pt>
                <c:pt idx="3">
                  <c:v>66439.193500000038</c:v>
                </c:pt>
                <c:pt idx="4">
                  <c:v>85079.49790000006</c:v>
                </c:pt>
                <c:pt idx="5">
                  <c:v>80322.741499999989</c:v>
                </c:pt>
                <c:pt idx="6">
                  <c:v>58372.750999999938</c:v>
                </c:pt>
                <c:pt idx="7">
                  <c:v>80708.655500000081</c:v>
                </c:pt>
                <c:pt idx="8">
                  <c:v>119152.3842999999</c:v>
                </c:pt>
                <c:pt idx="9">
                  <c:v>85938.539499999955</c:v>
                </c:pt>
                <c:pt idx="10">
                  <c:v>170860.41929999983</c:v>
                </c:pt>
                <c:pt idx="11">
                  <c:v>169868.19200000007</c:v>
                </c:pt>
              </c:numCache>
            </c:numRef>
          </c:val>
          <c:smooth val="0"/>
          <c:extLst>
            <c:ext xmlns:c16="http://schemas.microsoft.com/office/drawing/2014/chart" uri="{C3380CC4-5D6E-409C-BE32-E72D297353CC}">
              <c16:uniqueId val="{00000000-DEE0-4F7C-960F-843EFFC9CA1E}"/>
            </c:ext>
          </c:extLst>
        </c:ser>
        <c:ser>
          <c:idx val="1"/>
          <c:order val="1"/>
          <c:tx>
            <c:strRef>
              <c:f>Pivot!$L$3</c:f>
              <c:strCache>
                <c:ptCount val="1"/>
                <c:pt idx="0">
                  <c:v>Sum of Profit</c:v>
                </c:pt>
              </c:strCache>
            </c:strRef>
          </c:tx>
          <c:spPr>
            <a:ln w="22225" cap="rnd" cmpd="sng" algn="ctr">
              <a:solidFill>
                <a:schemeClr val="tx2">
                  <a:lumMod val="10000"/>
                  <a:lumOff val="90000"/>
                </a:schemeClr>
              </a:solidFill>
              <a:round/>
            </a:ln>
            <a:effectLst/>
          </c:spPr>
          <c:marker>
            <c:symbol val="circle"/>
            <c:size val="4"/>
            <c:spPr>
              <a:solidFill>
                <a:schemeClr val="accent2"/>
              </a:solidFill>
              <a:ln w="9525" cap="flat" cmpd="sng" algn="ctr">
                <a:solidFill>
                  <a:schemeClr val="accent2"/>
                </a:solidFill>
                <a:round/>
              </a:ln>
              <a:effectLst/>
            </c:spPr>
          </c:marker>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Pivot!$L$4:$L$16</c:f>
              <c:numCache>
                <c:formatCode>_("$"* #,##0.00_);_("$"* \(#,##0.00\);_("$"* "-"??_);_(@_)</c:formatCode>
                <c:ptCount val="12"/>
                <c:pt idx="0">
                  <c:v>6406.726899999996</c:v>
                </c:pt>
                <c:pt idx="1">
                  <c:v>7117.2110999999986</c:v>
                </c:pt>
                <c:pt idx="2">
                  <c:v>6873.2205000000022</c:v>
                </c:pt>
                <c:pt idx="3">
                  <c:v>8037.5420999999978</c:v>
                </c:pt>
                <c:pt idx="4">
                  <c:v>12492.037899999998</c:v>
                </c:pt>
                <c:pt idx="5">
                  <c:v>12150.503199999999</c:v>
                </c:pt>
                <c:pt idx="6">
                  <c:v>3750.6222999999977</c:v>
                </c:pt>
                <c:pt idx="7">
                  <c:v>9892.1443999999938</c:v>
                </c:pt>
                <c:pt idx="8">
                  <c:v>11813.627200000006</c:v>
                </c:pt>
                <c:pt idx="9">
                  <c:v>8114.2813000000078</c:v>
                </c:pt>
                <c:pt idx="10">
                  <c:v>19749.055200000017</c:v>
                </c:pt>
                <c:pt idx="11">
                  <c:v>23470.097899999986</c:v>
                </c:pt>
              </c:numCache>
            </c:numRef>
          </c:val>
          <c:smooth val="0"/>
          <c:extLst>
            <c:ext xmlns:c16="http://schemas.microsoft.com/office/drawing/2014/chart" uri="{C3380CC4-5D6E-409C-BE32-E72D297353CC}">
              <c16:uniqueId val="{00000001-DEE0-4F7C-960F-843EFFC9CA1E}"/>
            </c:ext>
          </c:extLst>
        </c:ser>
        <c:dLbls>
          <c:showLegendKey val="0"/>
          <c:showVal val="0"/>
          <c:showCatName val="0"/>
          <c:showSerName val="0"/>
          <c:showPercent val="0"/>
          <c:showBubbleSize val="0"/>
        </c:dLbls>
        <c:dropLines>
          <c:spPr>
            <a:ln w="9525" cap="rnd" cmpd="sng" algn="ctr">
              <a:solidFill>
                <a:schemeClr val="accent1">
                  <a:lumMod val="60000"/>
                  <a:lumOff val="40000"/>
                  <a:alpha val="33000"/>
                </a:schemeClr>
              </a:solidFill>
              <a:round/>
            </a:ln>
            <a:effectLst/>
          </c:spPr>
        </c:dropLines>
        <c:marker val="1"/>
        <c:smooth val="0"/>
        <c:axId val="979054671"/>
        <c:axId val="979051311"/>
      </c:lineChart>
      <c:catAx>
        <c:axId val="979054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979051311"/>
        <c:crosses val="autoZero"/>
        <c:auto val="1"/>
        <c:lblAlgn val="ctr"/>
        <c:lblOffset val="100"/>
        <c:noMultiLvlLbl val="0"/>
      </c:catAx>
      <c:valAx>
        <c:axId val="97905131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979054671"/>
        <c:crosses val="autoZero"/>
        <c:crossBetween val="between"/>
      </c:valAx>
      <c:spPr>
        <a:noFill/>
        <a:ln>
          <a:noFill/>
        </a:ln>
        <a:effectLst/>
      </c:spPr>
    </c:plotArea>
    <c:legend>
      <c:legendPos val="r"/>
      <c:layout>
        <c:manualLayout>
          <c:xMode val="edge"/>
          <c:yMode val="edge"/>
          <c:x val="0.25143000874890631"/>
          <c:y val="0.26629241932993675"/>
          <c:w val="0.25412554680664912"/>
          <c:h val="0.141826771653543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[Superstore_Dashboard.xlsx]Pivot!PivotTable37</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bg1"/>
                </a:solidFill>
                <a:latin typeface="Calibri" panose="020F0502020204030204" pitchFamily="34" charset="0"/>
                <a:ea typeface="Calibri" panose="020F0502020204030204" pitchFamily="34" charset="0"/>
                <a:cs typeface="Calibri" panose="020F0502020204030204" pitchFamily="34" charset="0"/>
              </a:rPr>
              <a:t>Profit Margin</a:t>
            </a:r>
            <a:r>
              <a:rPr lang="en-US" sz="1800" baseline="0">
                <a:solidFill>
                  <a:schemeClr val="bg1"/>
                </a:solidFill>
                <a:latin typeface="Calibri" panose="020F0502020204030204" pitchFamily="34" charset="0"/>
                <a:ea typeface="Calibri" panose="020F0502020204030204" pitchFamily="34" charset="0"/>
                <a:cs typeface="Calibri" panose="020F0502020204030204" pitchFamily="34" charset="0"/>
              </a:rPr>
              <a:t> Over Months</a:t>
            </a:r>
            <a:endParaRPr lang="en-US" sz="180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Pivot!$AH$3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Pivot!$AG$4:$AG$15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Pivot!$AH$4:$AH$15</c:f>
              <c:numCache>
                <c:formatCode>0%</c:formatCode>
                <c:ptCount val="12"/>
                <c:pt idx="0">
                  <c:v>0.16198517053880385</c:v>
                </c:pt>
                <c:pt idx="1">
                  <c:v>8.9402128372716633E-2</c:v>
                </c:pt>
                <c:pt idx="2">
                  <c:v>0.1078305812120767</c:v>
                </c:pt>
                <c:pt idx="3">
                  <c:v>0.10671489733651404</c:v>
                </c:pt>
                <c:pt idx="4">
                  <c:v>0.11556757074879048</c:v>
                </c:pt>
                <c:pt idx="5">
                  <c:v>0.109067937781173</c:v>
                </c:pt>
                <c:pt idx="6">
                  <c:v>0.11423412411999559</c:v>
                </c:pt>
                <c:pt idx="7">
                  <c:v>0.1498704321998971</c:v>
                </c:pt>
                <c:pt idx="8">
                  <c:v>0.12583602553836429</c:v>
                </c:pt>
                <c:pt idx="9">
                  <c:v>8.9592217839516819E-2</c:v>
                </c:pt>
                <c:pt idx="10">
                  <c:v>0.12642544043213044</c:v>
                </c:pt>
                <c:pt idx="11">
                  <c:v>0.12258031228160603</c:v>
                </c:pt>
              </c:numCache>
            </c:numRef>
          </c:val>
          <c:smooth val="0"/>
          <c:extLst>
            <c:ext xmlns:c16="http://schemas.microsoft.com/office/drawing/2014/chart" uri="{C3380CC4-5D6E-409C-BE32-E72D297353CC}">
              <c16:uniqueId val="{00000000-9B1A-4459-AC44-85845E678424}"/>
            </c:ext>
          </c:extLst>
        </c:ser>
        <c:dLbls>
          <c:dLblPos val="t"/>
          <c:showLegendKey val="0"/>
          <c:showVal val="1"/>
          <c:showCatName val="0"/>
          <c:showSerName val="0"/>
          <c:showPercent val="0"/>
          <c:showBubbleSize val="0"/>
        </c:dLbls>
        <c:smooth val="0"/>
        <c:axId val="891504159"/>
        <c:axId val="891513759"/>
      </c:lineChart>
      <c:catAx>
        <c:axId val="89150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1513759"/>
        <c:crosses val="autoZero"/>
        <c:auto val="1"/>
        <c:lblAlgn val="ctr"/>
        <c:lblOffset val="100"/>
        <c:noMultiLvlLbl val="0"/>
      </c:catAx>
      <c:valAx>
        <c:axId val="89151375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1504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2000">
                <a:solidFill>
                  <a:schemeClr val="bg1"/>
                </a:solidFill>
                <a:latin typeface="Calibri" panose="020F0502020204030204" pitchFamily="34" charset="0"/>
                <a:ea typeface="Calibri" panose="020F0502020204030204" pitchFamily="34" charset="0"/>
                <a:cs typeface="Calibri" panose="020F0502020204030204" pitchFamily="34" charset="0"/>
              </a:rPr>
              <a:t>Discount VS Profit</a:t>
            </a:r>
          </a:p>
        </c:rich>
      </c:tx>
      <c:layout>
        <c:manualLayout>
          <c:xMode val="edge"/>
          <c:yMode val="edge"/>
          <c:x val="0.28939941429004529"/>
          <c:y val="3.115438654375811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15123458262757353"/>
          <c:y val="0.17678176092586881"/>
          <c:w val="0.75653261869355581"/>
          <c:h val="0.77943578615358766"/>
        </c:manualLayout>
      </c:layout>
      <c:scatterChart>
        <c:scatterStyle val="lineMarker"/>
        <c:varyColors val="0"/>
        <c:ser>
          <c:idx val="0"/>
          <c:order val="0"/>
          <c:spPr>
            <a:ln w="9525" cap="rnd">
              <a:solidFill>
                <a:schemeClr val="bg1"/>
              </a:solidFill>
              <a:round/>
            </a:ln>
            <a:effectLst/>
          </c:spPr>
          <c:marker>
            <c:symbol val="circle"/>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bg1"/>
                </a:solidFill>
                <a:round/>
              </a:ln>
              <a:effectLst/>
            </c:spPr>
          </c:marker>
          <c:trendline>
            <c:spPr>
              <a:ln w="9525" cap="rnd">
                <a:solidFill>
                  <a:schemeClr val="accent1">
                    <a:lumMod val="60000"/>
                    <a:lumOff val="40000"/>
                  </a:schemeClr>
                </a:solidFill>
              </a:ln>
              <a:effectLst/>
            </c:spPr>
            <c:trendlineType val="linear"/>
            <c:dispRSqr val="0"/>
            <c:dispEq val="0"/>
          </c:trendline>
          <c:xVal>
            <c:numRef>
              <c:f>Sheet4!$C$3:$C$14</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Sheet4!$D$3:$D$14</c:f>
              <c:numCache>
                <c:formatCode>0</c:formatCode>
                <c:ptCount val="12"/>
                <c:pt idx="0">
                  <c:v>149264.84119999994</c:v>
                </c:pt>
                <c:pt idx="1">
                  <c:v>4810.8103999999985</c:v>
                </c:pt>
                <c:pt idx="2">
                  <c:v>1054.8169999999998</c:v>
                </c:pt>
                <c:pt idx="3">
                  <c:v>45533.556100000038</c:v>
                </c:pt>
                <c:pt idx="4">
                  <c:v>-5130.3126000000002</c:v>
                </c:pt>
                <c:pt idx="5">
                  <c:v>-575.17899999999997</c:v>
                </c:pt>
                <c:pt idx="6">
                  <c:v>-10940.6405</c:v>
                </c:pt>
                <c:pt idx="7">
                  <c:v>-1561.6006</c:v>
                </c:pt>
                <c:pt idx="8">
                  <c:v>-12955.5551</c:v>
                </c:pt>
                <c:pt idx="9">
                  <c:v>-3358.6064000000015</c:v>
                </c:pt>
                <c:pt idx="10">
                  <c:v>-13608.869699999996</c:v>
                </c:pt>
                <c:pt idx="11">
                  <c:v>-20017.5177</c:v>
                </c:pt>
              </c:numCache>
            </c:numRef>
          </c:yVal>
          <c:smooth val="0"/>
          <c:extLst>
            <c:ext xmlns:c16="http://schemas.microsoft.com/office/drawing/2014/chart" uri="{C3380CC4-5D6E-409C-BE32-E72D297353CC}">
              <c16:uniqueId val="{00000001-CC66-4020-8EEF-244998014E34}"/>
            </c:ext>
          </c:extLst>
        </c:ser>
        <c:dLbls>
          <c:dLblPos val="t"/>
          <c:showLegendKey val="0"/>
          <c:showVal val="0"/>
          <c:showCatName val="0"/>
          <c:showSerName val="0"/>
          <c:showPercent val="0"/>
          <c:showBubbleSize val="0"/>
        </c:dLbls>
        <c:axId val="891479199"/>
        <c:axId val="891475839"/>
      </c:scatterChart>
      <c:valAx>
        <c:axId val="891479199"/>
        <c:scaling>
          <c:orientation val="minMax"/>
        </c:scaling>
        <c:delete val="0"/>
        <c:axPos val="b"/>
        <c:numFmt formatCode="0%"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1475839"/>
        <c:crosses val="autoZero"/>
        <c:crossBetween val="midCat"/>
      </c:valAx>
      <c:valAx>
        <c:axId val="891475839"/>
        <c:scaling>
          <c:orientation val="minMax"/>
        </c:scaling>
        <c:delete val="0"/>
        <c:axPos val="l"/>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1479199"/>
        <c:crosses val="autoZero"/>
        <c:crossBetween val="midCat"/>
      </c:valAx>
      <c:spPr>
        <a:noFill/>
        <a:ln>
          <a:noFill/>
        </a:ln>
        <a:effectLst/>
      </c:spPr>
    </c:plotArea>
    <c:legend>
      <c:legendPos val="r"/>
      <c:layout>
        <c:manualLayout>
          <c:xMode val="edge"/>
          <c:yMode val="edge"/>
          <c:x val="0.54507532080593135"/>
          <c:y val="0.17295447878509801"/>
          <c:w val="0.39769518068776127"/>
          <c:h val="0.1860763651224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[Superstore_Dashboard.xlsx]Pivot!PivotTable33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Pivot!$X$3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Pivot!$W$4:$W$8</c:f>
              <c:strCache>
                <c:ptCount val="4"/>
                <c:pt idx="0">
                  <c:v>First Class</c:v>
                </c:pt>
                <c:pt idx="1">
                  <c:v>Same Day</c:v>
                </c:pt>
                <c:pt idx="2">
                  <c:v>Second Class</c:v>
                </c:pt>
                <c:pt idx="3">
                  <c:v>Standard Class</c:v>
                </c:pt>
              </c:strCache>
            </c:strRef>
          </c:cat>
          <c:val>
            <c:numRef>
              <c:f>Pivot!$X$4:$X$8</c:f>
              <c:numCache>
                <c:formatCode>General</c:formatCode>
                <c:ptCount val="4"/>
                <c:pt idx="0">
                  <c:v>2834</c:v>
                </c:pt>
                <c:pt idx="1">
                  <c:v>950</c:v>
                </c:pt>
                <c:pt idx="2">
                  <c:v>3570</c:v>
                </c:pt>
                <c:pt idx="3">
                  <c:v>11077</c:v>
                </c:pt>
              </c:numCache>
            </c:numRef>
          </c:val>
          <c:extLst>
            <c:ext xmlns:c16="http://schemas.microsoft.com/office/drawing/2014/chart" uri="{C3380CC4-5D6E-409C-BE32-E72D297353CC}">
              <c16:uniqueId val="{00000000-7CAA-4FB3-9966-B7395360245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Pivot!$S$3</c:f>
              <c:strCache>
                <c:ptCount val="1"/>
                <c:pt idx="0">
                  <c:v>Sum of Sales</c:v>
                </c:pt>
              </c:strCache>
            </c:strRef>
          </c:tx>
          <c:spPr>
            <a:solidFill>
              <a:schemeClr val="accent1"/>
            </a:solidFill>
            <a:ln>
              <a:noFill/>
            </a:ln>
            <a:effectLst/>
          </c:spPr>
          <c:invertIfNegative val="0"/>
          <c:cat>
            <c:strRef>
              <c:f>Pivot!$R$4:$R$8</c:f>
              <c:strCache>
                <c:ptCount val="4"/>
                <c:pt idx="0">
                  <c:v>Central</c:v>
                </c:pt>
                <c:pt idx="1">
                  <c:v>East</c:v>
                </c:pt>
                <c:pt idx="2">
                  <c:v>South</c:v>
                </c:pt>
                <c:pt idx="3">
                  <c:v>West</c:v>
                </c:pt>
              </c:strCache>
            </c:strRef>
          </c:cat>
          <c:val>
            <c:numRef>
              <c:f>Pivot!$S$4:$S$8</c:f>
              <c:numCache>
                <c:formatCode>_("$"* #,##0.00_);_("$"* \(#,##0.00\);_("$"* "-"??_);_(@_)</c:formatCode>
                <c:ptCount val="4"/>
                <c:pt idx="0">
                  <c:v>241466.6292</c:v>
                </c:pt>
                <c:pt idx="1">
                  <c:v>321624.77700000012</c:v>
                </c:pt>
                <c:pt idx="2">
                  <c:v>187982.03599999985</c:v>
                </c:pt>
                <c:pt idx="3">
                  <c:v>326629.09350000037</c:v>
                </c:pt>
              </c:numCache>
            </c:numRef>
          </c:val>
          <c:extLst>
            <c:ext xmlns:c16="http://schemas.microsoft.com/office/drawing/2014/chart" uri="{C3380CC4-5D6E-409C-BE32-E72D297353CC}">
              <c16:uniqueId val="{00000000-3D6D-46C7-94C9-F5F6FB1F63DB}"/>
            </c:ext>
          </c:extLst>
        </c:ser>
        <c:ser>
          <c:idx val="1"/>
          <c:order val="1"/>
          <c:tx>
            <c:strRef>
              <c:f>Pivot!$T$3</c:f>
              <c:strCache>
                <c:ptCount val="1"/>
                <c:pt idx="0">
                  <c:v>Sum of Profit</c:v>
                </c:pt>
              </c:strCache>
            </c:strRef>
          </c:tx>
          <c:spPr>
            <a:solidFill>
              <a:schemeClr val="accent2"/>
            </a:solidFill>
            <a:ln>
              <a:noFill/>
            </a:ln>
            <a:effectLst/>
          </c:spPr>
          <c:invertIfNegative val="0"/>
          <c:cat>
            <c:strRef>
              <c:f>Pivot!$R$4:$R$8</c:f>
              <c:strCache>
                <c:ptCount val="4"/>
                <c:pt idx="0">
                  <c:v>Central</c:v>
                </c:pt>
                <c:pt idx="1">
                  <c:v>East</c:v>
                </c:pt>
                <c:pt idx="2">
                  <c:v>South</c:v>
                </c:pt>
                <c:pt idx="3">
                  <c:v>West</c:v>
                </c:pt>
              </c:strCache>
            </c:strRef>
          </c:cat>
          <c:val>
            <c:numRef>
              <c:f>Pivot!$T$4:$T$8</c:f>
              <c:numCache>
                <c:formatCode>_("$"* #,##0.00_);_("$"* \(#,##0.00\);_("$"* "-"??_);_(@_)</c:formatCode>
                <c:ptCount val="4"/>
                <c:pt idx="0">
                  <c:v>11705.9087</c:v>
                </c:pt>
                <c:pt idx="1">
                  <c:v>50262.968699999998</c:v>
                </c:pt>
                <c:pt idx="2">
                  <c:v>20891.47129999999</c:v>
                </c:pt>
                <c:pt idx="3">
                  <c:v>47006.721300000157</c:v>
                </c:pt>
              </c:numCache>
            </c:numRef>
          </c:val>
          <c:extLst>
            <c:ext xmlns:c16="http://schemas.microsoft.com/office/drawing/2014/chart" uri="{C3380CC4-5D6E-409C-BE32-E72D297353CC}">
              <c16:uniqueId val="{00000001-3D6D-46C7-94C9-F5F6FB1F63DB}"/>
            </c:ext>
          </c:extLst>
        </c:ser>
        <c:dLbls>
          <c:showLegendKey val="0"/>
          <c:showVal val="0"/>
          <c:showCatName val="0"/>
          <c:showSerName val="0"/>
          <c:showPercent val="0"/>
          <c:showBubbleSize val="0"/>
        </c:dLbls>
        <c:gapWidth val="150"/>
        <c:overlap val="100"/>
        <c:axId val="979087311"/>
        <c:axId val="979091151"/>
      </c:barChart>
      <c:catAx>
        <c:axId val="97908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91151"/>
        <c:crosses val="autoZero"/>
        <c:auto val="1"/>
        <c:lblAlgn val="ctr"/>
        <c:lblOffset val="100"/>
        <c:noMultiLvlLbl val="0"/>
      </c:catAx>
      <c:valAx>
        <c:axId val="979091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8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[Superstore_Dashboard.xlsx]Pivot!PivotTable35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Pivot!$AE$3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Pivot!$AD$4:$AD$6</c:f>
              <c:strCache>
                <c:ptCount val="3"/>
                <c:pt idx="0">
                  <c:v>Furniture</c:v>
                </c:pt>
                <c:pt idx="1">
                  <c:v>Office Supplies</c:v>
                </c:pt>
                <c:pt idx="2">
                  <c:v>Technology</c:v>
                </c:pt>
              </c:strCache>
            </c:strRef>
          </c:cat>
          <c:val>
            <c:numRef>
              <c:f>Pivot!$AE$4:$AE$6</c:f>
              <c:numCache>
                <c:formatCode>0%</c:formatCode>
                <c:ptCount val="3"/>
                <c:pt idx="0">
                  <c:v>0.171650943396226</c:v>
                </c:pt>
                <c:pt idx="1">
                  <c:v>0.15896112831097078</c:v>
                </c:pt>
                <c:pt idx="2">
                  <c:v>0.13020214030915678</c:v>
                </c:pt>
              </c:numCache>
            </c:numRef>
          </c:val>
          <c:extLst>
            <c:ext xmlns:c16="http://schemas.microsoft.com/office/drawing/2014/chart" uri="{C3380CC4-5D6E-409C-BE32-E72D297353CC}">
              <c16:uniqueId val="{00000006-C89D-4C8C-86BB-42AAC296B4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[Superstore_Dashboard.xlsx]Pivot!PivotTable26</c:name>
    <c:fmtId val="2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Pivot!$K$3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Pivot!$K$4:$K$16</c:f>
              <c:numCache>
                <c:formatCode>_("$"* #,##0.00_);_("$"* \(#,##0.00\);_("$"* "-"??_);_(@_)</c:formatCode>
                <c:ptCount val="12"/>
                <c:pt idx="0">
                  <c:v>50787.271000000001</c:v>
                </c:pt>
                <c:pt idx="1">
                  <c:v>35684.239399999991</c:v>
                </c:pt>
                <c:pt idx="2">
                  <c:v>74488.650799999916</c:v>
                </c:pt>
                <c:pt idx="3">
                  <c:v>66439.193500000038</c:v>
                </c:pt>
                <c:pt idx="4">
                  <c:v>85079.49790000006</c:v>
                </c:pt>
                <c:pt idx="5">
                  <c:v>80322.741499999989</c:v>
                </c:pt>
                <c:pt idx="6">
                  <c:v>58372.750999999938</c:v>
                </c:pt>
                <c:pt idx="7">
                  <c:v>80708.655500000081</c:v>
                </c:pt>
                <c:pt idx="8">
                  <c:v>119152.3842999999</c:v>
                </c:pt>
                <c:pt idx="9">
                  <c:v>85938.539499999955</c:v>
                </c:pt>
                <c:pt idx="10">
                  <c:v>170860.41929999983</c:v>
                </c:pt>
                <c:pt idx="11">
                  <c:v>169868.19200000007</c:v>
                </c:pt>
              </c:numCache>
            </c:numRef>
          </c:val>
          <c:smooth val="0"/>
          <c:extLst>
            <c:ext xmlns:c16="http://schemas.microsoft.com/office/drawing/2014/chart" uri="{C3380CC4-5D6E-409C-BE32-E72D297353CC}">
              <c16:uniqueId val="{00000000-0229-48B1-8673-0928BD3233F3}"/>
            </c:ext>
          </c:extLst>
        </c:ser>
        <c:ser>
          <c:idx val="1"/>
          <c:order val="1"/>
          <c:tx>
            <c:strRef>
              <c:f>Pivot!$L$3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Pivot!$L$4:$L$16</c:f>
              <c:numCache>
                <c:formatCode>_("$"* #,##0.00_);_("$"* \(#,##0.00\);_("$"* "-"??_);_(@_)</c:formatCode>
                <c:ptCount val="12"/>
                <c:pt idx="0">
                  <c:v>6406.726899999996</c:v>
                </c:pt>
                <c:pt idx="1">
                  <c:v>7117.2110999999986</c:v>
                </c:pt>
                <c:pt idx="2">
                  <c:v>6873.2205000000022</c:v>
                </c:pt>
                <c:pt idx="3">
                  <c:v>8037.5420999999978</c:v>
                </c:pt>
                <c:pt idx="4">
                  <c:v>12492.037899999998</c:v>
                </c:pt>
                <c:pt idx="5">
                  <c:v>12150.503199999999</c:v>
                </c:pt>
                <c:pt idx="6">
                  <c:v>3750.6222999999977</c:v>
                </c:pt>
                <c:pt idx="7">
                  <c:v>9892.1443999999938</c:v>
                </c:pt>
                <c:pt idx="8">
                  <c:v>11813.627200000006</c:v>
                </c:pt>
                <c:pt idx="9">
                  <c:v>8114.2813000000078</c:v>
                </c:pt>
                <c:pt idx="10">
                  <c:v>19749.055200000017</c:v>
                </c:pt>
                <c:pt idx="11">
                  <c:v>23470.097899999986</c:v>
                </c:pt>
              </c:numCache>
            </c:numRef>
          </c:val>
          <c:smooth val="0"/>
          <c:extLst>
            <c:ext xmlns:c16="http://schemas.microsoft.com/office/drawing/2014/chart" uri="{C3380CC4-5D6E-409C-BE32-E72D297353CC}">
              <c16:uniqueId val="{00000001-0229-48B1-8673-0928BD3233F3}"/>
            </c:ext>
          </c:extLst>
        </c:ser>
        <c:dLbls>
          <c:showLegendKey val="0"/>
          <c:showVal val="0"/>
          <c:showCatName val="0"/>
          <c:showSerName val="0"/>
          <c:showPercent val="0"/>
          <c:showBubbleSize val="0"/>
        </c:dLbls>
        <c:marker val="1"/>
        <c:smooth val="0"/>
        <c:axId val="979054671"/>
        <c:axId val="979051311"/>
      </c:lineChart>
      <c:catAx>
        <c:axId val="97905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51311"/>
        <c:crosses val="autoZero"/>
        <c:auto val="1"/>
        <c:lblAlgn val="ctr"/>
        <c:lblOffset val="100"/>
        <c:noMultiLvlLbl val="0"/>
      </c:catAx>
      <c:valAx>
        <c:axId val="9790513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5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[Superstore_Dashboard.xlsx]Pivot!PivotTable37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Pivot!$AH$3</c:f>
              <c:strCache>
                <c:ptCount val="1"/>
                <c:pt idx="0">
                  <c:v>Total</c:v>
                </c:pt>
              </c:strCache>
            </c:strRef>
          </c:tx>
          <c:spPr>
            <a:ln w="28575" cap="rnd">
              <a:solidFill>
                <a:schemeClr val="accent1"/>
              </a:solidFill>
              <a:round/>
            </a:ln>
            <a:effectLst/>
          </c:spPr>
          <c:marker>
            <c:symbol val="none"/>
          </c:marker>
          <c:cat>
            <c:strRef>
              <c:f>Pivot!$AG$4:$AG$15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Pivot!$AH$4:$AH$15</c:f>
              <c:numCache>
                <c:formatCode>0%</c:formatCode>
                <c:ptCount val="12"/>
                <c:pt idx="0">
                  <c:v>0.16198517053880385</c:v>
                </c:pt>
                <c:pt idx="1">
                  <c:v>8.9402128372716633E-2</c:v>
                </c:pt>
                <c:pt idx="2">
                  <c:v>0.1078305812120767</c:v>
                </c:pt>
                <c:pt idx="3">
                  <c:v>0.10671489733651404</c:v>
                </c:pt>
                <c:pt idx="4">
                  <c:v>0.11556757074879048</c:v>
                </c:pt>
                <c:pt idx="5">
                  <c:v>0.109067937781173</c:v>
                </c:pt>
                <c:pt idx="6">
                  <c:v>0.11423412411999559</c:v>
                </c:pt>
                <c:pt idx="7">
                  <c:v>0.1498704321998971</c:v>
                </c:pt>
                <c:pt idx="8">
                  <c:v>0.12583602553836429</c:v>
                </c:pt>
                <c:pt idx="9">
                  <c:v>8.9592217839516819E-2</c:v>
                </c:pt>
                <c:pt idx="10">
                  <c:v>0.12642544043213044</c:v>
                </c:pt>
                <c:pt idx="11">
                  <c:v>0.12258031228160603</c:v>
                </c:pt>
              </c:numCache>
            </c:numRef>
          </c:val>
          <c:smooth val="0"/>
          <c:extLst>
            <c:ext xmlns:c16="http://schemas.microsoft.com/office/drawing/2014/chart" uri="{C3380CC4-5D6E-409C-BE32-E72D297353CC}">
              <c16:uniqueId val="{00000000-3AFD-465C-BD11-D5105A7099AD}"/>
            </c:ext>
          </c:extLst>
        </c:ser>
        <c:dLbls>
          <c:showLegendKey val="0"/>
          <c:showVal val="0"/>
          <c:showCatName val="0"/>
          <c:showSerName val="0"/>
          <c:showPercent val="0"/>
          <c:showBubbleSize val="0"/>
        </c:dLbls>
        <c:smooth val="0"/>
        <c:axId val="891504159"/>
        <c:axId val="891513759"/>
      </c:lineChart>
      <c:catAx>
        <c:axId val="89150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513759"/>
        <c:crosses val="autoZero"/>
        <c:auto val="1"/>
        <c:lblAlgn val="ctr"/>
        <c:lblOffset val="100"/>
        <c:noMultiLvlLbl val="0"/>
      </c:catAx>
      <c:valAx>
        <c:axId val="891513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50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2000" b="0"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rPr>
            <a:t>Sales By States</a:t>
          </a:r>
        </a:p>
      </cx:txPr>
    </cx:title>
    <cx:plotArea>
      <cx:plotAreaRegion>
        <cx:series layoutId="regionMap" uniqueId="{CDF8EE4C-591B-4822-BF35-8AD7C0C9EE65}">
          <cx:dataLabels>
            <cx:txPr>
              <a:bodyPr spcFirstLastPara="1" vertOverflow="ellipsis" horzOverflow="overflow" wrap="square" lIns="0" tIns="0" rIns="0" bIns="0" anchor="ctr" anchorCtr="1"/>
              <a:lstStyle/>
              <a:p>
                <a:pPr algn="ctr" rtl="0">
                  <a:defRPr/>
                </a:pPr>
                <a:endParaRPr lang="en-US" sz="850" b="0"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geography cultureLanguage="en-US" cultureRegion="US" attribution="Powered by Bing">
              <cx:geoCache provider="{E9337A44-BEBE-4D9F-B70C-5C5E7DAFC167}">
                <cx:binary>1H1rU9zG1u5fcfnzEem71LvevFWRhgGMwY6xncRfVGMguqt1v/3684gZbFDGhl3h1Klh78qUmenR
6n563Z61uvmf6+E/1+ntpno1ZGle/+d6+PV12DTFf375pb4Ob7NNfZRF15Wpzd/N0bXJfjF//x1d
3/5yU236KA9+YYSKX67DTdXcDq//93/wbcGteWuuN01k8t/b22r8cFu3aVP/5L29b73a3GRRvorq
poquG/rr69/SzddNtnn96jZvomb8OBa3v75+9KHXr35ZftU/HvsqhWRNe4OxnB3ZSgnGmP36VWry
YPd7y1FHjiCcM8L09uf+oZebDAOfIcmdHJubm+q2rjGTu9cHAx+Jjd+/ff3q2rR5M69WgIX79fWn
PGpub15dNZvmtn79KqqNt/2AZ2bZP13dTfaXx+v9v/+z+AWmv/jNA0iWa/XUW/9AxDOpqTY35n51
XgAS50hrR0oiGLn7oY+RoUQeSWE7XPH7h24heY4o+zH5PnIBivfuIED5+b55qCuPPvnf6oo+koRL
W3B7CwzW/6HKaH1E6AyLFluNEY/xWWznH4u1H6TF8EczOQxd+a2KJpO/pPUSR0xzxhy6W/GFEaOU
HsG6Sa2kulel7bLvjNjTAu3H4ttMFvry25eD0JdHUsOtfI6qIMqjl0TGPpKUOZore6sLzmNdsZ0j
pR0iNdm9v7Blz5FoPzTfRz6aJSb520Fi8yGEs3t1Vqeb/Obenvx7JyOgGMxhWjo7777EhwI/xyGz
8tz9LPB5rlT7MXo8eoHTh7ODxOk+Sntl/n4Ff9pmX19UnxAUEDh9yuFUHjod24bTUUwrvkNy4XT+
W7H2A7b/WxbArbyDBO63Ktnk9aZ+OeXi4ghgOITTnfIslEuzI8E1lVI620BC3j/73i09LdF+nL7P
ZYHNbx8OEpuLTZTf3i/OC1g9ecTFHBDwHTCLeEHpI0YVFcTeH8E9Kc5+VHbDFpBcHB8kJN4mjf42
1UtHC0wCGE31ViGWKQ/VR4razKaCbt3R/Z7YZT7Pkmk/OA/ns0DIO8yI4RwhbnudjPdr9O/1hiOa
YzZzlNyRAQuD5sgj5ti2zSnfa9CeI9F+dL6PXGBz/tdhao/J89vrJrpum5eDB8GctCWVnMu96mOD
5OEOsiS2cDTe86TZD82jwQt0vI8Hic7qNt30m+oFPQ4HJ0AcW7F7j6MX4Zs8EspRgtNd+LZA6DkS
7Yfn+8gFNqvD9DvvwugFSTZBjgQCMKptsnUoS4sGlSGa21x853oeMgdPSbMfk+2oBR7vTg9SVy5v
v1abOnlBzmA2Y3Dx3La3ZA1hj3UF/JpDiQ0XtD9sfo5E+3H5PnKBzeVh6soanHR084LQMOdIaqiL
2Pl3sgjQHGQ0DpSFObsPLOiCZwi0H5lvAxfArA+zWnARwf3XpnlBaIRCTqOBzL1WLKDR4ohqwAKa
9D7i2AbNz5JlPyoPhi5wubg8SGN2cmvAgL4gKqirKYGQC8jsDckcfiQECgmC7GzZQmGeIdB+aL4N
XABz8ttBAnN2swlf0u2LI/Bk8CH3eeTC7VMqjpSE3wc1/VhbnhRkPxy7YQswzlaHCUaaRrmJXpAp
QxhGgQWKZjvCZREeO/qICkdx6ewIG7z/MAw7e4ZEPwDm28glNofpWc7ym2jzorU1fQQ6RgvnnqSE
hXpIPKNBABklqjdoEbj7WSrM0wL9AJn7gUtgDtO1nJn+Bf2KYEcgJxWK0GK76gtUNEeNmhBFye59
tVCYJ6T5ASR3o5Z4HKZHOX9pst9B6CuQldi7TJE+1hPtwOWgLwCdA9tME5zzQxP2tDz7Mbkft0Dl
/OogXcvFphpftsLJUTFDOolVf4yHrZDZU7QN3HdpQIMe4vEcSfYj8n3kApOLw3T3b00b1S/sVMiR
Rg5PlNrx+AtwNEXljDro6NjRMuIxOM8SaT86D4Yu4Hl7mIbsYlPXm+uwrW+bpr5fpn/P9cPDoNKC
zMTepfILe2ajc4CgD4o7C0P2bHn247MYvsDo4jAx+ng75/v17e3L4cMlGjPBgRF0Z9z9LFgyxGVc
cDaXy7bvA7+H9u1ZIu2H6MHQBTwfDzM2u4iuwyjY5Pcr9ALag9I/VEejU2M/ryxRiiEaYfPu/UV8
9hyJ9oPzfeQCm4uzw4wIorqe/18U0cvBM7c7M9RjvqWTC/+DfBOtggyttzvl+Qc8zxLqRwg9GLwE
6TDDtvewb/WYdpsXbQcAK+BodAPsDBxZss3oeXK448wR9zcle2jinivVfpgej17g9P4w/dC76jYw
L2nm+JHmDgqXXG0RWOgRZeQI3U1oVReLKOFpSfajcj9ugce7A+1rgmUzbfWSlg1pprLB1Ygd4bwI
C+aeMzRo2JTtHM+Crrl4hkT7kfk+coHNxWEcHngkNZqhL0zevCiTJtCiidYM1Jr3czaUwOsItEur
ubnzoSF7hig/wOR+Do8mh7l9PMhY4I9NHeKgVfOiJsxGBwDFcQ5n14G+6AXcmjAUce41ahFHP0+m
/fA8HLtA6I/DdDCXpmrCV96mMigRbO538b+Pp5HtSI56jETQfPezQMlGgcCRcEVq1zOwCNieL9d+
pJbjF2hdegepT5e33eYl2wPQ5cSlEuir/R6QPawVUKoQVwMme5e0LnTpaXl+gM5uHktUPh8oKv2r
001WwNa9ZAua4EfKkSDc7rsDQXg+BAeEjkTLDdNk13y76BO4vH2mWD/C6NHwJVSH2vzUv3pzW9W3
48uZurkWygGC5PsjOBulaSSuOGy8C7kXwcKM09My/Rik+7FLhN4crDJd3A7R9Qt2D+Bch2DoT6Ni
52wWmkSJOqLEAYjOPwxc/+ppaX6Mzf3YJTYXB4vNX6ZKXlB3GPJRzcR8Xv3uZ4GMLXHcjRBYwV2f
wTJMgO48JdGP0dmOXGLz10Fi86nZhC+HyxwYoJYA77LrTF9kpXcHdG3Ue5haIPKUHPvR2I5aIPHp
MJOebei52iQv2y6ItEcoDgvF9zM3BJ3Raj5Ufe9m7nfDtmvwuVLtx+fx6AVOl6uD1Jh3SYoetRe9
lANJj8MB005plvynxnEcuBlC7F3qCvbtIW3wHIn24/N95AKbd+cHic2Vaf/fpKXgPwk6CBjdxWoL
f+PMDDZ6O2Hftlq2sG7Pl2s/TsvxC7SuvANG68UtHqI2DsePJGeLxYJCAIJHjBN06qpFRL1d5afl
+RlG96OXCB2mrft4O7zoQWkKX8MdAT35Vqt+mJrixAdHSIdCz/dzhw8N3ZPi7EdmN2wBycc/D1Jp
Pt9WGdjeew/w7yk3IdBiKBn+tzBqOEaoFFNaIcO5+1mUEJ4hyX48vg1cIPL540Ei8sdt3bz6fg3J
dsP+e1zQ0IaLusBXo3nt7mdhx+BzFJJTZJ/ffdJDZXm2WPtBWgxfQPXHYVJuf0T1tcnr6CVLo6Bp
oB+Sqx0XiuDsoU1Di4ENkyZxyuBbqvoIpueI9AOIvg9dwnN2mJo0Gtx/F7ygbQNPoDWM2A9u5sDx
QtStKZhsskPv/tnb7OePpwX6ATT3A5fA/H9iCX58I9632wJXm2ZzfHfN4INL8X7+7t3ccffhYugu
OdmawOuHd/zdr+7Zza+vmUD49e3ywvkrHiU1i+vPtirzbdztpm5+fW0pdaRtztEfjyMlOBRHEHf3
MMe/vkY73HwjFag58OC4a8LByZ98Llr9+hoEOEefAi5u2x2Rr+esAUPQQcwZ6raa4liqxvUT3y53
fG/SEQ0V31Zj9+9XeZu9N1He1LhZEd6z2H5slnJ+IkqKGiaa2civcTYM719vPmB/49P0/6Q0rnLa
J/LWoX7T6mNWiMJKPVJ00fRZyrZINsKqZL3Oy7EexaphgwwHzzI++Rrklcgtz7Ahsd/oUI7tKtFW
Xp72Okvri1RmhTW6Jhlk8VUmTTyYFdYqjbkX2Lagt/ZgxvZDGg52unEcWfjXPOOlugxUVBbczWhU
QxRRyCp7F1LS9PkqSGWVFK7pZZa9pfZYQuQgy+h4zjKex39bdWcw5gGkexYJLuzRGoH+ZkKjlDS3
/2C5sCMerpFNs6gNVejc+r3J4/K0yUQqTlPR1ZV9OtVBE/XeFBW4oSQlfsT89c8fT0FHPX7+3CLB
wSMixMEZCj2//wCjKeZOrYiKbmKa8CTyGsMlD12tmVXG62rog6pZVWETiNC1hDUV+fte8LFmHhWT
6vmbRoV5nbjGlLyil7h+q8R7TwgJLvmhkDasF9qjtCKoXuOwmsQefyiknQH4Lu+KL7Y0MpZeQVA1
KF3fb7WuPDrZFkT2Rzuwy3WatgLvta22mrOC+g7eGvqGq3Ld9nwgbPVz4cT88Ae7HMLBueFeN0oZ
qrJA8rFwyZDUmR+a4ktRocxVHvM6ccQFoyEfz3ndjmXpar9Lp89ZOIyj7bZh1Zeh1xHWqw9BOfnW
aZWJePpcWW2tLp1IzRt/EF2W6pOklZkZV6bmukvcsbNl96Go4mT6PKUq6ROXpOkMRqRTy29wgYUO
8Us+4hrAz042DI3vchmPeKknEjTOqpA1r9fKbgeMSoYgguKUd4/XTmCNveuYIcZXGCgFJI+sfN7z
TSGzZDPUKi+Lte4q2l0JbqbmbVUlfuWmaVaxzLMCPxtOA4FN81fu5L743JGOWtmx7QTQn67MDVTv
58uPCHy5+jZYIRyoE7ZCIWmxNbg/5gHVRfplolldBe7AiF3Ubm9ik57xtuxrcfzzJ85W6xHe80kk
Rp3Z2sKsLZ9YV6QO+4z3f/GpnTdj34qsylesthNsP9WVUn3xYz5hE/asbergwqa4M7B6Qinmm0we
ycFxjS2z0buJAhkTsP6P993Eu7a0tMo+ZyLPGu42ppXWrSnDcpTnYVLn9LjybRO972onmHq3CKUJ
jgOnYZ1xcbdNn3Zuw4LyPPUddTXwKnVGt+6p6j40jkUir5TTYM6xiUjoxkT4UeEKX1GavyEhwT40
XYhj2Gd+nDTYIkmHYvm7+drdYnR5UvGhO/n5wlPEkQ9n7KADn8y8Obu7Cha+7vGME+WHeV/W9qeu
zQmMs6wqBuPcTfO+FSBExGlI+wHbdkg0x0vQ3FlsSxXzluZt3DP/yh/UvKVZGU1ZdRoVjGOHxuVU
E7ou066oo5NJjgm0zu+z2VfQ0cmgnTYtoUY/n9LSdqBLiuO0Jy6NRJlmdriPZzSEkcXCils3yqpg
EFbBtLVhjmg4cfOqUepLIonfINr9Fki83+7Wh6554XVsPFdoHOFCkYIBo+Vzi3Y0trG4cxOM8KbK
7UiR1n+Gwmd54PZx1Ebvch8XRjduGBpA8sS0F0Di8TYYEJwW10KiFGIvtm4gu8giQ8hvLDu1S+7J
nii5QYgAk22myE4vI4saesGTcmyvkpqQKXTRRJBiUX6+EEslIpKh4QmNm3MTNPL/BQCNikg8Jrl/
7espl9WJKYvMH48tP6v1eDI61dMO45+TR1OIAtWNEz8zo7rYxaEd+mk8kupGqB7xy3qkaqLJWlZ9
C1sVOb5QX6oWq166tUKh6YshY1fp4y4ypOif2Ah0EaPZ84WkODwxhyA4Jw4Fe7wDAz3FUheN9RW+
C372dGjC2dVngwlxOXXbx2ISXpTVIyvcQTMOqWREwvYqK1Q8erlFq/xKZ+FsAktpKvYh66K8/vpz
mJY2F21rBFYXLYO49QnasvCxbe87FSmn4etQNRU2AWkTgsUiQ8+l5Q4V76yrgiXlrDRNb+aXqAja
/3ax0NWDo6icoFFbcPEPV++UrG7GWpmveSotOOkYcRksazeSBjaX+xIRbR20uH4xi2UOI1MVWUXl
qWPFFtx3GSKOnGPaMcSoPJrS7lwMSWGyJ3zD0lLaIOHRG8vQPcGAsFKLyHvgfV7ofOJfa5+p2bw1
dZG278upiYrc68uxhHCWnXV4z4zlHGI4yTRaV31R+Ge1rtI48LJpIuN5FpY57F6uiUKA0UpipR9U
poMp8xjXcxTBrHicncKEGAR+IPJ7mN6f488WEaADO+FgcyH6g6cDd7qYUMnzbDJxzj45TcgRgzRF
MBvqxuLtHOLcxTsoh4+w4X44zKEQYso59KqKEnBYIUUYTwc5/8qUCW75SXVsi9OoT2d/UY69UZd+
OeBTUchnVzAGmarXiWVXfF04Vcdrb8SqYqWemNrCFmNqGnecMrQp4woGAav4WAObIaF22prxEw+6
OaJrqhIueEqnyFw3xElY7o6NKafPNsvnXZRZhsJxDSpLg/F4yhRtgrXmVtt/gi2vsBy9HXMAwrsJ
UVceWRquWPRpgbfqFuHlacSKHsA10Fs8MGp8gn8hx6JYiiwQWIqmsUOr8WTaxtiqoWYx/rVdnzlk
nC9J+pk/WphhB0oFG2Qz6SDtJP9wCLSfhBpVaX3sMtsgito6ARY6Q5d4yCzDIH9CRdjC9c6PFOgP
YwThOy79XSZeJDYwtMVgf6xbih3SjDhzGJ1AQ7A+Ii6Ekcd+b5mhdlXKRyx42vk5FBtmCqvUV0Pa
vLdV7fjx2m+Eg6AJgUv3oQIzhkg5sxAgNUOOgH4HW1D2OZZySJ0cMQWijRmOIBlmIKw4onjRY6y7
D8RkBpLIJEEMn6hmzlN/vtpCL6w+Jj8HywimcP0HbMXS/8No1lZAhvFjGI4q9d2mTXjh+T3x40vF
JlGNx2VYqcJxNWM6Dt2qKqPyDUlbPki3gE2wzqsgs8SFn4U298reDME1iVJy2vutUKvEzk16I+J0
qj5kRmX4uxITTft3oqNkmFZOnGtZeCWsbN2u+1463WVVhv5gXJWRjL7lpKJ6leeVpl48NG3lu2Zw
yil2w7yrxOAFQ9JBGbqp6sfUHSwZi3itGW3FlUqbUQQeGWjbtyeF7kPqw8r5QXPWhDbsl2dPaT9N
SGuxFYuzIRn91i3rIlbrTtsBX8nMGqaPvTIs+tyKNPBXXDSMeiOiODO6KmhqvdIR6xMvkGlwitOl
zao0pJ/OfZ0TckJ7GrJ1YNVOSI6LxGTi0yi7ILE+aUOG4ePQDLy5sOomtz4gsrbbG1kpVX2a7C7I
jVsYQ8P6dz1MaXLiR2A31pMRTmZcnRjOQs+uprp0vtIsdvKbkBWmG1bYKmN5q9um74mXpH1N49PG
z0vprOAtZapO/MxK1KWmtpUkJ50qWJ2Gt6GT8warPFDuVOJi4qbDlp5oVRfh76B8G0WO81wUhX3W
aj8K07e5HJIyOI67oOm7t730gyha+yLrW/nBzxkvz1QswsBZY68onrhFNxGkP2ntRL12A0uoslmF
fjXF41kf1FYYnfRRhqjcS3QvYGC7Imrln8ZqlazPsDl6y/d6jvSOXrYFslPtNiN3BvUuZbaNl2b7
SyuKUryHS+4EHjeZWpRfp7bUrHsTq6oI2CkdLMu2vTGWSWufDHlMs9SVopvzByKtCNMJuIRT2Qz+
CLbbi2WoZfBu7Iu+sN/HvhX36dpOuMWKs6QdtdO9UzGXkXZLrWf2wa4aGSaf7cD3relciLTGSllj
CZN9AatdhvLc4n5lp29pVEY0fR/Hfez4x30MQxAcmwhNLJUHkzWLNHZWStgxCcIxKlekSOLKWeUN
sWT+JwtYjudlcar1pzZwytKrEC1iZZnTRvAgHlXh/CWQH6mdW5Z6DmVFWGP2XhHSnKt1HPbzivG0
SfBi6rCxrvLMnk2+6JrAsT3dNwYbYMqRBJw0usrwuWI71bCRE5avjHFNqg1fUvt4WhpShGI5jWZ4
aCFCJv+g6TCvcy50DC7Jaq0KUFh54oTitixB/JTrKoqQkXq9Q0e79CInlK0FBEVbtp+bOG+jHOtl
hZM5CdtJ0OHCie1Z5AhIF9OVws7CEzjeKr/61jBvMFVZM/JytPC7VGfz0nQdxUfhYp2yhwwd6iSY
424+VcV5+RWEW4jfyaEw6iqRwtfcE71GmuQWdkixFrvd40+1xlfasTVPzm/Gu8VosWsqb8cFaDnJ
+V+8lskFJ1FlXe2W2tp+/H6Rt59DPM2SC5sVGQSguRV2X5NIFVF1EuV8xKRLNuHP+bgB40FErhCm
Bka7cguUmboGWw3xaVsFZznVoy9dmoTdqN7prDVYpY5lKT7CCmSilYdkwO+0m5BxJgeCDBfhQkft
gJRf9XYFTQENgl3bzilkEbgsrzC56unp2DpzDEu20G63h/KTFOujRIQRx9JO58kPagyxTwNazY8J
Rajwy9GUxA4/TVYk2uYNZsrn5d1upKkdW0iJSc7fQqOqxjgcauHYXXUTzqJvF9Sa+gn/MCk3wj62
iMyT+GxCOXEoToI57yPHfdQa6LSOgzk/qHvgG3U2K79SFeTYPrVEZo/JVx1IgXc1uOz5C1k3v4gu
cPCS5mRWh2ySs/x5q4Kw/9SmQRpE6zxw8L1hyWnAT5N6tGlzzrd7JYpr3dgnuyXXcVdBnCHiCb4E
HsDg4XERJfDzHS0nRT4hcoudblWUVpNHHqkDHw+XcYh7qVdNWoABSBFWI7EBTGF7ZptgVucW/hW/
S8ZWxc46QbA4jG+4rtPBnDbCkCzzUi3SrHP9OkByTTVt8fmwKWu8IGiU6WVWtvjvmPVINSXpKRKq
Elx+etkljQ/ytK9iPJ2Ggek+q9wfkDL44zTv/V7DlMfrgZcMFsapwrR1jtMMLjY7Hqzc1/WZ1HBV
w19EDTHsTZAakySnOzo5btKwitdtmIIXvB5FjWbX0yIOsRwn/E5nSuOkWLDa7xN/+sxDx/TNp5L3
Ya9Om+3UBx3UWCJeDFOCGSVBX8tjNREKK9dUYl4+OhTzrkFWN2/xLcvg1EmPFaAtm+fbRBHDS4UN
PqexEQgDy43SCewLOqKSXLugdkeVXfCCVviEGunM9XWyrbGvtmT0RGVa+es2LyufnQV+OeE7pm2C
6oO+RG5dSpGAVfBpAoowy8Ax5V6TgsCV51miZn1qRB+BhA8Sp4Gp5Mof4fPqEZYmXoMBnBevjfhM
qbLWScDFx2keYDiumsEs/+oRnvnWm96vqyq61DyeU3nTwt1d2InPVfO7QLI3+seDH1tjuFZ9IdN6
BYoXnUKuDbJcfREBp0jy4Qw1wJ8sMWFWKs9mt5FJf95uFasoNt92JePGgK/hEYl496afZObbvydT
21tXFYJpJOlTUWr1BfYW+8vqiwkrEAsyz8EvcgvGHzTczOanEeJVRNY6M33xRekxLOlXMaQqvVSq
LEZ/LZipG+vvPqLx4B/Do/FUunUKlsjynJTa1Wfk7X3SfCRBGQeB58uRh8OH3kZsU97oLupK9lft
O6BwT6qk7TLtWWyqk8+TaJkwbgvvMIAUpdQgprRtqVvaYpdnsWZeh19adufaPSpTw2o3ky2WZRGD
RvFwHmicp3VnbtK0m+2fHoPZmiD6n5U3qrP5E/kdx+XHbP6dpMTCJ8ZgnD/oc7C42TEYzpkBjFK/
gCoHiBb9y6kZaXEcQ1FnrdTZ/M5uyyKmhCXSaAjDW1vWaDanVuBVw1hx26WsIs77NrSD3rg9ycEx
iXHyNTvry3zW8sCa5rJJjToRXgTCsuasnAj2tyBg6S6R3c+SJxEqjV92D5KVhksrsVWsq23Glkfx
ZCdunBet+D3ZGqxkW5ApcXYau8FKy7lYU1eqEmKVBVlpfDcsVWtdtZEsMOemRxWvexOxYA7jQjHg
GXaXzmK1dwpnmQR+xPVlOyt5weYy4yrvh3lP2v7EksiVYZ1n2XEYp9DG9XZBwJbMRi/BEW98r6ip
FZ+HjKe280SBYJHQg0+FfcAOZjBuiv6DfAkbMG1gddhVaIyC1HYQDNCG3sDMlpaYNSjtQFCHbheV
s+xPZHfgCx7UJ+bH4w8+oJN2vr4Wz19wZVU7GKuvbVD6W9MYo1YGKZAHQJN+/qgFlQltIrgCDM8C
tY//qjmtf1A87J2kdHyEkvd7hCSDMV5Z+EK8w40h8+7WKpxBbaMYCBtRCUC2M44/l+UxhYDuBewf
BzfCOwrlcOzzBZPrd5yhzBUHVziUDDMWSTrH43WNS3yPJ4PQ+al1/ucD0ZUE4kA5mqEIoxckdhJW
hKYZ8T+UQw5HESTw+Gf2mMDM7TT75xOkMxX7Hdh5hvPd3BIH2h2G2+6WBZ8hjUWQN6n6sLMYfTjN
xc1R8VHK9SBqp1vHhT9Vv7c9H+NV1uazPecVTINVTwL+6AmJHu90SIRUar69ittaooNkSR6Pmli9
PfLyQ7pVqh5xHXR8aBMfdj1yuggQhKIdoZmawzkgtLDCWZC44GU7eV2JzH4tM24kcQeYltGDqS/x
ceiHTy+jkSOf9Pot61tszezPJ7GEEcDhrz4S/IEUlK4oLq5/vIfhd8uGDVZ3GdbJbJmmu0CoqGXe
/j5aTitwe+bzqS4Jvh0n3/GHje5aoeZDvI+fZw+IRnAZWHu5c3tDEJaxSwwsq3GrGpf3/HfPQ2l0
/rNWUAx0X4l/mAPe+6jYdVF8uXVLCJJnNOwkhV7kdTk7jJ8/cLYvD7YpNgTK9PPNC+hHEWA0F3xm
P05DVE0yObVzq0qkZ2eZzb+oCgrzlAr+81GAzgHPjfuhkGQuTV3ms2xsAxWcbkORToIdwT5iZYaX
n8+KPmag8e3o0MDdoGzuYcNf11uWfXPShH48FPqaxKCpd2rFVDKHihXP5nSyd7o880gmKma7dpWi
IuymCEVrr+H5YH+KewIj+IRc2xaRBwsODhNLcHcr6VxWwx0lj3cUIair21FYn1QTI2F9zOQw1xJb
3PnTmr/rKUc5yjN1AM5Xu5k/IYt1Gxk0NDtHFIHWoMAzSQFG6i0T4ETI+8yXQWBOR8Qs0lz6Q5TQ
YfR8BrL/r7osM6RnVcxEXh5naTuxxiOGqDpbOZUEBfiWD9Rw9V5v+zEShSSJv/PzjJbDRRKEnUYr
T9upiIKridFCcooEyI6yVWrFBbbILnCyLQwL3WQb7iBzcODE1J153aZAyd1q9mHG4FKQss7hSd8x
C4G2YQ7yl5y1WG6Efqq1L3mdzkGmtY25CpQ2gBspHDpFblI3GZ3cvK50Hq1UYadx695TMSXceeju
Aqy7yA6dET3WdyqdObiwyw6MF3KeRLHjwjF4ZJYg2+neEFSbo8BLhwy3JJ2gzpDG6SeOcFzzSzU2
WhRnsSLWTFLUXQX+d9zmh7ofa16uwqTNQAeDGbJR/XDjsHGM71mtCXqSuSWuC5LsvS51YffHQQmj
U36Uo+4m8xF1kLkch9iUMHVpmhrFjY9RARY8WGGfoxi4DquS0tjLKILhv0ekxLXzRqqhZ1+oHMbG
uQSd5xe/51rHCTuO89oiyNBxzeHQeGgxQyXsODcjsF31A5uq0SUWGJPOQ8hIpeONYvT7t4mum3py
UUzqI2T52qnQ1xKFpD4RJG36r4pkyRiufIFEIHczO8+qP3MwQlbrOtuWiZ2NLFHNCtRbJ4M/idd5
mCrWIrq/i/9AyM/x65g3szPcbo30LkrN7TRBKllp1LMLt6uIyigsbGBsiMGShLl9YnX6I5yLca6K
XFvpOotkIN0wCPorOUYyXo1R759EouOnEeHTWVYN3SkYFvPBrhTzBi3DSztqUgIuu6s++tjUpyKQ
pnahfeHXuCrSPwMSmdWgqY8cOeXNCZJwUF0sl+dOQb6YBOqY94V6q/qoWNkiDIEusap1bA/iODZR
+26K04YcI1tojp2R8BQ7VmXXYdFeMSqK80pYwXnW1c2xrEGNo4wcnHam1atQ987vdhGWqMoV0U1U
l/4qDYvAHUWer6SvyzfOxLL16Ofo4skLKfDVzph7Is7tdY+vPHOQJ36tBtOeoGrp35Q6SU+SgaaT
O+pYrsOYmKtCoGbgpqCOatfiJvjUD5OzSa1cgmJos4+9w6JjwhryRhAdRq6xLP5WgD5cV02N2wRj
2/8dpGaEboOG6xuKEhTyLFrQDx2Lw2hdjLl1TOus+VB3AkQITMGqHof2Da+rMXFl1jueb2s/dP6M
OqbHMxS72+uaiZgem7ZokH5FWTi6HW7dvnUaaWcry7eqN5lGO9lK0Cb+feh4gvwtM+eybmjp+U5o
NiSui7cD7rg5rxWdd6gv5x6YoOvfDAizL4iddGdg5a03UcJDtnJg/W5o3/PcnSaHhkjnC+uvvij7
29KyBo9FdNrUdWwYOsIKtDVOU42dG6ZF6qLfoWpXxdQnwxvVBmXgElpElyO1YYiR6nldz1P+Bpe3
pMWbaij/L3tn1hs5rm3pv9LodzU0D0DjAq0hwuEh7LTTTjtfCOdQokRRpDiIlH59r6isc05m1Rlw
3y9QVUBWelBEUOTea31rSx1iaeObbOK+hgL9krnta2gJOacRbp9VW9NC8gyHuvd8LdpsE0mXFmY+
S5qqt0161Ioh8KRe15aBYWNNMfSZrAObpO8gi0SdxNN8FBAw6jjk5oOPZvZB082whhnTPy90W16V
lzyuF299QyIlx3rE9YGYKaEF4sbzdG9SX7qHKtZ0auZ9Hd9HLvca5hN/weD1pZZyjT5UMDdOMlZl
Y1VIrtNhTt91mfvbET7ECjsktfilxNTEBgs6Zdvf5mUghnqKWPWuAhRbbYm6cayzUS8PucvZARt9
njfVsBdXJhL0AS472DxH1XMsZnlcrY+Oo1zzd5WQZ4f+/Xlf+F4eF5lu9bjw/vuGN+RITWFth/J0
ezKqykit0gVOMutNHdJ1PeUVk8cF9XFU94WunqvZVF8SL5OPoyLiy7qv+3eLBd6uhYjvUoBhxxAn
Rbv4xTyh7g3qzM3rbaA0+7yHYj4mU0TAVUDmPtMtTHGWeexI4TiU0Kkyll8VMIwaqefxyDKrnkFm
JLj+Nb6Owjk5jHmi36AXLg/VTNVVtE3VE+dqv+n1uHS+wJaL9pwP5zkNzbWyqXuYNVEfVVmmXxO2
YnOIl209pxvHzQOt7T5KjL3xqnCnwflEQE8q5yPJedqibQf5CTmmOu2BIreEUPVhj0v6XELSeVv2
0nzEgd9f4WYr7vYoMCAQ8uEwVSS7hfMeJY3h1dSW+zYnWO9qPux9IB4YrIGH3gu5NCD7woNy4/Im
jU17NP37fquq1N4AM2BQLbj42Cd7xbFnc98lBSuvIniRzSr39L5c+wSOgQq+BSQGQXK7Zek+VM3G
PWrwtrCQ2stbliVrYboQ+f3J1FMlya0LZP8A9Wc6B+k2v0xGveN7egjQQ/SiOSqY0Rbj2Vcj4KlM
RsN1JWT82QbEumaiLrwDqmmfh3hdlyONpyRtKhoVNykRqjxUIZ+ra05L2cJfTvd6hQ/fltXOi3rc
TbXWPCHzWQTgEG62YCnwXuehM+p2qVYYUJFXkTvN6cLvE58GH4q5GmSTe0VFRyupHsd+WHkHK3qj
N3xgYmgDNWfgmQiJgmOxar0/buWsLD1eSo+wrRaPp74zvGvC9eyaQStQUxMVqFyajFuy3kHFGXWT
2Kj/6IpdbI0Ip/wWsA2JWhehRLwxEAjMSzagK1XYR5Q0WY7CqZ+BhV6tJi+us9iH8/hxTzYSr/Xm
l7Cy1zE2u/BUpnAqjsu0zaqlq87sUxX0bARB2U+VqlVA+ok1QVr5pyEB9VjHNJ0+iC0K9qNDAzw2
YbHE4a2rRj83sYK/cFdM2E5b4C17K6C4XY+xGRpMkWXXJti8Hu+nLcirPcHbP4eet9CPOLtQtjLO
+L0x6ViadsvHfIoh/GuB+6GE7drYaIt5l0Z2oreMwjWu+Qz5udmNX+Y64RsMqcKO7Goe0kx0vcvc
HRsg37ajH/xV0uPxEG1ehrSAVDeq6MR6JWGT2qzY6tjBlc9NbM5BVvmi4SNJdV2kLIFECC3xJZKB
+rZWKE0SJbf4KASJkq5faWzjBiUcDUQDZgAosasLmj9uQSoKFGa23IapwU5q8AUiDAZMEsEmtJR5
R+Uk66xfIl91jBdRQTsZe5Fld1Gw5vYZJjMnV+NSpu/9un7ed9o/91R+7iuZjTXaBP7kwJx0pCTq
GOLwCLFJ5Aq2XLHfTFs8nVUy2MNKVdXIRe6yLgBZyZrzjD+pecpbpfKttuWQYn9dDf9qerIfCjHB
Xuw9uYPzWYZN5LVb2h2HTfpQaZo8FQBAVTus0KCwHrBgavDM7lskJPsgl1mXnS6K/laLWTzZRZu+
s75fyQlqdl/UAffViYtxaeN5mQ5sIdnTzMKoqwwVN4xkwV3MfHoTS5ipotcw1Su0RW0cE0wHtYU9
7j6OpxrRwom3YbUuupNRLs7gvx3Qc+VIXWkX+mZh/dikuV5lXUWcgAAD0G5POseL6zaI7087wdOt
CPz45TjC92sVbkpX7xtTZ5zyOPyHnE3tMKK+wCWQR5w6w8EWVd7YWdKXceijz1AE/QEwUXUUYcUP
hSzGh2AMVbPynL6GM3+eRpC8PRq3QxGT8U242Ig6S4R4S0Kirm2cEF8T5ceyGSDaXhMZ40X3IZT3
wa8NmvDkfkRbcr26aPjKaFJ8ZqSPXlmUuNsVjnKbyUWcEkjZLzAFYnbZ07yskzFc7nJCEtSt2Bwv
izD9mrJLk77N/HJq+1h/EWsZDN2UDzBoIXKL/DRn8yAarQZv4IHtAiJm4caoSSbsI3UeDGN2N0kd
f6GUGlbHE66hHqeClg3Dz20gy2FN0E1mJ57buGjRwq+TQq3F+msuhfkk0bXRhskkCT/j4HWqroLS
rVeBYXlr5BhcDUsWP194hkO0r8zWwxbI+yzz4xe7lhLHAzrPg7AAZ2tBsuQWlqK6kRtgl1r1KGlu
vbbyC4uNHxoN+XOth3XyX43ZcK/gpkSfZiXU1W8r3LS1hlO4dvO4JtcQz3ugXIPfUcwX2fodz8Na
yYEX1NykG/q3OkA5YtqJLEHWBQsHsRfua/Zi9DS9FXL1DdOJbqcwWMKzdUX0BNevrEAroYarc+Po
dHQoqq6x+82u8wulI0q5CqUn6JJAnBPqoqCx5EJSbzzMZKfkCj4YpAwWUZNSTseUrYd+zWHxcNaM
DEWa6i5t7NqQbRli1NTJTPbXWduZ3ccicrpFV0EYtrQqF7tsVGT7aTsGYTzO6X1uE1LWLFqG5H0C
9h/MzRqUfiQHGHnMh3eMilxUDbptn8ra7pRr2xQ4cLOtpfDVyqm2YDHTrZ3XjXB2s5UEkk6jLRow
+TCtUK2S2gPSrOxBWbkMr33PUtG3DrcK7B2khJJZ1atfRG4OPWq1+WSpDfhvetF+zToKLovPXbbA
A3wiYQxP6CgBcJm5VVsahOPDaCXD55AGwLjsiCQKvIkVkCpe/nceVEWI91GP89ZWkvrsNVNZTJ9+
iMiBvBghZqoukm0cES9vkO67IAXgGC7+DO7DvfjWpyT0+RG87o77bYl0NbxZ6WhA67mEABegsyWj
y3FEYDs2L5ZCUChvDQpKfw7HKtzSxvbaLuy4w3XDp4UjbxTjl6S088rbbDJ2m28Si5e314MA/aEb
wDgJJ0+JyeSQdzmCBkNyHVq7bAJ81GBQ46B36JeDlOWI/TgwomWgo+5iQGYo3WWFHXOrBhRRZXoc
TMG3TUIdXqHwDg1QLzu5tOtnnw5TJx1IoArawSzK2x2lX9mRYMoJ3LmVVNLWUbpUaVdse5Ie4Ufy
F1na6TkA9WPqWCAUV6cW904HCoZ/C2eGKgvsKlWsE7muaLsq8DO+3uMFpuie2+13Rva6Gvr1ASLu
egV9ergVIUkaFuf2boy2jXcy4YDI1goGtQymp7HyrjgtKOGKOpnlltZ+dmw+KhOCrvSldDPQ+pV9
k3tIGLbWlJM6xzlqW5Ps26MeAudRIARThwoUHSIZZZYdVZ4a3hJe+i/BTvwm66h3S/RYsoFlrcMT
974qTFxXtR5XtAbzHqzoRtQY0Q7lhNJXlmZs/dYH/qK4oKKO52ZntD8gP7aS4MBtVAIaipdqbkiY
CtGlW6ivIi2Kt2mdUgiWBYl70UBQHDJ0qMWmz7zMQ9vGYWbNK5AM4By1kqD/GrAmy4oCKYrBO0Hc
OvfovHmdLqjD7zyMQF+7hBVdwfLpOui1QBTJZkCjwfxJDqQk3qxuyzmrYJUFhh5BHeODKXwf1AmY
v6tFTsvYWAhmX3aAFFgbpPpgg1Dgde7ykEfSP2z4sNu0ImXVjWA+vgeAqiAejrK/DbAN689oLh39
UIxcXaquJB6uUMHk1yotsuELtshkOyZrOj4Kl5A74Jv9t15FeOdLt3tgdMRCGdn3wddyCN1z6TP7
4NRE8RIQr4NrXXCB3bTgCJuxrHqMIB8WbTUKd4ogWgytA7PzySUp8o0Z0+nVnI4jsEmVPS2kFwcT
z+FrrnRUVwX4SKqmHQkrvW810gvbGVnPeGhjq1dEMqYZAadqWKv11OcK1Jyed2CqPXEel1tNF2QD
3XAj52KLD3Cu4P+GCQKPbb8mK7beAHm1oTayAPaY9HpBUTBv+i6x0t72cbSWbZj1sjgA0JAfnS8M
aGgz41WCUig+p4qWfc1RgN8vwaXi1Rh3MdeoqbehzhmpgMmwZaAtDvQRRBjkkoedQwGo91zKvGMr
wL82CfnQ7YvH9/QZMD/gLFy2ayJ/c5rOXUy0b5zJtrcCu8V6482sZDsta/moM2Usfl2WLWgIBqhA
PBZ3yUTim5JOrAC+RDZeq4hUN0FA4y/bNLBrH0j9AIZwbMCmxe9g2u0M/6OotmbI9KiawqXD1lq3
jbqeVGlIZ+lQTth/VTLdjFG8ZQeTu+wlIFT6M5QrlkAMEHyrJ8mjt6ECiVFzACJnAfIl7AqXbWgK
qhiptIWEGe94NNKPLPPKNTg3UdWhPm9popby8r7l9y5xkKGTWJBzOfHkdQH90dernd4SzcWrMkLU
mBoM7RGkJwCufsWSn9RbH7iwR23lgyZA5XGnLOB8Dd3l89zb4KRG3NStGlhxb6wR1yZbkNVTBbuF
LlBcBSQsX6AYDwWWQZ9/kfGedD4N9eOqtvjE8HDPuBnX0l2qtZAD6Zkh8RRal1c6oXPe7lWAwokP
lT/OWbxOj0jxDq2CuNUqLPW0WZLMdihfopt5ExTMooteKdn8a0VMVEttQwSfMtbxciK/AXcO2zRL
zXOJcv8YpST6IkDGv4b4lqwOPN44RLZekZks7zzgg6NcDe660r4DnDYP0oYbqUsjwgj3wf5Q9QFD
RROl/IjzQM1oM3TSlgWgGXz3rVti9WmE2NGWHo3KgqzzXnsaiZegnNKnkSYpb1Ko+icp5wgWHQhQ
liRfNwv1X3VMQg9SX3BAMb628OaRQn1FRyu4fFSpFml2b0a6YJfXGO8PZkotyGUDXvDbyBd4DTBC
xX26AfHZji5G1i5uExF6Q0+hpXzcTwDMN/NMBu+yr9mcCnY1ipKbtCGpCk3QlmuWOoXNi4GygdcG
bmOsoiEPWwCB0Y6ysQy3oVEsV6E/2c1Dxazz2GeHNJ1d+TmfZ4NNZZFs8hP2sYyGWYs6D/xEG2x5
3wO0ScF+AZNGGQ/aa0NGGzcN8Po0A6JKpfgeLsFW6BZGKwDCTku3MQondegZKCbZkwvcjjW4wAbp
x34Plw9rUhq0MEPic6VeROnIOrYwiEv0fQjcDn48j6PQVrTaYSh/1IUysXr5Ytm+RluNnyKHrXEi
RUlW75JiZ7giCDmNVQPF+vJK0rwPq+lIe78Wyycb9Huc1QMpGf4OjH6R+5vAaDTMN+OmyZQ3PqzK
Yj38e3vuV4ccriEIEDy+7sIcwCZHhulXbw5SWWlCpBe+cyEvGdD1B+OSZLOCUa4LmlogaWvoAwQw
hhEW3X+4gF/t7csFABRAxA3jOeASwhT69QKGbEOGtB+Kb+zHBfAf5Aln1YQVFwj4Yj+c0j/mJ/wR
LvwxB+CrkEjW9NT86Y//9VFw/PN/L9/z96/5fVTCP/6Ep7coocVv5t9+FR7ueplDof/8Rb/8ZPz2
P67uMkPhlz/8ZZzDvxjY8Phd28n8i7/8ZZrDL+Msfp7mgPkm4GP+jgL8ZZxD846QPtqUfzx09zIl
4cd3/THMIcLDWKMEiaDwEka8PAL0b8McAjw09P+keArVJarye/QY/vQf0xwuT0iM4OFe5rYjlw+3
/3//L7i2l4EOePpLluAH4umuJSgNsBr/nYEOf/LAf2cXEFPC/YYn+iCylF4W20+8j0E4QC7W+vPs
EgQSHU7CWiRAsRtWuPVDHmTb9ejXmXVhyMybEen6zFLtwZVV8/Lpp3fvj2X2c4Y1+vXe+kFSYGDB
ZYmHMObzi2P/09Wk8yZZRe16jpc5Ovdsn0ltC4GG3q8GZPTqUvtWrDIYasVLszSArXAUANwuUpye
xfytMia8x8+gKGynKXoGoFJGxy3PyPcI3Lj/D/di/Cde4Xf2A8kbAEMg5MIy/hP7kQ6QJgA2mjOS
EX3f5sh3PK8pTo2DKTaRIUjoo7EdCvTAe5GjNNpYmBw5zuEIkpAw36jXOmqGQGYtpGiBbojTEF6Z
yhiQaTHSB2ahLKPB0S1MkepF0+UGWZDMd5h3kd8Niq78+O8/h79+DNhiwgIfRI61gRjXrx9DsQVo
YOSkz4gJVi+iL6O4TlmMpSFn6x+cV9WTJNH0+u9/7a8bWxZChgTaguFPaN8v/7lc1k+fPsSuPpW6
n89zuUdnkO72DAMf2QFCX/79b7pskT/xFb//pgpBsQs3hqzUZdLxz79JziAlF2jrZ9i16TuiTmo6
ElNucc0k7cIFEHaThFspGhhxjv+nRfNn7AuvEgH/DCM6UjxEMPnzrwdoM+AAgWNTLCxDsNRm72y6
XAPiF7pDAyDqLcRHf3TT4mDGMVF8h4KA5Ey1pbc+hwbQJG6Euj/CYX+GahwnLS237bsMVtmGAWyH
JoMFp64w4mm3/wmc+esHBagK2wZwIET8cBb++vaFuc3mLCPBXWQJfx9QOPd1FDAzp3WyYXrDtaMD
+wLYHl7rvgBKxqE+NGhDit9Mse+i2WhfoAQb1+8DUNZvayZpgRHef9+J/8leAlbtzx8y0oBYRJeH
+yDElRWXxNxPyylX5RCCS0/uxhT8YlW2pqL78ZLTqg5mtRYg7RJ+WPmWWWTiaQHhaj7qWMnjlEpM
0pgW/igxlcbXxeT6T27k4rRpFFYyW+QzfLKyJSBtGyvGcUDkMkFrREY9n50MNBop1Nx9H1VjjY4f
EFG8Un4FP2V6jMf+oYc/5uvJFsvZkOWjiXmQtPka440cthh7Q2r3vQ5dOd5ONCvfSAj1luZldLuj
/KkaF1JUsVjzwykoFZojt5V7G7ksaPfRf5UaXqQF5ovOkZviQPRiT5gFEH9cKOb3HEkRREO9U0a+
VAjmQcKcl+Cz5fDRJeTXEzh2eYqWavo2rDLHfZ9w9jRUxBf1itrxWhFlmw3vA6r5uLqHX+A71KzL
IYp8tHYTkEcYdg4hpmaNKem4ThRU0eqeEhjFLXBsc4WjJnYNwhg5avtievU8pDexquRTBkXqaKsx
iAH68v29zIXqdOjH/bCysj8EKKrfIa2734BAyawBsBTaeu7jtT94MwrcHM51W7/a8qAEoe1kEn41
40sBr6ZK4I2Gg16PehwD6CIOaJfI/F6nZiJNYoKZQ7BhXX/BHD+4JErbQSvQMiNWkjkkxlX66JPC
3+YQECYCOHMxnNdwY2B2faOExvH+pl3gL+JBpbCVi6/xxkeTKGiZ1srwbJgBUwRxatmPwKcMAYcy
AEUY40k8hZh+cxq3JLGNxWdAYMiEFQQUCm+znQnBeWgm5pYO82L6sFGTicg9XcIcZAHbCkfbzU+V
uc21SbCiHBGRdo3FWXjIAzqS+xW3Tt43SynR90cJxt0c5mlQVY2iG5JL5+FONAGpogr9AAFbDtiM
IHlCK+T2D24qJt5pgqrgkM0935tyz7BjzjGDq8+pCibgCluvH6CGgdkW/VD+Fti1GMI2FLEBfFPa
8pzBASTXc1KYIhub2etl3650iN0NZlVPC2D3et2XQ6X0PBy2KefbVag1l00WQwBoCp9t01EhdBc0
+FjjT4Hke9RCDma8xb9hcA97JAANYeb508h5xU+JqszUMQDdj7s1Ccx1SGnRDXVUFzPMtZiaI1Gr
nJ9wGCfX6GxidrASV9AJM/V7V0Z+R0MybtLd8RL8TBfgVlEgsyJ7rTC1a2p7kvS2LUBoynooNOqT
GTOZ9u9oMqsc/omBt4T4MV1OUTikV6jkWd4AXlqSdhADaXdLGLpip2SFfKIb0yYBVL5DiBj34CYk
U3qIJAFBUNCqkF2E0QPiRIfI9R2rUoqxMPi6OqogX2D59IBtvRsg+sKvCD4r9OsbkjC4j+JztGNi
wVCXaxokH7fJxfacy2oT7Yy+9i6zM46kHsgjvqGCiJ4cEBaN5jc4ITO9XhCg8wftsn24QV7dfEzH
OHvPPIEgWkZYvAjOgHPrdL4PuHiQXeABEwT1G7SG3YCw5NvkHCqLsR/XJ7Rt7otUNIEz4nrSlZiR
Ao+2JPg52SQQl53VGp3hPSXpB22y6GNk4DDULkcitzEIGfoO0axxuFKw8GClF9As74egqF7mcLks
znFc9LGYNNUPfktN2YSLw2dD3YwLE2AuohucYNULmmusbo5dUrV4QKYXJ6MrEj+MClTNY1zOVXry
6ejsnfHmUnzSzT9kLMh9JxzHrxZi32EOxNzsAEOKy4u/XLrD/oTrgrB0TrMZr8IuSNbUlAm2NxVb
cevIqWfDhxlZUpimFlVBj7/Dnhqbmd4vUbpB60gkDfFxI61u73hAoRsOoV1gE4LrT7ptXcDR4c8w
tfGKsIHAJLnUyWbmL7BNqmsQ3ENZI47JsC7gPr+7GR4AvIxxe0yMD/VNjzJ3vBESXPFTidPiqOcw
Oi9Vv7xhilK+XCJ/Q3wtyr6yNxiTBc1qU8UCcxPg+FHGeFsv1v32lU0se/BWQ9ZdMPCEfXI57/UV
7FL+G+Jmlz1kWCbaog8ok24AjaYPEoMoPgUh4QfuZA/5OMU2tylHHwdQjzfwpMaszWIVIwczZSmO
IxpXLwrDOPpuimfcJntAkuqUziJavnNsyNt1GWFJdSBdsEbGDAbLAZbL2uGQcctNpGycN6SazIqT
NllDlN7L+FlVwAiDDWX69V4ZFX0D1rZpDJmLihXUTIwf5Xl0gaEcaOWTxMfimgCCDWLd62ru/FbA
TFj1UpeFvko5RI2r3V0gR/jRej/KiQlxN+c+vQ0MBPuOLjNfb3rkkmlTZprTj6hE9LcQ/CpIx2LQ
a82odpCJ3VouOAW25WmCwT+8RmJPyrUGjMO2Z2nAUuCHAQDqKFLh/XVApPtC+zBYkQXVOTsNoL0/
eB2Q/ajgoQ/dsFss0iE2Y/Lg2bRnZ57Li1Ev1zC/SyMKAnFDdaM7B64ASG45DxdHseDYO7Seusgn
XrXrBCDnuCPSj0tNfV+0G4EJ0RAJW/wTpNPo40gV1hpOuuoFa53rh7maMSjHxrJCGo5TAA7eviHu
7MqoZmwtnjM4+a51YJtToFYThjIsBMNMcLhjRXdySPBponHY/O2QGCZuCyVp8gAqZcpPmD0Av2nw
PujvmAqka7mGvVejGrPmbpoIrl8hX3jQtGQU2GsYnrYlxX2/5cCXMRqLFnh4CarS/1FS/ulo4J/m
W2Z5jPr77wX8X6SUh3/yENbfB2P++MY/1JTL44MqDLhEw11UGB9z6Zx+jMYMSjysE5htdEnu5JDG
LmMR/6Gm4H9BTAnjBFN0kosG8zc1BYNsoww5MUQqcPqmZfrfUVMQOP6150jx3OQUWSVwRWmB0UL4
cb/0HJD49c5luF1lxczgPVxMI3ivLjnHl9XYYeoKEDnOB8UPzuRLVcdaqVNaiig8oCV1Y0Nh71fN
os2UgfbN8qBGCWFbVX2FKk7uXZ5jgs8WQVEfrI8QbikBKvJA6w6GZtruYJvAaiUIw3XFvkl4p5RE
MfB+ND/QpMSL0pu63saFniOkwboi2PdnEgcJFjxAi05VoRw7PCxieYLY6+ercKmWEpHbsHhHHZPP
DQN8OdYCz1VFXFxWDLEkT1pL56uh2IfvQRT1Xx2S4Hco04tXcKqjbaugSm8pn8hYR4VGtQ4ZADql
zfq4Q7gte8CswulmTarxfhDU3K1OB8eIjDvsTAKGWZjVdygcQIEWqBeaDG9K472zwNJy2Duo7nwN
zi+s1ylLnkuFtzkKkImpbUzD6znvbQeFOL2K40tgHpB9nQ5phHhrxR8wHiKHE7TzD+E+Cbj9pUKj
AjgGVi+br7Mils1Y7qRhjhaHuIpDIPMlv5vR5WB6QJE7jFNhckcVm4WfoHKYWyvSV41d6ynSei6P
pcIJ02KsUg9GCjnfI7zx5MVPLD6MNimPXPYj3KOdkDv4AUO7JSFrMDJ9v8uyVT8WuSjHLs9Jdp3A
GYKjks9dyqPHYn0AbjlDUk+XY9qHD6m1F8BGxMk5CrR9g+HZPyue+PtVX0IVPO9QMGEMEGcBCkjD
j8ixTNfwnMhtJcf5QxZip2Wopgd3GfoiQobd0G4Y6NqTp81maDqCjF+5ELEYEZmGsXF8JADE7m2g
i5b41MHDFEeGMaQdT51rqA1FS3ZMSa6rVYA6Ayt6sDlnv1XOfYWnFxwEiH8YYWaKHrHIAWV6v5w0
5j/W+1QlXVRmrmXQqdp8zj4IrDaAjNUNrHyMNSuXvA2oft0B+iOdXQQHioKizjDi7wrGI7KJFtRN
ZEF0TisNXiFo4Lye6PKYTVLebRjmdF2UemmBaW2dioBFTTBEz8m6YN1g2eJMykHlSRT7tZ3hg43A
dVkDriNDO5D5xw2uZr32A5iTY57yrY+eSzL54aCryCXg8KI9zcGXOtrT8tHlCEDLZkN4ArB/zDLk
EjCvNUvrbGE0egH+349dmI3DDfyd4oMp0VB+8unODeLM45Qc5kpAAAVWteH3r0iFQ7j6VCVSIIU6
gq5uFOITCjijCLJXX2HQ7cmJi3o3iR0ahR/DPQXRIAK1PqEaTN0TjBsLUrzvgzE5syRcxzeAP2qf
WxBSc7HXNLuEWSTYynbVmEjQYpn1/Rtm7vZTM9JowOcTCI7l6cSGsQjwLHsKKcPj5QNfKfp2Guey
7BDjQs18hThK+mbF7MzXglURy9/wHlV2hSACNxPgTZL5eibMQCOZAZ6fkEnAeLaahuiUP87MIlUY
LgkKt9iomODGinz3Pyf174Ow/8NJjZYeh+q/Pqj/HyZnzfpd/+yT/PieP87oy+PnMUgPsxcwKyJG
dDD/+xld4fiOcBLnOB1/90JwPP5xRic5HgeEsx1iIk7pNCmgOf7tjE5ghuAWrzC/5Mep/985ozGN
8tczGqPm8A/ioTigEer+y8g/TL2Koe/Z9JRNJeIJGYKiajbrcceYuWuU1CjUA4FBiMK57RtyP8Vt
xlIgdGUUuUchLKLPWgbvEEEAr2Xp/2fvzLbbVtKk+yr9AvBKzMDlT3AmRYmapRssWbYxz0gAiafv
DVf5b7dr6Kr7ujzHliWRRA7xRezwL0wpzEcHETBaObUDdbqz3Eucs26rdEgei84mYCOH5FBEjv5e
1SFIjdRNjwxANsAHm68szel+QsdDRkxR12G61fMndCAtSMKIUFI4ZcYDSdLsyKS+PIWume+k2WGm
6cubyjaSAJWI4W5axEd96LhmJgVyTaE5Js9G5B4hgpBIYVG6rWov5/bh+WfVRUOKb3cyrpMmfUJP
mbjRVYLTHejBsBoqs9karp7v9MqIXhdBgT0lu9MnzFOhoT/i6qnWuoPlpGwwTa5EU5s/EIAXzVE5
AWtTaQRt0fYEB3VrpaeoATAYMba0eSJ3di7qb+PINzFbmFJNgtpQyip7aqyUW+aUW+muLqZ0T+YM
Mok1Ysl1lc5l35AvlZeEeB/i8dpXyfzpq1G9LnvqNSLttMc93l4cM52uHC9hr2C12WIGlic8ds3X
wpTTGtuju62HfNi5esavEU0TM44y3w/lT8ndkt8031wlra0C069PYFQRULVpI0Giwdip2HTt8KbI
6gIFVjtgU8nWuATmF1Jjza5pBvtHhFsIR1ef4KS3xh0gofBgANa8g289G1tfS7NjzKha25hzKk+1
pdLnSCX+m9s4EB4hBWHYdcaHehibRz+0kptZOOJmRAodVhIH9gucuu6cSpE/WJVV7zBQGP5qhFu2
t6fcTVdZbprXWbnJTRRZ81a5Lvc6rfbce66VOh6vnqNd0pnDElUTd37LZ6WKeicM0tnKPyXR5ksI
hH1PNss8OX2dc1RxsCZ6bvLawJy6lFFtX7F5zPsJIeTCNdM8GaO9cCyq6BZiTfeYzqYfEJnMD4Um
D3UZLjbq0vaY8tXGW0mn0U0TWVxM9bzep2mO1azAVrwdrdi+zevxZMSjxcexafea6DHxRPT/STwQ
BA4yfWPUoftBrOW73UzFIVI1YQtV2IeqCa2ti8S5Vm5pPJtW9qnYjqNAiyzjzfXKx2ow5+euqxUG
tVJcq9hxSpwi8FZsghpIt2hBl3jQbT0YwZp8cKlO79woa/AimKb/ifcg3pUDXxTNSf7EvKEIBlNr
N2LIilMa8SaOppkcHIkh3gPa8+CaXY8l0x/aVZ/pj5SFH1CFnGOFL6Yk2x+Qmy1KICFpdgWamd/b
Yb53OGAcnXAuD1hSsE/UMsPy4ptMY/3k4KIibTHoNmu36zF7l1N6X3fC+j5jeA3MLI2DOSZThw8x
eyXUOj25Za1da6OoAt5QF/hLnJFewnR3p7UT6q7TnJoWp1fg+1u7T4td2BF/weySE+e4DmE4vGqw
7cHTmfo1FZCSSkCYXZCPYriUYmg/zR6/X2iJNV55d4dHGHEu16WGJGF6r0xGG0YKnLUT3CmqAp6i
otu5q7KdNvUIkkrZTGOGyVmsH9BNIvi9spw7/GaVlN7a94enaFZWusozHw9ZG+H417ok5wbQilNU
N5zryhDWlK69pkbWehxtGMckue9ymGtE4LelE+Ra8oKxXxxygbmrEmmzMtKs+poD7jmFVexfbSyS
h66zJw6iwJauSa9la9ctAxvD3oeTutMuFbZ3JxhT9EGN/f0yeJUIvLCY8xXEJWdDIMx/9tk1LjM5
0JfWs5JzMQ/vPljKPTviHGBPGy5dZCV8lMb03KVcsXqOh+dCWu1dn4bNTSrGBpdakpNEKOoNcn60
1X0szjPHuo3dNeZLhva4d5jnb9rQq7bxlBrfQU/LmxEY8IdlNsvmQgTtlUtY8gT6cMhXTpL5WzP1
ox22a2y0KkLD0sP4TtcTFnEfN9AQNdODkLz0ZWzPa6X6etNNhnfyFmvOesqr+NZ005EPmj6S2bZs
AoBCzjsVmXJX4vM/ZP5cP+WSzK3OxRIy43yXMYDY1AOMakCognuT1Jgd2tG0dZpquOhDZBx9Pcre
8XJl6xFawGrQ2W4THvETANx6z4UesmTWtP5b5jjJuihH8ZqHbbhnZYoPYW+sleHYd7NMtc/acsWx
BoG+JSXS3epJmR9sSwOCBBXnmqvRe4pGL9zqohEP8ZBgNR5cQh2KNNHWjN320qrma4l381PMkuVf
tv3MpXOyIuZAo75GgCNT2WknuxQGzt2SgANsm6V3AiW+lIQ2iywRV/xELXt/mkaP3KTISqaSgFRQ
mn5/baIm31cxj/Rqqt0sW81di9kY50DzAyRedhjymDH8NGrnhLASYa/ibmAEs+9t+YbjPFqx1mL8
RDyTX7OeI3USf4hQ/nDz+Y0KgPtSx0MIYq3m+zXFocVLummb5JELcX1kAOs+DnVmPGfpWH6ilUwv
bcgXDiUK+wd3jb7NjjX6tJDHuumaod/lzkT474ajFiZDfNcgKVFxq97CSp7E58mwXdyXk/Tumr5R
zmvnhD8k/A8P8OrIG0cO2ai3GlpsEFZiByWunncF7rObpG606q1mAeXs5Q+ID1z8mwyA79HT0Oe6
MTUId5nZSWeQepRt4r7ZjCPfhRtG6V04xfnJjW29fcRPHIe7fEbWLAPSRrjJYcjb6TcP44X2ZDfh
ZG/0GBAsGWZydYfGTcx1qQm1a/2q3A5O99KBWFq1U5SvoRHjso2sF8xd495JasiTRS8v/M1p68Md
CkiQHZPWOktkLAK/GhaQjDTjM5kCbc9Z5Kmc43wTA8Q/soOAmtOSiEByrgdRqavLEEfNpeXdPM49
7LA4GT8WwNix9RcdyNLkTi8nhTV7OW5RSCCBQZrtKUkOWbiFUwNpswr7PaF0K4Dkk+w6MkSBCq1r
MWMgSRstOswW2FRyxeGxLYzk2Auit3pOiYur1+c4dEjIwdl5l6aTB7ii1S5phgTncOdvmN2GmzbJ
q80YWvVEpUTGRobAC11RenspamPV50axA3AvflgSo2NQZzXBtBWWGP2b45WO94L8U7rdp7QW+8NT
2HBv7gMmAQnIwP9c4v6lS5wQ/1Rt/X/5x9eP/2l7XYRW/eeX/LrDWVR/ehZtGFy8dPxp/3OH87wv
SJv4KvCwkKz8aU37dYezv1DnanNHw0qGQu5j4Pl1h6OeErsLlWLwcWzcPf+Wa+0P0xU7i7OAk3RM
NJCe/8YBmeq1YXWmpe19TeMQkKRq3kvf6h5/u9j+HQvJHzaXn9/GXe6cfDdmXn+WHc161yoWJ20P
aUl/BPmLx10K77YYgaz/H54aXtDfHUnL90K8psOBGRwy5FJb+LtZhfci7fzBDPdKr/xb4bTDjWPr
0AFmMd0xFGM//ue/nKn/7a+HxurotgBQTuee+MMENWWd3eguO2ai2pA5ZlP1Z4gFEXlwMtg2frrR
f8a5aBpbIckZoGPTcrBzCBmWu8aOZGAPA+qYnEoc22nS7v1qQphSfiu+lhCDyDZ3/o4whL8b5zbZ
FchoAbjJ8ogLvrjmGW04udb2T3rvlEfOxGwGzGQuoeqTixXB21+bURnvcD8UhyTqIFj3XXE1ABh+
hwAyP8eZ1T67dXQjpEo2o5sz8CZdvp8NM7uxLI4NQZya8mp0svgxm3N1O2ObejJEkq5KBulbu4lL
0gPFgImnHPeiCqnOmRtj5w0CdBMMefYG4o74R7qTq/fVhYwL6zKj/A+RR9o+d5b8aquN+0ZhlGZ7
9kNuvppRfXYenVNoyhMshDmW3I5HdgTOf1vRGe1bkmn+mK2nuHUZErpqBHP55tuGrbpzXNbp1i1d
BvhjyOc8EDFFESz4RflVtm79loIHfkn9zLj3sUTHuIE6/1vqwbtm7t/iZCgMVWWgcZJpy0meKAEk
svhrFueeHYBiyG9FTtYx4PzDyIwDw0kRaXv21AztP0xaErELmSKdYUlYZDJvIVTex1MiUCKYE8fg
HzedLto32O7DtppEv/UGdOHVBBj8W1sU8S4u40/VpvU6gq13ihA7yTzNdszQlxcnLsP8pskLbsum
oV1NfAhnMcNxRPrVM+K8g9DWWZKi52sVwEInsQ/cJ6z9MJbdxlRJdhZpJL9FndN/zXSV5ps5mhHF
tT7xj7wEHThq57Pp82AkA3opczyVbLPfhDmNRDOsU6hxWcqy6MnvCBw0ITdb7sVY3AkRk7QYS6ix
FheFMHFWbt2fUq21iBn2ETwz4aUfoNNC/rL7boYS813lKFAMTnMfjrlxdjAZ2NM46iuPiREfbZ6e
iSAF9ScW7B19+D4VCNV2q/U3mVHOX3u6zQLeWftrDbjjFusGvLS57+8bu9cCQDj3sDGTjbTnV42L
/8WYY2NjqLm7aBjqNqOPSlCWvgwwnA1bVVjXcixeXDOsjH3CHWewOLYMsfosOfMzAcX+hgtKQjXK
V8qrjZTTZjqss6jIYK0aUmWByhtnPntjrqZD7gtqZQIOJ0KsQg3n/XPGyGGIsDnIbox4IapmLRVC
1qMF9Tbqc+SeyRvGR1f18cbXOUOtbTKuJP5DuGho3cJZ+b1Xlrtx4NL7OmkWfHFgewbRXg+JY53k
mvK2XYpJwIJm3AObzcY5uh8yeyGR18kQXZwG4sGqgo003kVEgzmG107TxSc/1AZoInBm7TejBhgB
kK0MtXiDccI3nlM5ava2AfbjfnMnUrEMH0BlHzPGJbJ9yApmxCRV/C570+w6e/CHItm1omQZrgrX
3g+iz5/dUGkL3tMI1WqUjnm0pwENfpwHxlK2Fvs7G4vREWZUc9anyd5j8hNcQDNFLKmYff3RwD2R
rrpm+d9u6DBgUXL8dIwSu3Cpl/XWIphyqJglxCuJOxrKVm4duN2XR9Ij/qYvJMfaogmJIpJyrk6N
ZeH8cAdX3+pOV3E1Tgi21n4flJ3wphVHbu4AYei/g5YosIVo5cPc0RGwsktNktYaxuI6mVb93WJY
euYHSaJtBkmVALRfzGtgyTkjQro1Dthk/NvcTpyPvCAbBnJ8oKmjc4urNqKFBRkg5jKgqIk/s7W+
+IE7IH82RT/d5Vnq0BgwF9VDVMT4GzqOETqLR8aYhC6d9X9Ogf/KKdB0jKVV5R9r+S/f/07J73IY
/OtX/pq6u19cg3Obj+JkL+I8/+ivqTt1yjZ9UxwUMdmSceCQ8WvqLuiQFURlGNU7JgEDdPhfp0H3
i+4TLhWYc4FmQeH7dxR9x/vzJANog4OoBQuXuAU/5XK4+s3pGymqUMo0ig9d4cpTRfDUXJVG3Z2w
2Vnr3Oq59GWSLYyhOLn3CMIDVxJy9Pq4h2GowbkIpbttoeE/+B5/Bwyx/5x4PWGjhUEB6sKvTtVk
UziI0JMFUxbbhy6c3XYrUxnOga1ZI+uZZ4MvtmBBrwdfZWsb+XqPCnksPfT/VauiloXMi570EkvZ
arDbMPCd9JU56LPe5aGD5aRTT3M/LL6iXG2TQRNrqCXyCuRXPyIX8jBRQTJuerLTQ4DXiTEmsfwz
X6LXa+aFRNcr7ZqEdcoWSLPCvjWb6mYeFcpmZ4qXuW2HU4q5/TGslblVbRffGT4OnZWPg2jFMDmD
N1ggqcBkzrcOnALmbqMqHqIYJqkBCClIO/7YFY1+Ipb2VGVccimhG248S3EOyPsAPkFFNLVig+gS
q3/IQBff4UI1ryHBA+6NTmvpW+o8+Y1zT5vXvgx9nFKDhZo76EABm3zNz5yt0UvhElTQgIjlu4Ts
zBdsePUegersWoxldRnfRh6o/LWhhJWvXQxhgWUjGJf4Na1zz5STkpzS6VeeMxNaL/q9P5b9k9Wp
NCX7O+sbbTDAB2O4JWPalTbvhy3Ps2fs+1S8Jdga15LfZZOF/XNYKnH0x/ZJZSTufSXKd0wb6qjH
tYvs7MVrO1ObSO9tJp5RdN9ZpVmuIUXlFBwUzQXnZMFLndOxsqqpUbmNwLrcZaYWMsR2hzcULONK
uUS6sSNnOqu5/t4bJjHUUs3OJmyS6G4e0+44+dAoIEMFpAumM8WRIeQsBxdGqYVX3exfSWUjU/Zu
dogdjvensefIdwUgXDUfbRR170iK8keSwupyitpGrW7Mh8yx0jVdFPJsd13jEGMreMnGumhvpCHe
x8mSF602tI0xiu9WWby741h1QWGXzWFILQnx2xS3nIR1oBCt8t68KJaPM4RD4qZhvnGaMJfBXEhZ
7IUlbYp2nKrMQfKP43sczRXWcHLfSIwaaAbC3i0GF97lje32xYYSsgHDfrUcUukrPNcNPbrBpKvw
OtTG3Wjrb3Pnv4lWrlquoJvWJYC895Fp/MBy46bd4Uo2diIynBc79B6jsP4uDMnunQIW2rSQ2PZ2
PgzebUwCgH4sL2G27Rj7iDXnnn8hwrXSxZeuSU6EfsYDALWi48O8RMCBL4zGTed3c7TzwqmNAJ/V
bwXBHnnf9pSEUjKJ21iGd4DAl7tFhkY9mMO6G5xpK4W/U5YZHzLSkM3VALlV7GWoFyjgUqUnZvJp
RuCnLmnGYRZ+09lmuHHNKj7ERahvmhq5yHE1ba3XKCxWS6ph1c+nEiv5Puq7eJd5OXc8x+DUGSqo
JEKNWxLrC00uz14nOOfrIm3Gk5e4W6vsi1UdKh1qY2dlq6xN7SuOoGxTO9mwwu5SBN6QWQFQteaY
ZiY4Jlztu8HqkmAA9nczDvbIK5DO82OTC/tg9157wzVBex6jdSzzkxRZtKbciqlkElUe5QJmAer4
5JAhxirlrCvwmYdpDueNzd865baobnT8w5DALY0RaVM1hljb0jbdQ+YMHitV21zhgJuPnu3FgUPV
0RoJEFumqmcQ/VpYUX6SZ9nbnPqSm5o7nmyu3RiIhvc8A3ARDzKeVugbkPhAC6+mebjkc6R+ICIO
/KnrbmM7wozkJrXcTWH3SXkmiV982Nkqdkp9XRlCHsJCQWWqwvYMcuedjcXB6pUP+3JuGHzlYbV4
setxdBYfWP9plOw2G9dyu7NVhP52iPSHCAPcnhJLcUroPg3a0kt3uYvoEM/tvqs9ag7YYDE0cWvQ
qRDbG20pDoK6CpysWXxwRmvaUCUnGNmNNOctiLKuFsZZurp/mko32RCNvg+dWQVuF7m7sfY7D5pF
sgi0kviR61kYzll7RwYFkJ6N5tBAOppxa2cU10zmXatX9DpPhgpsHtEbGJTJJREToJ68RjqfMx+f
bqIfVd8QGZDNaSrA9Qm4BgzVW+qeinrcpHlenzkkc4OQVnxoZ/8rBnmmeHb7Dcex3Mhs/FoUltwI
XekbXCdPld7GBw/o516OubkuQu8y6OE9/lzzAjegRAAf7CvR/2Lbat0lUum9BHp/HeP0jhuad0Tx
NXga80vkFvN2cjKfrREwoFg5Q+dsbXT3NaJrVK5sSCtBa03qycrUzzP+aN0DEYmc45xSy3KjOhFV
G4Ods10ZP80uvTAVzhfrpw3GIcgmNjF0k/mhSISvvY4/zTOJ6xLWAVJgBEwKF38Nc8w8B37S67ra
13byYLutk+K+mTnKdFluUd2hw2+r0IQYUhGkXuB6xXdV0YC3Yt7SgOIxtHhdp+38YtZyeinInB/d
PtVPEnDWrlHa2AOOol0p0FU2HAXhEZb+vOQ1GOIeJKWArVKwYnqY2T9U6qVrznPpcYDpZq5swy3u
PZzCR9q8ujUuy43r+uNWoXN/w3Su7boeG1+nvGY7eo3OUJ+aHzhqLK9EG3iBMkU1Ziyi6BmULFjU
FEMTc43uZ7iABrt2toa1mEljjdwGxhW720y1ilWbp7aWRbzpcUTr3Qq4iO8h+g1ii3GKGjFiGAwr
O1eSaMrQ31Wnl4zGvG6QBxErecrjTDtoTeNw8CNIRcUyfVK3uq059Cv3c5NsM7vxNxVsK1h1tNRw
EW7EW0dZi77GLpVePehM96mPB5oEEdn7CkvMrktC5BVPOPsZlWggpzdhHxeY4WEhtap/ocjJX2NX
1s+0ehX2Ksc59TqbibV1OntHAYQE/zP3Uq084rd8fRJi3TMHMiHaOFDYQX+USTsL6EYnheKouU0e
FJhuDngXxQtwxjSIalxweNxML4OqapUDH5deBITy+lcW73lj8iKdKp/ijWWopFwb1DDvaEg9B01B
mCbBeG/GXqaKzIEN5AYjZB1YTlzcltCl9MAhiLnp7fimtkeqosmTnUfp2gcqzutlduXZ1y4nHLEB
sJ7vrNJpN4CQzaMnmRKtc7KW3yYG5e8+Z+4nQznuKbSATAQJQMVzJziarUGORf4NQCoTdIz72mOj
fVEh4Qonsq1trs1RAN5AHFokjzbALeO8mbU1jEHn1e0+MV3Wgdzwb9An1XeDXFHQU8X1wXqaHKmy
0DfYup1X2uU6FWRt4YZbjSsriUAxG4yDinYLbNi8x65rbgiiMAtSbrbJrMTf+VMhN1zshxNNbuMF
08x437mMPVIYULSJoaaA2o4/YOYx8jOqinQOUQVnVet1u2mYBuLjZP5hhn2z0ZzY2RqDcL8ZpTGd
6y6ZL/jl64d6pCY1YD1Pf1S93j36pYAyrKMxopqk/pHRbHikRVccBSBQ+srs5iSayLmazImQ/+rq
YABh2GgzDGzdteqNwpzK2V84G5KaMqjcPuZOnhfldnRqe5fC8j1geId+4+fjI+FTc6sxnOzrBgdu
1NIPnRbDJXVd48QiMax5AHlY3AFO78DKRx10EsRaU4MXTJ2NsnTsBNmgGvSRjme9tdIT7vxwQ59C
wwGqzz/jzLHnvQsubpM00vlBonv85hRT7BF88aebwTAmczsCYNn+5/7/r9z/fd3En/6Pr/8Ye/o2
+ez/q/rxX0RFZfH1f4MM/vL1v0QA54u/tGVB/kHxJ/HNJfyvIoDLdV6HREDAiETwIgP8fxHA9L5g
A/QX6x6TIst1+KNfIoD3hbpkE8y95+CgRmD4d0SAxd7/vwcoApSCxZQDhgHAt+U3/10DoK420zEg
iT2FJUER/UCdv51UeEiXyORY7tl/jwhdGz+Urzre5xSQ3m8v3t8ZF/l/BI5xLrJALYFu5lyoGvry
57/JEBWzr9rzIrGvWiUuofWq/PrcDdmmLJAuceWLvsEJX3OysHIQmPh8dy7sxs1ovMFMw6azxpnD
NIP4XlJ5255jZe0SvYqdcGXZwwr/xJqgEwjW+tPCk4JTfnEkr7TsPe0MLDKAvSwLxV49dRTr0fG8
6rSNsgGYV/3ChMqccyOGUq1m0VeLdb4zzbXIiPKa5bPyMuIwurmfsFsUHMmYVZ0iSTqWCqCr1XdY
eXM2Xk/DlJ56K5OhyKbLzkylr3lcys0ESdDQsDI4/ptuahsOlh+YdrRNkQLB4q5qOdBPcd6LON7I
Kl8PUxGwcdzT7vvI3QP2TkdPUl+/Mz0XO07Pd1HnAmoqv85Mm/o0CxpnzHfOzI8x9mjMJty0ArAR
bnOa7pUYP0uA+JEjuzMiCRuugJnldHyzeQvQ+zZakIr/WVz+lcUFnivP8j9eXFhQqvbjW/W7T/gv
X/PXBYWMzBceWI+ZsMkz83uWRxf+FzquLSacYG6wifAk/VIVdczABhGe3wTHXwsKK5SvI0aiSXHr
4x/5dxaUn6XtvzMiqHRHufShQ/DtLP/P0hOBEUXQ+KmdAIc1qb8F1OIp+doOvlW2x1QULv6djJRS
zFPcUTtvn010HZobCoxTbr+yK4WV/7gg7DLzptQMNmO1AocXiXR5lNqk28ks7aeQy3liJ8nZjsaB
x3Tm/4ZyT98c3+tJ2Lg/52gVSWI28VkfCiBkMLo9V1vF2OMCgL54gY40iRD3zMwxTxR0snAQb0bZ
UptdOX1bq4e0mRlAbzwrGl3Os5OM/dsk6Tn6+QTryFHQsxGQ+QV1n8t21hRDSWY11OFW5MT/Mn3+
Tw7u/3DXU/Xi4Yr4x4/NzUer8o/y2++PzV+/6NdGjMuCjIqgZ8jCs/G7v971v7AJ2SY1YcjuP7fo
X9YMcm4YGPBo8lBRzL3YQ349Nu4XPugmmTobkWFJCf87jw1rwJ/b8BK0Y2cXgIucP+lYpZBpW8QZ
57xIt2cGjVZ5jqZIPRVLsCaKbPsv6y+Yqeh79Xd2Xetvv6FromRw/8QJYv1ZlQMWhbnd7Kj9NKUt
nRPDgPQzJrvf3oS/810Woslvi8GytXO+Yfax5AV040/MT293YmigpJFcaeg2NqbmmlUkbZLlqE1l
FuNO3Hprq0m1+250p6d//u3pj/+bH0B3BGsb7VyUucBI4s9/O1tIqbxkUG6/r2hPJO1NU9iWtJ7Y
D4BRsNrF7XFKp7YDCO/SiVKHZojNvk40GMXCtB8qUoIRPGNP3XTQWcj66AhZHuUU3OAz/i5keRID
JnctBuUQ0FE/mEXQuAlW5kfTq+zeTL0MVrc372MOI9RzOM2xcOzmNUwa9LWhwPtRRzoskqoxAQzj
cZsJD076IwfK+tKOGJ4NWH93vSnD4+h09QcWCTwFXTWoH3HHbzSU+fCcy1LtOqDvZ9D2OWGmhEso
AaYSc5qo3qntrN/I3fGF45T4566ZDJiwTnjvD25BIzBCF6AWijEKpuEUzNH8QWhzZ8AJp8PF5aBE
StF4hINAX8CEf9Vu5vJcUU0IRi4C/127SXutAAtDanQRTdLe9SCMxjNV2lOyD0Uxrk1cEsdMGs21
K/rwOEuswE6j54emn/lxzH54ZosYngE3OA+8O8aGMSsNO4adBxLf5KeqRp4HV+czNJbqKe7D6k2K
mXemqUuxd0afZ2hsw6MJlACDnpbsGwo6foyyVk8CjMOTEm33QjDQO4eAkw5N1OuPgIu6l7QfyzO1
fTiIC7iCMEtJVKyo/0FAdORMegHVbdPVIeaIciB/icn2vnZin3xZ5ASpUbUom/xnlLFjBFFqAKyG
PIsH2JLNJ6hl9eTRd7xzEpkfqG6pL8olXT3JlDR/B2y53AgHu38NIREV2sYzjWa7w1qc3UcjgW/H
i5uLhZeMLtto+I4OgUjZ99m2yBeDAcWc7xhoh+cQ68wNLFr+KTNWpEGYi+sTv7EPn+oSZsvDrjX2
Lb7EIbB8fhcGGHSJ+wjUQ5bxURzicviuZwlNCYlh3UYUeW0oSYYlDNx3DXTHgkpRS17XLKo/3Ny3
oWWEabrusTKV6yoOQbOLsPm0fTHflGOsnowRLwAQ44zpepNttazsvwGx0R8TixhcHOXzVtd4bSFZ
iX0ql5d6+Yjm5TR8x/iUbedMQWVpZt4Jy6nUztL5/LfZUL/lkRsec0wHI9nNY0xKmNnWDyF93Cug
VChfAMNiHOLOfhcGZS0Gc8vnyOCzycE7S3aGqLw1FeXvFNAP33vLrS91avOhnIwhmGLeKGYE/RbL
ZX2LW9269dHsbqUK9ceS4cKbtJ3qXevxqND5SZePEVbvJucNBoaa/TB5WEUwFXkMJcqx+og8tyuD
hLAQIhIx4J+/HMSI/NBVnXYP5bjs1xOXh5vRU91L3WnZvULewF0d8froUGuOVCAWgTOKZN9XZI2C
iW6ynY157LOmeZq3qcgkJtvYa1513OrnFJHbxKFiwk1yjMgzXry/BAiHn2nCpJXWW8JYhpAh4Y4S
WbGftXJDBdyIXIsAbx9HnOnWvbkous2i7eqeWg5J5JdXOiTXdYOpecvnEEG4NwzE4YpQwpapzUVW
Pv5WPmFHixxUv6jKdGbca7akXKsutl7s2te5tVk73cnExxs9hHZ4KWARE13iIYrw7RwKI3vqbAs1
Ow8RuC31NfHQmKxBfstigzRRGcEiRQ2PZwd2jC7rc1UMI1AlOKldGPXfAP82myjpYOiiredjqx/p
SvaZnbUukAebK9CixluLLq/59YC1aA6P9EkftaxuMNY0EFFrP2wOliGWWPIE0VVAlKFZZKhWRZ7/
iOq554pnl+5OdpYKOPTeIykljIY1/5TGUX1D08W4dWIe2CYt9FOiQsJRxLgP5I30hfbFRGKZTeAR
wwXcEweuRpiYtenxWJZ6uosFsw1OneI02om/lww+QJH4uPKZheg/xyIGr/0n9FGGJSi0DE6Kn0OU
CFrH3qgZVTk6SNxl1iI7gzqiZf4Sjb5OuYDv0CO1zGcUgxqzGuUu+jm8YQP3KK5YJjrG1FOEhmnL
XMY9ep91kO+XGRB6cco0f3r3bCJyo5lNp5KeCQ7tjI+AETNJcggF70A2J2PgLqMmfxk6uYNlckI0
myunM2/LhJPpVP1zUqVYRGIk3hpqcs1zdWMtY61xGXAxNTIOxlSjqscxT1UHNyxrmNrwCVS9bh9r
p52e5tFMgxZRLvC6cj/ma3PQqqPeOvMHnkf7AGBqfgQ+W0WB3vn7abb9Az0v6o6LL6ldtOYj2REr
cIwccNgyx4NqhmhrmdbVXaZ81c+BX9SO6MO1t200Cmc0n1qwcRkO4rtIX10nAvmxjA6tZYgo/f9m
7zy640bSLPqLUAcI+OWkTzLpUhSNNjikKMGbCJgA8OvnIlXVrdJ0V03ve1dtpGImgYjPvHffYOxk
UpCzHKPntAzu8tQkVQgIrL1yhmETG3H4VASxtS9w22+9ZWEZDEQ9hwjIb2oQdWT1aeNcgla/JTZ9
upoChTPFccPE2UqPFQf8+dsEqcUpHDsMv44GVL4i+c/dlE6S3zTYxI9NUvpynbLpvi7myH4lngly
u+8SYbISumivkwlf4DqzMvNbgzOy2Dg+7JWNmZnDcUZah3fHUPveKtxXXfRpupkRHxJoFrdfSzvD
c2e1zkATZlVW7L6Gg2kedELW+wofYMsKcQSFheFgeK8z1mJdoZe6oJEP49gVG08OVb0NkJBdG2NR
QI2f/Mzn8SvZeNmDOoUSrDA4Olgq7D7c9DACPmrXWVq7dxOJg4cZRei7aAKjXdPKYYUwWDRcSqQs
s7mHCms+ZG5bnUIRIdytmu4DfyROj1iLOt+ZecuF03AKf6+KItg0NHbnJveXdyCnTPAjpsqb2MVa
5ScpsrCkce/mNDXORt00fNzUTnY9qPpgAxyI0HCKvGTjeGPzDg1+brasRSU0KW5nJB3y6kfxRViE
9QiTov1A/ZEFG0GEM3VyGUE3GieW+pSh3qeRlJaW7EMpQYQPTr7JCFc6gvWrTgXA6YNjtnBbaraY
nYIUxVJSEHmXuC2XO7nixrkCQ/SUopFgukOlUblec4sUdPkpQvliG4SKoG2Wy6E8l9P3joHgKg19
ypNQSuueY7D6sBuvHjZGTCwMpliOynhhIpWKH2da7IEJCWxPSWryu7OkEVRrE3XDPkbQfI1Xns/f
D3pDjMu0rym2Xps2htY9LeUvkRivfjcWR4GHbrUEBT0G5Th9D6Ym3bPexvyWpSFOed0ywHIXPE3d
2MUxB1Hx8NdNhPWveggLHRb9kk+k9GWE+lMPoUSY11j8u0NsCHkVhTQAlMO42WQm1QMZfJT3Nn7Q
gV/MFyAhl8EpX3bfuX/X0FxmoX9uqH78JBi90Z6jEPuln6lteNqZ7A5OSuW/BlLp3vmEJG1j8qeu
CJs0V0nIN9vF6N/9uMYOi+ThMHf1lziqeDDxMF3hW52uCVqUL31PPvWQivGzpuLe/c0Xt4jvf/1h
kcgLG+kZI/Bff1gmRbk/gFQ5GMhbVgMbq09Tw4tmQn+/M3qeOq4iHjBr4InPuxbaPvfUVV6N9VvW
UDf7SKl/kIT+bd97aTn//EPZjM0dtG8Bjfv/aXxjoj4E2RbwtEpb2ng17WjTBr08zdoY9gpd7Iaj
ed5CYuPiiYCbv2SEo+x9yCaMiYf8nAENubILD/NE5NYfTVowGPLihrgkOS8Jb0s8TwdR8q+/Tvdf
PIg+8z6GFzTVSPcWkeLPzazbG3aD604dRsmdhjsZX6AswwlF2MjplFZ6Eya2/30Q03BIAxvioyXe
gqx5BqKGjZP8sq2BwASiZFnfDEo4rwMs95t0xhFmmqX9RTh5Mt40cVMN1ypJgmPkWfnGdFLmwCMv
NHPgjK1U6t6ZKLe2iniI81iU4YkCct5Voz1dAznTsN178saWE0Y4vXEeYuV9Mlx/+o6Kz3RXonIc
Ii1wrlK0eNS9ui6Ofc8BluBoo5EO8LY5pNEYyJiWJ0TFJSfxpVYf0YM8VIVczpRwKdtzCvqwdFHc
m6n3ybHzZivGqIHHYQV4vCU1qMXIARn38BTPBmsA7ALFF2X3uXdFmJI/nGSkY76kFBKBMeIGRkSW
JyamCDsqjINtZz2ZY67ojNbZ8IFwRdeRYyFAtvEX+szV42NOSQOtZfkvIgr6aGOyAwaQlgJpG7Bo
BuIaTWf74ReLEtDR1PTKTDKyaaOETxwDJ2ER4NKRFCOlvD9aSPgh42OMZjNC980RGzjtM/J96B3w
99eta9RqXSKSuLmIkoPEad6nrM93Ku3SfT9QXZkovw/R3NFQsDrun7q0+OIr+sd5tJpXROo28QRT
Ssjh8t2FuQ7SqxkM35pLxzgTbWwfMQ0xtLGHdB/lCYde4HbFsXOD+o2c4frNmch36kQhoA4iRIby
Gah7OtHghP0EipCm6feKqn2uSnqZcbTsI0z/+ku39HZVEhbrpOzYSDtzgRRgKnS/s+YYm2Wb0bVU
vs0uO/UfSlv1T6bVo96vRP3mEoW1Nx06rMaie96oauYG6DD4PouMgZKURXPb+VCmsVNzmnRRFWwA
7dMZRY7T+QhCZt6RxVGHXsnif2SlLb9iR+RbWTzILd3hyk2d+VAl3ImykUzlhObKGcPlCl0CCXbu
hGKhKIV8AdUSnCzNmKVtkvAUs8O+SrHPn7yYL05xge5xuLprNLbDExZg2ns9pftgmQDB2m9uy5z5
EA5cJgS6mr8D7gGamQZzg00Xv+roNyQrdLTb5JHcWRVBeKVOUKQ4/KWVsRTOy089OiFDrCCteTDq
YvkdMNY+WsurOi7nu5nnmmRVrikMwf1uVOygV5ik2YENLL9Y3i/vuUkDn4yOfDBhR5JRRirAx+Uu
bqoYsDiznglhXcCjStHLXMcGJMVglU9X+NP1HHvTDdi+4HR5DMXICIbHW5qHsTemGydm4mG3k3y4
THwqm8eHYOuCOEImJ7KkCy4qKz0UCJHWReAFpz7yXCwUjAeM2OBrcCSdLQNHvvplkDenwbTLgTKs
dZJ8VyRo3sy8brhWsb0SGzYyCwtiplcmFpGzbJYFIAVwSJ9CSdbX/ngv+4HhXEUM7yrWZoF8jk+E
x1wwxJl5BetQM4IDH8v4D7PuuumNehtmPIIVgzvNnpI3hnRZ906wq/9EwWPCIkEV9dxliong7OQS
/YrDoMzttPwKiEtsW7ObPlcGr3kkVHEkfnnpGx2ONTr6CK0skxoj4D4PKDUUibEpf1MpGPbImSMO
ZVC6v8xvLpfkmDO7rerEORqm8c2EEUC57Bv8+oqSYkm2Zo6SbXk0U0aXaECKI6TH6GzCJD01NW5x
6WJcCLpWviDSmQ9Y5Zmp9cs4UZd2cjc4dFrr2Ow43A3RftRFWH8ZY4odZcrwpH3O2VrjdYd5JNVX
Alj5heR5b7HqxHqPn5ZRRcY7vTzPUi3HcBvV7XXRFkwkw9Sn5s0Vf5xLdLpObQq+ZJl6U5cstwAN
2hcr4JFw5r796GVUvyVWFN/5eJ93FuRP5DYODQAnEYQnPk60TL8u5W0Avpo9cpWfSz0wRSLrA+2h
JR4vd4PVMQLu0dve+Rz5zJ0Yog6G69z5sUHgE16+AD8eZYjEYvOocTYCA3OYn9VUwg7t8DrxMuux
IWwWTgC/SBb9xXEqzOo02311cgVFbLn8DhLKw9e21dj11FxTnGvwcsKJh6dJUyY3OfM5sy7Eo1Fi
DIw4x15qdDqviVdEV8wvkBUvI0E4X84xEE10hcdPE6RJ+YmEbGqwz7X5Lg5GnpB6pDghTANoGucP
QkGmoHXBSzGZQ/2lEAYDas3M2E4jWoWOwtn24EUKhstbLnsenssxO/p8G0yOpmtVO/EzXf0EeUCU
Sz/RjkyhlD3eK4Y2nxufqh2TPCOLoR34Mkla2ScD71EeIkoyvaGhx7N51oCUnkfNvEwQB5+S3erK
K90UDBGXoxJnBMy93M7v0JHnC6xrYSkYeNdkyP2QMDLhnVRMp6vOn258zKGPtvT7bz4GyX3Hjw5U
J+fFTUOakKaom/e2VJQcsp2LY4Y2eUX+d3In/OrLMLh8a/MCjSapl1dlyPkOugJ0G0QJ+UJVkjmr
HjUEl7JZh9QtvZveasPkkNWScgK1KhXkNGAf7/mFowSY8aUxUr/8x8uLCb6aK8awevXV1dypiBSd
YzXj5hmFMe0IDkz3ta55oVOqypjQGbClLk+20/gzYDY3nW8ab6YjA/mxG9v8e+/MNUmlLQ3sZVDs
t80XB/HWWS/WpAl6ybAhuajfM0jgE+ujT+r8oYccNqs42czLJqZjoLLtXZ9/WV73wRXhh/V/V5U/
uJx/s6rESfPXq8pjrd9+XlP+/gd+X1OG5m/WYsgBqXmBef2uFQo96GAYx1n+WCzUCBD+52rfXhBg
BEAsogDcZcvu8PcdpWP+Rp/ACM30Lioi/tQfwS73P3qiH3E1/2ZlaP+yzkN2xA2EyQmZp0k7bC8N
30+dMMyGbmCYGVyZsiQ0iFD4jc4FQhTbzT/KapiPOmJ6vvYLQj0Qrkb5rW2X6hXhISqYyG+Neyv2
sdUmzTTcOyg5n/JZRM61hDb7NenSLAY/ZMtoHVW9bawlkZ+7HtThNhoL/2ni9nzAHsBRC7qfUzHJ
guJjGCb3NMg+eErGOlOgD2FMrjr6eKIva6Qyna2PSeikx8Edii05VrJfeVXopquqtL0PyvTiG4L/
Y1wU823GMfPcYZ0855HR49wbmug7EYVsFIxL9jPj7qlKs1fmZfLNieLheYxJERNTm3w3bDhJqzB2
WeOp0ceAPoTlZpzs9j6D0nKD8QmBbqic6TuJlUzBqwy9qj+U8e1gCOJ4eem9VUznAOGntp2TSLKc
QOdstig8dZ+8zaigcE9H7dYdogRMpR2PeFnKYN/6DE0Z7XjFp8lKkrve7Y9uDUzqQL54vI/nMLhC
BDbszRoY+GYuS+9TiXck3c9VUvjAg5jrrmogYVzhOfO6DRFb4QfEVO59pou+CWJ16K+9UHVrEeXy
Ct56xnjB8qiM6xoukBzDawX5kOz5iWLFDJsACS5kll00+P2ZNSOSxikBtm+Y7XtiRAA1Q+gVNbe6
13ySBbwmBHOkAouRLycsCCE3sG7cWX7kUwhRjN2l3lRj13X94aXoQVl5vdMF11ZSU+on8zSOqyj2
wys0IyTCxqXOtkVbqbsKK+saIa2cVjYZrRtHjwlacJR+V5CaiCHzkjG+D7rmO/vUqT+Yi7x5YwR2
/Z1pb0FAh54LvaIh6L5WyvaMQxQFxVPUj9lxsCu5ncMps4F0ecNbg8fg3tNq2AADd8GV2SQtZgwb
djAKWI6OqaXvZsI/sidp5tE4PMwGNTs86Nnouj27zfRMQ5HclwIAXPHBb1dohz5JgZ+nxq8So8X1
raY6vTU9v4zImZThpgQ3t7KcbnjVrvaOwWSJz3HAvyNaIJ1LimI7gvOm4ubyt4DMHaLKAh1QR+UK
yru3HsAMYjtwqBRLOFwwLQnappOAXkOAdoUUHblPTeHaLA5YK9plSY4wx2f6lI5YQxTTv02RW9ei
C60bUufw7NbO2XTCA4gr9zQ3TkQBouBcmtV0YJvL976g0thrIG3fVIHiCXRoFUj8ridv07Y9Ri0Q
sDuWYd2VKBVmpmzyj/YY6lNvz4RJyjIHqtD3HQLaWV57rSRIPevLM8pGByJY7bl7L6u6sxG2D3PC
i5kjFp4D+zOzyZVXBPlHQHGzyTz6mTrN2keDOcRtQdjjuq2YAKWja31iosmpFZTYiMLWQYnnZUSU
Eu1DCF4ckNXhdKuhz+9tp3oKqfOpURYhem0fsi4+g0dLtmVtZWuCTyrm0yZRbWNbBAc1eyWuSG/5
tmv9iFA02ZjDFB79Ggm6KLxhD1RenL2GYFCOpxzFsHKPvuuUW88NoX3GTtvfuGFubiVChtNUuvgY
Csd58Us4U3Bm6AqbJLny+85/9H1Yfo1GCcEh1XKm+PWyVUrJpIHQNNYNb3483y1RvySbQASaB85G
NrzBoZ4d59AbYXbSlhES1dpCnYooM9YdUYhrDbR3Hae5vL1UnL4qg+tciTe6KOLM43TYEXAwr0g2
7Qg1AQ/Ma1glDxqLwZapCV42HNJ824JZi6KSDaHEpROXSMDkYQn77cY1gLnqRApre5e1gf4YTNfY
AnKCfdQJc2sGTbXJHJ8w4zYoXyQL/vuki5Hax/z6X7IAEyYTtFs3H6s7a+iBBRex+QiVuPjeTk73
CpTY+eSTPvyAYCDeTpY0d0Xj9DcDKz1Iqk5LPZob+RZ0ZsGhm6T9p9Sx66uAWuzNhnPPpEhqRCWy
ugmspgVN6Vp3YNAwvqJg5a3S06fYKheZKDEyt91A1ghsw4Go7CI6mAlxHkPW5pvaCTgyCxr9sM0O
aWSk9wbrXOKgh8Bfx5z5Gztjx7qKumS+MouGJMk8K29TUUSfk2rW4H0bt/3C6p4E8dkY0pNAw39o
cdTDgrPGd+BL+Zph1fxoDza7xSjz1aooUhjCvmw/S/YfJwBQmqHoYkZlpQxGGerH2fV66xOSEAGv
H0jFpJG4rD1YBc+NXGJFZ2+8T9oaLgoHkzxwo49vCeC/RzthO7nqPYCzmsXgGhL4TAxT310RYvrQ
9VOb3cXKtrBfmJJQd7GaPCQP5guhWkV1qEdfpc+OK6KqW3dsnbmJcngSd3OdDIye7L7c9taytbRR
x24bc5w/sNZi/cynaq1UyhGc0FTiJl7S6GPsLXttlmS6jnKfEgez5SGNjvwqC7ygVfFgN1O3YY17
1TN02LBRS38IsP4r5fu7+hgV50+D7/9DtP8flc519ecK+fJH/qF/ReRK/h81KOo75jwUob8XyRah
gQHwpYVReyHoovb6Q8jnw1jiT/3I/vthuP9DyGf9xlQd5Z3PbgcFWfCf1MgIGf689CAa0+XnWij7
Jj8P1fKfa+RS+m3Lia5PVtoUoySkSXe4xVYBGhGTeJAhECUGUL+jQ8tFic/juWNZYW1zMk7aR1E6
3axWJHsgeypUphrY9v5QySb4xASoAdyCP7RKLWJP8BVXO8fWKLaAmEyHzNDaIIbaFaIcjqSIc9Ly
vnd91TU3VTExbR6GlL1KyFl5cqNsvAJZhN4AZOoE0TtCTm7LBnq392KgLtvz8vvx2hxD1vRZc8pK
YkvLbIQ54WLgeUy8FFRFmgAFofBcUmFYQoewOyV9NFtIkEgesLvzTAj8G4wzaBtV1w43KQG2aiuS
Dt6H4iRm6MOQG4rtOBT7cVCsWklhg/9ZxtK/DcNuwKYGQm4vDYOMN49Xcw9Wb0CJXzDdS0onPzSR
0rtsVpgCfaPiL8akG43rcoiGO+FG1SsjEuusPXRN+7rLmIe3LScb94NAHRJPM/6vUm0yVw4vHQX6
E+R131uDyGzG41gzVcHm6fJBCZzvxUtUZPKkXSC/rcC45Vj5sGUFJFkKWOqk6xqqALJRjaDLpsnm
hMH4BeXjKczI3BDdEoWVZkssVtIuEVkDj/rGsJfgLEmEFqsGwrTsJVfLq5eIrQEx3Sq9BG+5lxCu
4BLIRbqZC7llKBnvkNeF1qIPdkKT4qWXPK/yEu01iSXmS8XkeCFxIP3Lj1LzbUbYiH+Pt3G3oIu2
pFVNb+USq7kLVUmOGG3CJ6tSyXVO+NoLmE9vFZkDtEq8Ft0BJjyBZEL5d2U5kVG2pJWRDIicgAha
QsxMayTQLOZS301DPEIwVeEdJIgGZpBaonZIQ0suwWj1kpHmFbYL8R2L84dJttSxizJx7JZcNeS3
0RfeBsLWqswK36NyoDua2m7I93EnxWMEFPmocaftREGONIjcqP1EUvZXU7ODG5Z8t+gS9cYbkB5r
n0y29RSPhMHFSy4cDZNzBZcC0z16S6zui2vERR1BAMWSK9ei3LE3LWFzDGfVrQzM+b3oSta7Mp6e
MN2XLFjA3qwNwyS0rlny64YlyW6qx+pWuhno+O4SdScGfIrukn9nseb67MUSRoARVseKfeRzJ4uS
1PIuKs65Q45ey5R3PxA00NUBz6EfgQlwKUMf3ERiPLnE8dWVIzQnS2RF102DFbt3u+aOrJhwBxqf
rtbKJ/zHbY2ITWarYZxC8PDd14wArY09ab12A6K0MgyX69oRb6Oent1CsVLI43DcIAz0FZNhm26e
5qdB39B797rFKMi/FlxHP6n/To3+f1Mj+zLS+fcC98ObfkvTP82NfvyRP65Fl7tvUaH7tmu7lutx
9/1xLXrmbwLukOVcYC8E3P/jWhTiN7JdfEJYyfR0Fuz8P2ZHFhY0cxkd4a+4XKf/EXrwl1RJZmL4
WR1ofWS/MIpygoVF89PoiD6gmJmBiE9t2zT9qplLhBuDxfW9npcFcuPE6iFJCwSM/nK1JLlxRsvB
3swxmNIWKcuaoh2XsUJU6I3hATQPDSC+I/rP1jT5e+BY8b4u/CpCx8YGtFPjQoFKGIj3jhDbxmL9
IAyEEUnIDiDNcnQnAoX2EjN3CEHcrhbByrdqNriBE0c7dwYEqbuRjL9ilTBkfwu5L95ILZ/STYwM
z2IvNbDeUrmad7hM5ZU7saLiMMzeulhPlO3k1Qpi714nhQMXD1vur+1p7r4NKrZWogFLFVNIPMSJ
92B1Rpqu6qIVn3sbYeLf6AdsnoDmn8qHy6/AWwKA8BhQpQCo/POvoKSDy4yo9T7NiqQv1yaHoxGj
gr8Df5CGTMjljhFleM8hKU7w3BdluhfANARxD+g/ySbM6259DOd+uJkjN7kVvVOjq8yN50q67TmZ
IL27aZbdcBJZQHXJJnkiMSrYxwl7j74l4j0I1OeO4/7gNvoEIlaA8xLIKyDxSSjzP9WOv88wf45G
XtiZf/7QyKGXB5gCz6RY/NWO1LBBjJFpVYDey+gVqd14H3M7v1jCGe8N31THnjnHscx0t8VeXQp6
M2Srrc3KZ+xH873JlwVm6OrxLq6c/Iq5nPspmvgngjTEN9HU1jXCIH2X0Nyc7FiO92S3P8XOKNA5
psVTXqFY93L4igg0qn1iKGOfD7a3YbbSbWez5Jm2O3O4Nmf7gyX9SSthHTq0JQfGbm1HxUHC4Tjl
29FlU2s2YbJz09eC7K8rx6n11zSp7RWoRf21IcHk6E+FOqiOVidKkmHdDP2uS/V45qXMb/3B4GVq
8/SQ2x9mmTIv9SLltZs8m13g1AiwoLOP/SZFK7uq/SzcM2kSa5EuIreqGs9jxW9p1TECvSkZpbL0
KMTz1FXNt4DkV7WqtGo96sNQoqWEp1ZRaB3CsUmvi64zby6xf0FlDTck6fHhhE2ZupXJnB0mlRBa
D2ZXnI20G+9aplQnW0BSS2e249zmvJtGPj+g6m2fnaSV72GcxyfHUeHaJIjg9q+fnV/OLBfvCowt
cMi2ZWO4FeEv4+7F+cB81zfOCeqAhy7sK7T4bfE0jZq1p9+DxwmXZ0fV81ctgnndYvacEHdMyQeC
0vG28djkys6Uzz7S8U1BRtUeU9jLuCynJEyszwRMhPi/lUtKKnPEfcHv/lSjCcH0igKAqcq4ncpa
nEdT5UgzJz7qdNmjJxFGcosVEk4WsRyodX6l3KaztqAPmciZILJXRJCPtyqv54fLY4tyLFynS7Gv
pGudrKaOvrMWNF8Co2yfwwz5REXO323apoD/SuShycYGMvlemUzZaoXTrWfSB7Su7709YdC5v82D
JLgLTFlP27/++n9VavH1k0YWIHMi+MR1A395tX+6MrS0WoiJKjrDr/CMTQdVdzUpaXzKGLbeKCsT
5tqTrfGYoWABljc2YYMUpkrGfcBkl0kv72C/EoWMrgJsAm/54KlpFUoSEteNpaJX6nw+jCkK6yjT
3vgb/du/+gB4ffmxAMrZvlg61Z8/QDXnrbKS2D+jFeu2Y2aNt7KJ4530ogKBQMU5E4E/uHfFIrYE
FG9ssSQ20MdN99rSYL9592wO5ql+s0ffOnl6JPlCNH20k0UQPRa+ROKQVDHG3r/+8i/38T8vi+XZ
hxQMKxjTFoHmly77559dM2xWs6Pdc927CLB020bfeZojZpatKp4swklvsrEd7wqa031XBnwCUVXM
nQFMXtUlDCgdCnUsXK0ouqXx2HlluA+106Vr5GEVC942PfmCz6/J4kK90+r2+8A1wa8odd5BUIIh
medggMg9j/e9o/Nq7w8+A+kMncAoFMdQ30fPIrGyA1kiwRXIS2wqAeSgokX9RlrV+IoAg8BGPUTH
FI7mdq78iuBTmAnfrJjV8IqG20Bb1Qhry0AMrn+dv1sluKCEsf4KNVlzLJwhekWKpI7UBOO9s7x6
xG/FHwoyJn0fqY33fZVjZxqVOBeinXqgUAggQiGTDxOp9S6j5X3lyRu+EWexnCDLV5PhWulTwsoc
rOvEyNGunZtUoV4XZf5Iw4xy2pFeyiw3Q4pPjraMk/GYa4GeWaEIMxygqcmo243rF+NtZoFy/ZsH
gSLxTzcoT0LIqMVkLsKZvZSDv5QNnNVl3+aDPNPXdXhKTF6w1eVsZkguMc5JBPzMZlP2L0m8oxRr
3jzRzQ+zxZmErbc9ArzwN0mRFVcyLVoNS9BM8/UAZ7ckYaLasY5eXlfLN98nBDifOf67d3Yew7ce
p6CxCT239DdtEtSIXCjHbgbEOtsSkQHPAaQ4NB92AZe4sJAPAuQr+0MQG+MGDJx/HJ3y8wgG0Oan
bEFMGSLdh9KDnsuLpTdtb/Yf0uVa4flKNog368Noze3eWRSefrHIbszl99rotHtmtHNwjZyN/yjS
eRva07OFhHJj1yBU+XmSEn05L0QYExXmZ6LFOICN9Csu43KjIKlcsQZAtBQWuH8A9cj9LKGZ3qBY
dFDT93nyxD2QPrUGiCdkL9oO2EqU2TPiP0I5i1x68SGhbmG0YXMarNqkST6M0LfOiH2WAkeN9RXI
Uq6qtvQ2yzoOEGPSd9tuTEqTj5tz5BV1yxeFFoV/jrqe14DtH0F9gdc6kB9nq3qMwZ8dI9Ph1pmt
zH5PsO4xS7e8Jr9mTbWUP+H0EHdpbcAQluY7ezzO1U6WBMdwsptro5qtU+zq/GriQSBLhLHIteGw
AFwjbraXANY04Hnq5weEGcQhWX42nhW15YHxR0jr3c7zd+HlwTHoZ2MLiSNnnOZFODJNNWusPzTx
AVBFhNAq8ldaGTyFqaTKXCFNIriefOGVS7rhhsDT4rvv63NXA8zHr+3UaMNy9IyFzstbn8Txe1H6
mrk00N5VG07zw+VE/e+892/mvYKYHzqRf9/Z3qQLplb9qbf9/Q/93tsSjUYnGjoX3YOgc/xDFOH+
hgSeGi3w+S9/n/SieYC+v7h+Eetz7y7/8j8mvd4yBBamz/+B+w0my38y6mV9/svJGELxAdtCbRIs
bfevemxleZlkCpRczUTpwoUqMEJQrmeRmOibnOHVjEufXaZbn9Nmqm5nTfyEDEoT9VLYZ1uLZPdP
WZfPBIqIMb9LAlgdK8+oMFH5aj+GRKl3FdPWckjZWbvByCFTY0Dgpc21v5sSN7keCl2fzDhk21qL
4tTAir5f1nr7EsL5PmJzvndYYHeA44Bl8vp7+zlN1DFndH3Tt+xd57lNjDWzx04hxUSojLtXf8lx
acBZJxiEVVc/7DNDdAcMOdG5hpbMKtzQ47E33yEv1m8EhgY3c25H9kqNAZ0U8c5bvRAa2W97dzoa
gxizcVggIuCIPsKedA7sB42vulbyu9+k4Z1N0uGRZbT6Fo8sqhjrNtZ9yshp0a+ps9M6GmYiE5DV
lGdQtW2Sesg3NIFJEV+NgsyWKKZj7zY2q/i6bWbjK/GlqgP/UotbytrqOKXyZQhHkGRaePs8CYbP
SdN1nxgxowrFw63ecYDGL8rI85CIOwd9gRdn/WquOHz7oDoiDiPhGBK+OiZsXf21EJZ6k3QE/Vo4
+pn5B6SnvireWaZBTJ3Tbmc5afp1NvvilJrqDiiXe5WrrrkiJ2a+xk08MLH3252PU1hsFJExlKRT
LxS/zzh/IT6OvSjfUs/fRl7tTrR2cT0hiViruvT4oCNjx9aKejYOroGfyUz2I8DQR6aDyXPepQCs
dNXYbNQwN2+xnmfWxohcyPgJwH9kizx7R6nYdPbcMS2aWJNcuckaol2y1CVFvMRR65bbsZhtDl83
HDUIVMGmthlpD0DGLtHcWVLdpx47aUdO/immK9qgsqYAR49z03RGxvDFtiCJlRpJZ+2gKwT20cRP
EaluTCH62HmXowYhmjeut/cLxf+rMcvD3MykYg8+jBoE1KTZl274QLgVAP/A2NKlIMKcho2n3Fui
qoavlGr5EZe3XOvMAO43tD1uYcqW65n0KHCiYVd9DussesEbHBtXkRQy24aQvz6kNtuevEyNXIXd
Z7Qdptx67YgJrEiakf2D1VfyC5wiwTBHW2+5svEWDFM3LfwCNvr4DzTypCCsDymaIPYi9ugsi9ok
XQEmtZ/swUyupZk471i+TMwvzLfita/m4oC2J/iSwZogH3GczOMY5uEjF3gNF5JacdEtF1AlGxi1
eGar8s2Nk/Czolg2TN1svEbZN1bvTd/chuAlngmrriiHo+oF5n9rrVknMeEhCVG9dr6jEDL5WXMM
orrD0T30iKYoAU/IgLpN06kHqwWLQb4g7zMKSrmIgJxtUDTzuhTIlOYBTcLoNOnGScJ+O+sO605t
+Veu2foslxFn8T0QRgjjlBNN2ZO/xlVr7ge03WeByHZfp2Y+bkAfRc7W8RXklTwJt7PDYToIk1Y6
rBhR7H3y8wiow7ucO1GPBKO2u7Nics0XS2n8jOcQXY+0GIFwmEWgRGOcgKgIdPNl8CdQd44RtAdp
hiTauubU3jmtMr7Wrk/h01rZcD+BeeRwmZGg10YWqlXoOMPOwG7/xdOT/iahr71CCbRubOiF5bbT
LeAk2yUBhKgDW94lUxjlG2S5LCwSHR0TYWixtsyGMGhUcpit9bValsglJdzGY6/sLAvmYVk1h8vS
mRxcoFvLIrq2HLkf2U3HldvvwWNEq0UODaDwssVmpFitWYl5W7ksuefLvnuwWH3XyxLcvOzDi2U1
PiLuZk3uEEjA0txRukmf8b+wTZ98p2K1Hky5x6I9+bF2h5XBDj4aI2Mlwsy7szId7WarUGdAduaZ
UJv4nmNx3GPrmo9DrJ9cp6rOklUoBEDSxZBTZdGTpuHCPqgCVnB+pQlqjPOnoPLISmg1r1WQNtW9
2Y/lPWA0ucPyhxwpzZ3bkE5hXQ9gIDJXxRzb3HbrsZzS216E/U4GvsxwDpQlGj2ze+m93Nj9L3tn
th0nknXhJ6IWEAzBLTmnxpRkW/INy5YthmCe4en/j3RV/bLssrv6ui/aVe5uiYQMYjhn729TjYl4
MClFrSHhGOsbFJ8uK4OPP6MFv+LoGsx+PbfBvSVrh0anGh7CTpMVXNog+irg9dzkGoygXatVxeWk
TwGpVGV5PzPGDyE3/lzGFbrGqbZ3ZxXHCF/oo7IScGlzpc370AA4ngBbxkfSdpsKOuVGtTbzURcb
M1qo2T1ElOhWaNFuKxBBvl2Z4iagzmsxySp0u3NwKJzEvGLrHhYo/VFQTrIrbsPZBZrC83yoi9G4
RIVe75ku3B2+Q+1GgXEQG9Mc7FPqzdEXlJfxPh41epR1NZZcB4cBW293OpmqHnbe5HmH3uia93VQ
4Ckx7H7P+wRbifTQ2hel63F4GVBh+/M0wU9P0JevOuFVp0FQKuRgQx6l5KiBbzVGKl+l1k1H5AOy
Rm88NCyMlIvN4RqR9bNexN6z0QizoJcG6wTiRQQ6m0jiptDKXS4iDSV2z1TD8ItYpC0qwitwAy7w
9kTdQrAYPiIqJx+5NZwns4jljTnlvHnRMmkOFAwQLg6DPW84CZvFfT55jzFho8zYkYzKiwohmLHS
c2lGqz4bvKcYKNO9jaKmunXqJm72BBhVOAscR+HMTVD7XJoOAvJd6Rm5XuEgR6+/YuHnyRfmPN3X
VbgeibactiJyyED1oLJFVDzI/AwHDrtmkVy0ddoAoG616NEuhR1/Mh1e8RWoGDLe6gEBtuMrhG/E
vxlEWxAGV3yLhmPImgTFUUtZYuMqEuTY9o4flNLy56Qfzfde27kPxhI5V5E9Vy0hdPgXswNynXLl
dn22csmqc8isYwJ8wR36KWmdJ7cj1E4UDTsIdGOcqOzuySU/dQ/kOL2Fu7IZrEy75Msx6d3jXctV
W72IeYHXg7QEfDpUQi4JiHG6r4upPQnOc9Oqg7NAYGHtheGDdLp6k83mfIpm9js0O4clvu9/p6f/
BBdnOMZScPnn09PFj6nS337kLz259YfNOwmelv6b5ZkGHb6/+oILSc7mPORIkqy+KWn+PkS9PjR5
nk67iEYg/XDaiP/m0IQa5+2hiVo6lC1hANQiCs15A5ysglZC+B+di8wssXGYWHHw4xisstWqa7Sy
rXyXUkRHg5kM0OC6yCcEq7Wta7WHeYGV8D4tKl3Ljk3jiHqE3TrWFvmVAfovpqseYxi83xkDaIT7
191mdZ9Zw3Wrq5jC1WS6aGmtBoZxuG2bNHMue6tqnhXvMBMou2oDXvDKWl7xFELntG147ynFTfea
nClozOd5Aaj3MkmgHkzmHUeARr/MRzAIZDzobFvd8wyTVrKrbum5KSaPwHtq2D5HK/alzEx1jQH+
wkFfERAg6j1qwrEKLjE582Y8z27Mfsx0Ypn0xDL9qSp3nqplStSWyTHuLfSZdutuiw7eVHyeRTGW
MaMW59m1XSZaNWfYXpbJF3Ry9cjZgRnZWCbnglk6HadrqdfQ7AnenQ78EVz1nSNuwOrpexh/xqZd
Jv3xPP/3y1KA9ohVQT8vEOe1Ask66wZCcwSE59VkWBYW2gjZbbcsNlSdSG8m+mY3L0uR15jTERlp
RcmJg4fmB1QO99QG4y+MB/uUnFe1vjC1myjL5W60HWqxy/KHtSB/iJYlcV4WRwSp7qofQ1ZWS7LU
w9YyP2jnVdVZFlgMSws0FHF55rruoV8W4/S8LscdXHTDhLxJ9dZEggGOWgy0gEnOZlWnoDl/1Kas
3EqilHbEjc4YvUyCxZctQdQYbA6WbUK3bBiK897BWrYRYzc7vWFABbdailb+X/9sFar76EqzTRrf
K7KOFwBi9ScOEeTBkB8zkoLTYu1+IyaatXYnNYOEXb8HwjHMG4rHhv78vxn1P5lRqRjhm//nCXVV
5PnX5zZ+7trXaotvP/bnpOoaf7jS0w2gEAJREFaSvydVV0AMtF1M+qD+DQANzLd/Tarn6VaaSLPY
WyAQ5HP8WZmiaAXr17GlsL9pF//VJGstlp9XXW+63JhzYL2COTCY+fVzZ+pV68w2JweCRtzvizxE
gICuYhOxlSHYpH2cHPVZgt/wy4KuVE5Db0WuVOOPtJiP0lDlSm/lg+ylOmppq+iCp5e9xHHsag7R
4zSkUl0jYDeh+ApvCc0SGdPIECkusz0RwDUrj90RBD3PoblJAe9UQtVcM4hzP6EJvTEqF+G6wTXP
BlZAtVyTDOF1oprHPvUesNkV8NwKc0Wx4rOjlfqaiRovoYHfEk1ifSj7+tFgn7diqyJ8etfQcgP3
vTbod4kwPvc1l3fs8jEt4hdiUkmgK9wY4pB5MiIEkAAIGnSEcIz0unp0EIaASSH/b9C4vRy3MAeP
XF/3mnuoa3kIgaxtgoZH03vBJoSz7s+JejGVNlIg4lEWNOrXesUvTXsegUU+HrfAY9DlIaP+uQ6Y
7v1e5zP0pUWed4C9vIvMYp9Y6CKKlJBch04PFkTrNEiq9ctPJhbIiZhKISHBdCHCiUdQpqKlw2vM
p7Dg6DilPQYXLkloj00uR8XHHwR+7ooPBJ4FeMMcvlONhy/GXSLAi/xlymlxVIKuPpEmxESfsWpe
Gj4DOzB4Dt4DApJ2gyi/BIKYJFTi8I5js6EVocNbrhOveaCsoDDGsvstNazZ5azToZdLt7LhooPt
HqShPZwHCaYbWgIssuvSZRzgWaKDT3+w1r2HQWLcNhV/QLE/9TEfKkyUdeAACTo2ocJQhBl5DB4m
k75cRhHChhVaXnrUkCmqYsES9vD8ncAZeUwMLPQE5Sqz7WvG8wslFIIfkP9CbYo/0/Lku5/5WxJQ
p+oNLV8PrWwQ2Bb8TMZTYnoHueMCVdCrxmOxrh/P33eGpdzviT5fjLP4iZEq+CSe8NXjFvA7R6ZH
3QhfeMkZ1XRxkb4wOqXLUCmWdwGx3/QujfirI5PPtLr4/kfcqH2pOODyuGjGPkwz3/xQ8Z6wzMN6
xNR/BXOhXHlu84g/meRJl29Ydgwmydt4fhh5yUsBoxCfqMo+g/yhBaq71ZE+pL2xAgZtqhrYMLln
3GVNAjoMSTG9EpzMoi3LLSfdxXJLhtAZ3FPpPZ8hjJoL2QAfDB0ECTjyYiw/HM2Vy0s5DeIyHkip
4ODIKCPsDvhfrq4of+hrtgr6WvakNZM7nW503hMSlOJTH9lYZ5cBQrrNXl9QDiMhVusObS3bhyWZ
gz7jUktSR7RVOSUQoTYoxHgNleSwvXy3WsbtawFchT5YphCGQF6iaRADz+Y8ys8AvoKTyY5oeOwy
WQoYTUTpetAYzucBsIxwXvETZq58JyamMa/n/bY4vezPX3PbDYL3gGE0KrPd9IkRfCqX2qq9dH5n
jWtRlccC5tHjTez4M+HcfAWGeoE/JhAz8/boGm9zJlpvgXUER73GC065f7y2R3snh+SzFsIb1lyQ
k/iI1IYQ7HgFZJLYoYUnVSDPvcQD5m1dh0GGUTG/1BqPq+cLFyfJOBYwORgzRp3R2nlRCrEAnBbs
T9RGViOcldvqYl3XbIcrs6kPgEMXBU8vQQtm+p4wJLHR0pBJMTSY3Aa+Os1V3i7ozFNE72RHExB0
ZMtkAi6gX+H+KFcgIOnrU+3xeUWKPcY0/gBp8m1uMr0FKbq8tH0MEgpcwwO/O7q1a4ZEbVsnc0qg
XwYc/e22WJYdamQTtYotPTy+vyLV18vx/nJ0rPG6c9ULxgAezcQbcH7WDg29tcr4lSDHPPKWkEpb
Y9tg1LOZArGS+26qBbemMVOHo9NHpFT1Urn81xn9Fl56CA4x84mlpTHYgPpZ6pq9gcIQrorKfZ8V
+NuUFt1qQ3ftIhPH9ifD4xSPON41UAXGGs2rvjHVQPs0HzVyF+eUcpCdZuQ7sSNwNijviGaZ5zr5
bCbFSLBUAhwz1s0HoDIpqKGhTK6mEE5lPOh8hUIPqEqS5MGmNNFR6UZF3N5GoeUsJhoDtCWGphEF
/EQ+yQYFb91QIY1KAkaqSjuWQfdJa4viCzHIz1asg6cPxaheZCXA+zJL0N1ZMf0P+zavi62XqdEr
/VoDfUTmDe98YvUaYkazWJuGDK68oZi1bSryobnG3yZd1MkWNY0W0aL2OIWgDyJSjdNLQKeCIJqa
+LQVbIQqvrZ7xyTDjfBL6GId24fIdR5ebcV+IudbCEevVCnLvsZyBHYI6EcOECT2Xa9VKamnmbNF
2DKolGmCqxK9xIrFReTyoatRwdnwxFdWzEj/9XXfHFq/XRf5rG5CaUZP+ObQ6k2WOXlt2e2N4TzZ
8Q6KWH3Jwfhgr1Mvv77aooX94S5pUjqmZaC8kG+uNg+hBoQh7/bpxABZdgIeZuQNGAT92339ryn9
m6a0pP7w6jv5wYS0/pqit66/vj4BfPuZv04AC03cI3RRopHCYr9s8/8sq7h0pZEY2UTZ0RxGuvb3
AUB4fzB0OR2gqOGI8F1rmnh4i5hQ8OS2ee5b/6sqy1ma+HoIgTN3DOTeukEgPazzN0NIJeyJjBkN
5uRM0SN+l3zpDwl8MSPxsSvcdFm7LavpNqW2CSQGoSi1V4+Ycb3cJn1Mw4bgbwNGNQE2fp4rcoc8
ffg6tijxWN2TlQxoEqZhe5tLjYpzBzyXov9a4IjYwhaEqC30EEKYR4GZhwgniD0Z3W4WPOiO83Wa
4OZnK8O+kRpmYK2CJKuPyDEVWwIWd43EGx84CxosDz7lWLEMOhlSH220kx3HdcP0Re2UB6jU1M/J
Q79DM2IdqbzQQ6u0xzjNWH8omvgWps4d2RjhBrIZSceyKWkPMElkY3PqyeFC0cNNBtypEZkn3nW1
9ciDW0+2IPGE3T/hh+qF9lo84Gpvi3Wuc3SyCcHcIpouIfJwdWoJJ0eMuh+77RUyE+F3JpsMQz4Q
G30FxIA80DG/H8gTuBxZBBDzkDplSozCpswu4YhfWmhDA9ysq9loR0KVw49ssA8ORA8ETuJEEtjH
aiGrukVxPyba/KRStkcwnqO1kmVHHCKbujgmwNL1HkZShAIX144KnOUjQBa3+dVeNYqdO7v6jVCa
tsVGQ5pw46XviRW13hv0c3fnnX8VBgJMLJszDj+0S/TspZnLW92BiRVY2rG1pupTYRn1Q0k3yo/i
AOoKfLoNCoLyNh3sfSBniTmlrW4mZH2PlpIPThMXu2IEXWQ0U3jpBAhI6R4YewRZcoPx6x2FO63y
LTG8C4ErHK2soJnootQ7mUiEnjW9qvOVW+niBOpHXGdxRdbYYEYjh5OomjckqtwLDZepqKmtrc1C
3DVpix+GNiha1ggkG2+Onyy4tihF+ddnY+Xt6moht4WlYbBBmAo/MWwYXbJ3imvTGLuLhf/YbREY
2e9ca4gvrMzRP1rc+LqZEDTSpTRj/EKqKLaGrAPaKTRwL4apsttDkcCfIfoFfJeW27O2w3CO8Hby
3OEqNWtM8IuwnB1gLDD+pWhTaUfcn6ev/030v5no4ahINgn/XO455F/iT2/spt9+5i/xkfXHQlBB
oEcB/Dsmi5R/6MSwkMBDrYc59tVMb1Egsulf6hTeKYEDZfm71CNcREuIKvkxZmYWg3/lN7WsNyIk
KjxwDPltni3YnHCU/X5L1JlNFM/RqB0CMY9rUaXpJztBt+537DmReMy9CVevmVCndwsPTIUc6Jyo
zq5mBzbeyiABigNj3H9xOyO7mYMx/+jpCe9A6CmwxfwUCJMiaLdZPucfMxuLATga86aOB6dFtY7o
gC4x6ncs6GG2YSpxdrEj77GOpXf12PU3ev8pK2osNU2k3kOlqp8KFffaau5JUdwpvRw/8Y5mIwZH
DUWnJkIzoNWWixFjhAtsmWx6BS9EAc8Q9UKfmsyasrmJn0+N1dj4Qep1V+E0MmV1ejBba7s2pbWB
zUrSLW6XhDdeJmJXwQIjCToKokuRuL3cIEqIXV/LU2KW8PYXzyX2pKcCvf812igQkAIKMqvZ8Cyz
Pn9CvEwQAUsGiLJBVaepTMJP2FdMsp4orKPm36Kj4JjeoU0fYzlcz/ZY3NoCCoo/SBYxtK+DuyOZ
Xl1LkY0n+p5UT5ACTE1x4NTfQbhX3arPaRQ71rQbzNi9NShFmH4iMkIEUoO5JQMwYhvlIWBlv8fI
15BZ1jQbnAcCN2IJUw+jRH60W3QzCVWFCzkOrJJzY1THfga64IMtR2EZ25V7KSls45HXJmLms7K7
7yxFTF9nDEieVG88xq4KHlsNH2w52NUmzz3tcpjp52MCcfxiJtB5GIP5cg6N7kOqprJa2V5WU7Cv
q4tIyv7Fq7054YzYarDKUmuhyeXphoN7nqzzwatQwRhuf5VqI8HFVA3Vp2pKUhgTY2XvOLAVxFgn
Q/MxQRRL+AJYYjRClQjZe3i5QbbHFN9FpRIfzDCLT95sczWaUPW9UZrJtqsi68IwCb70o66I9pqA
T+1PRbk2277a4wvu78IoA0GBt/kJjHwNPibzvg71QFC5o2chugIOgjGlmcq7QxvBjqlpw0JDVyOc
28iKc+X3EjwFdJBZPVtlIQiFiDjWhzonUY963Qq0Yf7A96jeDQbZ4e6YNFeNMUHmQMntbYxiqAjq
yHEBO1OYrRmuxYMUlQ4VoaXKolX870YRWldVb3XQ5OAAX8PHLOLGHzLe8scRNjx5FWlIyhqPZ4Qk
Wx5hUOv8o4Dn07b+6PVT4tw1hTfq6WWu62OOA6fB8LTPBjpuQT9DZ5uGXkxHtIXJvhqcW0MmkMYs
d16BkQtB4Nbe/Yh2vd80lIafggDCh5EGCJNc9GPNSpUmIoasse87GETw4mIDZAO7BbrlsX5tldl4
2QI63VlVYvsNHL0VkRMhCXNEvkmYeTT7xHQXNKOOHa3v03djMIjs0ulaPbl1Y0Bu3toq506/t+YG
owLBwk5us05X2n7o6vcWYp2TpiTRCgDqhgMKrWMf5s4Vuo4aWIgy1+mY0ujvsukEJ8TEApZW1HDt
EGpOk54GRF136QDixVIJJA7yqTZUBLO1cDyfXk3sG1V0TVHU76hF4NSJL/vkiD6c3yS0ate5QbXx
YvPJCSJW/gRpUWL6XUXNAFceFTOH+Kmxaqz3ERT5Q9DUxcrgsWzpGjQ3sW49eV0ZroeZMG7iTrQr
+E/BPlxm66nTP+RGC0yLFG4IW1/qpr9oZ55h0OoXSWy2JBtDg9nqTfRuFMCq0qR4L12gOZksn22+
sc0Ym3ekrRKxijkvFPWNMyTJbVvlj9ZSFYXuyela32Z6cd/HZLtno9uSlTnBtx9UvzYJm1EUL4HC
uJGhVqCe4Lz2TeX6c+RcESDaHGvRXLRJEG4nT/Y7U/TWmg0fcH7LdPW1y976WIeuFXN75fwUjU1z
RYmCfNcBUyTD6MLh20bVWiMq0rr8DnltsSNgXVtMR4ymqZiv0V4lJNQXKKOIAStP1TR5d2ImlnUd
xm16ojg/3ECr+uIWkX5UcWhczJlH1mdDXXVV2iMIBbgKhLtIht+Dq9eEhhp2sa4IOt7McZORiBdO
1ym4cX/qjfrdrIjTgw3ZXJtefLIpovBKKDq6fd9cZ7UilQ+ew32fBsEJUgmJgh2HFrvQJ3RL/YUX
6MhZTBF9SsfgU9To1cks3eHWHL3xIq4bcefEXn7fDcXCLHOOjZvlK8JhmPk1/YPdoLiwNf6IkhHV
mcMnNZX7PIx9cwcwB8ldN6JNmWZv2yFFfHGaYJEcb5puxlPYWhyd6q6xrpljtMukjV3Tr6KsurOx
pa0rN1cXAt0wPQGzJL21iZ6tNOXd8oqG+rjq7hiEKdooPYVlFti+kzvuJnbmZo3Y+tZFnrtuzQQ3
3CzEbYr6eq11U3ljD8ZHu69Rqxmaus8WsAs9a/NDW1iIvwZK/4yMSMEQ7vWFZ+vmW/rCtNBJv9sZ
ZR1fkNPmHe1mmPa5jMeD07JEjmp2DhqlJ+N/BZH/zH9u6Esx7Z/3yVtiCeMvn14XRPhel5/5a5+s
/8FfdRtlPaRCtrUUWP6siEj3D7qkju15iFmwE71S6wtyCXXDwyfJL0OyL/5/o2yiXKG9SqMUiBm6
ac/+NyWRt5VDttugCy2DiEP+VV86tq8rh+Ew6rMsi25vml3Y0hLxiO2yTIi4FhI3Sup2ncOmxY4F
Q50i+atn9ZO65ZuKnr10YmkT83ywKjg/bNKrCvxejyJxN3Rmv3GnzNkY0JrW7D6z/X9xKSA0nD1w
9FIl/f5Ga5EgQsjsdsfRPN6lJsBBgUloA/ym+i/uike5sOiNpam9VE1fdZlnY1REZ1st21mQ5SNu
pnWNM2jVjm53+PVdUU57XRI9P0AcFiB8BIMCw8X3l0Ip16nU5gF6ceD5/WSe8pos5LF31jCpIeQU
VGpIb1SrUreK1a8vzhj8ycXpDS2jmITyN/eJcSoIBD6BnVZYjm8kY7TJEele/voqP44RG6c/rhW6
BKaggvj9LTahZJGogm5Xe5ZTMzZz7NH2WLHRSsoMwMivL/fm3MgTtSnoL6ouTLZUbZabfvXlwblh
JUKxuqOtjAhT1V9dYb5IIiPYzWUXTkDY5q+v+ONjtE0TRRTyBFyGP9Qkg4h+D0DFbkc9BMRIAPu9
1MHe//oqy2N6Vfk835dJjDAUVp32kFge86v7shDZ54oj1E4Q/OcLTbukbn4z4XNdIaq2f3NPP3uK
r6/25ktzLD2sQjvtdrJn6xIUoM77rPXLRJX0fT0aJEp9/vUNLvq/H+6Q7IxFPweDnKP293c4RcqR
Az7anRE51o1VWOzi9I46YTHLPcBPCqjVnQv4ZoVCt/niQL0/QsLYd1gydj3hQ5tuhN/C6aZ8Hkeh
HSYHpKEZtBVkiGmhqhOFhOf2NxOT8ZPvX+hEZaL8k1i53o442dBLLlpeo3jgiOlbGv47VCd2v9E0
8kFo6AMPkpCxBU8P+OFofdRnF2utIctreFnQ2MvQuwGN9WcY8T+Ggtg//WjMz8sbbvOfNy9DQs1C
zXbaIvGONia79jV6unFVSafdoP9r3o0xiRv6gINpXaRzfhzzpL4kVK5XFJEpf/ZI9ZRFpFE15eTV
GOQCETlAj9CkVBB2Zn1tOrN2mGkcriu6zevBtUta6rX3vhtijaqIZE8n4mpVI/DeYk1FkydqSQTz
eGxVzSFPS2EtBjYg2NS+iCz1rhskPTprwhAlZlIfKL3T5W5vCg8WdxVDwpqoLvgjwUGXejTpH7S6
wseVK40a6PSiJnHXylbhNQvVvnWi9obfnG9/PVp/fEHwDbMx4K23UES7bwYroYd2Zw/Ll95E11AM
o1Us9YMRjw/dHMCg7mBp/xdXtJmsbThwy3zz/evh1WMvvVm1uzoIDkZDFcgIn73cuqxFbq2U5zz+
+no/ztsQ35htDA84FlufN62WJvT6nO+m3SVTWvpmbw2HsBhIDEb0uP71pX4cptJGM4tiF0kuofFv
hmnYUfwf+oJVUPb2RaFVBrDpzv3NA/zpVZDGsk0RAJ/ffmUZ8c1ZO/AANafWa79CML7H5ihvf30z
b+NsmKm5G0mXit2igWjuzRelYm3GTUyniFSQYk12R7J1xixcO01eAD1pXLYUDHz6seGxlh9qM9wV
FuSS33wM8cN0SjoRgD0b+p8waNl9P16qCtRq3LsYvmFMU+Lx0m0wJO3WGlrsyYI0wIORjx4eqOJr
WgzunWqTgVA8vb/K5lkcbYWV+NefyfzpZ3IBEsJN8tizvllWQkvTtCASzS4Puxwrm73xdOozc95W
10GDjDRyO2IvsTdDXUZ72pV4s51YN9eezBGS5unXlODgayVHHFHDxw735qqK2/J+yjtcGpQx95jH
hmM+pdea3v5uc/HzGwC+T2mcXietzu8famDUXjbJgYcaTXdh7cL+GazwXcQstiorN1kHDQ7xzHVa
Vqw6O07R/EnG7kNTO96hK4NgNcIS3ERg90/F7FIKs+avMxy/o5CIYiB4TAjXEm0BoaYE3lTlb7ZH
xvK1f7+PYFi8uoM3o3MgjM4imYw+ppaEx2D28iN5XiBmNawxC6RB4LTzk0Q/iIKuW1Na2W9GwRmn
/uNHkDq9XGkSNP3mdZcTc8lkdw3e24iST5dK+zPbquWwTV3H0wnh6McPrmlEz029ars+XCWFSS9w
qfv0IVZRvSlwlFpY42ODfELX7MpVxAWRVaPrs5LQ+DrlhsFU6d5jmtzYelKsHc37AEwOr1Fv65cw
bNP9XODx7fV7Z+JCoXWGT3rN7zKpf9y6SYfTII1wYGg6p6XvBw2NcSrNiAt3VZJ+yANgH0T7aLOO
/XVGrfTrd+wn0zYecZuTJ77yhTLz/cWaFMhxzaSzw3X54sUyYNWmtWqNs/ebKy2/6c3XyJXo9Xgg
1nBvvnmZqyDsSjewGUl1+KAMEX6Axr1Ex0+cJuyJVGFfd6CXkLUV/WYI/WT1Je4cD4UQLEw/0K/a
ECBKkOgNJcnpCefF7ehWALmDl9RtP3Pkdda/fqjnvecP92oTuG2YHLjRMnz/VL1ea8Y4ZshyDM/v
OsG+ZwJfNeUIDEQ/f9WD7KGI03EdTiWbG0DHq74B1UDM629u/aeDycaugkZ76d29mdbjru3tqOf9
HST+Vr3EsQq4JfK1mKRPatsvv77znyyajs7OUS6gFMKO3nzJjpeoMOtGvuSpRjVZGgH1OBn95oz4
0+drUMlgJPF4z33F16ebpDFC/KFls+OMDCe7H3E351CznEBqh6GB2B7SHlhrU0UjPoDmRTWAim+v
YX12fjdH/ngol7g+2S3rvEMo7N582cPU2XPUKD5MjzQN0FG4ber5ijwUWOCZoa3KJgN45raEM6pO
/81rZfzsDWY3xMNm3y6tt2OtBc9lilyvd5NhRZ9Ll+Y8stawvWliw858MmYcZ1V0/AK4AGhw/d6p
UnutJyVFSDi9iy9em4arPhIo8My2xZZjh3bz5dcj4ycfE9XvQt6jG7zAoL5/JTA6xpNNWu7OGYMa
EuHcbyx4/Rv28vFvHslPLoUrwQLx51KGA233/aViAF5lVbvVrp2D7MWiuXki3AGTs+bo/8VtsQe1
UTgtJbUfZrUS2XFbSqzKthnXJ882nG0xucFFUrdUEf8uNN5+mz1eM/x+MolxJcoibBFdilpvlkHM
YGFSdFwpRlFE0yIv7wEDk52kN7Ovjxl19iKafjN9/PRRcr62kOEZFvGV3z/KEIhE60U2fCNzEafb
I8SLJIPPoJvNby5Fp55f9mbWZKeBJsD1Fmfc2x23VFbRhbPBELFqPNHOBIoDrrI1QFDIggWOX4OG
cNiTp6tK9APpwW3djZt5dEV2yqTNyxULaoz0kujimmVPoHydK9mty5QMJR9jUfQJX6Z2peB0Etcc
pXTRG4LW0D1xS7CRHID5EF+p12+x+4rpgl6Dt4sniMqbwgLNR/ZZZDzQ2Z6NdWrRI9kmRjY6G+GV
kflIRFqcfcXFbC2RuZxgoosxqsnWrGNVR++atDCmJdnNs3dRbGTWRtNL45jN46jtgJLQQLEzRKNX
Fij44OQ05JJt+bs2bLOhbhSyfstT+TpXvRVeSRdixpqU6ILurl2l972GUOpY51qxN2pFSN1E6wgX
fxS/zxpHWP4I8Cc5QJsMEeV3BUGFE+H24SaDy1JfJj3HSQwjIB0AOjfD0jns7WlcF/0U6BdQNwKd
ukNWmusys5fNVYzs5JPbBNRL3IBsglkiS70n3Al3dtE2yXQ7ECV/n8cWjMdJqzz3TgeKBmYeGnJ3
YBM74miH8IKIOXRK3yrDGYUGoYe7HO9KsQE4QflP1wif9avGlu+SqEpXZG3SommsqEfQUJY2Cuzu
RJ132/V2+SEozfQx1aR+1+YO3Vza2XsyJNONqLybDpt6XjXbEUPBXeBSRLVIOVAzWWOkftKY8lS2
Dbv+KPppWJll8ylRjuXbHVoMYuDENhPiiyW0gcyFCUmxVbs7h3DeDck6sAC9ucBiYc0+KCfoK1Y5
fnZbMOBWNyFfd/tPc+XYZMsvLOsR7kecvtd1Z+NoTnW7qAU2hp7Ht4qYlVWnx8aFzNLoSgx8H5wW
UKHEwftxFvbO1oxTDBXGj1B7HGDhEK6QqI5NBTqxlFWC1BB3Pql0PFQtqRzxPNn8oW4U1SVajPVR
jaO5nnVVbUbs2n4SBRDmXAJPBsI3kIXJ20Bad5kWjRtjkNEWKfe8mpB/reH6mLuZretdEKblR5T4
uD4jF3NLWznrUW/rF0er8pXW9iAfKFjvEOrZhxp7PvkpwXgQOi3ihqxIdJH9EWHZlsalAYV7eszg
NT7mcbB3bes+7qZHewzyzaB7FOq64DEDblvzBmby0Hf0yHqNgGFcTw/Kk0s6HDmeTlhI7BagVYjR
nsEQefM64txwF9daf1uFtbxrwC74g2gu2wlcFo1NQNpa/rWBiLiXogUfAF5hn2dINqym7WjdD+BH
1qqP2xnTd1HlM2gtdpo1PntMpO2DKmRE/A+D50MGjGlcuxXnCBZTJgmgI8MTGkl1XQ2MsmTC1yKV
cdC7cNpoRVsgL5zlBf9C9CkvxCYgnXxqLuU0hEPzNEW12+DDp5E6kLDcmPWTZogtAagSyq/JZ965
mlk8j+6syr1QqQl1T9YuaicoJPJSw+Kb+MqVNQEWU2/DeYE3glaoqOJ9XfOk/Fbl6XpG2fMAQnC8
NdMEnHiWq/gwJFDdbS8mnnsgkR4rHWoYmtDjMYob/bOjB+wnqe+WG3fW0wsYNPVz28jQwa0AwyEZ
7FigcwW2a/UqePEo7ncrdgFgFM5muHmS4zv6TNlLXQJ4QBXUGB9zZLlrjmj2jZeb5RPNYPB0UTPt
WnYsD3Kykqe+4fdMWjpuipYw6rngPB2PuXUwLWL2qMItglUijNB1dowEjBzVYxTK6pngS7VVo1Y9
upUZ75Oa5v9BjMRJ0utvPthFRX/fLQa82IGdtetuBvPopyZJgQoIHK1wUjghW4lDBywPqQdWD06l
Xr1VnJuyfVYW/P/bmDjDJU133kgb6SsxM4tgvtAtTDoAqZaEpChdxqA2HEMvie71LErhzNaduW14
nNp77AbcolsqL7oIzZmP6qj+Pb7mbrgK0bXdxJKs7ULHoVVgSbu00FAcSkEs+DnDtm9N4JDsRKqj
Q+7NDbIhkiNpTIKjKuxFTFM5m5ysoO3cAYYeCvCAOwzC4U2alr2LLiCyb3iJSMkO+HYpwkO1yTzy
IPFzfa5JMj5Zc208NDHP+4yQnid8MjLioWrwRC80huaptOvys72cMFe5M5f/x96ZLEeOpEn6Xfo8
aDHsgMj0HBzwjXS6k86dFwgjyMC+AwYYnn4+RFbXVGVPd3Xf65ApkhlB0ukOGMz0V/1UhnlLzx/v
bHqwZ+owHW2c7/WOxr/fUOpF9hSbAqp5kwnv6+K6dNHqMd7nZUx4W9uqpO4RNQIX89B/+bTtXCzo
I9NG1n58mYlrN+x3IfF/wbK28Ow2xmTSU25OeqROcMoMmtr8LA400pktftO1edgDnkk4iKKmp0ZX
NqHvOnpunCQ+O/ZYfzgxQb5hXA1zhrZEOg4nNpH2SCAoHrz2RnUiCmNtpCm65JenrmN+9jR6OoFw
pIff2cNGaPFlxNtLpZhnswOv8NNfLEyKxy6PQJcOPiJOCJSFLrcS/DUOJDJxcTwVQ5gtDWGWhfsc
GYsCYaUQrT1XUkYbW3YQRYpq225Yr/IRShgzF8N+TMtEvlg1sIxgqnmRhS3yqzd0zaeZJc6j5i9Q
cZtqSi7KKSlm7K2qeytWvqjn9OOLWDti0/XjxmDonSBlRdd2LUvVc0i7YBZoGWaTkQAQ4l3zskTd
i1hTcFohU2qzBSkV0R5iLbGaI5AngmrmxHesl/zKln1+9gUTmWWSGKiXDkl8q5UJZXANMl8QjbDR
NugtPRRlLEIVRPOaUCol6KUWpBq9klbCkWvTjH2rjqWUVFYlI1fSorUdS69jcaWxZiWXIs9qPSgB
cN5rZoaIK1XBZy16ei6PDrBKEEL98KvGuk+/pigz7GlT+0urM/3ld0MvhGX9m2TriEfGmNsHVovl
V21kDZh1o1I5IVB7/DbgMtp8Zrj7tabhbXF4kvd7bEI67kW2vE+LUWhXfxCsZq4jvzENtQ+UMSP8
twYNzVI173MWtQ/64MWXyFmrKX3ibyR4zCPrmN9tlcf9DaJneG1xtouHDpQTa3ydl/axVjVvHt7d
O87E0Q4ubsci5hguuulgjgyETe9j6b3hHJVNDHiqkAfLKfloeGyeTFq96FRw4/Tesfpm1xAKfu4a
GQEMSn7h7+N/4QZtwkg25g/skvbOaoolaOi0Cw1zxmYPxnuv02i8YaJpgarpuA8Hs1RXCLLzPZuQ
abP2kLwYRWwFhVY/Dr51J+nfYBYp6Asfui6cRj87t+g/YkzkTVY2HT82dy5iKvVz4pasGzSdEYdM
tbuZLPSlUnb06EQGHPY5xQwzpDRr6RXDxpaAydFOhxupVBGm3Jt3Ip66UxW7FaHKSm3Y6rMF9Bn/
IaF++nRJHIFgzte8luYXYC4ArULf83TiX2aP2dPRSUEO1u08Z9Yr+23gtGKuf/jTOmeqqS9BWT5S
x+syLUvYkMqsVq+4TeMrnNgJqF1zcOqiDekzxjyYkjz2puUT/a98z0tiCDxzeJMMzYpZ6DnhBK5S
VhJked4fc02YGxlp4pKXFiFB/IS3iT42ITvU6Z4kudibWdY/jq3msNT58XXs+SGjHbn3oyBvgTCt
gJxF1icUPefF6YfikKbuy5yJco9cShsq6TuUuNXyX6dTcpd6CDeUIK5uav1HIqJpJz1N7AcihaGX
jmY4SW5GqpTp7siRCmOlnFs2F9ZrZtn7CrfvjtuJBbjOOJ3GDtkCn3qNXzIfjde5sfSzX/oLroXS
emqSOQtm9rA7m7XrFmchYGXbdR+U5FOyJfbXncu+cNMNXbyNacr7Xhg10dcFdvWMezJ6TCsinERi
qoZlrYEcaJVZH8xE+wIGCKBwSXyMrsOG3oqzT7pnCNdO1WGgkgtnGkawWmXzA+Xpr0OqlTtuxR2o
VKK9TPXYkLnjubTs6LnIa7YZINFylkDIAd6QXj0YrIQxTe+2V0ROIpHAhaI5ODc7+0L/WF0HyeTr
DC2K5ahULe8cW+OxAyo654ZzqpsmnrNLkZk0MdJOXnDfdZTObQq4wOQ0cT7e+Ric30rKLfa2jgCP
tFbzxFoaJI0x1eb7lb12UojZa9RaUnaG4S6nOzsVV9slC5S58yGSA47tPr8r+JRv+2pyWfXrguHo
NBCW74cTui+gR6rW9Fnz33xmppxzPru6GoOSRuugpWGHrrIqIa4tB/1txgN7rA33B7zl7whi8Ac7
1uID9FPNotVrz/SfajtTjvF2cMfyQTnsWArV6Qy9/WGhKjwiS1uK+SApakpvNLOerFC6cPMObq4T
bKosp75oNE/Gm0q59QX5BvMoRRJUKo14oBeuUTv7KCkXfjBar3yAGomHLlUsoFkyDV+USIgfVZ8l
X20kFjLfGt+wxQVA3VpWP5Jn9Ka3jh0Pn1vKIaekZZqnhOaYx6LxeKJA7H/naYl2thR0giL680d1
lBpP7I85meZlYt3E+dx/lXk9fPVjj4gA+Lr8lVsVqkIPc+1D9Jn+IydrEK24x/m+b+foAxgZh3Ar
SjWAx0vUf2l2gwnTWKRPGCi3q0eKRFkY+gRq886NB1nvLJ+mwHCcEy6PxBjXxHhV1I8JVnGbPWYd
feDc5Gv8Zi66kNaC3A6tSnAZVaYaKM3ueZVw5bBLhRUuLZdDzMwPzVKr6m/TxR44N4pK6iAl8fHG
FCzofOdF8+Ya6DfyY5hYvtL2mlq3AAMT0ggLLL0lWSKsCvRkyaa1iKj42mgLj7qgmMfoQ3YyId0z
pit+IbbLX8ZImgInsEktyGSZ/scfb6YtwciAEzR1At69wJnm6tQx0njq1HvTp1rRbJ0+D9CCeOtN
3aogmUE72xdphtyDsyDlgJnDpm50VKCL0eJu3dFnb98q3OOP9oSjgo+Qeevqnuf3y6nxyI5dI/Ls
tsfFIPelwvhxRxJe/pIO2uhmNOwmuXM0PXnKlTT2Fb14rxREuQ855DS4D40nnsjd9+owI8NHF2vk
lz4YUvAa2ZXzqtMq4sNz1FxpzP9qohN8Jty7aP+JCtFleBelNvD3l4pO+ZTTS7rhxfon1cv+mzbO
rNj7Y9cywPBXEiQMJ+q6CsH9s5n4OJdDhf53MxEcERR7Duzo7MRqMhIqHSIKCRTszyAs6RjknuLA
zUOY51dQkhKhjAxyCc29y7wUl0SaImjXLWThVsZAmNxInkF1G9u2qMUNM+nuMJUj6IrYmwk/5+nL
siTT8wTc54/R4z+zWv8wq+XqKKN/lYb/Qyr3+PWZ1H/nQLV+f8VfHKhQnwnlktGi6Yh+X665vzpQ
iY9QdGTq0M7+RIsGLU0YS6zBbrZosNj/GtQiw+VDnWZ0B5THt8nr/o/8p38OamFGweHKy2Kkj/3N
/HOqO9ejFs5H5Jy5QrVjHFVzewvGT3GO9jh+ubiawf6beIuET4nzkja2/wO/4HfC9PPRcnMAiXpt
PjmODhjQ1dJb5iLQvgrD49FJ8zBNruB7/ZoeuUVReFsYMWbxeJraZ1G1kbapZFqY5W3up/2eXEWW
nV0MsC2Mv8LbcRipjmWkkIKzsQ1KtTZAlwXGfQZeOzRbKCGZPz7kxD2JB8FyPBVm05z60Rj2ypHt
jeF30xcm8Q+rHLwvoiDiHTa1uxdN2nx0ZS4Cyy4djh/9p9llcIQRfRAHXYOOuUUl80E0tbXjg9LO
FdA0DjSu3CWg6YCsdqR3ZYcsMOql3NnExeAKwyC5aElivEo69bDxNiG+Ipg1aSKuChPJdRhbKg8H
8VrYqf8827OizIn4a2P4r/PsOVspVBCZsnygGak9YNc3zl1ZdsfRMyNqt9P0VMp6OpJWSe98rfj0
h9bmpMn5xYatc0v5sL8vak3+gH4ZHVVkmzuqs4vvsqBRb8k8/Xt1X7ZA6rv64Bvp94gVbMv+ZH6z
AXzB9KHyHNKRF3MAK7wPwxgZwrsZGTWvfi3T8rXV+NG0PzLpSCbJDBdeBZUs9RYnjBvYDRmBDRAR
CXmolDbZsNQvH91lZrTMjqw5rlfkcyt7Z8fOlucy/Nz8gA+gpa7BdbHuglMKK01Kcy84zSgGBrCs
N06ux1cr1/N7pfrlEk0J5O4Fz2tiGhrIaDHb/BSz3nImtvZWViCE05OXPk5OX5xsZPVTohzzbgXk
7RyaZO+nru12Vd/PPwfPog8TPzhNlrnW/PKRvaFWTJa+L91sOnUL+sFsV8iURIhB+TtT/JVwkAyK
VfLGtFoRQ2KmfqvThVRv0sEV56lSYuOQMyPlUBmiClpH+pvY41BPFBfvDM9cA60qbxVnLzcNjTiR
O5kY6FtaqcHxoW37VpblTK6tsTiOSwpvdv40n9KWF+W2TnPTL6p/xs1S0VgNHONXPS711vMKHx5F
7pw6W/tyFhtrSJJkAEMiaJ9mBwiY0D2jWBOVaudmwn/FmUpgrHOhfyN6lx4bsAJD0Q8J72NnpLrz
MwcBSp1IKak2kIkDBZaDeqcP05tfWya9YpHLzNyLdiMglZi+vknd1pMG5t2D53zjOTlA6JJ6ki0k
8eUeUbneLuTtAsfBwzLMJjo0G7FrwcF17xXT+ILuVaOsV0zSsigHYejHZC8aDlB26ROY8Xx+JYdq
YvahBTEvyhKQpzqpqC2XGcbJSG3TyVueJYlMwHWtvkuAUoYJjCoOMFZ0l3hVd+8AKtYjr3uiM8y5
+uZ46CpzuUyjmAJKfm+YNxCyzwpjPgJanjgtOvU9gzcNMV7vgY01nnrM+6K5o9yU6jDI3R8cWVti
czlbMjJ7ZLjSJDpWQKIIybck3us+MOdG3JWuRs1lPT3EVtudVNZkAYunOHOwrILarqhOLVPaGwVt
6rE5iePS6l/6ZDvnxoIezyDQOJb96GyIOFHbXTUGHXNRvO9wjIZR2jxpbqOYPRnm8Lj4ifouRQOh
THPVQWWl9eCqtqQsTk8kSXS4tHpq53uU1CZMIxZyYSzDLW2q83NVCGvXNlVMeYh07ojpQUKvWYh8
PFthhHjxbtYiOSjmVYE2F5jTrEFpYdbbzjsPwQU1zte+9QzA7TwlJhkta/yVRVp9tuCSXfuW+rzV
sASmQHzGSxkTzykK0vKSwnHZa4DdmRi+U0AznMg0kRisR+o6nSowu665Rc4Y7pfKrnfT7C33Qgff
31M8sBbyRMvWih1ydladBqgkXkjjJTBkN7G+Y1XJ7eTOPwFSMnRhzSzWJgMSVBwNT4lmtQDf7em1
YTAWWHqzXHE6++Fg1s47ZgruDdNpGHt4CHJpPt9VyaixYMWoGXZqfeQF2FrPBUWjR1W1X0Stf06k
N0N4E8/RyJJuTMo4wKmhcl6AwH9MU30OG5IhRyqIrovQj+sYf+N34Eu3uYDbi4PX9kM3lQ9Tk8ev
wCfwVIwl+VH6y++zolfVRqMv+0Vw1r/xzda9ieHSeaygkX9g3UQsGMSpdzXzuizjPTXT6DQFMwOU
3TywufaeMvp+1uHEhluCghvQoidniZOj72nXXPlcalNXQwoy6WJgXOhBeXbGXewNxZZxQBkILzqx
wc/3NRomnS2Zt6kW5KWpQerihkp2Y4k+GQ+Q5Iy5YPDlRSXNLB3L9xRNn0kqmr1G/uoWIdr9qbtF
8aPrG7rS++6hN0v7kfHms1AE33I/ovd2MuHiDdqy90YX5LXtyue+TMYbVJ3PbMmGY5LhBWlzYA9y
VPlhXArGJbMW9zepAR/bSmPr2sdVfb+swwQGMLbESveAlGa8I3xOJw72VHqZeiRf9TTVDsUi7VPZ
pNmNkdq72szaAMvPhQnlC8RrayOYF27Tyow2LnCiJ9+Lm/2ISn1BqtCDuW8YHLXRt5fHLIFxkuy9
3ucIAXkduGixnBIaK24bO4/phyDf6fayDpsF3cpy7OUXI+YnaKQVpLrMfaQu194Nej4EvD6Eg8y8
k6yqFBHoH1GPHg1GisFDU58K/CVodvNJRbr1XLREslv0+S2kFLnHYe7v0jmPPrpRzbhP0+5j1sCV
xP5I7pPY/tGdsnFXOP3HRGHGxhelvovBheTU9NGGk3xqo63CDtDKxvWy5QZa7cbN4+J2Hm7dGqsy
xohSnq0CxxOuP/QY4RbPmeZUj2yq8tuq9XjU2zqzQNLsEOPretD32MGbM3rlrnTMZu/NortjlsDo
fba1fZJZ5U4kRnxyGfRuOyMbCaZmKSoyI7P71iYlnlgFFFRv7EKVZXYwWdNHDwUrYMpjN/tp0pdL
M7lZQPmwflMvXbWzvWn+HL3IKzZ9y7whynvH3uQF9JaNo1ri/PUy/6wA4H04eC0F29zPMvajkBfy
qxzLdpeVlQ+6tdK6o+qFB9A7h6RGGBQOWpuX2Ua38uqumY08MHMoXah41FahOoJN7wy0gmXikeZw
TLR9gRyaZxf2vcGQimJHV8iyE1HDE3SK9JuFdYC2XHabZNvFITI1wVjCszcDMMbNOODwr4ELb/FD
dBu2Ht0Wr+GDzZTS3PRCzbdR1HPUrAxOqXzUH3gQ4wP9T9HWrcam38Sqp8kPQSWIE60P26kYaWGg
x+WtTcRKRRzddaItHtyGB9JmUnHGkHLQf86NW8C1mVkQpFEEJly5XVQtmC4evTkaMyIJ0kvqnyB9
JJP9sir88smdkzy3biKKgPPbYaa34mlSkncNUWfWNLrYKnbKm6xjVgt+odBd6ko4eocMR3M3VElc
hRptzQOGUzV/NwzdviafV8gewX7ja+oPjRngThkSXIGKZhAnElcyo4j0ZpRee9c2/O26d+p3uhUo
XFPdjp+IU8X325BRsbFPyUqAo2jmisY1od/V6ewd4RIu3MF9DaltdJ4WxnObtrOdL6to+mizuEtz
S1pi2tqL3127FRyYORCGtLIpH8QEMoc5iIqhxkzjwSoGb10NVMiuzwjJppKDnvq1nSzND05XWFs0
PeNWVD2qoujYAqAtU4aRzKHtKKiOrsbPE3lTExWR1itwSqLUPe3QCFm6RtRWFDk4+im7UukFD64Y
1PtkR5c4I86yEYU/P84o2KHMKIIIhnERd6qJjSAboId2Jk3yG1wgzoiO1NC3yFN47XNuRwRHpjyb
vqnKm7nMsqfYK4b3ga0nZ6ZenlW1xI+lvfQ7b32zYRxlewo31hYXoySREcmJohma17fO2Iijyvr2
MYpKMYRpzV8dF98+5n1XXYeYWoy41dsXSNP0pzLJeatqyluoYTtZMCWpDajAF5pGwzCu8gWGZSlu
gUM3j0w1+yqMoqZy7xDxrIcqaT/dpUMtbhYQzhstEUsA8JjHfrrEtAsJtLRLXqjiNRNN9uzRRbGn
rRNOnxp1Y89RaHjOu3H6kngCggZ1GxkrbkJeUbXLuoybkCZIqh+cwVYbjh7sdSA5GyHZnunHwq6P
Hb8GG5FmBXXfUmmRhJVfpNcuZo4iADpRQZLBqOwhMW8NF2vVlFvpMVmW7ISvND2WJhBSdF4OsLPD
xSS0H4VXL8+Q+9Z0tO7wy5mKRUPYuXrNWSoMrvxJBEvmLheNBHtYYHRnsiCLK6gT0FkL11W3YFrR
W4Hl3MhTUEAGo7+UNpkqi3TGIvg/OX+uG1nd7k6AElB9K7GqnQsIBdVONKD3ONXat3og537R86w3
MSU4HMZa2LcwpWuK9IIxcXoxMQJwli9NVWK613/3AsCV4BtKTb0O1dzMT8ukZTxftYED78BUpafo
ktSOa7gNoMtunm55SzoPi0TcAlcye70e883/Ki2K1K1Bm89LPO8jzW2fCvrNX/5G/vn/OAP1P1mr
hSfIhNrkb9iVoe782XXbUBeUFaY+ncn42XDRDQhe4G7cuTxq2Nmi+MMozb3MjBszt3ea1e3sRN96
bnTXjLSr1vCPpbYHTsKAPt3/1y/uTw7CP16bQ6QT0zd5nT9nykpdtpWI6MNomu7sNuwVo0Mq/1FH
7d87B3//EAzz2G8FJY3un98AoFIzh145nVODBB3/OFqxgwqy+/27/FOS/EeSpCEEdtP/XJLcf9dd
nGJo/SNlf/z6t3/R//ia/xeLXyl8lNcJAxiVZXIJ/3ss3v5Xh4gq0wZih2uEmj/6Cyp8Ta3y5BqS
f/sXU/wrGSyL+DupSUJKxv9IhRR/8mzjwgAVxTcTuFox1DrrVfs38VjfqCsEAq84mF78PuXJvBl6
RiPkFt4qzXnspHaoViuaV+pvTFn13ehSgYBbbVhtaxgNjKM50RXQr6a2isPx0V+NbjRiNaG7mt8G
6Xe/VEQwu06wxtWrSY7SoeaDlIu4ar8tdKuZziyw+jVeCl9Fq+btGLtXuIPe/bSkwOyG8raa0onv
Rt+TObXtttcMI1SrgQ+fXdDK8qJ6wybKxHqZ4fbrVtuf3Ud2WLuTG+hqGp+M1M+DFQu1NvBgssQ7
CFTF3gPveXUszuLGajB0V6vhsJoOs9V+KFYjou70+L9WcyLuAs4rxQtwjc242hfVamQscTTWo84z
GDtu2K12x3Q1PuarBdJczZANtUt7ezVIdqtVEn2KDjUL4xYkv69hNVRaq7US3WhtsRo/DYbaq3Pw
huFVuYNrN+GAwTa3oHahsoGPWo2bJQ7OAScnxq9LtFo7aSGYD42JTXB2a/3qrxbQYTWDEhXclf5a
TDOU15wg3iktvG6Eg+XmOV6T4q5rzHjaGp5cd6Nt/oaYlT6QHYK+3WscbsyKyXyD7PrYmlr0CKzU
vrVyCoXAMNvdIR6clkFIk567upjeIp8JDtl5/2UuzbxCrxjxktUY8RLpgwXj8XlsiTA9uNPEqbow
mW0WhrQPg+k1726aMTTLXFm8VHkFybzAfCwoZj7zYFuHkHqBZzcWTYcSZ3hhk3L2ClPfGHUsMFia
eqOp2DVHEeDKWnDO0hYG561Xue0mLXJKkfS6TCFm00G61pPuDI4gH67ByDOco7jaYmOPXjKDqSLa
b7mdy7R+1OkzO5vOXN9a61CKCXz20TRr1S11i2sveb7ouzKj837A+3ivbAnLe+CMuaHLbt7SMrSW
FFEmbA4TUoeN7hd2rWd9tsKkBBjn3Y9udM2jZppjFsT9wLtKy07YJXK+5w3UAryy6cLJD7cR9jVm
AwPfEvmWhmFaDtW9EXNp2iMc94PdS375VsXq6kLoTzmGricZZ2ToXdsOBx+khG3jFXxD8JJJuy26
tNoqWVJmO5TNe8L9t08dHjOksjHhRHPaOxs3gRLU6FV65iDGjK5d5F5Ha/+2Zywu0Vg3l9+vLAMY
4EE/0/n2hWG4D/GC9sHkzWZXECXegzWvbj1tKH8V6+y4sqvxqc8sZD+H3QkFJvziv70zxEqGZx7h
/MUiyoyjLVlEQsgBaivY0u7Zj2Qfv6+0zKawabOQwKU8VmGhSNlDbz3Lry8T0jDuKMobAxvP1wsT
ZON1qlZr9VBa7gNtSNaxpp3yqjNmDrsOo4QRj651aCQf6jhaFUeFNaZlwMbeFVM5fA1ukp4rUTsX
enLUbRvpxnVVW64TFKFtwhWZb9gvRx++wfZxsks6/7D98o2kx090VZWj8ybaY70QxF4cBvFtjEGk
BlC5/f1plVNZP6acAL2gzyNa23SC4UGd8c7R2Waf9La3og2weSREZAwqBTn+BXQ/c9Uv/Atb+jst
fSowWtS3PlvOtDaeJZzXUeufZMvmUdr1R5VisqPfM/C9O2MYsRrF94kU8FyH5FBm3S978m99E5PE
wJC+Mtzr3JsYGpL94Cwvcdc7oS1m70Q5JgtdZG9zkNdGo+rAM9axC88xxjMmqAcdMfvKQPaZmj39
7EjW8Fz34tBxGzPQXQLZaanO6eyH05yFPdK1WbnRvc7O8aLPzA68OmZGNHnwwpw6B3vvS2urIN1v
XKIuB8ZYTTB4eZuEWqd/VfGMbm98t5Wsb1sKvG6zZey3lVHqR9Owf6KgQxGyH3hMQh2To8moPI7e
tdh46zXvpxrZ/S5VX+7oWRwI6CFXaqWpEFYXtvNGR+d24zj142haVgAFd/lCumKCTCRgjULtmmF+
rLIR7pqb400aksDm+EnPoYMi0o7RJptUDmZGf3YU5wHm6AAMVXkUnmEeJhbhUHhjs50pEwc0O+KQ
WZqdVtfvrUAEmKtanFQu3JuOCx9DtSNCm2pyoZdtABp/M+rqF2cOSsQ99zs1sOVZUys+XHyEoZ7n
TwMZ60+lNHPLvc4Ux2y9QIwVnmi8tzeWHyHAymVhPTBlcYizxWSezs4zWDC8+dFjW/ZfiRoiVHRP
ncl3THBlKIwbgmowBEVyS0cRpDSqU607Z6pr8gcuq24r6Gy+ZyhpbSdjrGjkGakgy6u8CSlior9P
N5rv3gaXRxfBUZU1J6em+RxhE4ctQl2Y6fINrCPKT83T3sfeQDZ9/Akt5r1NGFypNnqedIrjwXFJ
yFHYyGqLsEtn2c8Rh5vA4TbE7FHFb17Gc7jqzXAgQXWaPDw6bBIYV7q2vLrYPp5zoK3sIYA4E3Jw
1M00RBPylhF5M+G67DlzOeCAuyq/e/C631j4ihu/45xPb0hEYkTDJeVY0y7v+dq4NLcQy8TZjbL6
gdk1ycekZWdlrmG1pvPOjWymj0qo4mMydPPsDOBrbHZYHF1TjojcRazkQ4qhNako4YyIAPgbZ87i
k8S9rd/0RqTPoDUXyll8+JNe3JaCWyJ+GZxZuzh65wW5iYeTD7EWQdTF2lbm2Xhy7c7iiqlAhdbo
doiFy8RjcB7rc02tzA3DWgDCrV3SfNJGLz7x8SuWtzTbLn1b0Q/nV9p5iD37yE4h3+uibrfpXEQB
7N/a2ibd/KuiWuKil/HwPHXpdGgSt3112oGkCGthiFMFu40LvFKjRTQgAnrMS3ZhGFu1G1GzgDW6
0R5qorNB0w0Z9nMVYcXXPV5WQTLLKn64feFt+i6akII1cddFVQe8vu72tKrLYJxyxrhNdzcTFCJT
v48NdBFYpe9Z18F/zCpJpmZqu2DRc32TIgfvSksMQd3l1n6pl7s5TeDM47LfGCNwUbvo5f2Ss8fL
OUbz5JLeheKy4rHNemZVZq69m4N/ptCm/55+9zw5atj5jRPvxgJgn2a2MS63NA1HppwbGA/Gaqu+
8gStL5U7M1v2R4VMONkvZjPv52mOw95cHpmlumfAffSzeF62J7S9d3C9BIXeIRXX8Xc7q7058MhD
wCq2Ms3G7Szm+SaVOo2+WR8d6RU5pXF7RZ6wQzfysqNaHNTIjEA9bmstyfUtTtOrzySh1G/dkWHE
ih5KCp0eMdor4weTwmtgyyMtkaQMJkvGG1/TYh4JcSsw4PgippjZnQo1H5kzOMvJZquSU5BY5vaW
elEZzh5ITlJF+ZzBlpPjWIelkxLI7GOZqJ9J7mGO3jhmVBswKctX7D0PmvAl9Fl/daGN0yN1wctW
V0t/jjNGUJm0rTu8Tm/tYqbbpXGuyCVakC0DTG6CFGHh29mldRv7Rz/XKsiMavmh9/pwNzEQ3KW6
/O5QGbeTbcg7j0F4iNpg3Vgzpx/cRP093jPjhAesvcZsVbYMMAg0a+4Ho9Bo01Is8TkNscKg3Vm0
70TRTanBRY0zIYK87Rkky3QOIixPPCqbgkmple4BCz/52jBv7Ny6XUw22jiVvlwDdd9qy+7sAFYs
autnQosLNuHUv1Hx4lTbTF83/TGurh8C/+KXm9sZ85iqZx/fWwfTSckbZf6jgPMjMBbIRSO+M+RH
enEpLVgWS50sAkEPTVEur0Unirs+KX9yAGWkUBstvM5pWG1jVVSHDIN/tmXJU19ryy9XOuuaFQ3D
bqxSuet00b2zfXG2BmO+6xD5S8Ae6GqmmX2h5AXGqg6i+wbhog1dtXCnjdX04ozTeNs29JkshfQa
uiOG4pJXrWsTojOTH2TURLxhpDDvSj3hUSD8tZmJo2HNPqDwvS8vptk8kLGtX7E/e680NzXvi1lW
P5aEXAiOYdPSWPJdxt2Mlaunak0Y2WvWiKrjetezMG49fTmmayKpWbNJ9ZpSSte8kj6QXHLaNcTE
QJiSogwtEedlzSUUsynJfgeeqjX7hI9wzUExQ/0di2L3vKak5j8yU+aan8K4Jn8la6bKXdNVHVmG
AyOe73xNXlG97nJ87E/omCXnrM67OqWQ9/Ga2TLX9Fa+5riWNdFlr9mubk15ZWveixf2zMEvgqSZ
1DstIxVW/A6I/VP1+e9UxBnkW9FF/nPV5/wtP/+ehfiXL/mrE80Chmhh4ASG6IOUIT38F9EHdeiv
Ko9FIZxwTeQfw7KxqK3dnP+u+tAvsWI/BIEYA04OqfH/87//jmfV/+m//zZBrRt/Shij9pBhAjzo
m+APjf+gEyaDNcuKA/+dC1fnBRnFPipT1ygJXijdUUnZtuHc1PQv+K2+qfVWbikO67cTZ439aPTt
yY7EaLzZCTdK7RZYttpZmlZgoMHaPM0s9QLlVb4NedmFLIckfhqFV9OXHk+JZsiGEJm8kntOLPp1
NPv6vZKRvCydH81UdVdMIvOFsDGhjW7apaWFTanLymDs2Kez2VfD3sGUzHkD/imqTlxbGZwDjt2W
Uq6zS2Zvig++pS9jOOeZ+EHrZQ/NTOX5V4sydUljW5I8m8r5EkV1j+0qjvjdGQdhxskAcrvHWnUW
wTAdS8a+VwZ/avbsjG5GgN/3bfJ/2Tuv5rp1LAv/It5iANPjnKSjHCzL4YUlWzYzCYJg/PXzQXJX
W/KMPP0+VV19221dkQRBYGPtFXxUNykW/sUOpdVsnUXcINBAssLpbVkovVs3ku1tjK/KHflw43VX
AaAUIWKmKUP8u0361hxfVXiEbtB020K0a0o3X883Cr0onTShZi0vvdL9qKXU9LB2U2K3ujsmjp8P
J3Xipl54EvlNmR5CldurvZvJzaDELZtovvLCFVUT/rijdSpeoHj5jMsXeEmQ4rHPowrx4Kde4gzn
3Y3U4BuFN5KE758n43xV4i5NxJ3hr8VoGFJVHySUG0QV1K4BxhlWViTXibNYhzGhcznBYNAeku9u
GEN90dvWiP1uh6Nne7R71GfnsPuqZAd0MJqJgzMZ51R/PVhzAQxU1sFUgS3qgebTlbPUhSYDQfU9
cst6U0704JzPaZK57vplzgmCUk966nRds2+uKAZu/3/B+78seADTxv/mf1/wTqsqb5BQv8K5X/6l
f+Hc4T8cml1cRH2wL0i2/8a5Y+cf36xlxs0qxuvLOMP+OxITJJpVEsufkN9nSLP/WgGDf4xfHC4W
LFjP8Qr/yQqI8eLrTgmek7jLgnuDuBvDkNi4TPwGfOdBDksRq+GzuQO74+zVGmtuxDuS1QE6z+wI
xOqUTrLs0Agadw7ODmPkc2Lr2eOPyqmxpYraKjgjyVYk+2ps12mjcVG/5euoxYlThIt1W8aF+tSh
4PC36MZSgruSCoX/6PYjhJA66jZVAikH73B7BfrFoIRkd76XTT+p9XR1Vi02TdHGe0gzntqPKJOz
rTe1yLz7RFIfRlb3LS6W8PszDKSjGG3QanvEy8hK90TH+66/c9JJuBexq7NdH9fB5SSA9epxIA3F
tQ5hjw3RBr4CEXHEoeQfZFEst3Nm6yuVuvWdwTSbfTi3FlKsaE79TePbKaSmQt5VvgQBTKcO4l+7
HFNMEc9cY9RMd/GEIwrezUSYtQe/AfkjncJ4Oz/7PM8+6iJhzJ8rYwOde6r64Lg4SMSZ+JoiBbz2
SULeUUx5N4Oxkh7bRewyx73JjM006ulwby2U1jORkzdeaFVXXjPd+TbUDf/Zq1rOYfYdZZw8EcbK
mrqxPHfqGilcMHd3o6J3iS1/nl7CrhBXU9bgiU2rfbiwp33ntu1VIlX9s8Bw+jBirHjofRzgUhX2
d24Qf/fZNuAuIhALjA13YAy5kQd9iukrbJQx65aVfzYa++7QGHkXiiXWM+bensTmOzeG37LMvhXG
Atxvg2lHb/QcBuay841ReGAsw0k0sm7Hdq4/VMZQvCmr/so1JuPGXJsUvPJWVYW+smZCInK+2I/U
kglwhDtfLcayXM6Ylzs+d4r9ebqzxyS9X6OQHaqKOnQ8RdNCKGuKAlRGSufcyzr7bLGHJ8IXput0
ENUtIfSIbeiaxHehMVaPkDjA9DRu68al4koQoLAtJI3TEingyfps0O4yo0Nj2u6WQpwvlbuRyhMH
GCr9ZYs18BforvjdWFpnZ6Igswc9Oqb7nrGGJ2d+OoGfkh6sbjgnN6U/s7PgcnzxlDf28rj0kzhV
zNALnt3n2ZU5ShpL+iGhVRGs+sGi8QkKcofbjn1IwnMxmjRPTO1pBBU3GTb3FkC2Y3zv40rc0WKv
9g2W+L0kHbrGJH95dst3+691qKoDQhOs9OvcJVQVkiXA4nm1PFnGdb81/vvED3wSQwzcuMTJURqX
/omYln1inPsLW3xhMeyvXePqbxl//6pMKbmAbx/Es/t/EfbwcxVyISCAgIiA0GQFoK/6gjy02w9h
rU4qWh3wO85WAga0SRoggnOzgMQ3CUwZWoYbjpw1BqRFvZ8mmR/KX5kFGMInXnVLnnZ6iocaJgqQ
j05xr5xva5N80GgyEFC2qpO1nINLQUDCokhKUAt5oTt4ttPtJPQDcKJ1tLqF4E7hZA1C9LYXkw3C
aQkyGDoH+tfN8hzOgLgHB/zoW9u1/j4I1vi+AIg8YGJcIv3Ok5vFi/JrTtOPjZCQEjvQyjV3HgM5
+rgPK1t/7RWPjB2A3ClZuedp1cA0c32mtJ2SuVKLChpDVt0sLLubjJyqDZbliAzDZvm6DjH2Tgnr
M4iCvsiXefkaLzNi0Dq3uw+dApa1A4TvUVNft7QfsD+JoV/cpH4CMiyh/iAKEHAaKn+0Ea8V7aks
qXDgQmgsX2UT3+ki/ClbaMqpi7hqyqIK7lzkEOaN0QQxfUFTtwnhg/Uwww8bfDjtMg+sg7NixxC5
uj4sGfo3FndYu/PwkFVL74jjMjb6jLDhbGBvsbrvpYWCdpOJAk+fOYN7dl2qqKVv187RsRzg+V3M
QgW3Mxv2B08lxC6UE1MPQubof+6dXJ1la730Gwxz/W+a2Z9vHew7oRtbSSiwCZDhXYdLDFwYTvBn
rYs9cLckRIHFRZMek06fLpgJXWfVUH1A0O+FG7rC4UlGBuG0jdcp+yKJg96PrqiPTp5mjxHkFoIx
Is7KdFu1uEg95UCiFBLW5zphTTxKCF2TN47jhhYq6ANL+8+mFDBQMK6bLvXY9zfL7JIBHSIXU/T7
GgnGhNvAvMGSb/hko/R87JSdf2FPpsGGFusSYKy+TkY//mnP2YDbSZV4dxZitk9WWa1XtU2qLjyc
H1TmwZPfxH4OxOd1AwrhERAF45pTvx1Pa1bbbU/9sOyWShkVTcIowkfNoodhXPwLGJjVk1XYBdDO
4OL/FMh8uk06ETywj8R7Cb3/MKDkseA4hjLBPdnJ0lOVz/P3EvKOYDFKQVDJezMGfMAb9ZJZN3kR
9BjGerX6gjdKeeVVMk2ZxZpgezeuVzrrXfkkdFfeAVJ8IH6UuFRyIZNTdBk1gH7Gxyo5HFyvHQm9
237qo2XjYpVT7xc3ti8lQShf/GmZfiRR1n2NBALexirgcVlpnGIk3C3WmXKK8QY7JciKXq+s78Je
sMtGiIshIlL7I/1/qY6hNcmvcTo30XZZk+FUOtqjQZ0XHQzBsC4+dVEuxCZqPX1HbDVNe2v2OtBs
WZ3yzSHdIxFJLttFzN2GO4/3XqjsL0msE7EnFqYkKHW0/JOhEvldEkv7BL1GSMzuQBIhHVMgTy+D
1+w7I0KK0g0vlkl3Z06mA3INBUfYkdjZymXChZVct7iHin1nA5jjfUFUX4atyMbp5a0z9HrX+358
QfgbuEsIJLSbw0Ke9qFQzaauGvWlVIWGE5sOvbPF06/9TES2bPYaCWjHga5bf2BQ5V0mNiILzw2+
iTSLP4ZZUz+2ad8eiBsmDWcuwqQmOKQEjMRRihXRnxf7NA/t8DJeRfh19FUFJi7p4LmpT5Lv4i3e
t3DibK0Tx3uIgXPzTVR7M/xPRb+maYnbRX7I/yzXoYyOSKeXu6hMunE7u5nzOMbEc8vGl18hoelb
Pwaj3xaza38ZVgpI0oimgblk98OGxrjzFHfIJ/ZJHaQcZtsi+Qys1XykXxH0B6/J5vOhHxboU5aF
Ul71qMLAxU6LtLyx1yH/3DXhVbqMED1qcvQia087BQ3FouNboWObBF+R7tK4Rm3jQ0y4RmJsbSIn
DU86cEq58dUovmFW7WLN2Mr0oRFLiPqknkC8HMtziLLpcxv9fJpe9dpd6R6tyalbVDRPha93q/Sq
w2Dbw4WD0CUYVP0jK9wB67QhCPEig2G9GWmA7spAq48p4rtvgWiTw9gSLb3hbRKNK5UYLjN3JvyP
MotOWOIDIeYqLQR2S6J4koDPzQaOFVChlVUsLd502aKO+FQlc3UPDzQ7sU04tHKS4UIhXYBsjEP7
eanqeJva1Ij1lJ5FeHj0h0Z1wzHKYyLDcQYvP/dQfshFSybI7lnu01mT0g32iH/W89Jy5NkUCOeC
J6wuXJHn35M1J4ct1xq/nW48pLHXnHZV6pEEs36SC8qtreM66jFFh3DjdR0aEDtXp/9/Sv4/nZLp
J753SP6v6rEvX1PBnv+Nf4GCbvwPJ2TOs1Ho2S9S0xdQEMM/0l9tDABd38UmNgAH/HVADp1/8Ovh
xzkdk2XgGILfrwOyz1/5nGaNSXf4HE74nxyQPQ7hv3kQmtthZvicwx2O4TY5ta/Px9gnLDWyaPED
Kq4s4GisiWfvpsm1Or3TunCXhwKvCX3oF69iv+wX3/+Ot7xsiCXDPso9SMvoucsuskDtG9KOMKCI
KihmH5WNwm7B2l4GZFIjdkpJ/4M5hbXO1quGZfV2NKx6eoVsnyE0Y1ta08cMMZHaVwV5LdFOLARq
GT8k6KAnXo+xrb+Z6TTEin7jbKGEa8aip4249KSoWS+S7FeA6isA9TV6QCmNN5XrGBvmgBgZ9+3o
QE93Wt2v/g/ZT1SOmzoNMxgBdHy88hJnGHqh29nJm/pnh/J8uRchCRVq62aD4nngyaXzx9/m1v/A
fX02sP23aSS3RAvaoTED/TUAWgEhfgVohIU7E46q0ieHI2R5KRHVlGerGDoYQhm9O+A1Vl6MzTbo
JiLQ1WKWBC7Ap27Lx3buF1hT4QCB+ayyxx73Dnw2wU5XyCRQJrSmbH3IFGnt8z5Yyy64WtfS4cdw
R+r9jgDBfoCV9v5DvXbRhSPJIPto0+D1OsA+b737kdXPObVb88NGORN88Jvcau/qKmnXm/cv9JoG
aS6Es70gkcAnLoKjmHnfv6FBS1V3uLDMyROwJm33vawSqtGNa/OFz15YiGuUBT7RrEvgV5wwJbvW
eFfmfvM342BDuPztNZo7gdRJjI4PkxCs6427KTjMYsdzETyNfaQQh8ul0MSGIKYNvbO0R08a/KeD
THQWHQVAMIfuAw6ur5+dsHsrbMGWvldDZ0hX3SIpmulDr8ky/eVaZhK+fjoWLlLMn022YcS7r6/l
4k9Tytx3n2Yn7XPxwzUuE9lpImGAnKXwDhhiyOkDiqf3X/AfMwleCoRS/kP3hEUXOPL3Fwy21Cs8
mfvvqOmHCFvKsIrGu8S12Dz/8oxvjIjNZIoxK6fV47vMKMh4r69VtK1TTli5PJFt6dfhMY+T5mPl
ataorQ5TFBvXc7wmNiHPuWoCe++PWbk+FH0opUfFyYIIF6BI6vi2AAmkq5KNjVtdlLjNRcsR53wB
h/D98fnjxZi4A6BQbHUdElneLmhkBEYuhWHznXKNvtBGWXFZ/Bw58fuf27YOWm9Hukmr/xZt8CYF
hsFCQEUEFq0tx8Vx4+2ylViOPUuU0t9wr3TcdYtWCL/wbRhJUICt49Hwro58JmX4yGk/nclLUUrF
+OVYszve43U1UaZn0bzqbymRlzGVakBmoY+dOpHefxml6O3nyQ2G+HnzmcQRCV5v362fTkCCg2q/
gWJAp4Y+u+j1pg9mxaRaFwgP40ncyz64srwk52vqGyHYDBpMfFksY7R6y3cmYF38RHDByLD9iRLc
eHRwpP35sgCLRLK6QL1Jg8/kieB6BN4RlsxUaGhoFzeNgmyrsa5xRt5IVidmibb6LOOC7jLDqoWI
q+cvmJ1SQmzwz0kYC7coqAE39poHXXFwRefzfXcZ7gM3MhAFdr0TdE1n4+mkX2/4/GMfC9KGqanW
tuAeUe3FDdTKZnA+l30ri2Y/BABID6v2wvF+VF0w3vUF/8+0yZqCFWSTZUHLO3Mx7+HStZflJZQL
T1p86DAQWh6mtTlaEw2ZNcR2gnoXLj8JCJ3wI3kQ9jW8aYzN9a2ewprNbOnmgiW4V/TVln2Rxlza
yqeYH1/BxbmahZt8cOXFZd594SDqjySUj11+WQl4aifgWXNznpGTMZwN8zAzlxDAmpUPt1dnOY+Q
qrBZ2tAs+EcXJS5fm4w63bvQyBpZlhy0nh8AuUXGozYkTwXFziYohQH17Ybp18+pWcQq1FBwQQm0
D/hHTtsSb71elqQp/Podnewstfdy+gsZdEnyjkg5zlafMRi8fOHSs8xYHBev5ZnSl1EVIKSMnB/J
gR+YJp2VZ02lBtw/nSw2V/TQnhc/F5kEDIvE/pLHY6E306XlUFf89Er8rPp9kQRFfddoH6TiUBjL
lGAjsR/jmxqbOGbWpC66rAXFPMKrn+SUIQ896FSXkXdmIVJdoITMI2PYzhwMq63PwugkH6LKDhiT
NRxwEzhNgmZEvZSu+PBF0PdmmEO7JaBa5CEK+FDzZeclI8z21oLWkGECMrIK7NXqjTxM66KRjJC9
dYI/pZHXeeMZ1F/Bb8HzT/ApDAXpWDSAUx2ydymCpbilhafn/wTwNfci4swTwZYmE5/gEnUlM8Vb
8Y05jjSruL2iziNTtyVQX/OrXkTM/3wQ/IEopiXktgoRmzFGbcAIDhyvGE7QdDPnKkpAcUR/Ixif
1AbCha1LaT3ey6jhvzsHIZ7ehAj4gitKx5Uqg+R4vvNFLatZPLKSQqzoPGU+aTjL/FJlC4c3Qdbn
wD+0dLzxHmsJl1HI2tBYLY0zplr1JVZ9Dr+wU0A21ZZO/WBmtZfnSu+wTl0d/zhHBOYpsOh7fMzz
eNw5EemarExZBXH1gGDt4JdxijJak38KhMLcBvdPR6xVb/xlmZn+UR+5gdjHNZSuhkJhagPMQcm5
59Bq66qDWZkUXn7dOlmOvyS1unnDsIMWG4Y93zJ9aPoeOK9tZgXxD2u6qu+t6byEhsA9JlbPu+mI
gWj9x6Z3cLcjGK7AQvdDXHeJaK7anrDiaBvYOTD8noWY5WavaauRJ5zKgYw1OIwBmMgmcQPYy4lX
DD4wGqiIKIPv6+RbAhTAEQvPHMMcWDFBUdmcZelF2WaDE17pOUYMvl3ywiwpoZ6WTh7Khcw/sn2B
f5hDMG+6Mj1voQTyd507Dsoh2ttjqaTFwCjtanzbgKRn2wJsveqnAGTlUDTdwFsiLNBlL2iJ/uZ3
xZ1tVsGBwWfm4lGW6PFgaznxkxxhoEZttKLDfo6/4UhCeKwLUxFmYkhZnqTAA3I615nF6jAyinwL
jqt7JtTYKXLGT3n7QPbn0ZIy06OKQOr0PJutgUsLBx0phGJYeuz1i6RJRhPCx08U0nxlNlk68R3T
cQ6wibDYlNXC+rBEWDNc025RYLIsUT4k+U4DWe8jEHjA2hpLNgxqCHRbvtPg5DTy6xzCqm8GZ2o7
r41PSsWqimViVkB/PR0KhIMQD9C/7rAMbpK9IMUO9Wk38/CoTytWe0QxIXeMLQzSmAPIfciHXaCO
ZfJgx2hG8Ne0rvPJ/N0iWo+Ju+azKZyD1jLLfW9FbFoO1l+MMcAjRkXEHFepzfdppTlfrogSP3TQ
2DihvHJzlt0dUd14HGzC1VmCr/BTKvXBpntyH8OywaBHKfSkZ0Ejx/IQtOMgv8uaPeZcpbUljM6W
5Pm2kXn3NWfNXXFca9rqiR70qu7qFiXy44SoZbpe8RWyTbqbbs+l508SCwuk9SYdDqerfjhMkx+N
V6rLEhzhYIjVzoVXsa3uk0iP5IrzjhSL/Bx1pJ7DsFHERKdzOZqSflUTAlER0o+DzkHEu/4Su84g
PgTojwVxQZ3AE3oTV6S0wKyJeX6MvZck1ac6YyertuGKTmvFVbZabXVIXHDE85mPA4sgXV5OCFPk
AeM+ICifAm29Tws3a9n4Ah2e9csyYFshMM/cLg4rHGYJqYbPbWGeSJxeGLrklfhViiGRp3c4EU/r
eRI3tn3iTE6Gel3ODgnlOqzWfJslnm/dyLKtxUcMcKHenNgScLrbE0o8z/ewaDx9afW6se6EJfr1
QTfMalDGICC7OSQCHOKxDkJlXA38dJ039hjKYBfj/1aeJDmiLHRVIqrbTVy2xqAlVGvfRd+cuoga
HIhkO84GS1y6H3Hhe3jjDqFsQyD83td4hCZN50e7obT9KjhJaqsMruBKWGV5guMIZW32Awsc+MHO
to2wA6WZ7Gs4uLButWelV8rlYQp0P8/VN4zwJHDuYJC3eF5OOJA/y4E9nDU/kgolpdjJZFIJVri2
nVKjLGMIhZ2kgokPRgE1M//xQyiooJQ3j2ZbiVlI+Li7yJSPKJ9HPodMBGaFq+FpsJTkFlYVyaFY
KhwtzYPJKTpfYT5SkmIWO7L1+BkKESChxsee+2TBREpjQ0QjhSUAk0JzcggLZ+VuFzHWVXwy4HoT
fMbPqeFWHGmFmGalZM4TTjF0Psuk3/dU9hHuJ9I9QbRIFTzZ1G7WNl4myVpWRBj8Tef0nxK0Oh7Z
8ja8CJy1PQhfbkVJhOWTx5qCF4TNg1KXwPNHe1ErsyDWlcsePUU4Yk+n04KJlzH7JS+m2kbdNHOn
Ks1Crj1gSNuuH0bhd/xdm8RoyDmYtSTTb3q/Vdx/D7uDFaUUIUSqrVs4MXfUJLIHdY0JPeNHCLJn
tUFXo4Jv09Q1OCC6RdhcpG0xsi1C7DK1VCNDU7LAvTZjpNsm0M7PwSIlHS1M5RjdI/shuAHctwSX
HURgymf4WcMXUyI9wz1BX5td6tcOJpyWcSyJ6GZFC+LJ3L3jIa8kiSclD6A9WfKaQ0c1WAwsy0xh
7mDooX6Xx3+NBLbi+DEOkjRf8KEm4ze2tQ5q7I2dZsGhg4LITMUc5yjOLPWc+J8r5YA9vbxGNkzH
eeD4N+j7qEtmntgrGod3NPQjaPdVk5bjlN2sU2En8ZcRJ8qiPGZQ5OvpFIlhMN6voWuqWPwdDPik
1DDm2am0cfhy2CiLnBJ8chdzkI+CjslSg9dh7ZhPtgr1TpQuVUrqJqaaH1uplH+0ZdqP0c2qM7fN
L4IktLmfZaXJ2uOmRuYKupeSIvO+6oX5RGhPG8CrKTp+IBmFKdSciqNx3tEzxeQ7GTATQGQQVtTZ
6cvumo1jyqY5YFzLB+V5kiow8JSpN3Vg5mOC5R6VNcI9jtrJCjtlgdSwmJ+mKlHrzVRFIdulk3Ff
7jbLQlMalsGA8/vO8aS525fPo9SQ1e8rPDV5qapn4asvPEQ76dcRFmSujr4Tlggqa1gOTNN8oSZA
AYESlRdeNW7cXNaTk456l1Z0PoczfkHtUdROLbko28Eaa66FnIdHsOWYG7DCMaV1PKJ5uEvDOFeP
oxpyr9705SA1iwukUu9CTA6hChuSHJhnte2aQ2AhMQi6tx2Y0XxGIqa85ODJe9aLvy7n3uRyfgpC
+vXjyex6Xfk4Zg4GdlvMf03l06f2SK3Rt5HiadGKlRQGv07E0Yrv9XiYyevh9NWkncefUs4sGIdb
ljV/x4W3W2+gJcLG9zJsm6PdmKm0t45RIL3hPlgrD52lNTmMP4k35tAdBpGpwtSMdobkjliZQj6V
LfMj6ZOUt6Zp6VCuY1OyxigXR7+hRolxqXlg1M2KuzodR8ZTVAc4DJvzA9MpwE+VX6QQMvFrJWty
cMT7xETOIv1g6h+dyEEDsZQRddTLp4dAxZRWlVXHmM4taDv6bqdhxpiJ0UwGP7ISj3btxgvtaGqu
bTHPTceArObE7aMxYCAnB0PX8shpOZWXQVDiQr0uCDpOkqyZh9uACI3+NBpmkv6i3uVMwcZmCeoD
AiJGlk68LFp+TSwITIlPiq4xlahLB4t1Zno5Nc5lWvKVduSNsUhR8A/Btge5cqt9nI7mFPhysKiS
1dx0u85GuchXtmDSq6OVE68YI6gPOw5JNrMfdlbDK82dwdz6gBYZhQJtfvQHe8hporwMDd2NH1wX
ZhRWXWbB0rxGOGtz2WNlhxlC3q90BjIESo9eO5sT+vKycsRzbwrd2inNrHwfNfofMKMITDD2aOiE
PvTv13ggnsHRRLr19G1OtDlnjplVZdhTCFLZ4k0/KJ73L5d8C3cCU0UcT4WB89yIwun1JRfZkDas
A/3NDybTvXmZGhX+/mxd7z/dn5fCqsAwyU3DiNbUG2TVzVK5jqAT33KRmPUJoykPteXMYs3a9f61
ntHA3/FjB+g4dDzfDaEX/9mVImUB1kNVet9mrx44yAyZcQPf+lpkfIY4SzvshWvQsmgMjfDJixnG
qosIGdUu525QCNPZiDnymrXnZWX+1ftoVGqOCE3o9+wJyHsm/vT+7f8xVOi38P+IHRtPWpj/5u9/
6zLMKql1OoX+o8ZnjvtggzLHQjZXjlDvX+qPOYeDhBfTCqIT5IroLd5NGYUfNAXUY5xF3rAckyUq
pgdnDc0nEiQpzox/ebi3LRTSsskkdV1cV0DYESm8fjjV9VhIgN8/SlIp+O0aufh6M9B7Z4NwMeVe
dklMvU8xsfDnH5AzbHXNakdww/vP/naY6Zr6vull0CZFR/F2Rk6Nnke8k7yvYBIcHRdoE8t3CA7m
OP/+ld6OsutjLEwj1oakQQfpLXhdUhhGHkrmr6hYw/ISdovZoPKCk9oRL1FTNb5/wdfZd3QJMSAG
dqbJC62aounNDNIFBqjRtKivEHIMnqy8xCxzLIq4XyDm7KoZAwQU41m8RQuWsTO+fwPP6Xq/f4GU
Wp5rkv7gYuNi5rmvXzOnRCMADJuvuI8t+CTQy1rLPahHFhcnL2XLiCMUex6J72b9/gWKWz5KKm9f
Bxo7+NPpZXDqwjcQD9D/wlfcEs7KaWGtooYtoScb/Vnnr61owmKz1KzW4eSbzXJEmY0jX5bYfPgb
0sYN/oq3PuCRM2FCBPmvBKLbRxTzrj7NaS1H664tLVNb9WNvyi5LuUS14Q7cme0cChe1Tdh7ZouH
CSm5rfAFoO8p7Vk1y9I1RVMR6eeKz3VMsZwUtdEt2D0JVcBjaaFAJt1xHg3IgkFdefb+8P8x4ULh
mojFEOY84dRvp/bAySKz7HX50mYdRLFjKlEjtztyHUwF8Auyfv+S5rt99cJZaokXp0dDumf0h1SI
Rtmiuz6avsRpYDDGIY+D8hJzGre0ruze5g420D8HDlGzk5ii0Kpqczfv38bbJ/eIN7dZOU1MDN/c
c/v7t7WTwEwMYKCvfylb4M8zzPR0/dFFEqIu3F7/xUbp7QqCHsAPPZCiwIvoV/pvJnng2CkGMX3/
dexksT74RWimRVFIU1m9/1zum0+a3x6FqG2QwNB58zz7TXWQTrNdVc3ofsTLH3/cBPhSp4cUGJWT
bl5M7A6oAtaaf4QANszL2ffiB0phX0EzBdYFguHIY/r3csIZDhxhhdp3b+cpJ5QsZBH4nrVFZmCt
2TIwQKSDlo9wxD+OOVzWdEfujXEaD2eVPntRmqJMZlkZ0WpzqnKGcu5OYX3lC25SrZ2Ky/cH4c14
MwYx64rNdypC78+Oqe+nGlECTrdDTVxFyfPSqsBMd8KL8+H9SxmDpd/ns3mnLF4BhIuAbZHU3NcL
2NRKMFVHJPdEND5fa/CBTsuxM6X+wFLPEvTSe68g6TAKDR7hTO5ff1IjOWE5BwSbwfVFaPBMzoKS
lc6t+wREwUJNb60XiDMyApmw/IPNvnhwB709UZQcj3OErRxLfjX+6BaZJpJF2BzfzhrZK383trV5
4atfcBXruTsevkATowMCqneWn5k3WThULdMmHFn42x15QwZY/tVC44tk7hb0PNj3kgSUw9ssTj0B
gbw/pNHr14eS0Eh98LOyMaXyjAXb6yHteIIxsmXyvRq98HOhGsJAXdqjx6CMpADjz/QBA5wYp50c
8ZcUSXOs3bJ6GNPcHp9zF2iaph7q8QVVcpDp7mPC+bW/qeYey+ssGt1jHhe3Na2276MU8GQDZWXL
ll5OcD0ibzjP7Ly/ZEfKUAwS+lXurL7wPq30kcczFIQF1lBEpIsdqGH5YK2W5nBQQaje9rG6EexK
5UFUFoLIRY07LRfkLDF3iAWAOKsqly5BITVwXltOtPA0tvawJhBGzynWOsPa2c7Okyq8d9mfH2VG
HssmUUEGhJH2/YlbNM39FHrDQ+7hBr6JbAsLVQvc7ks5xD1qC6k+BKLvKYuS4VjMQ3GgTbBInDRo
LmNKEOfWZhD1eFZh9q4nPN42Ea7in4YoQE0UJQPhbJNq79cCCT3lpwWl0LLE1g7sW6FxFnIX3X91
wlV8zAZ/2GZzgPV/2Oe4WS35+fsz4vVizYSgrcxi5lMqCDJ639JpyKorw85PmyfeF6k8boLUMKha
8hcDZQcf37/Y6w/65WIhRDmzzVPDva1IklVQ2qm4eSLZuYYjNNv3sMXdflPX5eUoPDioc9rWt7QI
w/Iv9dgfM//5MeHq0LJhEX9Lmxh88hVKoeonHDA4uELZLtGpe0jD/rJNPP+mf2/Dz0+J8hfiQYyA
2IvfHiJNFoQ7wpV5cqaWb8ZzTfRLy4En381ZFd7haZPc5X1iScwy/Rgi8ijz6mTMfQytKg3tC7Je
cK2wBzxrrC78yH6LagRcUT/UNcWLq5sa+rl2xK09Fs1Pwk2iiwZ49nbEpO1TXHBOxTTLsUmOKdNr
rzaGSlZYB6A3Jb04Z4oB1lS8PBVtiiCoG9TBSX370Z61t115f3+phRyzrLwaElMGUAYxLh579NuS
wLHCfhbRsj5hz8/gZ7mXnRBJVh3ndX4kWrj64lnxvBvclKZHp6zgKMhKa3bvTz//j9sIDVnT8EEc
iGOYO75e/RySC2kfZOFTiq81Ng2NKolr8MN419Ml0btR1PMxrDVuHrklEdOB6B/xrI0vRxmMBHaE
qXW9Oil2DWRH0p9I4q9weht/q0rrMl8ayO3ectJ4tXcPBlpdtxYvbRPQGFu2q55puxRtn2xDGYd3
lI1E7Ewi/7lAeEYATBBmCVJ8zMmvu659jfi4Tfrh21Jlw0cbk51bq8FnAQsZZzp4rkZ37ak8vcda
ISu2qMF4gGx2EMjolBZAWHQFjRD2xA846mAily3ikwOqnUCPNh637w/ua1oSs56xFaALGB5ymg3f
mmYSy0N7zQ6Tpy4X/pXVecUDVm/Lgj9ng0AYr4a/Hemc18TX50tSG3DEQTUPBU+8Occ6uMypmq3z
B3kA4gzYDK1cMizWOUBlcaARoVnp/VQ9Sc+uHvJ0Rl+Ux/atNcbe4S9P/+fUotRk+XQjF2WK85YM
qKbaJ0S2aX6kMw0Gzu0kW7Vqxe2rq8kx7my3BOFAZ4Ru0Qcr3BFqSSIGdNgdOEkcb2l41kR/t0H4
OdeoEIB+gdAbq88uyyDvj53nzVfBgDoFOnwqSF6N3QkrCgfn1FTaNZ4VToSNV71i1Y2llDwUpbYu
48CBoQ6UYV0ge1yQ6kxsZwWxoxiSs3tvW/z4L2ravFSUXo3iv+oqPIIwBaeHS9Pzwcceek8t0n/Q
7tycZnVlhN4hdBljZuSs2wDU78aLc6IOQhh1JHwRKXHQQVWl2x7uw+UkCQohpU8G8Gojt0W3FSGW
OLGD1P2kVZt/xl5E/xS5Sw5cPxJi8d/sncdy3ci2bX/lxeujIuGRjdfB9o6elKgOgqQkeJfw+Po7
wFPnPomqK8Xp384xUcWNvWESK9eac8w/3Ju/rj+uxT4BxTWCOa7PxyXZNJiEpuOQfvMc+gO+JFH1
FZXHQmPkkrGncr/ODW4np9Bepz4h3oVcHKIGfn+T/NMN6y0SZF59nrToDfy8/qCUavJmdrNvGDfg
AL5fEIeg2AzCo9NuxdzLh1oV3XYieGVTwVd4jjzVV9wns/7why/zDw8sUFN6yywdaC0/KnbnvCNX
F97Ct9AVzj25Es0dSS3aYuOKT7wXu6suq9tjZRX5IRtN/dIWLi8ymAjjTexGHoLkYujPZFWa31HO
17bv1XF6/4dv+UvJ4DroXW0ecTTTbCo/nLKeXKNc1lb3ja53HT5SWcCUopMI0rMR/ZXh9CkzJRha
3tpTdvk9gjkJyw8n8bAz3bJ5sjGhnIU7pI8GhhEmJLwFtirBKAomI3FXQHu0v++3/4XuPkzVt//3
f1++5nFBkiublLf2R7AAYujFnf8/0wiuvg3/Z/+SV00Uq2//8Jd/Gy5c8RcNClCMNFAMKta/CSyY
LWzbpV8pkJbQV1ngLP/GEdh/0d9DFytpBliWvZgk/nZbwGqBmsu/jtmC8o9x8n/itvi5jKRNv+Dj
UGGzlPAtaG/8/AhbmjOGtQcMA9Yp5v7ZCXzDCZ9+OCk3/yqMfjQt/FyU/30Qid+ETZrLfxk/H6QF
RVchtZ/3XYpzYnQbHJLuEnGdWu3m94f6uRf8r0MxoKJbBEZA/NIkLPNgrJPQnPcjECR4q2QJUMMF
lI8sf4trZJ/rStuhybF86U3lHw7/y+lkFMGXkC4RcFy0j1t8I5s9e1Fc7VlLHozc/YReYP37X/jz
OseHL4ega+HSCqUMdT5seRXaGYoTvWayOjzQkHlqpF6uOkN30dfW335/MF5UXJv/X+q+Hw5NmGdb
Dh0FyN5L0fJD98sMMZciS2sAOBJAHgJkQ3Ap6YOldpAfs956tIKhzn0rrFvh21TBOakyclZ+ju9M
rRuiOhFVhtRx2CbTQzcA4l/1ZS9rtucZ2M4GJUPhG7VeDX4eSR9qmIG3LjdfjWTYhUwYvxegJsgr
aoXxNC0KOW2SXb5OtcK8iupOrs0oNdcdkRZPUxKoc+yEcOFMw1XRmrz3/AHrRPgpJr/Ul7kyb4OQ
AHabjffdEgTr92yj4OS24VXXk9sY5uR5lF5XI6i1a0CyMzhAL7x0CUBFExgsBdFdGVtvzuzd8rrP
oSl7+bESI+wIEgNknjgbzeYzc+Bj67Sa611a22g7Cn1tN8nwjbyV+kC22nU1OdoaSJximp53m6Ec
nKtxNNOVJGP7CGHnydX04JhEgC3rBlN43PffTEeTDyMSlvWkk5w3yzp8aB0rW3UewQ6yD9duiWd2
HIJ+P9P12CSYki9FY4PaXzq13jSc7FA46YYsL9ACIfNPeWiR4ozbmDLsoXZ70rIwblDdxO65QiUt
TkUFcGJbjEo5j2x7tU9R2qvrArxmSrN7NB6wHvQnQL7dnu05SE9AtmSp1nZ0CvJaXUq8QRsDsOg2
HyS3SI7AqC4XCt5Q6KjrOmNLKKAgMj318NDWIwnxsdE9d9jmCVsQk37WZjd8iKN6xqdb6n6wSEGi
GqWPP8S6PMwIeM9BEKnbaibfK1fNOZCT+VzPXvtAKF+6r7VIvywS4D3tHNI4ZyfedqQL7IrcfI5S
ZU9+Cshtm7jmuGePKm8p6UipoL1ymUOtvOkyem04US/M3Kt6JatMbOnw1M+ls0g9YwdZoj7a6Jyk
1Z3iYGkozpFDfdFsUXHCdA1A0sJsDr8kXRod+LNPYx8esast1KvhtprSx4QYFl9D0ryz8qI/0YVJ
cYv3DTvmcLjVgkHfGWYs9uyHs/2Ut0AMaCyeplJQjIsQfiMVugdfJMT7sMSCiVszqKeXRoO6mfHQ
nPsw0U5t6Bg7oCAkRqAnoYYmAXaLg9dd16LmaGFqljwvmoZ6kFAYJHDRdFz8bc9e2pKy7IWIp4Jg
OI0JbnsXyDZKHy3aNT0wwjzN4fBaGMyxYJNyisTUN51sOM64g88jI91tkDjyiSyxZJWnvJ4dN3ox
A/OT1OdpQ+9X3MUox/ZGb35xua7oJsN7BEV4p13OtBnPR/ikZMIHKIBnYM5rrKspkFaCc505QX1X
V7dJHWTrop6/xiHNUoTC6US/KuwPASm3G10Tt6TibNuxJPJbI5KqlFRZc8rHhiTAPyr2+ahKmkFb
V/iTtgjlzJemx21XohLaNOO2rkLzwbYr0MR6qopD4fbNTadV5gvrtneI8wEmrB7ROGcmt4nQDKAC
tKr5KsjS1kC8U02PJYU7iix7PuijhNJl2M+qHBrfIHQL3HAAsaMKjDXT4zPQiF3EC8DPe8H2PQxp
9mS5Xlw1C3ePRj5ZyFjHAr1YhZ46WsrT1vOsEbeTat4lDNJvAabg1Vw3G7czrBdMlhV0MrO/prGZ
S5/QbI8Mncm5jqdkPLPXyg5ObkANJ5NnXQ7z8JmMdJN+xxKkLED/TCsK/WL0Aecn3yVqt2VHLh4A
Y1q3pHc7wPURGeoZWeA+qbvmzqUju0GTD5JxdMav4Mu0a3bUSMzgU6bKTZ6I/yv2eCxL1O4qw0Zs
jRZ8MlYPuDEg4CAekfcZk/lnMv6/zslFQa4iHCQc7hsT/BCviuS614GdHLzEc5FSjTqB6HG+URTa
K7ef4j1wGOg0joz2XQyIHUWGvbdb2752mPftIy0Mv3j2Jg/jaQfrg9NPK+KRRlO+xnnlbTlJ2QNT
Z31FqU/iuQbH5N6qUVAOef6pnVLrC6Ka6MpRzvypKUyatzGzwQQN2FWnV+2WJCjuvMlN9tBnlJ85
3GS8PEFRNIYf1Aopbxg0B96PA+AUkzWjHkvXObV6Dg5ubWRN96+64n+L/D8U+VTlS5f4fy7yTyRq
dG/p9GN9//cf/Rs5RkAv2zlG5K7DtJLy9+8K35N/IdbG3Um1xsj6vR78u8I35V+0D9kBCso4IqKW
fIy/K3zTgWBGfS9R7OiOWP7qA2Lxt8jFX2pSY+kSeDZ1Pk/sL81KkyEMM8QgPPZ6AAccMYF7i+Ru
3proFXZx7cpjD6RQG8ZDVVsUMJBFJSDgvt3TFul3Zq3XO0EAmfhDC5tO+cfiEpOtQ/amMBxCG2g2
/Vxcjo092SnT34PbE6x1LWUqrr0ZMCvC2cBGUd8BodfRUG9ilOVtaAIaqno2zKPsgq9wBPXbhs1A
rTYYjai25wr1MnCbgYFj1OjPeQSWA+d2XwFThBrrrTMcRoJFw/Yabc3wRfP2oJnnNV6bAkIZOnh0
6MRuual6jKY+3JeksyfQZuyshmXUUABYzOpzxpWFPBJjoeMRmpLNqKibgE6AHZfoe28IOO8eZcnS
MKg67xdhewa7kFrhNZ9yAfuYSnmpPImji4HF8mKih6nDMjSi7EjOZJZuMa9kmc/6TExV3QBhDQe4
DcETKRHaTsWzOtZhou+6zmzeYhGpa5nDiEP1dyKb6ViRwfjgFljsdAmS2W26lsC3qOcd3lN0unPN
sgPv7aq2zOlchNFWi8luJMRCL+80Sz4Lk0Ub3VpZruc0iz5jharYY3T2cNGQl94C/oA65aL/2Axx
P55Dd74XXZhdq6mLCZqVBYljg6OHWwTV1qtqCL+TVdT4I4PeecXAM3buhJdWdz15iUTKe/mN3c8u
uGxT6ekFwFZjPiYh7IxR1+Lrea431hQY2xpF28MkxOgverrD6FT2jkynYlu52NFWunK6VcP2ejOD
FtmPvGU3xGZpvjkLEidFVR6suR1WOordW856fSKkVlH0ZeIY6qY8LvqXY6SLLFwHhcg+V9DqH0oX
HWmNfpGYXt7w95jbZ6hvxng2e9ptuPCdLaiTepPX/Hr4/O0qm3q1MeKyJQE56q3tzByVSXlaRS8p
tz0bFDViy10KGFQcd8IlPYn0pv5kD023gT8jd1YdZRvyLdkfDQTCzkVr3kVtroCNzIYfqjjilla5
G2ypfhqa8uzWPrN5tFbamGn4HGW3IXpOfzFCmuc5L+xvBrTRC4NKa03ZrvZAsHrSbbD7PjfGNEN2
cyP9YPROonjjm1NEox+w1a4vDXDZSNQopIw6d42VLQmk95EfTusszMJFcx9oD/bY0JG0cJEcEK3r
9K5tQFwj5/HQu6BbEDpmVDKpU5yYgXL2LIJaV1afbBLesdtsMuyEuWxgveFRGjCpZoMi+6sqzjIj
h4+YthoNiJ0EW4w85Kh68fJ0RV4NJSWzgh6HQ2bygmxJnHELeCg7Ny2dQ9qqRxkN86vbz+MmGBrr
gHIHqpZDFsm60gmkZSUcnkF/e8qvPFIRQCvM7NjSWKXgU8gCnXwoB+6XInBlt7ZBeVEx0vbpr7BC
WIdRx5Hik1Dsgl3pEZedp9KlyJNT3x/K0CltaD9ZTWhr4GUABktHwZIOjWvmvMOto3odKnYR9SNg
tSa7tngwdoPBpBXLRV9qW0V0Zb+u1Ix+l+XgxFY5Y/4bZPlT0BY1BGqzLTcjnP5LUA/1GVpG2axd
sxbXMXLWBxf1SrbWu9hai5J/7nCPkpupT9Gxn211GYwouokNGosVJeWDZxNXGk5ss/NqIAoc0TEF
YpOmb0nYaoUfW/hzabEr56ZBnKF9hjA5D6uxruWdYQ5evEHaTl8/rBj8bS2Ry294KuvjlOvDc0iE
7qqf9P6OWJF6z2ZqPWsOEOCwK6O9MLAn+G0dWadIEh7kDr26pzjCVRToTnSrM5H7VPZ5fOdOY67v
G9WEN0xzKtiWU5tihnCj5ks5CYTKFgNZe6cWVnngdOlLVC9YYVsf+0vrYSv3Q5KjgCuYHnTIdGqj
a21stZQ0C9BrNIza/jvru7xjZzNsa5cEVHbfHCKUYj6j2jdxqJjJQaXGuEG3CS9PI3g0cdPgM/gv
nf/gpmOd5yFPIXT4kygpdrslkYYUVQMokl27Z6aVMvTdyYgWRZdOfC9KMmBlLRTCljH7+2Xba150
wlXCfL0z+ZG97m6ayHlLTDGsB89CT1OP5lMMFPCQwBK8QXWoc9T8zagbyY1op+b1qFXnhPoSgQe7
jskL3qBKHaQLgIpeCH4tPdfWniBXHl9PcjXhzt1ZJRqBJdbFuC540CG3xd5wZXeGWBETb6zzaGK3
qfiPGHXBF2Rp9a0yzPGESJG2RFNFxTM6nP6tN7PmlKKRWStQZ7ulLnnNtLR84y61zRXQpZilI6H9
sJmiIDoDKWbYw+tUnUyvHhvaSxFmNp2Zg7VhMAaUc8gVw69JEaezhs4mnhx0kMWmdur01QJ5kG4m
SaahH1r4MEhP0eBBM4nMye+O3AGnJ368XZXGYGAIiVTPMZjQJ0o4LheptlbSX2vCSu8mRgopBpNd
kuSov00LPjThHZF5aeLBYTpN4XUdpIV1oMQqv0xl0G7bTsvXZSu4XmTzTCUPS1J8Me065zPj/quh
o00gkASXnIt++OLVjX5uWM54ipppxrNM8q5P3WUAA/QI0vRRW6cvunSfG00n+GbSATQQB1UdE49g
Q5+nTrN8E15mtCLkgQwNDRj03YAY9apcsKoWE5v78Z21umDDCIBYEKxd09yFcuBlDeDlQvh6tB5L
HrFzbNChxpTWNEtgWMxEzc4tIsCWzB+sse7bkIz1qyfrqictUpNH12qI0EYEZagNIEsk7u8MWbXg
ZL13sqwsgcy277xZNAKQOkeaOrh7kqQ/1zqjPnC4C6lWvVNrKU/UJxxLsGwhfMO1BbEFOPKddiu4
BwIMd0Bwe4xQC+8wLuo9cfXWuKb3FZFdCvcPUmRmevfjCFS3fOfrWgtq14PlTVaJXHKFSydLLiqa
0hHHr5tfJfCrn5Qh6zvdHNwvNQEVu9IJ0SCkRMW/WXqwMMrcutjVjQLYp4W5YE9M34KcAzfqdnFe
6TdYN6P86FUEkhPmVH3HTGjFq0yE4lB5SSZWBV1xvzE7onPGjvCY9uR4k1E6/yqy/3db96dtnTQ8
83fbunPZkXr2Urz8tK/711/9e1/n/cXQBj6ShRjzfWv33zs7CVefhrhgEOPopkFP/r9nN6b5FzsZ
A/KCx3CWeT4t9b93dgYfuExtEa0x5l9oLf/Jzs78sLNjxgCTEkWVjeoJwflHjUI8qaEjhUYdbG5c
xICJpt8J+qOEhzAPL2sUw75dueK10dzgwY2kItOoCI6aimE48/4nsMvVz6Vwih1RMv3yTslyjNCp
9uBVOdVDVIHKLUUroTskBGEVWvctUQYtvCjMniyjbjdV7sFXgARyoTtHCjEhXf1aARNY6aFQw67N
tXnPOuTcd0U3/kEu+2EYwhmwLLaONqeBc/qLpDKhWGOjWlUHSs3xxiE9akfNIpEUtcvv4nv/cIv8
eZL1fjzcNCQqMCqDWvRhw2oszBjUJtVh0JTpj2H2StHTr+KAc/D7I32YuyxHcgE+wShn544gZPnl
P8xd5o6Ya97u2WEI2PsBUAFvOZF7TiZgfE+qtrWbAODf/f6gdCp+HPa8HxRFJf0CbiYmgss//+Gg
iTCaIaf6PHQO66GvdcCgG4G1aN2Ntpr+oB/4p6MtnDecQmhjAQD9fLRQegOcsiQ76GLAqV+ofN4S
IqsP110mH37/yz5IJjBjoJNyeVo9zBn/oFXAFZZFeSriQx2NmYkDj738uq7zkjm7Di1misbrju38
eWhS5iaZ21YbUgeb//g3I1Jl6Mp0Emwai8rPvxnuuzuhb0tIoKRZu+ZF35CfFwQP0gHp+4eD/XoP
0X1cqmGPVE1CVj+OCtkom61yEiCp83yLa7FZtxpPMKhPhg9TExMg4RYAmP5w3F8vLKAiJt5slIHD
OWJZt364jdIwGeLQqZJDMdQ9RTlXczC7AV5NTJf99xf2w7EsafP5KBPB6bMKinfXyA/HsmIMk30k
40PMfn6NMA25RCXUdAqJNnv8/bE+rLfvx7JxtSEMcwVBKR8uXoL7WFPUbod5mgcdNZvLBBSLh77+
/XE+tsWW32Qz3JUOiwy3q/Hz+esckGHAi+JDIOw+oZphP+FbU0FnuDft+yiO8xaMSUsg20wDiRS8
PIz+IIz/cO8svxVRIQsd2KlFT/Ph3mFzBsOIcL9D0DchG+S+pt8wa+EFk2d+LEOP7axjTn9Yz99P
4Y/jZg6L5I4fjgKOd+i74PuHy9mHDtVd4JJvDjj8k0qc/OiY1nQF8SmCHlAREdhq5Qh2Gf2zuwqG
buoPg1OMX+Er1+qtIuL1SGBlsA+BER0DEMTHYE60299foX/6njYXBn0G1QHKjQ+nJ7XNYJhdTWPY
6Tqv4CUstUIKzzaLjIXB2UM3plk2JZpLVEA5pBeBlpUAYWT4hw4P60m2MjiMsWdeMettcLb2OCUA
2Eq33/3+u/561+IBXeyR9FrZK378qkKSOoUmLz7kUhCBlsLtTdm7NH+SXvz6JOIK45KxC0HRghDr
57s21vCs4byMD+VQzrcynhnZFylKdazs9v3vf9PH5Zzb04PKgfDVQwvxD9hEr7Eba0xYzknIW4de
0K9FVnWrjEcFOEgVrip8vSe9G91nLS/CHVua9g8nVhfvdpyfb1egpwhNJO4DpC0fG9gZbi2DJyPY
u92gpoObGSymrRzN6hB21Xyr4SV9taMASkHcAbaeyAwK+d+Q1BeCin0ibC44yq6bbtpeGp3f1MyI
VhjDkHYZaT5fsqgJjhEe/zv84cH3fuyyJ2/K5sucYTdjLKSce7ce06ORe/apV4IFt8kH445kO+fe
iSqxb3VPP0cwjYnqrWLtQXOH+XYKA7PzMxpO17kS7UsWTOKV/KDg0mgVm2Q5FsH33NPs6ljkdU7E
dl8F+7nRrYZWadRhfnPVUiOgQhd+UTNOjMCVvxVdbj4OMAcQ+gR9rq0aSPPfs761hjVKZBOTiJdE
l9DkybZslhZd9fFrF7F4E4Vkf6ez7BmrIqdsZDsmyCoaYhl2W3IYrN2ALaZZ41FvvnpMMDdgEdxn
eBEklpV6wv3G0x8yxWaQS6cQzAyREQ1rJ5xp93kmb5BAJhle3OVvwWjwNSbbBM8dDw1WljjTHmRp
ThfeM9lTDWTq+v30Bs7QIl2IxG1l1hjrSiSPkCP10DGPhsgRtIKW7jb1HCV0mt9XKwILTqqdWaE8
fdS+FGXKHQkcRmcCn+kIoWIm/T5jepITlRDRgzXG1qeOFDwNBLcobhayODN5i88ZiAy/wC8nf7F2
41clJHrOQKkp3MlZZrOPfMy+R/RkPnpAdwxfMzi3uWnEr1mYG1tdldYLbSaiI3loGDYGoAtv7YFG
16pNiU4WqC2Y+FoEJuEUi78w0mVpggn0pE+CsANzuQ/zJffF65IhXE2R18bredQpYPS8nAHegi7w
EZrPF8QkWYBqOSbxqm36+Ta3NQZHSw7AuosawOsJP4AucDLMgOK5wTaiiaqXaAgFsxaPu5cgwvFG
BdFY7ruIHYNjl9qDg8ua6xhaaC8wLB1TDzv/TKNuhDKELj2rt8Qi6ITAzOUCvbNXk1aq27CN4oPw
VHFieLJE/Gbx2jEacQGRNR+7Wjh707WDh7B1AZnQH6ydIr0gVyWYHA7TdT67uzSeQSCR2wpdOzGf
PY/HrrLynSinljEQGYwC3hBNR8NY6Q6xn3JEEwTCHUk+Z9V4knFP5lcxHWG0bCPsk9uhi8oj8zqm
LRpBh2RaShQx/CwG8GoFZiBDAkNsn7GELLe29ayYOV3CPL4mlcvz+5701n7yrBUvHLJA6/jRQQ1D
rmVlnDI7I0o3tTGeF8MulWSwprMO1XsWEIYqEkNjGd2hnX6FhP5SAXrZJFpOkKRjMWWg53TQhPcZ
WQ2RhL1ZZatpRExCmojxJTeRpePGJ0IovoqceFinlvPQ98GpLNzwc1tBRo+saTxGMOlWFQiOdZkb
05UTm+alhWB0q8dZc9R6O0WX4Jyx6kxe5Vs5GSQSUnNthM23WqTVftJLUiuKoA+IDAnN5KiX1iL5
0UL33NkZX6jMLFPQ7zXmR3u2zO04ZEG3aXtDMiPX62sKJStaD84yOHNF9qig2z/Sshzup9Kmfiib
JUyMWMrpkrqzubDn3a2Vtt5XYHyK0FBnPNAszjkoVfRFheIOad9w5w7TtDHnrtss7x/Qz2WFTyyu
6vymISZt5fKkZQdGlpQCRkoOh5qoRVKPYVVaOA38ODdmKSoGWpIBbwQXiuS+Stj6dNx/65wybytn
Qa9r6GnpqsrIrxvRPkGeqtc6g7YrC0ET8RYZSTTrFoQG2KLEyE9a1aTbIkntmwUVt3XwJH9qk3A4
md24btEiHZOhgzNmeIP8YiZjE5ArSUbDqmedPBRSRUezpm5n0kTYwgx3pfKBbrZsETLtNpuUu8kn
9bkoPXsr8rZ/Jpjc+95aI6Iap9AN5I62+2kcZjnvhB1rq6kDKEmqFPUYNsZ9Nc/yatRqh9wgJlWI
i9DxtbW7Zwct93LUjdav9E59qwzP21To9Y91a17c3BIXiY8uW4E3ONNHRicSFi6IpEzeZkEN2ztA
OMTmP4ks2hRKh8mp0X1oM3nkosr70SaSg5cw1pUCH/bbOIvm1m01ugZ1QZ57WRtrz+EWcJKi8mGO
2Tv8BdnW8dp+wyTDekynprwBGAYjN9CTQ5DUxoUzGEOA6mGqBPqut21ubGg2iOXJNs6lcRPWGZoS
AjzPMiSCVFWzfR/Ytb7OvaHcZcDNt9nceC/dko3AQlOv+oYh38prSxX7aWB7u3f6rl8MjIaIdCaX
QIzmVSe88lrMAWU/rnWgmY0GDnVKtdICANBnuywt3GebGOIHflp4GjXbK9dBYGWHCdzSt5bt+JnQ
jO62tbQRLFolGakzz+adTji9WjqT9hU79iVsl0iioNfLY6ZPLU8XkYBDkmc3lWO3114zjnuzbnD8
x9Lb5+OsDgMcSx+hgXcqiZi5JF3h7aywz1+XYFVnk1ay/mSFyCrhYqbfpZ2TbVbBLjuQ3UQvKcnU
k9tUX3I+eqPqkvGBtGeDIQKsmhfBSGJgEWi0A8RFallPJyK5Jo56bRGvftKDifTmkmm83cWbNDfe
Bg0/WtxVWDDQRwASCsPpwviufHX1oj+SAMi0Q/IOpAELQsyegjWDt/ZGF33zmqiUNbvOeGuwCKgU
b1lvuXVqP7aiwzzw5ljsFX1hFWP0PdLgQLYxbDUe7LZgm9Rq32uCJi+jXRlX8WB3j4Q29a+Wir3n
sJNYnosC5N56FIiGee1NeebmKzoixV5zrOnIvJVAtdzpP02tHl+JNK/Xmtdnuo8TisnlkOorqigE
D8bkrmFg0tUw6oAkGewNfKsWDWORiAsYm2ydpQPvDEZZxCJnXecQiLZAJ309qce9HgztUVd51a1b
yyhZzqY5vPdMUPur0Ta6gy1HXiM63SHuS7ryq7CZtYcYW+sWQB3XjZfCzhQV9oo57t7Awb1PRxDf
aTlnQXnxlwBKDzopSpzLQjgr0ASrce8IM3iabMN80YxK+24g/TgjUA0f7GJOVjrx37sR++6jDsmT
4GtbfQkqHGaMMCSC2PiRwpjc28ARfpTWd45J/vMSXzKzvAZZwE2VPwm7EL7wtDu3H4nXdIt5hfFp
azFw9FWB/tVKRe6PFCdrF5cjjGEFtJM9tl+YJKDLMX5NMyMqVhr7ZELb2pJXZbg3Rs3Yds7wjXQj
uWMvbyFXM+Q2hWSAsd05Gk1ur3RSr/3cXsLQJZmVnoEfJeB2FsmonyY7R86mv8wVHxyVnbczphpW
fj5lO6uNR0wsoP8gWoYX8sG/axVjhppYTd/pe+MY09jdNHSzjrGasr0E/usbY0/0fKW6HYAn8Zq2
qK7Z4/PWoRA6Wh1p6I2MayS4bXMW7ZicU33cpU5INU/BtWJT7WDmHa8HZEmAPkdnb8N7XIm8J9y8
rtYwoCJeEGVwM+oNM9osqbZe23xrlVZuKq2cd7oTMwWv5RcFHG6rpgrNWkXvYGbwkQwNAYXaS+xY
2zLARC06eVXkDTnV9fOQz9ddGhzb0nmsVHBhyaVhlMXMRdT8HbPMky7lnWsUO2IDcCcn2YsU8aLX
pEnptvJVt0WzmlXYraWm248lyaEbURqvo9QprLSQRT4yiCcGGSgNsU26CgWCO6CTdd7yXuJAzelq
+7bGjiAcuu7TbM5v2AgOToI4uXazeFhNcgo/iapB7aCUlyKxZPY1TZNPAp650+cNsOfPYz+SVtRG
Z7t+FF7fIQwCNho18b1rhtHeJYNnpeq++6wZytuMA0Krnj3MuesU4S0jyeaaN4mjbcbuZ5CIBQOl
Gj8QbGh1iGuH9uiQLNsJMpfHXTnolNBoFCwfzdF8JntLU9soH++wScmvuEaJVtKqjIYOseiNJ3ZG
bwzmiel305BohODgJjPgqaLyrdPkhdQKZ6BxgVbsEOYtdzReI8a/dDWtpIVBmOlbBMpR6afUQ3uM
5a521XYt0ToIjBMyyCRNU4fE1XOUSkTvnYFiOEyD75CoeQA5KiMGGw2EohRhI7WGPM22KOS275BJ
BgT2hctMYyq74JlUbW0TaDV7jNIAvxjP4xVkL7bAdTBdNAtVvRG72gYSpiOuQBYQFN/KiW1H57Is
DTjxkeYuuxM9HvtvyWwM14mDllzo6YxJWKXHKB2CZ1CpNLlDy9XvdBCaG8fGpka/C2FciSjfvrRR
v2x5ZYtiPUJv/alGw7r2Ms0Ruwp+xYHano/WcNwBSGaDzngWiZ2ru+yvmBB/cbLcWMeK8s+3ourG
VvMq1XskwxXjzplX/sFIG16kjRkczcimKdCwyfc6lx7BMql5P15fWdpmQjkC19pkZpMSQCRcK//8
/q9ILzfu0PU796WbyJ1r2/OeKKHqpcnJBl2NyqBL4JnD9TBT9mhsNpn1zIVzL1NOJhlFti+wUG7f
G8VVNjJGASAGRpS+cZbHlfDjOJI7TfIV82hIj87cFjsHp+inMm75AXHCJ7KOzKjyuvHGjjP9M0ku
XPUCJ/AhgAN5UNjkb9KRehc8mtjPaTdfxmqa2tUo+F0o4YOHymbbV/dRVa7sKal3lGoL6qDLXLXu
00VVH890RWheshh0OrsTQZhiafV2fUgDkefc/2LWzrIMqxeaf6TcpwkdRW8+SaUQ2OqZbGnJ1Azr
/SKcS8DTw4CsGAvLFbYa+wR0ngnZbNO8Cub0+H7faXExb3tC0Cn/CXDMVDbfRqjz2SaN2vL9oir4
jqWZn6uxzbrNuuWcZB1TNp3/y7UayR3uOW00KVeWXs0Xo9CLXbm04pqumCFABGB4swHWAznwWzwd
86W1BJ8t++UDs8S5B2ClgRHDoVFl6Htat/LWI7CDz7ngT1AgqINbLP+0bDlbujNywwLQmuARCO6d
WUl7XQ+a+BzpNrnVaZvKXdxw30ca5bXu0mclw4kNv64ZwfdZt2gqJdxN5syHkntZvtBKRNDM67x/
xEGrn6U+BMc+CsqXIIK5MKF1q3ycFlxMs2M2ObTBMaj08iV1G0Rh9ahBA0FGL1ANZIF+x+aAX1gg
Ee38IMR2sPLQLuxkERtn9i3qU4sJIfZzkaXHruQ09U1p3A0pTIf3B9Zo0uhrDqbmBeI+hx7Bex6h
CgeHlpYrzh5Pa15mGH8hPPHbtubvpFp8YahPwCj0q0jHKla11VshPLmSDPMwMajgKFquDhBOHvaR
JxArtqRjUcBIVX27CUtnupi0wC9V3gfPakDLupqdWT9loaFfFyYOHhTvfPOWnY+9LlgOd8K0aX4w
FvXW9nIXDBWtObuyaSkQEtOvUg9xnz/IjrvEncVrKJLq5b/YO7PluJFsy/5K/wDKADjGfowRERxD
DA7SC4ySKMyzY/z6XmBlVUvBMIbpPt+HLLPMkggCcPhwzt5r04pUSJcMS77pojYxJ3E6RQHI/Oga
PKmA1LTjxIHgl+2X3LAr5zFYqyMjzyz9PSIz5PqOGCdPgYq/Aq/Fsc+xwg7/MOfkJQeM4QX23IBo
3aELhdOoIM2IRWYdsq1gZSRq7lpruvw27GV7jNTe+Vl2hv8rKgbUwyYJkniyWZkMdPmb0bTHYOHm
jABcXv7XGFB7vmhqMiKxJlHgXqUlARXr95Lw/wodLgodHONT/frNa5S//SlyeP8b/4gcLOKthYW/
T+j0Bxh/9A/+Y1DV/oU2m3YM7VN7JnD9V+Ng2P+a6VEs0K7KkjGbUP+jcTCQP5hwWKiKa2BtZvnD
X6jXT5sKdBM4MPNz6EWhXj/lEIzk+Qg5zgoCHyXX2hxvnPju817Cx0sg8jABqdDMQWyvzf2T31pO
tJDmzaE7eZ0viDPEMgULw7F4pP/1DFxWDtAx/PMq82/x21VAawyDGXIVAHaN8q0Y3qR5QTJw6UZO
2pN2REYIvkqqy9PBVg9jtKqm75/fBSid+af83vLAf0q7niaPzsjQtFPRSQMwKA66CrKvktc/8KQQ
Wc2EoEPI49Kmn6RfhJoxe6YtS3SjtpuhESR3ceLZAtbttxEmmCc9nIRGhmgTr2ppH3Qz68wVe9H+
2q1x5RUEEq8ENMWNRpjuAxo4dl921sZHmLQDejE7vmosLMROQbHAKVex4zTrtNA6ryWdGmkyRigW
NAuTqB3epGWJta9qwdZHdcGBomU7oKb2lYrbgP6Qje0zNMfwRq0Ui/k7RUmtUhgNFRMDXkCQ7iIZ
iN9F8t5etySiPsJ8TldQfPVlbFc/LKy+9BozsSYSvVs19pSBD2+uIUDLxyEfjUMPXW2rULNaF6KO
2eaoySJtNWPTJA76t6HUbhxO+GugWcNi4Bz3RdiSH8KCcG1PsCuKydFH6p2NdoOTkO+B4sAyKNrw
4Mdd/wN493joJmBfsDoGG5MTzgAlmt763PJfwhIlxyqjWfBIc9IUK4j/b3U9gHSjjSZ/KZVBtPsQ
Q+Rx9cgJkWFI49AhbMfYxwNGxXFTcEyXC/oy5dIaQftkxEUQSEudAy0wmkjfzG2yKxoN96opbRSI
sXIbB8abbFAl9qNsf8bT8GhM+ptLqsDXAbz60miV6EUmQ7xTRwq/5GFUWLV6423eEeMY7qvJiyuU
/jHNvYFjA/naLQSrRTbwe8SDnewz12yeoMXbSyIl7KvMaUNW5N5fC7PGHIEi8dCnerwLctGt3Lqs
N6iq1S1y9omikGUFS9cffTyso8pGPHWCvUnR3uMwxQX0afaVxXLbZw7hO2bcYUKc2gdZ+vzh2m0Y
GMT8HEiIQApPdNuetraB/L1o1x2d4zvH5XEuKqH5q4xa7kpn7rwFohXHO6hr2aZMCW8AhB8R5t4S
tvEFOXxAcy5SH+Ic+N2i7CPzTk+1eBuClt5qRu1/920TMfagK/6t3rvUmJOQltasdSadmULf3RjW
+moMRmtJILCxH8u6uq6U+XCTTd3Ockvr3gcvs0WaK+5tLQuue8N8wqfL/gjtNAJUs1PpvlCA2FW1
RLDcDumwhKvsf4cmlOLj6Au5EEqrbAvaQb+MOHF+Ud6Caqk0/VVta+73EDP5OmgrA/Ma6IG10kiX
erA7Pw9fTRA1T8PPlF4NuUTdkK7B+WJqbbTRy2BQXpO1ahw5O0xrCLIa3CnF1LaOnddbE2PAi6P7
HVJ8MzyosMW9LtJTa2W0A9t6O+oo1FLl/KEljdxXsPhvWzH0r7UQ+U3eBu4dYn1x5BBATwlDg7Ie
Ks286sE13YuOgyGideee1Nac5C+zP9Rk0NwPcShvh6ayrrWB7XRTueZVUnIK0yqzW5ajtB5KZOQr
iTjEY4ftdHgDdS5QafPkBV1NHmpoHvliUv3EXuSWZa7o/xd4fnoVWoyFXzpMi/Chqrv4pzlZjUcS
cbNOlKzZMjRoXkJY2JRj2UDpB0K9ImWyWbGqIIZWjeoq7XG+UkiqwuPEji9YBIR2zWft0FrFro1Z
guLXnt82OOpaMe3HZKyu6B1g4jT9qFrGVq7GaHxjdwdvzNygGbboCGIOn2FjEHAGajzq7D0Kkyjj
BkA+LqkScsx1VblWx7re/ftUGVbOuEGCq6xtf47O1NXUxaoreQ4DwG2I3c5wT2xU9b2vpGQa65JD
SuDFNoxVmObMAt8gG03rorNtT2IHeLNVDl86qpOr9zMTKRSpsyATnMNtUmjfsajQcEzZu/9qXDrk
YzPQvNVUDrzzEUvPLfMBywtVhYGWKOJ3ez4Fo2hsSFFbd07CdpQxPPF0AYRDzps7M/Ml6f1RWaEK
0y3bUWfvLtK5sJbI5tkeZLNi78sfNWqhrCO8JDfvx3m9CfQvVIXZ+hph8dRFWbaVbptvOZH762jS
VPxtKtyAijKmOsyb/aJ9xREodxA7nQQbRGyuHD9RPcT02NvHurt1KTpzWg1NBdOGG91YCR4GTZHE
Z9MtG7yC2r6+cChG7BDfAz6i9JTt40bjLGAXlmznGvnkybzkF1YHa/LciFKBhl/n5b1TGxlzZeZd
zmmSHLW1e6jli6lsuWxEkWQ/TCAStZoDLepn5UimPJIuZeDVO2JCbmlTBmlTEf58PxEm82k1qy3z
yteI3AmsBhljFSDor3zF2bIbrXeQ6ZMnAIPuNs8r6hCVpaxNogHogVBZCN7rR/NiB+ICK1pMLaW3
qPYQPucCoaAdE1JTuhf1aLxqWZWu85IBjqKe+FFG9BIRl1zTP8rfYtbwHX3f5kguCJEYgRPcW7h8
72Tcug95TBsHKB0n4brMt04trBfJhhQqZ6T712kP8vjfJz+dHIh7KZPpMClq99blvvKYEYtBBUfG
2spRrH/eUyIH/9eo8ssOhug3GK21W+ohyhEXNpOMmDsLqd7CiRiir8ShOQeXTJeNgr3uWbSQzbpa
MZ5jsxxvWamsTViFymqMImVFbYEaou8XM5Kg/kLkdb4mNC1bkwc93L4/dWnSmS8ax7nTE3Wj5jmc
3rqJr8yaHmpVhAVx5nh1CgbiZjAL9cqmh7LOCWXZZaMU67LKNMpFqsFHTBrCvuUcfec7WrCj5U/b
5X0sT46GykcxSJxyHeNqcqLh1m4IT6KNEeDaxtiz4NyX3KlVnO0sKssvro8/S/pI6xZOxGKoTgav
f0KwnDQFFQdsKhitXJGBe+BMb07aXJZA8pCMwy2TwrjTSz+/IwxnWkWF2QbUEcrxSUXbYy5ycjzW
Uzs2FN0SQtXdMV60iR3fiSTE5CAofhltRg2xn7BE2j11xboc7iq7YekmMl1uiaqjNDFMmZ2sdK2G
WwJNwF2zNnU795126hsNDTCZ5toyJ0Xp2KJE27RMOOyBaAhd4fiVdxVlQ8qeVocqmgLO2JOeXaEh
gXGnKeOiSnLlCN+ZEzYGJHbMhiCvDCTDkiBbPk1pljGGwFmb6XQVFf+yowqh5emTSql1nZVUpqCT
ad/fxRBGRoPb6Hv1+wgmsCWJuCCIwZg1Q3SNCS0wdbpc6H3qxLb3Vm+Ma0eO9Q6rAaUSMXYIZTLX
wgwhO5Q8i7wRE9QL2iHYVYgUWfr8y9FQKmz1LpWd61Yq8dLnj97jSscBRg6Z7zVabGwjVUw7nCjW
tq+i7XxHd3Y4kIDlmuGtNkV6s2yj7EEfknpN7zpfTxClt+T/yXohzFH/NpLqErM2VA+iE4jlkki5
omN232LuXRRYITG7KG9OJe2NZuQvoqUVlsajf81tJKtUJctoYQZNvXGcul8XlGG2vk/fKGdfcoX4
p0YeVqn2mh1iSKPKzJYyHO91ahHLpLEygi6UH9T87ga9ERt96KGUCK3aYRTSCd+Kjn0RTkuYCoHH
bLXlQXRLBKn5KqCPTx/MeYFHU2OlnLkZUVP5K6cHVZEIGg6qI+mxm6WxTu2S+8WURiBUC9mTGZsW
YenflHkYLBOyodZWlKLsLAgM2U5THH4L2s70EjIxpsXYDt2aDJ7ioUQXTxxHgCBqkenhVRhb5X2e
J+WLEpB7wqqeYRMqacZ1NgoxDZnMKnVKADzdOO31yE22BiBGj8gdk8ZgUBn3hkPySBxY9UMZkOqF
AsCm/zfU2YqwbGs9wOEA9B6GW/A+8QZsMUdyEvX2mJBHCuyy+u7WU3aluYqgrgsKtCZvLRA9LSLI
xclVk39ne699HazcudHcVqrLWjeLQ1fFMC30ou3v/QlGsIQhv42VsNlIB0mEnmUqGhkceBiWat7i
CiPWdyM0qn7ZhdN4Z2gyPuSmhNCBJeKrVbO/wjIc6rej48qveJftfYJd8dkfbdgkVd6KJ3VeIS0N
7qgaOqE3EPFxFUaOcRNmjXzGZktsoaz6fWoG3VWvjMkPacRIDUKNl1uQvnhPYlf2M2tsddlZmvFK
M6XAY4dFeq8lunFdS8rpFn4Bip1dbnDWbYyWKBhpPIrcztb09zXq2BjcbgtlfEs623nRCzunqT85
S4CX0waxVryMu4zIQjMkd6wOMzq2rTL0K2usmcniNPbisksXJRhAXi+r7X7kVIGMVEyLXiPqpCmn
FZ6yo5LSl8pltQiY5RcUbpxV7tK3SrTyuRaxIE2Mui5dY7vC28rOeFu4VnYskqy4llOq7+qaDi77
+Qx9BFa9pHRaxROwUTKP45KlvI0yRTHS1+ZOay3nSSoV4bglTU1OMYTcKZH/SDVUXrMopvdsFePX
QRPFY1wl1UvZloO9LRUsbaTSgt3Dbmz6JuR7tjTAXfKDIUBugl+kRpnUFr64Fu7OvtPbt6B36OFR
3gEr4+SQ/orpR17CAxl9G229ktxORYdRuRFKupVIjpZ0hQoijcs+RD5Zylu6+MFtzGaIlM00JoHQ
MSsEPxb6tDrWv/D9/5wzBoEgo9FctJjw6JbKae8WTXufYKZYGZgLnoa6ESxctrbW8sw/NCXJJEIp
vxlx039DFfUwtei5NjZ11xUpfto2riZm9hLADp9a+gBVDG4B+rD6i6mmTbb0LWQ8Yatupq5rqQ+H
BhbQwtiSbGtf64lFkTWpW3sXZi5n01gPvlOCbuiZqsXCJMeNpvNgHznqsJ6gUPzmw7hclYH7DFGl
v1JLTd/yU3RE85V8MCLjJ8nU9V1XyBFXiw8KPEH8wnMb4xvXnfptV9s8scJxtnAHhpr6Cg9F+Paz
3YXGMeoKTPQtoBi9dnFt5uypxtByN6ZibqUI9XvOIE9MyMndUE7WvkJitpC9tNZlmvuvhZtMy5TC
uDezVm9JRKeRb0IvWujkw3mgIojZ7Pr8S45Znh2ucsiyjHBAZ8wOfqRY93alBsAPLP1WCzvxSwNe
uizivlzXbRTs/Txs73JzCK9TMzEfjDlPGCXj5Cvt1zjHKR8mzTZjul13pcCNLAf14Put5aU9quJC
JsV2xL76IJlxF+2AP9Z1O3ULoOYYtBO0LVu19oKokS0s7G+hm9teHISsWGwE90ykipcJt7tmK2fv
ewPRRhNUCfvfIv/VyriLVqksvwvEv18bR7aoAAKUpt/ngGL1Sitb/4ogn3hFtaRnsDX6sdUVGLyK
q5vubZTWAQHBeVUNEHSL0txUOSDipRPWtNfHOj3mhDYhQxjdbRjNan5KWEdkkG/DgMhQndiq1JWo
9+rU/yC6L6NvoWdLNlUckioUBZNG+yyLXA2PvuYpCFP2fP/mCwjmpwxFzdIAm++xK0xXlDt+NHpE
J1cdfWQOrK9j33vtYL3aHEGGeLo2a/XAHsqickaZSGkd7Yfhpv2VUZhibVWCQkqS13eBr3mdq/i/
QkuY96aq6IdmcH9Vg6E8BXx6j7B74buRmVPRH6sHf9U4MPCU3CSO0R1ayAsVWCkZdAsHUfIFo8LH
KigGPtu0cPO5Gozck1or2dN63ikOEcgG9btOoRgXlQVjstpyHs8uKM0/VHad+Wpku6sOgBniS/4s
HtsD2Vw4sUmKKwKatOikF1FmD+s0KNPV5xXec5fCbmaT4KPD4ThVtKuNVVJ+1Lix0AmOQ2ywZMSd
dqPKi/lNpxYTh7uCg4qDEQMPVzx5hlpiEi0puFQOI/Y6SWXiWXXMlpPBu6iCIdsWsHr/tkjORXVN
aII6HECa04uaka/pSgGAeEx4ijpaNMjwlOw4kxoXrEmnNp75/vigaWHY2AWNU7ZmwuQ/laVSe9kY
gqBMfSVmcnPiXaJT0Uwpf9yXo0YFMZ3CmzYdLiGs51HxZ6We6wtA0jhR5x7NyaghSrkEeRY0npOB
XmbTRSGj6h8/Hy+zq+P0IjCAIUSiAMGSceJVGjSWC+nCCJOS0q3dE+q+CGzh36a6OnnTqA+LrnWH
NcD4evP5pc+NH6FjVVRdmjcfKMiEkA1aoAsCzYn7RYNmyoC6CoVgW1HTaoHWxlyMofTXn1/23Kcv
DJW9OW8WCzytr987OaJxrcKOuKxdxeley7pHC8WJF1iMWtdm/H5+uXMfJEZhvDXkwTh4jf+8XFAT
8IAeiMs10jxWerXl8A9sgujIC7PMB1PNPGChTsHlo7kHl+nE1ORO0z/vEohz/6N5H5sE7P4cJGNT
aVINvwR6F8uZ1NfQn4tJPaX4z2/33KAFuG6RTCPOxIcltpATXgCYc1DBDyY8kJsyYIr9/CrnHiqv
cG5fqTQ+T921Bp4UIi2Yet5nARDdtCLccVhoRlxeeH/nbshAOACcmqo8JsU/318ytDkcp54Jta/g
0vTFN8spvn1+O5eucTKTRqbULRbq2kNEfTNZ9dZwskuOt/nln37ojD8ASAxF0/4wONzY6Wtd1h5B
kgyEVtX3epHTKOv66CVUmGGQKKl3ATlUKxgO6g4D36UZ7eOnR0qRSQuF78+ldHEyoxkEhAulcCsv
0GrA85CVSJRMqutUiVH+lO6lhIWPz5XrgVp22UfhxT799iqOVc6I6Qde6MAGxRoPwJHsC1uJj2OR
/KEZDkdpF/D/TBL4fT5xA01OdZJWXiQDwFVlES3xFFzbMb2Mz4fJmStxE45JpoGGr8k+GSYuUZTT
ODqFx9SGaklprsRoH8s6fvr8Omdek2Ybuophbt4dGfPE/Vuv2yJ4SLi1XYCfVdd1+gq8cxkn+Sy4
upDE8ZEg54Cr++1SJ6ZDalTW7NzAKtS5FO5zI1hkvU2e0uB2WLK6fHocTfZjoPv8elUZVPfVGk2K
xZF1LSddrmO6v1u9oYwGGpgCeGYg+DKduITCNiA078PphrxcCvpVLhCL0i3iXCXXqS5jube7dLjt
i5YKNkGjKcEZ4J96Czzp54/UmDnLf35+rOD09VQ+AGIoZ8nH7880TcmDcPOWZ9qE8tnN5hCKzvky
Wlb0mk2tvW9TwKQIqr7WeN03djJSMxmsnYUvKDLpzGpVmSAmfsx8DkbSCpH5Z18I1b6ZfApLWZFU
a4LvqDdGwsZeFgt0mH2BRqvT7b0SK+1yMArDo7fdr6TEo8d14hUlPPsajLfJCwbCMjBfr9ygX4Lq
HVYGd+jytHQQOO7UqN/tWdj1+YM5M9bI7tJQcLBmseU/GWt+1lXsPkaeS6w01x0pnjve+uARiIdI
fvBF731+wY8bHoJ+bJjsOHggeJxuePAkdF1fZoXnOqB3qbdm6wo4zLUlSrmFiiuvQ0qvR+htwV9l
G80obsFuTp1pkahJPpw56mDslLC1ctyD4/jSWb32raLfc8SoHr/99U0i8GA2otbBP6dbR/qinDfH
lrCsrqYrgqGjplzbohqN83oHcjlylg0N9pH8a4r2n1/8zDTFvkpY9MJndOap9dxOAtgIBFl4jV9E
26rPj8Hs9Saguv7rbQD5OXxPGHg5XpEf+udHRQ2oCTCOph6Wo+dxzPuV7hCWU6dC/PUwZbuBYAph
FKePD37xEopiGxB5hK6g7VeTReFVxHd9b1obCk8///YBGqrgxnTNgMDwAYIfRGmZG+SeeMhqhIed
Ny/oIdLTaVKRXCJafPwAuRhbG7YGJg3t0+WrQhsSWm3GnSnGMRTKM/a0n/EgjggCL+xB5m/5zzmQ
S3Estbg15vzTcMRMEAOYKwgxsCWuBbVSF6YwCR7dBDkPN0+qX9qNnr8i/B9kbPNHd7q8GKXtYEgG
Ha51+8QtX4tRO4o6IfsGNgusTP36718dG2885ew6uOLJiDShreC+tRNPadv9mHaeYSR3kaVeuMzH
jQ3AZBzrgI0ATOinBQUy84Yo4kd7naLPhnDAZeXAivj5zXycKrmKprLZAOVAZsrJmoVDZsjjGJ5y
TZY63h8HTWn7y84tyNyShrozLcVYXJgl9Y8rJVdl4kDfbkJmOOUd+NmEAyCkmOCa+Nh70qRY68oE
mblLl37KaWI3IzzWBYa5hESpCetHDrRyK4cq2KX0kTc926JpNKsvCHGhC5Qlm4N5W1DNJgRkcdaj
qwN5wBFoXvjtz74YwB+MOA3P0OmLQZJAQrTBp0t1Ol/HoxvvlYE65+cv5uMMyyNCV0lJCTTxhy1n
ZlQsI0GRerm0IaQVnacm2tGx5aVdy5kPltxg9rbMQxZn2D/nV9NORV5C98YtVZJBqfjhbrDUYfP5
3ZybgSy2AOAXOJTz7P68ygS2aAhaJUE8hKOls1mmMACiqW/S7+j1/34XzZkRmShLxsxIOi3r4H0n
pCfkEx0T/+f87OrIOmS1//z5XZ37eGYw8hy8dybnY2iSXJsIVfDSyHTuk1GjxeabP2m2FJs6MJ0f
fQphh2phc2GpOjfnoVU12FdTKftw6KF0qobC6BIvAE4qcwUHRbAp4ycyPR+Yri9c7dyA59ijM9g5
WX4okgFDQEKKddkrgzLZZgQQH3odV+bnD/MDrwX+kcroIMba0AQy55N51W11CO+U3D2n7dWnKFSL
jYLieOHHYs4ma+ye3AXyxtpCdnfVmCe3ZmqLbeig6ZwwsdFYjsuVVuExx5+BHqNt40unW+3sk7c5
YfNlwjI73fjUfqOaPdmRHkVu2gSyetWkWyxRlTW7yHae24HqhF2GNDFyET0lfdfsfLf4FqLomKzZ
fdlnxo4qkruwRqUEi8t9fP4gz3xr9LTZgtq2oLh4uiCmNr8DwQyF1+fTz3LSSPkqEVP6KfqV8fXz
a515HGTQ8WGbc6GWXfef37UOfUI1cEN7k6/9VCk4rDJCHZsxzT3bJWObUrm8sMM489FpGh07djSs
WB+22F2djkMdFNxeTIAxMcZLHdUOfYx6WgjcmY9V3Vcr1Bid9/f3CqOMiGl2Npo4nSkNxUVu6DSF
x1ntFo9fTVU6PVCND3C2Bk+jYwYX9r7n3iSPljIAEHaXqezk6Vp0GxujKjxFDaolLF5UCbmQhx7o
gZdZHKQ/v8Mzaw43yB5KsLCxWTz5AjO/NkKiFgqPwBM6F0bdr9SqqFYCRez/5FIu7neHxC3q/CcL
QmkbkcxyjmiaW+T3QJdxa9rSuopaTbswfZ0bo4IPavYhzJX+kzHaIYnLJyoDXpO1R6geb6ZZETjB
+4uC6uBgav/rwxETGKYLHRAZ7ZPTD1Ab6LXpzZR7kz6h8bP7L3VbrwgS+gcc+mP4v8Fbcf/vbfXv
oV1nJmZK6nDIBJVnbBzz+/ytiFNOuPVUnyNgGpjPwTBsnak6XhgSgp9xsqH/4xonY8JV4iQ2yFD1
EPRrCwiu5R5EjflFb8khI9GaGKFAxRrV1yW0sTh4LPoazq1Jr7YF4Urxr0UNmUd0eo0BBRzB9QAb
cENHQtZ7ssjDg+4GcF1HHFp+qeZb8gppSyfOuEQG6+9Ck1SySR0wK2ozzQiqrfZlcjPEVrkGT6PI
GnIdu8p3OUANwR3gVnaHxWwOhwt+Fw52uNXqZtylGEZvOxFmN51Sd56TuMeoSJolT5jEI2pF9SJE
KOghTswWRT+Va78NTcTCSX9dGCKCckQgyOeP99zYZBW3NcaJmCmlf75B0CcVWS6MTWTCr9UgX52w
vDOEQohVgakWWvnn1zv3hbPnZrNH+Z6G0Mn1zHDMKxGMuQe6e6453fZ6sutlfmHz+rGtNhNPaWyx
N6FM555cBuBIKOrBzT1E5IeyjGo0g86PKnmkCX2DIGXZmvq3oM4vHJnE+etSpeWJcrg+PVe4JRis
sjepiRTj9BIOKi6h2lAOGF3UdI1mhjNOZWbwCJKuWhE6qtHczpnIK73bmaj8zbhXdkJtlY0mDRKU
EIYy4Mot/U462G783dQAkvcDUkCQNMHKlZpF7cWeVoHmP5BY0yydyawWOB+NBFch9ryY3wf0Q0mw
j63dx+8w6wELHo4u/jvZqcuwkfHahl3wVAnz0qs498YtALRQbikzCG1+ZL/NEQSlmqRGdbkHQGyk
u7QYe3WbaLK7MLLOzUW/Xed0Y9SVXZYWYK88x5zJydQblkR7rD8fvucWRAtaH30F+m1QSf+8GbXS
y6IC2+TRdHKWxDUvOIw/FwkE/rAZL5jOzl6MeiVnFuJYP2x7rZrJKE/5VpTQIkwEcAK0nw0KULTU
Mrrw+M5NBBZlf1YLLHsfNr/pOAorRkXlkRN6AIhmLSGlPBdp/SYjNAuhdeFJaufGxdzz5gCLhOBD
ePLUlCnPl31aPKTQRCZd2ztT3e90avGrQiihZ5QVju/SFV8i1Q+9McDUEBRRfuMETrJxC2N8tLEE
Yc/wA5BVn7/ps78eEyJlJOq37unE2A9+oyQh25y+Kt+EGzyFeveQCnQk/4Pr/Ds1EdHGh81B0ylj
WKLH8ziJllRz5Gs+Kv2qaOsLC+m5beuMtqXEMv+PffIdit7FwYH20pN4RsIGiWufH+rCBAyv3aVF
dcxS90Kh4twA/u2SpxvWeDJSNHpq5pEbtCW24c01UsTt1r4uugtnDnFu/M4gbmrR4LapJf35Zco5
3GAa7IxpRh+/ybD8BRPQWoLCcch7Bqg48wEIBVLzdVTNXgNFm5WZNaI/0EbPBkWVZ7+CatXqOBZw
teEzCmX9EEwu+N88TQmfaZzNYPfOk2MyawK0ahBMKc1A9M1c2iz0X2qvY2eBhzCU6re4aG+R4pRr
aP9vkdORXDmKaN0SzvVQIrpmsdfNC6Pp3FNwZ6cuJQ7G7WkDNk1LMtLwJ3hTOe0mOWkLqRrPmMev
qJk+y2jsL1zw3CuenVkIZWyKraePvYy1YKzYDHlRBXOgK9u63LzTCUQAXGfRzJr0zz+Yd+3EyYYQ
xYzODfK5cMw8edOBMqZ0SdPMs7LJXYZ9az0YodYtczGaV2GRpk/w0OAQGCgn3+0CTgiKIWsn4FRI
+rZKD1rvwmM489zZbMwWaODwHCdODkquNTpwUETqgY401mE9Wjd5yLZxjIvmOQYeTUxW+P3CgzhT
xESVAHh3nrXtD2ffYDCn0u/4opvJR8oqAmODIFVsGr9utjCXxYKRgnLSBINIQtJypCeD88K4hCIW
Z+bK2ReOHIN8bxpt+p/fnoo0wspklOFbjsGovPsaIgH6Am11bl7xZOydjFEjY7GCUpZSRNaUjD4q
PJHuvhe9uhlHH9zEO19eTuoL22JiDHuGFI6pZIOoz9wiyX8bEWMzZXdrw4rDNVphY1UrufRCq7LX
Q9jaKye40otEPCQiH+74bDGhjXwIz6HTuvtUtb+qQMEuHMzP3T8dMDzo9tyhPy0cUW6L00YK7j9N
hgcwpWhRrSF6jjQl3Hz+0s9dCuE1WgPc6CwbJxsQmk7wyOdlCQhpuCorZ3bzDWWyd0Piaz+/1vt7
O/3S5uqv4PTKMnh6/M8VK217crG9sgPGsyCGasTsNRna1i+LDsZqql1pRIrey0Hvb3VdCQ66VOCW
iLTcljk4l/df6H/xDRfwDTpnUmac/6IEVq/y9f+85TKS4+1rRjr5nDG+f6ubt/F3hsM/f+0/AePi
X5QEYBkaBjMVWkqG1n8YDiYh41RCbNQDqiCj8P8zHLR/cSq06STPadI2Ksz/MhyE8y929Cwx/D8q
wXwUa/6C4UCTmkni98Hm0myyZ8ICZwAKeqebBb3Cnyagt3lup0A4zGsh12MAufkq9DvzakCS0T0E
Jq6lQo3CdkcgnDyEpdJl2wRzCbisumNKgaCCqc9vBThSoF96OWCBD3wjOrDMqwR9IdAI3Apn9qD0
t0GihWKljQCFBj03X0gdfQVjiIo8zY4c6c0HVN2gikjuK2YIU0qTyFiQBuMTNKTZEBuxtt60OKM5
6LGR+tJYeKtkKdUXN9FiawGVRv+S54CQmhkIU8xBGFbJX3w3KbKoDrfZAKNHU/Cx+RPbh6xR3F8N
gnZ1QZ4Wtogug5kYdPHsIR0gNcGSl+upp6U+GfQy3h9UMlXOal5ieP/RUlEa/nZPuW5nJvXkbOnu
UCOO8TdOFFOWtmj5i43ZN5jN8xITnJW5mfvcxVMVLPPUUZFtA+p9hxBRd528TB1mJV8DrUWhazJp
DpukHCHlpokI0OhxlLWLULq1OVdoMD/0eMQ4SjhkgwHaVr62LfxhR8YZGVKt0K6pY7rqtjcBCI9J
ajurLmi1lxrWL1jLQeWnpVk43DllqvyaWAiWg0AYlIRD+FMhq/W2RJKwff/9mvm3YmSjMyC2caYp
SV5Gjol9yTE9x1dZ46qFno0l1SHjMSp4yO+W3nyaeV22hCEUOBhScG/IhFqLpfth6Pkp+C/PamQt
NqFpJxF4o9m1FfuTAiO0wD9qFLuuNqS+QJ1PUisMnZcSMK610coRfABDBc4GSUYvLqaqfUyIEpZE
PVoSlU5kCmkt5kORTelTjUTpISzr8aUi+/DayYV7jGEpbUKh19aKHGyxz7EyXvmVET5TDhDYmNns
KCUv2wGSaXHeB3PWFdxkPOH+hYfJAmqScrEgvFD2C8slYZDWwPQV7uG4dWYja0oO3K/ewnyFZSvL
ioUmpiFcBTo+l40bqzLEKlrwsxDtlxursPReZ27veMOLroYftpZB0nwBZAoZbOoTeK0JzGep+jeZ
lUXDsqPosqU9oW3qNBRPgAHp3jjwoRaJRTLdamDP4FALUJsHWRgvJu6ga8r3zzi/x3hJwDfum7id
FJB5SXqTBZAdlg1dxE1EVumSonW5bPEB7APfMQgWo9xHAGRa3DfWlB0auOo0aUcCIyND27dB7i40
zMXrjH2MN9kWvG7XmPZ0UudYN3h3yz41xeNA5R+D+whCxK+xn/RDDzahSfgwdAiTS7v3YejKbljr
hcSgp/oxQZV9o2yrUjQ3rXDju8ERyVWu9Oa9NAN93YUdfATVbtSW5PjUj3Glu6DE3AoTRD+o9ks3
KdGNr2nBj7GOY6b+YlePvPqpdJMVJnqLKpBWUGUYY2Hl+MFV+3Uipo4o5rgeci/4f+ydyXbcSLZl
/6XmiIW+GdQE8I7u7EmRIidYlCii78wAQ/P1b4MRlU+iIqWKHOcoJiHCHQ6Y2b33nLObqrvrAr3N
t6My0u2AvSVb+aPLp8mZ9e2Sdymtx5aGp942D5rrzHuz83Rza5GB3YciaUn+qufFWFEcvb0hzFJu
raF2DF5lZzTCoRz1jXJdssbZ/G8IcJOPAd/fOrNjIlLPUDutVqolEceBlN1Im91hCXEHFQSC1AxI
Qr0bhmhJvcaIvJoAe8Bi6b3rJfoSTSWNWlNU+Un1eTFHCmglMYKmm3GEbYk/D9S0T/WkJn2yemkW
GJ0im82zBhT5ZTMP2j0xdyz+A5Exu2CcSPTzatwy0UJL4ZoQxuL4Hnj2Th0wXcWqJF2isd5Xlq7o
4zfCS4sjYWn4zw0sz3++RS2ukrv3kHNBtgc+MZ1lVZkN/nRvZocRDVCkKWF5bmt0JbwOZOobDiFo
TZ+KFXO0ZguWpEVcjPqIlzYla7a+ZLefL6UgT4AMN6qS91w3AZrhz/L7v8el3x2XkHYwRfj3x6UL
nJYvX9OBzNFe/nBi+vNf/r/Uq4ATjg+jhoXYop/7feqV9YeDKJyho+9gtXEsarO/oM22+QddFk7M
/DNGjzTv/nVkso0/GIfSy2PA5a5mhH90ZPq5FFg1aQyBDWR/fLoPVVdgzRgXW609+Fn5ljYJla3f
xGHmMw357u78zZjn765kMkdl5IwQ/qchQVmjmV0mgyuZC10MvX1u62YKAegN/3hyxWHTXYfbrN6Y
GdZP8l2zOOm1GFoN4e79WAyk6elXUoEEdrvlN12Ev/lKSMRR9q/1mv5T91FRugSNWEiRl8VbURZv
sZa95fz3H985LuNAr2IOwbTxw2+EhBYprjO1B0YpwTbwuy5cgV1RMWX/wa3jWaVIQ6SIXIfj+I+3
rtUrG/N5S0RZJc4n4v0J0jH9c1Hnv/lS61/6/qROuhfUutU3FFhoQD42wT3FKQ10bntIR2I23WG+
nZPpgdyCh1ax9v36Dv7ctuRiFsogahA3CD7KL0npbXg3m/YQdJJYQtIPDjnBrmGjZS+QPwjDJlgl
5AT/z4eoXPjdj/HeZfr407miGcwyrdtD22XN3YD5MXQCokiwEVi/eb/Wov2nG8q4ilWBeoq3+sef
bhnyYUYj3CLoIzONUP15y1E2vvv1nfy7Rx5pzL+usraTvnu3fDo3HN5LrhJMROSI6UFVY32EFv4f
3brvrvThqR+hljWq5kppOcwbd8pfFugb0f/H6/VOm/vx1iEI8n2eDApbpN0fnvomrhy/atqKFoXZ
bFpdaSBT2n66Xuxq3gax3myMQBg7kpicgy6mZpOXVrC1Ors+qg5lVDQ2mCR9xGGRaGq8rWlWAWiI
rbM1CXA3eMXbjG3nLFkMdUHhFoeE9Es3pKDqwqblfwFDW231grPxwI5x8KauuplFYD4WntmcOXEe
P6tKzZuxmpxD7JEo1swEhI45z3PhTYSLSU4wVQgBgTKoS+yzvkfXNxRlvaVzVt+RpmEfsfyPX7uY
Vd7oXT47uQQ3c243J0gMKo9Sz0+b7WyX+pecLBPUSnwejQPuSxXzpQtS+XdNkLRXibk0mx6hPL1x
K+YoagDSw0pp9SSUk3ay63ScY3lHBqgmWi2qdL7dUrFwQeDoI6+vTfDfLC5pkhFDgfecmBOg9HTc
G7LvmTIf7Uple9QwzcnQSUL3K6I+/ABWD/R08zFJ12o+MfLnxG/KB3eksuqk1T51bmU+xnz3NvTI
Q3lqK3tY+EwqRkTrtUEfWdbMuz65NkWiZovyQY6EPRHdWt1QZ/fPMbeGkIuuvXKH/E03+E0HzN6P
FN1vkxzju95dmrNxXRpTKZvTXNIqpDbBAMm7HZQpeV7udIupxj5jRe8j4ETZXiWlFXIM4EhKGk9N
VCreo9AekuwysdqArOikfnMJErwESMJNHErmraY2+n74/tiXkng18rz8c3Ao9bbIuAkM9ulA2MSb
V12b3PsU/qslMiueA5JYyEYfoTE4aV7h+QZ2RgyPcMt9Vpt6e2EMqg02Ll2Rz2ncasHWNJT0sWoA
oQldvRbneFeXRx+X8/1UF9Wb6UGS4TvOW8Id4hCPZnewyaJ+aHAu3lvkQeYRhmsKSGE7OHgRwypy
MqYqOBdoMhk7m/wEfTwVoEyo5qEUJ4WG4MkNHmQneO1skpQjZbPFLUTM4ORv1zACbPHpA+LARKHE
qPOXgOnIjshXdYEZx0jCLABEIVU83Y4c8D8vYin2uLd61BOaMLNdjl1zoXTxiy4E300ZRji48QUt
rnw1F94tW4tnY1OOjvykYDE+JTlJxN5csoZODR9WDJp1BA2YzcTfQBsxCn4JJ02K5y4x6+MUE6Qi
JmlGxMO/gVEPzmGHW0c+CPnlpFhstFl24yat3JROEQbVISnX1BF+ocFi68NoVkapLwjqhWt1lytB
FEnaTum3ug2cQ124BL+7KYnrtjF8buWs9sgq6OMEAw/CAgcDn39G6DmD/04j6kQa5Z4UoW/9ILxN
Kqc7cDeHvlFfhnTOjlXtmtshJi2frdC7SQdeSqPmY+lGqS5UL4JtUvCeo4eLaXx5xaNPgPQJo/sO
dAg88mVq+6gaC1mQm5NTW/XlWmcJpC1p2c6besiDK4tD5a7TeOuLoZw3CqRXaEnSJRfB6gYVQO2N
dd9tbb63WeUvmdT8Kx8x3Es5kVFlqd5g7jUa97kdW8dp4InC8BQ/D0GMSq6cm41CjbN15MJrVPld
gIB0tZJqgrh3wki0KCXS8sZwRRfaevniOCyUQrB+kMbl3SwZYWUmaKtN7EFcIsVi8G8IGxLnxoiJ
GJM2jyHojA58SjVscvh6UWUOzcYdubRoGnHIyE+IMH6OX1PkDtRuNS1BSUgL/gwKy/IKm06zS0eS
+lJZtVeyW8/VjdmcSqPlYRq7dCBs2rDRYHB3sjiAW+YOBjBQVl1YXE994Rvf9JHVSq3PiKMvxmUR
99ll7kzJToFlZY3jJEF/sHdIwHR2kuQ1GjjCjBxrYUXsG/oni9t8yibu0OLF9YaiX0Q22Ymo4ntW
7lIXAn25W9+rNolpBNU1HMOB1sfA2qMlrB5jwEtfKAimCqz2zgI8FCa1yi6t2NS/BMbQn5QGDKpo
hiu/kOVBurra5ykD0ipItIteZFcW9MrPWp7Lq3lK+wvaHY/EOI2PfjH7G3/GfmMvhnNYoPlt6xRy
OXb2+LosnryOWKDMSt+aZPXO9tkn3ucHoXTIGDgmCHOswKHoFoKjWQL+aKCVsbh/0ZwGrJXHprdO
0860LIW0VrPyipoVR698g3Rpg+D3hZ+0/XORJZmNwSO/wY7aCwKJS74p+3Yd4audhgOTVlvs6zQI
TSNtx7CXQQ4DpCxZzHKKvI5HJA+qFUdcrERSHSZG660KLizpcLa6RYRlazFMspKupz8Uj92ag2d+
kpVZHcfOgnfp9XpLj3HojjDsh81gMOktN3E3oV4+zaNJoD2bTylY/yq6SLedORLVQew8EVd2pqr0
CKjdImaLYEblH21FknkY0y6FZ89ZnLFauGCZfJNznhJsqIrqW+sg/jSyxDubfK81aI8Q4sbpxtEB
nE2s67O/Dm2iXvT9dU2zJRS5TRhZJP2E9l2bCntDIKyhKtYe+ewXetFHRIffjbk1kRlkuAknhJn2
edh6szrWZV5sSPn/YvsDRKo8JwjZqkLbYdBlurxfLBzqxnFybaWnacCnvApbuG3Oe95T0wqbnAzG
AVT9wexoJE9d/FKkTkEwsFkQAcnonNxAiACkxl/SLyWLbkqI+a1tc9AiIFvLJa9r8jUpPbTuhSG1
sPSAEOSlpp1lk6P7Oy+pWN9sl+XbTjidUC3ZYzgSH+JsWr7woWCmVUX+7PwOovnzvAxeN7W/roN6
ZPjy7s/87oQtF4JUB6mXh44NdEO7VF1g14Xm4AvOCaSmZpczwhboKAvniiIgZpgX3jkxOkwyApd+
V6h9HKn46+ehQ4BKH+/VTw4eLyGsFM17eRCVQSQuuMGCNXX0IJ6Xw21Mt2/36xLjp8qQuFYk0VzJ
4DzOnPLHEkPayqmSsS1hlXAIq8n1ZINiO67rtDlpNrldv77ezyKi9YIedE946RZxHR8qp5reZ2G7
xWrOI051je1qNpkEQ7nJRfUCBTbYFqADr1zHH6/ftx24oyjmUnM0dqkBSZEsaoeOYqf2E3mgvyns
fp6M8/kQ4SLU9zBl/lSUt1g/yQwZikNaVfZxULJ6ayySkcKRYQpIIfhu6JyBNjDFzY3+UrmcNY2C
T9waHLQzvgRHmfrom7R6Z5PKU2ZtDZ5pHpyTTULbeY1e67xwZQB5q8vasB9i55CspkiLxOCGKUMV
31mkObxYLuP1kJa32vua4d3MscEGHM8TQtYsy5/fd8W6JkgjGpfC/J1E4ufkiPVecKLEDuM6sFk/
PBzJQDoRu1dx6FHpEtskmxC6EOxOy/7cAWjB7Qgox89Tc+dAoIgwzP5TqxHJFUiDcHzxk/CYfvgE
CF1HF+VNdgiot/eOljSn1h5/twz81LHgKjQqcKdiOkcH+qEkHbJBxW7dZAfX5vDs4jrCWubCIDMD
6gy3YEA45xQPTCrV51+/D+b6vP9QDgccUay1/4NL4Gf3PkBmG3/CiHZOjkl8KO0mONfiOHiuBo7G
0JKc+SrQnOAB0utDEcwdxChn3PazImi7b+o0W9db0Ycdwxprm/Qtx0m7EAfO38F53tTytYtX7I8W
Yzv4s/n33371b/rVdLfWHtq/71c/ZvIrtzarv+9V//Wv/upV++4fPisvvWBz1YXgafzXdD9YG9Io
44gSx+fg4Xj53161B7xhjVDBTbI+q9b/jvdpY9uIBNjKINSxi/AJ/8F4/8eNYfU+OJ5jYSJlkTGp
oT68E6ahp8XgpO4pYKK/bkermL4WZP/MRLr1Qjov392gv2lZ/90FMYjTszfY9AlX/HEnKvjWrdkS
5Yruzd8Y5I/sGWNO125J8ZuQQP8b/eGPzbU/vyBiNO4XNg+a/h82oiB3F4mCwj55Teq+5AEXsLC1
3kuHXsivv9qP68v7pfip+a3xoqPX+CgBEumYYn437BNIWOcl83IwC/3C0u+aiXG5gmQePBQRlyJ2
pttfX/pvviVPEoEd7Lfs8B+XtrEr1Kxrwj5JM7fPaoIFcMg6NfG+ZJJWv5kFGD/q296/KE8g+iPM
3Eg6P/aZp4aAQ49ezGlsXC7ktQIc0JgTJxqp3mMPqa28TY/VRNkZzUjJ5GfbaKCFTSXFvm7WwW/k
/T9/fZcDFYpDZjsui/uH/SM30ngo0ZIQtGfzdYO1saVr9K/+w2utkycE8wjqvI9ZHklu6WU6z/bJ
kqNxObBxvgJ7mG6H3Gyffv2r/th+Xu8zpD7a+M4q4fRRcf74rmQ9cFfCxe2TilOUJxwlBpNq+9cX
+bt7xyIEQIWLsUp9eCF1TLZeb5aEQJPjfMp9yF0AVCj2jaWg9/Xri304a/z5lUjgMNiE1+Hcx7MG
sUIGI3XDOuVmVlQbCxzUyQAK6oalkC048MJ5sWG8XVpZMN3iBKfBC9rld8fTn59guksse/r6qtKe
/vDAxCQhxDH43dPk9+bRwq3LGTUO/PNWkzyhuOjoshRoPNAoDrSy3l9eyHG0TwMpDr++KX/3C6D9
Cuxg/aWpUn78mYsycBlyt7y8a8uNDBmqIs7LJ7ulcfTPL+W6DL4MTiIWuUg/XmpqfdEIr7NOmcPt
DYKEV1Yr4TTQpOCX+PXFflzqWb5tgp6wqWNA43I/Pb5QLJuSckM7QqfPFzoqon2qUSA+0WCbOPTP
rA6/vqLx4xK8XpIuAlI51+VpZkb0YTsjKMDmoOsFRz0WtD/g2cJNF3K6dUdtus1kzO9Kr4O2mp+b
91nCK1VNfXPytLodN37mdoelY/t7X0F6gnIlD4BJ+zZOtcXYZAQI/+YmOe9b7PdHQ1asVfRHHCXG
1VU1/ONvgqYmx/8GnVvSF9vpC0qJJnO1XYKHbQgbvcK7Bng+F7BCmhyz4Nbgj90IoZVQw2GryDCu
Yn7I2En618Wq+tfJJGeXdvH7PAR2fEpuUm4olHEjJ10jYfrQpf50W7qMtfScfyYYqp95M/9uI3PT
OsPG3T31ymtOfmJbR5FzA8O5IBKUgBJNbBlHBw/9kpInToe1M7DvO/xp6aVYQ6sgdQvyYDOYTMmQ
We6+rDuu4XOnXeDl112HNz+0lU0xM2Sk68sUaB9gdqYLM+2aZc+4OXCPIzG8JwnDh1aPMOr0SBx0
/1rkZffktbDNjpWRzbeGz6lFQ+CqAB4USfZszLS8SP223JW/QBjOQ1c2PHt94b4UiOCWyM5N52U2
AvkqaRyyQyvlvFRzYX4lod2kSva6WwHTA1wJmcNeltgQbPEjOOEYOOwwxmwY95rV8ZJOvn9ux7Td
rcnmjsYZTFwKwH1sWfJVSDKrtMY07omr4v4EY+zdSgikD6Zy5Gsb2PxOlTsGD8Yk5GtRJaYZuox8
tjASDWB6zKseGDvyf9FSZ/QV1/yVKifIZOm5b/agy+7PHbVmp961cq1T5yoV+SGxoR6Fs+fxZNsp
UGLkPvPiHdP1YPLOY0g6JgmoeaZbJC8u9a6uae7GqUvjErANT02Bv/fFc9f5xZzn9KgVdExad3rs
ucd2XS815XVyT3+hK/cm2etdRBEECkn07Ituk/L+NXoyI+5afOMyRVzOT+lUvU8MPZ2BjTfb7Dd9
ETPIMGqLZ1nlGtMLPebPEqaLY0OzpuvWWPWHPULnaTcjlEfZVzumFZFVt1zQQl+AFmSV86Kaznlh
9AW/HbsFSjZCqbGKWAtMIJIJvY2ZuPZzrVTNaCebL8pOlRsacrSzcg1Hys7IdHEkwl2dwZHiMpJk
zwi7fDNsdBio90R5ZWNIrgTp+Z6Tz5c4MPRTBSmkDasigAHqECQ9OZodzfUy3xeoa7dDk7btsdAR
adc8kykQGVnf9K0kyC2Ph+pb44j+zbeZgTmmN1wSyjHU0Tzl8RQNBSsTaCMWrlFvYYv32tx+dstC
yJ10ZvfrtHjGRvZ1fd5IXSQ7TBDeyCCjzTYGdSFh3ENzGeTKGCPSlwmkh8UDU6RvL9YJyL6r5/gE
H9zr9r4c3ac2q/rdXLfLs0uC2NEi7pgI89FenuuyK7YIbxY6koqf0Y8dmIfFWD/nLRPITa2gMBe6
8PbrYVTCxeqQsa7zgW3HGZAkUbPaVT4cKhamOKzRp98OBTjwuujas1wQGT87w/wtTpoReFem3cxB
U33OCmXTVqmhPNYZJl/I0aFXiBevt3k/skXbxGaVRoNimFzBIs8J+b+EiKWz/FsxutBCWKmxcYkz
YQ5adKtwJxSoGhKaonJqx3NOuj6sVWOG85ipMbTXnOvQLgN44kOSnvkNSreyl+lmaWZta1bN8Kkt
3K6NVC13g4Murk71r6Unm89BmSF4DIxpJ7XY2gwlnyOI++qGXYkB88Lyfu7a3Ri2ic4vSicwh70S
1Nd6P7TXmBV4qAGIe1gyY8Y1mpnzSkhJxbBtWmA6J7K1OWCb1tR3Eatt/0oXlgWpWQLjfmaaYYaE
/QYPwhumBFgCnVcGm+lUE7jY6SqsPALjyEXQmqfYsKEHw++M3idzdN7Zj/0B9grjVObXjSjXv2ZM
uPsKELHA6q2Gg1nbsNpO1FEEtnCEc9ViMOewefUxRTPAnLBsHcjHZ1AM0JKP5qlGkpNbl08mSHvO
c+kwImllbMM7n8q2enbom7dvc6vsUDIwjAEt9PDec3v8Vvkj0men0JzHwI2DM5EG8gDbAup1PSUZ
cmQjT79I1b/kLRHUjp0lSQQTrJOfSd0btDsgQI2FQCr1L5XIEXmX4BEQyHSHXHOX3ezX7aclSCov
JGdh/KQcUd26SftmlsvnybSNq6I3e8YvJYM6k17/1h5a8xUkd/K6ZNl4lwwevxxvfL7tVAHQx068
cQlVmhXwQkoJuMPJZLOZiHyhme+yjkfFwNSUzO1JPxHiMF90mFRuiaDNtFBUxWCELr9CjpDWDx60
Wk31djL68mISwr5asqW86gx7uK0yxiNQYeRX9COw6YCZfyH4H+id2y4moxAzc0Pp408vUkGoO9iY
gAl2yXIRxM4mr3zoYqP6wqx6vBuRDN8Yw6BfiCxxnovRRViLOhjTSF4bWdhhY7oM7Dm7EJNjHbVg
DOCeq0S+mNnYnioSR7Z15gwnVLpaHNo9gqC9wZK30zjMqs1EIgITOTv2pl1KAsq9W7RIomqLXBrI
ZOf6PMAvI9oFXG4yPkFl6YatLqWdHacM+iKwQB3oO3RZvyBgXh/bfYCQ8ECVq53n3tJ8gqNtBpFW
DEDWTc3Ti8PAw3M5ssO/GapDAdy2NJPZCE91Lqty0wYpboHGoLxIWdz2hR0bWdRystDwGXjqJjEV
mYp1Hjstz2UpnuAIIi6dS+d8ykyWUUufUT+skBfC5yoxxPgQGvOi92ZsiHPQGf7WLz2bBdEYvzHU
H+JdsPKwk5bxmW13qHxLWE5y8LJbWRndp8GY5YNfzvZWTUsRkSiF6h5ZNPPWNGXksuTexmoZFGAC
XtJXverZh/oVFhtrKis3NrfqWgGg2dflwlDSaeLsCnPJ9EkXo3bhZL3FeN/qrJ2vWQKOWVsTOC89
B6AQTWuSGXh23+IynR5bvMxfRyf2XiFgQ3XUWxc+ITnCTCXzBppzGMM/e8PC1WUbAcpjODDqf3PS
KbmWOXFv4ZIBcLPGCdx4Q8D9Jp2ybg5tTwiQLYTEayXQH5JcYpjuCWf2ZJmJKtbTBlKBM9i9fyqY
jTCk8hBUMMMaIi9Z8ivdiz09jBk3XdVBCb2nNiftJgWJF7FnS8M+4PRntvgwpR1RwX9WsP/thf6u
F8rYjML13/dC779NL/KHPuif/+KvPmiwCnNXZaIRMHKhoUmf4S+XE5OpP6gXTGInsLvQo6Oq+0uz
a7k0OxkI0DGkmCTIhEmahNCS/t//Yzp/ALxFYUsKx1+N1X/QBzXIaKPO+q4OI7xnTczHU45niu7E
e1rtd0NCvdc01TWNfjZ2pnhUPHac/uav/mSWl4uhdZxJAJlNhK3eeiSvStmqz67KO3K1tLtOF/I4
cKIKO99bLuxm0M7mGIw05688vR7qTnsZPI/VzW10Nkk/Xh9yx0zkde05s3Vj21lhEibA4ds7Wwzh
m6y2i958kmVnDoxzi6WxcK7Q+L/wabh5IKfUuPDCMK3oKzLwYxxEOyaduqcATwrRfSr9uncArtZV
aRzTYHLNsDPjoN96qW5LlmGbEqq3qejMMK+LtSabzBlSb1bli3H0mtl8sOdE4uQnzKxxop6pGKYl
05udswGIF0Aehthefh/Pmjao0PAK0jPSxmle8jr2XxMGSt5mMSXoxa1IG125kS+9TEe8L4jk6vkI
HC6mxjxh3l1gTLlBeopzA4/Q2HuO3CkgGmq7NPkqaWjyQ5VQyE01EUEhm0jPHj75HIx954lJCTwm
cuNRkWR3yeq4hiaeX3Rm3Rxyc3zIm8za5/3I3BwJxaEYk3QJuypJH7MpG5PtrLIzz58uGlucMC8P
jzKpakio8tqqJvBFtQrwYCTuV+hwIxKm8WnJHRmZXYBqmDbVVDxMqke8EBj5kabplyRrxNaKi+Fu
8QfQLotW7eEQPmgou0JSfcc9Bzhv55tEGAfBrVqyB7c035oy608LI6GQsdTlknZeVA39E2k2x0o1
9aHos3ZDhv0G2BkFCvlmp3aVO4puuUa5wYHXLB5awPObQWjNtqjUN+RtLtafJb6GOMqZQJ80KgSG
wNKKN8U8gJNSkD6nRV2ZueWiLVJTRG5JGTGFS89prooLv18xwWQbn3lE6OyAlDjhoCVptMjO/5IN
ptqDAc6++Ky6xwnqJiQ6R7tN2hkwWZ58izmMXzlaf+f0Gfqpai73eltREWVttiqyXDoBuhtaoGqx
cTnYtnzHPmNdSHeCjX2XALKNnFQL9splM3WK6qynw4TYyMRlRZuBUJYp+9JYdhMpavRtkggKbr2S
mDmQQsi6Jzdo4Qzh6KrE50wd4ZvTveHUOqGx6IfL+GzBhBVWEq6a02uPDt7n0AJwe0w7h6NFiyZs
dUI+D4sXMRUO82IkzEWqjh16mPXivFLFcHLdnjd+ED75WPaivZF0jrdRMQtywoZGWbIRuVrmaK4m
7QDkb7glwGv07kr6TdeubnJ+6WhfXbYIr3dWk/nbmC1PRkYJQhnWWY82x1iSfQa06ggRVVR4zHuu
xoNV0Koa+69D2YEzipW6zsfCiBRCI5RUZC6E/jTNrx3CQH2beDZ4wB4bsdmP8xgAWOKnWQ1C+hR1
fFoEsXLs34yuGxFBYi/awZYb0rc5l/jX/DEgm8vWuxaLse/IJ+nwtJhhatPBQriin9I6qPZj5rdR
2mkmzXhkM10x0mfK3T3aR1aJCV0WDQKMcRDTQqtdY7HaztrGwVJCKqIWMX3O4QQ6PnhZO13CJX7h
lXo0SScHllQ026rrj/Cq7EuSJIsN3qUcg1f2SiaE2GTw4R4qkUOQclsnuzDFrIyQxAFrsxiVcd1V
8aeuNAs/ZHgUnLd22RyNoN8h7FHnis7ULW1b7Y7wHu/FrJxsg9iwi5YqwMBKZbgm806muY2bem1L
zPqFG8/Nto9hiyZ931+W9LW2/J1612j6vBfrW8sp073BBGnt4o6qTqPPsicF95rk0GybzfIwMpMz
QxhV616y+OHM0PpmtOYnesLOwVZV8FWY8sab7HQMZWGpg+X3n905x7avYxaDH3pm08vYUEhYeF6N
tn+LG9vekiKjndAnpDtfDcam1pdgSzGXhXPiJ7vYNlgP/Pky44R9tRIyL+YswMY6Y97P6skMJ9Bb
kfIAX/a2mezTANo1wRp+BBB5QJIk9rOWCNbg/iIYWLUWC0ZZQIRLpPdTfdYXoCMJx3PCxBhvyY81
wS83xbaxqyLkuwWHjqAybe4o8nRFr9OY9NBzg+rrjKl9q2tWHw2Gpm0InOyoXhpiLMAmyvsgy4ON
hept01G00wvpzgItQFGltW9T532qMq/ZLsE47HSgu6sUa4k02262aT2lu2GopqNWdK+rG6zsYyqY
qSzDZYRZVaLyvkJUo5+bxCZua33Od2PW62cLHVhKDy8Iu5YTuKpr/J4JdkVgH8io6FCiFStY7zr3
eVk4xNY+aLG06J8RNhcnp40R4Mx1GRJxPocYfY1zngEaaZm9YqeKN+Logx2oreekXU2QyMvAo8xO
fBFTr5g0yVj6EeF9qVr6OnrZi+u4MOMoVYa8HG1fsbmbtDX15KkxnLc26L4h8yt3pcOBQU32I8VK
GlWF7B5Kf2XqCluEQLr7NzHYYNGp7DdYp6vQA8F9TVBzfhOYTXumYzQ6V2RY7UaveB6qWN+wmDas
2pl6RHLIhtFbd0RD0CRMCOPOJ591HSbiF7PuTbR8KI1gd7i7XHl0TQKt3sl8qc6Zx6xih8VG+z5/
kWkMLR2PO91WPsOYFgVkvc6nLWgu14UlG24oZEoKUNoceA8ZnohQ9UX+xGtf9Bf9WPv3nefwbynR
7ijMztxyGhl1BMnNIMvx2kGn+eQBucVpQO1TJoDkGnmwBj+hfZfmLTLYmBudZqn9KXCKlartinDu
/a1NqIcZUTTRGBvUOG+WDsofubKBAQzZfHXqqXY2M78zWl+juVLG0h/0ZfJwIDj+Mypf/WnQp685
DParRbdoHCiMqAf6q9aVU7lqC/SNho2tt2RxEcwWBaYCyhY7Dk+EXt12fuDcjrTYdCSpCqJuzEg9
ciAAv0mBnmB9URN+UyZNDf1f4e7b1nB4ZWqXPE4hgwX5PTocIOMWxfdMXdXr50yW88+SIcWXOumO
SFXiZZM3YC27xHotXenc1W5mfjWSXKtQyLsBodDZMJ0BE0e7lpG0BSHMmaeveulTWzeDvFtG0Z2B
XfUuFI3gfVC714tbn2I6/N5GsR1MB0Nbch5nV3mvceJVUUrC1VWAZ/rRaYWNpD5zNqIaiWjLrDZq
m3YpN6IDwdj0VnMrLFtk0cytuJwKdOJ4fhuam307JJuFcUO1URPpXzVGvH1iiBwi7tjvDMaT25bP
taeppe1zJ4+rfeeV2SOrWfHIFjd8LnH/3hV5HzMe8bIz3Rk58cYd5DvIYXmYaRJMJbKl8iExs3xG
rDtXYBJScQw0kxci1cdi22ZlcCQ/QUVpNRlgLe26pV+WYPvVpbjpl6l/1P1leHXakdhB2QQnsN39
FfJI8akhoZ8es2zyfmN17qaonHUym+K4C0RfNcC+HTneJ4zpg4g6aQg2CPAtl8ZlO6ttlvM+nFCP
0Dj249L9NMb+4n7GH5AtG+VPKyB3sANeRDH1IQMG2oU2kr1LF+Tuk/LgR3NYGe7KpWb+KdNauyhr
cMf4euqdiP3K3lTLVJ4NQ61vcj9P/BA9kuaHshqrR6wq8Y3ifz1MFcurqIK7kV4Fh7Bu+FJXMI01
xhA7t1+Sk6g5kpa16vqwr1R1b6CjoLPimfvRrwq0TbLbzVUPFDnpyqjVlpKIBwEobzTq8aa0HSE2
oLmrEBIf4NPcwKteL1jDzRzagkc7wmyteL71mXs0V1OSTg79hknvmFERnYPB47Vq04BpZDgMpomH
geNm5gMohjc52ndNn7gFA+phbnxPyEMewGxE7jCr5VRO9v+wdx5LciPZmn4itAEOh9oGQqfWTG5g
SQUNOLQDT38/ZHWPFZM15PSs747W1WREQLgf/yXq9y6zdsWiqnZrdwnrqPYLzejk2sc+cZ0X4afo
3aEflHdsQb2sL4jhoq1pEM9zmY4jJgMe4RYsxI9pBxXYSMLcQHi7Ieeqvhx7rKRDF1j3uqFzD5jI
OCyOm2zHfjbODfGap5Zncjv0dnqpMtwikRi8H2Vby68mKkzyU9O2zw66VBRoB1H6aoEehqUMpque
93Hjo491tm7n+98JYoiPLk3LBpWwuJWatPWel2wyd6nL6rwLuoLQHyJM30wG6wtU3g5gcXFde2uQ
MP/seRFNvwY7KkIWZXk/TZZzXlQ6haKUCjuGZStAX4KZ47zr4YYipoOGSFANRkZSSFZfg4shDOA7
PsEzlDvqqwjUqKxsF7PXMZw3806Ltt8NhXcyVDVuaw7u932cBvs2N8UbzWJAQHmrNlHOygTz52+8
tE4O+INGfAaOf4leHHk2AtTpSxEY4wG8+8bWSfANk87NyDfZtL0pQiXETHlA0TBKDfFlzpGWlqlA
Tjuem2avsOvtmnktXuahNDdWlia7KSqTXVCwjUfayD93zPSbOiD+jA5Ve2tM7CTVRJ3bxodRCA3T
oIAxs+19vWaLVoFn3PT2MtPtktC7SLiCzqGCnJhyYiZwUN5iTpLvSrnyCpYCxE818TGqDd7djoV/
UCjLi6QIlxZyuM37kU1nmu+S3gyuRx3nu6xK3WPups5OFDSAmnRbnFPTuvXps4ZogAoLBxW/dSRG
bat67nMGu8a/zo2mDXVp5jurAFPLisB+jQOLPNepg34o06R8NVT32tgeHq7RP0hHWyY+vPEbDd/d
0U/N5TSXFD/RHYxHY3Qor9RVXJDnSllN5sUuGQV4SgI72Y3cLaqk9ScFt5bECGyX5luVFZ+6DAYW
r5dZ7waQTypibFoniUjaFGkQnbMUuVre6WhTxnTIMjMTGGBUOit2rWDPgxFtLms3q3haOg90OvdC
0cr0sojj/Bb8wTS3g9SDvxuVOV53PfN2Zo6UrK7wj/Y7dQoamuqXiervOPPN71PFES0jZeRYShoy
J6MRd1nvgQio9mufaDqGyjTbmH7uncG1tkkyq5OvXLgSYeRn4ZXj3ZIn8T5Omy+c1xjF5mp1RS3U
rleDGnOQ6G5+GXuQavCeK9suo2dGqcfUaCCm2967SFx7Chu9MDjWySmaFkqlk8FoIeSGz4HVXE3W
bKNiFs/kRuV0Eku5V26LmBht+kuiLbwTZPxsUY2PdAxFzuOyerQcpMYX1Zxcpkb12mOwxJGdPLSu
9QOCkflvZjqqYlU9JLV4hWErTvZYyW+dAzVoxq29VUb5rJFr/FCqNMC8Iah7tGITw7dW5Lssbnnv
z70Zb2pKqLe98vFjYgEcN3oc6ZQO5um+sYiY3xR+FAE79dO0dzooCIb/0uKMo51DTqzHPQ2hDvSg
7dT0ko6YINH1J73Bm1DuXDNvz6JilFzSWHPUiWiD4Odc5ZmjbkZXMlhbOcknYslTiBex4O4c/cLq
dkTpq2tEk/6JP/Cf8sr/IWJxL7OaxcNPk3OgzPw8O2yulj19jXI1wCIYebzT7iA3nofRxyn0eUm9
nFfdem7ZksLC6tVmECsWqNYa22DwNij6IEidnimPAMKDcJiE406wJLi6HacjkYVHb2xwZi5nzQMf
Fng9TjlGoCigE3YpnAZrqHdW1tjvJzv3dh6d0GflAP+RPtKFFaN+yGSKR1Q2l2083gVZB3+Q8sRH
s7MLdHXXSFVtAWa8UyVzZH1Gnxw4uwAgLqVxMwlJbprsLvrIUNupdVPgdpswOJMoW0zS1lFnHM5a
Z+hOVR+bIBf92gbrfFNTFNwNZHQcs2hKw6SeP+eIW0LRzzZdV3DaWW9/gU22HrCN5viS56kNs6Ge
vjudNz6w9iGKcJ029MxmOLcNYJRpZVAghrwqoHvBWcg22rVmTm+IW13JvujCaLHlsIWcCoadF1vw
exla13PD/mgFS73P01m9dQh6XkkJsMttbizL11wkcO6EVhlvtVu2N55ZGMeMDY+We8/TREMj6vdy
jkgkeWYIGmknbg0Z7+xynr8wZ/Fqxap8SzPLv6knO7pa+mT4aqTuj7i15jXV3+jODTD03UIYeOik
Hs3YKjWnJ187w60QRO1dtxrKGTtIWR9AQUv6tzBubtGPEmBUp5a3RZGht0qkVUs+66z2qUJII83I
uLbSFlbeYTM4ptH4OMfOExOC84BBud7HzdwfeQ/mndt25McE/jN1CKzwSSUeYrNQYZfYN77VRZgb
IMGyMvJDyxOChmMO6cbFJBhq6C8AWm36MUH3EPSabMO2DqFW3eEsK9afjYvfKjvE0aRXkKiAegQL
Y6YpXWtDL0bGeDfRdEwMVN0+t0o2F03j++MG5iegoNkE45tVFoUz68KrW1P9cj2ljvk48g+4W78Z
lpchR9vCaxwBGgFQJ5jn5u7KHtRw6fH0oIlRU3+Ymiq9XJRS7ZYNK9j07RAzMc0TLeqiL4nX6ddJ
iFXmtcxd77Ns6c3d5EPWHxW2bbyfmiL0DqM7RkSjGEMkBfrBGRROs8rMaZbgGOZzJ5CsFKKLv+Fh
zeJtha1Ob8HUCGDIR03+Ei/abmk0AhCv4+CtBVs0I2iptmT//JgYr3dQBHdE/lD3jdXvjL6g3+K5
nQ4xnep3Oh7FC5Xxld7SkVFyXnesW9yPELNIWPz7DgEJEy/tB7ew3uOLIdPhbCcNuAxZnP5VS3f9
C5kk5rVZTiQMKXwKHF47+65DtX5PUzPHl9aKggvDSMSXGY783Hf++CCEDRiqxcBbWlcsqzRR+5Vg
ZkySLVqXjJdyWn28wwQquLHbIM6uQfh79pOASr6LzCI3eN+7k8OdLrNd1LdxttV5d7vEnSRBZFaw
oMBQjya1c2fEqDlBZ8n8A7bcQqOwligsLioqkI72OgmCNKbTOG1eBtep95PBrhvXks2MR2rLYSfd
kcOcHaC0fXMDNHrRkq59Giez3yGOyi+x71SoETzLvKyXenrqs6rXrLJpuU2MSYZuKyOWk964U8hS
rp2ZUvMyseJdNy7qgDdIhrbKeUqMduqv/KK0P4HeGmxik3o0me8u27qZ9kPP9A+c6YHSGAlC1mwM
/SCGB4fLCGPVlVdDH3w1RkLvWZyio5s4PbbmxboKRl4NOxPEsDf2qU4s/7bSrj5NGOPOruEthIZF
UL09p46BiTEEb27PXRIMV0br5ZdkMnxBVGjtRnSX+8yf32IEYaGQOScDPwNWtCI8eE07P5PnF+29
llwqJRZ7hyPKPyQjapexJcQJPTCYTZ1XswBoW7aJrdHRYPva0GfNLGsu7WtayDnkqECiaqtdRHdW
N9z6Xg0ObEHOblFpjcW9dpJ0OydsNpmT19iOlzG/NLxmOznQN2CsFpNGneyt3F8oqV+unXzhfzej
u87W8w0x9ODAY/4cdOKTHbNYOwZpwdJetiAlb0GFNgVTbLqdUOBvO6PAl+gZ9V7guqHjuzzIOLtf
fMVRAQVuGAzmsonj5YZKMgLbsuZFdU12iyGINBhxZLDqD+Mix8+GhgYRtvFp7WtDmcmEjFwmPaiR
jVr7w1sZZM3dNDR3Qy2KeYNLkq3dWg+CSWHcUFFDH7YpklNTmeISkcY3aXjDVS0Ilm9Z/zcpNBhA
TyA/9ZOzRpDpy1EpfWqL5uWdi/1f2voPtLWglgUR8P+dtr5Kv1IF8/aTg+fff+k/Dh4MN/DSHnXn
VK3g0oE4/jdzHZj/opnIoqwasJGIKjf4P8y19P9FVQrhrG5guyZZUHyLfzPXpE25wVrgtqYPcdQn
8PO/Ya4/mEmJjQHGlzYqEB/PCdrnn/XDjTbQghUdr5CSI6qwMSbi78gYgAY1MSsS6utkLuvLLLeM
Cdc6dXFakW3ebrpAIe9Mx0pYWyTaq8PZwS9DUyMNhDK7iAXa4c1fmtOmQkf9B8PM+s3+xrij1uYL
U1sN8S/guj9+c78bpoLk8/bCjk19b4ExhQ5O68t59MzryZjRhP7t1v6D+Qhv7S8fKXE5YLtFOOBy
Nz+4HYy0sJUx1DEkXXBZ9x765YI12D1kUsaNuckbozlaraleA7p0GvSXcvQkUyXewb0TJ1Z9irwU
LeoyUnW5qdyIKBTRu/rWr1LP3tUVXiYauKzHQlANfJBRhamiWys4iWXB5mnlhBdumrYpl9ChXjrf
x1PFtTbcEfXwgpuUnDvnra8UormsWWWvyJTGeNd60Zob4ESI8gDn0Oq53BH88X03DHtC8WcEnal4
bC2bh2Cycc+2Nm7mWRoB/Z+rWriFbiGDNU7R405pAOdNLou+NRPJma1JYvFoWcCDm9QjVRHdPBJw
I5n1bexOfA0tUl+jnhfqFV0UImq3Fk1yo5OSb0TqpX1i90r0U9s4CZ0YMH7Wo8gSqyP3mVCxa9pS
PGPverOrPgkSDJPzu73MizsUiYbwnPGe1VAgqy7EKj+ytPHZFj1XLu1oxQV7rzXpi8pHUzjSubyE
kWvw0QWn5BjyIufbiWwEjdDLKnU0kA4ktxGMiLupybBNyBqx+f2UGTtvGS7MZ/QawfM4tPz1YLLI
RGhS9y4hJ2YJTWAmjjWz5C64su+7T8mEe/mIJGMFVAmyHhjebS5LahTomLXTN8vDvBAbGo5rH/UF
+fRFcl7WW4JcAul2sxpe3hXtQWOAqaZFb0CSUUh7lcTTcmf4ZqJhTHh5SQyHv2ualEDZjtmtIFaU
jJRVtjp5WzbXYoeQLt5y7LOI0p30/OiiUrzGQEq8QpmBbW8WmjDe4qx3ruY5dp8RalvX06iKW9vO
4zfB0HYk+4nJKeV0/FbF+fiibDPTe2vhkU0mEyHZNPZ+mGSrLZ90zHw+C+3CWTrM6c+G23T9Hd6I
VTI+ejw2I9PH2oVTuu0NjJ9D4LkTI2hBvtDYFhJy6ScwrxlPpPhK6BL3DlBfTvDJ86Be+WOZ/VB6
wqhRmqSUuISEh3UMptOJCvyG8As0rmK98wV41CqJn7i3+YQ6erd4CEO4MrxcXlbxUuaqnqJ9Z4JK
fVr1s/dIf3gRjMXjAkMMC/eQF2Z9gaAZXD3S2HrI8iV2KIuEvpU2UtYBVZu+tKuBS+/Vw4omUJu8
MD91pPtoDQzBORBEZoMooL6oEhxDj/myGMazMXhLc9mL1mhvZ43sf1+QMDA9LYzfwVMqzTK/j0aE
+Lo0OK1Eo22flnH1gS9zybUkFoJrqc0Jc8JfNh1lkrAWwa3ovWRVSc6qoWcnfH+Qc21w42oj4D12
x/Wl6IG1FnTbNmtoJWvwogHXVehbfuJ+0oU/iJsMJVADa2nl9VfPxsuWuMD44JIlnwmIgYrXi+I2
+9xaLdg1kjx8Inbk9/lLywphcYyJFqe9qcuqcn3syUYU7Lwixh0iiFiGyOdxOncNPgxablrrOkOg
ql98aJT8u+NVQhAjM8Px70owNnFTsv8szQaxU+yeokqsvGRdY/w7JcIm5gNPEwpqg1Kpz8xNtEul
sX9dkf3+yRlRXhIf8OBBOk6htQq051Wqna+ibR6MLrRXIbe9SrrJ1kLdXa5Cb+td8514pXMkvMVd
y5wy5juSsEiL2EsyPKoMCHOOKhaZ+qSAI587B67NLs3P6HIR4yNBQAKFOD1NJu0frVzEX4ou8r7r
2EbjbrXVTV+4lwNH0nmXF62+c2sv/gxvV+1KNqkt9mL7nty86rMlk3IvKpPEGAAXBx23194GMQHa
HkcRewWoiqtUxcWTyDrUymbX7xeDw4sx4lGo2pg03nIC0yogVB1CSnbD5BV3LOvqcxYMycMoi9vJ
M3V2aJtO7pu5gb9/twikNYopJM5PVBB28b5d3QQBG9i2yJvlXBhBvvdtokYI/uXwVHgEsKSjXT+y
6ahPlQN9ss2WrtqD8tYvCYwql7ZMiWp5NzK4kLTXytWYgQhT2cZoWX7AK3AmH6Q8irWhciqEuHYA
ZeU2MZ0Kx8HMOLDtWjGSqQQO4hfNvAbV2fXJS7TYx451l0W1OpiUC2xbfuOnDMh/Ypca3ROeBmvc
zSVeigbN2kOgcDoY3ZLvHYPuEQrRF59mA9e9NpK+uWDBno9U+synybAC6jnyaTd3yFR7ATzQDHN2
JHXXfRzTcflmmkUGrxYsEFerw+T3E8ovwxzVGahLsBwQ00Gn5gdjYlOXto+lKzrrXpGIUq3JTJPN
JiQNUp0Ao+uLiLf8Dw7Eder5eRDz1sJd9ERMumtz6M8jJEHBiZdMTnB+90mlMmVhwG3wR3/ez07H
d3sebjc+hRQGW5gfm8nHpEZDHMTRGbZiXVPNljW70urVeXc1/P5S/tOHeaZpcTlx0QcfSxIgozoj
Zgg8+wXBU3WdyFO3RnzCWv/JVvnrIEvMic918zkJMs9/HMHjwFOGNt2zvVpXkbsTYgHwRZgPjrfO
Izzn9z/tHz7P4hwCUR2YrsQa/PP9slBC1lVRwqzpJHr+awvCgsKO4VQd00iXzlze33/mr9ZKfhxu
JjYVyc37OKzPZSyJke/luXUrpisP6grwKSBuAiMGwUgk+/C3QgMKlyg7Yqn0f/2QkuWHhtg3KWMS
zkebbF3JxtRF7p7hj9rjNBn2SVvTn/yYv74KfAptIQGVx84qSf750haRmKoo7dwzDo/2OKdVevD8
P7bz/NOncKD0V9cnAZcfX3O3twXiSH7Le3iqm67eEq3+Px4Th2wJE78vwCTKwp9/S04+PeJKmqTE
6oZNW8pIN+M8Eav5bi7qlR6XPxzpfl2/WNNZw/hZRErwsT9/JP6paJ4KV56NOnI/Wchpzos5MooM
dMDtKn+Gq3O7hUfk90/nry871Suk3lr8WnIJPv5UGr0hGJUjzjC1AYI81sneJfN2yVz/D2ED//AT
eThIJ2YGJ1ni42LpFVPLR5UCkWuC8rK0atS6hBzC+bJiryc4vT41//3vc4HfyKZGkUSK1c/XdTTT
yk4C1zoXq2W3KqV9Kkw/OXDQ+eOb/p4W8fN2gBUZKa+UXuD5v75pCcmJJusJgYtd4BNwXzr0eMKF
3Ktxaa/rjPhd8okYk/XEXEd839xdj82ooz1xCJLDRU3mYCy6b9i7bKbOBUT31s9d9acC6l8XQvr3
bG+NPCaE2PoYXoDhaEpnI+IJL0mhCtMoVa8ZPQarjVTyqP0/uPXfE0o+Xh2Pt4rtOfDhOj8s9nEB
XhKxx50NH0s7tLC9Oli17r/5rcWWmahofd6zFBctOtxXrMVYx9/zDDBE4pNt4mFp9kxJ6aGfLWy2
v39U/umasIbxrFg29058eOvNpkuW0eetf7fcZqaTfbZi8jY72Lp0MzXmn2CcX949l/Qm3gagHB5R
+fEDm7Rbh/55OY8ykm8dfnLqEFYXPTs7p/Hf/7p/+jBwI5uglYCl5uMugGo0oPI4mM+aWttbXAs4
mDuIN1TdiuPi7z/sl2WaX0Z/FIYQSrxYzj68dVBeluoicz67kcPBMk57nixeRE6Jv/8g8XMgBZMR
idbknbMj8OMoPl6/yd/MJwVQtKZ+ZmKCwAh7a3KGG0LD73qaUSmY7C4UxHa7k7EkrXZCTsaJxLNb
DIbrNlg3+h6/ITiBMXFYwqC7kLKA0eqIZw4oC9TL3pvFin4QFcPheCKA7ravagy2/+1C7DqIsYlW
Y19DpPVxFEqrmXzGsuvOYsGy8Z5jURK8eYhNfCW/v2i/POh8FM+AJPAFSO+XjDk4ZtGPGsldu4YX
+AIH94ZS6mBnCI0xv9J/xA8/zEBkNLEeirVODPW7+ctdqpbStprWkWe30fI7UUDjGbooeH4HRFyv
A9Vp4OKfaq3FHzYA8fERwexJaArhHXzymlvn2D8/IrIgppS03OxsWSBJy9bM4G67w+wug024qY78
L66V53KL3RYV8HugE9R5nCLvn8ljFSKb782hBEVc8hWvaVpvPVhA7S2IRXmO2hIp22Hg37/10JZV
/EvwrseAVGFMM0Q31XdO1pEUuj5ehcFmcJj71lJn6CIoYeF2+taZNNAY6khwvxzgCM9nM2ICQtom
8iuHVB7kIVZe3k2gDdet2xsHLVP3tp6Rgh5qDzU1KHa1bEyvEeYlsLRZYXR2hgBjQasuUZF79JQU
VFxvaxoOOUAv6XnyUyuUY+EMxWawkiaoNkOTOriE8BxN9Zu9ZGsxAl5hwKNBWYX1DU46BxQ3Mt6X
ABs4YOgc58ntOGv+7GHTrE9uDURJ8G9Ay6mL7LkJqwYdH1Su9+/hc8wjkJcA7T/eKsW7hpPUmX+A
liN5y6245eAOMxbkp9gngUTh2UluyRou6ss8bsYegguz5JZQYN7u2ipVfk+LCvtFO/RWs8epRjiD
SVtA7Lqr8UxZ3TfdmfyKiczY5TulM4O8ahtrhaKmgtuszZS/yE933pyJr/ugUKyRtkgw1CVuKkb3
Wg1gc2neE6bgoj1f1XYzyBWOA4Bwv5xde0cEOf/iQJg1uc6TXZ0anWGm1nXKRzf5wq4VmIR/Npuk
sDtxU02oV+6t1FgzAHhcklvOq3WLlMKjxYgQcHlC1NN5+XboRyNELEkqhStYwp0l5gmqqpGDhPCm
1IMoi6zplGgMOeyrFqG4f1nRfTV0y0EXnGE3mFVBGePB1O2jVTltcfBThweMckdXXBtpy97wPgeA
2a8WtNgFakhcgvTOluvZ8wUeUu03oG21/hH0OKP8ZSSc/h2Cc4qBL2MjjXqUa1BISu1URBtMR7XC
X68VTVRrbxDvzOTZmf+29ui0gPPkcljaSggyZFdsULhIlvEW6Up3aHx3jawuHK6rwOwrNnbWDV/o
F5jGvU7B4f+iZixfvkWOvQ4SsWS282uPrHgrW5HYFnh+ozKOP4jrQODftz/PRex1m4BdeZcOggjK
fcxUZ/ua0NjuAqsbr2mpDJgGfMVcWBmN0t5ngYjTO/S4fBHLBDvZKxQM99ViNfrzoD3bGAF6nDy/
9+tAD1eOLqxHN8sqGQ5tlM7ffQMmY0flg5B3s6VAgZOZ2djm/UO5wn4MDYCEIgGu4FmRsDkIA3EH
eC8M5nlP0GTb1+QwFumoUFRH0VKCzRuFk52JggKtnwtAyT0I2uK/ppLM6nNpmhqoDYS89wHIlmHM
pr92/P/lSf/Ik/LW/G37/aXJ8Cqtqu8Q/sT9/VVwePqGB9d6/1v/IUqDf3HM5OAAHbr2j/w96tB7
L9gxXf+dC33nUP9TyxP8C08CqTASTIijm8em+x+i1Mb9G9CJyKnO/6sZ8b8hSi2xzmt/G91NBKmI
QT0wDL6gKd7Tyf42Zdkke5a9rMyLyjTqpBlCS7oG0QRVdEx7gi52ubQRrc32qNq9NsCVdi6ujO9a
E+6Bkiat4JnQGWmClwPkQXa2vOilkPIZsYOdb8ka+BL7In4q9eCFaew6L6OU/VVjxv0t6QtGRMtd
5iAWITD9Kp74j+Ho6kAdjCzJj6i0qwsvo9GPRoq7okUVhyQlmi9gozT6elf0l2MWyOrJzqPBu+yW
ZjFxqLrTQNRzaQ/fsnfyVnQaboxKrCAje3vuJjb8bt7arWnTR2EPr2TCT3BNw1gaV7mdOussUHpq
n3NvH+gHLt3QxjaLg4E8oycrmQknh/9awhZbgXuSLtlFNDQ3D64cxKnzEAoKnX0rmMt3qZemYWc2
yF5HYP0DQW+PaHzzWzeDwTzyf7GvZmLny22v7fTY4+JFDUFY3K63jDedS0RjZlZOJ3YLNooqsHcN
R39C1/1k3AJUNs5u4Zh5b5mFczUG8FFWP3jWaQgC8pj6JYiel9L3HpTnRI9tPwv/RJOKbWyzTjnF
RdFJVmavjbJP49QmO4O4uhDxl8c1UOOmwVB0doO6uEBdBhE+lHgfmWxwgubzPF30Qx/7oRGrZOel
7nLfVLFMzUMUw87kFmK6vgUtwlBJxfC0VFvAozEJZdRke582y6OsS8oIscYh4uqM5TEgV0RuKCjz
0qOko7B4Tlt/qJ5iHxe9icBHkm6wm/oi6LoD3Ahel1MSr9asMiuc1HqLu4XUn5zeJAwhBXlmnQxF
o+T1Qhb6TpsRZSB0O5zAru/9JHJ3AXQvuT31lBFWhPpV1g2+G3oI8TSj+dogIKOirnNwZBVLNIao
ERUKd+8xxzhROuIUD+2VM/so1dD6oay/ls2CoNnBRazL6EyT575iMn1CSnanycDetHzMPsbtsqFu
5dUyp2UPhRDto3F+AE3vTuQDJbvFbbLLpjTMk3Jkvu+jRmCmYb3PGWd3nUE0fyl1epZASfvJr9ML
o5iXk9nwagqM00/BLD5XvS/DxopRe64KYERS476uvL4/O7adnZjKvpCAV5zbVMYXDcwEssrS3LVq
PkCfhZ1Uw14uaBUhGLdpaVRh3BiBgQie6rwY6b2zNJ+oVcmQRaDRdBukRIR45X5I5di0Jb84vqwc
3FtAsOrQZMtDj1dos8o2N9AMlCMSxHbLt88uMmc2CNEA6D8h8Bi+K3w7Wz+xuTi8bEdSRWihYYOs
YvxjddMQf4+O0y7ukR5fLlbEXDrQhyeWx9TtD7XZBWcvnu67ID1xUBFb35x3ccbVj90k9EfsFA0Z
T7O+yoShN4Ez6H2rih6Z2EL3cySfXfoNSB7EMG2VxfdCmi0i/MmlmCcZHlCBX/kIJcOgp3uxgVZG
zehfSVW2m6zEVWj6gYVZl2nAHJAzlrqtIEfHiWdL0TbO/XAPzD14HlCqHf22+Lp46CEZ8oMztmLv
PLQwZjqyM1R+fXYk5jjZ8lZYd3HS3I1ZhzyNH7XU1bX2ZfZWrKtZPkQepqisM/DAC3mfCixaBCUl
ITeMkUar4NVrkk+m0THOCP0j6REqx4gww46Esw35ppjCIS7JbkjtXceyftfbk9rEixuc8sy7j9z2
DhocOTP7CvYsY/LCDnHmC+sK8uLRi0hbsPvsOsO3EzZYqA8mN2pv1s0Ao+Uk9zYGFkJzTNQNRr+V
WfnaxQKPZTDQ21Duqwb1qs6Ut1mq7r7DGsIVQgc+mNk+s3Obr1fLN8zB17mdsDs0UUjZSoD7u38s
8M3vRblED/hKrtS7R8PqsydkLU9OHIDPG+NbtwSf3FicxIBhUlmD2pcF/iSS1vfd1J7wQxwCkUVc
RUzUwoobfFft18pBFe60S3c0cRuoyMt5gHOYjDIpxgunmcxrvDz3Q6AucTk/u7lYNkQm7cyaoDlW
2h3FO5+xGEG9Sgc7BGupMvxbv7MxuWb6Hl8Lli01xk3IMup/zqPY+lQ4vrttbY9XzZCcWL3xinKD
3dhQE+mLfu+Mjbho3czfNKNKoc2DOgnzufAP5L0sp6TujzTJn8c0yg99YaJQDwwFVWns2cwwxUQB
kf80DnAslIP8Kg3uF8FYhn89L6a8S0ppcBJum6tiIKiWbKR6h6Eq+aK0K8NJDMT+NOwJU/FkyfFY
RTVizYWNNQso+2n7hxEclMT08iuRTcfAnz9lXl7sRn4PwoE6D6kVTi9GcvwQm1h7mUS+CGPHWa61
Iwu8nlGjtgOnsAsndeL9bNjzphti+zWqB3UPepRXGwNyVu38nJVpLO3qNjZGWhXqNnHDnn0Np1V1
nGsn21qWpfZYSIZLEVcRKg/B4WUwUyzHxhNS13V7nuJt7QaYlp3rCcMdWVNFdWPGatRbORcEg5B+
mQ339An7p6DL8R6M9pPUpvpiYDnDeFSijdg73mQj/S2siSJkSdXtkX2WctU++Foa462VEFfUy6m/
75zqdqoMbGW5cVfOyXBD3d4LntV2P2i3PjeL++J3snjUyI+FgfgF4HKkCbloPrO8ouWk8eKNaJJ2
hw6qPdnaELuM1s+DW9BI6lPmi6cZWX3aja9BHBMhZvrGVYxa6ZmaKgI1xs7/4Q5OvB2g8fHW2sUb
pr75wZvIhcgH/9XOHRWWfuk9e96Sbo3INUNqmrLHKiYmQk+Ap4FHoaltU96FA5+XiBuWbWxt5/sG
/pv3mq8Xc4LZldk31eZfCGZGYR1U44vdYWOHib+m2AqH8BrH4GXKovMibTGMLTheN8psiwsMeZgl
BjwksOrxlSWKIxGJeEhIDdlBcNT3iCMaYuD8ZLgzGttfa3ObF2MJjnU/68eRZqu9FaS0EAfYWi6r
vv/W5P5XVueCxjU32HKGG55wKVwQTREcVEBrj4PIa0eJERsEh+stSXT4Vh0B/IIqXaC0IEisFk5z
mVndssG9Nl+WcgqOE0b9rZc0X4u4tMKBjGfrVinMHCyQHYKxwS78jdtPSXGQVYyuopQ5m1eHraiB
uryIXQTiBbPgszm19kxRS+Gv1SSz/VAmtvUFQMX9ItOKOISlJ18tSmjnATbfgXvle0EpFlonenVk
OZ69gQ7odED/a4sbDNPS5r2t8H8Tf1NsSyYPaqHSkdSSMrLAJS9aNBJ7IlLih4B8gda6YtAKy2p8
boPl5IrpGzQWIYnKW7YlfNluiOJVnFJjr9ZOsGGTPHDXzk4miTXkJLstaiT8Wg6fx17SZbSogZAt
nH9OQVVRSywdCWX1McEJTLCDwrXkW8XRRmiwIbOTHhdz2kWtfZ0lmY1MyG0PhXL9C+x1yAh7+Kbc
C5CZJftibNp7YhXlwbS+EDPIwIQeYodl4wnUiXScRmzxx9j0kf0Pe2eyIzeSbulXafSegpE0TkDf
Xjjpc7iHeyhC04YIhSQOxnkmn74/qjJvKTP7VnUBd9NALQooQYp0Dx/M/uGc71RVgD9g4w5pyPJ2
LrZOnR1wVCLqaqZ2w2JN90sAuCQ2DgH6oprjJCEv3MWT1NYkP+BQ+zJ63YNNgb/DsKxtcq96If6i
3MJdRxmU5OfRxgSA6wUR3URpiLaNCObIqbgTs/JYlvLJQ1yytyPzLSv6F1Q11iP8vTtOZkG5bM27
CR2k31RdUMkZh0hlNejZp2HXLJrxgaVbu+nACb5MkOV8ZpnYEWcNJ6KOVcwEPJDGLFQ3RloyWcuX
F+LbUESh0/ITGGjfVKMH+uQspFTxKZ8ywM7ip7vKDV8cPXsgOEpeG+wsfl8XPyh+8QjE7VZPl9KP
NdxQkxyQOrbxbsn6/KWR6eqJ6aMdeYXeVkqKHaN2gb5paXZREYfLTNrizhNWfcXs+xW/dxR4aiLh
ZFTTvZ6RQnqtreNRc6h6dGJo8Mxci2nur4Yo/RwTAWQdHOCxFPOVDKSTpuP7IniKCOVhYAHvOeMD
W99vJf1GpmufAaW8RhVgFST4D7S5My+GQlmzHENXwVDStH0W/9Cwz2x0uxUPeptWh1o1tzoxz5Aw
OB7j2gWkmYhdVdHeIqYz92Y37I3S0plWpWeY0lygqSC0zn2xnNjcmMnyOjn9W9hHX8tS8fkpzXvf
XZwyfCmHpdvQTkVfNM0YUNJmxy5ZFj8ynQdMKZ/citgvzysBQGHlNCK3uoJcAHVVCP1ByuqejlRn
WpsKv+th2m2wXQjSuiAjRYt2622cLxuVTwtXQgoxwuAmqJEeVDFUR7c9NnyCv8xN/N1UwIvNENJG
bK5WrlES3reJrfxzVsIR2SaJnl+5srBKT6WZUeABySZpu4G7gqzyMGADWlP11D5NIJz4ldGIGGME
S1/iapDpMfykyanql7F3Mwad8XCkqlYkVcbFXnoFrrAZp/soenvXFP3z3MC5qUvv0XP79FYkmv4D
RmR/XuLEPlWm2xywE6hTX4bzzhpl8yyxRwRuY7zSw6cXVUga/EgQqh4N/tCW0YPJxA46imFdGBnL
bQ0YbG+W5Fam4Dl2gyO1XcdWIwDuSAFQgIUtTBlE6AYhQrKvA9UXBcw2QC+Z4jGSPfLiKjW3GJXC
RxuZ8MHJMLjljOFzw3l1ooxXjKL2UvRZcWjS+Wg1A7LFcbgiv6OsaGOEqMr74gmRBLXroPvMgcCS
alJQBjVLMCr+861HZhrfnQisKR/XfNytrn0mA/hO0FfuQIZlR+rGo5MXKLWzfNhxXFlbTvOZt94q
tpmCyU4sD82U+9SnGrBFJ2PiYk7p5wEgL5W0FOrCVc0tBH25us6tdy5aHNgVwLTACB04Vir3NUbe
wCCNmqDCVmxs0OiHVsnVlF6lG5SE4twpWENtaf6ol/4yI8ParL0FKKKrzum+nZYov6UNb2OpbFbP
ysAsnUEdQVW2scukCxR67vMo01tirPyWMr9EtvOhdAEvUl/X/lTx8W+naVfoYh+NzDuyzqKXAQKy
6xUbBQ3hJsLH7vtSVigJu8vM/B4iZciE20QTjFuNfUbh5xoQqRFmAnNqxjVm66Mt5lSG2HaIyww9
uMK5j7fmNPJN9fuQUbvoO85IS28CCsCvg5N+TRzr6Mr6NqG8PibtbAS0kGeO6A9VOBQ72U9bWi0+
yUz5/W5o4dbDTwaW1xt7dxoZo0DrwG3LZqnSn+ZUO7ppv10GXMh1TUAijc5SfKwltuTNOI7uzmDG
zNn5ZMwRWJVo6LbKHum83JHQIdrBThObZcE9y0Qg0MNkPMUgBTeWLL4WXend00jjjXStfT3WcYDi
cHlBUXFzFq8Lpko34DOIXddaDla5JrV9CmUtgOwKgieEYpeH8XdXr6/tYpyVa7+ausFU/LXT4bZ1
7o9mwMApXOyTq4nRb3MvqPHz6uCPYcAMP6qugXqO6R/aVbyt19H/GpqoDCDEGYH3+GhTD3dgwSwg
1vFhcWp9Scv0hutQDX7bN/bkV0I6j3k/GCeNmr5CVgucbxxoyod6bvhH3OQI3oGNwMnaFu20mo06
7M21fcYxdyYu1LfTid0N9IB+xxQHBU7WW3iudAxXqT7XPTmkS7OXRPt5AJZkc0yymgUIpxpEhlZv
4OZYMYB43E5Y7541aect5GbUnrtGU3hzTVZs5dmmRwAqXhs9kaDS02sM4bxGVlgxc+i1WTz0WGC+
tmpyVEeCp9cysfjbuvm/e16//15eX/Pv7f9a/8NvFBecc3H3v//4x/Zvf46+l+v0+w9/IIA16eZ7
/72Zn763wGd/n0Ov//L/9S9/G5z/s0k8Cb+oA/5rx9Jj8z0q/+hX+tuP/DaGx63yDlkSs26cNYgK
Vpzm76RNQ76zbBNJAyN63EK/+pXsdwZRRGteM9k1fLIRXvw+htffEZ6zClN/Lttt4f0rfiWEOX+a
wlN1I7EjD2ndYzOP/5NARbU9VpDeS26p8mid+TQJas4mUvajF1ZS3iUap3ZfZtA4dmRk4b/iG5DY
vgpZSE/X2rR1oogVWMq2Y41pPsVuRorFR8slZVr4tqL+hcmrDtFCPX3rslp8yzEEixH7bZG4Po5H
3KFGr5dgpMvYUO6wLz1s3DmW2VOeFkAOIqLxNt7KNtSMVYpvI2XD+U1xXEaLP3VO9kR2XbiPlnIJ
TC8Tj0ol5eBDeO97xlqAnDdLVoE7w4iuvThC++pOUFtgqwBVMz3nascQJymI0gem3rAnB6v/Mqa9
gfGxAq5MqGb81DiuioO2nObb0DO/wGs85s3WrPiNAfgs8KjaOqtYxsbxuQ5xEw0JgWHRaH9NGFu9
tIMdp1eLGTKi0Mp5TBpB6OKcTHHiZzRePuGH67TJmzyKfdEl9MJWt7p3w2r+BM2OiYPwQPPNhPK+
RxYVehvwW/SisE6HY2KH8XkZp+mTpIiy9jbDgSOwkmHrMQEufGz6DDqczuaWAH5XfWQX3vhRVKet
75JXf9LaAkiVZrHbpSVbyKvFJYSnOwPVsUmXhPvQoewGRWW1LeYGzurPXT/X9o3fxKA3V0M+BawY
pyARPQWFQKeTs0354TSZJMk0UQegav1ujABeWXVC/GcZO/d6kRP2LRSRgYGx6K5w+5/mkqGTwA5+
x0gzbgv85qdQOhRFTWPZ38bK04OJL83VwaNVbeK5zGO1iUhWJse80KoHGYl0voiCaMnqZCg5gj4k
L6J1XToJ+Dd+PsRFdZOqjsvjwj0gMUngxio2dKXgxXqG9w9jSBxNsokL0nNW+go9LKglXj3IZUyg
N4s+OO9zYPikJ2jsjj4QXOoArAT/j8cWSPqG6rTMfeaOTsuOPWrLU1qGjfdgV1H8La+duUJJ7ygH
sMacaw9QOyN4Ce5UXluN2fJQdPHZDosR5uF6Bal27LczUq75OEVzbFEerw5WLbNFzJaDrO4DKj2G
GR05AkSdLpEG8IyF0q6IkoS19qzTdtcDY5KyCXO+2aFL02NWMyURxJ9+9KuwGoaHZUn6OjDoWv0y
5t0MKvLZdV8UWrOQz1B40Q3tcdL6Td7nzgUtxQhi0RL7RjHIjyMzmvnESW3wUwcxbaY5yVUry2zY
DeRLwNulNm6CPHPHTwZI9j0A9jo6SdE+sZtIl7vXa2/MUAq+U+QuTb5rgdy7dqXZLruujglGiIBA
fZrCUoC/nPv4eVlco8TkVzUFE3iJ6WXdWHQHTqL5vaw9DGuGZaMbSbIMwxHEHQP85Rpib5ZV82PU
5IvV2y5AIlKX3w/KwGI2qtVl2JD/GLiVpp/NthWXJUyNuyzGNXhWemm+TSNOM6sXBWupOt0vk+me
GNPNKnBHbZoefkqjHbMtUMgwhdq7bthuMz0KiaDnvQIGUS1pYCzSvGvVLIad2cdZYHupcS5tWlps
CHictKRafXOrEqJaZBIIvHm8zwpD9VcwbOlrCjb5xWyy4XMrpqHZAp2SfNfkNARaupjbXLe17thE
ERkOZs8Q347bqDnzDyRtqFYh2bIMu5rJX3SRxpxkq1kGqlrpWJWAeJgxkpiQoSCZAGa4sewmYiMy
VAM27cYswQnkY0TVYpGjeCmLqnc3LqaJZ7Q85gf4yB8lH2HcOT8dhB427IPtjs7dZnMGojOcGXPF
9dHxCnZtxdIZ20yzyEQuVxdaEbbymhFRTWxC4+T6ZWzKEqDHwsTcrUvzU91Nn1AhDoAl7ATNjp7g
zwK2KrqW3WqKaiKnJLsus94+5RR6jV9yf0V3fULLhzhVsr+aD7kJDs+C9q+FOCNw5ozuVbrqtwjY
/+5KCT90U7blj+6PtdHPeufvhdP/V/UUy/5/WE+p7JXz8I/CBvnzh36rqDz5TiItp2Qh9M1Ej4A6
8/eKSpjv1txUx3IMBAUMof/TAW4669+YiAaRO/y9mjLNdzgL0PzbBllU/Jz7r1RTlvUn5aiODtlh
/+3pPAPd/EuiWjMoFzyEXp9kp00Ah7NdFwMBIgbKvVsxRczRgo1A/geyYGtLLlTP+L+z2NbDvkP/
NxHLtdAx5l4S7gnMMJtn7tfs7LI/Sm+gi5svA36/zxaouBMgDBbjY2oE3irkq8mnzTGFUnfYYMiD
bkiLh7SqSRcp4qq8DPg6ER/NOs0sSO9oiQ22T6zdvc9DMjO2xvKKq7WrZ5tl/NS7txmBCI69JH5I
jbKTW9OGrep7UeUmr0OnxZ/6hvDBQ9mUKtpVba/sh84ScRftSMOCzdFjgkHZwNKetPErTF3s9zu3
hs53LduWXzfG6On4TjEjKDp04GyaacuwTWj5qbCw2iAhBZFuWCDfCOi9wjsN+3ETZryeUC7nvB9Z
OxFkOwb9gKXWJ3pQF2/jmLXjslUxgnSEAkVrYVgsuHVZSPQMMOeN3RdmAQbWoEOdOk+iH4vdpZZ6
YKWVXFAgkNRY+Q3tbwxCjUa5XNJvSzjPBGv5HSk8VjBEZQJWypBDtDfUFDZXJ++0o2DCfUMNGm4W
htiUysBQU5Ayxxgw3j5i0/FeaTbQNbpfXLorNVHPWFHaXjW/OlWqtmPWryC2GaTLSlscVu5iAxxk
X7YyZ3jb9XtVrIDG+ierccj6oztMvtMzds5XmqNJgfdoGR5LqTibAltG8GM7y9ykdlQe2ECG92bl
QoaFBiFDcUxuwNRUj1lqvzAGie6kt7c3Bh7OPavU8DnO3SmAL8fAuoqnO5+HcjcPZfIhg+52o+KY
P5LFrCF77dm6ggAPA0YPztXzVPghribzMMW29qhNrNc3baN5jMAa8yEEnILUZkVg6k6j5g/VOrMl
Esd+qW29eN/OrFY3jAGiybdSZkh+wsk/+eW8LMeiMYCUe4yfWcEU3XEE3rEfMxV9AF9jnr3FwQeg
V9b4TC/czuTUozEJetVkP/RR2hkEqQUcF71dgRqzxA9NE3ZDfOscm9F6Bt9F9FovzY1kmPcALCoC
+UvYCzd+0w+PfRQZZ32ayoOUXr/pUtaDG+j0zT3O7OJDwyRgD/us+joa8UdUyoPfZa574p0mJa5i
DzK3lXtZ5my6h4SwnZghNtBDzeVTby45o2pQ1m9p2YizthROuqlr0zmN2eTtZFp9H7w6POiWIAWB
tEDeQSd97ym3/yTsNPtIVmzy0Ry7xPKt2lUfa2o1Bnx8w7j9m71wAK4yru4AVdmEhjJ5yVcka8q6
57HwCus0TkwCNwUBc1iPwQI/wlKkfbJWVhTkjeRWILM9TVpF91BGCpo6HFomuO6UbWD1tAGr3Hlb
jn3ljyH4UF4XWHNOti6SBfOzdjyVwisCc7aMDxLd5mOnNS/J0rxPK835NlklI376HKE21ojCzTeo
jp6dJpXnXMyk03QSsUfahoD3o6O3Im1XyhRfjR7M7Qq8tRpRvtm9YKw4LuWNPmn5Wv9E4+q0phsv
JyQHNpR8wVzMhAbquNyMec2Yi/ChCwr3/nPHMKoAReyHKmfSr2Df+enUnOCQA2TEIfA9Ywftt0P9
AKZv3Fr2OAXx0JufoJYlB1NzDEY24zg//PSSSWZn7Ew6gxW4krG4ouzUdk2pawDFhEvPk7brxrjT
vW3WT/p1IOg43KD4EgzH8xEDnxF301M5SsSoKhrN92AI3a+ouqnaSNNGOP3TWhmG8fxE9eI+lANo
BSZU5Zk2hEaMdoBzrhcmDAlEdgzu3BixzijFBXccZn4o/FcnQjVDTqA5BhhaGKq2SXwscxd7dTXr
RMzpBo1J0io+olYJ+356Y5dZPOmjPR8xndNJUlP6URq2R0tVYOxrOT1oncHy063cN1k21o9Sk9+S
qjYedGdoO3+u8xnzIpFNTUpBnGvqQk6Ne/FMpR4IIbJTms+3WKBvrgU4XzlNL6Vo3jMQE5jom9gv
yFxk02jHu4RU1b1IFu9e60251WwjNn3Zju0h0lj1qiFiUpqEAXZh/WNSW3KfRhZgptp5S5fCfaqN
dqQ9ysrnyGGuocdNdRpJ1to2BAVnF6vUyb9qi4HyVkQHDdhDsrFzJD9S1xHkl1AlyIYfb8lcNt/q
qWVGaqBwf1TAHT5EdihPPMM5MMaq8EurIssoU1Z+y0ONtesK5NZXNLegfg8YfCcPWoN6yi4K+qN+
6olAm7rPRtPEQebSfYA9+dK1+te0ZtlO9wMOfMyjfmOvoHDp1kBM21IFUx4bpBJM7Q/dHNSWXKP+
fSpsazvIEaF75KqddFGTmI0Wvk9WarktHIBtnlnzLBIorATt6tv0J/hcGjmimCbWjmN/RrkVY3NF
x0XP+aWewLpHo6u+IfnTt8g4eF9d9wsToe+NStqjCRPLF45SQW3x/8KV2T5jyzwMCRx3kWb4JRLm
vEaX6KDitPTNS13GIlms7Tur0DayDTOYnpl5Mto02VVdWiM1jNjD15l3IG2i3TkgeEC7luAojXg4
Jz/R9NlU1QGSRi0Q89Ix2odhbzJ+eussIIg8d5AMEfvyObYP42DSIlqXRY7VoVh5+EyAjB3o9rda
VPe+hz9XJGxAZIpHohFEcUKl0hN2fHFMNlOiFiqMTNhbJcqrUzV3ZxUqtPV+GfOekYYaAxEXT67W
KWYBS7Qr4KisZEjcmAk4NxnHp3bJ1hSA7GLmmvbktdO4z+zeO8gZpN1i5ndNFTcGq/Guy5GRLKyM
fTub70yH9EAlKtvjgiyDDm1/IKPSZYbc6/tiMNn4aY75CKqAAbGHkBBVfHJg+F0yHNG/12BcthY2
hE1CW4+yv7K4yBT7yMLs76Ohe29JPtdbiF4F42ntYE9Dcbc1ln8I92OwmT0zAq/qj1PeeIe0iDSc
Wot7ypnoZon1BVTKy88G4d+91D+bTXPD/xOVeMtJzCSxSv6oE//5c7/rxEFjCblKx00LMNYfgFqg
sSRa35/j598zoH7pncQ7iFm43j0Dsz3N07/UOyE+/+MkWmK9pnHSXabkxC+LP/v7kCrX3BitOtKd
LxcnUstOM1ru2CVnfgSOVRy62tIR2ugd9Yb+E/Y8MP2CFFLOL7QGNfPgqDVQdCsbuLGncwgzpzYm
CjupAmaHGPEq1RB2wenRL+cwceaevc1KPQQQdfGcSBx4lizg5lhO6sqEcPjupC4uqjpJll0Tmx4k
KOyDT2CDHECb4bR3xxGzisPzrcx43js4L0+lNeEOsUkfeIBJbVE2jkX1anrFsoNeoIKC3u44A7Ng
GRlL9B6HjBqzb94TJddrJxcFgI5+AQLAt4FRmr0boVEbH4jiiJJt3kdTwxo01qzPsfDmEiwVkpD4
XHYmxrC1lKnGW23QEmycyB0JLoJ76O5KNevR0wiOGf+hymuYd1Eu2PS1aCqBwAvTOjKx419Geuw5
nyYA6cUeWS1uSwLcCQyZY7ZqcCDBHemju5gQSZWtk1m1ye1QOLC0CmIwljl6JFKi3JZiyVAvO3PN
VRrV7qeF+0tjYzdOW+xQzr63F45l0KQ4w5o3qvzh6iBpaH0lIvOQ4b9DI2KUwRiGw6cmu4P6yPZ5
k4sL5l5sRt6uagY39YfMZhfKxrqWdXWrYf/wgalIputIxvK1mZZnsOfphUWr+iTiGZZ/VsTE4/bU
MImyvq9g6iccniuhd6oDTkZvx9A3OXYucG3m3SxFcdAEidMUx8QruhNN4wErZPYUZ6m6DxOYFjgM
kQNRvN5r1EMsp4vj5M3PDos4JrSe136lfgifchU7wYSCC2awnW/F2OVn/NzttgW65IPrylBrgIKv
NT3eR1PpvdmRQh/bhE16G0A9vUYDq2FusVlcvdnl2AU/qZ0KYC8kXolC3IlvnwGuEk9gGtlzqlXG
Z5sczWgFT74lhq1/sKnGAjmacse6WR4jZFcIqKf82Jjj95DkjteF9mvrVSWX+BBH3SvyU0oA7E5k
AsiNqsbzIGPrMVNttjMH7iTW9CGRFhiljsChbNJRHP0ztFL3qjvFiKRg7I5eqjKIxrOHAqVsn1vo
b48mleRBmbl5HgGcXSng8VxElQW5PtavAPjTT3URp595R7P9NPXmmXY8O/RFUV3JGM/eqqizQz+k
VDoljbncaqsbEN1g/s/Jsx6IJwSrOqcdRihNQ9JNiHFyIc3ZvHsLLRPrbr722dSESMvdJDkVCKMe
ewRzD0NjJh+x+E3DxpxHcaEdTi5drOrnXvXjmq1SnUwVFVttSrzPqG3TD81gd2eYnJ62RUidnsTi
LMZOz+P8Bk8jPFYLd3m3EDwlUs/dNfVg/bCGpt4zu5o/Tim5SQhlyeGtyNQiYwYsVhGEfSxABK/2
iiI6Gl51ni0Bz9IzEU7I/ltfEFBgqiI7CGagJHZx9+t6O+ybpHB2Rkw5uUx2/bUKCQUVJEjtQIUS
v1rI8Z6WyKJi5c4McnrzDjJi/tSXyfIG3W6484KEjxMuxY8oxAmvkmMe8D3pgjKf0sMImXBfydSu
N3lfqpcqwfzH2863RRvrneeo6pupUR4vbo66bQqFuZ1sYJt13nQ3R8e9j3J2hhRuDDEcW8v4sRgx
En+CKFlzCYQ2COKeq0kNlzjMbxU61qtRGtEnw+X7v1hevZvMGXucmBNxsRMlLl6nPDYNuXGfp4Gw
Ptp/6IKlTuZJNj1mdV/BveeLCrokksGCADn3ielCVIFF9FSVSF4g1SQ+L0Zx6ZmzsNjlqEGNe9Zs
DHEGc6L39oz5wmfeHvptbc9vcNkmtEyaC5q3b9P00M5t/RUnC6aPVJ24SwBh1KXxJUXSdWRPAnmA
Ld0zOSjtU8TM+YovGKFlj2WZcAtVv7RF7yFFJr9wQLjwSoYLFiKdsKYsIbgXo0jrPBT0l99WTjEp
tlFtHYrCGk9alA/7kLiG69A1FMqZsbKg6vrDaFkt2bjoU2aJDdFk73jnZqs+215ffnW7wvkxs8FF
iN+17E686BvquHQLuwydZ1ftxtLtz/PUWgHA3g4hKs/T9zRCo11dpQRxt9nwWuVoKKHuwTz07UXD
PxjL+kPIjGZbOnC7XCtPQG3bqfpRSLyx5LjXH92osO2tLKP8qxlF7r4gK/TS66F7Hlyq/ozhzjEm
F9rrlUGKusH9htqzy66dFN5j6ubtRbHu2vbEtpzqUusuYYcHMpUKLXVGBKM2FP1Hl8093Ri6Y6wl
RBVuWnPs71XUug+L5s3fhdlnPVF8Cde1x2t8zsZOe45jy/5cJyVHD2R6uRa9abEe2gCnlyUMtx3t
+yM+G/Oa4O/hWBrmQLkElhMnbrl7p0PAyWdiTEwiizUYkXpc+hPZc68KdMlOJOYrdKTyokWF9d5F
KL1hBW8+jMwlOQZn44axWvhRWFzWNxAqlKnvl673B8IJApi3xqV3u/QYGSVxuMSg3crIMF8ctxu2
k6MhMa7phTSCFoDXYSbGp26AEkvaQCvNCkykIL7MiiQJCQ35rXpXLUE/Dt57nVkohojW2Am8rs9W
mMYSLVMlbyqsQzIhhsm7Z1Hh7EEKlP4ozAc3bEbe9pyRQi2Q70p7OnmdwcKVhITvcZ+QN67NyJTD
riaBSUuBnGct2VPh3N5IE6puaq7Igo4N4zCZiNMWC+n/OC7esg/1xvlILWA8T6aXkvZkmc4PN9f6
z3npWjt4/5+sOnO2WurdTaNpU34/sRKAR7c9GBx5DPC6ND6NVaMd7cJogW8i6Q25tOvlLamavGbY
EY4no4frXXK9zUgc+WgSzpmnyrqF1KZE0nNZ97aShC64jZMGZr1Qf6AZ6K9mxMK0rZsPBfvWR3iN
7JhDrAx77rtiN8heoSBDtqNBjT+Qt+0+OrozcSs4yWcKNBs1corYup7DA9EhIQ4n5UH+1xtdHa2M
9pRPNtC4ssLD1sgpZVgqSspXMim2BB2MTzaDAaIVzPFoixnWnaoxz2RALPhweA6y2yVGHauMvRIc
KxgzKaYnKlX2EYYY3w8ii16EKrMXaVADSsxshDyGdf1I0ql3XpRNtRJZ4VE4Fb0h63WT8TqBU6iS
h/CYkPq+BKD20lPaYf/D6qETCZ5EXnlAlxS13808dVoPRh+kFWxsZu0+hAMZAziIm5OV4SwCpWpe
EPDOV69GJOypn/qJejrFBRP9iML/04ICO5X2c2Szc++N5Ap3Rue3lKdcOfqXBEDFmgqd+bSykAec
HPLRMhjHWXMYmIyxGdS91m4rc3lt4hlZnXZ3mfmjtx3sIAOaiswa50DZFeOePDDpKzKWJ1qEc5Lp
+TZLoxfeFnPXz5jbUFH1gZlR3GhZ8jjIxLy0lvyst2gXpgEKfKRUFijlolPNM16YfESnniNdw7tL
Fo0jixOOKhNviLuLweafEMQ/xrM0PpgNOEMfHUDuC/Y+OxRGhr9oE6RVxTZ+IQ4G40wOEGsaSXdO
zc+zZkyIYjHM5Z5L0L3lPKJxUX5lF3jx+fi9aq2zhe0aPsOptQ8VoPkT4mpxifMsYaEBcX1xG665
NkYLUznubm67xYe6YrEEZvNSEb90LWCs7jyVzo+W4JdL3WybLF1On1A1HUJVHIC/bAD/L6DgP4M+
wDkbGAJZ58FVdukPaRx/MQrHIdK2pHeTY5q3tHXa5LCJWFxOaYuV03spivqtopYquLKFCv7xg9Pf
/upSpiu1DVsYxsrtQsq08qt/fXBcxqj0yUw66lPZvC1pUzyQJBYjjfHU0z9+qBUr84shen0oVob8
b+1+/wquS3Dp2lOc81CVURdbviMzvNA5Kr//48dZveR/eSBALR5NP8Bs215f8F9eUFXOMy5JJzr2
FZpmAFPyaPcT63aifG91o8D4DF6MY2uW+WvlRHTU6EjiRy2M1+Yaz0ex/cdP6a9vMfo4qEWOg24e
M+36jH95Rr3o3JgMiwiyRbFcRN7MezNdOccy8+C4CDLY3qZ+4H3Wm/D087H/PT/6J/MjU/LJ/uVt
+gtl4KV7jX8dHP32A78rG4X3TlgC+aKwgfOZ8pc9vC7fCb40DAzFT2kj1LbfAQPGO8HyHljbL4Ok
dTcvhCmAxrKBX8dNvys6fzsdEIMiFUUL+tuf/wdO71uZFF37H/9zXfL/+ukWoB9NU5hyXfejofzz
cVHW64JyducLwxZt4Qgdq3ne5fbofchzaR7VxNIMMHtUnTmrwaLNc7KfVubHT05Ww6LobJCBccPz
hYM70cE5zbN1y8G9CHNTZlOCh2NjYiAgeSrPbRmOT5ozTwW+a28AfvlCbo2XkxOXo5izo3HAVCqy
UHv0conMrmxSUG4+w4PS/WFWGG/7wwhdaxqOkdOjW4FqjhfghEWgHt5j3hLyvVaUDjmJeNwkPuKx
Wc68lpJ8GEVEjuBhCV2p1jlNbkTwAeQyd09NzjgBqntyBR8TE6poLCYGLDt8LnIDuRRaqgO/VMmt
12tf4Vglz24qASAjM0rvFAbXbmKtRg0Wof0P+1dPZ9TctHmIRYGkIN+mAvC9csA2A7VncYzilCJ5
tBxSQhQbzO04iqE+G86SFzp8FHe6xqCtteM0lkR1YuuO5vfarPcLyaVwataJN9hAZ2/QmvTMnUXZ
AYAHwquvEybizNX0xGQ9aS4V0r+Cd4EuzMiH479PhJ+a6X9yIsAwdQlN+K/Vzmy1utfij+Kcv/3M
fx4KfPOBs+H7WGmvUMf+Ls5BCc1pwPfcJqCDKowz/vdDgZNECP4KZB02QO74v8ud5TsTqCottiFY
BNlS/1fOBoRCfzoc2E/bOvc4wiGXyIOfh8cvF02FG8QIwzl+dCoEpBgEkKcy2TPWXbmt5oMDTL7A
3hHFKVhls7pERqYR8IVWsyWzs2SemhuVj1Smno7xUuPsoBG33xZiKrc5cmaJ9bGaH0q8XNnHZJFk
3LWL+Jaa0eRt9F6Rw7ueg3OAG3cw9wnaxheICI5xbGtvGE5YL5vx0lCzbWOYUMzz1jATNdvqUlE4
+Hofdhv8NQ+inyu+jZUbYXooFiPAkfBl6A2A3/iEjnKYGBDNqat/52jBcjDDsd95Llf4llk0RhZp
x8klQ8R9pO11DlrTN8ehzFn6MzSa7gPJlgYC6KA0vI9jMZl7YmM7bIpRuT4rvMgfJ6utfCyl+KRB
s8ceeVeH1RCs6+gN9LBD3ZuljH1g4xEJpxcUD7Q9TUsZG+KA2PDO8yqLpddviZFYJxZq7a2txhRd
AsfbG6/IfP4/7J3ZctxG1nVfpV8ADiQSU97WXGSxSBYpStQNghYtzFNixtP/CyXbLau/ttvx3/qi
HdHdJouFIfPkOXuvnTYqCfTz7FbzEZB6Y9i3ng5HwhO1WFX24I7VXvtVlG2t0RruSoR8aCoXh5QQ
ZrHDzr7IVgeGaq08JCws8PmABlR9593SjgYbPa9FI4RFSzoibQpflAr1aPVHkWPt7+kCKOK0IB0J
IIhXdJjnVUi/qfN7aYlLg1DlATOmMb6jXKySrwpP7lfS6umBnC3UR7l4Qr0kdm5L9nWzgi7mfapQ
+SxdMNWfBs4INy7mcC6UToMIF2KXHGOcanKrs/SRbUJvTbQvmG3T4b6ZMKcj9WJUnmHV20xVGpLY
IMSNn5DAHobmvJvjON2nZXQv4mq8tOTfxfhPM2sTKzoE66xuwxvfbz17bUuu9tpCr3Sgb4zHJ0OV
ccxHU+84dDdvpVVlX6y2FpKSv3Fx1tVLu9kP0GaFLZoRJsxK3DQSQ7ctw4wTTpyIg110n6PE7tv1
XNrOg8EVdDitVOHnUNsm2gs734HVMfa9tMGy8HF3NPurvZjF+FiUrVicmX5yTwy6t8prf+hWqWWm
twsRAWMTA4sNBNPiSJSUc46Jj8YT2mb2CYzdfFNw6MbOY7LDdNEbfyO0FxPle0ewNIpXjuGd7Z4A
G5MjMabB50hHakdWRL/HZGdvsTIUN53wqg/g9c5O4TmPy5N9z9jD3HimBOFSi7s5wagUxVW79iXx
t36MD5ErUJlfSzGZ96WThp/CKgZMXtuw7Ps0OzQZ+u0pdsN9kvTpHrBxsAIy0LxbA+jAytXqKbQN
piwkqZwIqXyZLfO+kAmAHKzvJ3KaHM4eNRl4STN8dOoSbU2SjgMgBGm95sQ9QxEi9YJqPTPlBclj
R7u4kV8Nz8es3HI1dumctMeuzb4AD1UQhGj0bwwkhmqVEr/4VEmUF3js+/KL7U/hM1bqkODQVDs/
4w2O9wXgG35HZRzp0oPel5Wxqrs+Ow4myIB0BF7jJwnBYghud7II/cPooIFH7cCAuHMxEbYOaYMr
r2vjW6Gi7pmuEz4trs9zM9aPPNbY6a3ppAYCb500UAcDJRc6Ykmgoo8MTkF4yfz30S2iB5X58aEP
yuLdi021yUzyKFYVYDJ3i3vApH8sjoGbXNpc+0c4UuMm5el+EkZZ5fSFJouGogzWQ4szzUyI3Rkd
1BaeV8fnBLDsipar/IwGiKBbMjw34yDsZDMinHjFbELKvajmC4F48dr29IAGruFEKpPyzkI2B/TW
G78YYwExw5Lt1xDbK62Eet6WWUTCrm2hFAINcz+LWN33oz8/TAUhaiIL2wdL6+o2MAbzie4PJSxN
pbTelWVD8hnyyDcMGnpDNmp5SWyjREFDW4NokA6BBC2Sr3gfzUPRF96rtNrZ2Mw8WtuZJWcdtVPv
rvwwGhA3sfL7A4Ztz+/dO6uewzVvpKTvI6wPUF2rW39woptS6eqhFtgfW/jGXFkVTb/Ek26fHHgh
yRqFJp4Yc8qgDwrc4MFIGIgQdFxmPRFnDpbwF5Lg5JYDtFpJxyrvAKwka0PW+kS6CanRnrGllazu
aqA8hPJNcRQcpYsMKDJFvcEFmnzOmt56TpqsuvMqH1DRIBq65W6kLrYaMQX79O9LcrTpzwb2gPAx
Nu91X6Ufczq5H0MfUSbm2OClSoP4thsJW4iYX34Q2p62SIyS/YRZbhtM6ErpthBUYfNtadPSGGuP
RTb3UGi87gORT4zDYrspNgZt4rXr2OW2NiPzoWYmKreeH5Q3BU6CFr/tMN3iWcjTdayR3PmlLbmO
7fDJHnG5Oj0IHpAz9PKgyMw3IhbuF4vfb6zLoIgfIJ4PeAdN9XGaHbgv9sxG7xcmTM0mbOIdow73
5DH7fw68XpOABxMX+0vgxzamg/HU1aXeMVAksPif4vh/Ko7BAv9pcXz+5Wf91qR/rI6//dBv0nXn
JykAeeP3+z2h7HfpOoWzQ83s+kjaETX+uzheNO3Swu7nobbw/5BdZv6dYhjc0w/FMAMPak0bextF
ucMfxv//XTGMB8RATxn1J5nPnCDv5lRbFk+RtOtkKk7kCNkTU0gw8hHNe2AFK5RFw7Pja/fYzG3w
lOV+MK8K/vw7LRL33tKNexqhWQJRA0mLTySjnLLQle0Aw3af7CbPCb7y6mTTW6rbqdaPz9bow46C
SgZ/o5855MIpXwM8kuc2zB30xGa9M1FBP6SpWTy0w9BdVOFyssarlb4AeBtubPimJFhrt/jEcJMs
KTMyQMD6pbpkkZ9ftNUy8E7nY0OQ1Z6uO96l2pkvpsj0ZQmH2TFScO/noB23xiDbG5SL2ApJqFr3
rhi3dmTT1YwZwj938JLePC+vD5iWAuZwM42Dml38wfXc6GOdpx2+pzKpNjLsrZ2KPKo/p44uzugm
295ELo6JrxiJ/R3Y5evmA71XAJwUoFCZbCrKtUlU5XPRdin+qfFn2hXQNtDtsQgYfXyqkZ6lYEyc
5jMZZpQANffwQ5Ym+dkf+mhHUPB8w9EfK3ZEzb/Jet9b2KRAWZLAiB8s1SQHIwvv8fwnOwCHKRw/
HC8NbtSDycH8NEZFdyoMEZ8jkbv+ClfP9MTK2O1S2LnrlgHSvQ+s5DDRprzzanM4sSBOB1qN8g1t
DA43Jdon17eykWXQSLeFVcF20pHlH3OWpDu4puauFh4S2yArHo3WlE/tZLevMCmzrxMt6Wer72Ki
dcfiPm8c4yxjj5gZs/3EtaqmNW1CxZLr55+kjvsd0wTCklmrUZWkALVNx9jinRjf66Fp7hlpwRYe
23GtZB/jZOTBWbxhSn0BQ9fpda0FHRpjlsRjjdBbtjbVxWPRLApkV9UtCQ35vMrNEuABxg0gLfZb
b/X+7TVcBINtdbY1wtCuMHG8WzPpWE047kZhqHHbU/ye8GvZhyys/ANbaPYLsrjkAVVhwTNF9GXK
pK1aJU5gfIHY4eerIGyEWtWDi1iZTlp3S068x+EeYSCNF8TrtGA2C571Uyxy86Mek/HkqtTcRnbT
3cVehbS9rOr+URvh/Iol1XIYUFTjbUUv51kxFr33Uf9wbAr3GCeKh5j8ogsjeGubOrJluNbPuNqF
IKrbgZ02ryIixDZu0+KGaKBGDavYd9mkkyRAjSD0Eclgk61g0jFJoQLglMtoLX9hGamoaxB0FGFt
bnuywbexUaE4jnA+7NF2VGvKLX/LKKa+z8M8vNeRbW3c2pWfszhjWMS7PX5sgoimEimf05PrpjJc
V0VmbOdERAfqy/ymm3GmYDX1hmDdG7XT7wrEMaRq4SQC1FSk+dlgmvfiiYLRMVHHQbW26zpgJYmZ
d855+Z4JE7145+bjnZw9FMnIguKUgLTeeAn7plHbRDgqoGVAnLCMRVKu4VjX1m5Eh4zF2a/GRysz
xUfdBEVHqqylq3qXuSWNvTsBE2mkhyXDnEb7jsokzNU6HCaMzCgEusZ8CkA6TO6H0Mur9tLKqOvh
DJIZUtzMlQWcct36oP2qjd1b6fCkkzFETR1yXizAiGbm4HzIIfDW3tavYO/sjK5rk/eJNofAb8gt
0mxcdH7+aZv/VZMM0Cwb6X9vkp1/Gf5198sYfym/b55b337s9z7ZsquDZpVqCU+gV/3vPtm1r06T
jBX6W8Tp76XA1cQG01f5dOogACwb9q9YACl+krxoVA+EVV29b3+nNHB+7KErPMI8k3isqDdIVP2B
ClDTRJmHsEhOGp7E9GZziCdrwfYwgZnIcwoK+UEPyXSIicPKjWNpRSCiUBB7xQFMvblnkDu9aybi
LIhm5axH3qP5dixc75daZ96G9czVc30o2hBvOri3bJjocrO6+h25OB2AvAZTXMFiZ07gVzHL4c2P
ADPFRus99mXXwwOu3FZX05MsYMqu3QEV4yuc6iyeVjOxhsC+QdYU+U3sG8N69D0DzQLHZILrwtlJ
x+iEn62u/KeIDvVCYDUJXQITAyQFwxh6iRyBGuNIsaUtLjMTv4DXzt2+qHofW2xj5sCLY/j/YFTM
+gth8nrn1dX04FhZQZjkNBAK7buTMX+uCob8d/+8gP9LIU4JLWgQ//cX8Kns2uhfm7f0B0D2rz/4
WzEOmINYFtdBwPlb0/n7YtwFn03j2fYsLKO/v4K28xNZShZZM4SRMI/+9xTLJpnYxx7tuSRk0+Lm
h36YWv3ZFMuSyyv23TSYdjhTNXrogqEzvW+xJB99V5wrsynaIKiNW9tGhserSqymrenNZXO6RYDR
bExkDReZuf2es+W8Ff2kUGL50SaEJ/w8QVHArs6DKurWP6SxCRcrgBm/LkqRrD1KHCIZw0tYyYOd
guAKbJ2tbbt4Gbr0YbBg6KXDQlfGRgGjLAFy1dh0X/KCE6iNPndV25n11BaUTuBeed7Z3M720DfP
ADVQUbBYbCYcou+mgZTPlx8wXX+VFSdsuPiPk2JClZTuggcCGQTRrMsvcTJ3EGP9+nby8M2CvMlT
WoSwH5OMknkaXO+YhyOG+2RGgasDBUCoI3czLWd3E3I5CbFABQFUDJVbP470ebyxlhGtIArU2dTm
1qxgUlYA8U+m9g+QAC6VCRZZtkrc0fC9LYIx3yQjrr7Qx4KeRumE/c4Pdq1Z5WsemHLrEyW5quno
rGIMqDjgQAEV6ILmFlSy5xge1BK6qkEJVLWzQXmPVgiDdCykYM7QjCHhk/NT7RRkrk/RCxNu68OQ
O+5xtL3+tRAADSN633hVZBmcK+LfzW1WRrFWa2BGwrzti0DOT4XGINVtY3R5xpc0G4nkZDrZGfOu
IzoEgEXB6GFtOqWNAI5+RktUfDJdaln4BJIoE5K1j60StUxfD/vcInQVcQjnIzJEqUwF7KMxL1pm
my0soik28qiFP9jIHkR27Jy8VEPYFPBBt0Y6w/tre4XEFttkejYg+FbGxgBGHOKSqfSsNb35jEyK
DM2Qz4qO/K5vPLWu4LPOxY0XFK2rX0srcC56rgYsh6opY4PDDtkEOhkegzbNkQbCCEUz7C1ZvTuy
QEwSdOwZ6QkumWsFxVyWcsror7UVxXdGpWV9q7uQXVzLsPRbVTYQkEONVl8LNrHUbuVSxQ3Xgm66
FnfWtdBjUAnS5Fr+Gd1SCsZLVRhdC0TrWiy2S92YXkvIQtXv5GgsaSj0xi6kbXESZiWh8EzSKnoJ
vpWjyWSJNaMiwHH94PY7ABkUrx0wkgIRXlHc4A2IDiQLGshrPEreYal+9bUQlktNnF7LY8ZW8nO9
1MwQP8P7eqmj3aWibpfa2r2W2fwBQCvMxtnmSxU+LvV4vFTmbqOLF/TulOvetXRHwEwZL5aK3lpq
ewI8giMZQhT8zrX4D5dzgIAGSybMcjporweF5HpoEMv5IVpOEt1ypqiX04XHMSMSvXOvkj58Dq5n
kOtxpF5OJv9siP/Lhkhp+eeQqqUifS11+kM9uvzQr5uhJ36is2T5IMDw9GDDZ1/7dTP01E8eWg7E
Ioivlo2SJthvc1sHMQdVIl0rTywNKuriX+tR2/z/SYvg07/fC9lXF3QDGjD6VYRMuT+Uo6J36940
w/LYE3QSr9MidO6lHqrznA3+5rta4f/QjyyCru/23etncR5ChcQxHjvSIlX6bt/tG9MgNlAUR4/E
k/PcT2Qld1K9TFyBE46KvwrOWn7fD59HdpXFvJyZuPqP4Cy9RB5Uvsnn5Uuq+MAuE6yInRCoL1Cr
UAQg2pWjL56hulrPf/5llyLihw9HXkoErM/dg773w5etDbMZSxYBevVQifMspxTPRO+foASBBQ9m
9RJY5l995f/jEjtcLfREZNX9p9qrbRgcDr6H1yQX40OaRe07SfEEX6mYqKDQ/LvhZKBF8cpx3OIT
CVNER/DHe5qYBjDHBj9iZATlrbdYX6aoZWDvS2Ltg979thL9Vw3StTj7w3X1HFqqPgc4xcVFaPDH
D5waYc5hMPaHrhwho3VuQCzTPDNAWYE8J4dv6mJx9rPCPnpTKi517xQvRVV5mI/ddC4YNjTehbgM
q1tpPJVg7auoOYlRjZ9g3f/FU+B4//EceA4NRt59m7vJy/7D31sgGA2TvO0ODjuN/WzkpCPcNmFG
6zUsFx9NHYrhRpTRlIWrpnXEM+/gdFkyzg+Wie/oJuakdETY6ryFssFtTrgvz1ITWOVtPvviPEJN
jm560yK4HT+UOOfArHPg4w6sns5qcPQZOoauOFnEQdPAEmfMwkQ6doicbytjGi+ipdUaxAoX+6z7
0vnZ7yUpDZwjxx4Ie20lt1o644PLKuFuYh/i6IGILeMjmQkquNQaDBwoJ1ASyIKbyQjh3MJ3F7/w
lI7IwwXTxxHRuurtx7GYhlNhRqQY4vkYVr2y0RVfFwLNSIdeVE++moFt5EGltfaJX6+r1y6xcBiS
hXD8FlA29n316ueyfzDhneRrVQMAX+MIWZpJ2nnztYmlX2f0avM+qF4lbbaLge/r2Wk7fxPPMblh
yrGKYzGp8RXGKIdaNDKoCNDkjpfO1nxTHEBMKIEs1GvaWcELpGFwMB3Tu7crSuAaphVoWzxjlZ4u
s1+rl6GenTfXINAM3Jja1nIghQwjYeuj5DJgZzR9MF6+PatREuJ/jGQ80FtMR87lSblIMx2+rDX1
VbNvBnLO18ROphGqtSDOj2lt1Hm7AnLod9sWPfnHqEeA51espxsm0cTe5ohQ3VVfuPZb2fiEtYUV
Lz+SiJOatHqpshyCl13EPBljWhEfghXuVtPspo22yPM6BDDDpncXICBvd/U6jglWnrAk9nXXd5qb
pCIhjx1SnooR9PJdB1vRpQxLdCrL9bfH1kHA4sOmSz1vo3wS09Z1oczz9d/h/AWLh9Q71o05Ohh8
18fIa/vNECq16+qGBxg5ib9xCSmvDk2TBMGtoG1cwQEeuk1aj74iKoAhrkQzIU1IIRmT5nNbuw3I
V8gu1viE1MdkgBcwvqQKRLawhAIswgrY7eZxEK3XAyoh/QRXOIhFYz+ZXTJs6pAUr0tVFQ7wmtKB
JFBEXRucrFlNOHqgpfeTUffrARVD/DAgDh8+Nlz+aN+Q77ZvLCT1qxm5P4kDPUNHWD0MEXuH69w8
VzKItmMM+jso1LRTmHnqCMXTIGvwyX4iz45fYkHph0OgpvG2RRT07GIBuwauctuN6Ww7qbtuaPR+
akyr3lTR5K7wOAlI41F7GaIak1GL/v8zpyaETZFsBklGRDze9p7RHyAShByfTBRDK7Ocz77uwve6
Ydl089i7KeLIPVdmoYJVN9vTiXZyzg0fjaZE+xEiVajm9l3F0ZLAbXRhvOHhVrg22xGeot03qLE8
L3iRRQNgUcB+A54LfULXb4XwSBDJTMc+1INkyRae5KHT5pLuO6XELUWC/7JiXR4vbHM8y1ZQkDPn
GgG79Ey8M7p5ctRFi+SUZAWwieGSkeb0/Xi5poQv9t5zZYvqdYLImhHmMbyNJQ3qxHFZMEsrxbRp
Jh8TPfNiKYZhx8BsiI32JOGaFYBJ/FlBsWEbLZ9dh9ZAjG2t4WuEOyFz38FOMTM7nptKfM61YczH
ObI7/yhzjT9kLaoGfYYWGuWRJeXP4H0dd6uL9CZTVXAajCp8wEITEZSonoFS1i9Zq9+mHEwjj6B4
aXJ8Dwn2xvOoEtZ5pxLxjSor63NngGhaZ9FillSD94TkL6Xd1w9Hh3Fjv5FDTWxNJLxbOyi1v1OF
VdyPnTV2uxnXQx751aYcG8YIfY5KwWbG5DG7sB24bzIozoVn2D9nQvLvV+xY+oMTKSv4WflDzJm8
roJyNxNHlIEwTzvMG01qnJiwdVy6HObJjP7k0+T55SG2Cww4kTSJomrJFReA+daTFTSvkLqpRarW
AQU44D9KRc9trZXS25jAKhYLOws1c8xmQlWS+GdjnNSLzsGXb+AwNu/EKKmTEzCRX6XuzENTdzwp
TWj6C+R7eZQ6gKabMCrFmV4Ta2l9pX8lit/TA7/Yu22kTs3ArYGzrVgHcyKMYRYv4ecxfstwFaVL
8PsoQ0USQBXndD9S1nucxocp6lkHeyckpIpBtH9SFRrGxC/55ITNBBolppGHSvLxrjMQguxN7OOl
5oNlMNtv85Sw4F+XQC/qCBbE17w8+oNJcnQ7FD6BntUAHLPrzL2XOXPPEd1o3gsJB2olJFNgdtba
eQP+PT40scM6nV9DGaca9cvC0faoGCbONftvf5YoHIyjdZRQSQTGQjPzNKt9nZGaC7dsfGh7at8c
1c1WAGGabqzBQqaB3IkUqjtBoo5cm1qVr4NVV9G95Sz5vDFcznw99DMfWeh48i6YwzN8X7SNSf5a
ZVFYp9lq8M3e89bhaJNmnzbIrQARTE8k/TqvnJ9ZWCdtJCd8Y2NMnxpuIluGCJ8HmsYEZJiZe7Jn
6Tesi8x6s9Iwb6ouMr62ulb7qBvUuOJvpsqJDU+9WOPAY+FnNNbXtWrFs9Tkwq9CPZIJqT0baXo4
xssVRcdOsofD4HXdVT7W31yzVD0Fyx1NEKq9zd0SH5s13EZD1JwaWmvpcG1QZRKrkPlOYL4IY0KO
wHWitHxyZWx0T707IkRbx0MURv4lS33lslUx8MaQ5If1FO+mFLK++JD4VMvhfhxanGaCcgMrMuM7
0wakRixdvGkHQAmAf6x9bihqEA+j8U1q6+gMoK1f0+uZtvyn3ow0Wm+yZK7uuP31pfRZWdI+Mj6N
hopvjDYMVn0Dy9Se/PwQYk+HcEsmQ9YNDt+jdmHqYDg0PXVrT02wrnP5GPos6RK09Q59OAmts8hX
mlHcseyZpodtJi6FzRKDxrKlmd/jwSTolhaYm6dfjdhGsteXwUHNZR6v2rovN1YJ+odV4Wuh669G
Nt2r0R6OPNcUBl1t3qu2Mu+dfOo3PWNet5nyw9g59ZbaOHga3W7aJWyim6SOSHqz7XvbbO077O/F
I3ebfbkYsxt2vnwPUgbRFQknaz93t6HK7rrUZsTPpbo3pyr8QH5n96pLS57LHhjGWoYmBeRY7zOV
FRu3f5C5uFD5FVsLjdhXJqDOjZS4z+JVbikyeleFR1Shf4D6+QsNIm6I3fEK7xxHDkCPu4WiREXQ
EwbLDtysJkzJrCCRyQrBfsVq2CblbVdbOCUl8Ia7Js14SPOI1SZ2NU/k3C+U+oBpefMwpUMSI5To
/+oovpw6/nCKWtqA3sKntuioY8P64ymK9nai2PGqQ8XglaIfSTPevqXw/ZunYEws5LPTy+DYb3Nw
++Pn0ERsu6RsYXAULotx53niuW40YC17FAtafTm6XJfDP//c/zj687lIfpC1czK1OSn+8XM5kmfI
BcfqMCaZ+9YapBbmzZiNu8GLWL/KvJgurhst8BGGvn+Vp07f5seri0yfUzEvOH+E+OFbT01C90S4
5YH4Jg4gOP+sZ2QdRNt4Das9Ogv+aVaaY8lSeVu2z+J+vQD/zJD/cobsCppv/32EdWazjf61ftNl
Fv/gt2De+F3fzvmJY5br0eGAOPptUvVr387HOcFrgyBR2MyybMnT92vfTro/0eimAwPwXVr8GLf+
tzmy/Il/VfBgSOV8M3D8jSmWZ/7YuVMCISsCM1yUvjClhx/k+26at0iCgYQmBzy+S22gFvbJ3KDi
3li9Rh5DmxrmuG96EVFORE3YRwpCReDJ3CBdtAYGTzs5j3m6LZ0yrFEulYJos4qGkbkyOTS85zGF
GjI2+4g9VZxLJ7OPrU38CtaJpH4lskkeoYqxgAwJZHq2cAyzCN6oi6IANupy9qzMmReOXMPlpAjr
+yQwWr1961OoJXiyLEJ4k11p+dXeyrxIbykslx+5RnOnSIoerJpyv0NwQhOjMllH2sYfLyHJVC9X
E5lOLKr4dElhl9XoEZhtFWkJKUiXPukcXvPe+KYgRnBpL4ioMNawPug/VDb+AkiRLANpt6yDFRmX
FFhWqA8mENrnZZT/5lnEd5el0R1kH8kP80CFV0gOuo00aRe4eSPOoVXz/TF0Bi+Jm/Gra0oPxNiU
8OjPkfu/JzrmChQ2LvsYse2rDJaW1Sg1/9p1Lcw5ab5N4VKywMDUB0cM/LUDIWEPpgyR6AYL7bwD
QTojnRrHi7ZTPtNPZfXK2Zbvrq71YjeY8uzaZFUVkUe9kFJhYSIXKz3EZJ4FcQ+Um6D2Yinb2SyX
60kszVIJjzk9D55r/pdvNzTDO0ZOShxQXXXLHb5WjNzSpvnkTiXWlAGfK7R4YtfzDZSKNH6kw8VX
KIlBAWxIJUJgXZNx1HKAr8acmQ0qsOgaeo4uwXBQ4HucKes2dwjUS/MI0ZXbkNyd5bNBONMwf40C
XEMrsy9oFWfDpZ0bZzeB5IG1HdCUmQHWPYKGUjY4i9pYVyK3ngsKlNfrWRBmNg96OtpdsKME4DfN
gcU/2Qj426LlIUIkNz5E7uKKpQfB02DphaGrZOvJ7fWISHMf8HbmeWzQYC14+AyL2jfoUWesiH5v
3zEFD+EWLII4R+CBgNarkRvMyJWd1VchhTvUT+rrgsQcGu2KlJ8trTaeN8FreSrJQrAPV2a6kaBr
R3ku+bvjuaNWzfEi0u0g4JBUxpwnJhBd8z5SRYXgvA3uXb88J3Sy6JQtRb0vW3qGDgQSXzT8MiTX
MScWnFT44jlE973C8sghmdCf4OX6CF9r6CltyltAuHTml4c0cDlWD/iQuvVghdPDCALnIZ/pPNoR
wsedRYsWDtJyzmoJOZfrKvOXBtnSWPy2419fiY5j1N6Nl3r7WgOBvZJH5B316+xxDKmdhb7udq54
tocyeDGW1uKq4pBcrpI6zNeZhl1LtBDd69nyY/K9nKFfDXHO1zFjm8yekRu6qDV5H0yG9ytD8pI3
KcmPxMzRnrse/SZzZgWhTyuPXlSq01Bm6jTXJMetCITgN5SkqXIwADVDPpjXRPIhqfvQ2xgaI9K2
DWcGx1nlHQi6N+F8LUdRWKMcvCNDg3tIuQxyRH26mxuo+VviRnnDaI3yB3GMGS+5hbHkMjUj5rcE
B2w81ZwLMZdcUsXy7BcpLPpcZPweG9THMU0p/JKWJcM06X+0TtVxBTmXXSoedPKao7R+Tc2gPkDi
DfdBG1nP19mKi+gn2PkRTY6nRqFCop5miZQzX3gkv2OGmWVxozKLhmhgznN1E5YMqLeyyLPoBg0k
aVPmHO8721ocvQN3KYsD+62JLZZmEUw8UwEFX7+a3JnbqpvMeTMHxRs+FoIar5vEc+IAPNqkmvzO
ReLJ8yIaRgNlwVM6wIohwQK/zzkGafWcM6LRZGdVYbDt1VIrEldXThjXlprYCoPmHe0FbZrI4emG
1vOMxY3WAISK5NbGtHHoxCJnvj7zNhILkszaBd1qgVkhMsxz4V3FvXpBlkVXSZrLstcPCDiw46FY
AhbTsL5xDiRQIZLL86gmeLBV7asXyFbcyG9LWtIICnrOfDxKTkDr7Jj4TY1X50r8rBjgPtgub1eW
pSpZdwOXV1J3Xt+4vPftl6FoRwhjtaOj3XVlLcuI0/oQ+fWLiMksexnCcEo/AuhlncjsZZUS/RDv
7ah13hSeuW3S1fmjiDqLTkLxXkSjOupqyRjwa3PZnCHZQaThYHweZvIymDuZvMFwSCuxGiPga5zj
p2g6sPzIHBxtSOwTLmeCDsXaLWd1m9O6A0PjBXSldBOr7HFO0Naaceb5a0gr4QtbqUZixqHtxi5M
3pp0QesiUMvJaWKJofc5WGifsaK472WRv5Sh0DcqGDvyHCZsFNQhUj9T+kI0WzYiEoFBhU5Yx9lj
/Acm4GbAu9tLOF7kdNdCtGcmQ+UtsUXhusdo8yH2ajq0UxF8rpGTGFZZnxpTOWvdLihUcGjDqstF
bgyHtp2OTdRV5AornQcPZmQD5VTtxwLpdVXBAjdcTz1UyDmS3LsEFvL+jxPdH4N9ogTAd8QqmLOq
YqpkEubCCTXxb1ZMFDfEDcGV9xjdEO5Q28m6Kq38IERN5k5sV8h87FTu0sIiP8EDdGh2RIY5SZSS
c+oNEyL+ggbubnLxehMwYsQExzQdMmPyWNVtK+353h9b76ZJFNtcPCKPH42KjPFBfLBFD90IW819
PKf+DXxwnl7BideNfAyLflJxtq/gkSYkh9ySMok8mCOvXBE/Mb5ldpl8mLz8g50QlXnK6sZ+rFNC
rY22Gfy1PWvFUV72XxumBj9HPvyqZoCbM/OQbWsyfje+njT5vQny9r7uN9PYEgeL0AMLrI26pJNN
cufriLAYrpf7nrR+sZs7bARgR8xtGA8flAKFlML+23vB8JnJyNqJE+/nsB6nS+RM9I9J+NzJ1EtW
pGfqxwZgBeVP4W6dMR+/4KJ9NhJSVgRy9Ds/juZHGInOuvS6fFcSnLkPVO+dKhVj7q+b55rsE4Lk
XCqjbZPX5V0Leh67fE59MkTVNqRuuOlyLaDgagNgZdkcU9XZp1JCiuKiFds+rR2aEoSdjYiXtgbJ
s6uEFYvw8zx9wN8B19+/AY8g7tkEJko+MuRC5mbHTMvpMSTYUsLIP1iIGvcIj6lZJzLQR/DQByid
yLviyXhtkHpvkkor7JDOYxcTdI5yxbykOoE/PWXtB2u0jNOUV7jDDN/j5whQdH9u+0xRl1jWfEM7
vgZa05afkoUuQ6MzhzWd5HTALU0LwxukcTbd2lyz83qAtexd5xFQmoBaxnXoeW9GmtNHWjp5gjDg
da91szM8HpvV5A2YAOe225sgbNcOM8I1iz8AXXBK+4BQsiOM7PcqCu2t1YqlLW5my2oljhO20bdA
E+u2Ccpm/ERFvKW61lSCsVlsptRMt6Ct3eegZkVh5df5Ni5JCjJiyzvQrJF7srmnTWNNZJoPxDGf
cNB4OJYJXkFb1rgctUESO+aFQORMwFXK9EQtXs+AKONAIMlZUoowMs9NH76z+ANhSJijMEytMPP2
5BOEUYBQtcS/sifUyWBh0rF78CETvhhpA398cv8fe+fRHbeVruu/ctedwwtpIwzupIBCJWZSFKUJ
Fq2AnDawkX79fUC1z5HpPtbxvAfdtrtNVRGF2vi+N8amQzC2kYYSVbnMU5J7HdlcZz3fiwzT7jOF
tuVpJdhzR+1wEa00quxVuvELuYvLDEX7hymZPW5xq2ps7ZzRmDVSl6iqzP/i+1ZyBWV3g1iv/7h1
yV+wWl47dC4EPLzix0qZ+os/9Q5qNHYXjDUdAOPH3mmVfqoKxx/OWmesJh30Vu5HqKVVN8GNakxO
1Kda8W08+Gjs2rFhDRFZ432Ku5JDHSEjsR4c3wuZinQJwWoc3JzgWNLiS5vU7YTo7Ykgcrzv1ifs
rzx1TZWTNOhRRpFEaK1EdemAS7uoIKaUjBlBSQd3jwnMLxQzKLZgpq166hlEnNHm2ZQBHy9nfZNG
LOZkPIHnlkHVkf6KJvoPcOR/FBG8R4dYnQWLvckCbbqs0e+0GSqNwdyGLD/GjV/SlNQ01vxxtVfV
v9hUIHR0N/tMIw0EIA2XU8HD9yfI4e4H0PZzkspfc4IQhCCa5Y24nsW7eIdPTaljNKs5JEcxow+A
CuzBXBVFEOYNWfFpwrAZt4fMytLkMrTxWiPI7uObpB6MJ09Xxo0NFzv+wIz+yWVBJYMSiLHdoQcP
zdHPiAIx1HGTYks+1hqjH0GByCnnrGEmHVmOg4EkgSpU1cpwpI1J+ytlx4aK/YxJcjF4eWf7DyO4
8V4ZXy9uQcLfyjVZSlah3OgW8iT7zqtyPpB0EZTWW5NnPRVurJ2MbfyubVIyLyPkg3lrO8tIZYOO
8jY9DtsG3Xbo7L+/0flTjbHnF5fr33yIyD0MYFSwPpjm99dr9JNMszSvPNbxSIYAbK3qN5FJy9CE
tqAL0LljaZ/77pUu8OWhGwi86VJ2+ayZ5UNFqs0vbqsN8/nzJSRxwrLJebZdy+Ax/OdPUBOdtirm
BppqNcbGNxXCACT13APxUIH9RjZNptl/RbBindqR/YKyLQgig2C3LOj7dtvBuLJ//8asf/fGtrAR
ErHAm/+CiLoQ97KSXXpsHTzQjJrsXgRCThO1I0xF9Hc9kjPh2ael2ficGe9DcR5tc0SIMZIL/SZx
wCDMtkyyLnMxOs7soGUsUSTyML5nm9aijInxw3sF1oPSgG+2RscJoymMF0W2AINffyylWUXtlVo3
FACZKiFE8SaFGPN1vtvmuNesJqerXnuvoCfDbdmA/v5ymO9FQcjYXZMMRAPcwHb89+Kw1NA6dK6u
drBSwRlISwoSBE9tq0498+7ftBqokUbtsTY3npqeAd4WcUbr4+w7XK3EIqY5EKtGI3hp87dcLP57
Jpwj2b/BQ5a5ocwTncVYlido+mOTgIAFeNjGZJ+MnTyuyyYNEyYORwyBC3QFSW3V17df9j9I9C+Q
aEuwgf50X/wlBOw5k0lWZ5jDvr1pUU9f/9///dcP/aEdFb+hDuXPIfHEI1Rn+z7/gUFTr+W6W9Sc
S8cWvuafMGgf5FrYKKLhWxyT5qz/xqCBpzkcwHzRJP6Ap/8JBm28/1qTZOFa2KUcRNbIAN+L8Ug3
aJpmSYyj52FFRMvVUDq6rWBrvXRX2UQkMdvZUnvsaWpb2XRFUjY8UXPhyaZurMYhYH1b8oQbG/Fe
EoV/l25LIIbj8qmpWe52PEpPXTw8xWwHHvK+7hUbLyFZlHzL5ANjev1sbvq1tprAf0ZTk19FXANj
bZwaCK94rXWasYLZ7MWr1dKNtHvDrQan0b5R2kt2uUXk8jffpTQ2R25nTzdp4+5lReVKMucXYoZb
7+CMcf00WTbZLGS2K/tGDSZxPGbaaE+aLdjI1pRICiQ87IykSuz6Kuvs0DWt+caQcxnKIvU+l0Xp
mZd+GD0uS0MYqzFPCV1ihgpIXNzSzMyt7o/gexFh5bV3cV/8bldrfUkmlnrhrXYoQH5fSDeu98KI
7VBzHQESak3PpokJARzZSE52D9dIGEd7R0OP7h7mDcUnB037NPQkUiratz8gKE9ptOD82HXr2LnP
bZ+RK+M6cMf7lUhTapnzmDEu9je03F3twbztMosBSROAdbLz7FdFchpTXDm1n+zE9jDLgs3g796u
cmFscooN3vELpg5YA0a7hI0ESIKyb2A3vF/w8Rve2FsWvL079KCbFh7Uau+JkUeFl/ocWprsgI+m
WjUXQ5YAOm9/Wxo5n2vcOjwWOkLLEX+m1YbLWEvB0rfhTKZP6VMghgpgnrbBLBAKkn8YbR6PqBR4
1rzRCB7hVCpAEew/GwrWnIfINhf7G3ZoEte7bU9jdqBFHE/EPPhgaRsa084szQd72LKp5dyvF7/G
cbJbKrhNMzF4cOQYKDYegItidpJhZSgQTZxpsOQNAD8xYrkJ5g0qU1EpUmLFmJLEFF+HYiFeJ/Q4
0YmdcBvHvInHDdXrh1hPTkM7cnQnTT58ZTZHXUU11QqRsP2xCOd4opd5zuOE9pKxJ3/+Dea3vZo/
fna2X95bqQLd8QzkCsppq1RYO0aCN9xxnlM+lnVTWjk0XAe2Bkayi9k47ghRddBI8IqOq3jujhpQ
LksY9+YPJjWf4EAmWTDxYwIDPLUnk0hsKQ37VaflDVxh4zwdHfazo1923HVilscky4V9/4aKFtZW
G8vsK/t97ChQ5c7cuJPEKvm1lsrzrhjgnY/21g32/PYuybVXybFc7KymZlnwZkXrcJdpCPxvfFnW
BWVAPTBk74BmByTyd+vjMBVNETXl9pEy4G3XJF/0/mZY/K3YCSB8kQ3/7C/bdPADwqdRPCP+aUPc
fRzEB3cqOaHcnIepXenGEm2LzPd13WD93NG2e8owkQQkQvOqA9ZKEhBdo5oRfbbFzOO6GKZw8M2V
8jhnetA3bmnMF+gh7jSEN40yPO7TujII5/Hbq8FTQdMKb+GpjQRx15uMPaqqE/gC2dO1rLvx5U3s
xIdJCzOWV+MhTxdMJaSDtZ9g7/qYaALEkSN38SGfvCpa6SkJ9DHZcIah/5JrGG5pF4IYQRUxP3qO
VgWuSdIKWDbdoCTvNtoVLluN364qyMZeG8p/g2GSpRUKv6Zti0tGguOMa/U4Yav90rU5VIpRN561
J9SRKc3sC7oRiKs6WW9C1GVO42fpupwgBKyMvGA13U6GsPfkOpgJmJQ17cyOevVdJe32RNGARXe2
l5LYzBPjvjba+oHMNXoaSITKiZMrUvOD36xupE1y+Wa7lXWOEWId89EzvpbEvz97iZrdCHlmfgVM
mX2zqFl6UkIsJwZ36uTyMg7wSX1gmpbP0JZ9WHfFQMu9DwlBqReYFEQW2nH0nqU/15HuVcu+Jifs
25agwTeAvsSLJybQq5FUKxtyNCZNmEayyzDFLpgJ++lJrbK4Jm5RhIKBmG1wHkwnyOLVvRJJh+9O
Vt+E8FN7j5JgLHfz0kEjDbN3U07aAwAnAWvM3HjlKPjujauS1bC7X20rPY06PWHIkqIVHI8E7aK9
njCv7QpNxXf1SI7NsLh0LmmtejDq+sVKJtIWBr9fiS9QmXXVIoYzP8St1TxPaSkfy8m+S8XYsaZv
0yVpCg+xYbiPtQtgjCZ68G4729OPmVu2e7A6/SUxpxlFove0Ij/6qHCSHRqK6ORBTHXj8/1oy/Y4
ytnfF9Z0nFsfkrM17/oeEblTtSk6JVKAIGtWuhvjbtDv+7Rp9jO2DyKjSarrc/Io2BAG8LtyImst
TON0+hy3c1UGhq1EHumVUtWRus9SBZphl5DLXUMCtD48wRR7nzLT13sehZZ+q3JbwVZo7Wl0ULAG
sHCfEVm1F2Ll1M1g6p8n6XXXbU8OKKjj3Dq0bMbDVe/QMwwJaT4uPkF6y5wb94XhDN9HCgg/Lz5i
/9d50MvxHplPzFZP+tQpKYsaikG+mMsa36epEYeFU8AZEaZyNQ4GGkVMYyPA0ln1lnYr5eDs4TOS
BQSu+lYOxBF1CFT3sVjMe7C+8RMF23GY0AZ857e+QP85EbxV1CkZ7Dq7zA2BZ8U1lJFZh6nStXu7
aGgdsBXKqqp0d6NNsHzbV/XnTA1klDfth1i1aM90+TzwSNyDlAkKHPVPhpmcciTQV9oi7BeKPqgp
cYtFBgYNCftYo6i9T+zk1kLOfK1cefTUhPHVJag+1claBFhvZ5SO6WDzG3pGYKZYwcOkNdXAw0+D
w+ZW0alIrZDiHs3S+BjntrtLSgc9mtnY1MEMRYjkrgyNduQ+MFsEpLPj86Tw4zVMbOKyaodHeITx
WAdQN1vrntR5BwKJkK1G2hjiZY1ADapxCIp1Bt0cKKCThdi1Kvng6B2uVaLRgOhmQMF6EQTrVNUj
WWqEmOWMH5FJlU04myWdz60+azs1OKLbLX2a3lWzBPi39OVJl3K8LOgFPmqSHxxpC73mBBqB8umZ
CofKv7cGnZS8WqX8o2m3F4KDOhDwqhyDpe6nvWrQZROt1RhnZeeKPDdHD2XsnGgoABEukuUD/HuM
YLhSz6lKX3Ka+wLYLvpSk3lMPowtwfFuP+NH7nrr7LTVfJz1BELUT70I9pXPYcAMCitX6WT0eK5y
APeLVPBNqAbCzmcBMsbKDbeb+vCtblUeEKt6zy3i8N1IaeVjnDduhJ4uzvc8Dqejh+4jpECOpteY
zvlZGizbm7wUwJSGkCXpL4292BZ6k0VdZmk3EfDEbEX8zHztVpQVBi7nzde8U853D/HzPiscsR5T
n6S9lkC5oy/9eF9uoxWpAnJXjktHRoFRNQE2B4dMlK7d5/WYBZ7y1PXUGmYYg58HWHPHEG+CeWH9
HW/Y9lvrA8+34nqoSysdiXqfq7t8oFyiL0TzoJBoOw8l1bNwBZovd+OQMxbUk/17QRp4EvmUCfIF
0pkFC8coEKHMj8lYzld10ff7RRX+HOS9F9/3jAHXJNm1nLyLlby41Ui37GrlzFi2/ylRRvOwxhNx
oVWSRh2xR1eiF+KGqp4OmKnrNOI/hTpbTTlcZmCyg1dn850hhv4pnapzN3WX1lvnsPNNol+QMnzB
gqgfxqGTZxyj8UEm3jOD2hS5vQxHV9r3+UiwPzL6oiiifK6ImyQwYjKizF/p3INaIFeuKesmRwfp
rA/K0tvf56LCs8SRR2wmemDMI7XigiB0viqU1Kovyzj3JFQu662Wot3fk9ooFHUo7VOrlrpwiUNV
drxpXDncTvHsoFO23AcKZT62kKbppS47N76yav11mPz2esbfSzwO98IJTDbmc86XAn9SnroPJGPB
2WWwd76cdrKo47tmI/YQR+/QGwYopT8i1G/I5ZRe4t4lZtvd8fQ7DT8owp82+X8D8P4Fy9Qt4ZFW
gM4ahAch4J+BuMSf1IIzXR5dSQT8tGnJRQY7vy6IkXxp/ApQFn9Rg+mbtkyYBCfo6NbeV7wRBrYA
DfbNsa6kfzWkjO49B/NroQ3AtWajvqSlbts3yegp6yQlBMAS4GpIq+tc5BDUb1ia09W2vK3kZiLT
HFQB0jTQzaew9mPRMADaa71VWlWbFB8e0WehJ9Lj0cSfIffdDH2QKUQnQ5uL10aM0/BI3JLoo3Wg
X6cP6KKx7M8kiFCqGXszC1sSY8DIrGRjkDkxnipEqZ+mcum/csvU3zFY1Y+WnzDRD2+mIKDj9pOO
BGK+StiNtO3s1FmwDC2+X7Ve9RGBqLI/vGlKF/5FeWsj63AOEpJ93veGhyxo24XfpAd//6FvoP2f
0FcdMZ4NUkNkBPTYe1SvYEKmclhvALC3fRkik91A4X5PTn//Qn/hL7YXQg7EGACNYL6/uzzJBtch
GT+WKbILwImq2g91x+fzZjLos00QiG+IJWTlKfsLoP6vr4620cN+ib7DR8v4Tt2KYRClxUJBs8xb
88mZ8AlTsLAwP25WB3rWnZ0zuCwB2kRJ2K9AdxSZ7y6ypyPRQUZpbMD7+999ygXS+VjStm20/Oko
fBBmuVgUn+q8Z222jU3PM9pLg3XqTWcra8XiVydueUxQ2j29fRb/gTd/AW8SRb6xVr8S2v41K+Zf
P/jfWTGCFJiNErDg5DhO/gviNHSbWHM01LpJZwd/4Ub7wx7/FmuO49hGvK7js+Ye/cMeT4wM1AdR
TrrJdwMi6Z+Exdgur//T/WZ7vsuR6sATAvOA1m8BVT+TYvi7296ZXfNqxbVG4EbWJ8sQh42p76ql
v9Ywte7bCjvObvRoWdyhAV4/IQ50GGgz49iPrXYV8973S6dVUYJNJ3Cbtb9ukvqYSkudvW4CJCl9
59KoWnvs6MzcNLHaZci8LYa7ch5HJBV4RvwBd1CTawej7ZpdtflpHCKyGaRXIzJRnFKuNcYs9R1h
arxvliKREE+TXjuY086mT7l32sX309rdEvIfbhTSjkx149j1rbXz8JMFbumcDTumFq/wQ1w8XxU6
1FDlbQ9CJfNAWvVyTR9gsp8otkRQQjgTGG5X9toe5tiIENmtB5LtoFYS86DVov7oL2O+79siC9fS
3tMGeEsnvb2HjKL60ByQeroUH7eilUerwqZkVOQYc6VsJA+ef1yAMh9cLF1hRVU4GlHTD6Zm2bKP
2/EIHHsrF18Pur5YcYxkxg6KGZpIby0iM4SFfJXkZ/qBZ+Dpsj8jNrlODahtaPcHX6+m/RC7B79S
x9aeil1MqdsOBEgyKCR6aMY6NFNuBCJdnsUwLsE4bL8EvU3hQMRxWC4qCaTQHOw06veqJ7x4nqtz
y1pwabFGBRbb+RsKkZVtJNauDgF6tV0Gtwj05Rz92D8PS0PfdmG2u2yNtefFQj+FYkaQSUxCs6Xm
OTLtxKdsrVpOJiTtk5sT2s7TbAxdlzrAfjYEZaMasohZtynZpI9NeDiMlAO4C1Gx9438czu39qXT
SGym1jswBSXUqmdastBspJZymS1RZZTkohR599T0zrM3r1e5ObF1jY4daTWqHfz36cFtq9dV5J/z
bqDnm/MYYe9Ed5ufa+fO9L/ZiFLDYfRFyD3xVJIo7EzcEp5M7v0mbyKVFMum6itp1xtQc1EBb/el
TjyLOOE2Nz4v9moEhewvs1b8vi72vGcVYJDPSEYTNZrQlU5x3IvcC6R2dqGbtPYxXcnltmm6DBBn
dmFhyBetHyqm/DkO2TrGoG+W7mB4fIINTbmRk1cyiq38gzSd5BpTehVZ3u+J3+vnOQGeAUXUnkqW
iR6NDAuLW2bZQzWC7NS9o6OqopS2Jfn9idhRLyT/o3hYCQIJ+3697gdZRgTHT1hYUyda0XWEwtTd
fT1TDkZdvX4HErDudfIg95B5aaAE/XHpYOW7xs2dk4FKJ8gSbzwiSKewcoQ30HQVamiOP9DRxlX0
Yis0UW8FDhMn6NHbkt/A44pc/7DEBHUPmuHwze3WCHiELhFFOQDIQ/1YaNZC8ZrSzwZqL0GBHaUF
waQV6d5pvYnmsMoJFMjp3sJIG/FW1ZWr1Rb/onZVYwM9UAV8g7btdxBhkpZrxC5wCAk8z6iF7sr1
bBFqH11KXKl70L8zdXkEfTfivGXRgo4OjzrNU1D+ztlbXSSvUjw4ZAjsEbA3+5TwnN06lU5o4yUH
+fO/EK7+kKHYR/x8V1J7uNPzzDiQnvStstclKqluQfoH7cS/37v1Af/cJr+q68hNNBlg8mvDZTNl
pa7lQStlr11DAnnirY99Y85Hd3MhlwVhdgQCDQGOpmVvZo1JpX3HLZU48nox3YjumVe/2yx9VIPR
sdmLx9hMk6BygWIXCjb5qpFC3n0beygxd13iGyFz66CXNAmQ7s+CVZrjnj4+7GFD0YaTX3lH7LK3
TWl+dpz+Kk/s/NSL+dmbehd63BmCcrGck9Kz+sn3x48lbYAh++M3J52I5I6zIZiSEqZCXVx7kDet
Z56zRlZEjDYlsnVwEF3elSm+5thipaZ57ruUSqe1gDo1sarmYNukwgIj5ftuGsorhPbyAHJFvblF
VHyZM0JZ6Wc6cf2nxabQtKyNy+rkKhrNpYsGr0TC5vGK9bo+oYXN7npStHODh9CsxTOBZ3SC0AJa
RhKAdadX4nET++Pv77LL0vWnRJLiNI4WpebodsG8ebwAWjmfymJ+mWKlju7ifm2UiXsgKdNImcN0
mOtZi1DFox2rRv92KImDSFyCe5nSeePTdUsCVTAQpxBU8UOTr82eqJdo7jK4SscuT0aqfVR+m+86
OiYsmgY4C5U6eeMqOWsyST5t7Bw5f7NzisD3kGiccpOHbUFJ0mRJ6qdoZLVElKCmi9jprWC2W+OQ
uPnHib6e06p5T8vQX3qiLHatlny3tNY9l3UZb0o6GJvWMSLRuBQ5QiCcvRaarIHGYLVt4gjol4Zm
byE/93fsz/XwwaaSgcZk9ISdT+4ZlgWqEOeBQObpGcNh5W6h52SUlYA8sEneLV5pn65CN0XIzZcM
J7XorWNnNtloBG7rmPEHSyGPIZx6gULwkr3oG07vAk7wLSqs3mLDLLsChPzU/AgUk9ZbvFj+I2ys
/lf2WP0jiuw/4/X/KnkKbRqmzP95vL6l+fNn5YD54wf+NVZ7+m8COZXOdEz+jC+Ygv9LOWD/5lET
hm6JgE00Vz+P1cZvyAlMJFiG6/CXrWPoD/ea99sWZo5ghX2THye86R8oB4z3cAVUukGGj9jCrQxE
3tsq/VMUFAxQQgG8AFqc9TYOzXwtaPtu47Ow7TGgSqL/6Fs5te8SxTQoe3z2SiANHszzB1F7cM1O
3n+kMaT/mGBd3f90Jf8NevN+w+XdmTq/Pm+QbcV5L6PylSdjY/LtUz7azatIbXLI9bS+qt+q57us
XA5+qzNNtE1h/2LBRf33p40DpcfWoIQsiK3I9Zw3d+Gfrk3KMeKorDvFSfxSdTHuhUll/nXhy8YJ
nVa4V+zHtcNlctzLbPvZBwN32ed5rdevruqBNdt1sc5JmfT7wlHlYSilKvbY3p17lylqCWaEvqd4
qoYro7XaiFnZJvgHTB7oj3OaDI/qNjUX0lZcEhoC3UNbClvtuqFSKwHOHi78bmcNDjN17pifEqwr
tDXlKaSxB8NJyMQeA6Z6SOu+Rodt11hyBssrooSwhzTAF4w1ILM3PFxqIHjuk6KJmJDMteMZ7Dpt
fSNtuHEt3fSqsrHG44KYKyiIEt+RUKnIoXWnkT62mOGjTWmcr8x5ealpLCaQm+KcKzHlDH1yGT56
UG1kzOuQQ0TrpVvjuPBQ81rFEkFqOYfZNzNk+ubUU1Fhdg+bSPyeUJDMCHNi/T6Vje6gBnV1GXqY
LfaTIhs9GokOI8uarxJxXghFaJzpHLzU+DSeDNWk+3pwJ3XyPb9MQqyXw8OcKcY8w5qop8kcQ48w
vcTeDvoIE99OOLhH9uyY1qWepc5gkmTmtCvQ/u4w8th8rLlmH5kDTYqbbYS/kxAvbr54+1Q49V1R
yznC/2miCBZoMmw58NRO9NmI9DyXkRwmgdvR1A6r6RH4kppjVOgZjMY4hnxT/RMocfWwEjxEpk6j
8vOaeygQxOC+ks3THtdKX/d+2Q7HJZMNEyUCVpIzcsK1sVEzpQUj2+sBQsKgYsWjoNgziIHJNw3y
lG6Fua5Iv9mTPt4ajTGLXVZDYqGTIymHUAuLdSirK6q4MUHuCDUW1s5xpZOHfPceiZAhG0cVmSI2
Am7DmR4NWWUzugO3hi+OMVQmQT7HtbHzyMT/WufI+ojYlznsfjN9xUwFiz4WKcUgwNUtXgiSQGX2
OmYlDKRfo6C77XtKMFe1Wid6fvLxZUuv8q8WqlVeV2IFFL3wapZ8Kzpt+FLHKkfW4w9dGjgDT+39
oGSt7ZuYikTSmGoQVt0djL0aEdQ+Ejm6LEdoB3QuWrwpMZpaVkkoFflMn7EPkshcbAszSlJR4wKZ
Cv24YiPhUTDUVzJFABR2zMavfYNSY1NscqvPenPCtVc8UOu1HYa4e3ZoQepbAl+pPldN5xOc7/Nq
cvvdljQWRF2uxoSDo483ZaXdfxwyJye0Pht59yw+67FrZoIsG0Q9yGfJ/hjpNtj5YsSokE58kfc9
NhbILn1Wv+s5k+Q1qKvQb/x401e0lDy+Yglj/cOVtBJyxFEOCsB1groy9zBWqC2ApkfCy8z1uQT+
p+e6mKyVuqY5NuNyDXkSGMurUAqrwNkbM52/FKRDAWJQQMaEvGuMdRpf6mQuM6QeZNG/qmWouHXk
Cq0kV+emAyQkVKIZGy2aKEbKt8z79tB5ZnmLg5T0J6fJTCK/jHxG/JCgIm4avljUUJa3UpSULuFO
hiD18G+daBYfTHyoQ1pdVUSoUW/HO+DepXnhhOvNG2/sjsYAZMoiVmHdS/czboJpoRdBFn5QJmtt
hI3nLPoOZ4gnQWPc6VNDa9JN6ix+FXoOwoUYAJRa6ZmE3Klvfu+N4YM1T85pxCsjDiQfTffKKaFK
tcKOSSjGOGbvDC+rsBI1ID+2yOPIUDolP9YISaJpNI6kzPNPJiYth1FQiS+CdDBECZaRRs1E45vZ
kINfGmK+shFPXKguSa+Uu9KPwWxZnubOa8Xeg7+7WHTVnXwMJhQY9LH2VPCcQUhk+Uto+x1aF6Or
XJNst74n9B+JW86W49bLoZ6shdNvdHIZco4ngUiEHc0xB35fWf3H/wyO/6vB0XX+Xnb6kDZfv/2f
U1++1l//NED++ME/pKfGb5CWpBwwIxIw8Aa+/kt6uiWaksnHGvtHnukfqKz5Gz8BJeEg8mauNJn6
/kBl+ePg394mUf7nfzA6YmZ5Px9BsFjQXbwH3pf1XnbfkUwjK5/qc83tIeGXtHn0C3OAXvR8rEKm
eJmqcbymJQe3k2pfSsRXJ33iMGwUvd/VmhZh29vVvT9WNUCC/kycT4JZvezyqLGhM1alwZHheSI2
R3MjFNQTJnb3pi3HAsmPcZcTNfTqW9W1M5XXljZhvWWKHVD9M6sxgJSj8nYE43xXuspuAAZ4QLot
6G3ddDtd81YcNzzaM329NL5+5xg9uIqcXpt5mneiYO20ly2cOfvel3kRVgg+9rjKblxrPkwIuPGg
19/9or6ejPEhnkW6g5eP8Ope01J3Z+fLhTW4DdAt4ffMXpd2aIhMXr+IgRiy0fjSuM5Lt/SI30Dg
ZJVaH+POPmbSw+2ioyhr+q18SPNujMF6Kcby1cXHE+nJ9KDDj29XYKhIUbSL8juedpzWoLCRVS5N
aFVgqGrbwcdpfEqs6cGrZ6xB4GsnWfpfprjwD0ZqH/G4XgplNqd1i0vQpp4Lo+scXtnZ3Jytc0Hs
Xbo8TK39klrFmVP+VXb5Kz6kG7LFNpLJ7vc2v9BkZ9+bYbmzyXmOFmuIKFjj1LOLM3AgckeO6x0F
mYi1Gi6UmUrSdYQcduwAKWoCfwiUNsIWtdmyT7TtWqbVqzLIA9O3QoMBrDnYXqu1+Re0br2bev1u
MOlYSekK9sAitVG/tC6aSKaL7xYlCXthZNdFMV9MPpyj14BH5xm/IVqHZ6qQ4l05OCXgi6WFRc8L
jZDaYerb65UU+blZ1mdpdzHw/fxU6SKcl3oK6lQOOOay13rEAlya8xevWS+jmWRBnsrspujcl2zW
fyd4/NafMpy80PeLORxXgTu6m8entRNHhJQA19I6JkAF1CV5ILADefDM9RcM9ul+ooMmYEG0iJvk
TpjXYdh1ZmXhx9ef68T44lvIeJC21OTYlGfDHZ86qZ7sufxe6TkFTURpYhKan6zYSGm1Gtqo5LG0
Xx2Nw58gUDRvXHejdm54lr80XZ1HOEduWmG70bD9HL8nsQxgVpPlvOAMXY7EU+BYN+ab1tTaz3Qt
+YGLqDGUWjzeWwRRhOWcxAGMgQgWxtlj5y7juYOAPvWV453mUdNuwWrLPZhGdVtr7RIRQDqeK6IS
A1MrrS+D0X9eRulcGR7+He6aZhNvI9lu8xClpxW6xTq9xm5Dqx8SJZaG3O7qZ2QGz9VMqFS42r2/
hURhgE/jG7suPuP2HAMiCEGunYUM/yxshwWW3J5TUrVILgIXJS3g7DUoyh23uym19K5uSMGn5e65
0RDi4QMWVPuIV0JT5Ze6JrO21vJ0XzoQTe6S79rVd6Iqq1RoLk18B3w+7JKa23/NzS+N0ZA22lWw
PqMeOLNpRMhK+dwWvgKKlrEdckpIHPZzIrVcdZjRVxLD6L64mnOjzG46xaP8jnzyYjvFj274/9Fs
9l4h4cHgUrdCfg4hO2wX71jkLHdssjaL5miP5NtjThw2RcBNJrrrNTacX2zV7/GG7dV8HmgWzLxt
eO/zrohQU7WzUKGS8FUPa6M4m2h86APlQP9n2AGvtO3vLi+mmyAm75K1JtedrTxuEawNxSvjMDVL
HMc5nZiBxaDZnPg7Pfr71/wzR7l5Q3hNz4Sm9AwabNx31zKxaiRcRO0fl0Gk4HfjE0GLJT2Q9nHS
RInGkmO/BB3vOd3+/qX/4ux6e20fbclmhSPleMNSfkJyYNgnVDhefewraYV5U3l3Czv5dlxcqKUo
jro/f5n6mV1zooQ5H3u+txTw0lm2fElpME3q9aKQpSCAEkefSKCA4rC96U2XyeH4xizYBgy6u67J
r1HzkfAwPiBQetZFimtpxofhlVowN41/EMgVPyVCOAGJWkv497/pv7mFLEw1Jky1odN9/u6DNcvM
Jz3UhrU1+8hu9DtEcmShyO4XV3QD2X5inH98mhDNW1Q8aBtxUn++ov5keDP/J/eqT94SRo27xcC+
rpccwrXj5yG+tOshMap7tG537qBX9yDiVKWuyfdu5FzeRpW8YIAwzPmSaIANyJGeNN+5seR4SD2O
e0GuZZAkKYqr2ZxfEmEuhwpJ1JZMS4unLvuHupifZ8L/QNoz+wwZXYGdDyS/1Nn3OINfrIuST3H2
msOs5d/j5k1PjdKn5+FN8wmGzSNZE1mQIHrG0jFfYFbK/8/emS3HbWRd94ngSCSGBG5rrmKxyKI4
iTcIipQwzzOe/l8o2W6Ldkuf/+t2R9gdkijUAGSePGfvtZeynW7VyGGfEwTCTEd7qSxmgQofzC8+
yH9YYbBBMsBnUKOQEHz4wial5aUJCGaHju1STgysbFYhbbzNxu7nN8fcr/yr9Gd+CizBPgV2TtE4
/NDPrOSI4NkcMxz83Z1Zh4c0/9WCeXmSPlxD0Ys0zfnffyefw9uNm0QIYqDcrtjU4SCXpje9zSs9
I4hx23C8j6W5czV56j03WKssOWiD91RH0ReHQCYOql3FzCIyduSZscm6rE7FmF7ruv8N+wEhq14Y
7xLDnqCZIrdvAT0dk9BeI0B4cBp+2WZAsDdHxtrgM/sF6L8G1mZZbGRFlo3hlnLbDlihhAy/WRm3
YBnG190QH2LLH5ccbylQ9Z7qVy+WGWDfZSeauzyTwRrZxNUvvpN/eGL5LnBXCtZhskHljw/SHI04
5GOa7fSEg0IXpOEyJPtxIeEaXOv0MRb0LCIm+M6JiJiCFJ6KdGs9vcEZ8+h4MSAMwsM3vTf1iwbD
9gr3/jOyTGOFwQ69WmefPMAyy9azTgGwH4xZrEQF3tYVXblHIfu3qRaLUIWfMLRSVZW84UobtnEg
HkcKsUXhBcXWSHrayf2db9lzo4/70yxY+Gq764lSJBc59RJ3K63p0S2q7nvU1b/Zhtkz5n90A8XM
x1Z375dIV/ou2/WACChxcOP2vBwToLZX+L/4RnT9o3qL58RhF2ZZ03U5Q/J+/EpK0xgxw7fZrpLY
13RMNivHiw4eO5Wr8/0QFhYvppEDEimQzYKsn+fQT8AeUAC2OermPHMBrDLQXrs22YBQgxtEtM6X
OtaPWufcJC6zetTJkM2z3FgZRf2WRtPdkIxXqZo3Y24z34hfvX6uUnu5jCZxjXdsFQ25XFKurpH1
OpuGr/RyvJzMwViFFn/QnYnOWsNPFH23Kby2WSRTE+wHLDuXQ5CXDQzrGsBzWdvfhw0HSSf22+VU
ctSzpv6+anygGXPSk9HRi9FvYThBF6Va01W7CrN4RELAfD/lV0hO4IYsWhI4TXxQ82NUD9YpV/29
7c8HCCvWeJ6Atycl1ZLwomviEJyVKvjTlWY9l5HFI9Z45dG1hreqaVY9YAnMwuE1ckuA+QOlOPb5
5yjoQHyZjBNyawf776B1dH7TslxUYIgWTZMcOBRvU4+dBVcPNyZPh90313SLXgIiKw+xbp0wma0M
WY3L+WBEKx+vXFnlVw6VfdKYzxIlzC/2Y/sfHm9qHYwvYD65o8SHfZKJeFQi+k13tRrfEHfc0Ww9
UV/w4Vk81nP9dTlq542rbxqXSu/yzGdBsxn7ul+QxPuWAbxdxU0WrV30Tk5XGQqGsg9xSjrZ2h3a
cZfoNeL2MEZb4dPiLbPEfwP2514DZwlWk8++2EwwpTPW8iVxQiepscZEzfjYGZRbojIICxJhuxx8
kloTh8ra52DIfhgYSDUYMPR7FbX3DSw5fA2wRBB6IdRIrru2vTOt2ceZIF2lhWisyn66At4NDDAl
OkLXcG/n45tdT8WmAkOiOB0g+LJPHZsIh8z23sAYO1fzjfpjf/2f8vEXykfQFDrr1n8fzX66pOT9
E2L09x/9o8fm/DbbtOm72UIH48kN/h93N2xeCgoKGOaA8+/8ARjFEo5Y0nJgfyIAZoj7Z4/NoP3G
XmfxSBDKIuHe/ps+m+XO2+Nf6w1GwcISWMwdXgcM3w9rdRtKJkpRmO+GTjEucAP8WWzaIehtsh03
dsZCTns8cs4unmCaz5jdT73NItgRDe2sEDfq3Kih8WTXwXiLgzX71NW290I4EG7tySDYQQEo2xXV
DOeYU/uuwvl4puIsH5b9QMzeqtEGbBG4AlzjSJ0fnGI957wItd4gmrZMynXphvSfq3GkyotRaQ2r
qYuyb3XaIg9W7mhuYq02bwJa/Ldx4JlLLacfsBalZhwqb2TgxFeQRSvNCCSGuaFGhpKP9jU+cqJs
G+kZ+zY1jEM/OcaeVVNka1y/HSJ0XtQKOHjzlavoTCnNjNmp12Y085yixK2j7GT8zo9kLGVjz6N+
jnGk9PRhUDirtTGJ9FvIF76DaU+8SmYBLNSn0HufcBERCo5o/qmYoBstPV7Zk1kw48l6Ed+5sUAI
RfTLTd/iSy8Yu940ddWNV0M5+NbKxKxLxESgHLzWaaJ7JF6XOeVNUDjnIeZ1lWwerFO6R5SeMEI0
OmY0qDM24uJF9x3n1kuoZBas5UJfechkCXdI+nyjnBR77aT2A+7ym1gv3VurDrBpRWSz72o+v03H
0OmY2GG5nYJgxjO5ZPle0PmhleWfYKM5Z41zBKeUgJ1odKxdqrMnsceAI2SmvgeBZRy0BLYjo+r8
Jq5KUBiTibvSVpF+MGtkT9CKWpO9WVr1btLShvesGxvcpOWXnv3rc8Xw4akQuIuWLq0ve5431O+6
lpKJjEECVHw/uuehACg2sit/Yo/yzwNEXJ+Fv6LHZHXGCw28GixGolkAuBhGvzqA1sg+0N1jURjK
37Sj8A/mEGXhDkNnM+1bnB/jNvRa7SiBSfWQM1UKcBDSE2wv0tCbfWDFFuPdHtMlY1crPgbGAH3O
0XRjodMZesj00bwOvnOWjAt0yflOYLIvOCZ/uLCZtN9JTRds03hBOEFbnyftM9gpKGbIU3wBPpnf
6U+orJ2NX12oUEREaM2hueCiEsb74ZMsaqBRFv9Ui4zb51l5vvZp7CtaZLGHGSvtruAD1E8BWCrP
hU+VUFG4byjyZ26V/E6x8lOhMqgH0K0sg+lyOAHAEjP7ypspWGLmYTWGSPbl5PePYSPDleYG+TXi
gRKRMMmVM1MLrSx1MKNl7M8x99CjbXs+QqyZxYXZ2dvmVQWgCxVkWiBPgNsVzgQvUs19YtrJPHq3
Ml7DbhQhuK+ule1qbIbhSiMjZp+39FRHN7vLJ1AAUe2h89BrFNP5cOjDqF0rAqVpLQcIyXIa7pqp
ETvISoPsbll6AAAcFH5jKIHpF406AQf9BJTWR4Taz9Nv61GvKoZ+bdtSy7b5DTkIdzp8A0YCHIVR
J5BQYSKH7RJyMxyQOBsAUMs6srIrkRX112hUJzFJ7zMYCSyx5Eh8ymyK26jL6+UYk+BhJnV3i4kS
o9yMvOlDhKimPZ3C0hm3iSmaZRDUyWbUY4iPGj+l0w8ggqXKC0Bv0+fcU7RKE3UzFdU1RnhyOyWW
N0AY1bb0smoT2Zq4riqvv7HrxFmEDCIZ7pXbLNSddeiN3gacTrREelcvMQaVuymnmEm6TjtEMJmv
xgSyYav8l3m+uvJ1Tj6xAucn3Rb/NKmTT31U9juR+s0D/Z6GG6PXtn41fGsrG5c/zMB1U4GL6DDV
vBixpaWLi2+HQXVKoBWnjH1rc1pAMm5aVxnY5A0xIoyVCx9MaAH3/+B49BsGTVPntghcdHpsTVFK
1ktD5Ct3hT2p01iXJHICjsJE65ThHHVZeo9uSfCLYaUeAuw2OEG0Lr9kObiAxUQm53MBDY8JK4dp
L5TOJq0bd5tPBFIVvSee3MrX1k0HYzvvs+mUORKSQNlDoCc+5mzwG9c4CrQbjtKPCtKPWOouGEq/
ZmBdSfh0C2zUsX6whsg/unHqYGjNoEklTdiqZSypGkk1CSfICkhxLAI3lp3UjZPhkeQAnGuoFloB
HUmhQ0CoreKDVvnoFAq/RebYao9NIeon7jhCUsO2L66EUc3C2/xMs1+cjCjOVk5j7lEOcRuY/UYM
sl4O89BGIkledLWpEfaloq8GU7SvbVrRhwOZCie28VASV6aNPZ02CemxY0m2vRXqDzmp63eBGzvv
RM37a7yozrH05Ivmtt/CMPOf0aMNCybVYlmb1kNmWhpsxjpeSiMmD0iHSDeNpffgV+aWBusLYIg3
R5bWdsqJ0528CdVYOD6PJPWumgTNrlLVa5kmMTNusY+DAf2TLouvvqc6QMwaoRRw8XYdIRL5UiIw
Z0Dh6bckq1XruO5jeAL2KfPRXdDia9dpI0mPkn43K22Dqi9wkqXTabaC4P6o39souGcMQSlFfUE3
Rmd40UEYhCe8YrooSxJXWVxjq5yLmdJZNpzqMPJreBQyL3yVcXyvSZv5WV+Kl0AqaE2ho75WenXX
dvo3j9MHkBGAAZr6nMFzXZUWmTJDLNTBHTFcFhjxFsooP+c+Z4HJbQ99hpGc+UWxJoo7Xjl+Z+yi
YUz3RlfsrRGdaWTrD2E/xseEex4IAEpUvappNUQNmioRbYENFIe8GT6ZU1BvdPg2TDaRvgbR9A6Y
1Fw2Rpt/om1PIkk98Vl7qTHSTwGDQ9gSwbZZnW6GlkCYSnPePF8+Q0X1PovSMm5QG0L4c6xzqTfc
V9ZbKlN9D+6aQVsQFlcFvuw5J+OrSvsldcE7Xc8yWLW8JOjtNdbiwosWtYnnOyTdBveNHWypWNQd
wSz+Cr0Dtn+qxxuZKe+28vJDxZeeJxUIYXEKxhpzu0KuGzHBI7JwQOWtR/rJKKKHIS5spqpBi7sZ
w+pCyQz7b0AEV8RRUHWwRzFw4zAZnKNW1vYK7/9jAzJ5LjZLPbtBJwLlqHc55eXfrNBHbos7NtDE
jdfXN1Myo2eaelkh7o6K9IW5KHrferjv6/a20JubRsuuqdbQ8dsTnbYGKuqIf5gaEK/JCAgebweO
z5VlhBajKmVaR4RvkDPSMgNAVy3kiBhoQZtrupVVFn9v4/zv4Perg58lJIek/37we/xKFFXW/FVV
MdMU+Zk/Tnz6byY5Yq5NIspFX/sfWa4yfjM57XEaxKF4OQ7+eeYjGZ1foOMADASpLKytP898pvxN
MdgiMB0KGGMJU/2bM9+HLrZ0LbTCLjwv2ikKhceHLrajd+0ECJSJtUNbLQ0CZ0F7wlj85TP5P6hr
HVtnkAKdG4M0J8uPfRuvRQFn5L63a6MMsRqIEmfhDF7+kjUddHkbbVuCDBT+5oTk9+fXnj/7Hw61
88UR1tIS5mNTfNg/NiDJziTugWAmrKAu9B9V1QQdDpxHU4tTVaQj9PPdtHAxjIbGCshH+HXQIO+u
bSzTq4TamUgfHnUAXglwa60k2CoP2MsjxubwYqwl01V2B9+frttaeXcpaKzV/8ebUCZvYO59cSN9
6HyJyiyMtJncHUhbSSISWsxUgxcfwpN+KA2UyZ4ew9vRiFTCxjLMuHXkGqR8gEZuQnc+aUoyLWrH
Qc4G0QhN7rTpnBihF32yjQMY/T4FAELMApiohZZSTvz8Pfytecf34Cj054h56HF8nKbVQF/bUfXu
LjSIMKvEBNamq0aKlujbz6/0tzHQfCVnnvzSbybj+MOHZVHaY3HkSh1+PiakUJsa2ykPVWOUZ2Fx
7Pz59T48RKif5k46Lq8ZIkfs8HwH/mUgKvUaEBn9wV3nh9WZ1aFeAKf6FVHzHz4/k/gZPLMOk1/j
IyzVrVguoP84NNKh0zp8aoXhhru4du5//nYuMNy/toF4P5YEJggykHXhb4tC5DOM6rkHd8zr4Bmr
miRyl3tmnDNCx9RAtaoHdr0gNSK+GzsSY4rEjlcmnYW7oGW4m1pWea5Gm9rc7tiWCDQUc0lnTDt/
lvxjJeK8zL35QNYCmlmaIiYii4i4x4Xpc5GhMOUaO0G4q6VdP/X2FO5+/iYhIH5cF8iFYFpF1A+a
exIRZmLnX761WXKKnKcadn1E8ZYCKN0T5lLvNY5gmzyuJVqB/NuQVNrKihNOnqOKdgBG8D/pRbOJ
iwrXVRz2BGFktGntTDzpBEudLGqCF9Wn6ZNVEgOp9/KTjp4EJgXQtGUFjPBeitjdBEh2V00XQOXz
M7nK/HDcxiROku3+wnIW7+zGsm78VtKjD3PocrYb7NLCk2vDt8OdRpboMrfCdB1IU9/WRu7cE+cV
7SMNtmemlwEqHt97C+hDLlNCqPZmMXU3BfTsctFNyjymDmmFnWdb66KTJoKngjxcTlhwf3U/38VV
Hj82dca4IUsWWTpqN5ZbjO8jSDfaI0Gzxs1rbC3PpF0X2YFcTlRRKw1o4NnC23ZftHX6hIs3/lbo
QY4hTLjjyFCF8nfR58JgshMMzwojwUqlstqR/5zsozEaSOhw7RubNL1V44SZuzDSsL9p4R18wXlE
6kRZrzWyMpeBF3/VYs251rJEW5l+iH1AVYc0tXnVtl6uMQ7PUqDslHsFjCWoXYhl8B8sNMyCooiO
8+dJiRgVS4PBNGINDAF6any2yIZZINsRez9O06PpFeODlsSIgXUk8SeIgdAOxy6Qa8H+sozS3tii
eXIge5nGK5Ce+jbic8r2jWhdlIA1DGNzk9GhWVNio5crDeMVaF++gVlGnkgx4C3LZVY9ZJifl3k8
9Hw1CIuJFPd3/dhugsA4Sy9t16xt3Z4DD0AoDfgWqgr5blR855WtF+exSq5DzwrQ13XxqvOTdtV6
MbpjAqmXlSBOUUKyE75pgrAf/E9Z5F/TZ3kJaDDtgqYRwL2mcR1V9hNOxVeZZtmKflC01CLbfWzI
v9gYVaUfFZipQ2bF7iLvpmGZEli0aCNSMZpOAHoC4c0SRXipnmYREvB8bsT47jauh2w5ao73WSMC
gRczeBt8aiTW0ojIFxDEMWuyGakV2xAeVN+xGdT1IfxK35bbqq61K4vGw7HR8E9XgzW+RojzUHLX
ClvFSBedSXRU3Ez5nL+n13p5NY66uQ9IDNzpRih2KudxsTX81zHuZ4lLd00AJqAlFSCiagJvzpTO
3qrO9CEq6e27rerx2eiq/gCIsCNr0cX5j/n4WMEMI8aIVgoHvm7fgja80caYNKdkHH0IR5GqdVKX
XDWVK720SUoQxPAO2jQ8mJ3INoag/yxiv1ibCXSraGQITN8u3OpgWY7hAM8wE+QsYq7PjlHW4hwN
7aE8YEUCg5W341az6faWtYg3XtSN3zoaKPlJACNZebNdaeoQnhN+iPxVMj4KIYpu9QkDihQtsLau
l2vecXVQNnEaPd064KZivKIpUD9Nbm/eSB7U0xiKklRLDy7+QhR59xXzUU9rWEy7EZvJW6DowSGr
V48X20KG9uteE9QXSU5+aIwKiHMMJV+eY8fBt4yFwiO3qYSUgpFrEHZ8l9AdeyaIM17FYupJ96Qu
1KyCzlZM6nRvlvGmIC7hMYdlui9DurqTFghMqiRfRBVvsiwov+wkx8uBqHI3jkZxMoLJO8A7Yufq
DRrq8CiIlMyzYg2AlncOJ+FmxgGsrNYg3qKZ5Nq04JdNqsAmQdONn5FugsfCtmf7J3HBPalhYJU6
Ejk9zZ5d3YZC197EkbU23MC6gUqTwMKl5VSQILoTZIMtXdV6B2oVa1l4sMqoI6tDZ3O/6kYwfqMG
7h5DWPlrI5flIRoTgH/UNnKri7TceplmgY7LtbuRC8BhxxVK90ORN2WNgfUCe38GCNpBcycUHHLE
9e1dRf9hVSniooVj4USleam6Mt/WkUTZQL1oXFmD2DYli4JetcYJOh5Z1EE5ECQAibBLIlwCc251
nrX3uqfJZd80IUJlQkQJbeB0nbl0VQK/21aXHGw+fhW/VaZTBseqTsnKjkaUiSRSYNxqUpJUK4bF
3tH1Utw8UEsJrKZPZganoZdDOu0v2/v/Dqy/OrCyZFA4/vcD6/3XLPta11+//nBk/f5TfzhJ9d8I
QPzPwfP3CaUrfgOkChkFBhFuef7953GVDEQMAAI8kERrOR9l/zyuGuZvnPqor1B+znwsfJ//wgrA
0flj1SbBEOmoUZDLCfdvtb0CkasFvZXttY6RTLHtGFlEHfDBvpfcZwwGFjOJvT82kmIjrUsUFnOA
CKWd2pWpGSIV8Op0zZwVAnFp2vd01OK1PQeR+L5dW8u+Mtapbw/PKQm45WoE4P3qzjEmcg40aV2L
OVRAyIny1HubFcSeGCRx4WPzV+BUSmCIxKMQ/dGSuSYEW6FBesrkDvXGYoyyTDIOXXgY8mezKB1i
Eet03w4+KUGhveH8qFaCLXTZRaF/o8+hLdkYUjFi7CG9qjYBFRt0DZ8DvS23EpfZob7kv/jStr94
l1SY4ZIQk0JsgWs4Ng8xITzHAdXLXdtXFJqJOnet7l6LCBqIk/r+C8GzZJTQdt1NqgWRF9Ic9CJR
bUlhQycUEv2NtPmcF7naV/gaN7YW052lTXmTKffgU8FZ+RDfsq/TLSNrb4GW3lnjRs0XbUx4ToVv
d92XpliKyTSPbjTU+7aetJ2nTcz24kA7INgqqNfKaRmQtDvzJvPr8pLaUzoa3NUeQSPMYcJl8Dkf
fZaRLbb7dCNLw+JvraczVWx9rUKNHmgLpWoOCxoZD6/rHpeqp+L6PMU0EHtSnoAf5sNKK4bxzgwJ
H2rpt5HU9yLSsIa1Q5u4BUG7JefOe+ycMN9EkWe/A9qMR+RsMrr2rXRWdsy5R8NABJIDtXEVMgPf
0U6uNkSQh6uRjhBIa4vwgzlIieAk94tTZf03nynkZpoBIsyWyIvguTHPJgoVIAxR8RC0evTgoGN7
ZYehTM4mS1xredxdOdrMCkgF0T+hC/u08Nn98fM7q2AOg/IEsVDGHBBFFu0DiYvozVAEl3A48/g8
5KV2gNXX3UiAcVdmSSmBA4a4tWXIiFTtWq0Nx00FVAcMdmuSVjW1BFcxd9hElyyraaZbBnPAlbxk
XZVz7NXYOgyFJpcsLNQBgsJbgj0x+qmTxDf7akXbPFwMckpvMeztCMmIFxwSy+vKlq/5hfZXXsh/
hZ482WGlZpz5FjOpru3r77DABEBKDGfR7TP3bTKJ0Fv7HojBaYYN1q100jfkxbTETWiEmdO0D1Yx
GLcVnmUa+eA97k2vRu9TtUQDJZl76HNYwwvXqwkVKgK7uCsGLY0IrB47f1eYKq4eJNjbeFjRIsoa
Es9tlatDVltOra1SK5LihoWSzz3timnj2RGz/jUNLvF5CoBpLAXch1MJsFU9CUrSkoRTa9TP2eC2
3nvkYUEgBMJdsMItAt3UkPrSVefOtaBmwiVCBQjDNF4O3ZwULRo3+gLEddR2TtZh/rRy+gCL3Glb
Kvy2wk03t67N695PiUcdCwBx+Pm5UwSuSYAXDYfvrCRZB3uy+c50vIm3TLk7xBgjVtpVp4Uusi90
Ae6akp5LTolfQQUdhH5v+KR6M/5OENiJnlRH1j6uSNU7897dGqJHCsrbQDDlZvmNckaZ2zOzPzCa
KwLZLLHKc8IdfTUo0jKDzL4ZOvDE1pxkKaDjEs5l8RkvbTIG75PekSQBEJS1iPOKoKopdXuMF4Z9
nblmuY9Dl+d+sLz5TG42aIsNtW11GWwz1TnbPKji20wmx8mnF7iodCs/DoEVXHlFobA9NibIYtNR
PFRdCPiozVp90eBnPzjkkVlaBuifcS7rF0fsdUVyl7YR1DufYBtHa1vWIIqMnlgaW8syTEltfufA
6j01NvIQTJiSiZHhXo1k7iySstJX8WD626ZirrWYphbcUUqD8a0cyy/sUdUJNZC96Qm3WYbYXeey
vBSfQNR7G84gzgPFaH02Tc1jc8iSfeKr+iZvHMLctVEcOoLc3yZpY/H29FWt8FuxdHo7Mr/Ec6yA
1Nap63zuQM7ni8aTxS6yyuFKTWq6RjrrLIhc42DQjxHjJ4PpIxDuE6j2DcMIExOVmCLGPYGO+boz
zHXE0OkWMXq0DjB01UlWPIAabPaj3bWEyWQwwLoUEC7Gh3451Vq37BP6pORZIM2rBulcEXVI6S0N
PMJAxRYoUYdPg2taC6kjnfGBJt0Wow/dBr/e2oxcf2vzBjYFqZ4c5XozYGmczGeDhEH2QpoRr50j
m2tdTfpXBv75xmomYx3rnr6z69J40gauJ93cXxWEZW6ikMlYlTXJKRZ9+djyHF4zh65u5x75EX9H
tmTeFR0ZHZKFBA/2BCgZ8ivWn10ydS9kH4TH0QyCJw89wckDTM5fUttUAinNzNbhRJqnhjjVA6ft
ZciTf2tFatjCNKxekfcDLKNNZjBzPePLGNKFmTr2PmVOeI7J+L3Sozj/0uPnXwCyFuCCcrEPhP+E
DtNmAsbYOGHIOrt7DUyPMaQeoWvP5G2ItVn5xbUVhgKzbg3/lN2/XA2aUUBHDDBOD1iKNTDLzqqt
feQtJomYrobYp+7AJy9LS6glM+8xnBluCLxTJhNoTGOOOPxtQOonYw7iqLpmlWMFeJUDw6eBSFho
ACJiJaiwO2O66xB7qE+0IxyfLc9PQz+4r+2xCM//q+//L15fzCEmdfd/r++fXlFeMaXOsx8K/O8/
9nuBr+v2b4i/LU6ts4lhHiH9IUPEbPAbMQEG1f18jvjD5jvDF7Eh4L21wJ1e2DJ/2HwtFI0W/W8S
AxggIZT8N/X9jz1ujsAgRvULoYbThGT09WNPdsqnsgXpap/TjjDoJYzj9kziOcotJDH1y18+mF9O
pS4XQwM/G7Zc0+btfmjb+9ZgEj7emOdAI37hktM9ArB7RBLO5scAA2eRUOar20XVL7rP8/v4T4f9
90ujrxSOY+Ph+ghUDbVYH5pcN8+cC7g0KhZwu2PPQ6lamz3XGdi+a1ERe4Ivlzb6z9/5jwOS+fJK
At5EcAjUlUPd/Pt/aX1LI/QzujDGOUk1AlIcrWsu4bngf0NIUJRrc+TGz68puU0/vGcuyq1iUnvA
E/o4JckK4Bl+4cqzJTPQrWyRe5naJMsw7nQfi4YxghkaXLzVW3C+QdM27zb5NNtEs/kcShpM24Lk
lGFXo27x1tM0ma+2I8HOelYn9KvuEkweTrM8ilQzCpMhycgS+fn7mMcCP351StoMZC00ulTfH8cw
DnF0REgE8kwPmHulxbA1JHMuigOR8R4ncH41xPSnfn7VH/1+378x8EQuXSEeDP774zeGNEtFg1Xp
5wg6z/33tD6VBd9ENJTncQ5RtDgNnSzFWG9xSdz++fX//mCCBmXupChJuW8+Piud62ZxGQ/6+RIw
F84PzAgX5dbviHP++aU+OEYu79XQmachneGCf3PDeaNqMiFa/Wwyt7yjT0wOUBfqbDKeYZCBHpvm
ayfs+ekUabosVM/DQiQspgwOkr/4uv/pjYMeYLWEpmL87a6Vppa7pfDoMNMsK5cmseT5UdJo6GDZ
kBn38/f+Tw/J3HjhueR/yvroKtMLEpc1o5MUCOzV2RiQ1XNJz2nngPW0msNTOnJqQL9yl18Cn8Hg
DbNGBNnnAvFRfqXZRLj7ZOz461hI9I50rNd6gy0gCDrahtkY8ZRZuPT7gxsINF8/fxMXI++HR0RJ
vj+mlRainsvk7S/LS5T4XuuMrn72aCKUm0mRJX65bzgpF5+rCsNn4vSseyMfYOrgbfdDJDLLenTL
He40jhdhbDKcmvqJSD/dE/W7U4nh7uev8x9WQcV402HAyYu1xAe1uzbItrM9Uz8jbeYDuXzMelEV
n/U5er1k8v+LO3veQX9YO2wxh5Cy59IioxP18Ypp48tIxGN97gvy0Iiosl49l7QypLUMZVphDLeV
YZOS7oUedHXRReiveroFn0IwSAW0/bF5N0Dy3V6i2oXGQxAaJgvnfE9cPqKaXcNeUE+7x7pTyBAZ
lR9JhjT3UvGGZnHqLyxevIOPb4t3wvdMC92UTPY/ot0mJ3YVOHD/DHqSAV8xTuS6Ky264WA/Nrus
C9BER6qLmpW06F9z2CGlceMGnBsX+BsNsRxJgVnKCEgm8w61IRNUa3bMmFsdK7M/GgvOxgR8CGMi
hkIEvfZQaAhJV0LlOVQsn074kuQ6ojTg4/FkRHXfrtkC7ALpH4Qa0ymyMwDR4Mqp0+jIMCQ/dRFd
9JWTVzjf8Pdrzzp5pHCqxuRN0FtcJdQB0COIhy14fV3wPuK8sSH3BtkqbNi/D+Te4dAtjai4hRbH
MXkIXPzNZl4L8FpQehadUlrx2GZJ1K8MT6lPLpZAphWRT8xsJTsCnVLLryYYqy5BKoxhnC9YjSpw
s2hM493EYUEuyrY1q71Esk1mAiC5o/RbkOdF5x2A2rkotjvS5JTZ+dUZp6vObM9qMovzhqQXmQKb
Km6VnybVkuNW4K2cqHcffUT6j0XMPaJQmpFkno/uusRq5K8pDdy10hsaQTRjrNfaNSkTMod4eUpA
FuKusIc7Uqv5sVHVCfHTBmIYDOkEyw1kpKgjgLe4ZWfWA90pGIi0DCcOyDEIBmesXh6Z3zo6cOw8
DXCkhoOzZ3wbnDrgHG9MhG0ypxhFEQYDOgjsio9O1gRoBnAhL7F890JMzyB0QYd0zrCCTyO/jE2e
01chnk250tvIychfOFxZz5ziLfSzRfDOjTJ89VsvmqP7/GwlWr4exshNRkBGYeGvUt2SG+syzsTd
NxD7zHFrAbDh3SyFvRzQ9hX3muWE8VWXOSRaHbIMB+K96rxcuNwAIFHUKgVvjdWiGXErg9kkJtWT
/Fdn0IhHLzZDDVIGjocRv4sT627xrAWdbfBy4yirVmM5ps5Gg0e3TSZruMvJ6GBcMjNLhI82hNVe
M19Lp0fxA/MTpWwKWPlh0Gq+sdEjWy9lANYuO+XOsWVzglk4clcuAkdnMzUz5FhLGiTgFWn3hbRe
Jr5UIm60pRCVA56WZHROgqQncvZmyQ5N/9wqZ2qW02ibr57VY2YIBfVqk8xmyLQHWOFN7iNRLvV7
TeoGWmJS9zSTdUiRrbxOK8AbgNsC4uDS1OCvRyg8T6INK7+irPMeWxsiQDym+VWcxfK+xO3PH8oT
si0aOlScVBWBMonpAlDT9YZf8ZF31/SdKHxAM/ALjKBQeDkWH04l2akXTWLwJwiCiE60HFliXItX
5Zepe3RVPtxJy2ZT/z5tnNdIajjn6DFgvlJzwJuXO/V76c4f5dyQu6/rdmadza82bVsaYkzNEFV5
IwVIa4XjLXAv/m+c2IRQEJRWwbwhWKMlCwN/HpXhKJFZdfrkri/BjW3IccNIIolpCnVW0AyzwGau
HkfJZ6+juUD4zfMbMWrr6vcw52bAvVm/I5yCJUyMIBGPcWe9ogxy1yAj6vciYbctXb/8HMWYmJZD
WI93l0JhistsPAxRYn8/vkd1wldb8mJozkTvRDHBvw6RBO3pFIsTrToi/3KPfkaVxPmR24jvjtgj
ive8ZOOp82p3iVoWkaAIz7EArS09Lj577Qz4GWP8VGsPBv0rbkXsXiS1jfm+rCteecfPdPNAmKja
UquIBbkUOO1cqsQTEYffDz/GHBw4Ri7qBtzn/4+9M+ttG8mi8F8J8i6B+/LQDUy8x4njjp30pF8I
xlYoSpQocREp/fr5ikU5Iu24x6lghhgMu9FA2k6RLFbdusu551iwM43m69kbF7ZM0p32Fl3AhW2F
sDtndBDsILOlq4FSB7rHy2oGTlsPvtJCxs2XzRbSAcigYFhnwg3i5CmOs+oPz6ry+8TP+UarwMO5
449+pHMAg0nHtqUiVKFtidL5VscxAOF44fClr2j7ci94nfTS3Iycj/G2hH16BPv1grRsnJ1XFSdu
IZanDYD7SotmnExzGIpgGt7grlqoD5bvV1U0AtgzheOG9uglqxZYEqJ5wOh4GLj4IGSz5sxZoSPr
XG9i93Y2B7pzUqy1+IwSBWukUQWZLirmlB4t3r8xArA1IK4eL5mVhMTpO2eL8soaTovLlSNuv6iQ
bGyUHZNCX32Z6aCMUC3LznH31+fQkPJV6eXwjhMOcuahwgX1l3HweTSFk7veRk6YefBDzCGqoKIW
70bOcWSz47Ms50malUiflJ5fVjEmwNbx0U+kmKcVraP82of4r7rwUvGBZmsYdE6NNFifLzIya3Gx
q31IKZF4Aahf4BQZnujvM8hy32w11GZMQTRvjJBCOfJnhCEWTTq3lYn0DyUy0Z6HnfdB6cS+ELVc
sdHXelVfN2/ISYSPnDtYoCwFINAEvLtqtPqy0022KIis2xjTrb2pCGlvgevotyklTvOkEF7aDoLR
RHqMzbG53WmsqFUCiZjpTXn3nb2iP9gAUgT7IdCcsiSSEbNGtbz2QbTo8B2CDWPTO7zFPA6scFUW
7NflFOQgInH1R223RW3ANXcmdcGEtiib1N09feFsLgO6E0h+8gzGzClLnrrHPEDWOg4c86TaIJK1
jW0UVW26iu2PdVbBLoluFfKko0yzw1Y1NEb8tFGfRiXPupjTWJSeUHOtkreLjcPfBiBnrG8AaVR4
7AFAqCOorPQrGqaE7asNhCnSSMfI44pEIiS3CuIVkp/pZTMB0haJwH0zM7ALwrBmkcuJ06zdIKo5
1uoCFYjajbdfgdoGfzTr0zLK4Iy2sPKMTgZr/t4tPZaIp0FrZcG38XYabcl+ygWxgPP62womd/S7
sk12PpotIcsSVRBgG/ptsyqcei7khmi1QWMOZKu+XupXEF6wdea5IKJEyEuHJsluFGV3NNq7a4Mk
BGQRaKzG4oWktA30EdCnWSCiUIMMCE6w9/qVbvEKLDn9FtxYWh3rScTOcoM1JwxqwOZpumLRlLMU
a2/G+gcwibs/iNRZ1NpIhxy0qDDajQW05gWSNjRrMdlF0KiOUo+g6OtWIhnEAYRWRWRuq6PVpsAo
pFG2CU5RePAxV8CU4fEo6fw+Mddb7huttvXHxdbKnDcrQrXPfr3F8bMj3rvcbjxWt2EVo+OZldWI
BOAL7W428ErW50W5WU4/6KIKe4GmvX6VaYIq3/YKoUEbp6x2TQ922W1hlzgh0Wjuf26qQ0sqb7yv
61fXVmm4N6VXLz6Q8r+bjoLR0dyf5eeQbFIWz7Ds1TyafYtMqsSu4KEyHULqo01qsoFrdI1J2HMi
beNqd1SQ8vTxULbO5/lsyzzHKz5oale7+mxUzsxTbQlhJxUNelAg+VxckOufvTetXNePODUXF0T2
9blQDKW7YrVavg9SwJ1+neAvOAaEO/RLssKy3Ci8k7rOC+0t1GLI9s4CyGyOAN7gU5UWRGcGTO4X
o9QQgvMun44WwWp0E80MPk+2WPHfta8zSaaNtjwZQHgETTrBSIljl9YbfJyFcOnWU6/+iBIGHl69
Hh2V64o9IwLlOSpPl5Xps1X96RqopJbxeMHOJdlkpPgHiKnypHVzmARUZ77s6AOdT1J8TE4XJCBP
EF6FLJZS0OcAqg2hwSGMnQZLGJxQMzBCWYFNS9G4CS7JpyFZhmLzu9iP0C1b+fpVo4+sj4r8njYp
79gxhW4ry8k8XToG5yct4qzWRYS12jmxcbvhzkeN3fRnc4yjz4GJ+M2SPZEIf3MV+N67RQZfKag0
0ldVba2+zBPoCdICu5et2UJFQmkxDka0rqX2qRMJy7zbpZxAxHbTc8OexhNr42j5pb0q2XGFKIXb
c7qOoboVHsaa3qERJ/NivvSsC9fdae4FAVtdCLIIROpglT0DPVaeJpZheMQqiDlr851+63lIN9e2
j1Uiz8OUuLMRx0YQGEQSjWaYg9La7ZSM9fFuTavCyq7ZD7uIw0i6zDYt3Q70rW/Iki20UxCjkPs7
28I45c7TW4rQ9ScY4XbvpvDofEJmcn6cs0OwzkQ7u1PUrRFicZ2FZhxtrdXoOhs5dMPjTi+9EzMz
63Mjskd35cq072fIeUwSvMpvaVLnuNsVenz4VcalDv3WOx2n7CwhufJPYDpOBvQzSGhphXGPXtYU
5KBt1vEVdJLecTRz4j8XqyK6cfDx66NyQTF8ntvaGc3Z2yvfXAWfpiMwXel6y0j2UotzPOWlH13v
liMiVkTOKvQECi2jgutvHNm38X8E198huBxY8g4SWcdhEb6aNLWhq3Ax+e31n8TEVHg65R35d/bl
Hc0aazb6VQ6pYiDugi61xXBBz8OPhJ8ikFhNW9G+xCM6jjTDhJ7PRWKLLfoA4bK0MWRBcGppHiUL
l8rQS0o8vWYJ+nAghbUQkaPUREXJFDmyg+RgUFY6LWzr6qpc3Ed5Qtve14PZuJZ5xlfLcnGdxssi
/+11N0FPXq13g16qPKvNZLGquYE3cwh4F29KP4w3V7GPY/I3Wfkm7f090ylyeJ5HNYwjnCr24xTi
FnxxYqMWhKJigk+KfCf64zS8v4ETCdzTX/msjry7KW25BbmMFXJNOzQ1bXzyt2S91tHinmyG50bA
/K0pnFZn6GyJDbgsJ7GHVs7iXZlZOeLCpLt3F0nuz4Ls1psB0UUPMA1ut+vidGbE9tscBvbrGYR5
cGFT116CjIAAlaMnA4RpbBzYVt9UG9NHZzdZrKfzG4RCow0JJ3j63fSYhwBmHGNHQByXxtsMpb1P
W+oal0mwpgUZHHFSnQIsSMzFpVtQ0Ldres89HVaDv0BiO1B7U+x94xVGdoQ+hWV+sEbuanc5K/zp
6KYiOLeWJ+YmCnzyLaBlizo4c5MMtFXz8f9nrEb7ImJTnzR7+o9ykm0/TvIyKfI9MFL8tFndt+nP
/dLzA7XW5G/sEAVCs8950zxU88TPjZGEBaRq95gqLIelC/SEC1RTXBiVBCW79se07I/5CVUVuiCb
C7Qnpe2DSfrRNDz/hnI+n/+dzhvcIbRXiO+A69opnGOjDqzPw4d5PAe9Eb7PgemPbZJYLtb24R0P
58Cntk5lzYHcWs6RvOF/fg7Ce46V4zgvsviuODxdwP44fczBi1eCgUYjgrxQXjw5C6495qyC1gsJ
m+bCav9XVsIPZwH2AlZvB3jx4knQx1A1gaGmRbi5mNXDpeCyHRpgtcGhOKy3FxUexbeHrMqFqN4w
hHtz+NqeM6YGJ1YGhf7mGtrbGxYLU/H1LZMdQB1C0Ovv3/JwFmAPHj90dA/s69u03im+vumODdty
aP9FokpcvbWv6/4YVIjod5fklPKGAzKDJnUzuS8l1eYzh0HPiBwcBrABQNlseTob6olZ4DAgjIZE
WmBexCVNzoBmgQcXyB0lO2jAgieIB2BwfHIWcAsEBtcyRLwhrv+WW9D7jpPGY7u4/+01DSjKS8Ea
i1ZxgHbtideziiJUw1wC9YG8QFzSAA1oKQBck6e0wn7wCC1pgdBoHNq/ZMcoagJeKGTrBrcE8IqU
NwLNUcDwBG5CfmKx0Luv74xBW0EuIJqtBuYREMEr2gFeH/whKC9YLfbW7vD1feyA6RNAwBrcXINz
i5ClUZ4Ega0FV0cOXE4CB9/hJOAZW3gNFvA7+fPBTQJQYtVA0cQOwDvqQRPTe3uX6MhBvdts335w
0RF+m2DNUToQcY0dVDE8C2zlU2bQgynIIoC0SG411+CsoW65unyonz8MLGvMV9ZACbceYC9boOsW
jamkC8jwDc4aAlZVDg81BLiQKoHl90lL4PljoKGgxcFvy2uAs+CpOofkS4gRoPDfG/3emUi0KBqQ
wa23LsMA1wLQXUWLAMsXmFTasKHf2e/4w1PBN8kqaZqjg11trsHlS8gZCXSzml30CAQsYiG3zZ0x
YGcWkCj2yJ6RX5MbQk77gHxkSM8E/FltFtyxDUzAc+zvQeHhLHgQhKNBAkC/DZcGtyOe4k9/afLM
JH8Cyhh/uT0j+3ZBExqFOMpkEppreDsCBRfVM9KkFieA4yBX5Fv2vEVfKDVCjGV4bcZ9cP4Sj+ao
JpMsEqlkikzY/KT149A53BGkUZgkkUMZauAg+BtV7QIkkbQHkyI4sH6Hs+D4Y9Q8ddHcINfK8NYC
6gWqJ6UIHVgMzEF3DbgOtSWI6h7qKnLrDehsgOTfUrUH+AkkTYkM3Nb2905IlFtpOiG53s7zkF4f
Q62aPyJk8Hh3eoyeDhk4GpkYuGeESymuwR0KVAMewT1eejSyCMSrGdA2Ni/ZL7NiCikt6DRf0ura
XEMLHGj1FTpUSm6S5WAO6R0G2SIPhd5W8K0xVhdqq5bRd0BbQfhHytEjuUQTaw9zk/zG/Xyypo2p
6DNDrVj0gN4fyh5N9fOL8qJBIu0hOO6dB0TPQleHTHMbNw7OFBimI/o91TaBS6bIgWGZjvz9Vj/0
CXAdSSeKusN3/5EbDmstKJsCfAITiVmo99tYoe8fklgmXnKJUOUkDS5iMnRkLNXXAge/QN88nUPQ
NbYE3Qu0sw/PM8ROy4/y8/lEMkktXcXT6CNBg+HYNq4RZNHikumKIe0F4buorgITbj7gCyAt5bHY
i5vxEDkySLFrbWFeGuIBzQIP/oiE/8UuEpBY2un5p//6pN7xnOAdaQ3m8EyBCYRXdRGQWqaK6INV
lYugZxBdMuucnKCF21NjgAbBEUQRSoejSTEZohp4HFqD0HORXBLswHk9x2nTCsNzEZAAUA0ZxSxA
KEhyWS6FPhLHJ1iQSO/WkZTn0IAMAl25huosAE31fOBIbazwCI/kumPoTlDkO4CuDstRMp+gen2p
WWQtwNnqgy9o56FnFyi2mBZ8ouQY5GIZ3hEpMIWKdoF0IqS2aKG0NeZ+/CyOSID+Quxbmke5+Aa0
I8gDGqq5FOEukUnCFWgNQ28tNIAkl9QyTLLNhA/p/W2KpoqrAIQivjDkLE5r93rlZ9cbC3OBAEv7
8+GtgifI4V5qESwCyEYVw/tBGqGBqYqqVhtbDc4iEEUrl+IJIKXULgnk5up5Cp4GWJW+BZ+eqeYa
3lpwGh4eJX+J7CptCTiN9IPJq5tiJ6VC2yxITgiNXjoL/4bxeOiHOZrGyX3TCRNP8qcaZn70C/sO
kMc/b7s/BJZTtHh0flE0xsh7S8Cn+PPvHShoky85+OE+f9Lcp/3r7Qs+vnXnXvu32v/P83iShSgm
bJsfbNvHlI1//0jCr+EiPGzNYPWx8r4/yW+vO895YBH/ZuB83htXVKeUx80g21t2B26As+oDz8Nl
Hub7R5SQXIFHVB35KEzib2m2jDtPLfHvymOnSZqF9+n+KcVTSwyt+siQ+t8V8V1ZdAZvWlZUBz+e
JGEVZpPDkSXuUXnkttnoVfrtFW2P5eJrd9olsFD1LqiMZPF953u2IHbVkc8maRZ1H7lFA6qOfM6M
x/HhjCN3IGg6VQe+uA+nnQXYAveUx4XRZ5nG3R0pMXHKQy/v47BnRSDRwztVHjmtussCgUIOetVh
Lx/bJomFUh6YAcq7+Xb/iI3ZkwAj1aHfpSgkPZpmCVhRHft9GC871qMFP6iPm22TcHl/OB3Ud37F
J3wf5nl4Ny3zSVF01nRbs1d+9PhuGkdht9VU1sPVhxYCL2nRWdltfVV97DyP+Xe16timtnz3K0ZP
y6w/tKgGKQ+NRmvPhrQVFtWRryZfM0jwurMtIU7qQ2/C7rlF/VZURdQHrl6dh4tVPo27xzrji3rD
rxj/7STLJx1LRcOMyGP/isHfT+r4rnOMtd04v2LwL2k23z9mEx/I9mflodOsmL46CrOUk7K7XCjb
6/s7PtmV/xDFPefFXzU3OA7n/b0vy8qqz/9hGndnXPIDKA87T/BIulEN1AMiy608dDaJ+t38TR+v
6sDXaGjlyLCFvTChzUurDv9xmt5PXl3kj842mepUHf4mLX+wEFuY7q+5weOF2KJcVId/VsGs6dD8
+T10O6m7UWXb9Kv6zJ+KcLpf0MKmtPla1WGfUR9XnIjPMZFNb3kjdCaSrKoP/bxCheJz/znJi1dP
PrzMCio/fJzfpag3djw3U+balMf+MbHTs7PyVKbpAdLzOP+0J0d56q91k2viN+6SSZj9/i8AAAD/
/w==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CDF8EE4C-591B-4822-BF35-8AD7C0C9EE65}">
          <cx:dataLabels>
            <cx:visibility seriesName="0" categoryName="0" value="1"/>
          </cx:dataLabels>
          <cx:dataId val="0"/>
          <cx:layoutPr>
            <cx:geography cultureLanguage="en-US" cultureRegion="US" attribution="Powered by Bing">
              <cx:geoCache provider="{E9337A44-BEBE-4D9F-B70C-5C5E7DAFC167}">
                <cx:binary>7H1pb9y40u5fCfL5ykOKm3hw5gVG6tWOHe9Zvggd25EoUaL27de/pbgd25pO7MH44qKB2zOA4XTT
KvFRVT21sPq/N91/bvTdpnjXJTot/3PT/fk+rKrsP3/8Ud6Ed8mmPEjUTWFK8706uDHJH+b7d3Vz
98dtsWlVGvxhI0z/uAk3RXXXvf+f/8JfC+7MB3OzqZRJz+q7oj+/K2tdlb95b+db7za3iUpnqqwK
dVPhP99/2pQhXLEy6ft3d2mlqv6yz+7+fP/sc+/f/TH9a3+78jsNwlX1Layl4oBiTJhwhPzxEu/f
aZMG27ctbKMDxjh1EMVofOGHa59sElj/Opl+SLS5vS3uyhJu68fP52uf3QO89df7dzemTqtx9wLY
yD/fX6Wqurt9d1Ftqrvy/TtVGu/+A54Zb+Tq4sed//F8///nv5N/gL2Y/MsTiKYb99Jbf0PoxBRV
+M7bFEardPOwU/8eJcIOGJFEMIJ2oiTkAXYYcTjnP0BC/OHa9yi9Xq7dSE3XT9A68fYTrbtmc/uW
KMkDAqpCf6LkTHQJ8wPOACbhOLt06eRFeX6BznbdFJXrvUTlryLepOUGVPytbByhB46UDiKY3WvP
BBdpH1AiMWPsHhbEHq59rz2vkWg3Mo8rJ9j8db6X2HwMlXnYm39v1SgC38MYlmJr1Sa4OPYBvEME
oeLeqpGHa9/j8pI0uzG5XzXB4+NqL/E4uftWbMr4DW0YxQfMFpgIsfUk9nMbJuWBg5GwR3368Zro
ymsk2o3L48oJNifzvcRmoU2h3tK92M4Bk6AulNzv/EjFnlI1UBfqgLLYzvYDE3V5hUC7kfm5cALM
4sNeAvOX3nzbJG+oMwTsFOfUtu0JeXb4gUMRITYCffnxem7AXiHJbkR+Lpwg8td+IrJOb9XmTfmy
PJBYSuo8eHRQhWeqwg9sB0PEA9DssmKvEGg3MD8XToBZn+ylqngGjNjm9g19PnEOwHUwhuh25ydG
DCMIdahwCJ9Yr9eIshuTx5UTULyP+wnKRqvvpkjVW5owcWAzyjlozb1CTGHB8oBjAcyAgl6Nr+eW
zHuVTL/A58naKUJ/7SVCxxuV3j1s0BvwZHZAABuIK7fxy8TNcHlgY44pEvQeG/pw7Xue/KI4u3HZ
LptAcryfbOx4U5abm7Au76qqfNieN4DGPgCtIIKKLeea6I3ABxwxoAAOYHYfzz5g8kp5foXNs+VT
jPZTbda3m/ANXQ2lB8SREKs8mKxJeIkxhXQMxJfONOB/UZDdoGyXTcBYz/bShn0wtSrfmJWhAwnB
I+J860PAiTxlZRJDngY7tu1s8wETO/YqkXZD82TpBJ4P+6krx5ui15v09sGq/HtTNjIzCP3BxzxH
RXDIwmBbErn1LhNi9hpJdoPyuHKCyfF+qsy1KgL11rSMYduRhG+rMxMTJpwDDokYBlbu3vNPsHmN
RLuxeVw5weZ6P/XlPIQq0bt1+bY6A9kybju2ZJBf/vGa4gPZNAzJfuBuO/F5rVS7MXq+eoLT+Xov
3c5DufOd+f4OArc6+famYQ7YOATRJSbgWp66HiEOEOa25MAYfrwmruefirUbsN1/ZQLczNtL4Nam
3bydM6L2AUQznAlK7+NRMGxP8ZLkgMEbHKPt+5OC50vS7MbnftUEj/V+GLzfV8ufltKeffIftgsQ
CfsO3QKUPJZknuEiQY/G5M0DWZjo0aSI/2uxdgM0Wf7sTvajQ+CvQg3mTVOd9AC4GXBmvKVnk+QA
xuCjRv/D2X1FBz9o6UNx80WBdmPx804m+vLX1/20XxpaNowqH3bn3xNqKG9iiD1BG7bITIi1A00b
1OGEOVtyAO8/TRGsXyHRbmgeV06wWe9nfeDorRsCHKiUUShiiq0VA514ZsUcyByAHQNLd88GJsmb
l+XZjcvDugkqRxd7qTGeSdO7m0rd1NXDg/sGSgOMWTDMCBn9O7wm0AiotREHrJ09KTy/UprdwDxb
PEHHu9xLdI7AlNQ3cf920BAxtgbYDmfbauYk2HEYFNWEEARvc6EThF4j0W54HldOsDn6spfYXN6B
5pTl3RvWCKBD0KGAC9q2lqFJ3waUogkl9ljD+alXT53Nq0Tajc6TpRN4Lvez6nmsbkIVbN6yyxY6
0KBGICHyvHcof1cdKCBISOJs35+EM6+RaDc4jysn2Byv91J1jlVZjv9nmXpDywZOxUbQlvlAxORz
PgBMDdizDTXrrfL8DZ5XCfUrhJ4snoK0n8xgeWcgE7p5U4CgBd12qLxvQp+yAoccUAoxKUXbrjRI
Fzy1bq8QaDc4PxdOgFn+tafaMzoeU70hNHR0LBKa0h4aAieETdIDLKEjDULU55gcq1fIshuVJ0sn
uBzvp8eZ3elNuynekg9AIgYsGrcfQpiJSRPsgHKHU4K3Cc8JWXuNRLvBeVw5wWY230ud+VjcBW96
4oYcSDipAYE/v+cCE2TuT9xAnRTaoJ5rzMuS7EbkYd0Ej4/72YN+CuS57HWzedNKGyRrHAn9T1v/
8fe4Uxw4xHHGjMFPBvfUw7xWqt0IPV89wel0X31NWZq6eEuaBmkZLqClc3sUbRrjjOc4IPwU2N6y
6IlNG7njSxLtxudx5QSb4/1sITw2afWmDbdwjBCanMajHLvrNRgBhaZQy+Zj5e2p4rxClF9g8nAP
U0j2M19zcte+W22SDI54viUPoOSAOwwabh7yacCMn6Y6oUGNwVkPW6Jt4+eEpb1arN0gTZZPoDpZ
7SUjuKo24cND/O8znlBSI9BBCBhsM56TzM2PAo6AriibT8LOl+TYDcn9qgkSV3uqND/O28428duG
NHAmmnKCoE1gN0NDcHCNj0W3xz62pybt/rTsy1Ltxuf56glOJ7O91JjLu+5ND3Ri2H/iUAfvTgfA
ITUCp26ArD1mqp8C9KI4u5HZLptAcvl5LyG5visS8KBvZ8eg3RYJZsN/UxdjQwHa5pI7W3Wa0LJX
SLIbj58LJ4hc76cx+9QbmPcQvCEiNpy1kbD1vzj3DOc4YbYDhgPraBvUPFz7vjXgFQLtBubnwgkw
n77spap8uiurd48NkfeW5A0cPzRvUhsmb0Bz7Y/XpHPDQXDkBk4/S7S1cpOk5qvF+gVIz+9qCtX1
fkKlyhuTluptazfQziQZ4VslmeRroDggwNcwOElwX1mbwvQakX4B0ePSKTzrvYRnDAcO74ryrn+w
NP9ejcY2G9ARAGirJhP+LOCUB1R2YEzPlszRh2vfW7nXybQboKdrJwidHO4tQl9MET/s0RvgA16I
SJuOx6B/vKb0gEEPNUIQo27bpCZRzrjHL0n0a3TuV06x2U8/dGHq/zvThSAjjaBj036g0xOEwBE5
EkprEIneq9AEodfLtRun6foJWhfeXmrS/V29HAX+w3ldFGbVgKpA0mYnaQAbeGATBBU5PrFzr5Xn
dxg93M0UodleIvQx1nDg8E0nQcDhdYdA8mCbypnWqSUQbjSO53hAD7jE08D0NRLtxudx5QSbj0d7
ic1o9Y/vOnXzhgdCYQ4U2DioD9DtbJuJncOIH2CAB5qooIj9FJfXSbMbmadrJ9icHP+/webXE/B+
jgqcbarN/MeMwSdD8H7/7o/bh9mHk6XbjdxJJO73eH3753sb+msAjp+zC8c/8gyC0x1lvycL7zZl
9ed7ayR7chztwWGeoTP2ib5/10KgA2+BF4P6BLgwe0xGAFsEnpiO+UMYgmgf/MhPIGQTyJT/OAJZ
js72z/eQnRWY2VzgMRsITSj054zHU6N7qAz/3JTt7+/SOjk1Kq1KuCuO3r/L7j83CstgQA/0qcAj
iGwqMObw595lN5tziPvh4/j/6ISUQ5KhfsVEGvezGhuFZ0y35MT2OyPn0o4w8ZJEFcmirXguXbss
ijV1DEaLIS/ayAs1sqSXl5Vms1AybrllHNSzQt5kTeV/bDnvj5IeoxlVdYfdIXEYdhOrLOcR7uls
4NrOXIuU2JqLoc8q1w59bM+LKByWMA/SXBdlXxz2UR6eYBhvMxfWMFz5tkWUS7UI54VEWTQHw5pf
BHHRpSuUy9yZ4Q6JzRARnnoxNmHkGqiAty7KZDxL6s6f1WG6UmJQdxbGwU07WOq4gzWfWW+ieiYt
ST+EifYjF4sS1S4ExqV2axbYc2O17FQ6gT5qiIw+KhNWx01bWkvsR4PnI59q11RNN3daP15EIoga
j8GmeF3X1q5V8NLVSSI7V2Y+chvNyJVTwDZjS8RwCTtEhykP6nkqOF3Zdh7MbQk7TxXFh+0gk9PK
InxR8SE5Q4M2p1HtFB9DHxoy3QbF6SETduZFzuB7cRuKhS1tVHmFkxynAgdo3gvehm4RZ0PkpQx9
wkJUH2pDP5csqC5wWabO0il8qWe2FQWZm9ROvEyLmlx3OrYXUU2cZZIFUec1g+8fUxOrWU9Q7EGC
bzhmrCnPBTdONOfcZ4fEatH30uLpnCb4XDSnidTprGxpvqQBOqV1rYxXGpucYKusv+A+C66KhHQf
mzJinkz43CqdymNJbLkirJIlSTt9KHXhf5BZlJ4xVNHjmNqfVEv5LDYonvW87hdpHvgXfc3yObdY
smpR4iGDKy+Oo+jcr3P0sbZKMfM72q4DbpZxRJx5QtvWC2tkZv4A2TFXNsZfRdJni5on8XfZtjfY
l9bCUOobN6w0PoeHPHDLrsvX5YATd9CSzGE4ZjuLiU1nPGVnBp42D6b/HBnkh27i5HxmheXnIVHM
HTphLUJImbmsd0DKMmReUAe+i2usDnUTWp+hxhysMx3m50xn2XEPZ2sOhVPms8gK+3mBu8bTtAhP
SJPDcwOPbet2vLeXWR/6bp2GahYh6sdexms2dzDrzvu2Ym4TKGqCJadJH+Arx9edWpQStyRzGR4o
r2dRGwahc97yTvPM6y3p1Be2HbP2gpUwZYK6LI9DfI0pPAtzxCJ1xAskzion9MNPHR2Syq1xpMki
lcZSruaqh+s36kQ6vf1JkswgV0e4aLzCJ2Exp9hY7HMnSRqtW2OHmavNEMHdRGig6bIwVtFcNErR
9qKKVc0yNwisiJzEBDXRlziuiiGdDU2cisENWWl7fcblMGtKuwPLVqsg+JJgFWgvCrECfCyTwOPZ
mh7Nu37AQehi1cHtO20vgpmOUseZ5wmp4mDVVw79Upu0rW5ELHHMv8AeybpxdV2ZQ1WlhHVu6scV
gR/cj9cRMsxK3RDVlX+ZxjXvPZRDP7RnV4Xtg2LhDtqTwP1sfeMz435jsr5QQbid4fvz1/+5NAn8
/2PN4z+OI4Aff4MG3PvZwb/9FPQZjtmIcvqhUZqff+txdu3oHX+KOvG399OGf+GMf/vm6zw1lgyc
6q8d9ePMy0fvfr9m66PHbloKh9Gg/YnC6Wk5Dqvd+mhoFuQYKgUcvCNM42QS3OPWRxMO1Bl8O8y4
AS8NvZ5QRXjw0QQOHYKKSzgof+/1/4mPZg4Qgac+GqJg+J8gBg6aMZB04qNzlds0s2u6ZtpxvJpZ
zUmRVs1y8MPuUAc5Ww2WiXrPtG1/y0wpPrCY5oELAXR7bkyN3LrMrI0WGh3HjMqTIfXJJY8iFbg8
4+ksKKk4CTXY7T5q1GVSMr2M60atk4DjrybznbmORHTo2Hxe9WX+DUxztOosp1CuitqucMs6G25Q
Flue8gNue34X2xdFqeJDmer0yBdEL2tSuqSr0mPDbOVJ7SczK0rCQ9yU7TpVSZJ4icUJ6EYgDpO8
zrQLRumjyRy9zLQjP/Rl0ESu4J191lm1PBEqRse4V+i4J73VuI0h+QJGRuklNnbwGUslwafEp7jj
9bFv48sB9WaGuV+7aU6l5aI8I99J34dum/TcA9uU2l6RFNWp7DF1cSTInFDWlW6hVb1kGmW3bQsX
IQWJ3VwVepnWJr7KacRzt9M0WmZJF61kWVWzlrbJDIkeexW260/GUf7Hqg7bs8qo4Ub2bf959Kln
Qez0K9JHxQknUXcGvFR5yLbVIvdZfYQ6nn9LSN3NmjQQi6zRzVLgGG4j6DqXxqleNWlru3lM61tL
ElcVrPeIzI7sNFhT3+rmtdLIjZEBp8v84yTOkrXlWGsdi3gW5Gb4RJsiX+Z5w74HMjJuGVXqqOK0
XUIG2l/bSZic4kEM9kJaUXwY9qVvzckQ1UcZ7aProFfyi8h5Mo8Uzw79jLcXWdPml9Kn6nhAHB23
Jeoaty6I+uRXtPwQ1UhfUEOzZQJd1tJtc4NWrNMicmNNyNnQC3UcBHRY9EJo7VqZI85TleHGTSug
dqokzQfeKnQqC3hWTFBx34sGqm/qrstOfM71qu9qcsSrTANV4epL7Qj1Oc9CfJIGGTtLHD2surDv
TpDVkCO7ZWZV1Cb4WFFTXkYDkV6XlHqdWPU6S/3Wd2XKnBM7z+wvKeQ6jvOAxmuFdbaKIk0TN4lL
vWhpyD7qrD2yw5bC45gXKwtV8zoMoIOjdlDv9l2M53bmi01O2juWd8k66LPGTfqErU3u04VwMmfW
i9S+JjS+6cEdB54VUPuLcNJL05DhuiyzfjmgFJ2ZkPPU7ULfOmRWiUIXGj3RSdhghr3W4vmm9Ivo
VARxrl2IAuSN8p1wmTawKBiUvnIUkKKGWMUcNXFyFAUAYkuIWvNa85lDdXIhSFl9gyEFTeFWMb6E
WfDrwG75oWnzZZo63Bu4SFJX6Sg+Ixjrc+brFQeCccj9IV3TODGzMqtjtwZj+aUyUq0FS/xFr0g+
E2XVuX7aRedZiejd0OXGI3EUekPYx26UsfizQFZ3JdLMOsvsxHgAqEBuEcb2LOc4O7WKbtFqnh/l
ReNEnpQLVkXJ0i9bdAzdk3qZ67PG95vPlt+aWcwJPotQQFYpHLYsPd2i5iRFTXFDqh4koWjWok4s
DW67eaNxbc1DOP33uRJ9nrkZcG3ltqI383Tog49DaeKl1VWDcvueCa9oOi49x2qNG/j9vE6HsnQH
U9fOTMrmKhh6Grk6ltlMF0EOZq5UGiKAAh0FWQ68LvXRHGPrc2THhQPUZiBzpaUAMpcjTxYp97Sl
PsVOi9YalWhuUJS7dhSbb5qHw5FvQnnGEoevy5J1QEQDqzpTlRXPhEg9lmblhkeiW0aIOaeo5Enl
ZQlBJ41jkOf4yaBd29F8nhAjryV4jZOBhuGnwqHqQzI0X+VQ8RV4xMHro7I5KQOq4FFqow9lBCFW
BfTwQ1LT4rSK/Pw4Qm1+bflKn5Rxks0NLoMFliaYDUDr5qzMyae4TewVr+AuC98xi7CL7LtBBPVx
y2S2oSQfnUs90M8QhKmrysaNdrmK5YJEMljWQxjPTR+0noX98BRjBUZc0pHW5t0FqmHr05ANs76v
snnZ2c4RHOZg0azTJvxIRNTCg4ZbT1qU5YBsPSz7gNTLVHXVOpZDdqVrf6kwBJZx7w+ncUPoPGsa
lLl9hSBuqq0U+G/QLXhumhPcBPahxEH8tc3teNba3HEbDO5WgYoflb6drSCg74wb54X8EnOuZkna
os/aL/wVWKZw7Vf2rLc5Ox3qyLrJYAL1YVY51iIJRPkRq1SvGbX8BadBeab71rkKWsdfYJSji7BR
CC4nfMvre4svSCiKk6LPv6Xl0N+goQbzXxfVAEFnR4NlR1o8G4hDIJK3jliK7KZy00J1uVubliWW
i9MaKbBoCp1B7rAA3x9FwSVEUip3ozrXvZcSWZ3lQa5XJgSVdrtMxLE7lEWbusJ38u+yyOJ1o0Pb
pV1rfVB2Mu+dNDltmjReVaz+wgoWuGBr89B16rb+FldAqVW4QX79Xejhi2O68xQPiWcNbQbXy5N1
kQoId3J1CQFxdpiFQlw2WWxfx1Gb3kCupPtU+LCwSbkFj7rqqyI+zAK4i/owy8u8qZaad/nAj4Fq
pQF3BztGbK5sU9E5Nyr80EFxfFa3Xe2c5lXe888l97/XqifOSjctAGf1oZ0trGZoPN+gZd0D61km
YWaOVZZb5ksGBhS4l2wg+QCBfx73QXLoWHEB4W5kz4DkxUc46NNDaFMWX1jP8q9I+EF06nehPhIh
w8VlHQ6hv9RDrIfU68p2MKUbVCy6dcKutK5Y7ndsjsPGT10IqmKzzoUis9RC/bKQJl00vPxUiqB1
iy7QM9QDklVAP3WW3a64yoTXJ1V9Ap/sFlILoJM6PFQF/VBDGitwkWWYGwfgZSzRWCvgIlfpEOp5
yG1xCB7EuggtFXzohMZekOL+pAmD/KQANA+HqnWrULUbGsv+sJBjHoha9RKnXe+m9Ui3yGDXLqTC
iiOl1rG/iAXvZxBhVytHE+rFuaOWJeSyvd6nZ8kQlrMot4L1QINqXfu+f1gktjqsUPCBY609JHD2
IfR5NesDkX+tCdee07F+qfJGLaKqlHMrQP68UNrMW59mnWvCGByZn5UeA5hXNcpst9J2smTIR99p
7QONzuJMdRD6OwTfciflzidI/6SivKmpyGN25ecQN1eeyrVKtPv/g7gn3wxz8/QrVB5S2j+yphSC
ml/HcJM5K4+BnD2u28ZxnB9IQQgM6YERF3AC7DGOg0PGkGuFnmLgGBBBcQeOu27DOOg3JnCwBSbE
bM/wb2M4DJOZiA0JWokhYpAwafafxHAEUsdPQrjxinCMRkL7jC2gURPywJM0K46KFLcxu3OwX9US
KCDNLHiCs0YN14zVWbyhVsFKyFr1JSRFK7tjYedZxkffgrSgqeUZu4vFoQxZX89iaaX5qpWJLo81
SzKrd03csewbi6uoMzMLGHBEvEAIiu9EZ/r6XIegtBvHYZl/QxKS85OAK4h/XEiJlCAKzViRfAwx
qloICDWD9KA7uoPkAwb2AyIHSYL7IzuB7Mx3q2wMrHkC6TZ/8TQZDe1Fz/YIeiZs8MEwnWSc+wun
W5/vkcCJqkMeOndA1dIoX1UJ1XSlaVMWYjWUQaVab1AZDCPWyFe2v/j95cd8+/Prj2c1ICcHrg+Q
AmGeXx9SxQ6ktbi6jXBMYuVVhjACnFraVh4tiq4NimpWhGBNQ9ei1pClpy0lPeSZMB14Sw4rHqZl
7BqTkwKfwJC2HN57QUhIbTwVUkAmEM4FSY7gO5JgWCiDXMXTfL1IAPgmbbKvghkG+dEMQatJ7vp+
LWXhQZhmgcg+5K9EvtC6pvBeDba3WmfYd+Ctrq0Izxd1Szpkz34vHB0v/lhMgAEmoEUSpv9hbMOJ
sr8lKuIuLhM/NNnXrIBTBfmclLFDj20ckv6IlHWf5670Gz1cJ2HX98Ktw6LNQ69BEFGcB/ngW6si
odFwXVh1yU8cxccHv6NNoiUkJFhi+pkpiWxit28Ea86zIoqH60HzuI1dpPUIhpLa8iuYsCFD+EcC
ibTh2km6rvJdwqIefpQDCipnlrGSlAsu6g5WxV2gQHHyH5eH1L7Vty5wkAj+hAGlAMmVlY7PfJVB
JnrTlTzNswWERbi5oMQM1YeiiP3C1TopbGAtgZ90qwDIT/AldVKfXjeowVYyF04A+tPkqQHV+/32
Q8JpuvsCCrkw4IcKDvWkyaNB/D4NsMz0V0hDl0XgdjYSWem2JjJ6Teq8Lel9yvH+K6tO75F9qrGj
1XqG9zgOzcbOaG3BrE2vWBaoDNuEtF/IUI8PY1vTpEhndiliePx4kzP+1Y/A6+dua9dVGRwLDJMl
ixeUYhy18kwOAl93YAvIjEBXlU3B+sP7T4pYA2nq3JI8uU5omlTErQwkye5MHuY9OwrjMsUQYwij
TpvSCYbWzUJmgnngVHZjXBgh0urGrewgP9K+wy86Umind8sW8+YcODhSXs6GzhzBQwQx9phMV5lL
fY5xeohCBM+haUKgC2s/iit4ROIGRmd/HL+eIetdEheka5a/hxpDXf7pHTswwBlyQONdw90S8HXP
7zjmfpi2eSmumjpFYJxZUdhgnJthfG4p9GvQVQhBLDy2XSwJ/AiqHxbb4tn4SJM6am3/wu/4+Ejb
uRqSYqUym8ATGuVDifAi101WquXA+hi0zm+T0VdgqFGAdgqcgxr9/pamtgOOaxGYPgWjRaHvanS4
z++oC5VlhwWxbjlk+cE0BRALjjbMoRVBEJ9UnH+NgaVV699fd+J1BFyXSjBdcNrFBoym183q3ghj
Eec26MGbciigZbr8HFIf8mduG6lafUx9+H6+yg1DA5C8cNsTIOHyAo4NjFkuColfYAfPbztgjbJQ
F5JbS2iRE4+1iLMNUAQw2WZQQp8oCxt8TOK8ry/iEqEhdOHMloZN+f1GTJUIQVUZvqCCjYYbdoNM
AKi4QlEfp/6NL4eUFUuTZwmkMSw/KWW/7J3iZYfx95uHGRcculNgwPLY8DV5ikMR+jrqUXFLeQv8
ZdFjPuB4wYq2BlulHJ/yr5CVgwqoW3I4sfTVoL4p5LxRBmXtCw8CnnA0MY6thZE0IwWBhBYo2AQK
OUSQeaisb+C7wM+uuiocXX3SmRC++69uIzpQTyVlD+XqTtoEpGIKhfUFJBghbEgtXKQXErKlYAJz
Zgr7PGlUWn77PUxTmwtfjojA6sLZRRhLBdoyYUl16zsFyofuW1dUBTwEqI4RbBbqWsIstytIY11k
dpyPSlO1ZvyhsqD+p5sFvQIwD5NAvsehkAKfiuHkdgmVAG6+pRrqXJYXAS8Dy9r0qAKbS3wGjLYM
avhutSRiKRiZIksKzFaOFVngvvMQeOTIafsQVqVq0M0R7eLMJC/4hqmlhJrJOK0YGiYcGxDmfMK8
IduRZjIdyDfIwvDRvFVlpuvTfKhUlnpt3ucgnCWSBt4zfT5SDCceeuuizTJ/XcpCR4GXDFA6OErC
PAW7l0IFCQhGzZClz3kiA8hS2ESOLALq5f3oFAbgIOAHlN+C6f09/vaEATpgJxx4uID9gaeDwtDk
hnKSJoOJUvvKqUICHKTKgtFQQ0sAlBq3fAf6W3uw4VAfGqkQcMqRehVZDnBYIQYajyFMhn8yeQzf
5qVlJOhKtXr0F3nfGn7i5x18SoVkdAWQxeDlIrZEQRaZUzSk9HrYVdipF25tYovh1iRMwrXhvDTM
kKZgFZ9rYAXJcaFr01+RoBkZXVXk4IIHPShzUyEntlPIvpl8uBZ2Oj5FiWUwOK6OJzro50PCcRUs
JLHq9gpseQHb0YqIACCkGYB1pcqS4IppqzN4q6yBXq6UnbUAXAV6CxdUlY/gN4ixMGxFElDYiqoS
oQX9B7qO4FENoSEGfrvfn5Eyjl+G9jOw3cGpJmbYAaUCGyRs5kDYif7mEHALpfee59ZlkwgDDvDe
Cdih0zWxB5FlGKQvqIg9cb3jJSkcx7UR0HcYDT0NvFBkwNBmnbgsawxPSNXDV1aoJWgI7A+NMmrY
3G8tA2UwrkkPG64h+wSKDWYKdqktOl2dCl46frSA8o4DpAmIS3NewLlfYMqJBQSp6lIg9FvYgrxN
YSs77aTAKYBtjHAEcTcCYUUKww/ZR7I5RyYxIAmLY+DwMa/GOPX3u03lxOrDzY9kGcgUfP0C2Iqp
/wejWUKSqOsvw7Dn2nerOiaZ57fIj064PdCin+dhwTPHlbYtI+ibgRRkfoh0TTrmZmATrKMiSCx6
7CdQLPDy1nTBDYKa26r167EjRfwve1+2ZCeubftFRNCIRq/AWiv7TDudLtsvCqftLSHRSAIJwdef
gdP77irvG1X3vN8XZzibBQhpas7RTI1T/53Ifrfvh6kYcIzvnvTrI/FJHPa2kiPNdWMQZWd3Xte8
ArtrBMRXdTHEQ3IHBDah7ThamjQyLM6yegqV2WUtRm9JaHhQHovB73bd+jpEuSTyTNPEkeeiXzbC
mzgkwFgvmq4iYYhyDHjaIkCt9E259+u+o6zFVNTXAWC3q82sZXH2tORZCzw47B/WYkq7j470nLUZ
ARbfgB+l01YXHChbS7t0VQ3Pe36Fw0mWFnTeCkKCjnF8SdZEpGcODY+IT1pNA3nZcs9V9EKnOIQP
YQnZch/Nyxi9R2Zduu+5LQr7speej1OtpykR8zsa9l5dWAd047xPpBqmmqopS0VT2n021WsyyGr8
Dnh28gE8z7KZH9Qt6xo3ql/nRF4tbDR51WK3zPviwoZIFQ80KSOlLr7Q6dyLH6IaswWjHJKssuR+
zyaPKb0ndtbiHew4SxGfxpFoXV47yjrR3415UFBnSc+X1d+tOeNdd2ZkWF3+no1pZq4LSQSvzpgr
BShj7fcY5U8/V91Kax6RwiytYHaX2/XK50h0l7UbkJU3iq4EAdZr6Fw+TZEr8vkak2ONWLNmKO+S
B6dRndJ6ATwdisc+LUt8Wd6+GXVdj5/hMEuCywFCJuZ1d4am/kYWVvP0KglRVAIMlrly5SWMMgGW
mRN/1A9xHnV4HJ7l2FS+BraBB25kDm0ff9xWverySbJIrv25VFmU6mvlNlr5x0JmeUdrQ+mRuZd2
yYX6WHLGov2WkH7GSEWbQci+R9Q2Ir+NMmbL/i7pDJjUJylXWbHTKhEI+Ak6xAz3jpB13NLmoz5O
TzEXW2daCA2krdpxiaN8/JTydMT1BtlT+uJ4ZUxjkS1iZNPKddhBmqQQx4fg/lHa1cbQI5UlYsbT
N6CER4jppFiPEcv6ReHLNIsleh6H8gj5BAKvqmzoukyYAPuIIuCyUDvg9/Tbo4ol3zF8RqIbZYm9
ZGa4Wi8SpGJj0h2vJ9FEpPkfSR+OcR4JlcCSIhdZvIpoVJUgP4wB8GPOtutQkTZrlWylabpK5C7C
GyTOuI+LHF03YrwisU8XAXIsCfeVLI9b7vCm9f5cYGbhChl+ZF7B/h8TrLDR8ebzLcL3ejocQ+M9
xKAdttjKrLgHDw8bnvHX81ibZeYVgJvA9/Kgp+IZuhFGs4asFGVSrUuRYCx+zR62zxQfWcroeDi2
bD8Hw2HW2OYXFkDzPT/+l825Av/S2ej511BHb7/+70F++z3k06m6h4pxwA0kYyT8q4K4oLOXbsw2
PLRJd5yeXvM04138jDSVT7TO317UtPsFUw35qbP8ekzoxvI6UcJvxSMd3IRR8unQH6pKjUrUNigG
mKeQSGwHOMCHPMU3+5LH5pW+jeCksYIQ196eSaQdsKxGT2OxJlebq44cNn57tW/TAwqwHuNTQPGK
L3nZHw8PUZ7APOWJPS4jiCjwzW0ycSleID4lboF6T2TH8L5NpB0EE+4SD3l8StLZGX+HZugZZte8
iOPW3wYUHNmO/0x9NpHyFIHeUvJ6B5sV9IUfdV98WjuQe/6OSn7UBzNELK+dL1PzmhR8xPSZc1T2
eHjrAQo8zsCyjw9M/fGFeF7hSz/Gx3IY9vy4/9EVXKwvruc9784jr/C5wmQJyHU1b2Wy3GZvc6WT
M13Ky68hp9Jb3E7oMoUPwQ4w4eJSdwr7vE/AzsUvyNxk5VswassIKczMGS6eS4Ej6Nql10AAeqTV
KGzwmoS7Lid+LGeH/RXfU5srZHVWSBbDdnNIdsN0BVFHDHVRT0k/+JrNYMavIc12+H2xmBlfkDTm
/QNER/h3G1aUmnm8JiioDLD8/sGrBQpFpDoSV08En/zHYmQBJQPb9mPug3ouABKHzKSIMJUVvYNm
asAWO5xCNDI6X+cUW1X4HBdBIt7wfpqUuvoFJ8ulF1aeneiBC37byAy1xpWGALqIL9nPNWMmKFbw
2tmq2P4xE9W0Li/QkIi1uFreHj1QPmOIMh12hSdSfJ3zU7HHCaLcYskxfEnQx6xBVXdM8TeUoZrV
ihFIXHo879J1Kb5YTPCjjO0AGERQd+xAX2DYUiOF+KLbiuE+04nFbxRbcmB9Pncz5tUbGL0nOdS5
Zzcay9JrzsyOz9jfClQG+BK1tckPlvDCEgWIcBiAMUFC0APAzW8HBTUDqESydgDhoY5aECqzgm3Y
8+YNkUaegYkdg+e67IBUU8iTgcXLfuT4cxxThKf8vCI9gyxmZVCrQ3CayaOUnxy2u/tSsaxY3hEU
exs7BSZB656LVef93ALihZGpLgGWF18Ih2jf1NgMKV7+HpEdT1WMw7FtDDk7pptNbYLJ9zaScpmA
12Rd3GUeOm3IXMp3andr9GyRTKNI37WhxRfEW8yvaNU7RkCS+HgGpkfodc6A4Q40v++QryKzpsO0
6i8F3YRJXglUuP1DURi9sTNJp3mJ/rV2iQzshB0t6/N67oESRU3VJ6X9iLp9VcuHmBvJecPyLRPh
/VoitzHfqe+8ST/PrAKEe7GQ+g20idJ9Vh934lIyQbdboOColySZkFOWZU5d4jDLB0nTxuOboIfr
cgUzFdpfT/L2Lo2WgFEanDq/HY/1M9z0vT/iH934EU2Q/R+Lt5uH4zfGnxgXk+nxvTyBkwAxkW/H
L7IMKO5wAsJ5IIBdzzSWMke2yB72ZUv0SWKhHquSDsdPfk1Z5JSIRBR+NfzoDTU6wmnEGxs2m5V1
ktq4enICHPlUr/EIjIlsO6Pp9WqgixRIy/aDNpnBE+ELBBeIFmaPMb9JDJTuAdX9ceeqA9P45deF
ckuxpRlMlej5rWIbO7mXEDGN2pF36i1gqTdCxqDZHmZD1JuDrJltYQlpBz6YidXCFC56dl2u8czL
ChbP33QpP9I4QQKuUfr+uC33c8FFk8I+UkMoeCxynR40Yzuu4ZiTJYPAoatzMY/DcBKyx2o8vw0I
0JIj6Cn0BMTnEjgv5K1IM8gB/oEg+K2gB56K+IAZnCK4QUj7O/giFiBtQHXSZzFNBe665DxgNawT
wqyJyLGCeg+AWtS+M8e9/0N1B7zgT/zEcXkcNQHBwHFMNa7/G1ZmXYBTYy4B6b+FRgmuDHeBOgAr
6e8v9RuUidUUo3c/rgVoH/8WR1n/JwpirSBeYEgl/z1HYhWmqTGaEfKIPszH7KaFOF6q6yTe8EQs
wSv7FRz//l7+CiHk6LMJVAgt66sCdDjm+W9ILvNZCppL8md0R0MY6/LkyMfnGYd1n/YJqfM/jfN/
XxAdIwAcFNVhZsLRHn99eCVsnPRDzN6bMGKj4Ao7/nW5Qd4B+ufnyv77B0x+cy3hCcFxHYJoHHaF
I3d+J3xCLwkfl754/ytirGI/yM2tyLY8PwcyV/4sNdvtO7dCWgu/D6SKX0hmERqieSfYj/7hjv46
0zHmKKWOwwIh+M7RwOR38HijcQRlYGbe92+LakVehzUenGKI613lO7wCQdyGlUkzbA5ILSJx3IjU
mXF74w0q+3MO9V0e1wGhZWsQ6g1+HeuDJQ+QIaGebNY31Fe/hdm/f4jfXyNeHE4Hj3GsK6irBM1a
f3uNhTBLGqAuF7M6ItP+MxHScz66d1tUOYLTPP7foa4ceDt09zj+6qcLvyh+etP+tGZKaHXxgmP3
8GvbC1wYWcewE+VTDfE4/19BaznkQNVx+BkWBhyv5L/CQbYyMHa+kw9v2xKS5ONtwHKFdTHO5tgw
/v4Bj/jyn/gDfBatUjBRD1EKyA38/68Dum576Oyeq6tyjKzKm3IYyuxLYbFg/mkJ/vel8Ooq4Nww
eaHI/D3UDSwdNscLfvWWivgc6AjmUQr/yj8RRclfEWh8OhQaOMs8PfqL4Bif32nfMV4Ek0HTb7EE
TP1rWaWFOlJFmw1HOblChge/1UBsWtal7cEI1/0eJ3OzwL5Vvsg1RhD8+9H+JRH504ADw8QQ/DxF
/aDV0NT2rwMex+DVoaacL3ZPYzGf0jwcXKJDJ3U3/WveR9BRzTRzYL60HtiOKrZeYHpLhltkEZAG
8WZSGojUXUqAicRPA8s5n6425Cz59MBCp5KwNSwF2P95NmZAeWZlSkZzGnq3pwssZnExD21lc0CA
d1lIpqyAm+Anl6kKFEnZIxuHxIR7xYWnkPI4X3QJsBoJCckVCqCyG9o+khpT5FfiVEb4M1Grt3QH
lUOFTaz4GV7fSiD1czRXMaTYUlCyHunJ6tMIifaUVqhfxtRhuJH6Fa58yOb+SDKjt8isQW3gvcW6
SiBkVvMyJHs9zpaOXVvospeu/jcUY7Cdi/pXgvUzs4MyYsX47qY6kovSeCBeqHlUkZ50NeGSg0K1
429isM0db3po6lHngWfoZf+SIR2n2UOxLZToa1nE0QFSzN4C/4U8/KgP6brN0IkL5QbAwUCGSrAf
tRRLNbEmgl4frr7aoE9unj7BIanL9cQNgo75kG/U79MH8CAHHYfcNE6Lh2mZQW586DRQcA5ZNAEZ
eBbWJIlshgTJ8L82lMRzdZMXYU2/wCoH39cD4Dym342USpWe5DhHMSp0nAUX4KlcBJiw0zhteLft
GtLdbtBQAjHxDVLGJK+ajWxsvVOwhMw7bCRy7Q6PXmWha+lEPF9I3C/raxEPahMtIygExnoox8F+
GoEIRQ4unuKQTPyKkQZsFi/uqgH7iTyPoi9Sh+z+Z/4HQP7IX7dxOTbDt6nR/8xSx7JXKCUtBZ+t
a2/jYkgQYflU4jZSpdJ6VZGnH7C5TNWzHmnUn+FO5HktOIfdb+sgnd66FZJo4rOrDkrO68EGfwWE
ZXpfWjh+As0FHDlLHwPL9vYDw6S+Ihx2pBqrT7xKq/tPPO6mNtCEoUbus+WCIhxQVzrmt5WOv0wK
y3FcdXF4O3RbQn6OtxtHFhbaQE5y6tzjLvslPiGnWE7VFmc9ZmwxfBPaPafwId5aEvHbwc8LNOaA
xkEj8ys/OQpj8lq9K7UwYOV0972bDWt7oXm9kXFsc0bNTbWnw3ljI1Q8o85h4YUxZ2yIHMvzio+8
rlAnvtowuQtYS/bdUAWXVEj6vd6ozM8Clr9nDYfZXveAjmZYmif+soa9+tpHYw6IwQ0f1irtTnG6
xDckpqKDhDfK7gjgw7NdZrTKlyV7B1Czg9pgyej3BBQU6qxEJ+99KkV31tsYnZJ5WN7PngAIQSho
Z1hdbrLZwjKRD2vVsJIyUX3qfEq3a5Dd7tucEpmcJqcXlF/dILba4xSwH9WSl/BgscjeDBRyspYk
i3wXfKZQvw3TbT4viWlgGZm+xnLWUP2S+HYukmOGsvzQwHC/3gSk2fdxqfw1UPnoplOZSNsK0e97
sq7ZWO97lQiU8zr6vGqz/jBRFJq0S/av8yynFIowDVnjvs+YuaKH6Qt6B+tava8q3BSOw8gWJ7p7
2JISgRilXuPXrM9uSBX3+sYGY8+pdult3g+hBgL9MV+heodc+IEkWD5+dksLyBM6aB4GX7awd2cn
Ui7jgxbEft50QK4YQ57E59opaNhUU3Yc5tLIZeQrlEVTnaX9eJkAYNRpPCzvQjKqd7PYFtWoZeEv
Rmzmkw16gA0ruNCwxGpZS9wfFDMVsEAsvCD2hoRqfaLpLPpm3L38Kge91yCfho84CA4uBO2TdxTk
xrVOLYTZNmY3pBvJ17kqwp0ED+FBhxCHi7KlZi4yqJQdtNBVNMFdmyj61UZIttoKeaOsczmbp2It
YEBPTVE0tNvLqwVO+Cew7NDmrcK+pNOoLx6u/IvUvvhqM/ayon5/2c2wVxejyVZLM/AfGwbkIpbS
uRPS0+15sTRntSUGTLLiSx0L768LqvTFID9OapgW6AsdF/qaBZ19kJZNr1DN7z8cJnjryym9JxCG
XWLsFK0JZnlG3hvV+Tr6u8jO6ssOu9ol6xMGXQVg7gexxQR7WUBEimVXAafKVXFVgjBq9DzKi8qd
fYEyI8P9+/QmicfsLIts/gy80DzRUdirZOvp8zDY/ZbP0pxCiZCL8nzoHkYSLzfWkfVphGHqg60q
8i1THsEhNZt/INuAxQOs7THJFncbbLled2vIJuBJ1XhhxUBalO1QfgKOodd7BGc6Y8K+29NKvFSA
dD6bvVo+YMPnV1hs5f2eRAsUCEV37mEtvwPzDvP/Al98W+3bmGG+2/EM/870pEANPPEwadNA2Ref
7SrNZ704wlH07/udpcTdQmaggFoM0wcI9+mAmD2EU1aq6ioBF9l4vZPHyvMMjIGNvkcshYLkbsvJ
3lG4AQJy8LZ0gNqrO5VnvlxOMRpy9Uvdoz3B3Rpp/gT0p3+IyDZ+7Bf7FX8Dx/vSJR/nARmMdKV8
CFRCPJVrmNbppNMvLmJubXoBHxakmu6lS703F5EeOn8qkvIW/nlbnWk8jPRmEJVuwS+Tvfbg4duK
7kNZy32hcMZlbHyYIugQbrfIlBjrIl4Xe2eoBwGVBJvAPErM8JgFEr0rR9rppghWTCcBb9V7yTs/
nEBFb+J2gF2iayM7wiKwMZZEl9LP8/4ezhTrxOVIPeKWmjD1k8KoTStXNwpYge3h3kfmgh4Ejvl7
oDhybjKX8A9ruU/w3cZ9cQexDUvaNUGKCPNkXiwfYWfZK4s4YvWSF0ic+AhZ6JVfivImT0M8yg97
trHUwxVoYupuUgS7+LoiYCrgW9tG2wo/5+6ZRlxJKCh5T21tI8Z71USEhucug+oR7TJI/27akmi/
rCiAJXwRJo3vVirD2KQW/MJ92SOctpC37C1aNHQ3Ml26BmdzqZsl2sIsH3sYh+ieYfjHOAxwqqSD
OlS2Os2Hx2UhsoLJopBo1QHgf56wHirQro1LNjh7SAITyZ0SYI3rYQT83OxLMGOdDRsIqdJJdTV2
JJ9OfM3Xe9UBvm1l6MJVxnFcZVtUsSgB1UmbXCsO41CtXV5udbqClS+WdHmIchrKZpCMzHVJVAaI
EFjix0RH9rs/XF2Z1Wh4ME0syU7ci9SlDVI4EU0NNAOQEq/oHFG83yIylUjMXLV1fYNIuuAXpjiC
2+MbgpCpipPQPdofcJMEelJDmaC9iE7DlOf3SeQL9wKSeUBDCFORr9z7L/su+AsX+gunOpc1yoTh
eYXm5MQqZi8xNo8YQaKwoOXK/bbf0v4BJlh39sLSRhu967qEyAotNoZ8eLYjXJfWFhvMkh1BfPXL
8G3hbD+XE1ywhgd2D+azipsExiDT7thsyBOdRfZcQgBq284Dg8J8wISpoWdevyeTVu+0GefqNKOL
xN08jdOzM/PCTy5wz66BZvOyjoZAr4dJwpQ4mv6s4Dx+HlWcnOgiplvF8ug+VYHcphpk6sRnkOoU
ZVGbpgzHYrjSXfaQpn2Nfrw9PM/Um/mkk2KC+a9aIT23h38WlszQGMVlQ4rZ65omAxxrEwTt7nou
8HCnDeD7885s952BjzcX9LfwrcWiXOt9U/YBuzw2/65QfdtJ5Be4BfYeu053diUtGjdq8RGe9uQL
EMFwhpiIXqaYDudSl/IpkrFt/FCIT/E4vPQSSl6Owu1cpkx+ntZ0meo8m6bPWczsjUszBj+oDbJq
OoC2cDWneGiYic6kQ78NFOHZo0RZcuPXpPumRFZ+UYwnn1SSrXcejHKbazNdZ4CyP4IUgCcQMS3o
OpOxuS8Yy5C3Ijgek5B8g0kWRfo2DseuHdL5dfJV1J3QLwMELUDuqbge8/HokgKX3gIObJ8AYpar
TJqsRxypi6iT+X2v5/RVCLGoOu1xD7VEd5yqUfjcBrAc5oTYdH49FC4tW5TwvrfItRS/GfS0/KFR
tYlG6SyLv2DjXW1No2r1V9GiinbRMrrqTJ6+HHqGc4ImG67utkg/5nmQr85XGtsDKs/z5CCcrSeW
Z3egFO2tRmONvrYcKc1dQJeAV5UuoWtmwJ++7nwfvi3LhrWCRYk6zWmgq9892DRfgyn0p1H67Abg
ORqirF3YkcyXuf+Bw588Ow+lWG7JhvqtjpCOLG3PTJSfIjNAsRfvPv+4zH3/udQ+NGrO5hZ9ikz8
4NYyeQbrV1GolZDD1cWyiv6yIqm6QfQb11MwAu2CTKBIPaEuiaaHTKxJ1Dh2KKm3Ic71yWr48Wso
ZTCJGiIGIYnyZ+4LUDyDaiS6kTB7OspYeAU306XIqbOR7Z/G2Y3qMYXFeG5RVTCFkEaLadeNTRzv
t0sUp3Ikj4XLWFWrxHTZ1x6y/2hsfFQFyc4g8lRAJwcxFRNtUG0Homv4YYfZNSU23HxrBXi1Cp2E
oMUkWzv6jQ3qdqsYIJ1mdijA9FPvgVpldYBIk7qzddp0nzhXsLa1K5YK6B24hLLR1h6u7GI5c+Rq
47UTLhr+NZs5+PwkoMsaxlNuwAE+szgFJ3TREHAtY2s3EsUSjYm0wnsgEWRcTsKJAm7CQ6SKx/8x
RLSMMY6zHLeWahHyT7ARpuL5DUSO9EGELD09INs0YUHfogHhISmAjuHgZ7AO9/I7JwwtEi7Q6+5Y
byaZKbz+ehWRqEf0cdkjVLZMrgW2CITj5aMTABSquwUJJbz/ksYbaRyfnVGXHawb3ha2PDlJeN7d
6Ae0wlrcNt5mDo+3190E9cfcQIyTDew5W3LdFfCOGtFlN7FzZpugj+oW5DioHbg5a11JxONogfcc
6qj7FCIzpO6aImJu8M3OaCtz6ZZy2DYNdNgD4e0aSL1cv5ITHwPp+pNeoQSiwA7GqbrbkfpVJxb1
BQM75xnVrk6IoeRUbntGLuAjh4+6cv1LBNUPWmlNMMXVxGHtnKCCGb7Ho0KWBe2qsPBPFzMVrbfQ
z4R6Tw1I0R2tk35qZG9ox/0TQFx/BXy6u0PvoqxRKTppyGTbhpPOBojIPAVBraP+WdKwltcGKVxZ
Z6PeSB3GVaFpzxJDXRkqDWcwLDDqu95jphBaycDqAvuoa5ds397PXQTPPV+j/oQMFBUikzrPL7Yg
y9CyoQqv0c7CpuuEryZ5X6lO5e2KI92+WZxjiQYk0qM0GPcIZubYykSckE7Y+cqJXPnvPAoH4oKM
Oh2bXQl+hn/MM9irXVJBNJQaOqJvF5mmE9ni+SqZp/Jz73sCwLJkKZ8aAIpdjgq13OYHeOxj16Zx
7pZPkGRAzlFbDfVfA62JQYsKl6TQOwHceuCovIeaGOTh9wFEYKjXTJWnUhX9TcRn9NqAcQbSaGj+
9ABJSbq5ua3GnIIqixaBLg9oS7CXgUd1Bs3fldG9gfccgNnrDiEF5gaj71wUT3jOXZ/RESE8bXjZ
LaGsoicJzcePCKIqgIdS87sIYXj+guJyFe9KOdgj68rS7goZTHFj0QKne0WIzLZL5ol8P60Zu4d8
k3/nFl250BZpD5DRMQdkZN+7UOsuXl9guHVPq+0FHgH2OrDW5TAhmpYDzGYqp++PjnJli8Yi63UC
0KJrV2h2/lgzAn9jrmZyNRIpIZu0+bNhfDov6Rh/Kuyc1LSEPlLYfofDat63Gu6F7QFez7RrUzd7
WDJ6dDWoaeepv+aFhWpuHnfIVDlbA26X9odkA9Vwo2EdT89grsD/xhkMjy33mUfojeBXg0Fal5A9
Zvxwo/Nxm+8zp90dR8uBqo1zrkuYiXv9YQ3lAjX0Ajd6DZVC+QVdt+CZHpCAP5royHhnnBEx1sip
t64uFKOQySjTiRYbuoQiDHDJ0z4AAaj3QuvipDyEf20WD91pNwF/w3PI/CBnGXTrM/0vdAMbTymb
Q7Mu+fa5RLTwt+igY9FCwvjq/ZzbxeFyeW5QEHRAgYZ0us96lt5WAv1dIF9i21BbtCy7jSKRvm49
OvKESM9P0BDKBtq09Cs07W4E/1HSrenyWdqmXEmHhlnrJtEywFYLQweTruoRf23W38ok3XI0n1tz
NHgQOjwAuVIZwIBp2OpeD8nnjkKJUQ8QiDxMUL6gY9+abygKaApXmmFxPpyGRIoPKg92bbBvIqtD
ft6KzJrqGLficc1WwNBZOrGHCj0KPxmoP3jtXf85m4fpk10mdF/rRmCPUHpCwMU9pnxvP3M0m+PI
rULURMg87q2DOH8G7vJl5C66thKLurWdKtGKB427ltzAq2dLdQdcoLyKWFx9BGLclZgGvHjVKbpT
BBLP773d0muFkyzTRnp04EC2Fg+Q9IyAeMp5rq7mTIxFu9MIidPQ0XAZ89T37+Hi7VoLcKu1mOqk
MVnuTkhfkttxmwQ0i2vySbAtfKJsSWo9uxjGp1yd0J+GoWlej6aJOVleKqT7l4Sw5HWCMv5TjD/J
6yhg4GDZ+gTPZHUfID64oBcdVl3lvkI4vTxpF2+srpYpTrAO9ifKI4WMJiHDBfuBHVFmzFlblRDN
4K/vVpPaPyTAjrYKKFQMekruaC6TTB+jqifPUmRkaAhQ/WutxwQUHRSgKsu+bQ7ovz0pDTzIvmKD
UoNvwc3DhfoJFe006PeWzBPJHxcpDKL8jM4s0ExZA182xAthk4MB1wAidHokGyQ+22VN4bVL22yK
wyKuYycGuV9DYL4tL6wLa/4tH9F28EpO1bCQhhEbL1Fb+ZysFsFLQWUDrg26DUmTrohbCAKTHWkj
WvB0jVWFjcO12wJQzLpIQ34mZFyrL8U4LggqRqs+9IhjuYjzFnke9BNttBWcQ2hDoP2CTBppPNRe
GzzaWDSQ16PxyOaFnn7EJtrKuQXRCgHhadbrpgSY1A6dKZdWc3aI2zEHDWgQLvkem3c+q9DN7txl
obD241StzMsWBHGFug+G2y7IBymn2aGPzopTHJNTrDM3m1endp9sNT5Fd1uzTgQpWb1rgchwxY5e
J0cvmu14ElLwGK1wBA++NH+4iO9pXqMVkMLPoNFHQ63baJlRMN9K9HbqiybEtCr9+e/pub8y5GAN
oQCJQR0efjcQsIdx/88KCUBl1RLDvfBjmPRBaPg3jUuWjxZE+VwK4iBJ8zE6VTSik6Do/uEG/kpv
HzcAoQAsbmgwAZYQpNBfb6DLN3hIeVd+V283MLwpTwZFe8y4aAIv9sb//v+WfP/QPDfHudV/mhz/
1Tu3+QqTPsqU/xzJ/LMZ7c+/+tXMIUlwTm8GR1B8mBGP1nv/pylfkqJvcgzJBRbRT+sx+On/NM6N
E3C4x5GM8OWD7f9PUz60gMjwgWUVV1BpQKvxv2no8BsH/lO7AJsS1luZxbAskWOy/Um7gLZFwGSd
Cw/jmsGQuGInrKcMUuxGlat/h5aj240M6HZzimO1oPEV8S+KzGiyM9PR/PGn0fu/eIaSv66tNyUF
GhYcUzwGMV8cjP2f7oaMm1ZUOI8GZWPywBUa/NWunFDQB4+eW7Vfiftceo0unHaoFtNAbIWtAMLt
kmD3LMfvdFniR3yGQGLb98kLBCpVctmKnP1IoBsP/7AW09/0Cj+1H3DeQDAEhVxcpb+ZLUkHaALC
xuUBzgjO2wL+jpf/Ye+8luQ2si36K/cHoIA3r4VC+WrPNnxBNB28ywSQAL7+LnAkDcmZkWLe50EK
iWxTVQAy85yz99qjza6xA7bVgHGaJyPfZsCEOP+6HI3mQrf2FfuwQUuo6b9Aw5FGmGmts6UV3VAN
VanOrEw4BZLpJk/vioHOMgWO3DIUCZ5l2p3xgjhTBO/CvWYiHav9X1+Hf70MLDG6x4VwuTewcf18
GbxZo4BpS3mDTTB4bhLfgH9UQLzatPUw3alJBI9tbJSvf/1rf17YVl3L6vqHP0z5vv5rfVk/XH2a
XYndyqS+qf3FuEHpPtwwwMc7EKfPf/2b1iXyB33F998UYBRbdWN4pVaa9Y+/qa1RSnb01m8Y19rv
WJ0gIMY9NNdN0aaR3iHCDi199puQQZyq/u6m+VX2xbvE4O+A6LBdWCq//nqENhkbCBOblcODsXRw
3otyfQ3YL2REAdBsZp1Lv1dl952J2Hhf6SDgnAlm+zK59ABCS+V093Mm7B/oGpvWNvXn+Wurje1W
1xg7hA4jOHEgfmcZ/kYOZPzrhUJUxbKBHAiLH3vhzx+fDoC3dpxYuxpDXL1nHJyTDYDKHpSYNUNv
OKk0Kz4htmfWunSIktnUs5AyxPvWe8vShHOaeBzB8vFrhpT1y+hAwSL35a9EWWjVfr3IuAG5idY0
aExcjrc65n64nVzhZzq6dOua2+gXA3/bB5C4V59WsOvHYUBI2+n3YzU7A574FPCdUe+lKdp9abeQ
NMquemih0kwbr1TJi8qr5jhLDlat07UfmJP52xilbTg0EEixXFqURnEu6xvVapJCijN3khhBvqHi
R0Rkjml1YJ5SPph5cgc9C8RuOXjdTR93T71ZadbWHU0+yGw2WRvsYVk2uvLzS5k6/lus071NXd+4
LBx/glDpKadY7vkMCKagOFKzv2wN5WjbJZ8+t5JZ5IDMl8qx6r1dLLvhCAvAfOpS+D372NOMbAN7
Lv4UYMyjhVl32sehYo7e0n49omNvj0YXlF+ysXV57q2qeMyCePI2I2fHk4jFEML9ajnNm8Et84Ip
4sza7QxjMsaoRPLIwE5hYgpHMOhRJS1BVzSA7s2geIscuz+w1ZgqxIzhcrb3ytep0tOzKYL20aEj
tR+CXDMR+lbLu+82IoK9mS+7sfCTncah+p3WuvqGBKp1QgRLgM3rxByT3dTnwBeVUtGcjIO/E02c
bsveqg41X4p41RYNHzQT9E0O/VWjL6KQdjXOtGzsvoxDq9fqioZNESWrzPFeWYa9zaRALZNzJ/U7
q1eBBD/nTReXBkIZI87s+qraMI1h2PUljVPTXN6k0qa1eRAIlvLmszlXeW8JepnD0Oo3fdGjKaI5
1S175FN9jA4lQ4qQm2XzqEO/OeazZQ3hwDWIGcjoUNZpjfq4xeKY/bAvCwURvFCJHoqyN+LbtNNd
lAXF7Kl0O09l0F9c2VvcUSqGW6jCgb1w52ppHt+OPDpuEnYwOrnhLHA3u7rMRLDh0E3LJZqYToRa
HMAf3swx2nLEZjHOkzTAtw+o0iurSMacCnYQ6Kol9BeHFbM2gbeGVSq0ErnCnMg7umFotpsk879p
w+hl+lZvzB7xjT/4Nw4TwPhUW17vOQDcJ9kt80HqrG4Mq5LUQ3Yvx6XbBULW2W4u3Wo+6FJWbeiY
NABCb3Lmci8w3Wkhl9V80dpqMba0g4tqyz+6dst4REMN0df1Sw6ovjpaIujLqEDQ/bAMvcVwnVaa
cU5VKj2Qf6mZ9vtYjG39yGZsnahszGI3tLyCqOnLZIH7PS0UJPncqmvlo5+JNB4VgTLLGE4Cale5
TWKL2AAPhWa7yTxw+ZsaJtPylSIzgEbKC6i22I/T7mjomX3gJF+A0y5AHWyzJou3yxAXVMVKtAH+
RJXboYWofKERkS/aWY9Le2e0MQoCLw28NjJADzTHNDNUEhWBnYKF4es2KzW45vZJENtOKqPpy7xC
+yio12ecMDxH5o2xQCzINv5oa9bTXCpzuHHbALZwTV17dYaaLSlB8sg3BDTRrR1mUaN+YxJSp6cO
A920k8pZsjN+9f7Jzk3n3ZliGqK+wc2LcQadWyTdJePFo+xCD2hh1A8pDaMMs+RbqRQni5xYgUfK
NvWpFanFZEQlceTDSGFG68f8HKdssMvWYjRumD1Z9r3sHePJ6JkwbBSQRB8y8exNEdasPDsIRniM
0j16lreZ5gXPtd6tN2eed3LvlTKVd9Ns936od4prk6qaF9aguTDO7GDBM8U1d3fFKim2vhFMzbGX
QWze5QJVzYPp14F9nOxcDdd+Aqm+iaHv3jmF5k5RAwpUHZtmWRgOmFW/IAzx1je/vnTF+sTrorF0
Yzs172LocNZs0qIpljAoRh6dtgTzeF/jJWVoOnAqSPg71lSzr9PbzrBneh1Wm+pcbtzqw7XSUvqG
gCE7xoTo+q1oHjt0dPw/Q23eEQsIQ5L1nNzX1TNjk+CEgjvzN9gxC+4Lps/vqmYGwCwjnx+sftLl
OeGYm5+bFl3xo89usZe1btx0QdK9QVECEI1VIzNPjZ8EwxlMFj2rWXgdw02E4/vW5GNdR/fz56Is
nLtpkLR1O4AnxYtyq0QeGJdW37CbrWsI8MF0Sx3gw4hFjSZ3LSCKF02Pq12l2oT2sc0yNwuVPmSo
Hs/MpHJn65jCxAdTOjbbUWoGzwIYRxKVZs1jsmixFRztujG6rxUL8nwi1oRnA6UL90juMGDZMXIZ
IzYZ1Z0NMUCzJySiH9lprVHn6N3lH0WAjFCbOaaflqAXxhdkbbMEMmd4I6oZkx81VcYqhlKolY8t
lwWEKw0bbN3j2F+n2WOYMMpu43vyYFc0NQ6LWkWOzKPlAgi8aJpr7U72Retp2EdpV1fjOcGXnIa+
I6v0iZOI/KKjX0Xp6GVy3BSpVLSJ1eh37AJz9wgz3chejQYK6rhBjFPMH9oeLQU/DAEQzF/6ZCct
btWnNIEPjRdUutCeUXvfw+CMl71ghp5F2TJwk2Zmn1t3E7xO56Zy23VQ3466e7WNFAXizOlGRgpd
AZJcv4a4TqORYAlfyjIyJmsS27FEkLNfsPTzUu0p8bZzzBAihFLpdi+0To2nPBXca+x0wTP3eiXv
6qAGlDOYbYAbrkoROEzDG3Zn5Rubohi9Dw6TfLVVaJttpFYlUIYuBmbC5s4dHbWZxdWkcJinS0bA
QXPxRJtad6hSSve4Br/wvqZJS66F0Fq1rSTjPUjN1dBfS8DtlJH4C3cy9YsU2auuH+fO5rmfXeTL
oLFSj6QhTqX/66T8TSfFcs0V8PLnAf5fWin/NnR17ab8/p2/t1M87ze8Ae4KaTMck1MKP/SPHCLi
kB3QV1DBOO/TbqFq+aOdov+G+oSunc8I2qLXYf6zneL9ZgTMuXTqBPS7GAL+m3aK6/9SGq3QNqo7
G1senR9epftz0ZHMUFnqPEmPsvKGc8MMzNrUZivP7Pj2trR7dMTFYBkPmNUYwSeITZDtMNI31AE7
hYbkJh48VLSBeAx8vgZHZPCc+T19z1UOg+omaM7N5MA+BH1dhFOROkcZL57YDfkQL6Gj2cqF+urg
pLSxpW7HYC6QccDxg8t+qn2U+hsxJwKHuJ98MGp2t83oiJhDVP5KMsyzIcvY5e6X84elH9clrpx3
2ajpWwRUwz1+Q+MEQB1SNTQUFfWMcceQZbd7AMaTXfgWo90KfZ2iN9p9Fre53ILFVgdhdc11UTOs
d3x7L4sQ4zmnzn6K29nazUKmd2bAYrEJWMw2xOsUWB8qINPYQ0sIh85IEomaq8ckxR5loskMUetl
9EU640yH/ENT0HKBhzdefXve+WPZh0glGqZkzYjUL7P7xwIX5R0HYus+pgcCSRfXorGDLMo7Ln1t
2QZDHLBoj3ZktqOBP6Ert7zmYmtJWvSMsKsNCgGPfr/1womgPYDsvng2ui1jSG8TH9f+1kTmWW49
9qbQdkDo1xwd7Uuv4UrfyNrtN767MD+v+kOg6v6DDcEhZwy5GJE2mjgZOfsz7pK1w/Vwhsvim4c+
198yTljbgfcSFXH/HNezfgqU+DAXDP+DWa8/IqucT0baeoD4/XTrFHOUGL1DBkySPEi7tupVtFrC
Wqi6Gw5xFR91Ce5l00J0uU1QmN1BwoiJ9fHGN5je5j2cizxyEoS789J+7eEUAEGeFzeKuyy5W1Qu
T1OAMAaRakijY7rAsIwR8brkUtVafG9Y/SsDYsDtvVccU1fEyVn1ejne42VsuneRJPKjrrrhW5Yj
G3ar1oHf31mPhWvnW7AYw8WRsnPpqFd8ZAr61nUw9Y9qsocbrTW1yFT6V7uuPnpKNRI/c90dx9we
MB9b+u1cegb6FDH7b36SDk8LZgsmX3EZuV1cDrgRhqE66DbYx13sNnUJHUCpj2myNFSpjKDbSGqo
RJg7CyK/uMqR4/VVBA9tpHfQLNCxQCdeUMvAzJmMOb4fW/NOOcbbIoM3XQwbQa8rEqh020MAuDoI
bS/txJ4Cydzriem+OLH/lMTtV7TbMTplNI6RQBR+cMpx9G9TmhGguvyMtB/XPCSsOQ/8hIQcL5ne
yC47039UR7TcleRmXqfR6ECUeZWBXJK9H08iQYPdvlX0GIcH0cMrhXdJ4TPEd3iScah1BdR+5shb
ObrTbtCD/Wxb6bFgMNPdm6h/q8MQG1ir/WHOz4Wl5wW9x7YG0kM60FU6Vhx5VpMe0yo2oq7t1cb1
NG1rtDCnbUGDZdMv55qq9gBmJ90Xfsmx2TW1nRPPCKT0We0Ynq/C9rJ4nbBcb6u8U2c/83Z23Veb
Np4NDCTSLjaFyJ17MtKKqHWLceNiFgr9sbBD9N3dKS8slKEU2PvRllk44ju4qtFRfAL5sjx1pe4c
nd4X14k527NKtulQnge9SLZwtpDsZ0njwzmwKlyXZ5dxJuFx7rbByXOclniJHL7qXDp6czUoZTAl
2xqhMV3TmfrWGRzLOxbu6LNSie4eS7L15Dt+GrpQl7ZA0Tkhzu0CLUCLGzgsZVG8LXkwbOzJU2fH
NugUifFjWaC1ScchnTYO8yWm/YRqTct4Uy7J/A19xMjfet4udRK8HV7WDvsplp/heDJ8pCQsNqlb
G9vG1IdjXM0IRJtYXFD/fWRjcQm/K8dDvXRIGcu4WctChDluSDJe/9ms2W0iz/bkBVlLsBsT4zGh
+X2Ap6mfMzCsoaj9fF96GursRRxk60NcYIMl4g0BMYST8WCKWj/qkDM4VBfp0VX2FEG108/o04D4
rWpp2ermZfCM4DzVXhYxpX2I3WUOPZl4e9UG0kdYk63I+oFOqOfb1L6svYroBEynZnfsEF0uFI4F
DJ3JuhNGA2J6MufQ4RG9YofJbjJ9QjNYtoQJLEVAyZAZp7nv6F4M3XmqcA7oSCyIGRKQp6pWRXlZ
thdaAslmGez0KJbgE7U6uSaO+ELxM0RDoT5VlT1EujEbETlcHxpDpEcf/9FhUKW1rWL/ZjTiB0oF
6wYJQ00kwOjco0KodkKTN8mcPwz47+9Vmt9NfK4nGPgmT2N5k3jVspvcImBrxKOgb9xRujtnkWIL
YCKpYcIM2LTsaf5gF/O8UQOf6wN6psQ9LTmEmOss9aSJTHZOsTG/x3/1ujWTBWZ/DwZz6anrUYrQ
anmsMj3QXqGUESeWeR59Q/QSZoiqaU0cQ29aluiwYCbMh9bJHh1PuDl5ZAtHGVmUNhQRAyl54xj4
SIhUaFadf/V1boDxbUig6FAFmlq6bXOxvFjtML1UjL9PXp8b5wEN776bNdWjYQX0FBpzMZ50+lgs
/WXNZzCmPe4YHZlXxYrpU1e/z7mfbzE15qcRebm1cUyvevApWk6AxSQNHyciF1btZsj/X6h/tb3s
CTaUs9/tlN8ZO0tAHELSzfJKl4UPqJihdKZ6kjzjasOhlRPxhmBbfu9zANMTiz1u9YXGsGoGQ23Y
3RYoL3ZrnUU7VGnUU5wZcoPOKfCJjhr1nSPZ2zZ0hIhvkd5Ac7UgkWCWRk1YiC/H4ain83Au00I7
al3ncvCjpwvtGbTVLcQSF9Rzv3TZrnC6IGqQ2SKbB5izLRDTv0m4McaWALn83kco+pAHlGM0M5EB
NDTp9jKLp53wdfewGCnSxK7AMLrRqcuRZYq5f4EpFWypnIwLgLHK2ZRc/NfFyuydK509LIoBJeKC
RnDjMwnk+7OYMENrpD2lqRF2CCgrC1AMLhI3x1CieV0ZVq7pH0lz1F/wieRh0pILGCaD5RcYvOx6
5Hbp9ZD5QP/K4r1EFh/SuQlggKwxG7Pn4HrkisaQQoAWTbRKizRS/ZDPtD8c9HZEQ7bIrNPqtkbo
aoQuM6God9Jr6yio1bS2L2rwnCO09XZN8/Cde1nSp4nwepd7u3ZFhCfTOvkIDcZtydjny4QP7GPA
mfuDObveObbRu4QZ3o6L1DmabVE/J8EVbayFis177StLvswxfR43cexdqS1JiNJCPwpzXkRIB9l9
s1p7VKH0W9jDSMfYS8zgChB2/mrS4gx7qGDvrKfZCaqGEVFhuq+A7uQcFqLy4p2GsorhhL6Y0I0r
scP3aD0QYGpF9MTQIM9eERV2FuyDqRoinMDjGaicuiFGTD1IjyCIHDkqYDPsj7h+03fk+8xnzaah
UUjXxN20Riuizhx7ki1JhLDivos0N3V35qh7X8zanC6gN5cbSvf2sVUQW0PW8/xb0xvyKah1DI+G
XiZYzvLgRFhNfALoq590PEmg05zurHeJe28tvWIu0TZHEz1IpNFuJnLUbqOZuE7O/robMTQawsbr
U8bLZVXvlNs6+xxb4ZHaGyFeUKon5mDWTiOupcf9dZslAlR1Xo03wE/MM4vEuOUB5GHxRiyDIysf
ZOosTLWuxemQu9FsGwQsFePcbRoAc5wY7PxMoyCOQDt0HKD68nNauM5y8FCuR1k3uN8YLqsvbjUh
M2/LYLqOpjlZO4UW7B+jv//V/39T/weGxRD0P5f/DFB6kX3u/6/59n9MrYbq08+ain98/x9NAAIy
VnAXIkSG0wyfKcJ/bwLQH6ADx6Rfp83/vQ3wZxPAIgkjsIM1zBA9hQ1q/Z9NAP83yM0w/+kEkClL
g+G/aQL8EsBA8KCOqsO2aFAAUXExGvzcA4CcWxg0hfUD7JSwSr6ViXY7zfExX6c3qj6w/54keS5B
PLwaBeQMNP0/fHj/RkgR/DL7/P4SEAkZRNmAs4Ln8fNLaJz1zOkn+qERs34T268zs1g5FlFd7ZIC
8LPed2QDt5ws7BI3Dsmnew8bSaTMN+TbBJdtySpLrjqThKzxdz3HytajC5y68cZ2xg2JUlt6rrjB
2s/2VPFF6ZrRutGKj7k0o/U/Z9sm6nf+IGH8gZveSC2aHbzUTb/KUwv30uljPW8WHcw9J19pWVu9
YKpo1c+zX9CZM6zDRABVxZEMn8o5GRjUQSO6t0Ef47tm4/U1Ynpzf2P1loxkcSGn575M6yGaMDWY
GuFObvBmWFrEwfKdGDMtqnL0uNSqtosRiyxiPU2joSm341SFbBwPgIafqD2QAUqQTX37kTwhfc/p
+Y5BCJrR+tOSDGGfF2HnqnLvLrwM1feQCpFwV2gsyd8Fuj/r6nONNz9xB3mhScKGqyPfdSW/bNnh
Lb5NVnfH96v+v8XlbxYXrGU8y/95cWFBacT7lz8T79e24j++5w+Rlm7+xgPrB0jqeGZYUv5cUAw9
+A3cNigkMM6B6Xg8SX90FY3fIEIRav5Dw5FT6Pd0c1Yool9YTjwIYR4/5L9ZUL7z43+Uq0CXp3MZ
IFTh10H5/+Vp1onm0oGPamc0zF0e7NCM+fPwKsbArsUp1ysP23VBbnvKUywh4DsXi74OEIkKXL/X
b5xmJtz4tKrpC+taawhwcOehzE/0fH2URCb3Q5H3U0xxnjlZdnESNfKYLvxpPBxA3/G7PmCiUN2S
bJKhGqb0YowVemjswr6nbVICA0O8hRgLT0BNmDwVliqzGaF0POpvZi3WMBO3F+38SDQDePjItxPl
cZ6dhjS4zbKeo19Aj59kaZAfIeNHXPflIMiC2CBJIvkZCgMj6/+JG/+RK/U3Tw3qnTV15z8/Nod3
9Z5lP6Zb/f4tfzw1js22yU7rWaCWDMelq/77Ngw09TfTdm1Q1GsvHCvCn0+Naf5mWpgbAvRe9vec
4j+34TWrCsSZr3P7rUis/07a+Iv+Z9XY+TwsvCwXpaSNqeLnPVB3gxKEX2I+EjSKvahFWwUwwuDp
DpeyCi6tnYh7EijE59YrTLjZhfZAPv28r21tbsMSZiSE44mQUWbuiiwqEnADjdTHaWzfCLDg52BG
RF+hjU3GeHjC8YuMzzo26cRMyzaBxxh5cDEJxrhLg1rh9izmPVkBxcMqCDiAF5abFLjDV/w+i2Cu
quxbDZzK7YQao9yklLHvQdLO7+jL52ybpHxsYZqMq/yxENhpS71bcbjtp8FM8/c+UfMdQ0ADYHA+
v82CAoUtvvBCa176r6NIjI3ZljbJp0wAk9S9Z4aeAe8opfkBzuRS/M0x5Duh7Z8L1/dLACzP46rq
SK3BVv18CarFtnMtlu7jIpjJOoAQVxuyYDzRTBrxLWbXs6WbVXDXeK15IQCYt0bXsHHCrNBJhk7z
mdreaY7BMozXJYbNYg5288XICu0FELZ8SGeigZ0sz6+D0wPo8Amzf2a25++TVLS7QSLG933xoS8t
5+C06gIv0XwyU3NPr+xL3hFL/MND8u/OXj+rJ3nTIPTWGxhEF+pw59fVuvVdP4l1JCQ4SeI3Y736
CfTvV/TA0x1gC3Eccksc8Uz0EdUntA0U/stOWvlyxQmtf2oLg48hcNR0m9R2cVIEeD3GM//VWab5
FTa4cU40U92mg2tcrKRDf+DHz4k9mfsAYvZzUauRWhl0e8Z5c59qQtsXI271uRF9tOgV97TV6+NZ
X6wvtTtclDCNQz/EzoF8FOx28He22TQX0eQoaNVtkO6c7K1kSnuy7UZ9ztLG2iCqUp9bIu+P3lyK
g+iJNY7TFOfhOOwIOZseeCiLG2/UeJhkkR0K6wsWoVxs3Fi4clvkC7wcO6nI2vanYZsBs9k0Xh7s
9UWQQZEROOvV9fQw1VylDRDd/FqlVneZ/dJ8wb7UfvXR6EG5UWJlNuA2O0yLZ0ATkvIQTG12LlED
X78LNPzaGK9oHlYvoTUwxO7SJT/MIsVeQC6j+aBl/XQraXpdcJLhq1v85YCajmdTK5b7alTyBdJ2
9ylIiuRi2/jedZKr/4a++Mua5ehIK9bMNssyLOoR8zvl/wfNoomXPU5GT3tI6Qfc98FQ7zXGcc/z
pPyt8AamB8F674hm+axMfwnBMdH5sNWcfsnbZrppXTM+db3evXidjb0qLfU9e+brFNjFllK3+gAc
OKA8Fg56ttGq9yXX/tLQwKEmQOAkCYON5qoxHyZdFCBkZ97qPGjz1U5j6mxDm3ej7RCA2cJgPAmn
7Y3I6TUzWnUo/EzcPDeiaJb777dtm3dBmGXufBWdY1yMtom/NaWvv/paJV+C3JAvNYqMm0xmIqfN
iwOZhl6dfar1Yt81goMAPt8h3VjD4O6R7WI7hCXi3/p618zRXz+639Xa/1yv1o8fEq6PjptgB8T6
3i8KZIXvFleJiB9o77natjc8YzOLTnvMYaVehZHjnnc7qT3lczammNzboL1Ook6nPaQgtheLZ3DA
tt7FJx/yynsxupC0gg4tS4iPLH4T9syb0c3SOHbZoP2jvfAfg8z+3RugFOJlMW8nA8r5RfNaL4UU
cJ29h5IBYzTlxnTTtUmy69wYl7ysWWdiukN3Dhky2ZosrEWc2FrianXnbChyYnn2LBbmuXm3Js+A
YDURlW62Q0ySlh8/Ee60ipbqhLrnrz/8X0fn64dvM1sgdM9Eek7p/PNmoZCF0HdVzgOpZ069UVLG
37ibY/8gpCifwbot13yS023pjfW+r2ALbMy6do9+m42npmJEprDmHUtHiSORI9pTj5hoTwABkBDR
DfUtfdjs4sHjuFNAakhMRU/zDYYF8WZBZpOso+jSwnkaiXBdprsB8nANW8UTYZs7dMZNLPr9MMQv
ZkoSA+Hz/gkFkwklg8FKKa1k1xJP+SbcGmmNAkuR4eqHtO/VSNRoKX01Esl6ZVY2YhzZmka0WC1B
0E1B7gPTlNSqO4LW2vZIWmT8Vns86pwJprvvj17M/P+LiIFJoPvkD/Hfx6cFE/pDaUrCNCsIdWFg
dukXvZULLKg0fuPOAzNQVusKsn40YItOoPeXq01lj8IFyOEDOHp8gGZVPOkYBam1Ozd79ar8s4X7
7tgl6XQsFG5xIcwRe2ZpXlKSDbbQ4Keb3FjYS/76RuCQyJX+6TEMaHrrdC1Ys9fj4C/HBtbqapDF
2D2kpdET7qDzgOExZ20u6WzCvCFskcwt3gAhw8mOo1j77pr9cr8YrElUPfJIP9DbpuD5Tl1WSoIX
Kj0DhoOrvyKSvN71CBF5XA1P/zQrHZt51vefTGWPX4fMs7UtvMjK2yIMarJ9zXHsOta9E1WePnMf
MEjHcYY/tdyBdmpA4jJHPhC2OG2ZknvIA6sPEyoJi1cpmcBpZrYPOle7JzJnVlvckcOXzmFb4f5K
t6LpmsNkLDD0eGrpSmbrkXO9rq3K+hc5FQdHo5+5ncxsiQJrfjEwLuIp9PFs6nNarabxeh8kNjdr
bko7JMbV+0wRVmExGYtTY+T6Ab0dMk7mGN1+6cy0uZoT7rqwHQpgI6OVPUuNCdhmaZXlQ0qs8hdM
wMinyqKDxplybplCIhKngtS2Nv0C9MB40PALccCBJXfS/YmtSlaAX4BqoFNJhz7qp7TSebsFS17Z
SD4oqSAUEa0w8BgQQr3Eoe/iJ92Wi1E/JUyHj7jX2XUWI7c+pVaMIzAx3LbA2Nevx59gvifOodGi
hanIp6psWFf7rvK3Myu7Hmr1YlwSRxWnmRvB3yBVac7wntImZFplrVK5DJQhQ6p74mrwShtePj0I
zpYHVN8BEhG5LN9Mt/CP/rBoEY3KAnW6G2Pa1cWiIntEe0+8asZUlyhG7Kgad2EGe7+BVCOwGKAE
BR8V61ukaeU3MhkfSHpCrexwbAX+QYpOWKqiuvHQht+ZladCNoOATyaYl/vvD9L/+kF/U9kC+F97
sv+5sr1mkkaN+Km2/f2bfq9tfbo+gbPmKVIk/9BfDpzfGCVyRsNN/GdJayMvAzTsEi0ESp1il1/+
z0YQRQBGI76A/Y3a4L9pBNE6+mVlDBhyIG7jbOKvZfevoWnCcPMOTXd6WhA9MjYrExdQhJ3H5kzd
ZI9velJ5cKac5iGDsXizKPLKO7/SjbAOhjwy0OA/5j3BcJEwp+I29WllblytzqEUiP0UIHrvAT9s
iPxru63jTywymN9XOHuhvN2cOul5LFVz0ROYl5vGLC8tCI47r7H8faUHKdaS2NvbzIl75upoiXj8
XZgkqTgWmA6ug5yRuENJ1ECPzT0uc1iSZ7Kd1ceiAga7nUiSD1k+RrhJZn8Ya+BITWfbiuRahd1Z
/4QwpXkHd+xfl8KKsexPPpUUQtxIrQKWYk3+UPHkJ6BCAjieKUv0EWmOfSiEqX3G7dV989osuLXy
2j82cSW+JpMZd2GK1/8uS1FU9JYlHmxpKyQltDdw7WEoD63c/AodU2fWhtAYxJYFsgcN9U2i18lZ
tov2uXYT0dMdb8wbjrX1kZif1zGYmNgq4naK1B8/pG3fPwZBT9eccaL4RFhU8ioIcArI4oNU6LoJ
sNqlZvHFbHwsVw05wMZMHFMnoJg3TUO8d1QEQ2ja6oX+B4OwoS4/lexhh2DJ+p1hZ9nnRR/KCxao
W2aWzgnfNpTJeFnObYxcr3Y8ufMmX5pb4XJMYVY8mILrmRSvOAdo/fEpDfy0SpM7U8JLgFsZh6Kp
XN4olLyNNOKBCB9HO+RQWPYTeqqnprbTl4K8nSJUZKKZEOFAkVSukxvwOR0AYamJ24SSfyqOHR6n
68AeI7FQ6aRKzQY0pHQ9lxCDh3BYSXbHciGLZQM4TaEQM7FWtxPlAYq6VUSdp/Vd5joTZ5bZuyRU
RVtnmTmAC7+6tr2W03yxDAatlbI15vczODaHPeM59haTLsSQ2J+6SaGwKloH+k4p+KpWrw5Lu6Bf
Hj1a+Gg48R1UTnCfxHMaKl+LqFLGMJ1HEomcmwy0z2eOasVRF6juVQ6hYgutc2b+nE7nhfg51FZB
X38Imjx+1So30U5xZ3Z5FDAY/dIpXWJA09XwMC6qiaNxLoy3HttPHSZ1N9wbBJB8ZIxDmhyz2fdC
gH8Px7mfH6TySv9gWwVaAOEHDSmAaNSxakw2e2wKEQTdlvVsjRirOgxjnwa3A7Nl0N9KQk8s5YEB
kP8x93TvCsRi1o9TUARP/8/emW3HjZtd+1b+G0AWB4AET2uu0jxYln3CZcsW53nm1X8Pq7vzu2XH
Wp3jHMRpdyKxyAJA4H33fjYv8ALZDHtFmC/hQpookfDtNLWKLyoIvQ81m2VhDCWwg9rGBOhM31VZ
03BtMHblCzQuf45RE5rrtI6p8ORpXn9qXYl9YXLjEgBCActU9F0G/1J5l6EFDgyo653ZaE+uKuSu
29oABkI1Qm410L91hld1NfdgZUZZRoReed12HtrqlBQmGEKjcdezHdIKqrWM90jAWNFqe3LXwiuN
PQSc6N7qhdoXEYkGGzpDvtxKt6YwnYTedpYspr1lcJT28GVSRW/L9BjAwb9O5AKK8Qq7vcdQSEvL
Z2v8MYniitK2SQmExcxHaRWMbPKpgZefe3dCCSCFbrA9eBC/lDE1N7KpxUsBqJZjmBn3txMqGBaX
OSSlS8QAET0p+53QYfXZGSbwsjSnPyGiMK9sxB3Zth0a+kq2mhahLgCvm3DyfHBsVonZKRz8Y2iJ
gQh3o3wgt6Ak/NMbLojkiNYZW7iNk7snWU4EZuV5eoeZmJZXENGTxEG2LUxZ7aG1PAa56vbNgrmL
bEk5B1AbcB1Kivnaa3tnWxnj/G22aZZtexO9WQELGMpm2Fv0t3R8M5Kf0HcXMq2cvF3Leiijj7MI
0vwwuRIS37MGMI1MIaxtE1FI100wG30CblZEEjo3Zoy7DHdRfU+f37gH7BhADgVC4hJleuyD4UlB
Ob6v6HQgkCAIFfF07D8NHLiebVFrPIBuPpzCKUiedO5YLFID00qTkHprdGN2S9+YAAmSsdZtlMhr
j5PCuuhncNiqBv9q8rZbj9kUXXcWMLFKw6ZG9ptl1wC2+LhOInZUY0IeTEpRayBERq6gM9HKNPn4
89ha9COho2GOaP0HqWvnGEfJ8AizReOb6f3wu0074waAZpftW1EVlxNsk2tQo+XDzBg/Btz4S4kr
8DhMtcKtWnW7kfbL50TGdJNnbKWHwESPHaNFXY1m223JsO62CWAdlBHgiC84CLn4wdjzZkN8W9FB
WakKzp9PnVeyyCb+/TD7x8KJrSu27kCh8llyytJdcUtaNdF9PM/HuhhNYrYQ+bFcuPu4qsUNjoze
3mKvUnepN4ffSMmMDtEoBnj51VhyHVJz2Xq7052V1MPemzzv2Jtd8wQ4N7vtTSBczCdaT3lX1FiZ
XI/DyxD0qKWmCXl5nKOR7GyvuhsWmhAHG5vtNkeNbUhEMbzKVN50SeZfza43HhtejJSLreEafeyL
UUTei9nA2lmpRlXPETBPlMV+cmwKUe5zOxR0jHuWGoZfyEtaUhHG5W24aNvj5Nb32IKUbNg3SWs6
n6wi0jcWMMNtGy6LJhQmTnHzgN9ty0nYKh7yyXuOSNdmxQ51WF5UeGzNtZGTbYq4bfA+RfSsHgg/
bqpbOFBRc7BdryJByiFiAAqoWRmXltNGvMc8E5MambAh0Fde/Dz5wpqnh7oKoIzbetrZoePuSo+m
dUjFw1/HwcBh1yrii5ZQAvS5rQifVUlu4RfLYYpj/koMta2HuQ6cVeKMUHqv8OaCUdgXmMyM7sSQ
terkRC0FC92Xyp8/se0dPyaJyF/ifrSevLZzH80qKE9VFT1WoKe2mV1lR7dqyrXb9dnaLcZ7J50/
sQC+yij8ErfOJ7cbuq92sSCoZK04USmIDZ6ID2hA09vKTLeDzMQlX4610mjujnnSVq/2vGj7Ufyg
CxsqW3Om6qL0UBdTe4cDP5nWHaJM2NI1wM5H7XT1Nput+S6c2e+sUO+Q7/lHGeJ/p6d3Tk+cb+gv
/+fD07rI8+8vbfTStT/2Bv/4sb8UOua/EOEYJk4bBDCLROffrUHXxsFDS5DypJYmfhzgAbTclq65
pAtPu8QiSp2ZQDo0n+PPcxRHLIQ7jtI4aF1KtP+sNSjlQrD4ocIkoUxAmDAsGD6oDI1zHfWHOrtC
+wesMuoPRR7QLqMLuA2ZeLgU2ufJSb5qo8eQUVBDBXhBuTx2mtVIQwQvYVKujVY/6l4nJ0HMJj2b
9LLXC9JXOIBLKJ8C6MRMHFMqmBZWHgTGeSdtSiFMJptOeeUxl0WE4YZSPMfNu5IW+YZ6HaxTWiZb
s4JjSN0Drltg9GtUJ1zTqIxNnDTPfeo9dioqsOcVFgjH+KsjSmOTkm0NZnMGbEvB8lj29bPJqrRm
YtkgqCn0EuP2BFbsPrbNr33N5R1VPqcFhJugBaBJ4Mjadaw7M9QIW3PuxylHGNp19ezQxly1NQ7p
QXB7OdZaXpM5PCrhHutaHwkxanFr82h63OOoGIlDjpNXKxEjxxkeZUFbaWNU/NK05xHIJPjALfAY
DH3MOK1vMF3HK9SIiPZLKRAqA5frQqs4xJIuXkE648ahLrlG6n83aGpLy0/GEqxKxLl2xW4+XwUT
j6Akj4F+hDnfBQUbnSmFRtBwSRw4CpF9xccfbARKFR/IxkOAzDf4QNDTyMaOhpNX5K9TTkGusulB
4U9INqw+NHm9NHjxU2HyHLxH2p3t1s7Tct0YQP8WqtcOSzGFMwPxVB17zSOb4AS4N2s1WMl5By6S
fpJeausNFx2Ue8Td9XgeJFE1UcCSVbMpXcYB3mn6TVSza8N7xAjZYw7nDySpd33EhwriRB7Z7qAD
idkPF1DST67XWtsev+bGoA23NjyXjopJx6dAjIUPKV47vgNBAN/qiu5Xuc6UumY8v7LhR8VNuMoq
HaKvFOj57mf+FvucqnpT5Juh1cAj+4KfyXhKjYmZwXLL+YpsCG9Naf75/H1nAcTAPmVYtQP3G9BY
AwhLT6eoeBV0jk5Phhm8MskZ1fQcaNQyOrXLUCmWuRBU7fQhDfmro6GWmnwQZp5e9WXCdozHRevg
ccK0vx0q5gnvaf80kPV5FbrMDs9tnl3I3WvH5RtGdh+vNLPx/DDykkkxCP6vZZJ9JYqQgj3+5BNV
c7WVPoM2TRr/NOWeeQ9NsFxb5QCmvJ56WBBlSZghnXw6WgY+oqWJZvR8hiBsLnQjxn3g0D6zK1pj
VctGMiETgFR5Gxg+knO2OYyynP9xHPLkis26sWASiTboQzAEU5BuMdO8YoeK7vpQXZ+nF33g+WCY
nQWyLyXpudC41LpFZk9VfDn5JCeUADkbdjthG75Mw0SzNVy+W5Fx+8LPLx3yT1lCGAI53qQ1KQkl
VEm+P8L85l3Be3TfBDKh05d6O8cO080gGM7nAbCMcKb4XSRnwgsmljGvZ35L3rWH89fckkbGPGAY
jYnVbvvY9L+USyVALS3CWXAtakjiQNIuq5eKvhL6xVdgJq84NmwsjcweQzCbM7v11lZu+iecUvkl
xanxWo1qr4f4qwgQDwmyGS/9xEq2hPpFICwMPESKeVrMdBMnWvg712GQ5ZmdXwqguWyfWL4Q9H8h
A0GvIBxgAJZ7L0zJbxEjv8ykNy4b21m7GCQ2wDmaVWU19XFwmqXfDCpzjDLjgLPJJtowYFHEQkdw
PF+dcBNv73fWXUilb0/Jetrjt0bmQVl4rSpu2+/5CANnkxVTpDigZOIPF7jieW2yvNHanictfA16
KYF45HeHt6pmSNRK3llTPO0dn42qAnfFa4cT3cTOekfFme+vgKO4bEZBAMnxunOTV+RdPJqJGXB+
1g7l502S8SsJOvAwT0ExkWPbbIRWLIFSVbBshH9rmTOnRurS+MOq18rlX2dUB5n05YpglfEkRRrt
zLp+0QYo6lxAcykq9ykrcKonIrwVQ3ftFm28sgcdnKZoDDAvpU1qbuDukmuTDBT781E43WZOObyo
JbCWHaB0tuhE8FnMcx1/teJixCUWe8g9DOtRBRDRGz2U8RXwkA65vMFXaBtgQlbI8nHeLLjCVVhE
7W0YSMdHlG+mAW5ZMM7xesJssB0ncCGc58MSt0BViVPpd1/gFhffGso0MjLQmgb2mLzqyhYztX1B
LXLNxBgO8EiLHYCB0StXtahsmn7kKGSx7AXSGwtMvKn9K28oZrFL7XxorkFiafcIEIIdeIvERjxP
5Nyswy7o00s/9GxcJTVeyHU1JVV0rXrHwpBp5b64zwl7PYWu8/jDVuwX4pNFCfhmXyNxOCP9dQ2g
ZG8jE1OP9FMScruDG03Tvp7D1yjh5WLn+rGr0WwoxIFrGTHSf39dhGM/XxexF/wHvahf3kiewVJZ
k9eW3cEczosdc9COkm/5gMoHXdTr76+2KLd+uktK6o4FHg9h0ZurzQOJ89Gcd4d0YoAsOwEv8cU2
IF3jj/v63yHgnUOA6YD3+uFL+cmvf8H6+aX58QDw54/8eQLw5L8UB3M214jwpGeZbPP/EgcualtF
U4SMP22ikKLR/9cJgG/y/3dOwKCjGUMNCNYKLeE/6ZyY8s0IRd7Pa4X+jOkoG7Kg82bMVODdcEGP
zkVmERG3trDxDxvHpNRG/EcjypY1kH5kN5BPZ4PrLfLJBGmtDDZamxkUuvmQkoUpslPTOHY94m8Z
a+kftN8xwTu75z2CJ2our4mypX20A/qSyeG6NZKI7jXMzgH3OMS+NtjB88+cy54d3wvp1ndUUSit
m3iq1oSpu7sUF8O0azj804+fHoSe6WrO5+IAxselUmB5Vjzv6QM0xmVOdJfCB29Qu3bPZYa00l11
i/AuoYLge58aaughO7WlPIHlfrG25jXkooIChrAdWXCJyZm3GLkpcVACodxhL5UPe6mBJFXufKqW
uohYKiQRSO3bWcEUK7qJdftcSiGriLJKcS6xtEu1JZmz9BgvFRjsZdUzDQTKMhC0vZeCUk06Ttfa
qHH89kk2HfnDv+o7x75Bemwc0EGbW1gk3no8F4H6pR7UnUtDxrlKdC4YyXPxqFjqSOm5pETMOcZW
0He8+6g40Xr2j1Y9Dft5qUd5jTWdhEcZC0wX4aArH/nAAYFA9I3xoO7ic2mrx7h4E2a53o/KQZCx
1MAGv80fw6UuNi8VsmKplfVEfBZrqan3YYaAPHUurTlLla2QwJ/IOKL6Buby2C8VufRcnIs63mCm
hTsBCQfkIoFlzx7Qgabn0h6qhvmzIBhsp6NU7KulBihpkb8YS10wZN/9AEbdv+6WqmFxLiDKpZY4
drPTmybOSdnSuV799d9tYsk+vBLKQv3K+/UsEq/+lIyDWRzyU+Y3Q1ps3D9U5VYt7rUwFyo0kUTN
MG85kZrGy3mZ+N+K+s6Kqll6fregbr6n6K3r7z8uqX/8zF81FYVHwYNJgXeJwsq5cPKX64muNBIj
Ipzekk9s719sBqi3oKg567B/aE3rf0kJRcVwwKac+9b/aIE9SxN/fCl7BkZ05N4GSQPUft4usEnM
KdOc0WBOzhQ+tzH6TPpD9tBhXseQN7p11u7KarpNqW0ukVocUw3XW+doZXdxH9Gwme3ZfPYj/H2r
PAeKBqlo+D62KPE4L8VrYGCkrwbtba4FFecu/Swp+m9sKA27PIDJN9kGOaajR4GZhxgdfE65dLs5
QoxjO1+nsQJNoDtO4tQwfXjbZAeckGMmHLI4LhGKTsAf9toVoLb6Yqw4WDgZUh8xqnjPTAVWZtdO
eXRnOieFqNt7NCPyxKJLD60Sz1GasaNnvVxJwj/2WIcCSHYUH0rdlLQH2HZlY3PXY1NG0cNNEraw
MkPrjt1TsvOwy28mZWMIo54CGyJ5pb0WDSvDI3cjNyhGkdMBTLtqy101c3WWkTvHHgmVd9srZCb2
qrM4tpn60e+7K2j54FLG/AHPhnk5sq1GzIMp19IYei2dXRZTdinRhvoZOPjZbMcTJ9LPlCyOTgWI
NrXtO4zSnyvFadotiocxFvOnJOXAWdphuEl02UGL4JgcRfA9XO9xxGTpuzEFZ99ZPgLpropf7VWj
vXdn17ixEyFgbybFQ9B46RPUFflk0s/dn2sppOPYO1hg44pyEu0Sg4SWubyFnzxDAhenVk7Vl0Ka
9WNJNwpuPkCztV1SUeZgfQsS9+DrGbaZaqsbKOb1s0z0o9NExb4Y62hvNhMhgz4CUroH5gFBliZQ
TX/gnS2qlbSHD4SwYJLJCpqJ4OOyOwuJ0IswqjpfE7xo37VWal9nEQjNzWCFI+WesJq3GM4ebNDC
W7vmtbqxCvu+SVtv19AGRcsaQhdj5qziqI9QpKH867Ox8vZ1ZVP9DkqTmMFogkJPyuqq1b1TXFvm
2F0EgWg7PKhCfQCCFl3IzDE+S25800wIGulSkh+heJbFztTwOEnWmIyLYapUeyxiQyGIBgzwSmTn
LPYapqz/OnnucJVaNbT6RVjOmTqCSMkRal3Sjnj430Kft1E7vbPQI/RZjl3/uYC+w40Wffvy40L/
58/8JT4y/sWvMBSKIbCVWM54cfy50msXkhWaJA93Ga4y+wcVko0dzTC9BTpl2EiRbGref+6lLTbj
7KIpqYMARQ/iqX+y1L89Y2KPVJL9Ls42/tFYavs/cnWDYTRmXRbdwSLor6V45kEGJRrXu5S07tgF
qzq/TBxkphsvpJzyw7P6xQn3zdlPLTV7Ggo8HyRYMNWXT/dD5Z4IrZlE5LHdD53Vb90pc7ZmZKWb
yY2yw39xKUBZvIZwKnBc+fulahsikZmpds+SQ9qzBQgC5k65hXNU/Rd3xaP07IUeRvtjOb38cFez
OSYQE2RLpvQYwZadqw3UhITEIbc7/v6uOHj9eHg+P0CUY4Y0bAYFQrK/X4oOYJekigfoRYCu+skC
OIkFfuydTZD7MU093kCY9pJ1CZdw/fuLMwZ/cXGqiMsoBkzx5j4RhJIZh/6JmALprMx4DLc54oPL
31/l5zGicDChxqOeRECC++YqTaDtpq/8bl970gGnZeXYPtRYuf02LjNYzL+/3BtRHk9ULYh+Dqp0
pngbLTf9w5enqt6yQzrxe4p8NJeT+rtrW686KDLW1uzCIQJq9fsr/vwYlWVxyKNbhnr6p72WH1IZ
1DYJzqzzsBqgV/JlecX291d5c2Q+35eFe5yQDINCor085h/uSyIeIvYn6fZ21CM9EeKSCsvNhH5/
jVhEvXNPv3qKP17tzZfmSIOIZJV2e90P5sonCjjowbKUcUIiAXI5LG/J19/f4FlI/sOe9XyHmGuX
koDjMSDfLGUTHAg94A/Ym6Ejb2Qh06eAyOUjOXb6QCw7G8Pq3u0nvUZ50HxzWkOfcPgdOqRm5A17
/bYbrWFVD275Mo62OE6O9FYWfA0cb6QIwelam3gJ3lmYzF98/ySPuDRYMalYP4043dB1KMh42UcD
MTUrKdAV059U/ZYcbraDDXnXpS6Gjc3T21rpKD8bxG9xMtbltUvoA6yWAOyMtv/0oP9HB4r65Udj
fV5muOI/byZD7AGAm0mbQ7oSkvkUqg0lAgIztdNuKWk0H8bIJtp1QJm5KdI5P415XF9Cl+4TNsds
63qqDyRMEFxINhEK/dLf+DmYqdwKJhgAVn1tObM4zpSYNxV9ic3gqpLmS+09dXCOn1rCQ9ceyGRw
ScLdIbmnzGDXGuf9eGqTuuHkDfmt9ZW3GlN1EcrkQzdoqrlyQuhpz8mu5khBP6S9KTx3PlQRVKQJ
tchq9FP/EoyP8VHUFfrUPBHs7abXZLLvW00Eo+cGyaF1wvaG35zvfj9af54g+CHYGDDrJUoP981g
JeEQxBisgX0E+E2gqScZAV1rND52s19uAdmZ/3hKckXFYq2MBYvhvbmiV4+99uak3de+fzRJt0nN
4MXL5WVtgwQHdvv8+zv8ed3WHBO0C8DT89j6vKnRNYHX53w37T6eiK+1ejkcA9Lbtpo6zub3l/p5
mIJeQxmLC9jDbue8GaZBx6FmIH9j7+leXRSiMo8FKKF3HuAvr0K1j22KDYbq7VeW4drP2oEHKJza
ABSHEOaAfFvf/v5mTDaEb16r3I3m9M1uEW+1evNFJeC9cUksVPrRLDbQ3uOdM2bEkTTw/QB5umwp
GPhU7kH364/Qk/eFxJH5zsewf/Ex2MJwUDEVgFb55vurqoIs7t7FyDKmLn1aL93BL293cmixXdhy
lkczH6EhGsX3tBjc+6SNh32gjP4qm2f7BCfff+cbsH75mUjUoChBHJl6u+MIpBDEu9nNnuC0HImu
2noGRd45b6trv6EyFrpd+SnFtrFOyby66ZYUKod21MbTObWxPP2emmN/negRpefwuUOVvq6itnyY
cihfZRthKw7C4ZRPRIsb7Xubi1/fgAcPAcE/MUJLFenHt7Bv1h4wz4GHGk73Qe3iaR5k8CFkFVuX
lRtD9cL5krlOyxurzk7g4L9ATnxsasc7dqXvr0dd99vQKLy7YnaLRy3n77Py85OtaZ/iTJyQOMSC
d0Wb7sDpl+9sj8zla//7W1YvB5Z/38Gb0QlxkA9cTNRnRByc/NnLT60a800skPwt5jMwZ4AvY+No
F1QTmpKsyd+PTPuXo4BGETUqbZnu2+muJ9YScj6aJYu5JWU21eor26pbVzYwJjzjW5H240e8F+EL
iTNt1wfruLCocRCHt+oDJPBGU6CUl1h+InPI6BV05TrkglSKUYDIODC/T7lpslS6D4jBt8qIyZkQ
3keiU9FQ9sq4FMpMD3OBd6E3HpyJCwVEjq9L4iTUO8/8563bwjSmucIOwTE4Lf190FDwc4mLZUGo
4vRj7mNijNONmAmLpnFuv7NP/MWyjfdFcfLEL7O4Z/9+sSYlUbdm0dmjJn/1iOvhrU3JSI6z986V
lt/0ZiRxpSVsCXQEqvQ3e0RyNTsiLhUjqQ4eyagOPsbpvBBDJk4TakowsBkOrkzfgQTw+yH0i7ev
g5PHQTjGi+knV38bYPT0YwNOijt9opkEwLG6N6T/mrrtV468zjsvqPPe86d7VTBkTNLxFDXavz9V
rxfNGEUMWY7h+X1ns++ZsOVPOYVTu5+/w8h/LKJ03ARTyeZGIo/oGyxoBruV39/6LwcTDBzeLJgG
fxLLRV3bq7Bn/g4a3b5RosTHkArrKSqCtQrj199f7hcvTcdg54jIj7M3h/y/37jjxUkAX4YvearR
15Smv547Hb5zRvzl8zWpZDCSeLwSZ9bf1tW4MQN072Wz54xcw5AdcW3k0AAcX4vj0NjMTjIZNgL+
83bwoRRQDUi3Yy+wdDjvrZE/H8o1anZ2ywZzCC3Gmy97mDo1h03Ch+kRMWDgBkpfz1B5MWoEGZnd
ZZMBcnDbBfHXGe9Mq7eBTpyDgFLASXFxnNGVfTvWWrADlp0b9X4yZfi1dCk6IoAK2psmMhXZQk7h
OOui4xfgd0KtteqdKlUb4EGI+bPKXfw+Yhqu+tBGq2G1LZ1GFajm2+9Hxi8WGvRhC1HEgK9OF+Tv
XxkC7mhSuVPtndEHdy4JcZANtEz28tE7j+QXl0K/KkGXQG/SPJ2/XyoCTFBWtVvt29nPXiVOkrsZ
XjZJ847xX9wWe1AFs34pqf20qpUI1NpSY8EAUlvfecp0dkAf/Yu4bqki/rvQePvH6vH/8i67JdO0
baBc8anfrClcibIIW0Ryu95WKuhvB3HRcSXY2MGGxmb5kAUY2Hm7ETY1ZgDbinB6Z/n45aPkfC0R
bJgSXNbfH2WAOY7kLYVv21pkjGrEyRdn+M4Mq3nnUt4ZEvD2Dqmm0iOGloVK8M1E0gS/d8FsMkRk
jdfDmbAYrqNQDjjDMh++t1NjeXPYk6fryu4HsePk2I3bmaia7C7TiskV2dQYj+Dv0ycQ8ASUEFSv
uw2RGA5ac8znX9Cbi6sE/lCD0DFF+9TkUOBXObeE59spAP15vRrMHTYGe7pQIvT2ETDWeVuQtRxD
vwvNR6eziCtKJQzgXWxmo7O1vTK0QL6bUfYdd4ZEdlpyggkvRgwz/pL3W4cfmrQwp2NKRrfak/qT
ya0wSvOUzeRc7DFb9s21ypAXXUlorv6d05DWs+PvYiBSpW4SBKDSS/JNTuRMcKVdnICbTtlFvOtU
lT70ggbQqc5FcTDrhPxFkgIwBnph9JQhfCAPHSNzfISiEyDf7Ioi2U1JNAXbDL9pfRn3HCeRFmNV
S/dNM3gYOns1jURHEyR1gZvQN6g7ZKW1KTO1bK4ihOBfXPJKoHz57bieNQKmB8DDuE6IfImn28F3
+4c8krBrJgFo/d4A9hBsu6kPuiOb2BGnDs5V5G4BUWWyDGa4KA0cmRyVc7HFSEf5zxAWDMOqUfoD
6b3pekyzwl43MuxpzZSlQqvX3VHn3YFsLj/6pZU+p0Ib923uEOuWxeNBTHG6tSvvpsN+A492NyI9
vfddiqgyJHuJMKW9JRP8I14CZbHrT3Y/DahJmy9x4siV6iyg+DFgUbKUvklbDFv4h4jPZO3unWYw
YNVGME68uUCMS7o9FnVcpbIcv7otISgS+joGp/7LXDnq0MNrWvUjfkaAPwZsVUc41a3ysnprGnkE
x3+Y150RmRc6S8MrEtHSPacFPDWR/zTOttorYd5FuF1XsCr9Ix5fwiTipGNTQf8r5S2xaRp3viNE
+Fi1sgUPDMg9mpObhOrSOMj6lIyjtZmNpNqO2FBWcehDznCT7GKwww3tLn3ra3lPStG4NQcd7hD9
zeuJttYGv7K1n9m63vtBWn5Gs4mQJXSRQbeVs4HOXr86osrXoiXPUFOw3tOAVMca29HKzf3xaBuR
dWxgg9Pv7U80zHbE8JrAk6fnDA7Ncx75B1fJh6ibnsmkAmxpkGJed/5zBrSL7Isk08e+c/NdLyoM
yUo8AtDzT41vRxtnwcAbMZbRlN4p9mqP/HbODfdRLfrbKqj1fYOdbDXYzWU7gQFIR1wok8i/N5Be
DtpusUVhGzvkme5fZdN2iE4GbJWbpI9aQOddUeUkr67Yadb4h9DFtI9JocN5ZTF4PmaYzMeNW3GO
4GXKIoGZcvhE7ze5rgZGWTyhgNaJeTS6YCKArC1om876gn8otiMTYusrS03NpZ6GYGg+QSFxG/xF
lg/RZDOTcfhJmPbOiAPi34TFZ967wipeRncmz8JOUguaiK7dfgXU29WXAtVSvEpcXQerdOoV/lV8
lA1F2oq8rZontWqTnJgMnfWPoFHGWyuNrUc/y5PoOMRQmBVBd9fmYOkdposBhEZFMS6MGuOrY/js
J6nvllt3NtILvLX1S9vowEHXijctHlRk078HIib7xH/1KO53a3YB2MPOtol50uMH+kzZa11iXIP0
0ZifSR6rNxzR1I1H+sonotDAbsDi2LfsWB71JONPfcPvmURKbFdrVae54Dwdjbk8WhLkM1W4pRHf
hPOSFclIQPJbPYcEGr5UpUx2ySiqZ7eyokMM2DA92mOb7CJcyx9hFE6cD4sBeZmvsnbTzeBrVqkl
FFkRCMgDx0GvxYbrSAJYsnEpIaMIIvBll3Buyg5ZCQJ51UZB/1T5w5I5p2jpr7xgkVYWhkTOjdHe
PpZ5mC5jUAynwIvDBzCRKfysuiM1kccpnhCmcovuEql7EVgzH5XIhCekWt1wFcCZuol0hZLaQMtf
YF64lKHkt9pltJdG5Dz0rQX0hp1IdXLKMLyBOF5+pnRnYbMv1A0+98rZ5gXg+rkDeDcUYE/2aJ6C
G0j6vbsuVahumEQVk4pvlyI8bl2AlDcuyv+vdR/Ud3Kuzccm4nmf0XgzaV17HfJQBZykC8HQvCtV
XX5VywlznUMD7zdJFUdopFV0UGPGrxUk0pq1rE5n2N7cN+XXFgPucx/yXGfXrV4KM0DTMXchj5WU
Lf8UUI1AndE237yhUTcSV+Ww6gsvuBlRoJXsd7Ns+gajT6JFKK3BJmjBHkx/uoS/YJWbwYPdKvDx
VPTRwzhnhep8ZOQE1D+W5qTQsRX+h9IJg2tHdcVnJ8Dy0RLdEK4swkDNVa/ZRKoO6XjQ6uo01Ya/
CUhIvKgzbp7s8fGDFjHrYuBHh7NLpTREcNOhWZjxDyl24Dk6oRtpV+mxTpbIvdajiLPBbOqfwgys
3wopOgCUYEjbTTyXyJ5n5jllrBye+UTRmoib5psbSLX2/Sk9mnW7jPIO+gE9F0s9RFnYPwHr7VxC
2fmQxF4k97qtyy82SSQPwpuhfZX5EN5MTpabK+Jl6ud04SZpp+mejHJM7qPl67ZqX19CAPDvK9lz
oQSCGMpRgrjYZIQYo3lqOg6nWyMQE/wpiDtiJCIPrY2GxIUA+4h5HUuDPfAbizm5Z8s+fiDOqfk2
D2QXnmb4peFWZOEE14Ey39rvYD6sqLfA/8beOOSQGgvsSzKGZ0DYsuPfy5Aj16rsmmo6Zn3vhNw7
I2kWVc3S60hGGmtWeJMmcWGuM8BCt8KOKeL2U8p3bTQ67I8OEB6s0U37WiBJIu3ZyOJ1lQ3Vqyhi
80kGZI71Q2N+xwNF4CxTr7pjtZhfCysuwUda+ZRgF1LddwvejOI7Q7UkypLH4vAmb/bGQNbCCtmX
+Thbqbj3WoPVzHX672Opq7vWzyn8V1Z53fZT+WmM/erObHVwQxhItAcfpwFva7JEm3DJTNPMb6zH
7ccKxY5xV2NRZ40vkkwdC2IhX9lRu1ecif0dvK+aRcyxXOqmrd3RELb157nR7bWflQGGelJEpJPx
1fDavLQxxnQr5QbRrSObckfAcvOhLkk7WiTobVDwr4Bwlhu/L+2vygvUTpaEMpaSsEnLHpEPgSfc
mzyvFR1NiQW3Zh6S2jrdQ8Yab9mEDCsyYvwnKw3kOhXFA6zYq95d1OaGEXGWqevNQGbsdUX9x+jC
/hRnZc1lE+fGGAhdDImr28M/or1uROJqxDV3k0/Kf3B8C77kGHUBiy6xImZOs7FCOHdUUXvqpynd
RMzNKyMY6ss8cHPsN3Cr2eqzBfRo/1FC/eIp8jyB+4z3SdHb3wAOAJ4yzD1vJ/6wm2qbOyZ+mVZe
jGMsP7LfBrpljMVXb1j6TEW7C6ksHyuiYeiWhWxI+7iYPupxCO7hXw3AOsqDU6TVxhsE8XsRHjU9
zF+o/2Wfkgx5Fe8cHpIlZMBCzwln7U6TDNdxkjTHRBj2qvcF2eiZxE7SdTS+zK7csEMdbvEcGns7
jpuHrhIOS50X3HcNF+mU7952ZBCuKExDtXZ9+QU6iPNEsmx6iCL3aYQ+vKdcGrIPZCu3yhYpUxEN
4VWkKdwUpnX0Ec59DQ1/2PVaGPsW88lGR529GXomY1OGxDollAqDaXIu2FzIj7FU+1z9H3tntpu5
kWbbJ6LBeQAaBzj/PGnOVEq6IZRSivMYZESQT9+LSle1ndVto+7rquCyJf0DyfiGvdfWzY7biQdw
k9OdJj6aqYgYiw9ZjPY33brWdVRFM6qFyv3Ski+21tSwO49n1xlhK8A4LwjuyDUSO08KTVIBdeGq
H3pi1bVuf8ysmux1C07qusu5DDJCujKkfjU5QG0LEcWtcrHWmEDWLBBAfKFkGwOfgt5N8td8gouH
hvYwFF2ZrzzXQE6X67vZtL8NpN7uuBV3IKAwgbFjoyALxuvK9eKv5D5SZoB6KHgE4jENh+weLfSM
bccJz2JCShebKX73krAjp/duSMRqmnWqIvKn6nI+TlMjr3zP4NgBgVdww/n1qU10Ttqtk2ILzYkk
xndS05aW8M5w9DRKXkXxkD9VQHv3ONJrjhzdcGLNLSONMTP07cKUuEwMsxdTnsyK1djnBfFimXnv
BWgc80AfYhIkZCiKK7jOzVnU8NiF25QsR9WArVIMIKHJ7vBFfrC0ET1F7Ezpc177pl5ygb153bX4
nggtTzH2ycF6IokVVp8dfIcj9yOGhPZCxVq+YGlveGgJ42tQElrsyDHZDsFY3U0+FUs59RZL72iY
14mOcV1Vpj4Q/iqzk+E0yt3IAB7IIShADfLQ8JsbQ0HtXNVT0NwwvsGaBCA3aVgDlDyEGsvLX6oq
r+/sLqzuoOEUJEGRZLfPUzW8A8c1v9ciT9+72CSOxDb4hR0qgJPX580DzpdQPfVUPHxvGU0OKZag
FqXhO8eyDTlRIJE+c1oyO5tLiwBQnEswguPM/kJ9TGdaVKl7SgrCiKqiGd7FKBgiAPSrPgp3CdkT
sCReTJFb3wkI5KQHY6NvRafjFyALNOFunBmA3OZYvBteSzKTPcsIkWPh1Q9lBxEVYhs0ul2QDLLZ
uZFiogG+m8sjtUcKHFLPmofUHwkdJpItfgH1zM9ErS57knGiwtu4tcllVDvTUGyk4FXCy0AutalR
aQU0MZo/mmduLc4ZzgD6RrOWFqgc+HUJ4FiL3zwbIUm6rmL8uEndaDL2xrSUAIQH8pZopqJLnppu
DVKnomglgJBvyZg56talHuMX2csU1eKYLUbdxKs+7HHkr46dA+5YuU708vPD9CTKeDApjoUVUJgo
0wJr1s2KfqLZO5EHWqojun3NLIiP3rHcGkIDFId9meWMe1AWZDSYBcy91mIKdGN3nrZ2gzd756kf
mgdPoajgK2TfulZLBh73scc8pG/NIj8LVAxyT+hWkF7hmZQfkkQubiXba9Mr37DSL8Uk7X09Ekhd
WVFwV0CEwCFMjNYXHJpiIvDAJcvbHXnTB1uavEaqcl51Vsd8eUSS1Qb7v8Yr13wn3LvM/tNpw1yG
T1EaA//9XNviPaN7IZ4MQsllElL8yMg6L/fR2JOBPEYL4QZbiq3XJYk91Lt8nfOhZv53UpkwzBXX
IRWdl7ptfjRhyDT4X8sSC2qXeZAzapeGm0OY82tdjWZcrGo87kTcz3oub1LpmOtuKSHLoLYH7Bl2
+hUEob3tysY8sZPuD6oaMTknocYmV2SP85yqrwq/ws812H/MBn+nQXUZmv1hNPwv9q1j/Z691kyP
f6Lil0QE8g2Wn/mHBtX9LYC9+bnvIWZ10Zn+Q4Ia/maSlID0E4IDOv+FjvcP+xbYBw+GDtN54hJ+
7lR+l6A6BLfyL5Yfwx2wiFr/HQmq6/4yyUb3RooLv40JMJZD9BV/HiqPtkizOdXGUl3oDW1Q+erl
9LQcZibxJqTk2UwvxMQkcARTuS4SbNo+z8+r2Y/JM7aQtmEDz+R7MFrVzRzr+iUyc4qXhERgpmQ8
XTa6iYddVc/1S+WBuTYRkN30mULkl8veuYJUBIG5yKuEJGt0T/vMDx8C7pR7wrnljSlfq6YH6y7S
4nGQZv/cFJk01rMk6Gxf0CC9ohOvNHItA6qo4STMB3VUO3rlDAiJtq3fFd9ToyD/xOkrntcTrdQW
fnx2LDQR36u4jMarhOkdWetmPLsbr7dDVDoN+It170BXXhGd5uy7aGk90V6mFycPZLhlnZGxyqlL
klAKo2jelur8uYE5fQ2fz8TOVpIDHgn1xkSnfgagywMH28J0zlTR3U1tnryCULcZ5OPrgii9g+WF
+X6Ej6yzUF3PVG+3njM10UqFGCmYyqgAcWtWXIdOpe9QU8FEAEc1ieaIt4zaG6HhWtbAinx32is7
C24tAAPEwzvVm8ZZjL69Cm/J6WiPlDLDgzMBoQUdIbas9p1DPLdWSUdZ1CdvgN2Wwwo4Uz3j1JiR
w53kTPTaykxoPlaZ1wWXEF9Vve4NpvxO1Y4PCOlI0hotplMM0a2njA3602C0+tgqj/K9joyLmmFK
ASL3WaOTuap0PF/mxBq/lcXUdutl+opfrO/OacjgL+qjmVn/NBjFRpRueiPduty2XVTn5ABFHSQ2
K5BXpaHJFoUFUrx2y4g5oVj19tiw0Y/aDF1ecsCs5XLadHDqOifB/0Js9oG1SHaftoXzzU6q7C6a
Pf4aHsj+wWptpvld6p4tOycHLh2b9GA4QyIY6LUbe5DdQUHbu0/Sio0IRfazUSf9yTGr6IdCzdjv
fLNKYFth7862quuie/hcuHYEvZwB283xb1M3qwsmGTGsE6JGize3bZxogXZA4DXxl0feYNEMA3bl
eyy+Kot430Dn4kpYU3oKeltGW6tR3QXuiUu8wpRUGy5XBCpOZy7jJdgJRse/t5rEveqkO5KS3lTt
dU44WYaMr+Iuf9K1lbtUuglBSHw8GoVue4pkZvI/TW0lw7DSkZxy/140EbHgl9o0dQ0FXgDdP1QK
LVAs6V3uJyWd6QTfMj90yr+1wrzYtG4wrx2HTog6NXrQ8JPlVgB8eY7jaELdGwPHC9iniHXR2oC0
KuE90FuNLQNfa1gvjhWITZl57ZK/fBk8P927dBsr0QiSY7HbEAJFKhMjTS5F7pf7WGhKqkzK8quO
lVNd/HEw81vy3+cy2rjtPJoP7iyAZZP96dceXpHOOKixf3QBxt0ZRbhsXHpHHZ1enmRS+1ewxfo9
UdH2ptQlsKmxmu66JrSPY152kFm85BhOorxTgAXvS5XrtVvk2S4mQmYL56Pa4CxY0VFlK6tLr0Gd
rEYIA9Dis4vMT9R4/CbH6BBGxN02yuxnH9XnysvB2+U2FRqFnIXnn19DQozuhPvInNFlv9Y3a4uP
ZYckUNxkpvscjW2yUTN5uXQsxlU+W/EhWZ7W02h+qy2EO6AA+JKn917I8zDzGcaDec4zeyB8NCrM
nSnSr3rR7FCsPIbBFByrsH3z+Ma2OrPvCUQkBZGAiMTpb3yV57dDVz+5C+vEns545s1dZTYPMiN+
udLBQJwds1yGMHJj16WkkmPscghSq1hPPvm3oxQdZX3qX3WZJU69I85DHie7CVXh3naku7EE1n9K
5MDcBPi7Tn0SuBlvr52fUy3EFeABIhgVwRxcRmefbxuyag/YzhjrexCvzZ4MZGMB33M1Tc18Df8v
J0S6gc5HUk97101TdO/MJCdukmwo70DuKIZH/XvQpOapyBLrPFcRcXxChRUzWY3iSNYdtXPI5fcl
YAGxoeJHS8secjuztmBAnUzXrDTY/Umr/zoXJF4Zniuu7Si780AjcEsUGIolq8aqLwjOqsrqQZZx
fOexYli5tI5gNs0Jdp48R7HJSgyF/Gup49dUmN2d3Qbq1taRPme9cO59xvMPFLXVenD8kwiqeq1H
Lh30Yd88AfWL/Sl2sFwvEeW8UrsI3pSWArdqBPZx1PDRpjmiLg7KD1/EC/Z2K8aZXIvBxb7Xj8K9
5hljXPIhC+xVR+71vUc0wqaj1D87OB4g/dgtAYsifXPLknsragTUm2K85yIs4fOZ5S1DAm/l136w
zfxZbNhCL/IxdzPYOYkMs+PclkgQN8Y4tTfsfl882UNMtIzioYqQSWCZZjTQuAAIFUAfroyUPpO6
gBBUlz0UtmQc3ARU7a22z85EKUUnT6jpUIeZPvoDR6QuZv9oAJSwfoqN/lMn/02dbJuQwP6qTr56
7afytUan8j+F8u8/9EdbLqWtjzoMqBkF8T8r5SD6DYw9kg5k25i4/lAoY8tFTx2G0ExZe9Alo1f8
n0IZOjvKBZIIUfgDF/53CuVFW/EHOcSSAwiQwyTdkNL7X40CtTnmfZUWGF4TunpOOre+JDqZvlZo
WtdJgnvkDx/P/6IwWVRTv/zBgL7ARF+C0ATp85/r8qGM0gGuCo2szvs70wCMwywy2//1X/lFLrW8
LeAStgM8gn7Y/lUoPnjClJ2X6gPrYniVy1i9aKDigu5vIQupcsXkn415lxv3QHL117/+8x64uV/f
poUQEUkxZjReza/KeMClIZ6YYKAI80u904o9IU2/eSAaJbxoO+1POtcM8NkOI8tvY4edQd9mgK4E
UqAHTl2oxk0cTldCQX0E1cSOKZwVagq74L8tMecCnAYQLQGo5Ow1PQQpcEvDafrohqm4d/KQXa4m
poYBAcOnwO9OkJY7DNRkWMXMVlmQJhbnF8ZgNlXM8sFKdRrhicPCoGez8MUmrOWW8T4oLV+0ryEp
4Caxv3L6oGmZd5Iz77EcWcqJ/BOdxIq0jxnsshGya+o2s3lJMxYPVmLyg0pn0YXBFIwjnw1LJAO2
n+zjzObIR8V8IEFqRSw4YV3Ofom6WRTpC59sZhbG/gH8kmbz4XVzfWnciKdwmdgMYwNUUehzaYNk
QHA0ROFwJfx0vpodjcnbrPC5xBlyhJF9oagGUjHGQO99YJMoF4ByWc4gHxlUs1DNZ/+Bb4eTTjCQ
qG36mhE65ttExbFOAgRKmaqnr+kQN88YxflmurY2D76CfRWoPj45Qx1dfAKaDnDNpg81ttNXs+dH
JvDP3xbpzyXWCXuRZLC+jOUsvv00oDdNdKmqkE8ECAUFq1uBJFv5EK1WjFbarQDLDTRb2lvS5It7
lofU0lbir+mwetLd+ceEgSbOnZyQjoOhQezU7tjRG3E7h8Yw7X2Qp0cKu/Z6Clg8cYYy6RNO3ddb
0xflsRWA3YZ52Tm7kMsMKy7uE6hcOx/q8DWpVuSdRYn8UZgTdhvshztgtCYPDat5yXQnH0GkzldR
xxIPAzjsKwLPV5bmHbOSaK/jYrnZjc67+aQWuhHvxUc7wWoyrQD3FVyKMq3lDwu90J7jzr1JXL6J
z0WlW7cTSGjmWJuyHflci6R9DUrIUFrFeb4ZtIGftME+eI9ioHvzInO+Yvk4fbUVe5264WYo+67Y
0QAO72buW18yN1ObNAFGZxl8tiLhewRJwke9XKJlreWPZZC8mz/5ft3MN8GseNq7Ftd/T3rPM2yp
+ER01bMywFGlWV/dJOGHOUamBEZfsTPEt2TD5vBeTHsCcxLH42Nic22yhilQA5lNuHFdOAUomH4M
btBeEyTDRalJUtEpX5QfGAOJPG5701aOexMNyrtBtWV9qTPRPo+e37wYg7vssaG29XbcvDhkLp5z
x/AedDiF7crIQxC5tWpekzAQ9TpziPmg8yw2n28uTLkJ6DaMez219QDbjJQxRb3/rRVGcT8R8cwo
PuHzsQYwbHQ41dpXZnYYmMpbrFSwo3o6IyOv9M2Qq7ZgH0zIefdEBBszW3MKnK1vA8oefDsJ7W9w
p63Cf5ZNrYa3rB/d58yqqyJBsDTXRKsPs1FvHRPc+dXUqdg7qcQZ3XtnSbXvlnx7K5yWoMiRIt7y
dL/puplwHZT95mrAo0QgNiwH5g319dgwHhi4wk4ue5DBFMYdddq94Y3XbtVWAMsD727u2SR7gXau
odE+xF58XcH2WlTSyQFRRHqs7OKr8FxrO5ZwlEd3+p6F5Gy7cnwvUrs60hm/wSlIj+nss0NgaXZp
iAPblp7UaxEnA2F0rPeSTJz10MW7UvXWiSy9aGOh+FuXgUcMbJtk19hfpitw5HJa93N88vPwZBSE
LGQlYqBVG8XdET1QubHZfq87JhUs0wrJeKUsPxIkoqDQvDrYU8xCKXfr+6kOsq1dGdE5T5P2Svi5
2vkpN2yXV9Y5m2K9JZ0+Oc4TXyTSS/No1oYER9dM63ZwQroQrCytE3Jb0kTvUzNYthsVEAEvi/A4
Wg9OFUMHBAp5YSnqlFubz/5NtEr54O4iY15ViAriVVIO8mC3WYAMSb0Q2NBfWGIworbN8ZiwudpQ
F4Cm8VhLb6ZYkCykcMt6CWceB3i4k3Tyq4UCv82R996j17ZW1lCgrpRjqrHUGuRThPolXFAUyin0
udYJDVBZFM+Rwcp07Wt/wtEsM4X+EkIls00ygqTrUCE63R3VWbhzkTkGx5bnq7mZeIikzJxaNKgt
99WVCyX0DBcbiaZt2kdbt3SsacpdJbYJ2MJV3XAFToPlnVq/119nhY2xJ5icOJj6oMqNI43mZPX+
/NqWpne0p2r+0pLJhgNURATTedGxGuPplvDfeSPjcRHDtGT12GXF5V7A22BJtRW0xneBwNTZxJMF
q67HbGK24a4zZLU1iLRcKeYEG8wY+VPgM6kMzUnt3HiSK/yoyFnTksVWUt2VlsFZnpnqmGWOZhEn
JRqTJHosw8Ri3cEVj3whPaJ8J4paxe4VW2g3WxXKuK8GHV5b3QzMG+9QSeJzlLrbjt3MDzfprtN4
Di4RtHN/7Sp04qsSudmmctPiiuQp64iGK+hQ3QJRwZ7hPI95MJEk56kgX9mghc4LoT2Ea5ubP9qq
qsoNDZCv0ZOb8jgzbYJHYfR7GIbesyrHLNvMAPcvLgOst8rJffPKEq4kqspiwOM9R9I0DyotmFCY
DZu6FUvcYheknvyOCqNZ4z9a6oK2uwMDs3BkyRTZhrKiydIla9aYUIKAy69Kj70j+0vUicZd97Tn
5YpVS3YA7R+LdZ6hekJDlx3mtG6/221oEIrVQm7huyHAZymR8tzhHCqtmVAMUV8iO/Z4OLfDe5hB
kFwnykYvaxZiUfbyFP6oSwif7WTE920RLPdAQZkQQMRBD7RgLoM0qz7VADdzlhn3BrMc3m7mpLux
yIpwk4BfQ5wykZrn+rr9rttxblke8yVZM6fzNFIV/iy+usy2vuTWJN7bPMjDje0RArCyKjytKz1N
9pYy1H/QRUdZthSM9daWqNXy1EbdxqjpUvZwSV1TqA0MVR7Gfc5IGiEv8snUExzuUdUANkyi8TGz
nYSEayqN2vPb62T+fBUI6BxjyZ1jkrk8lOdq+hgIRQfhG1CeRF1n3fIYrN9RPDVyYyTsigVl4slP
eBCtPumrE3GH+5TM1Mc0M/numH6hwDGrftonxMec4Tbz/kepNp8ir4Zi6xnYVcVCdSl/gT4/B4Mu
jzZ625WTuEiPKo0YakL1xsSj2dZ5Fq2sTJEOhjiEDWXTOuWxIBj27q+biF9Nm7QNNOoQsumXENbw
BPpzq9SjR24WyMshQed2QruAeSkQ5EN1edffMcSnvHdYd0u+mBcxQToizJMPe8Q89zcNzWce/J/b
tp+vhEUP1m3gUn9+LWND1htRjcMBjLsg22oevRschYs+DUHZ5FIQphGf7JCQZhpANtjmAh/8PDQv
SVxzYdaI+wR653Ot2o5gB9e9kSwYvyoq7t3ffHA0x7/0mBZEQGfhAuImYAn05xcbkgYRSMMRBwMb
w0qK2n+YWm4008rTG2PkquMo4gKzJFd8gZZ0Y3JOnYpaN685KKZVgA7s6q9f1GfL+edPcPH3utC2
8DDjKfql8U3GjmskS8ShApLvrKMIwb6Aw3eZlSH3fT+mGx7N83ZyHA6eeKSCyluaV3LsuE2RtpIQ
hIjRWSLgCGJt3tusDO5CP2m30QBBIDZQR6y6wTN+zn7+b8f+/3Ih4jwKGV7QVAMg+dW/540GEKVJ
9QfdcaaxGmrzbVeBIGwmzdOJDFlALk7wIe1JHjKYATvDsl/DvP2m6sTZZh7lkuGpZDO2VXMle9t9
liTUXWWzU5xNs3JekMWn+goUVo3EMU3DIwY9yNtAPHeZ5oaueJQckijzbkwLwEqvK+rVJaOZAnLe
1RoPhZtSzffdqABe84Sx3dG4R0LqPxheMH3gB4B4ZNcuGkZH8IxFFUPdq5ryOI48wJYIKBrpEBK0
mxT8R1D8uEL6pOJJ/Fmr63ru7uqyW54p0VK2FxT0UQXV8VMMS8gOIAUdo6BkMXnJx44a1GLkkEhk
kgkhJ0iEPLt8gR1Q+Cc0foG8LPJdPqSM/YGhxUBOMcYPtmutA0n84Dg5rr61Zw8GU0TeUG0/NrGL
krJbyFCBP5fJkY0h4rZ5+T9iCvp4Ywpgmes4g5MlVx4V9/lTCAljWCMFgbd635uLJJVAV95xUkMF
0TyECeBbyDKBtpBVTBT5tNPmge6bRyzs+m9owf2FxOythWeQbF1FqIJ1T+MWogL4PuUjWIRsyNB6
UV2ZheKKnAcaipT84MchK1+Cnv5x1lb7HKoSEX1PRCpNJULiqGCLdJpnPnwOHeO+z9E+s6NiaOPI
bB8X+CjWULvK4+CFzauejObVndjmwdtix8htW+ycIexv6UTDy9SZDN4VTb9fomWtK3oZbO+sZzVP
o2Hp7eoUIAoqWPa+7lxqFsGlGnfWnFTHHl/IhQUSmPEkC+4qpx8fTQvWtl3bzatH4M3edOmwWovu
GeMPeq7VgLf1G0NeRS9SIrVkd8od7PI0QX8Jfy4c6Ixi6D3BuvFm7hFhjsgntMW/ZKWKALlGAgSr
vFwJukMcGwDN6pQzsWs7pnK24sjR0XKEfpLkvQn4eVnZ3ZPC4HCxFGMWZHLRJWEyfMqmAC0smSng
fSvCynHmrlGhyseQaOrVoKZsHy4TIDgL7XVVMB8KMtrkUNXzR8hdOm+zcG6fC59AFh0glh6hhCnT
S26sBfpfKYBllssvrY2lcF5etXYjhlhh1nBhNOXyHTgKIe9yq+rl+W4WuF5ahiUvXqfJq+krGHC5
CWh9lBmTkaV5zVBd1ptUu92dWfd8M01OKfJ5Frc14KFl1jOd8VRxqVL0MtdxIMUzWOXdlcF0nhN/
usJKFF4+L0NbM4Lh8u7Mg/4MJ06YeDhi6u4+Jz61w+XDypntpsXkhC1kuVimMlibFFQlfr/LGCPD
/xwPwOHmY3A7OlsGjnz0yyCPoMhpV7QMhFSafvThPF3N3G6sJthTEuSomYWFCdMrcxE64wnAD0IB
HNGnUJKNqDhvu1EynCM3FPUiGaNHPfOOTEA0DHFmbsEGp9cXO/ZR4CSktazb0Wi2Uc4lWDO4U9u6
4o5JdOXd2IXvPVDwmIRH+VJ8G/LF6TC7Rfc0Oy6DMsCG3VsChnUrTDj6ALuZ29h9eTQWFTjeQx5r
dPQxgj4mNeBezRXa30VTPy9po5XNsKfD/LF1FtTV5/zm85DUBbPbukndo2EaP0xzXsrlYBFUlBXF
UifMYvfz0kQYsGsXfXfdoPQmB6q+kE8BLh8r9SUcRPfUWMzQLJEwU8MFVV9U5SwrcTqtdWIOPNwN
hEtNGTUvGocN9sAuuqiA52yjkA6ucBD2b2bt8IUUxWhtBe3TVviU50POPb1cz12/PIZF3IgzLHIm
klEWUPMWPT/OIYp6AazZl3SZelOXLKcADdqLFXJJuPMo3kfUt6+phTMCJgRjo365fgoyjmh1GEb6
vJ14mX59lrchoopdUtTFfaUkUySXY9IPLPvL59kA1r0/jWGS3hBLsMydGKKSP4b5ITE8jgqFaroj
XumqmzCkfIYNRBX6J5/FMNhXvvjUz3ET+A5peSNfZMSA+DiVZn2ZWRZfPJsitlq+A2Le2mecdsRk
9DPIn0rh0ECjKh8nRZncFsznzKa0vxgV1qGY59hTI8L2GZniYnfisf85EpQDQ8vQbnFHoDbe5Jry
U/A0QQ5qiGKHVIsrpNEUJ6ysVhU39n5gM37oSPMmbsiUzcunxYX0B/noZDGtwkDh7Pg412yGy1sO
ey6ez8esDvg0mBxN5x5c7je6+omFub1IXCqhmUL1jr7tGdp8bQOqdoNYvGktheTDNHm8pZL7qIhw
jZi+bOnxYP+3Bit8jVH5xS51lR1r1+tOiojG12B5VC4YOzRsTkEGtA1E1M8Q60OzWvx8nA8pIxPu
yZ7pdD0E0xV8SOuL0wXjj8VstiejCWkJBZ4DkpSeCLpv+50kZ0qOjr38EaMeTUybpTd2UL9I/I7k
rgSGc7QxCShGn3wGAzmOm1qq7omqBMMUW0tUxSVUDuoW8lzIfjB5yKqOcgJWIxUk5u+NHPnCJ9LP
rgqbkfrnP37emBN6VWtlWGP/5inOVPyS7rGeB32rbfwVVYpJplENN3RGVZkEHg8Z6XFlw03GaDB7
hGm3/kxHpoJpp0XxgZ268bepoIH9HBQHuH1cm85ULVXAxCpabuBRj3sGCbxjdQzKXB3G0H0mYwr5
97KJIVUZP4IX8MeKZgxPQzw0q89C+z+ryr9ZVUJ2RGj3T7P3vyj6/n+fzc0vir7PH/l9T4knGn4w
20jcQ8haP6nrvyv6LMv9DY6cD+SJMdgi6funog/Z3kIK/Iyb/YfY7x+LSus3ugY2i7B1LDZk/5ag
j0Htn5s6KP4er2tJfTJ5Pe6vBEQgAkLowldEiral7khmUENVLup5lMDnppWhDYKhA1427gsbwYH5
baAZs7ZF3VbiC5nqwwzLNHRY65A62ZPhwvyv7trwgROuFf6whiGeffJWtFvv4L2ykULVNR1yQykj
JRLVRkN+hCtcIZldzcNYD+1VXU5U0xIzK8maYcuTN871qTEq5ql5Rk0yuXH8JXe69lQb/pPB9myv
iGBK1qaOGEPm7SWvREaLo0cktR5P+9QnvIDx2EhuXlSx6SAIDS2UYuiiWGLMKNP90tf3cyG9V5Pp
JPraQcirDB53v7XTQY2rXo4ZhxpFfEk+uSz3WsKy3XhRkx19PP3BNZZKQjFQ82X7zjAafid6u/3A
YmMkqoPqJa1cVM5xr3b5jDWd+KqaX7yYbFD1ylje2ECCnjkCrHvls7fBjZ1T7wshk1XSTqiH2TzN
K87hfpMDQXwaMO09xnMT+Os+6RDOaaJrqBd6jzfqxuZoP8Vl3l0UHJy9sLGFulYht7S4HU2PhXSu
aayW5VSgWFg5PESyQnlHH37VY4Th4mIPoHL2We52uGVETx8gudQ3hkPmyF1H1gmtVF3tnaGMOUi9
xSDNshB9ZZ4ba09WMliFcAGajTm63gorQsXxFacbZsljuLOVUls15JDbE1si4rEHkw86aVuPEW6p
PjAbma8zi1tsxtyNBA1n/das3ekVLXdk76K+8vZQ5toHCxDwufCH8qlhFbWKTWmpdYvz6lDKNDE3
dh/cYDHsN6MNh79PG8alLWH3XDSWtiQD57LbYW/X2zTooxvtde2+i/txPXZuckqjWBO97FTFg0+G
YYtQeyzfzdxojkOc28ehCkh38YL4hbuhl6s6t6LvAPYsPMoC+vI+GTrcuWU2HlVfBTu7lDQ0UR2L
h9CVb6ZixgDzcN7EYU9Pwh2QHZugdTgFEk0aUMJ05lL5WJyK1AufQ/bJeylSn6RTpr/WxpM01YLN
hLMRcfeF4rO/7kJz/o7alfFVl0yPILsrGsiYW9AwTNKEW2N2trJd+JKNrq87oEqKijXHsG7LLF57
gmmnRRv/1ScpCoRfVBO8kiXfhq5EQhsOcXlfuK29RonY7uVAumYTch3iWMKY5hbmHQYt/L6DdqJd
g4AdELgXW/EZ7X2Oz2lob/BWAG32zfJHbRXTsYsE1HIqg8VlH8HqHt5yM3M36E7V2iMK9pDjRlo3
rv2q1fTNK3tapiKJNOgHGxXwpnM8vke1aru0Hf1bJYw44c8Wnj9O/X9OxZ+Cm787Felp/1LAA7Xv
F5X75w/8fihG5m+LCwzp+58k7pH/G/RBhrOsOJGZYKH754HoOr9hbbHCwIUotyjcEcD8fiC65m9M
z1gsIbkBL7/81P/7rz+N4cQv//xHVAsWlV9PRIiBnIOoXCKTIfEn0+wP+NWpGgbJig83Y1fps5ET
6qtIwrrXjle8V7UkIpYAVlDlJdcZosi4uHacqn/Oc8ptujRh3FpJYCartJ3kresM8WMxo887d5nW
b+mQ5clxkYbE67geHWONVSjZjVDjtzH4vseJnvJu7FsaEJ4C9AppHpbvUk7eRXZj+JjqJu+xNBG1
vRqYbk+butGLhE8dU0AWR+nJcpunTjcimos8HMuV478zvOL+Mgm6xXpFrK6W2OU69578nnHeMFyK
PwZnZs9uyKuiXJbAU53lJIw63St0dvlNJx1Gk0mkH4bjtOTyJR7ill4HtzzPIzT7kyOQ6iWajNge
YnPEofQRVAa74ToHfB/IKrmWhg3klVLYXyXM0zLWPI57sdO8AE2K4o9xjBrT1xmg2aHk/Nl6RPc+
E8yX6DX70nAvFpISh7dfPkwW3ngkv0ePMJLkkKky2eMcCk8efpa9yXHgbOaq8h+qNMF8CkWoDFbT
xLZzhTtypLEt2GJtareJ3ieMze2Seh2QWl+SpIyQc1hTAHSnMS4I6BIWBnC7aXBFdTo69zAlUNqi
RSUkoA2vsdPCQcFFPN4jvukOyZQ2B7yfAhtBHA70wxXBJC78qoeuVMPJCkJj3eDfumuishxWRluX
N+S8B4wHGFHcUN80GNa8QD6Vo4mzb3SH8GxxXmGXnietEeQGEbpxPx7wYaqcrMW6v6lTctozzRRq
5fhsuF2lMSaamRhOQ07Xv/JTndyGQ/uBymgaD+YwdxkZZU7zwQ60dHGgzjw4GZMNb3WPbvgQx2H5
GI86P0qn7rZzNOULAMGXry015a2verlp2trbRYZDYjXlmLOzGsqjlQbXdzMPIskfO/O/2TuT9caR
NMu+UCM+GCYDtgRnUpREzdrgk7vkAAzzPDx9HSgisiOjOyur9rnI3IS7RCcJG+5/77lJMPb3RNHi
It2IWYOliuMnviKzRXeZ4aE5fvLpGjT1QKGIeW85KUZac9bneirii+7ILLiETeWtM1EYK2G1/dtg
Dw4GamE8hS6/I2iqNVC6B6sZw82ADoVnS4g+3we5KLdaEbCh8oRSlGnI49SCkiBQl/F4IwVP6Gtl
mAwk0Eh9UwZSIOeUDACxZmxVlCx9eMxk4tFbziUmVplEnIzWEzeQBwAAF9ZVt7x9ipp3nksr4Fpe
65tRz6c9Hife947gK9N+awrWuVvzDbQQ0C6aXUwOsJeONoWaPRCLSHs0sjrbxAoHtTl6w7kjOL0e
qizZVXbX0fXDROXkNFV3NFSXXSe0Q5r2CsfeOSpvr5rX3M8RD2ZSqF+zaz4xseNQ6yafNBFYa/LJ
kAgJpT1qqPOXdBil3+TMReLRFg+EyVm13AyDtdfAU9YdPOmUAEYrNYQuKXpgNH2X3JlW/uyhfnFz
58HWCnOv2vDqOHm0yQqh/KCiCFnFem+vCJC4+3p2Mp87xvJuF8OjTjfDWu8n7yDhlm6M1Ol3rqGM
qwMVgCHuTDuiVdsHMDIZ9AoPk3hoNd2NjdF8U2HvO0+ZPb+YqWW9ysxWa8jfaKWgMo6ya+UjIanu
VA74A1mkGtYUfMaslbEdaD91MomklJJwvtVhW6xi0rp3c8/aiO/J3VMyZO07zVPnQWjeSCQkHLcB
l2+/zfXMB1oBFi5Oqsu3DkOzintKauMDbXFi9h/3VIYTZLe9qt1wl9ETHsM8uif4SeZppmvDdzhg
YlJiAgH6TvO8nzEIJ95z9PiKDwEMU0Su4xwzI75VVPJ99joNsn2ezCQJDH2jcxNaK0t227pxs1fi
BO5d1HIrwJ6Wt6/KtbcGc6WLnYz5reCusp7SUH8EMZz+aiarfZMitB4kLSn32OjCzSQqfZuWVnfT
Y3Q5KNgOqDREkzZQfFMW3SjuHmLLLI4uCsWH2fCVZpA2YLWs8htXlM1+BPdw2zQ2FKOWQFKTDdND
KDLHXWWaiAEkeFjrSVucGzsN9npkK79XTbIuICdugxT52yO3HFMLdQdcGYth0rvSD1nzFzIqc4ig
jeajnpZEfMl8XSgdCJ6ifB4ihuB2846hjdT0rPXx2eiTZt8YQcUtUow/Moj7PiOc+dHsTRw3gZKU
VqVxG9IY1jxVuALOcxQMjAoL7lYYrRTftyq6clIUDxglje1cqHJNVRk5B4ea8JeyKps7c3bGu6gp
lh7EZbVnRx8/IvLoj2aEZ4fSVUpJBuwyPqUKM7HrriWz3N633dQoAjamaNtXvXIWd/pEBiHRXyct
TPN9AT0nfgETGOSkDvBisRMluqtu5yKiuSo3u2zTicXLY/Zjtin1cf50297ZBMlEjqWOWYIjpNae
GPpiD4qmbjfo2eMwjqDnkgF2V0gui48yXROFTe/NJQqGuenYIcWv8ZnE/wmC/g/Px1IwPv/XstHh
8yMq/upuJ2uw/I0/VSNBqwiWIz4smqcczNb/cLcLIX8zTPYvGgIcdwmI/pkCRWgi6akvXZC2zSSc
UfifR2Txm+cxs4eNYbNgYhH/3xyROVT/7Yi8/AQc7jSbcM8X5t+LIBMRVKiNgXMhqqwdcCKM1Yme
eswsmguHR7L9G1liApnH+ZE+MKGyvR/CkF8RGNwHSyYmV/vCfHR4Ul4SqcUnjnU02aWGiyuG8wXr
tTc3XoHGME9sa6kRkkQJh6F60vFiaKu8j1MzOyVe3OwIbSl1kTShVOi4qbuFSpMfsmCCCchQwM+m
5ZyXpaSCIJ9ugfdRLKy87j6hz4jsoT4E59Qsy3PTGe1ucvrqaHj18EkC5d3KWveTnJn+lg6F3Okl
w7Y6S3TfsjMHDk3zYdYKSzn0Lyhx0kB/mCcM8npZWFs+KO2SUwg4rqXstxEu7Drwa+qp+ho+VCey
fmuTRe1WBrXFt1oUGS89eovVmeUawDw113GkXydo4te2q5DDWv0lxST4NNrjdDsyoN+VhscY1nU2
vT75gdln95bSqj1ZIONSZ1l96Fwz4HAdx+esL4YDI+n4xtPSDwYzNsghQDY2ddwnjhjeLi20/keT
yOAwBba55YCcfmUpasusXPFlomJW2O7qYu8Z8RcD/hoDWzy+2pTXUQPOxQbXthsSPkzdd8Po2EWk
IgDrFi9ZnL1UGr8aZRDkZTT0wHypuDVNPGEg0aVvlwSQVhIr9jKE7W2Cp7GXPch5hDEMmqM8LN/I
p6pvnC2IEwANQZcme2l0VbyKpKTDBflvjdWyN3c6WJuJeQHXiZWTiPBqJSK5m6Zmvg0GrADRbJF/
NA2NKY8+2vwWkxEg6M6dpVKIiGgo8QPe/PRsw1c8R5Nj3rCJgndnv7gb6qre5uimP1vXQiulGAiV
M9HKXx78Q8yDgyV2mVTDGcMpUyw7b84tHVnFanSG8BNnF9Bz5K19JNqcjGNXypMoPc7qcSv1C0Z4
feUQYiVChZUTYxI3rBWGyO6ZrimCk5U5GUDLkmoCwiPjtRFGPV5OZseJlmHZLDhTn/osGwnNsrfn
fl8V9dYbxnNc8aJk5ZTHZp6ap7CWOedSjni/im7GnOemHmPrxDnXtvbpzDgv8WIqnH3Mq1ZmrQ0G
rXK4ukxwZVupdO+FOAZp1FqeygD6YeZC4kghy//oqQjeGrFwfuJsm4/zmPX4m/rI2S3VWqtatMMr
vkeTTT+Q2ILdYNvRvRyi5QzTCYus1fquG3DwcJKhXGeBFm0myJ13HAuLzUyYl4ALMHOEJYCEEDmu
uD9psMZx8AwArQCxmINUVUFCPacX4jksIenYmedirfD4JzkcQACSpGRIMznAKav7ictJr2jQCKZN
PLjzU0/ce8XsSGwjWweg4U18JK0V3ERuXt857MQCre4xTjTn6pndvs7N+XbodKbsozzaHY/1SqXG
eIiDbAAb5BR3EFi1jSCUi3hWutND0qTlDYdF49EwKvUOu6gik5vA5hjqgftNHAWHnGHAw6gqKt2K
xsdwot9kUkMCLYb70Krq86RK5bN46hcIQzluiBxZPYtR9hjmrkNz0LF3ik8x2M6ltKr8YODROmRN
56zIT3I4z0umc3zIO7zu0TqIy0dNlhNBRMNsH2Yvmr4yvWS4pslpj4sFq+xUZTGfYtSvyVlFvojt
ZAdSr1zHAQu5bsztCaV9fMpT3dqS5Qh9x+2dGzLA2qooWIg84P3rAIrVm1no0X4CXOrjC6WlwGon
bY3PzXljE2Se6Xnal1CVhjgQmQRAre6XCrTiYtlxcW0qR8CzQguhJfYjnLOQ7F+Km7vouVb0jcbV
DsvxG+GN9kxgkjhyQabAc3IuXXV5gmvV3s25XWwHbEp3uoi92yaqMR63HaZkK3QI8VpF7BsmpizU
0H7dycj6Cqe83xBx+knZKvRN1sx0FSQD8UzH1s6RZlU4GO3hpYSQ6luinK9U3njr1iyct86NeDa4
oq9n28XQESfjDXd3jQUrBGvFSPE9SXtmMJL2ahHk+W7WC/ExEA1fY8J/CjqWdGOYjL3dO1wsdS2w
H+JYjOuSirBD5qXXWRcHTg86OowpnA3REj5gYjfeWsb9/VAm4Qvtikx2uoxwOreUO5U2U77SOBU/
6yEeGY857DF0o9JlBQ28Pesm1KhWPzdMWK/z3N1xmATYlQKPBPGXIBV33aNinLxQKlc8EjgYPIFn
Zg6jg+dq12Ty+KoNdYEzwgxCH26su49Hp2PK3aabhuOtr7vBWSVlsiucpjsEunJXeIG4Apcwz3ig
MOBmgOrCtsPSPKYQUN0gO4d2zfI9BMMHZo1yhy3YOc19I38KmaY/6qbkRtTU9w0hjgc4t0/6RKo2
wfl/5pguDzXRuZ3byW5TIbk8NVnUHcF7fahZtYdIAQWvEtoM+25K9t2col6NWtgcY4PgghWH1pWM
S3E3L1RJuA12T6fCPUw14w0C3nCG8NRHK1ME/YvATLxP594+Z2WsjkZsbwtTVdwTAIQ51vOoDdZK
Bxy7iXMzWDFCTx+JEpS7DlzhbekS7B+bEoJoFXy5ScgSGEbRzm08WDIc6inOTedzZFnDqbST8LX3
sGbLpi8wCQEwIxM5/4I1/EjTbu4biZIPjFLsbSuS1uf1oTMp86ZnVd2UkXgPGpwaNM9DoCyLczpo
+IAcLt+BsJ7SCt5DBahxQxVov6NqCPliTIL3uptGakji+n3U6OPEMkiovDf6gxxUt02d5n0QrCse
M/dtiHqQWEA80Bs/8I9OeNcwlkpXzUeamFcyCVOyHSdZoBpDyM7wtaX4+ql/AMyly/RJaU7+wKEq
OeWVy1ZvC6CwOGK4MhUkbHaeDMsL4Lpt5pjlzh31+mZAvVjno63tImVlWz0ywrPESLCpEVRIvavF
oQA79a6ymaRFVkrDr9vV60kp3CvW8N4I1lpwn3a5GwYx35a4630GU+JYzHW+td1h/OhcdDP8hNA/
ggSvDFGzEOyEM1WwQop5/JknUfnuULqhc8z9yEIPL7cR/sq6rNqqDPOgP+VafZga3fUzlWh7TBKJ
QxtmkinkryS/KUcj8c3EcqCCZlXkg5/7BMZnAI2aB7Y0B14QYS24eIm65dzrt/i2twOkpa0elOyg
QyCOM+sAkxROmxETZ6xfmv4Lm6+9aqeUXENL1VNBcfYGMHaNWb2rN5RO3Nvgas1Vo0/jKQgamEO5
Aa6Ij/odw164x60ZbGTelQ0MjiahprVr/BA5b10RKrBWFTrnaxXptbcVnVzQxvq9xPBFNfMUKmi1
rfg5ljKluBVdW+8JtJioUNsgn7GSPbhj0Cm6qXo3Kn7GXdaDeEay8rJHOUZJYh0DhkTJiSSFVzwO
U8+7Bt1r1LSJURsn5RUeLjGjUKZAQPwcBhPT2ziR6ykK87XGJA+VC7jLVwl99XPweIWcEexX/g6h
MGCwDCh7WCjkfJh799TTYA2Nj13vVjdVyZ8uGszuJk8e2ap6y28EWe551RpmsLGLpV3CuinH/LMO
dATEeHQPDmg+nmAucxfZOY8znNZVVdvOp5WWTbCa5VyeqM0aNvbs1dc6o3BWOVToaqSt7nV8coCo
iolcazR0eyslscRqgImlKgxkFo4wxtBkMEnjZO/UqbVhcmGc9LwBL6fXHAGADG7cNBrXtjNlJgNp
fp+elMXTSOv4SwNHbARfXWYQzYRGjp8AgK/zzl0HUOx+nLYTamxwGyo8yis99caHEZThuleoDX5L
1PJmKkODAGnTrGsTl8GqoVO5Q8Qu3VuXXXiZ9VUd5Dlwn6umzLPjmCn1GLpp+9YuVqnaa/rLlM/h
A9Jfs3WXN5sSX7XTvJbbl02G5KIF/VBDVRsZbXelfphUUz0EQaa367jgj3azZx+Sps6vbehBoq5E
9VxHtXgVID1f8yJ8DjKpny0DtAY0Lx2nsFFCZc09Hedcr5+kl5UP4G2bxeVb5vIGmpt1n0fVh5xr
PFblTD35Sov02afMm20/nkMLsCZQtdskndIXpZfqyVVDgN7pMXSeOmHsuAq1T0ndofVpxExLLGTw
zMKSsU6Yb1WteAhHDLGr2mntacXVg7MOLeXGGtzH8GPm1MeJX8M/WRfjdFfh0o/WuZfG1zoEqKlX
MxBeMKhYFGkZ35BG9g4D5jpydbM6UzASHzLTkxeAf1xgR4cvk679SN1ifooo5gW9wOgIJXNi0dDt
ZHrB2IY5V/SD7s9KzrcaeIx1SuMRiMk+vcJRwps7872qZwRjBEa6h4wkJltkwICNvWKfq0DAx6QI
hPvncpAVdn0mXQX+L9cX7N0Mn4WUItOOJlYZFsYWiMatSFRjQqd2uIxVgl0AdnATuX4XOY0+MG12
5k9tyvXhTnia2jtAa/iBvTa9tBiBx0cSAXj9V1rLhbcFr9mYEqdsR1KkxNFRj8OJt6R2YWWHFWZc
sxFFl6z+D/bAJrJabbzM4bgLNFk9psy+n/8i/9z9nlj469zx71EQWAGUg9q4cTiVoe4ss8+/9k2V
1Tio1BTDBXucvdY8ZHcBS0uORCFddx2E70Zm7nplHM3E3mpWvbUjsXFlcEP2aNMU7YZ/6g7yEaTm
f5f7R1Qq/xKy+P21OTiEaP8h+GEs9IG/jEQz0Ve5HhjDBaTNRZacFYM9LvP//h34//0SHEgWFAMm
r/Lvb4Ct2pFLbz+g8FKlyP8cLd2CHNp+/5r/GNn+3cjewFH2l0/k/3Gy7b6KOoz/eWr/+9/5Q5R0
9d+WmnnPAhD5PbpHYPwTTmf/5ugeMVkpHYbxYtEe/5All/rSP2RIk0m9LS3gcdRnCiYI/ysVUv/b
oB5DHSkkfhi+AAtjvLN8of7yrfSMgnxg4aZ70w3fBpIuq7aBkUnS5hVL2EPda/sc9uyrm4lXzCNi
22G5bKgtaJf+AojTxsEcsunQLO0GOZfjg7c0HtSTjhlKowWB2UX9awpo6C0iOhIKl7YEhPrynboz
/aoZ7OcMM7u1mdL5ULox8wwtJ/0byqvCuHY3MLtL3DYjnEU+tu27BWdeVZtGMwymCjQ5ULjgV312
OzUGxqil7UFR+1Av/Q92E9jrQg7SF9PQPRqxlzAVoTEiWrojLEokIDbZO8hgL47FXRwbFW0NS+dE
u7RPqKWHQl8aKYTTUASwtFS4puS+kj531Fd0S4/FtDRaZFRbFJ1gD6aXZV0vvRfx0oCRLF0Y5tKK
UaYV+FqSe9zN6cxAn2o4CkPwp6r+s12aNaylYwPdyML/0H0Y0I2XCokjFNNsS3E7vualpYPgCgs7
xR3D0uCRUeXRUukxF9ptsADYOq0a96VJX8QoC3H1li6QtrfLF9LH28wb7mfRZtcE0+Q5Tt26A7In
kwToeHqDXSIcNobbL6fRKnlFzIpJueCfN+GN+aiMIJpLZNeHytSCB8MS9omkEbxVLbPrfdg6FUTM
Mr7URTq8Bh6OeEqUvecxMxOS7wXxJ6cgExJhddg0bJ+Hii67ezkM3KpTEythavT2nnR3+SZjhRNP
yT59zpPcPkE88na6kYoLGxuQMWRlgjWhXtYoccYS9OLutY49oxMQ45jdNkaZc2oOArWaC517ljZD
UK7cXDIjTMkJr0SRMRWndeI0odDjoJPqXRqwb9djEOYb+oyCZ2WAl0X7zTb4sosHkRTiYjpjcbIW
OmkIJ+a9LJm6rTwhwanGySy2mdLGTUsJxt1k9/Gla7ljMti0xk0T46WcwZ/tTZKJBB/Q/YiFudZH
pZvp8wTC60fdSfOAO6RTfti0vKt1wZ+JQJ3wBmo+dq7FOqmDne9RqI5jy49Evp26tZ6H050R8tW0
iWone7vp+cdXUzhdZarzGrNiuck4HfTjwna4+CAlbEo35QcKyq2rTVrH+WbqswmBJMNkz/MHFpJt
hnpe8rzgFBpnJSMQZKXI4wsXMWCt1dzvBFr7F7yD8S7oivL2+5WpQJH87jvBjycJJe/DGe0DBKvN
qSCI3HtrgW9YWpv9SheIcG7n3WOjLGQ/h9OJHy//8HaBqNMv1j6xhfMH08UiaPcsImsMF9NG50i7
4zyi3r+/acrG7b6aqWLtVmIy7FPMGXpDtqi4HZCG8X2Eiv4N4P/PoISNlyFfOnbazJL3ABasQ4HH
4irgDa/rGmK2EXbS2pc9H2rXWTlXhaWvzyAMDSghaz9bEs6XXC+cW5xB06kKhHFd1JbrAKJsE/GN
ZKbq2cG7Z3B8HOwswkgErPOo9S6/UU4kvVMudQ/FTCPv7EBkrkJI4UXaergA+LSyISseYm6Art8k
y0BTtL1L+oh3bpKWfRZVYwUrh3tHT/ELP77j+oepCtF6nvk/+oneXExEvlGhvjVqvjR5dOmr6a7T
mse+4vDY28V7HtO2QALZ99wbo+1u9SG8i5bRe9pG+0zVv+zBO3kmtOwWWnNuyOvYmFsUmV3rzM9h
3ThrWx/ds0P5DLwge5M02soop8J3jWXswj7GeMak81sgZl8tTvCNUOLi9KzhiXBDwiel6QtJM2+c
TRdMIuthVDgwi6OZy+BOcHK8FSOzA7cImRENJK12TpGolev11mYqE4D/dJ7tGWOVfusmVbTWavGZ
43nqK+OryvviVBE2OSmyMpvcyMTBNOyfKOggyux7tkmQhn1nwkwOgzctNF4bzQWdwel3zptsm/Y4
jLJFrtQyCAZA3Zc8SE0CsXSc4qGD9uT3kZo/ka5ACWP9WjrxtmU7PuSqA+ooEyD1beTbXD93BQnI
LZe1AFPIlBD/EU/OxH0AoDJ01Ck76K5h7glMkzN1O4JqOVq27nWg0ufFh1O8VbiAV2Ne6Ocp0eWx
5otPs46j418N3nSRVb6WVatOTL+4c1zL2JVfsSHjvTVU+rt0tGItkuSxpWz3Y5o0c8OzzhTHrFyf
+B9wVkpYjpYXIMD288x6YPbpPlSziQuck6c/A7Lzgocqaz6jqQ1Q0d3pQtHXQGaDyEpLEsXAcpXP
dbeBZgsSSTiXlDX/nq8VvmMnEDgAJmszGF2OZ7njqkEaqVxbjdZzQTbKr8aGxTlDqJmygptTWX50
KVfxCqFurUT/CjMW5adgt/fgXFNS3P0kDPBWRQyupip4GkSJg8uETWGb9AkUFq1ntWU/BVxufIfH
EOp3Hr66JPn8vDHXLXyn8+ACa+eQwLhS2v1Vwv9+Iku7nCGktzRuOdNxaIMBecsI3JEArXrCmgDQ
vbGyryaQ6qut6/SIm1qu8rAJ1kWvgct3rGGbNPzdMDM34BD1iwxUcc/smgrMqOJkBRRnNZS1eyn7
EgyJPqXvgyHMi9NahW9zwuLqGnNF5CliJW9j8n5RbldYizLXWzmjCs89NT7iiHVDQB1pZgfkIV4S
F8+hziMRPrfOqN06onb9xIQ6xodY6H5Qh3hjEtWdpV2T7BE5jowC3Q6xcB7YBseuuBSukEeGtcEm
qOxsg00sePboEb4OyRwrcFSYlVatl2uXNnTtAyeFZCf0osLthZs9HezC2kT1+CvPDONWZGH7NNTx
sC8jWb04FTEbQpL5GuMh3HUJGVezytiHcnNIMk5hNJxoR71gASuFUe0LOlT9sm4VPURTQCeTcHlZ
KRV9VvoDFoO7aupgQArW9Js6yOttahb1rjKYMHRDwhi3rG+wf24pV96FBroIIOQ3VdfAZVXeU642
VLU/i0SswAmk28zSQfrUibWbAUiNxFF3NXVL5J4gF9tp09/NCWc8YDcNO1fv3uJ0SR8q1TCrMhPt
zWy9iyDD8TVI7EkVDpitVzqYVVNooKRUQ3wmQEI6ppwrXF0GVFr9yg5a3OZyZLbsdRMy4WA/m+W4
G4cxhIo1PzBLlReooAL7qqt2Uy52kOoaPxU1UnERflXjRJaALQ8BK930serw0o3jMe5FQ5ikCQ5D
FZzjsLoiT9hrGbjqMOHJOQWKZmVqd7QoWSAr89VjkgCTR3YMI/qNWqz+5S7BLxnem46q1jzCzRBS
NzVYGIA8TQvZEsIKlk/i6eEExH5IJ/IUnH9non/o/74Ks8TeYOTp16ML73dld8mocMz1XVesMyfG
1NMQTp9+Rok79NbKMYPCAHibvcB5v8d034O29pY6gm54COQ8b8Q0N5dQMYJSvW3dkFt9rWYz3syl
c0Uu0Xx8ge01olFrDZhL3VaytH80I9k8ZeTzD9GI9mZgILiNRf9VozJuBtvob1wG4WvUButojdx+
SCs0d5QQGIQ7Yf2EHFU2DDBottXkO6PQgLRupz6GNpxo6qktk/0+OEKzQ8VXuu4nFZQr8jhYAmHf
s1WWhF9aK95BN3j0tHZc2Yl1Ag034LFSn9JA3beqrL6AHPDTwvoZpUYDBDb2jlM4O/lGiW/qMnj/
HzpFFp8ysfHdDXnDOb6x9iZZwUOtvAe9B/yFsaCfNXrc2uQwQ1jB4QXW6WzRDHdfptn8khJLuWmi
7CcXUEYKhVF1SKpELE9THhRrhsE/qyxj19eq7FP2zrJmBW277XJse7XQ6zeOL87GYMx3bQNv9jkD
Xc1Y2bemmgE4CyM1jwgX1VpOM09alw/PTjd0p6okBjmnvVv61dSmt0leLYF814x+UFaIoZKRwrjN
MO+CwfYYuC/ViwXngNRzP91QZ+HoQ1tc6cFxX9palm+zmeU/5qhAduwD09JY8iXjbsbK+WO+VM3Z
S+lcQOvctmFh3LhiPoCdylflUlJXLHV1cUhxnWipsHMqSZsdA+EYahJa4srgl99WIYcS9d18ly8l
eKAyl0I8Zqjf/Xicnpe6vPH38jxzKdKrq6aHTki5nlxq9mpKrbD+5V/JUsHXLGV8vdmc0TEz7lm1
e3Uyvb8Lo7YEmEiNXzJQ6Dcv2V97Kfmrl7o/tRT/8cKeuPgFa4n/Yasp6gHT76bA/6g+eRu3079R
fQyKTtFF/rUR7fLVf3z+k+jzx1/5hxPN+k3nCAhhlS5ZQVnuP0QfscBY/jSfGZjPpIn8Y1g2FjWB
WPOn6mPzn+xvHKplGK5NffDf8hj/XT5DGH/D0KD2yOXXGJ5peiRF/q4TRq019jkX/hu5BNSQUezD
ZAqt5tiaAhgDMlytx7I4OsIj31aIqt/oPMGbgbvGrjOaiijhkomzIx6UQqZYtqqxNy3fQIO12c2s
6RmENLm6JWHHckhUoFxid17vskuUSxoPmZxgHjcWce3gnrzlS25vrgmIYetd4nzJd7SP7NiwjZe8
nwRZ5nffIUCMFe3O8XiJqxK4MqpOWFiKwmuu3dY0SWcbje4Q7j1LzN16TJT+A3wiXKR0SpLPCmXq
Ng5J1a2GIRtvA1L32K4gCeprxkGYcRS0f3koptqiIVBgydg1k8F/NRtORks2niFBZFO/Fmo57mny
cKN2dHmBSAPBDByzYKE07w23LO49S4XXWSX9LbkF+ukkrXZDBPXFD5bApRpqucdukFe+sgrIfouF
+a6mOJRJmlWP5DjNxHhqy7JlhrUeAJe21T4QdtztssAITblzbcJbW1nH+qyvR5XVHHGT3B0vppyp
t/PbqdcO1u9SfPmtyyvHcnNaJGKXNOX40pSp1ZjXnjP4qiaYWhIwi4N+vCSg671gs/jXPMqswjrb
llhuqKrg7OrQoK5FKrgNxKRt+4DJJemypjWJ0MGPkO25AaIL27sifFDsoW+RWcPdlwZrpIN++eKQ
kOeeas9bbVTIQEnmEME/tm3H8OkCGky1Zr2qiW0OcwbdjRmceA0D2hvmtzFOKe39BB7RZhn75kx1
1P1/Frz/yYKHML2AlP71gnfA4Z3TU/DP5tvvv/Snzi3hR0M5/o5XozEvYvYfOrcniKGxlhFC+71N
BV/u/10BUaJZJS2QXryIxTT75wro/OY5wMZYQJ0/gt7/ixXQsVhm/zqOoYSFXBq6N4r7knfyFnvu
X4Tv2IlxKcIxP44V2h13r2Lh/tPiVrI6YOcZCedaHUenMoGcQ9cTDwSDdNfmxtawx+9r8HOB7wJR
Bg8krWCT9sVM7pOKhnuejszaCdCB2n0CFeWlosrL9ikQDIFUBSlVz73R9BhCMrdapQGmHIoJ9Bnp
t+icM30VkhnuUM+HWcytReqm8DaYZsx601NRG/nmUADAaIKS86GrVT+IGMuf3zJQ63qUxM26mbPi
pm1DImsBHIpwsAyYfi1UXaJfN4OFrJf13bWBfLGVjWDqjF9BN5lfi/ihVGq6HyO9vdShkV0XTTPf
QDgmaq7cMbRXua2HmJpUeU3tEgUwHCqMf8W0DwfY78ZCgWe6uOOKAhg+KuJia0Ny8qm+WcDx3xD5
0aZmDvCQ8ZIuLv7YrNMHYVAlDq/xPQSrcUu2x1tzmDLvOtAfh76YrHUkjLvIgWFPja7caBNH67HU
0jtTaunFzIerrWPdsL9B+OUoo59UJJY7a+Hkc25MTmJBNsbOWF37mtklnR9xeIO7wroMUQ5wn1F7
d9aHTUVS7RKUdfZL9Y637ROLuYcdu35Yy+ZqON5Pm20D7yJNgc7C+HcW2j+wlxePucKqXpoAytQ+
9ks3gFxaAlTNEksgaTyZJR0C8dImUCbRD4hS0YddOMOa2egJB+a0tpcWAmfpI6idUrvvCSc+pEtb
QZ6kzcVYGgwWcr8feMl9nar2oo000MQ8sU+cJQPkCGO8TEsfQjnSjCBsXindCiGRoSB8nF3JDpW6
FYVuKi8wlJHqQpUpS3Eyo0o/Tnr3SbPLcBt2VnoPiQAWM1MT7yqX1gaXbCBOz6XKYakrv1i0s/iq
ZHCa6GPBNGdpfzD4RsulEcJILOs0pcaqrE1ri0OluSlGc37D7mrHG2Js0dFSkaCuJKHRw1x6JyqQ
TDv8KbDaKmKEptccdWoq+r5ZCiscolVkdpTvqhF7wXe1BbsyV8ml76ILGFU4c/usMfhEBbm6SzFG
IE9WT/saQgVaS6fuIjo0NIRsMLeADlLryog93eT0bTSlpHiDBo7pu4rDaN4zWadbGsfIr2SxcbIt
TJYIi6d0+i/2zmSpbiZd17dyYs9VISklpXJwBnt1LFqDjbHxRIENVt+n2qs/T4IryuA6eNd8R1SZ
H4OXutSXX/M2j5ax9KiNucc62F+8QdFuXFR0bCYsQCY8oPaRsQWBEnRPMOw/uA2WIZYxDynymJSL
9u2dFxhrkUz24HM7BM5oAQT4j0hjRILR3v1orEkGWXYnBaMO8B1nK+4l2tiYIBdlKKZXsN9T9J/V
hpKz3AFZLvfT1KSH/JchCm4TkShuGmOXMhrjlAXw0SnihPNNaWxVKmOw0jCXPlnzObj0cF9ZOriw
HfoQ+Q6c7XQzefqOdqJ1tNrFvwKbnVQQxurem2w6nJaHwUvrAP+6Xp6dX5AexV4j/F63tb8PglWh
MrE0B88lwUjQE71eRJh+oJp+qLwGUGJLt3JNnYegGX29STpbf+s7Lhlf6GbXNYV7DrcHpJnrs6Tt
GEOn0iuAMSTF9ULY3SQz8a6oO9wmZbV8WweVUvcRn+ko6It0mZdvapnRskMkvv3UdrRl7QAH5LAq
P9SMH9RmVMAvrmN49aeiAfoDKcAD04BSMvKoa1afNjkZDlgIVFhha6qPOpM/mxqYcoye12FKwgLs
HHzcdoPjeIhCQ1XW0RbJrmEGHzb4YNqbNLCQckN7KXR1eVgSjBAJ7qB2ZzRBi6V3vOMyVvqsrOxk
YG+x2h85fL9lk3jZABsyAXv2Ie/CmrldPYfHfADndzF7XXAzs2F/ggLJK5JPLD0AmaP/tXfS7ixB
a61HPF343zWrP906QxsDN7Yi6W2moJEf28IKwcJQwZ/Vrh2etUtkHbTKqvgYtfp0SZFETYqh+ISz
M9xhpsLyJIH2PG0VHLL7JvT6PdTG8uikcfIQAm5RG0zYM4ZY0EQvYtHBU5bPnOV1GqLTsQHQNYlx
HDeMUOk+ENp/VrkHAkUgb3Cpx76/XuDH4TyDbyBUbVpo9Jh8Jq4bb16HL7YhVbednd6zJzNgw5Tv
ksZY+SEaffXTnhMY2SSa4qOFq+EXK4ewXcLclobCTWYePPrPvO70meM9GLp3bIjffj2eloYKDrMa
VvjyzBBXEXcRPGoS3g2GQg4Cs3i0MjujtTO4iOIFTTrdoIQe3LGPqH3zTEaHyQM/Wcom2tJMTOLT
zlDXc8A7HsEopoOaV+P1LMH2MFlIrOv0mfvuPtPgnwnxRQOtcXzmybuqXJmst/mjp9v8I02KT6iE
TS7wqCo6hZdR0tBPeFkbioMP6zMzvp/6cNm4Pbj5/eIq+7LBZenen5bpKUI0/xv6AOOhsjJwXEgr
x/DG28U665xsvK584g1ilJ31w7MXdC1wZI02As/lI/P/pjtKa2q+qRhx4e2yRsNp48Cd32VpBm1a
yTL70iIy4W3CWuiPmcd0GRFJdNYD3RSnvHN4OGK3BuNy8eZ2w5mrvZCdfR8pHXl7PKfyeecgOXYy
oHn3MVKNfQJfQ24rkPnMNEOPlqeA0w9YdYRIkbvyYpl0e+YkOtgFjUcJOxoerAvMWBbNup2Zgu1b
m4Z5kLl67yf4y2+cvrlxhl7vet9XF4U10neRtIR2s8ya0156HepyRdXd511mpFjioXe2w9zXX1Hd
b6q9xgu0paBr16eABOoysiFZCDf47sWJ+iyTqnyo474+COjwBXWZhD+9jDnNyEnlRER/XuzTVNry
UiHp+W30u4KeeMMEz439FfUAsYjvEgmrcx054k7RzkUyuxQz+M+OeU1Vu/URcTP+M1+HPDxmOBt8
DPOoRaHfTZyHETWPLczy5hsgNH3jK3r022x27fsBumaE1dk0sJbsftgwGHceVQt9Yh+VQUwxW2fR
V9pa1WfmFUF/EFUynw/9gBRcZlloZnU9rDD6YqdZnF/b65B+bSt5FS+Q2ROUxcfQ2jNOgUOxaHXj
aWVfMU1FTl6VsG18gAkf8Jq1NiE6DyctfUqkYLrR+67k6gYAlZv4DnUaCfuknOh4OZZw8MlCExwj
5Ti+6rW7Mj1ao1M3Kxieer7eragdHwbbHi4ciC7BgOJ3krmGzj8E8inIQFgbxd1kh7pN9zmGfPc9
8OroMNY27T2e5moGC/B4E3fOT2PSLCZhkU8LMe1iZM8QX80eG5rPiK+aPxorKQgtYrqsYUd8KZCe
uAUHmpzYqW9RH0TDRQd1AbBxHhiSc4n8jE2OWE7xWYiZe3+ounY4hqmCz1y5cf61B/KD6WI0AXZP
Up/JWtO4wR7yz3qeW05zNgWec8EVFheul6Y/ojXF5DHV+ohC+HiIlahO2yIW2EytX5oF5tbWcZ3u
IYaHcI1EExwQO+1O/7dK/h9VycwT3yuS/7t46PNXXUHn+V/8synoqn9QIVPPhlLYL1TTlwrZke4/
PEBiWPP4roKhSh/wV4EsES7zUD7yqI59gbcZncRfBbLPj3yq2VBgburBUvX+kxahoAj/rT42p8PK
wDoCvRjOOnyraYaP9lKWg+09AcVtMjAayJjYu2lyrVbvtM7c5S7DdFwf+kXgAtBj8OP/mKOiqfA8
9PEpODSWMfbN29Cia19hpYZmIK4Hyfy5s2HY4SThoeIHdBrPGaxFQU61iEiKYlhWsWNg1TMrZPuE
bw7Ox5rwtRmQECuyIdZIHC8qdckZB+CgJwJhzhahBCYNqmPeOFsw4SoY8owRUVtB5Hv724O8/jdA
09fdA1JpWwkXJW/+j86N+/buAE93at2v/lPTT2SOmzKWCYgAJj4iv0TWhVnodnbSqvxpCOHLrSdd
xam5ydBxPeDk4r/JoL8R8eaUGEE7DGaAvwa0VugQv2poyMydy7rv4keHEhIzA0g1+dnqDS0IoYTZ
He01Im8CRg3eREh3NZvR7d+Ap67zh3pGfrbdyAEA81lhjz027msU0ztFg5hHsdeatPUu6YIIdFOw
5m1wta65w6+Vyuv9FnfSfgCV9v59NpjYf2FmwUhyk324aeB6Hdo+b62q8FeeU3K36smGORN88qvU
qj+i51Ov1+8f6DUM0hzICBZ5WPChskcpZp73b92gpShbxfQzeqStydh93xQR2ejGtXnDZyEz7wPM
Ah8VkiXwCyrMhl1r/JinfpX9fP9MXiN4n88EUCeansbAmF7XG5gwfZjFVnMWPI592EEOb5ZM600H
mVaKs7iHTxr8pzcZXz4mCjTBHKYP/nOn7Ldrt5zYksgUix/F0BrQVbs0JM3Moddomf5yLLMIXz9Q
ApfnKMGCD0HEu6/vs5tWRd6kvvs4O3Gfek+usRtPTiPkg7OzGNwBtxhw+gDj6f3b+sdKApcCoJT/
MT0h6NKO/P0B01vqO5Xl/Q/Y9EO4bujCh+PHyLXYPP9yjc6fj1Ch8M+oB5Ukgrf9ZjFlKAHm0+iW
jxjn+qU8pvhCfC5cTYzaahnD2PgwqzWyy4s67arARqEJm7u7rJdNI8g4CYhgAbKoVDeo7UimKslY
ucVFjmZ8uByHyfPAEL5/f/54MJSmPq3QkKeDt8PbgIYBaeiSGFY/SNeYC206S+XZz5GK3/9a12VQ
ix0qfLWO/naz/nwwiqfiMtpyXKzX34atCLXnuYEp/X31Lcddt3CFUrhOMmzoAmwdwcC7OPKa5PKB
aj+eMfvsuk4129Ka3fE2LdeJND0J51V/j7ECUmSqAWrcfgk/Mdz95S6Fb58tJygR7uY1UaEbOm+f
rR9PtASHrv5OFwM4NfDZRa/XfTCjsr1ZFwAP44nqmz64svB1423q0fVnM6iCZSFYKrh6yw8WYJn9
hHDBnWH783L6xqPjITf0EoC9qCG6AL2Jg6895sCRpt8hc1YqMDS4i5uqA2yrdyg0jTyRpIxMiLb6
JOGA7jKDqgWIq+f7dTEpxAZ1tIh74eLwQpDHGS5os4PrtT7vd5ugPoD+mJeVT8EEXNPZoLbWr9e8
/sr/WmGUvN4hzpxxjrD2VAW0shqcr3lfN1m1x4CuWO9WLeR4O3ZtMH7ES6bgd5MqI4JskiSoeWZu
Aqym3aCfleZALkRj8aKDQMCgZIPMJCZQdEMqPIHpemcuv0kTOuJX0kD2JbjpcU70jZ6kUSNd0C8i
BPcdc7Vln8WKQ1vppPj1lb44R7PipQmuhMrT9p5C1B+PkTe26WXhgVM7oZ81V+dJay3D2TAPM2sJ
AqyJfPgVOMt5CFWFzdIGZsGXNoyQkzo2Yat7FxhZ1eQ5hdbzBUC3SLjUSqLQke1sO7K4ob5dsfxQ
0DJBrIANBRa07aOALyljyxJd0ybPun9+Rtu0VofSMfOFBLhkWE8zegGrzz0YRLpw6LlJCI6LqLmm
+OWuenRIuXN+2Az8wjTpJD+rim5AGRXJeHNEAfc8+4m1CFqkm2aRLZdHoDfLpaaoy36KvK5YNFkU
ZOVHdN7pVBwyI5kSbBo/c3mnxkopVk2MFDvPTMwQr34KCpRIHnSs81CcWZBUFyAh88g9rGcKwwJL
CBQ6ok9hYQfck1UOqAlgmVGNsJfitTK5W+bMIId2S0C2yEVk4KHmy1ZEI8j22gLWkCACMhIF9t2K
M5UBosCRRFVdtB7fxSEKaeMZ0F+PT6kX2Hl6N2So7zMAjrVk7+rcWnNKC1fPX9LwNefiKXR9gi1D
Jl7BJWxzVgoyRIF3HBlWcXpZmYYmb4uAvqZXvRey/tPB45utovvAaWWeMvcYtgF3cKC84nbSTTdr
riAFRFZTz/jlAUynhQtal9R6vG3Cij9bByKe3kgIfMEVqeNKluFNKe/50i2rCR74J+UPWSs680qD
WeZDO9tzeBIYCQ980Y0jxlukJTA6w01cNv1yHGe7z8rLsfAcPrDtaNkUWyb1g1nVIk07vWtytTr+
cQ4LY0mX2bcq8VM17hw0a0xkSgqAqwcIawc/VzHMaI25Mi0U1jZ9/3i0m/XaX5aZ5R/2IUate4R/
mb2SKEx1cBX4/oj7PLOiogVZGWUi/VA7SWqMQI1lIdEKnLsNwp53mTk0c48iXTZzB/Cv385F31vT
ObahgIQxiul5Ni2qVrX/UPVOxcVUUbbE9SdVtpFXXdU9TujhNkDNdILt0NWEm71mrIZZedzgqmec
JwN6IlgIBKCXI5ENRmKSroiXBz/Wybc8ugCOt3DNCuTAighKl8xJEl/kdTI48kpjZ2EWT5qZkCL1
tLTNAYlKsy5t2j+sIZA3bR6f10AC+VnrjkPnXK2+IFQyYuAu7Urjd1ltZhuZ8/aqnwI6K4esagee
UuVAAkr2uKROfJZqbRMFsf5RrFw7bSI9HmzdTPwmJQzQKOyqmLCfh7k9lvONwjKAhZR4Q0x4wruB
+cG5TiyiA66kknfBcXXPghrbTiz1KU+flv15uMSs9LBAYzY+T2Zr4NCeA48UQDEoPfb6pWFIxhDC
R0IO0HxhNlkm8S3LccaqgLaVRFOX+LCESDN8YNzS0ZMlRPmA5FvE3ZJ9SAeeZm3pmhTLtqZ8+cGA
k2rkVx1C1Dc3Z0K6s1YneUdUVfs4yYC/ng4ZxEGAB/Bfd5jPVNHes4cI9mk7c/GwTwuiPaQYyRkj
CwM15kDnXvJiZ7BjWTxhOpg7+GtZl+lkfrZ4tWDhrulsEuegtky4762QTcuxWJXCNB4RKtqQicY2
76cVp7y5Xhj5EkX7xJHNlZsSdne9ytE42MjVWYJv4FOK7pPN9ORWgbJBoKfr4JOeodaNnwIOYEPz
oynZY86x6bE8w7OVYltXTdp+S4m5CDDLqi4emUGv3ceyhon8MEFqQe4RXSEbjeBC1+eN8KcGCQuo
9T7IOJSu+uEwTX44XnVtEs3oYpeIAFyIgm11j0jm6GxbnlFHkJ/Dds3YhccOD/p4xt+UlH7tJgii
nmQeB5yjsxZ9r1xn8NBi1osXo1Hu5TPC3oW7MOtoFNcfsU4xijzVCTtZsZWIW67rTqXFandG1m+q
z2deDiSCdH45QUxpDiOSAcyRSdDWWxxfk5qNL9DyrF+WAdkKT7vOdnGIcIglxBo8t1W78P/hxbkd
gp1FjCCR0LuW4cp6HqnKtk+cyUlgrzf40uiNlsWaIvInfOu6yevS+zz0LdCbE7uhOd3uFdSJ+RYU
jdCXVq+x+PIsr1/vdMWqpssYBBjDyxG9CQgOgeyMqoEfr/PGHmUT7NQMuP8kSiFlwavywrLe4HZm
BFpkt/Zt+N0ps7BCgaipx9n0Epf2SWW+GJC4lk0tNy4oIW2fYLDT+uFuyG2/CE6i0sqDK3hCVp6f
oDhCWps8IYEDPtjBAwf/X4bJvgaDC+pWCyu+6lwuJoP385x9gwiPAucjCPK67tF8ReHT0IEF+n2f
p8VvGm/XRFMXjeRTdkyOsowSCHtPU5oXpqPVzPpHDyEjg+oEiutsK4pAwsvdhiZ9hPk88jokXmAi
XAlOg1CSWkhVoN+JCVEM5ln0OP+dryAfSUkRpR7Zenx8f9hldOXH7nqyICKlkSFikEIICPrcVA4y
czBBpNk/loU6GVC9Cb6i51RxKk5jSUSzsJKj19AMrU+Y9PuezD5E/aRxTyAtkgVjQWOyaLVMDbEs
C1OzaTB/iuDqiLL3bXARVbAKAF94UnZHJJ8EMQUtCPyNN+Ql4PzhXmC1R0AsC5c9egqFR2oyLYh4
NQc41GbnDNtp5kwxhZAce5CrrNdPI34c/KyOFBxyCrM64l3q/brj/HvQHUSU3JNGlt7NHMUZVVGD
JPyD6pTJV9FtJNrAq+mC79PUVvUhcDN8kOI6G9kWAXaZXKpqpElZwF6be6TrKtDOz8HqF8xYpwIZ
SrQwnIq+wYaJEio7kMA6n9tPDF9MivTc7gn60uxSv3Ywz6m5jzm+skS0QE3m7B0BvdJCqRXr2Roj
45Kio0Ctk8Q1ZF/hDIYe6Hd+/OedWFteoc3QiJWMVFYJn1iXOig9iDvVgkIHCZFZiinKUdQs5Rz5
X4vOoff08hjZMB3njvJv0LdhG81cscD+g2c09CPd7qsqzscpuV6nzI7U/ZhLP8uPCRD5cjqFYhiM
t6t0TRaLvoNpPnUd/i3JaYMyLJ9l6ywlBZ/cxRTyYdCyWEr6dc6MGbbdSb3zcpcsJcb7ku1yrJuu
8492E/djeL3qxK3TiwDNYM5nWRmy4qoicO+B95KTZN4WvWdeEcbTpuFVZS2/EI2eSdScgtI4bZmZ
VhsRDYgJQDKQeJ/v4pfdNRnHmE1zwJ2bF0qIhiwwEJ3JN3Vg1iOGAhmZNcQ9Sm1sSSu+4e/Nb5OV
dOv1VISS7dJJOC93myTSpIZ5MMQmmReNOduX1yPXgNVvi2GqeahdT+ArLwSknfjbCAoy7Y6+I3MI
lSUoB5ZpupATwICAicoDLyqciS+x3olHhJALJp8DTuEMSUlqMa/h2Q74t3Is6Dxcgt2MqWlWOCa1
ViOch4/oKKfdw9gNqSjxVBgaTXABVCouvAkr3GoT+S7rrLRdUwRmDQJBt5gFmAfCvJT0ksKT56wX
HMjOxeRSPyFWvszjyeyKNn8YEwcBu230kvn0sT2Sa/R12HG1cMVyEoNfFXG4VlhHHOY4tqm+qrgV
fBdTs3T7xbKs+YcYcb+7BpYIGh+XhoRyZEy6uLeOYdCI4RbjOgHP0poc7r+VKFN0yyA0WVg3w53B
agJzd/4ybmrWR4QJEU9NM9IhXUemZFUwF0e/IkdRqNTccddNxF2dlpLxFNZBBTqJ+oHlFPgcntYe
RCY+tiEmB0e0T2ad7KF+sPSPTujAgVjykDzq5dWDoGJSq8IqFaJzC9wOJJs1yBizMLCv5DStSDCu
3Qhph1P1wfbmuWq5IaupuH04BtzIyZHmFadajpvLIMg9ktcFQsdJlFTzcBPMcu1Pw2F2imPYu9QU
bGyWR34gZj0SOtGyqPkY5emOWJW1lclEXSZYxJnppWqc8zjnLW0z8GrlJQn/EGx7Olduscem3VSB
L4VFEa3mpOsVHwJED+HHYLGlw5WK1xtDoA87iiSb1Q86q+KRYoJiTn2AiwxDgTE//IM94DQvv5QG
7sYvrgsrCqkuE7A0jxHM2oy/bop2kJX2K5OBBILSg6hnU6EvL5FDzb1JdEv83bmW97tG/6ZnFNoC
10wGOtIH/v269xhiJTJFqpi+z5E2deaYWEWCPIW3tIXa9EPH9f7lkG+7arSpQspTz7Tz3JDE6fUh
sUuvQlsH+rsfTGZ687I0itAynd33r+7PQyFVYJDkZmDEaOpNZ9XFv3sd6U58T73IxCeEpgRsy5lg
Tex6/1jP3cDf+8cOrWPpCN+VwIv/nEr1tjEzKXLxfRblQCEzJKXLSvQ19nXLNulKh71wDWqCxoCN
Vk8TZSzasNg22qXupgthJhuKktfEnpfI/Gv2UXWxKREq6ffsCdB7Jr57//T/uFXwt9D/UI6NJi3I
f/Pz3zrtcxeVOp6k/6DRmeM82KBMWcjmSgn1/qH+WHMoSAh8iQImQTi7vu13k0alLgIOzYNKQixm
jtESZtOds0rzigRRjDLjXy7u7QgF713HUApQXaHDDknh9cV1bY+EBP37h8ZLTIzS0MXX64HZOxuE
q8yeFSnyfZKJhe+fAGfY3QeiXem/DKRf2VH8LgPz9jYzNfV9M8tgTAqP4u2KnCo9j2gniW/0JCgd
F2ATyw8ADqac/8/ususjLMwg1gakwQTpbfM6JzEMBUzmb7BYZX4JusWU5pj8CDb5xDVZ4/sHfC0a
zNAEAWLazgx5fSZ8tI9e32Qcp1eCydJ9A5Bj+smdiEyYIyiifgGZsy1mBBBgjCdqCxcsYWd8/wSM
R8irCQ6plnCVjQYJtDcu3X19BlSJhgCIVRzqYws6CcyyEJun64HH8slL2jKiCMWeF3ieid+/muKW
D5NK7MtAV+wL08vNKTPftHho/S+8xTXG8FQLK6Z8bAl9Pr3w/LUV4qeAvh7RWk6+2SxHmNko8iWR
zYu/EUQnchEtUQf74UyIEAH+y2nR7bFwArd5mjJaxhKozi2TW/Vjb9Iuq3MlVUyftmY7B8JFbiN7
YbZ4kJANpyVfGvQ9qT1RM89dkzRlOKaa7dV1TLIcZaXhLdh9PHH/wzjDhP3MHefRNFkQqMvP3r/9
b19r4p4LfciXIOfFn0t7oLJILHtd7uukBSh2jBvYyPVOrdpkAL9a1u8f0ry3v4dcE2rV84wmBAvw
B1WIQdmi2z6c7lUcmB7jkKogv0Scxs2tK7u3OYMN8M+BImp2MD6lCYsJGX/5/mm8vXIhwPATOeFP
8Uf4PP7+LXZWQYsADPD1+7ym/XmGmJ4uP7tQQroLt9d/kVF6u8jhA/hS0CkKRMi80n+zyAPHjhGI
6ftvY9tk652P6D3LIssak1m9f13um1eaTw8lbBsoMEzehLDfZAfxNNtFUY3u56rX6ONGtC91fIhp
o1LpptnE7gArYC35ImnYsC5nX6g7ijW/A2ZKW5cWDCWPmd83E8pw9BFWoH23dopd59dEEgR+JHWW
mLbWbJk2QKiDmpdwRD+ONZyXTEdujXAaF2flPnsR1u5mUgS4zsRrCoJ8bk9BfaULalK1HXt/cSB/
c7+5B4q4YvOeelL8OTH1/VhDSkDpdigzszNHNaMKxHQntDjv3r/f4s16Ns+U4BUAuAjYFsVb6hu+
kvRUHS+6DT20/jjW4NM6zcfWpPoDoZ4Q9DJ7xxzDVIIVGuEs7l/fYV5nOgTWZHNzfU+afia1YEOk
c8s+oqNgwaa31gvIGQlOIUj+gWZfBNhBgd8feLKvKcRWypJfgz+mRWaIZBWZy7uz4jXGz8a6NA98
9TOOYj1Px+VLawI3NtPjxYjVPMnMIWvBc2Uk8Nc73SH5RWX0MkLjjWTtZsw82PeiiC6H2CwO1hL1
X/bb8PXjg0loqD7oWdmIUgkjwfZ6T2i5gjG0m+hHMQr5NetwI0S22vWPQR42Hj3+RB8QwFEo7aSQ
vxovqo6lmxd3Y4zDyaYKh4qhaSxgjy+wkoNEt58j6tf+uph7JK+TcHSPqcpuSkZtP8bGwyMq6Kxk
2TLLCT7gDVqfJ1j0XLIjJSvVejLmO6vPxJeVOfJ4BoMwQxqqULa3o2uY31mrpSkOCgDV21511x67
Un7wCgtC5IIdj24W6CyKM0QCwDsrCpcpQdZo2nl1PjHC08jag5qAGD3HSOsMa2s7O9F08tZlf35o
ktoBvd8FCS2MuO9P3KyqbicphrtUoAa+CW0LCVWLvt19PqgetkXTfQq8victioYjfovZgTHB0qCk
wXAZUQKVWpvBK8ezArF3PaHxtglRFf8yhAFsojAa8p2euvp2zaDQk35aQAoty9vagX3jaZSF3EX3
3xy5ep+TwR+2yYyXTC77FDWrJT1//yV7HaxZEIyVCWY+qYLnkii8WRA17R/Z+nH1yPOarxVeHPk+
KPBg5LHZwef3D/b6hX45mAQoZ7Z5cri3GUmEezE1uaoeA1uWYIRm+xa0uIsdeJlfjp4AgzrHdXnD
iFDmf8nH/lj5z5cJVoeRDUH8LWxi8PFXyL2ufEQBg8JVFE0OT11ADfvLNvH8Sf/ahp+vEuYvwAMF
gViot0Wk8YJwsTpMHp2p5p0RLtvFpqbgSXczrlwf0bSJPqZ9ZDWIZfoKIPLYpMXJmPoIWhUa2Bdg
veBDhzzgWWW18jP7LawR+or6rixJXlxdlc3G1Y53Y49Z9bMcRHhR0Z69GRFp+6Iy6lREsxwby+s8
/iBKI6hkyTKge5Mzi3MmRWOtU8tjVscQgtqhOzixbz/gbS+2K8/vL7mQY1bRq1ti0gDSIO6LYI9+
mxI4luxnL1zWR+T5uflJKpITUWfFcV7nh8pRxb3AgGg3uDFDD/y1g6NXLX61e3/5+X+chjRgTYMH
wa6LbdxAa37LTJw8KhkfJPIxRtcamYaqw3sLjUq165mS6N3olfNRlho1j9RqINPR0T+iWasuxyYY
MezAVvvDiqfQEUkcGmfYWH0D01v52y63LtOlAtwulpNKlOKWHmjxobZ4aJuAwdiyXfXM2CWr+2gr
GyU/kjaOyLB76c8FwDME4CaFlkXLM41R5ip9Dfm4jvrh+1Ikw2cbkZ0bq0JnAQkZZzoIV8O7Fl0a
3yKtkGRb2GBcQDLjADVqHCGZX7cZgxD2xE8o6iAilyzeF4euNlY5udG4ff/mvoYlseq5tx7dBQQP
qWblW9HMgZYwz11Gj23q+VdWK7I7pN6WBX3OCoIwWg1/K+mc18DX50OSG1DiwJoHgue9qWMdVOa6
kq3zCT8A74y2GVy5aFiscxqV2YFBhCbS+3H32Ai7uEvjGX5Rquwb3OrF4S9X/+fSItUkfLohbo6B
8xYM2E2l38NuqZ7imQEDdXsdfau7FbWvtlww8LbdnA4HPCN4iz69wl2WIEaYAIfd0SdRCidZq0x2
XR3Ir6mGhUDrlxZ6ZfXJZR6k/bEVYr4KBtgpwOFjb1NL5U5IUTgop8aNXaJZ4YTIeJUrUt1ISjWH
LNfWpQocEOq0MqwLaI8LVJ2J7Szz0wZBcnbvbY0e/0XJmJeMUpTGGKot0AhCFJwZLkPPOx956D25
SP9Ju3N1mpSFIXpL4DJGzMhZtwFdv2uhUqwOJIg6DAexlDjooCjibQ/24XJqMArBiK0JwNWGbg1v
K4QscWIHsYsGSJ1+RV5E//Sera36EROLv6zNP+OP9KgTQFwDmOP5vA3JwmUSms9T/hQG9Ac2alLZ
d1AeRo2RR0ZNJR/XHrZTUFnflzHD3gVfHKwG3l8k/27BhgaCzNYXKo/ewOv4A1KqL/tVFk8QN9AB
fH4gwTokBQqPgT7Y66hu264aDgvGK/sGfYX7BNPmhnWyOrd/OZl/88KGnuktEzrAWr5F7K7lMMFW
zbMn3DuDT/hK9B9xarEMjSs9Z18croai1WeNV5WnxSycS11JNjI0EebrVCYhgORqGi9SaxA/Qc63
/iZs0/zTX87yj5RBBuBdfV5xMNMUlW9u2YivUalab3ii693Gn8ks0JSik4ikZ2+PV24wYmQ4oaEV
7sLOr38maE6i5QeTeDoRsu7vfEgoF7ac8s8uhBEmJOwChy6DKIpMRia3iPZYv9bb/4ru3i7N0//9
r4fHMq12KaKW6Q/9u7AAYGjDzv//qxFcPU3/5/hQNn2Sdk//5l/+IlxI+x80KJBipIHikrH+kiOA
bOH7kn6lDbSEvooRZ/mnHIH/D/p74GIVzQBjO89e8Ytt4bn/QDWXX4dsQfrHOPk/YVu8TiNp0xv5
OFDYhBLOgvbG61fYswKsYUPEMNA6hdy/YkftBvHdbzfl+iUx+r0t+jop/3UQBd+EIk3yxX19EI0U
XQPUfj0OOcyJWfYwJOUot03u6f37h3rdC345FAMqukXICNh/NAnrMprbLBbrcUYECb1VvATI4SLS
R8KfYY0cS6ezTsDkeBjTL/VfDv/H7WQUwUko6Ti85syIX1+pW6yhbxBXR2LJrVvKL+AFdu9f4es4
x4ebQ9C1kLRCSUODNxVOB3aG5MRpmaxOtzRk7nrl1NvBxcrUXtun9w/GRsUZ/yvVfT4cmLDQ9wI6
Cih7m6TltxxTxJBLgaX1CDiK9ixGkA3ApaIPlvtReVaM3mcvmtpy48Wttjc+WXCJq4xau00J76zb
YbQIAdeNyeOgTeanw4QQ/3asR9VSnhfIdvYgGaqN2zrNtCkTtUE1zIVbV4rvbjadxEwYf1ZITeBX
pG33bjEIOWtRQ7nLrUpcJe2gdiLJxW7A0uJuyaLuIg1idOGEK7tk57V4S0CdiL+kC9IWquzETRTX
/gefwvsjbj8oJ1NGoZOr46thrBz0SPHzqMOhBVDrtwjJrsgBhvHlkCGoKBCDJSH6WKfej2ANb9ju
cRYFqnPW2DPaETgGqDIL9pbPZ5aIj+3yZm1P8tYH21Hh8t5n0xN+K+0p3mofmiWwdojEdUzTy2E/
1VNwNc9YTyoriM5Q2LmTlhOdZQnClm0PKTwdxycRWOp2BsKyWxyc81bVxrc68IrtEGLsoMZ4J2s4
s/MUjceVrsc+g5R8WfU+UvumUxsu07kf20G+x8sLaYGY+ac61UBx5kNKGnbbyhG3LIgbZDepvGhA
SdvnVYPgxKGauy74TNlrfUnyEc9i5DVzmt2zewv1YDxHyBdjYoGdQYqQbclT9ZPzqGy7yxpu0N5F
WPRQToolUgIwamujgjdVDui6wT1gCmjfgXAI4dC285amnzvcD9DmMVuwF+fCWmV8mybtCk+3djaR
gYIkLUifzZQ66nQFwHsRRUl306z4e5VdfxGpRdy3a6hvMeXLj62VOJcGAnyknVNv2jVIDwPuAieY
bN8neecvmxwht0MmxXykRlU3pHS4VNBeuVxjq74eCnptMFEvmbk37VY1hX2gw9Pe14GBeqYBsERn
9sE5KW84TyPT5FuTgPyiP4DiRNM1QpIWzeb4WzbkySn/7Mv/Y++8uuO20iz6i+B1L/J9rUJFVjGT
EvWCRVIScs749bNRbk9LVI81fu8XL3fLKlRA+MI5+4x9cMSutlCvhrtySp5iYlhWGpLmnUle+RVT
mAQgZN/QMQfDneYPcqcbkdjTD6d78s6BGDBYvJoKQTEuAviNVOgufJEA78MSCybuDL+aXhsN6ibp
sPmpD2Ltqg1sfQcUhMQI9CTU0BmDKBy8jleJiqMFiVFwvWga6kFCYZDAhdNx8be9uEmbr303QDzl
+8PVGOO2d4Bso/TRwh3JuWyzkwwOr4nBHAv2iKYrUSvDTofjjDv4NLLS3fqxrZ7JEovXWcLj2XbC
V8M3Pik5Txtmv+I+Qjm213vji8Pvim4yeEBQhHfa4Zs2ovkIn7Rb9z4K4BmYs4d1NQHSKsmpm2PU
d1V5F1d+6uXV/DUKGJYiFCYL2iUO/eBrQbeRmrgjFWfbjgSQxxqRVIWiypqTJbzbt6unmj4fVUkz
aF6JP2mLUM54bXrcdgUqoU0zbqsyMB4tqwRNLJM6P+RO39x2Wmm8ct92D1E2wISVIYNzdnKbEM0A
KkCznK/9NGl1xDvl9FRQuKPIsuaDJDJ6VerWS10MzUondAvcsA+xo/R1j+3xCWjELuQBsMp6Qfse
BAx70kzm183C3WOQn2Qh1jFf5uvArY9m7WrePGvE7SSaew785JuPKXg9V83G6XTzFZNlCZ3M6G8Y
bGZqZaVce9wS7JtoiscTvVZ6sDMdajiZPF4xzMPnYhwM5h01Rxagf6Y1hX4+rgDnx98VarelIxeP
gDHNO2OObeD6iAxlmsU0TFZq7Bwmshs0+SAZR3v8Cr5Mu6GjRmIGnzKpnfiZ+L98j8eyQO1ep9iI
zdGET8bdA24MCDiIR+R9RmT+kQ3c32TkoiBXETYSDuedDX6AV0Xxu1e+FR/c2HWQUo1yl1tRtqkp
tNdOP0V74DDQaWwV7rsIEDuKDGtvtZZ1Y7Pv24daEHxxrU0WRNMO1gdfP6OIJwZNmYfzyt3yJZEX
7AZyTalfwhiAY/JgVigohyz71E6J+QVRTXht1/b8qckNhrcRu8EYDdh1J8t2SxIUZ97kxHvoM+Qa
25xkPDxBUTRkJlc1Ut7Abw48HwfAKQb3jGosHPuqlRk4OE9Pm+7PuuK/Rf5vinyq8mVK/H8X+Vdk
BnfvyfRjff+vv/QXcoyAXto5VuSOjaOM8vdfFb6r/kCsjbuTao2V9aUe/FeFb6g/GB/SAQrKOCKi
lnyMf1X4hg3BjPpeodiRtlj+1j8AjslfalJ9mRK4FnU+V+wvw0qDJQw7RD849pIwbuSA0rlDcjdv
DfQKu6hy1LEHUqgN46GsTAoYyKIKEHDf7hmL9DujktVOEEAmfjPCZlL+sbjEZGuTvSl0m9AGhk0/
F5djY01Worv2wekJ1rpRKhE37gyYFeGsb6Go74DQSzTUmwhleRsYgIbKnoZ5VJ3/FY6gvGtoBqp6
g9GIansuUS8DtxlYOIaNfMlCsBw4t/sSmCLUWNdLcRgJbhqW22geyxfN3YNmnj28NjmEMnTw6NCJ
3XKS+imc+oBUb41F+1pZaQXLqKEAMNnVZ6wrc3UkxkLiEZrizVhTNwGdADuu0PfeztLunlTBrWGo
q6xfhO0p7EJqhbdsygTsYyrlpfIkji4CFsuDiRmmhGWoh+mRnMk02WJeSdMV92diqqoGCGswwG3w
n0mJ0HZ1NNfHKojlruuM5j0SYX2jMhhxqP6uyGY6lmQwPjo5FjupQDI7TdcS+Bb2PMN7ik5nrrjt
wHu7rkxjOuVBuNUishsJsZDFvWaqF2Fw00a3VhTenKThZ6xQJT1GZw1nDXnpHeAPqFMO+o/NEPXj
KXDmB9EF6U09dRFBsyoncWywZbBFUG2+1Q3hd6oMm9XIondes/CM7HvhJuV9T17iOvPd7NbqZwdc
tlHL5AxgqzGe4gB2xii16Gaeq405+fq2QtH2OAkxrhY93WG0S2tHplO+LR3saGtZ2926ob3ezKBF
9iNP2Q2xWdrKmAWJk6IsDubcDmuJYveOb726IqS2puhLxTGQhjou+pdjKEUaeH4u0s8ltPrHwkFH
WqFfJKaXJ/wD5vYZ6ps+noyecRsufHsL6qTaZBWfHj5/u06nvt7oUdGSgBz25nZmj8qmPCnD14TT
ngalHrHlLgUMKo574ZCeRHpTf2UNTbeBP6N2ZhWmG/It6Y8GAmHnvDXuwzargY3M+iqoo5BTus4c
f0v10zCUp1v7TPNorrUx1fA5qm5D9Jx81QOG5xkP7G86tNEzi0rTo2yv90CwetJtsPu+NPo0Q3Zz
QnnQezuueeIbU8igH7DVri90cNlI1Cik9Cpz9LWlqrRYIT+cvDRIg0Vz72uP1tgwkTRxkRwQrUtm
1xYgrpHv8dA7oFsQOqZUMomdX7ED5dszCWpdm328iXnGbtNJt2L2sr75jkdpwKSaDjXZX2V+Uik5
fMS0VWhArNjfYuQhR9WNlqsrdCsoKanp9zgcUoMHZEvijJPDQ9k5SWEfkrZ+UuEwvzn9PG78oTEP
KHegatlkkXilJJCWO+HwAvrbrVelSyoCaIWZji2J6gR8Clmg0wrKgfMl9x3VeRYoLypGxj79NVYI
8zBKHCkrEoodsCs94rLTVDgUeWrq+0MR2IUF7SetCG313RTAYGHXsKQD/YY973Bn172Eip2H/QhY
rUlvTC6M3aCzacVy0Rfatia6svfKeka/y+3gilY5Zf/rp9mz3+YVBGqjLTYjnP6zXw3VCVpG0XiO
UYmbCDnro4N6JfVkF5meKPhzm3OU3Ew5hcd+turzoIfhbaQzWCwpKR9di7jSYKLNzsqBKHBExxSI
TZK8x0Gr5avIxJ/LiL22bxvEGdpnCJMzOLmqUve6MbjRBmk7c/2gZPG3NUWmvuGprI5TJoeXgAjd
dT/J/p5YkWpPM+XNmg0EOOiKcC907AmrtgrNq1ARHuQMff1AcYSryJd2eCfZyH0q+iy6d6Yxk/um
boJbtjklbMupTTBDOGHzpZgEQmWThay1qxdWuW93yWtYLVhhS479uXWxla8CkqOAKxgudMhkasMb
bWy1hDQL0GsMjNr+O/d3dU9nM2wrhwRUum8OESgxn1DtGzhUjPhQJ/q4QbcJL08jeDR2Ev8z+C/J
PzjpuM9zkScQOlaTKCh2uyWRhhRVHSiSVTkntpUqWDmTHi6KLkl8L0oyYGUtFMKWNfvlZ9trbniF
q4T9emfwIXvpbJrQfo8NMXiDa6KnqUbjOQIKeIhhCd6iOpQcNXvXq0ZxIlqJcTNq5SmmvkTgQdcx
uf47VKmDcgBQMQvBryUzzXMFufL4euLrCXfuzizQCCyxLvpNzoUOuS1yh2ur08WamHjdy8KJbrPm
HxHqgi/I0qq7WjfGK0SKjCWaMsxf0OH0772RNlcJGhmvBnW2W+qSt1RLinfOUstYA12KuHXEjB82
U+iHJyDFLHt4nNZXhluNDeOlEDObZOdgbliMAeUcsprl11QTp+NBZxPPNjrIfFPZVfJmgjxINpMi
03AVmPgwSE/R4EGziczI7w6dAacnfrxdmURgYAiJrF8iMKHPlHD8XKTamnF/owkzuZ9YKSQYTHZx
nKH+NszamQnvCI1zEw0222kKrxs/yc0DJVbxZSr8dtt2WuYVreD3IptnKrhY4vyLYVUZrxn1X3WJ
NoFAElxyDvrhs1s18tRwO+MqaqYZzzLJuyvqLh0YoEuQ5gq1dfIqlfPSaJLgm0kCaCAOqjzGLsGG
K646zVwZ8DLDNSEPZGhowKDvB8So18WCVTXZ2DyMF9bqgg0jAGJBsHZNcx+ogYc1gJcz4euhNxZc
YqdIZ0KNKa1plsCwiI2alZlEgC2ZP1hjnfchHqs3V1VlT1qkpo6O2RChjQhKrzeALJG4Xxiy9YKT
dS9kWVUAmW0vvFk0ApA6R4Y6uHviuD9VklUfONyFVFtfqLWUJ/UnHEuwbCF8w7UFsQU48kK7FZwD
PoY7ILg9RqiFdxjl1Z64enP0mH2FZJfC/YMUmRruwzgC1S0ufF1zQe26sLzJKlFLrnBhp/G5Dqdk
xPHrZNcx/OrnWlfVvTQG50tFQMWusAM0CAlR8e+m9BdGmVPlu6qpAfZpQSboiZlbkHPghN0uykp5
i3UzzI5uSSA5YU7ld8yEZrRORSAOpRunYp0zFV81Rkd0ztgRHtNe2e6kF/afRfZ/27rftXX0VX/X
1cHIenvNXn9q6i5/5a+ezvwDGg9Lzf/d3Py7q3P/MB129A7uA1vyT9qWv7q6hZbvoLDAdmHaWIUY
p//V1Yk/dH0RtFq2Tc9jKPlPurqPTR2vgkuQd4EMhRXQ8hZ+HMvHEkhoY5jangGdSdxWPLFdgYf0
+MN38v/Y3CyHYUG0YLTxV/wirZ9lU0/9TBRjM5sSQx8JbUYn3JsMzOzv1skfFxscC4WtAWYTPI/N
zuvnj8RvETeqN/z9JAt1I6iIzkCTjKM5o+Qq7ey3ggv2MR/6z0VrS0/MjMZ0cRF8XG5gzrEqyXhx
H+FcJuujKtpTUeNyW6FeKKy1y2b9GdyOoW/pbAhkge4cT+R/DTpXvxUQ6dYvI/9uJLqjBPO3B57A
pmJStXjLyVE/VTj6d5XPrHSY62jHnlznLjPmYG5ldpcmuJhSrW6fZGvnR9XXeOJ90gH9qY2uTVJl
cs8I8hDyiMgOUdBMG2Ag2Z2umTPOX9xwIRqwZ6cMzqKbos3gpCSNMJXezzAEz+Ru2u46jI3ujql1
9n025uIG71X8pIuIKpuB8daqwnxNQjgZRUU+7EUBsLmasRS6vSjIDZmGjQxHnkCt0Vw5si2u6xJV
fIsV5pUOSdszuqq8udaGfQVSiYHvqHybHAW9eG/cLDvZ84IOKOawI814AOBfu+ZWNDrP2kRTQ4KI
DK41z4CJ/rZ5UVgspuYU5iWFH/K6fD1cUlQETTICsyVcBZJZ+QKMzf1EQqV+r4IlhWUQjfoauw1p
1PKS05LpE/Q3bYlvqdGIEm29hLokYbqEXudmeiMuqS+2GRQnZ4mCmZZQGERd5LH5Ue3pS2SMeUmP
MZcgGXIe78MxIrhqjKd76kgmwFgwXzKngAcwinbrMmGABYel/mu9hNWEpNZMdVx6geFaV4EiUA0r
qRWSQcmXE+Z+eq6W8BvT0LU7I4/mk7hk4zCuTJBu9ILEHCz7kJkL7cFcAnV8U2DvWEJ2jAmZi4iD
7mvQYLZKLmk88yWZR2sjeli+U1wK9nvVprjuBtyuwNXYvaZfxRLyg/UOFzOxP0kSPKlGizhJiQTS
lnAgUiTGdTMOOYN/U6yVD+ncKdur+JIrNC4RQ0y341fAV0BIyB/ChGp44RJJNOJeuveXmCKbvCLr
klzkLiFGqufqGfGKEinB5JUctW/jEnpksYI6J0sQEmN4wHwO4UjlmCQ3cMtJ6Jvb9r6yWlghrXtP
axFtOvKVtK42rvWZkToda3OtLTFMg7KHh/wSzSQJaZpIa8pJbXIu+U3Rn2FO7SXZKb+kPPnwmQuP
lmCJf5ouWVDzEguVXBKibH1Ji5ouyVHusKRIIeFdIqXCoBJi5V+yppLmEjw16t0SQzVTbHndhMXj
0axjN2jTFcB8tx8eHdqKjZKNE1CzhXWy1nz4bSurEvZKtUyxdkM/o5MaNTNwt86U6NYhc4dGeFGK
LHnb4ONc2lvMz9sgGeaAuAyL/9Iooz64tqu6C1cF0RvDbUD2jmtAgK6a8Er5Wk9kW0No3ItewnGJ
VyL34ZPiU1H6c9wNmrWtRu6RXx1acdw7bdhqx4S0965+QJufZ9VOqiZ50awyeVA0XLuaSNrlYI61
78GuPDv+pDEyMHR/WuGkNY7WCNN0Ncw9aj4iOtTOag3jOOh+dZLjaO31TGM8MCZTNHnZrOQjkIYg
Bo++/N+Ob/sPoBqGd1vPfRdaIW5Wk77pUKTkn6FCztHfQeY9lA3JqtGSsdlm3ZxjL/ZRWWHXIWzR
NOHDIi+QW2k3OImXbFFWNEQDNsJlVUHGDL8AUsex5t8qmtmHuREkluII6kqv74fsbjTM8hsrcffE
GyFfNdFNoBiMCmavs4MU+xMEmoMrUnWTWpH9CsWP92ekvdxCQsnuAJCg+E1Qr+VrvHD8mbXkjepu
nT4bAsVRmsT27EHjKh4C0jlL9h+k+HLzwGTNdZv+d7jPVP73AUpSAfv7oeT5JTb7VHRk377mPxeC
f/6tvypB9w+kO1AyTSw5lwH//1aCinQlZBECOY4tDR1lxr8rQeMPgfgP/paLRA9V578rQZ0XXLR7
WBcQe/7TShC66k8KDZQmS8mE6AXtO7bDj0pVSpehI4uwPli0L1hCYk3eC7bkRMihiiwqfGMrq3TE
W6M5/qMTqppky9w/anVEkgdTIGJbHXkqhJ3vCBTsl8lCmoHDSbRHt8yYIYUlgQmFaBWMr5g4VK6T
b3Gts8gNg/TZ1Kt2U2YulC14cGd2tOHoEdXaezVIqbUMRD3s2kyb93Sj9kOXd+NvTFMfKke+AdNk
gWBdKkf9F2NNzMiOdUVZHhg4jrc2GaI7JlcKYXm7fC7e9w+nyO+r4svx8FQbqK8pj38R8ekLORDN
cXkYtNpYjUH6xuirX0c+38HfH+mD+mY5koOhz3El+xtajg96ormz5cyMJz0MPhsAMHpAzidL25EM
HT30emruJmKQ7v/+oB+q4stB8dWwNeJkQhe2/PkPkp9Y6M2QMYM8dDZd8YqnLTdogcHc60arnn6j
Iv1PR1tov9T3OKTAQP58NMqiAVptnB6kGOA15XU2b0e7lsNNl6rftDMfhLNYclHL055RciDt+1Wx
ChsgDbNERIcqHFMDDgMbHa+qsgK1pYQZOIXjTcdS5zQ0CeqZ1GnLDdnTzT/+zFiVkN6hUQOey03l
589M+o8z4XKIySFnZe8x7mlIUfb9R2UT7PCbg/16DtHfLDNRl2x1Sv6PgjHWJUZb2zGo/Hm+g13R
eK3GFQzwHQnK1ETEiDk5GM7fHPfXHxZcJd0z6xIQwbZY7ls/nEZJEA9RYJfxIR+qntEsv+ZgdAPU
wgitxT86ZU16R9Ibl20qP68UF+/wD8cyI7AZfaiiQ8RWx8OegGi2FPV0FRBw+/T3x/pwv70cy4Jt
gD3AEcTlffjxYsowrWaCd5ineZB4Ghx0cBh9pff3x/m4HF0+k4XET9ncZDhd9Z+/v84GHGsXY3Tw
hdXHzLSYKq/MKUcf0BvWQxhFWQvMrqXGm1kjkoWcBeFv7JEfzp3ls2It4UYHfHRRVX84dxjRQ7Ik
4vng903AmqSv2DrNWnAG9ZEdi8BlqWEb02/u55ev8EfRIYfFeMEHN2Aioz78cOr0gc2Mz3eiQ0h8
zKc6trOjbZjTNdzPEIZUSVB0qxUj4Ru44Jy1P1B3HwY7H7+SslHV72WvECj6ub8PQFIefYIojv4c
a3d//wv9p/dp8cOg0qU6QL/74etJLMMfZkfTkLw59huVq1mvMUQybCdpa7D3ZFyUzmqKNYfAqGJI
zgJHU7oyMGMeOkgmV6pV/mGMXOMaxV8D36THL0uMgXL63d+/11/PWkZSyxCHjTsbg49vVSiyR3Fm
RIdMCVqbhPSGhIq4+Z0A98NVzxkDG4CfjFk0umbk+D+ftZGm86VoTXQohmK+U9HMOCRP8CsCNLIe
/v4zfbydXw6GyQ/6B4rY/wDPdhurMceY2zk5yV7g+r0n0rJbp1wqIOLKYF2Ow3Qlu9F50bI82DHY
bn/zxUpxMWX/fLqCvkdurPCgInD+KGNI8ezrXBn+njlCPR2cVOdm2qrRKA9BV853GkSRNyv0YVVF
HfEmE8mRAf9Ons7C0bOuiBz2j6rrptu2V3pHO4RSaA0eAIG/nmTzOQ0b/xhCerqHEuR/78cuZVSR
zuc5BTqAOKi2H5xqTI56xqihrwU33CYb9Hvyje0HOyzFvpWuZKxiYtQQZaQ9as4w302Bb3SrlLXj
TVaL9jX1J/FG/++fG61kVaLG3P+euTSAR7rBbF7lfenv50aaDQvzkMbTcOqlRsCLKFZ5hagsJLTm
Pe8y42mAPIXc2+8zjXGCb35P+9YcvKwdDazCbhyeA4Mr27S4tci6j966kJs3gZjWd/QFLoOyjLKR
cZkgsXKIVNBtSeMydwPm6MaDVNR8ddGxbYBjOS9Qw8itLWTM+cbVH6BlRM7HvhjY4J2rN9w7SRtx
XmZSp4nlVMHZWf4uMDXexmQZhLREQ4OhmZ77URXGdOY5kz5XDMBuLl+vbw8tAtZQ3JVGBV6hwPgC
P1wGdL26yLA1ETDSbao5jNEbXO5WxFZd1e3MHcqVo/YlLxLOSBCBEh1mKhnYRug9V4g1yc+uhQgf
zTEyP3VkIWsEsYj8dsmXQZlp8jpDGIVnUmxI4a6c6K0WClePX9dTsFOzSucVA1XrAem78eSCXtRX
ms53mxl69JYGmb6VdWG+smwkQJyLBsmZD8D6zhpYd67bpB5vBZpbdH8msZnwAqIvCPu4NUGGfJaT
IPLKWM7DbEn/c7t4CNZT6LaRN4+SAkZmxUzsAQCrFXbD+YykOPXxrkXknrZNP99lloZ8aEmD8rqw
IX4n5gOgBYiH2V+jXtQ2ognL13AIBIobl7OXOOrxtvbDsdh3IR2DbRXaox0mfGFQAFDgYls/Ji5Q
p5l17VibI+7EtNoSjiX3wTAXC/rYWk9aUd8FbRgdhFvnV4wYzXUE6Nyz9UacAaXOx445zN5wLP8x
aB1wdmyJKztPzpiWkjWueecmm51dEs2AMBndkrESGy+uy2VXmtlOFFOLGIgBmIA6yepZ19fSJvxd
jSjDCfLBmMm3qj+rqCf5NZ+OsVTbEIjGdujC4ohqC80Ng4cVyeYKXTQfCxlmvQY2lSKEJrxZb0zE
T5b5wkzPOAdZdEM2q7tiojZ6/eSaax44JMJX0ZONJpp081K/Sq10LbrEAj+UD7tEZWKdzJJsl1nA
mSzJjY9UeI+D7o08nNcS3N8m1jLixG0TrQmbx4Mm3M+Iqwmm7o0yXU8jkmK/K/UvmYE5ESYTQZLR
dWhHg5eY9mPf+1dF7gSf25J8nNCcxmMImXhdAmLzCoax13ZkGOcWjuWdjNLmqPVWgjrVPmHYZv62
MjOS6BR5HZUeNN8qkZTLIoDsstzvfYLjAiM+ysJchN9a4Jw6K+UNFalpCLb++vxkzaaxHYfU7zZt
ryuUkrK6oVAyQ29gHuYljkif6nIKnlhcDw9TYVE/FM0SKUs4+XROnNlYEogcJk6t+zXOiKsZU3s8
MOrNOChV9LkOxD0Gj+HeGaZpY8xdt1meP8vQt4QWEJVVdtsQlrt2uNLSA8I1SgE9IY2tnqhFEsZP
eZLbDfNTJ+JWlA8spn2eCA4s8X0Z0/p0nH9eRpm3VbNg4zn0LPbrUs9uGtE+wx+tPInc6tpE1k7I
WUoeodcyzQVeGevZlVY2yTaPE+t2AQZvbcg0n9o4GK6MbvRaFOnHeOigzeruoL4Y8dj4jL1I6lr3
3CcPuarDo1FRt6M3cpv9DH2vXIFeb2kRUu0unWpnk03157xwra3I2v6FmZz7vTWZ6K3sXOqYXizn
0zjMat4JK9LWTPPGJVuUegyYxb6cZ3U9apVNeiR6JSTmuDnaytnTQau9GqXerkrZ1d9K3XU3Ja7N
Y9UaZyczxVlBU0jXQK5OqAlQCwe5AygzVXepX5Hw4iMfp/mPQ5MxRS0ftYjRpGxTdeRHVQ+jRTAb
D2EMzDk0nvdxFs2d02pMDaq88dyi0j02PchE4rxcQZ61drhM063ttv0GPYv5lExNcRu0DUkJvowP
flzpZ77BCA5oD1nPl7vesjixYRpimWRRkCn9NqhSlMXEuJ9UQBB9Xc7Wg8/WyWPCW+xSIm626dy4
r92SkMWNplr3DVKvtdsWdbRKfMvdXTIYVvmAQCiA+veci9G4ZgtX3LAvoOyHXQQ6vdGA4k+JVphs
A/t0lya582IlNkOcogquRs1yC8/3zfQwAd381tKOn4hO6+5aUxuB45YKYSWqRp7pphrqZT9tXdOx
l7skI5jS72VxTOXUcnURDD3EWcpSzmpv3GYc9wYDZ/iDyt1n41wfBmjmK+Sm7lVB0OA57nJ3ZwZ9
9pbkaGg2SamqT2aAuQY6evJdWRkJtyUE2wMJnsyS4pSdVlN+yXjpTV0ViEiUNetISSAWvgqEKQM3
gUY7wN2mlnWlwB4T5pbHuqa7kv4UrUWBJtPqok2S6e+DBpUg6kpGxKhkwUkGwXRGxFW8OTLvj+RA
o3lRPANZwwOStSbfQ37V3krRN29xnXDPrlKeGtwE6gTCQG86VWI9taLDQvpum/SKK2HmY/g91KCB
txGEXS7sNqdNarXvFXHj59Eq9etosLonojv7N7OO3JegU4BvWFogzBoF1jEee1OWOhkLqizfa7Y5
HVHdEaub2f2nqZXRtUiyytPcPpUr/PDo14ZErqmikL3qk+NBQmeqoVc+eYKYXHlXLU6WPBZnYIap
lyYDzwwETWwy0q6zicVd0OMsKqpxL/2hPco6KzuvNfWC29k0Bw+uQeDSms1Nd7DUyGNEMh3ivESb
sQ6aWXuM2IxswRTzu/FQ2BmixGQ7R907UOCLRgYLhpbxLdRu9MXXiRNZJkrivHBuc5xh9bi3heE/
T5ZuvGp6qX3XEQCfsCkFj1Y+x2tZ8LIja8UnCc99pXdW/cUv4QwgZFFrdJhPFMb+pvVtsQqT6t42
ngOUe0SNcnv1U5+TKnsWVi7YAGr3Tj8Ssu7k81o47tZEdraqc1xQZiKy1Uhx4jmwLkiaqEG302Ov
csMs1mqM3pJUZ1Wq0ScT3dsWPCqDvT5q+razh29kXKodvbyJaUFX2wSeFXgj+6g3mcV6tZerzOq2
eGZILnd1XMk+p7OIR3k1WRmmBvk6l7xwWHTuTp8qEpOyKd2ZbTRiZQYADdc8OMd5/10rEZtUhKuv
7L7XjxGD3U3DNOsY1VO6V0RArPSxn7ie624H5lO8JS3eO3p8njoUQkezK8xNo6IKI1bbnFhGxKdE
jrvEDqjmKbjWNNW21w7jzYA4Hdz7aO8tqN9rkfUurUnpQQINeUAU/u0oG5R6aVxu3bb51tZasSm1
Yt5JO0ILWakvNYjgbT2VOBdKZgcz8pd4aIip1l4j29wWPigd0anrPGuOmVa9DNl80yX+sS3sp7L2
z9xyGRilEeqYev6OZfpZKnXvsH4nPApGTZy+KhEtrh2GlE6r3lj2N+u5DjpPadJ6KsiP34hCfxuV
pLDSAm7yoX5IbcDRShfbuCvRoTqs8AP7PesVHJKMqTbrGjqCYOi6TyzN3zGTHuwYi1rlpNGwntQU
fBJlg+a1rt0Eow0KqGmaVuQgGzs5b4j8+Dz2I5mVbXiyqifh9h3ycJDzYRM9OEYQ7p1BJeu66rvP
ml67m3FAbt/Tw5y6ribCb4yXy3wSR8uInM+AsXNkRRWucBJC6kNU2YxHh3hpJxwVjrtikJTQKFXN
Fcrz+UQCq1Zvw2y8xyyvvsIOIWBTK1MGOquEbA2x03t9MK7QQDYNuZbITm9THao+K98qiV/JLrMH
Bhc4Bg7sHTmjcZwjAmSqacYtJOqU7VoThMUqoR7agxdytOu2awlYxGYWk0SrGJrazUDLmSisj52O
byxI/O/kkXABclRWDBZK2JpShEbKI3+EtijgtO8wy/jENgfLTmMqOv+FVb+28bWKHqPQgXBH83gN
35UWuPKns2birdQjR9vAQ7fFNeCqqN+0aqLt6BxuSwM8JgxaS3cio7H/Fs/6cBPbOAqFTGZQMXVy
DJPBfwGYz5A7QHZzLwGpb2wLWAHzLuwRBdZM69yG/dLyqpZVdYjr7lOFk8lzU80WuxKK2YHanpfW
4C4Qk0GDzsIXo4UjHfordIJf7DTTvaim/FuZYXlr1fM6kT3GsRLR28wj/6AnDQ/SxvCPRmgxFGho
8t3OYUawbGoux+tLU9tM6IdJNzHY2STEUArHzD5f/hPlZvo97k77oXBitXMsa94jBilfm4yE+PVY
60wJXGO4GWbKHo1mk13PnNsPKuHLJKnSWglAGtvLoLhMR9YoYGSByTM3TrOoFKsoYq+rKd5iFg7J
0Z7bfGfDC/lURC0fIIp5Re4jM96Mbry1olR+Js+PXz2HB3PwoYEfamBJt8lIvQskF7VK0s3nsZym
dj0i/Dngh/QfS4u2r+rDslhbU1ztKNXo7bsudWqvTxZvZTQzFWF4yc2gk3Qngkjtwuyt6pD4Iss4
/8WsnVQRlK8M/6KdSGImiu58peoam5VMVctIpkKyucqDuSB+ZBgwl2FkvsZcbV0RPcSGbLYYXvlz
crycd1qUz9s+5hcwZhbgaZ3OdyEeTdqkUVveX1j63wHb8HE12qy7tFu+k7Rjyyb5n/xW43VBUsyR
wGm1NmU5n3X23LtiGcU1XT7DAfMJY0gHiF9FRDyKyRnQmoLXVv3ygmlsP4Ax1YDJ4tMtU1TerVO6
3gjy6nMm+CvoUOuDky9/WrR8W9JetBUIoCaoVIJzZ66V5VWDJj6H0jJjL2kTtYsazvtQo7yWDnNW
kjxp+KWm+99naTJUijmbjJkXJf28eGWUiK2Nx3n/BEdFnpQc/GMf+sWrH6LXmnA8lCv8tvyYRsdu
cmj9o1/K4jVxGqwB1ajBhMNMiSilTn15T3PAJ8wxCnUrP8B8unZRsO5UHukn+pb6U4vSLVplIk2O
KJXmc98U+v2QQPa6XLB6k4Rfs/9h7zzW40aybvtEqA/eTJGWmWTSim6CjxJFeBsBF09/FyhVV4mq
X7rV4550D7opZCaAiDjn7L02sMIXcpe49ATk/UC2RHQmabni7/Y18aIgPcekylzLlr8LuoUOgAYZ
mNawSgyAAY1svlS6H6wChnlYWbvooEvuDih2XvaJNxAgT0DHooKU3w1yE6N6ubBogV805RA9dSOO
ppVylXEsYtO4rCx83Pge+eSSysdZVyyHO91yaH4wFvXXzvIUjA2tOadBLoM7lCTK3MfiEY5Bz1Pi
Kf1zrGfNC6NIjYzxpOGdrjsHizrVKT4Q1sfA5peKyc69UxQEbx5KnnJRlvAMdvrMk+c00SGN4XRx
DkAoqJGNtAayStnnu8kARYY6eUWBMT1CIJ6wLvpMofCb12RasslsEo4V7IwEDp8bYqhOySj7u1Qf
/ddmsKO3tJ7wkDnkiEPmYWeycWduZ8eb4zCoeALw+kdPGXE9VSg6ksIxqNPgXhdNWn+nxP5P7vob
uevCZGV483+7GBdUyeFrJ77+4GP8/md/ckqsPwKdMKTAthFpI/ukuf/dyeg5sEqwZXsmfW4Lq+N/
hA426a+oYGl7L1AKGptMHv6UvPp/QNf0mCBzlHpP9/s3klf4JswOfuizQ3j0IN4FPlQq6tMP4xYT
llBpcfzfB4NGiVx1ltyQ0NTlx4Tw9eOkc566jR02hVpPk/4MX5m8ThoyBHZ5ZlApdt3Am/F+IvHQ
rNHP4tRoNhOrQhzZ6TUlsI5fqLLCOGjZkCdtPMVEqFtrgxSmu8msnEeEeS/UwauYf+puwGV8K3Mm
HYQ83hEdnUFhA2sSIionhorwA0p+KBAX/Wjz9GNHNm4EwSQkakn9MciNzA1Z1sybqmInFcuKUi9K
CrfhD0eXM43teNOpnFjkDc0wbiJlaptSaMEbCkpeUmw5rBpDSdEdk4nSIb9kq2cYKTdq5CShbI53
7z8UVHqCzLzkM/cfiqgmFp2WMbA0553yd75hBjVBZP2ZyjN7xYmOPxQ40UwWeaJAGVQEZfAwZKqN
V1Xh64/vnd73XQzjp9qX+qT2chS87lrP1Q1/GfVm2rwVKQqMMa05fyUy6JwQqb4JtEGAaUEph8WI
SY32hI/RufVlVmJF6S3jvPNFoO9Ghw70nBcoW4aY9L+OZjF9kUlf5hYl43q/KbQ3lYzBarLa6EDK
b/KqYfk+NYzDd++fTyyfiicb7QLuz2U7ltyMqkTr4rleNW71Dg4o45eBPBysoilWKQYU9DoqtRz4
PMkmFAOjharaSxLwzl0zSoj4Kjg/7l0hO2ubOF6esj8u0IQsUhpNpnpJwa3PyEHCBiazAcM3i/Bj
Q2fV3RrNzCmcR4UxAIaIx8BvOGHgxVhzdWLfhEBzg9zHua1LVdx3mlXcJk03P7ZYKM9J7yHGnc14
m1hm5wJlawlycfr4GLV28pDNjYW5E4wv4J1lkc9yNySqgzZfzZfMwF5vaKiIasd40w7xQEokoQFG
xSlr1BOF87zzbWQ08Eett9G1RoDTaFprUlzURDSbmaU5IWa6TE55UfNvBeStkT7lmqO5sq2BOxwO
HQfQjYxzcUMnjKOlGnMafjlDA6lHFyWK7mk1xKO/A2htbLsise6pLPNd6XPAIG0Eg9t6kmnp73JD
B9dW249QBPtzEoIeOGDN2QpOyAgetVcaNVdeXJRxpABrI0jYplieV2DNiZXB2nuII9/Gn9T7HT7S
or4izra8FgzmtnRy8Z2mtnHo4yoIDfyRmxJ9+l55LgOfwFaHxG4XdxgF02osHOvThGsbL8xMOzfq
qHNG8vhCW+S8GCYtipU3RjRh5TBtSAMk+AlxIX7XUWg7SLjioreC7HIi+O9YaaNzJYkv2gzJgGBU
94TeI/QsUCP6WsBZNGjTfg2o2XsclJZeRIYRL5riDHVcfUbelrtWTZCvK9eiXsuMGrvgnFlutdL5
mxeF2w2iQ9ZN1R4QaXvbBmQpbsbBSDZ9MljpYmNWnyZn1jcqa5MTrf7uoLDI3muuM+/M1tNNtMZa
TVoIVD5tU83KWLQc0iZZc9Eh95VDWhkLhRH2xaivB9dlWBU19TUVgHgI+P7WmR3RYztryhpRsqvi
7tDTpoXi4/YqzEdabWEJn4Hv3xJlpRKvNgA9MgHFn5TcuV6sK1hBCGfNrsyOg1wg6gPeV+pQ000B
izTMz4Jh2iV6jF58Ll9qhdWX+GvzrIZocqrnXrujTlrOgWZC/N44URJ6VSGblfJVd0UVnx/eT8zv
Y2swbKxKwuVs9b6yQGiO3uh+5QdO2+iwDEWt+v4WNS6L1vuUDGSiv3Y1nWV1MGt8a97MDtPVqOrI
QOnOmqowbV4HhrIGKHmcYUm36OSW4pQcI3Ux6iPn1oRmZXVit59PosthO9e1+l4YdMz2v+Fy/3dc
+t1xSSc8/VfHpYsXIV6+JD1NKyn+bhIyv/3l9xOTG3DCQfuJ7dvBD8Ri+deJyfrD0bn7DrorAgfe
EW5/0t3MPxYFGp4TEn0Bei2Cge9HJk5TwD8XQiNIX3i7MOH+BfvhoxjD5woooiyHKo4u+EcJUWDB
l8obrSGhsHhDaE3Z7tfRYtP8Xbz2P13J1HWmbR5uGLSwP8o+isqubGbBXMlUYLz05rmpQGfiw+t/
I4n8pytxDQYorN5osJb//W9SL8zHEXInpoNyzHvKMf1SDJAF3PZ3vPZ/uJCP+giyDJfTfyLADl5h
QOZSjCFF/pYX+VukpW8Z//235+r3YtKF58ZlHOSP7wD6j/dIugkKT2dqiCBFzg54sg0XxeeKAPr/
4qfjWUV6DDwUSanxQbm2YFUhz/ONBmaO5xPzYSZzpn/ekSn76y+1/Et/P6kvX4pEFubOgbWwUj4I
uLyBUxoOfEifI30at59v5nhaci/vm4G179cXWyRFP10MiAriUZqZaMd+fCJo89a8m3WzD0iLWBPb
TMQxncGw1tIXpCNMU2xkupzg5b9/FH0yhRz8amCCf+Iaul3dmwVOpX3TpvVtj9yZ+ZIG5J0s3d8I
HJcf7Kfv6KCpIl2HKEvvQ+mj+gx/V102e61vuz1TWfKnTT26/fUv+U+PPBEf/7nKB9gfwU42h/eC
qwSTQ2tkuh/KsToAHfmvfrq/XenDejEie62HiislRT+vAe++KOQbq/+P1+tdrvzjT4eP0wc7iUrP
Buj84fGoo9IhSbMp9w378rrRB/iocyOnK2WX8yaIdGIrgs4AK+IsGHHSDLLCCjZWa1eHocXNuRpr
bwJyh92vwyP3xUvSkgl/ZOGbJwiw9/I3VBjWWayM4YLCLVqmvMINKajasG74v+BmLzc6kSErPDLO
3pva8nruAvMh98z6zImy6Hkohxk3OxYZ4FkQxmY6TGPG85x7kwt4mBNMSdDaRBnUxvaZlAkR6HlR
bSQSoVupQYzWAzV+efcavrsJBxeH4ZxhXGGUP0DU9nwCUWe7APaTwx9IBZ9H44D7AjSzXueMdbc1
McyXpGmS6ODYjrvCjslR1ECJPYWtJRlxRVgUWz2aNmDWOVp2jbYqdb6dIqgQPY8nV56sCATyWFyS
GOuN67IFINYib5JWLsPTYPF0lkO6ywh3PzK7RXyNfWbnB4i9gLCYD3GyVPOxkT3Hfl3cQ3nHnias
5qmFRvZA7lrShN5oNE9NafeKzzTAVWOeiMfHsuZFku/aFImajdtGjAji6P3hydFS+Rzx0xyTrG0u
3T570w3uaZ+55gNF99skxuhWuqo+G5elMcGScySvts6pTfScmVCA9f0qS93pJptS+4wVXa5Qt6W7
IS6skGMAR9LC7HEmxUgxQ3KS01PMYJ1hQ1y9AY4wTiha+BH7AmOnqY2+H74/9oWI0dSAZjxHT1Nt
cjz/D1EPBV3ZzMeAX8d3PoV/GsZkcD8HRNYxXCN9J3KSrFwXErXsqladW+xS8kebC6MfmmANdHl4
TKJGCzamMQifkT4qptDVq+5co7X84GuVA0kyx5jkIUXiOxJnKFk5GfO0e5thxn2NA/rOQguQrZwO
QceqswndBriSAHvvpzI47yZqzYCkBUjg0ZSjhaGaB3YQ5xoDThh/AnbeurFpxTM4Z4tTc+DvpNUM
OMSKsUnuZaXFw673q+wlGAES0DPE+ksRAFExQMkghmi6GTngP6pO5Tun6WWxxXphptussRxF6eLn
bQgFhDKM6ZLxWQWNeDUV75atRbOxLkZHfBoQ8z/FGa1sby5YQ/FaOWHXa9YBbTl2NCbk2srIuROk
V+XPbWxWB1BL1aabCClgvoh9KwnOQZBYBz4IA7AYO7Q2i3ZcJyWwtxge0gYAEsGEGneot9j6GHQW
pIh0dHoRRt5mRFXm66SZkq9VQ2pBlbtMDt2EkZ1t9I+NmOFtlTV9nKDnQVAIKQ4LUl9EaRu2mtQp
botd0MVfJS7YdSKmW/RSewi7iCfn9FBWrrnpI8atbIXeddLzUhoVH0s3iuFikB2h1znvuQ1PgsaX
lz/4TCCOejBt0Z6ANVFTI1flmAPVxHtKbSWLpc7qpukqKZp5XfVZcGlxqNy2GJU3mPFmHHNNFFoC
wLrqWN0YKw87Y9l3G5vvbZbZC6G5/qU/Zs4LsSr+tTVI41THo3GXwcE6TP0ScsWC+twD7lvpxVyv
h2px7QnFa0SOd3ApK1yBQuuYF8aCNSexc//acLs2tPXiBdkNva2O9cNNiI0gc5tUSLSR6whMAwon
q/evozrvzo2xZyV7P2mhvWjR35T9OkOgDYN7sYMSUbPu6rrbp8KXK9Mwxi/gCJfaraIlKHSeYAri
Li0urUbW22S0IKWKsrkU7XKurs36SEYZD9PYJmCgSsNe5aTmhmkUIHx1oYW9r7qIOZ9k7htf9ZHV
alieEUdXximPsH1nzhRvB3w9rHGcJOgPSueUxc5WIG+hgdOBXrIUK6Ks6Z8ot/6UTvxCyosqVCRe
t7I1Ma567jAAG70jqgtv+d3QxBGNoKpCCN/T+uhZe7SY1WMMeOnzAQvMAJ2DiFynDeNqIMEhMvXP
gdHL46ChJgSLeennotgLVx92WUKMehnE2gVU7UsL+8OjlmXicp4SeUG74yHVrfHBz2c45nOd7mxF
qqhCDr6pEgAoDaxWPJBPXtuVa9Iz3iDWxivkDp94n++7QUda4dcMUeMSPY1uNZc2MXPAPJC7srh/
1pwaXaTHpoeS1z7T0gSpbsXK21WsOHrpG4wnDCaHilvafFtkSR1ptop7sKX2QsLiTt6KfbsCRFRM
PbFAjt3tCJMLTSMBRSzFgiWGwMZillHktTwiWVAufrZ8sbToiCoabxG3L5hjOlEgj4vGSssQZrKk
P/SORW5K85MozfIwthaGCU8SYrKwhQ+gcPp1/43mGH1jO86jyUSUzadY0AclXaSbFuzXuGZumUCD
TYcyOcB7sUCXMMsZfIJKGYUBwu0tsDicxbveDVXQeW9izhI/9Mmi+9o4LlDaNPbOJt9rDNojQUff
piW5uhUT6/rse9hxV7KT8qqi2QKA2e4DEGqEym1kk3T2Wlm9MZSsPeLZz/Vcrpg93Y6ZNRWI9UDk
LodrOw0JQR8OVZHla8bEn22/R9KYZThu4eWR2ZFsTZf3i4VjuIbgpS3yW21Jz4PGo9nmvOM9NUlk
zVAN9xBv9mZLI3lqo5c8cXIS+Mx8Y+rMooGvMFJm7HiiX4ogdIo7fV3ZJvG5qDTVidc1/hIXntGH
uSE0ck6YYmeEAZylk6NjsY5L1jfbZfkmVLBHXOYBcRjtoHDWDV94n/djWa782fmdC2MxhP54jsfw
Se2PTwk2OWj3DydsoVRs90Iv9kguWG/McbiQcY8cwO84J0iOlqfZ0hAgmYpzRR50sEk7NA/SgkUK
2eB3hdrHkQrUecaZQOY9OhQUux8LtZiIGp8ldE+ez32vo1fPWVNHD8ts0d9EdPu2vy4xfqoMQYjr
lIZYihbXzEd/iGA8X8ZjUyB24RBWRT1s9ortuKqS+kgw7e8iwn5ifPANSTLBHoLh1iKo4kPlVNH7
zG03L1hQmHiHrBI1WQD4GNZZV75gIwo2OdrzS9fxx6v3bQfjiuHuEnM0tglZ26soLxw6ii2h0FAR
flPYWT/VXHw+7GS4Vj1Pp5P0oTxpphSvA6LffVKW9qEfRPlWW4Adw5FhCpo0BMLTpmDqnwFQN+Rp
4duFRs4nbgwO2qB4XzjKVAffpNU7m1SeIm0q9H1z7xxtMw3OK+IhznNXYJZHmETIcR85+zhiVbYm
ClemDGV0a4GWeCGZSUHT4z92vgYmdI7oXYTRPBX3eppmz++7YlXpgU/YcU5Sy6+fjZ/8PMu9QpCE
jQ9EDk6iD+ahuB8jlBUi30s3WzRYog6Rp2H+sOzHFoXPHhT3wBQtMbcOEoYVUKbfRDv9VGeDXYWq
7/BBcNvimfyxlwD7eMSub6T7gHp75wC6PKJg/90y8FPHgqvQqCB5kFRNz/t4z4mmHSK3qtO9a3N4
dmMWrqpxEbGaRIrD5mBAOGcUD0wqh8df/8bm8rz/UA6T4MXTRv9noe3YH8thHH320BVjAuB8jKN9
YdfB+TsOoew5GiO3c+bLQHOCe6xC93kwt0gOnRFt1eDEK1lXCWzPGLg7lP/et0B1Nxwn4dvtOX8H
51ldidc2WnRjWiQoXN8//f/61b/pV9PdWnpo//d4/yEVX/hp0+rvvervf/Unx8D9w2flpRdsOv73
uJHv0/1gaUgbf2cc/DXe9/4AjIMP3IB+8D7f/6tXbcIphppEx21x/NFl+Te96h83BjIz2GXxz5nE
a9smNdSHdRBCcpL3TuIeCWzmYSpx8juocPdqnnPF6UQ4MBz+8wNdfXvk/55K8k8XXEytAegEJq7v
3OS/NZJzvnVjNqVztDjdrY1hTHeMMeEHwBnfx7MwfuNq/XGh//YFaRPyexHITtP/w0YEaleBYfTs
o1cn7ksWcAEry4w74dAL+fVX+3F9eb8Ut5p7TSQ2eo2Pu3qXjEnc54Z9xFPkvKRe1u0JQWbpdwni
OC1KpHsPRcSpi5zp5teX/odvyZPk8DQQTkUOyofbOLb5MOuAgo7CzOyzym8Q5hEv4K/J4mJX+vXF
jOW49Ndi9v5FeQKhfOBT9gme/3B8mepClB69mONYQ2CEUoTzMRwzvWDSLT32kMrKmuRQTpSdq7kj
ReHRNmrkplNBsa+bVXD+60/089d3OVBhr2XyQq7ux/0jM5KoL9CSHH1yycpVsDS2dI3+1X95rWXy
ZNHSJ0/K/vBAEdSrF8k820cLne2pZ+N89SBb3vSZ2Tz9+mv9uC0uvzNS7yWP2PF0DL7vDti/vSup
xB3k1r19HKIE5QlHiR6Sz2/u5j/9dixCCLi5GKvUh5tJ9qMNMLewjyqn85b5SD9D36XYN1RO7+vX
3+jDWePbVyICxmATXoZzH88aGMsNRuqGdczMNC/XFnrCI2hH+rZFJxr8pLnzYiMSPllpMN3MiaTB
O9Dz/c3H+PkJprvEsqcvryrt6Q8Hjsg04GovNK7Jl+bByiuDM2oU+OcNBpeVjveMLkuOxgM/Q08r
6/3lRXpM+zQQ3f7Xn+af7gDaL7zsy52mSvnx9AONzmXI3fDyLi03XWdMOHJePtoNjaN/f6nF348E
iq3F/PhETY3f1Z3XWscUW8lNEMS8sloxsdT7UJt+kwr741LP8g2phZEquraFpfLT44sNoi4oN7QD
9uZM0VHpmqeKyNQnGmwTh/6Z1eHXX8/4cQleLkkXAakcY6HlBn8cSjW5shd4ZHDQI7h/NoYojLed
mG5IepiWuFTuK70O2mp+Zt6B9gs25STro6dVzbj2U7fdq5bt730FkXbeCB4Ak/ZtlGjKWKcGqRW/
/siwJX5YTR3OggvrkQeRaCkOvx8ZAWhqMnta7J2Cvhh5cigl6tTVtrEh8j6s9RLaAs7lrMPQWBNJ
7m4M/rFrEkkKbKdZwWeMyogbGRGr/aqsUr5OZs6jGzDjZB6C+ThZ6x3wN5RxIyddI2b60Cb+dFO4
jLXg2cnXjqH6GSjknOyozLTORpN8HTl49dGPbesADIIqbs6z+SrGqt1tGEcH9xKgMhOOIGqNPdJ9
/mkBU5eWW5C4BKNCOkLS16eWuyuqlmv4/NLvcYVtCwAntAebYgY7tnESABgUzl6mCwu/W+0YNwfu
ASxtfRQyXlo9nVElB4j48jXPivbJaxDHHojDnW+w2E9Xmim1IVRNHqfPBkEmKsRZ6uYI3vwxuoeZ
zrMnc/clRwQH+TwznZcZzNqroHHIDj0MzksJA+5LQ+ofVbLX3nSuLHfOiDfQS2MbCxScTAd9sMMO
Y8wGVker5SWdfP/cJuplZU02vyjUi3uMx+kusizx2gnJuKY2jTupTH6fYIy8G4GF5d4cHPHaBDb3
qXThXRpTJ17zMjbN0GXks0Fkb6DGZl51z9iR/xctdUZfJCvHDHxm405Jfje718Guve9yFTv1thFL
nTqXSZftSeBG3DR7Hk+2neBqQ+4zK++QLAcTLcMcEbdMElDzTDdIXlzqXV3TIBxXhXFq05anJrd0
58Vzl/nFnGX0qAfsFbTu9MhzD82yXmqD14od/QVCYszJ5MNQBOVkvkj2RbdOeP/Ij58RdynfOCVa
WXArnVL6q6imM7D2Zpv9RuYRgwyjsniWiWBieqFDXtr5kmEXknVApMaiP5Rg+6ftXLAvh+TlmtYK
bDE0Bvy58ULTdF6GunVeGH1hABZVh5INXHN3G1vK3Cs1xt7ajF37uRoGUOsqnS+KdoBEJCbaWcTo
GP7WSPXukBb1cBYXM5cRxYQ1q1I1/AZMNHdFodIxRBUOht1zsvkEjkM/lnZSN8QvkcCaOsLCuEcS
91yp+S4PiNABr940h1yfF1+bm8N61EV1LRvhV6gW+/Jr7XTyzbeZgTmm158C1+krvN9ZNK36nJVp
pQoWrlFvMKdKbW4e3QJjyJYgDxdHrWeshayq81roXbyFR4KxKuibdG1QFxIh0NenICNHflWheXiO
LXCZXi2bxWrv7tpqjo4YTL1254vRfWrg22znqlHPxLnV+DzKeCbVzFbPVdFCpHdMRUdy4Db6kYNo
Ph+rZ5JzPbmuBmx8eE1w7XMYFSHzVmSsy3xg03IGJEjLLLelj9WYhSkKK5KzbvocP2mVt7DTu0Sg
Xu/nr+TEjZsEH/H1HNTlY5oPeO3nCptAlWIixHoYkt7w4kmb9yNV2joyS9DbA8PkEjNrRv7SyZ4S
neUfDCWSxg4i+9r1Cos5aN4uwp2wQ9UQ0xQVUzOec9L1MesYM0aBdBgJz4q4kF0QSMcwMTnza5Ru
hRTJWtWztjHLuv/U5G7brIZKbHsHXRyAii+FJ+pH0gEQPAbGtBVaRDpewecIIllesysxYFYs7+eu
3UIxiHXuqIem8xwzWXWly765KoTkocaB6skXhBPGSTMzXgkBU2Ha1I00s6M7RRyw4byTustqK1/p
wrIg1QvVcWaaYYa6HIL7zuuneOP3dF4ZbCaY7mXd6kNIaEUBL8HR6qeIjKerAgPI6n0yR+ed/djv
HZID0cwtHdBi+deMqRFwGCRLEKsxB7OmZrWdqKPwsHGEcwdlMOewefX7xGGAOdnZtHeMnEExjgg+
mjfUImRoXjyZeKI5zyVEzRgWYxveebgU5bND37x5m7E1hIKBYbQBAYZhOLPHrxi2kT47ueY8BG4U
nJHiJ/YFEwncQ1OcIkc2suSzGORL1jjWxrHTOF5FM8vHY6G0XruFIFFbCKQS/zR0GSJv0ik3CGRI
i9RctZ39qvmkgrj0woB+9KfB6cobN27eSJV8nEzbuMylKRm/FAzqTHr9G7tvzFc8nfGrStPxNu49
7hxvfLZpB2gkZDLCeAmHJMWc3xbCO7gOcS6QpIqGZr7LOr7Ke6ame1g1+tFu6/miFSSMuGpKtbAr
894gFSBKM4S0fnCvVcNUbSYs9RfEANqXKlXFZWvY/U2ZMh7pakN8QT9SbGrcsJ/rwB2O0m3IKXEi
E4Ss8K10lSfEuYy9AnVRtgXLRQCOJSt9+zCPw2dm1ePtiGT42uh7/YI0cOc5H12EtaiDcUtllZGG
7WzFp8Ce04tucizs9qBfw2SIxYuZjs2xBPlMQKCDEdzVtSi0ASZ3O4Mlb6txmB3WMAZMJnJ25E3b
pKisOzdvkERVlroF1Bmd63OPQSiBfhygTn4i8bztN7oQdnqYUhimK8wxuIaxJ/n5yZ30sdkFCAn3
VLnaeeap+hNGTDPAS9/j0jU1T8/3PQ/PaWSHfwOhhQK4aWgmsxEeq0yUxboJANGFtUF5kbC4gWGM
jHRxxFcaPgNvuI7Ngdy1KouwiGOa6p7ySSIunQvnfEpNllFLn1E/QOKvRiauXR/hQ6jNC+nNygFH
3Rr+xi88mwXRGL8y1O+jbbAYKuOG8Zltt6h8C1ftIeSkN6I02k+9MYt7IqXtzTCpfKVQPDCjdW3m
rQmxEpPKvLXVMChYGUQcvsKCYB+Si9sI7CxWc5uf6mpQ1ClVoRhKOuSAXmIumT7he9IunFSSP5Ba
YFB8QkS8sGoqaLTCc8ZVTdNa7Hqe3beoSKaHxrfkl9GJvFcslEQ26o3bi5UoDKaSWY0dkJwbotOU
VG267hI193tG/W9OMsVXIiuJmFeE/x6sccKvWtdVu4bj3M6h7XXdKmd3vtSKMWO05EaYgmPO7LGa
pwkbZO0Bbu1t6R9zZiMMqTwEFcyw+pUXq+ySeHgPGDDjpssqKBawBH7w64TgdsAcNJDsPdkpzBbv
pwQMgv2tgv1fL/R3vVDGZhSu/2n1/cR0vfs6vYgf+qDf/uJ7HzRYhLmLMtEIGLkgw6XP8L0PymTq
D+oFE2wZdhd6dFR1f5L9XZqdDAToGFJMktzGJO27Ztd0/vDR+dIeofXzrbH6LzS7hv0ulv2rqwWl
klGzyVSONZ1ih2v9WIbr4BkHslH1s7E1u4eBx47T3/zFn8zipAyt5UwCC2Qq6xwQjX8hRDM8ukPW
3jaAwlu9E4eeE1W45DpfEJKpnc0RPkTOX1ly1Vet9tJ7HqubW+tskj6BTyGHqVhcVZ4zW9e2neYm
AWccvr0zZXS+yWqr9PqTKFoTcqOWq9rCuULj/8Kn4eZlK30YFS8M0wpZ2iEo5oy0K7z+3hA2Y9e1
nwq/ks4UelVZGIckmFwzhJcWyI2X6KDEksKmhJI2FZ1JDHu+1GQTlIpgk5aZMg5ePZv39hwLwAiq
NiDzS6ZimJZMb3bOSHB0IJEzxPayO4DUWj+EhpcPvOe1U79koKRfYwZK3lqZYhIYA5JaH2DUCy/V
Ee8viHbJR+BwMdXm0dctJRDqBSTXZgYeoVF6jtgOxOAOG1Vni6ShzvZlTCEH95+UWzYRyR4++RyM
feeJSYmN0RKTP+jh27hY6uKpzy5as6r3mTneZwsmIJMjc3MkFHuC3RIF+SlOHtIpHePNDG7A86eL
2u6Oydj3DyIu4foX4sp6hxNUQ4AHA2CBnKIRCdP4pDJHrMw2QDVMm2rK76dBIl5YmAc0TT/HKRHD
VpT3t8rvRVhBeNv1/KQayq7QoSzbcYDztj5YBRO8wqDSe7cw34AnyKNaCAyMpU4qab1V2cunemE1
DHW1z2XarL0UsLsqKVAWykOzyB27Vl2h3ODAa+b3Dc7lNUyDGhTL8BV5m4v1R0VXYwC1RuiTRoXA
EBjH+zqf+3xHLb5sL8OlmVku2qJhCSVCFsQULjmnudpd+HI0N0sA+JlXpymZxGxxvRaTVCZa/3Pa
m8OuHJz0s8+qe5g6SE1N62g3cTPbbKHxV0BB9aWjyVvAluinFtCG3pRURGmTLoos+B4paHarhrQb
YqraSuKxz1gXkm3Hxr6NS8deOTildwPkj9rJyzPI6ajxFjRITpuBdFx4IfUCDhmo0TdxDEyEuCeB
mQMphFh4I47iDOHoQ0EOLXWEb053xsIo6Qr0w0BL1EIvKQUEO/D3DyBp9NCCVX9IWoejxYI/WZyQ
z73yVkyFwywf7ZyjQcsO3c96fl4OeX90Xckb33d+u7ZAnbwRRYe3cWAW5IQ1jbJ43WWDmldzOWlE
our9DZlco3db0G+6AgfK+aWlfXVqEF6Tt5b6m4gtTxDo2md3wi1Bx+mGindpVpuHqo+7cjVbkqvx
YOW0qkb5pV+INHo0DFfkQhmrAaERSqqFX0P83PzaIgzUN7EH6aaXabU35TiPeKt5tEiAnl19WrV8
WgSxYpRvRgubCo9xhNds6vvkbSYyhHdtDFoAeHrbjCfcGOJJODwtJugSOlgIV/RjUgXljtiqZpW0
mkkzHtlMm4/0mTJ3h/aRVWJCDUuDAGOchTKRbFkSI5oWHlSgih2ZeSmgCs7hhs3sJG2mU5FpBBbn
D6ZKIR8WeU3ynzxIrbVPEJTzNd6lDINX+hoJv1unZpPel11GYh5xhemFSa4KTJheWWtllMZVW0af
2nduJMOj4Lyxi/pgBHKLsGc4H+hM3dC21W5zW3gvILbSNWLDFqBegIGVypDXeJxMcxPV1dKWmPUL
NyLcXkZSrGMp5amgr7Xh36m2tabPu255azlluteYIK1t1FLVafRZyOcdrorETjfpLPYjMzmwCjTX
2EuUDxTLra7JBHyiJ+zs7aEMvnSmuPYmOxlDkVvD3vLlozsTAZ/qmMVMaziz6WXA7Cf3JZRGI9+i
2rZBzUmNvA0n2fpDb6wrXQUbijmCU2I/3kZELFEtzOCS/PxSafpwMacBNta599ZpNZEaJTJeLc8E
9Wab8S4JbE5ro+mvggxgXGN0u1mLO9ZgeRH0rFrKAs4Cx5UnUU7VmcxtJ3RHnKikv930SGvBmNQ5
7L8SSEVfB/t2mnagnCjy9IFepzHpoecG5Ze5qYeNrlly1RsasdAib6leamCHgW+KuyDNgjVRcvOa
4LOAXkh7Fmgku3Va8za13qcy9eqNCkZAlqJJFymWWmm2XW8S4FHbvi+ng5a3r4sbrJARFcxEAKgi
Vm5VoPK+RFSjn5sTN7bS52w7plI/g07hUnp4oAMbTuBDVeH3jLErQo9BRkWHEq1YznrXus9KcYit
fM/YJLl8RticHyEDIMCZyaSLLAIOMfoa5zwDNNJSm1CVPH+DQxxsJ7owcbOYIJGXxWE2O9FFRL1i
0iRj6UeE95nQqxHtpuyuotyMVslgiNNo+wOb+/9j7zy25EaWLfsvPcddEA416EkEQqbWmZxgJRW0
ciiHf/3byHrVfUlWk33nb1arqsiIgHA3NztnH9gBnpm8NZb7HfLXN2R+5b50KRgmJV44rJBMWfTd
cwm5ZKOlIH9xVMN3OQp7m3Oyj7BOVxufbLFbMqTzu9BuWnCOtr6cwD/sZ7/4NFaxGbGYNqza2fSC
5JANY3Aesgwr5JSocUMUB+u6l5Wf7Xqw0fKhNBpF5e3zyadrEho1ORu6umQes4odtED7vnzuU4It
JjzudFv5DjNQRnhrXUBb0Na3hdM3XFC4DhxAaXPgPWR4QqzjUORvvPbFcDXMdfDY+S5/liPaAwez
k1eqmVFHmNyNAHlvXXSabz5MD5wGnH3K5Br4Vn90AD7RvlthohjaudDwP8VT6Bakw7keDNkh2Akd
ezYELJ/G2DjNS6S7CgiRh8R+mzT2VyArQNGIwUENC3rjZiKO7Whq5eNAcINPqHzNt9FUX/I2Hm60
6dA4mDCiHumvOjcuzLGdxbmvZmVtB1r2SNFDMiMh7bkuT4RZ3XdB6N7PtNhMJKkTSJSYkfrWFX35
vZfoCdYXNeGeMmlq6P9K79C2lssrU3tDc5R9qJHfo8OJoDty+F44Vw3mJZPl/LVnSPG5TrozUhXy
efMmTbZd4nwtvd59IMLF/mKRYl+hkPeARhrZSHrx3KBdy4o0H4maWdQXsww4Wzdj/6Bn2ZGe0/tX
E41gqCLerSaBNKbD70cT2wH4M0PnPM7e5H+NE5+kF5ixNyGe6Re3lQJJfeZGsprLnZs57bZtWl1G
svMruh1Ocy8diG7bhUtxrUg0RjIdNzQ3h3ZMIs24oYrAQS03NUa8Q2LJfB/787C3GE/uWr4XMBHP
OOTEmlaHlTH1wmpWvLDFja8l7t+HIh9ixiM+GFN3puKNO+8MC8gg+cvowdohWyqfE9A7C2LdBfiH
TuU5NGxeiNQkvpOwvfAMPwHMSUW60EaJuqVflmD7NXt5N2g1vJiBHr+67Twdg74Jgd/kww3ySPnU
OK6kx9w3+RA5nRcVlbtOZomYeA7lUDUkp7j9/Jgwpg+3nJPGMEKA73g0Lttl2kEjHIoL1CM0jgO4
2E9zTMbzK/6ATEdToNhZg1GEvIhgTTcMGGgXCiR7155TpG+TP3sGxcr4UOqa+Wef1sZVSbbWG76e
ei9JDRYkySjSCsbajPIgT4INeiQDVFlFABBWlfhu4n89qorlVVbhw0yvgiKsGz9D2WsigzHE3gPT
eyFrStKynrphM1RT9Wiho6Cz4tuHOagKtE09WJOKmOgGquO2NXQJ4kG27n626vmuFK6UkavjapNP
dPam3MKrXmus4XZeH0efdoTdOvFyT0SsbG5UkiriFRNldsyoAt/D4PG1atOQaSSYI9vGw0C5mQVj
Quelm8VDMyRewSBtXJrAl/0xD9MqRO5ARNtFqQTq9z63dqVuaxk5fco6qoJSUTp5znFIPfdlTcsd
I8YPrX+UdL2sz4jh4sg08ji5zKYJkwGPsKQXEiQz6lRsJNsCUDSrzyCbywkE03HsQ+tedQNnAasz
Dtr10mgawIsBL2tPkmcyGgcnu2xz3CKxPfrfK9DDX0xUmODSMjnkB1W1j31BrtSbRfdwW8GbBAwL
QilAH+tGXh8E3wAxJEdvBBy8sQbcSl0m/Wedz+Yu81idd4Cxij1KBP1uUlhfoPJ2aRaXsJVa89Dw
1541uSR3LTO111QJYjBnyz3rFnybXYkWO4YFeNdKKyRsRT8wG4qpDrqiPyh6ZJBC8uaavhjCAL7j
E3OGajcoZMS6tvJdwl5Hcd4ReGXLYQeS6mS09RQ1HNzvhyQL97Iw7XeXDvSxKmS7iQtWJiZ/AXzp
Jj3gDyIdpXGDS/TiyLMRoM6fy9CYDvS7bxyVgmyjLbUmyG7kYNrb1raXY2eVHaXUmFwWHGkVamAx
73huun2LXW/XLXBHah5KE55jlu7muCJ2qmQbj5VRfOqp6Tdwd6qjwTQ0IqGIMQzMfGTiTBS2hmkA
QcwdByafqDZ16Bs3g6OX+xap4KiAK6iCUZCb1A4WjJkub7mk6be29cQVUwo6fm2XHOMGYknRs/CP
BJsvJTG/WjIclsUwsenMC6wsM7yeFMGseZ15x4JYs51dmiyYBI2fM9O6DYJqYtDAKGw7tsl779d5
VENZJtHB6oLrwujkVlVmsbNKemp5GTpvSWit8ac94wdiAqs3KLhvnQPyG0LWQbgAt/HhTV9NMCrH
IDM1ATiSjj8HTzAVLohlRbDtdikcug9+4sEowFMSQimfuFsbu1avLbO1NEFgq7uvQAdf+5wJLF4v
s9mNdD6bjXKcnUfQ/abMwhhUGHK1Aug5IdImBkJnARhg1GSN7aTNnsdEtLtsIM3ytPQ+3enC39pS
ZJcl6Ktb+g+mGY1CjcFuas3puh+ot3NzsqNubf8oYu5AaHUlBqFJH5M8ML/NoLP2OZSRYyUGkBFG
Z9/lg09HoJVfhlQNZ78i84+8df9MXytK06U9Ba3HrMQ2IML51XSnizTZJ1n3mfMapdhSr64onVen
emyngk50v7xMkLA29HuuHKeKnymlHjOjYzAtB/8i9Zx52ylN4diARp911xMnb0gGcuOn0OquZmsh
KTW3n2uDJS+fhNi3nkRMjDb9JQUlvnFg/ESoxkkhQqX8qFePlovU+KJe0svMqN8GDJY4stMH6Vnf
GTBS/5EJD7+trR/Sxn5jwlaenKkWX0nblpGZSCdqjepZIdf43rbEEO0TBtQDWjHwpIZq4btor7qH
9kJGIFlkSGzaAD8mFkDy8qZJ0qBY5vvOsnSzKYMYLhgNiHnv9owgKP4rizOOcg8gwMN7uPcu40HH
Jcc1nzBBoutPia+DQLbzzEKe7ZpSUmcJKd9JDOeZn3NV5G57M3mCwtqC34v0v8gYvNgad+cUEBaz
G820vUY0GZz4B/5TAXPZTux7kTcsHkGWnsPWLM6Ly+ZqOfOXuGhHpghGkeyUN4qN72P0cUt11hmx
ZIZpPUu2pG1pDe1mtNdeYFtDdA9HMtgsHGm8E1R5meUebLDacF5tlgRPyWk+5g3d9anDmanPigd+
W+L1OBUYgeIQjr8uycDOO//cWtOwn53C3/mFV55bl/Yf9JF+W1Pqb6lM8YiK7lIm012Y98wPMp74
eHF3RA7cdaKtIxoz/qkWBbI+Y0gPnF1oIOrKuJlt8ZJZor8YYqONZumRPFUCQkxNUGWYpK0jQF8j
ku7Yn+ohMelcDATVF+7Xdo7DuxFGxzGP52ybNsunAnELQVGLs2eUm23ywfnMNNl6wDZa4EteICHn
YzN/c3t/emDtQxThuXLrm914lh3NKNMCURsb4qpk3EufBbbRTppFcQy9+koMZb+NNSH3EcOpcNz5
BGz7mxyt67ljf7RCsINFtkBnRNDzBiXAqaLC0PpLYafM3IFWGe+NV8kb6OXGMWfDk0Qu+OoYFIj6
/YIjEmG0OYLGLDlLAgR3TrUsn6mzeLWStnrPciu4aWYnvtJDOn4xMu97Iq2lZfRt9OeONvSdViLe
uplP4GML1O0pAJx8a9up0NdSMXLGDlI1B7qgVQpVziGrHUXM3iJzzI9QZKiotbNabjO9tPusRUgj
zNi4tjLJVN5lMzhm8fS4JO4TFYL7gEG52SfdMhx5D5adR649h6vgeQ48Vvi0th8SMjy2ZGvfBFYf
Y25gCJZXcbC1fNvOopJDunEx2xQ1l7C2+k03TOSii3BQ+wRL/pbRqjeeRc36s/HwW+WHBObk2iSC
yjzTC6OmqTyLdEGdU97NTeuCgWrks2xFd9F1QTDB4fVDczOa9PgWonW2C+vCmwfmzrmeM9d8nPgL
vCjoRv0yFmhbeI1jmkY0qAE/Iye7csZ2vCTSVKKJaefhMHd1dqnbtpURG1a4GUiZpWJaZrLD7YEg
HzmslRCrzFtVeP4nIVPA9MWYD0ciOZtNZ0AppymCkGxD9MG0RVKgHtyxxWlWw8r3iMIx4T3aSFZK
u0++4mHNk6jGVgf3HcbR/VJAPt46vGg73SkEIH7PwVvZbNGUoFUbwf75PlNe7xgR3IH8yTeItswz
+oIBTOE4H5Is7u5UMtkveU4FHpHqVXFed61b3I8MZpGwBPc9AhIqXpk0t0y9pxdDZCMo046+DHmP
wRVA4OEFJol5bVYzhCHQhyGH1965I37cvw8ZSlcbacXhhWGk9ueFGfl56IPpwbY/0kTskbe0qVlW
ISoH0I6DPk0jtC45L+W8+njHma7gxpFhkl/T4R/YT0LplBe5ZS/ufvBmlztd5bt4kAmxSkV/q5Oe
DGVvaZmC0oZ6NLWfnBGjEpCDwPY703ILjQJuBnYKVFR0OuR1GoZQ8pM8615Gsin2s8GumzSCzYxH
KuKwk+3MpM8PjLQDc0Nr9ELGyj9NswmStveKS+w75BgVvmVeNrqZn4a8Jo/VU1kVpQYxFZ4UMcvJ
YNy1yFKu3WUOjlVqJTsCNdoD3iCxddqCp8SQ83AVlJXzSvfWYBOb20eT+u5SNt28Hweqf9qZPl0a
I0XImk/bIEyYgzPL2CZtX13Bnv9iTJa1Y3GKj17qDtiatXUVTrwaTm6nu6wjgzO1gttakYgwY4w7
e4avgYYRVSkGTh0jFeOWfrM892k4XhnSLy5hMnxGVGjtJnSX+zxY3olQhWUtCk4GQU5b0Yrx4HVy
eYbnF+99CZeK+AhnhyNq5d6jdpkkECf0wPRsmqJebBptOkodhY4G2xexGA21rKlJEy4FjNMh1cdF
Kg/RndWPtwHhvIBeGc5GqLSm8l65aRYtKZtN7hbkAxd6Ki4Nv4tml/ENPVaLSqNJ91YRkH7T6Gu3
0Px7M77rHbXczENNH3gqnsPefnUSFmvXqHeZcHREp+Q9rNGmYIrNohkFftQbJb5E32j2Nq6b40xc
CJnO9zpoOSqgwN2Go6k3wMpvnDQD2JZ3Ly3RP7cYgqDB2EcKq+EwaTF9MqBJY/A0Xh3MbigzqZCR
y5A5PbFRq2B8r8K8u5vH7m5sbDCcuCTZ2q31IJiWxk3ghMs2Nu301NWmfYlI46sAAnrV2LXcSNb/
TcYYjEZPKF4HGPUgyNTl1LbqJMvu5WMW+z9j6z+MrW2S8BDc/r/H1lfZlzRL3n9w8Pz3H/rbwYPh
hrm0TxKkS6Ke69n/Z3Idmv8SDK1DV9BsBFHlMTP+mzYV/MvCWGeHhE54JiwovsX/pU15IVn0/kof
4qgP8PM/mVz/ZCYFG0MbXzioQMgAE2iff5xbw/RFC1b2vEKtmFCFTWTVqCNlABpUELJetWnSpWou
88IyZlzrtTgBfYZquOnDFnlnNtW2FSHRXh3OLn6ZRW5I6hb5RWKvwUV/aU5J65D9HwwzPymfUWvz
hQMuLW1jZt0/f/OgHwmOkVpeOImp7i16TFsXp/XlMvnm9WwsaEL/7db+g/kIb+2PYusPTTruDV5z
wTrINfvxYhlZ6bTG2CQM6cLLZvDRLxMfjPE0FyLpzE3RGd3Rkmb7Fs5g/NBfiskXVJV4B/duklrN
iYQ8tKh68lHi1l4MCsUePHUb1Jnv7BpyVm9TcmMfS9tCxyziGlNFb8VyB5YFm6dVAC/cdJJYr62r
xrrYJ3PNtTa8CfWwxk0K5859H+oW0VzerbJXZEpTspN+vHID3BhRHs05tHoedwR//NCPI/nHxoKg
M7MfpeXwEMwO7lnp4GZehBHK3YdaWDJuyRDRZOhxSfZi5g2XRd2aqeDM1qWJ/WhZtAc3mQ9VEd08
EnAjXdAJezNfQ9lZoFDP2+0buihE1B7U+vRGpRXfCOqlc2L3StWT7NxUIxgzUD3beWr1F3YDVOxa
FyS77D1/8dpXG4Jhev6wl/kJsHWIOL473bMa2siqS3uVH1mEdzn2wJXLeiJE6b03CvpiG6ApnGTB
H4o9g48uOSWTJjSS87Oz84luhNKr1NFAOpDekqBC766BYZvCGnH4/XlRu+85Lsxn9Brh8zSSLoIw
24KJ0GXeXQonhpgK2kwcaxbBXfDEMPSv6Yx7+YgkY22oNoUzUryvhOmM/KuZzvfQ6YdFgw3dTvgu
rIuEfLD0rNdbglwC6Xa3Gl4+FO1hZ9BTzcrBYEhG8vVVSnTWnRGYqWJiwsvrJHB4SUjNAMr21G4l
WFEYKatsdfYjNtdyh5AuiTj2WaB0Z7U8eqgUrzGQgleocnrbG+2OzXuSD+7VsiTeM0Jt63qe2vLW
cYrk3aZoO8J+onLKOB2/10kxvbQO2Rh7S/PIpjM48Yl4hGCb5qstHzomiSy28phZutTpz4bX9cMd
3ohVMj75PDYT1QfjNXpr8oaJn+sgUE4QtCBf6BxyXhcRpExec55I0mHoiKOUdfD5Mk9exvaNf6zy
762aMWpUJpQSr8TU0CT0dHq7pn8D/AKNq73e+ZJ+1CqJn7m3ZLNzztc+whCuDC8XHHVeyqJt5njf
m3SlXlf97D3SH14EQ/tcYAbDtncoSrO5QNBMXz1W2Hpg+YIdymNb3QoHKeuIqk1dOvXIpfebce0m
qAKfgsXbFu6Uog3BOZCOzAZRQHMBZdyWj4XWhvFsjL7uLgdbGvJ2Ucj+9yWEgflJU36HT5kwq+I+
nhDiq8rgtEK2qHPS0+oD10vFtQQLwbVU5ow54S+bTmtCWIuZrai9YFVJz23nIxb+eJALZXDjGiPk
Pfam9aUYaGtpdNsOa2gtGvpFI64rQnuC1HtVZTDaNzlKoI6ppVU0X3wHL1vq0canL0ncAHKjBBWv
Hycy/yQtSe8aSR4+EScOhuJFskJYHGNi7cqbpqprL8CebMThzi8T3CE2iGUG+TxO577Dh0FCjrSu
cwSq6iVgjFJ8c/3atsHILMz4dxU9NvumYv/R3QaxU+Kd4tpe55JNg/HvlNoOmA88TSiojSwxP1E3
9QQiJMF1TYTrqzuhvAQf8OAzdJy35OKNT8sq1S5W0TYPRr91ViG3s0q6YWuh7q5Wobf1oflO/co9
Am/x5stG5NR3kLCgRewFDI86p4W5kMZWoixvaUc+9y6zNqcyP6HLRYyPBAEJFOL0LJ1VcLQKO/lc
9rH/TSUOGndL1jdD6V2OHEmXXVFKdec1fvKJuV29q9ikIuzFzj3cvPqTJdJqb9cmxBgaLuRBECJw
GyYAtH2OIs7aoCqvsjYpn+y8R61s9sNeGxxejAmPAsk50HirmZ5WyUDVBVKyG2e/vGNZbz/l4Zg+
TKK8nX1T5QfZ9WLfLR3z+w+LAAkqDwkS56e5En2yl6ubIGQDI7qo0+S3hMWeKBu6tt3M4an0AbBk
k9M8sum0r7XL+CTKdV/v6fI2LykTVS5tlYFq+TAyEIcGF9pTmIGAqUQJWpbvzBU4k49CHG2dJ/u5
tO1rl6asiFJCg3AcLJQDUS/tCaYSfZCg7JYVVOc0Jz9V9j5xrbs8btqDqdIxkvzG15yW/8wuNXkn
PA3WtFsqvBQdmrWHsMXpYPS62LtEpGyN3NDBflk879pIh+6CBXs5mnW9EC1uhSdNIgV5fshUB5v2
QDcu+RHqrvc4ZZP+applzlwt1AyuVofJ7yuUX4o54fuoS7AcgOlwEEP+WJ90TeUEWLrisxpaiCj1
SmaaHTYhYUB1ohndXMS85X9wIK5Vz79JH1fbHAY0IpA8Kl2feLwfPxVQcOqnsxueP3xSmchYGHAb
/NGf96PT8cOeh9uNT4HC4Nim+VP1RcwuGuIwic9MK9Y11ZSs2bVq39wPV8PvL+U/fZhvmhaXExd9
KH66lAyjeiOhCDwHJfyzpknFqV8Rn0yt/2Sr/LWQBXMScN0CToLU8z+X4OQItoYyvbOzWleRuwOx
oPEFzAfHW+8Dz/n9T/uHz7M4hzCoDk1PYA3+8X5ZKCGbuqyYrKk0fv5rC8KCwo7h1j3VSJ8tXN7f
f+Z6uX58RvhxuJnYVAQ37+difakSAUZ+EGfp1VRXPqMrmk8huAmMGGvIhUDji3mFES4oO7BU6j9+
SGH5oSEOTFKObfdnm2xTi85UZeGdmR/J4zwbzklZ85/8mL++CnyKb7mh52GG5mTy46UtY3uuY8Ln
zzg85HHJ6uzgB8uf+DP/9CkcKIPV9Qng8ufX3BscG3Ekv+UDnuplq7dEkSbz+1v2D4+JGwrHxO9L
YxJl4Y+/pYBPj7iycc/26obNZMpDMS0zWM0Pc9HQqkn/4Uj36/rFms5qws8CKcHH/viR+KfiZS49
cTaa2Hu1kNOctTlRiowlyJ+abC1a+b3mEfn9T/31ZQ9WJRlsFdOBS/DzTw0hdhHq6NpnJrUhgjzW
ycGDeatzL/gDbOAffiIPB3RianDIEj8vln45Sz6qshG5pigvK6tBrQvkkJkvK/Z6glPrU/Of/z6P
9htsahRJUKx+vK6TSe5PGnrWuVwtu3UlnFNpBumBg84f3/QPWsSPrzpWZKS8QvihH/z6pqWQE03W
E4CLfRgAuK9cMnKYhdyT2Sqvmxz8LnwiymQ1U9eB71v666mbVLwHhyA4XDQwBxO7/4q9y6Hq1HR0
b4PCa8s/XJZfn/AQm7e/Io+BEFs/wwswHM3ZYsQ84RUUqm0WZ+3bGpS02kgFj9r/h1v/g1Dy89Xx
eavYnsOAWedPi31S0i+J2ePORoClnbGwszpYlRq+BtJiyySKan3e8wwXLTrcN6zFWMc/eAYYIvHJ
dsmo1xBO0CfDYmGz/f2j8k/XhDWMZ8VyuHf2T289Kd2pJkrIPX9YbnPTzT9ZCbzNnmldtpk7809t
nF/ePQ96E28DrRweUfHzB3YEb1L0L/pMKpF47/GTE4ewuujZ2TmN//7X/dOH0TdyAK2ELDU/7wKo
RkMz6cLlrBKsTrgWcDD3DN5QdbccF3//Yb8s0/yyAKm+ZTrrjvczLoGRl9X2sbmcvdjlYJlkA08W
LyKnxN9/kP0jkILKCKI1vHN2BH6cR1/sx/e7pBWtiJ+ZqSAwwt6anOHGrRH0Q/EUE+3YX7QMtuVO
JAJa7YycjBOJ70gMhus22HTqHr8hfQJj5rCEQVdDWcBodcQzRyuLrpezN8u1+wEqhsPxDIDudqgb
DLb/6ULsuYixQauxryHS+rkUympSpX2CBs+2xrLxwbGoAG8eEqxyu99ftF8edD6KZ0AAfKGl9wtj
jhmzPUwKyZ1c4QWBjYN70zXEPRpk512QDPvH/uFPNRCoBtZDm1ffR/1u/nKXal05ViddcfY6Jb6B
AprOjIvC54+GiOf3dHU6ZvFPjVL2H1Y6++dHBLMn0BTgHXzyyq1znR8fEVGCKYWWSx63RSdJR2bO
7LY/LJ4eHXs7qzj47FlFISLstqiAP4BOjM6TDHn/Ao+VTNvl3hwruoi6WPs1nfTXgwWjPY1YlOdI
VkjZDiN//62Ptqzmb2LuegyhCmOaAd3U3Ll5Dyl0fbxKg83gsAzSas+MixgJ216vbt1Z0RpDHUnf
r6BxhOezmzABIW2ziysXKg/yEKuo7ma6DdfSG4yDEpl32yxIQQ+Nj5qaLnatN6bf2eYlbWmzxujs
jiHGAtleoiL3ySkpWz1HzdJpDtA6O5MUbW3FVLpjuRmttAvrzdhlLi4hPEdz8+7ofA1GwCtM82hs
rdL6yky6oClu5LwvITZwmqFLUqS306L4Zx+bZnPyGlqUgH/DOD16yJ67bd2h42OU6/938UkkIp2X
EO0/3qqWdw0nqbt8p1uO5K0g5JKDO5OxsDglAQSSFs9OegtruGwui6SbBgZcmCUjoMC83Y1VtcU9
KSrsF3IcrG6PUw04g0laQOJ5q/Gstfqvqjf5FTPMWP2N0JlRXMnOWltRc8ltVmbGH+Snu+/uzNd9
aFGsQVsEDHWJm4rSvWlHenMZ8YNq76E9X9V2C50rHAc0woNqIY8bBDl/4wjMGq7z7NSnTuWYqVWT
8dFdodm1QhP4Z7dJS6e3b+oZ9cq9lRkrA4DHJb3lvEqQnbX4pBgBARcnRD29X0TjMBlbxJJQKTyb
JdzVCU9QTaQnrBJ/znwGZbE1n1KFIYd91QKK+5cVPWjHXh9UyRl2g1mVLmMymko+WrUry0OQuTxg
dUpCwrWRSfaGjzqAnv1qQUs8Wg2pB0jvbHm+s1zgIVVBR7etUd/DAWdUoCfg9B8tOLcc+TIO0qhH
sYJCMmKnYmIie6IV/nqtSKJac4N4Z2bfyYP3NUdH0pyHy2EpKwVkyK7YoXARLOMS6Up/6AJvRVaX
LtfVxuxrb5y8Hz+TLzBPe5XRh/9rNGMF4j12nbWQSAS1XdD4sOKtfO3EStrzmzbn+IO4jg78x/bn
e4i9blN6V/6liyCCcB8zUzlRooXZX2B14zWtWoNJA75iLqyIJ+Hs89BOsjv0uHwRy6R3sm9RMNzX
2urUp1H5jjHR6HGL4j5oQjVeuaq0Hr08r8V2lHG2fAsMJhk7Ih9scbdYLV3gdKE2dnj/UK6wHzMG
QEKR0q7gWRFMcxAG4g7wXyjMiwHQpBwaOIxlNrUoquNYV/TmjdIlMFj2dOuXkqbkng6aDt4yAbP6
XJmmotVGh3wIaJDpccrnv3b8/5mT/nFOylvzb9vvL/beq6yuvzHwB/dHylU2LKev//t/2dbHn/p7
UBr+i2MmBwfGoWv+CCk6f1t8Q/8jYMf0go9Z6McM9e9BafgvPAlQYQQ9IY5uPpvu34NSB/dvSCYi
p7rgr2TE/2RQatnrKenfSncTQSpiUJ8eBl/QtD/oZP8GVHMge1aDqM2L2jSatBu3lvAM0AR1fMwG
QBe7QjiI1hZnauVeGfSVdh6ujG9KAfdASZPVzJnQGSnAyyHyICfXL0qXQpCPTXUVwRr4nAR28lSp
0d9miee+TEIMV52ZDLfQF4yYlLvcRSwCMP0qmfmP28lTYXsw8rQ4otKuL/ycRD8SKe5KiSoOSUq8
XDCNUujrPXu4nPJQ1E9OEY/+Za87beJQ9eYR1HPljF/zj+Gt3StmY0RihUSE66Wf2fD7JXKk6ZBH
4YxvMOFnZk3jVBlXhZO5ay1Q+e2+4N4+JHFZeVsH2ywOBnhGT1a6ACdn/qW3EluBdxIe7CIfncuD
J0b71PsIBW2Vfy2py3eZn2Xb3uyQvU609Q+A3h7R+Ba3Xs4E88j/4lwtYOeraFBOdhxw8aKGABa3
GyzjXRUC0ZiZV/OJ3YKNog6dXcfRH+h6kE4RjcrO3WmOmfeWWbpXU8g8yhpG3zqNYQiPadBh/Kyr
wH9ofTd+lMNiByeSVBwjyvvWLS/KXrAy+zLOX6dZpjsDXN0W8ZfPNWinTYeh6OyFTXmBuoxB+Fjh
faSywQlaLMt8MYxDEmyNpE13fubp+65ORGYe4oTpTGEhphsk3SIMlcclJ+s5onk0pVsRd/k+IM3y
KJqKMEKscYi4ekM/hnBFxIaAMj87CjIKy+dMBmP9lAS46E0EPgK6wW4eyrDvD8xG8Lqc0mS1ZlV5
6WbWe9KTu86dw9vpuiU8s15s7a4V1xoW+k6ZMWEgZDuc6F3fB2nsEWAs4MoXzZwDK0L9KpoO3w05
hHia0XxtEJARUde7OLJKHU9b1IgtCnf/scA4Ubn2KRnllbsEKNXQ+qGsvxadRtDs4iJWVXwmyXNf
U5k+ISW7UzCwN5KP2Se4XTbErbxZ5kw4t5/F+3haHuim9yf4QOlOe11+2VWGeWpdUeyHuLMx07De
F5Szu94AzV8JlZ0FraT9HDTZhVEu+mR2vJo2xumncLE/1UMgtp2VoPZcFcCIpKZ9U/vDcHYdJz9R
lX2GgFeeZSaSi47JBLLKytzJdjkwPtv2oh33QqNVZMAYZZVRb5POCA1E8ETnJUjvXd29EqtCjjHT
B/KvkBIB8SqCLZFjcwS/OLmsXdxbtGDbQ5frhwGv0GaVbW4YMxCOCIjtlm+fX+TuYgDRoNF/QuAx
fmvx7URB6nBxeNmOUEVIoWGDJCR7ODZdB/4eHadT3iM9vtRWTF06kodn68fMGw6N2YdnP5nv+zA7
cVCxo8BcdknO1U+8dBtM2Ck6GE+LusptQ21Ccr73si0HZGK63wDPfPbIN4A8iGHaqspvpTAlIvzZ
I5gnHR9QgV8FCCW34UD2YsdYGTVjcCXaSm7yClehGYQWZl2qAXNEzlgpWTMcnWaerba3AF0xgqHu
wfOAUu0YyPKL9tFDUuSHZ2zF/nmUTMxU7OSo/Ib8COY4jXgrrLsk7e6mvEeexo/STX2tApG/l+tq
Voyxjykq7w088La4z2wsWoCS0i03jJJGteGb36WvptFTztjqezogVE4QYW57CGcb+KaYwhlcwm7I
nF3Psn43OPMaP++FpyL372NP3jEGR87MvoI9y5j9bY8484V1BXnx5MfQFpwhv87x7Ww7LNQHkxu1
N5tuZKLlpvcOBhagOSbqBmOIRF699YmNxzIcyW2o9nWHelXlrb8hGf6eSHNWF0j0RKzl+9whkRtW
k3jHHHxdOCm7QxdvCVshODwfHkt883u70vEDvpKr9sOjYQ35E7KWJzcJ6c8b03uvw1cvsU/2iGGy
tcZ2X5X4kyCt7/tZnvBDHEI7J6Q6x0RtW0mH70p+qYnU3rlS90cTt0Eb+wUPcMEko0rL6cLtZvMa
L8/9GLaXuJyfvcLWG5BJO7MBNMdKuyN45xMWI0avwsUOwVraGsFt0DuYXHN1j68Fy1Y7Jd2WZTT4
VMSJ9Vq6gRdJx+dVMwQnVn8il33aTR0xkYE97N2psy+klwebbmozxuZhk26LpQwO8F70KW2G49Dm
5ymLi8NQmijUQ6NlVGns2cwwxcQhyH8SBzgWilF8EQb3CzCWEVwv2hR3aSUMTsKy+y/2zmw3bizd
0q9y0PdMcJObE9DdFzHPkkKT7RtCtmzO0+bMp++PYWeW06ez8hT63DRQQN240rKkCMYe/rXWt85p
C6gWNlKxJlAVfi4HWy57owX7U7En9OmzkN0u9wvMmhMba+xR9qOax445KMT07AvIpp3njh9iJ0nX
Hb8PxoEiWVIrHB07OH6YTcRGhr5rLAPLmi6DJVOynn5VrlpuYUcrsoLNqJnjom4D86NftOWV6VGS
LzTE2XLtJqxMXWbm94HW0apQqNBeNuxrJK3y3VhY8UoIUW6IkLQnI8h9XB4Gl5dWj4gca89YXeft
uQ9Whe0RWrYuPYE7WFNpfqcHZTes5JgCBoF+GbdX+oTdvVcnZA8681kOevlZI3JG8CjDG7GxnN7E
+puKniJkSdXtjn2WctXG+5Jp3b0IwRU1sm+utZXf97lGrCzRHrIxbO+o23sls6o27WAXh2qyX91a
pk8D9mNDw/zC4LKjCTmtPrG84uWk8eINNIla44NSe3PQjHVM6+fWTmkkdSnzJdOMrT6qu49eEIAQ
013tHOBWeqGmCqBGV7vf7NYKVi0yPtlaM30j1Dc+Oj1ciKR1P5qJVS4zN3NeHGeKVppv60tqmuKn
PAATMfQMTz2HQlPTpLyLBD4fIt6weGEOZrKp0L/5XPPjBdxg1ln8XqrkM2BmHNZe3r2aNTF2lPgL
xVYkhGccgxOXgs6LSBEYm0i8LkpdpUcCeYQlWjIkqOrBWRjpDkQiGRKoIWsEjuKKOaICA+eG7YNW
me5cm1u9apO3K5pxeOpottoIL6KF2CPWcsqb5r1K3C+szimNa7a34g7XPpNSOIKm8LalR2uPhclr
TYkRGwSX6xUkOnKrlsH4BVe6gdMCkFhhWNUpFvW0IL02njLZe7ueoP7KCasvaZCJZQvjWdyXJWEO
Fsgaw1hrpu7Cbvow3co8wFeRyYTNqyZWVCFdHgMbg3jKWfBF75U5UtSSunM1yWg+ZqEpPjNQsT/L
KAeHMDXw1fyQdh7G5mvmXsnGoBQLrxO9OjLrDk5LB3TU4v81jTsC09Lkc5uT/wZ/k64yTh7UQkUd
1JLMF8wljwqPxAZESvDowRdQ4sxBa5nl3Yvypr1t9O/IWEASS2daZehl69YPZnNKQbx6sLwFm+SW
d+1gxRKsITfZVVpg4R9k+6lrJF1GU9kC2SL5Z6VUFSmwdBDKil1IEhiwQ0lqyRXpzsRosIDZSY+L
3q99ZV7iMDaxCdlqm5a2eyReh42wQW9KHA+bWbhJu0pdwSrKrS4+gxnkwIQfYk1k45mpE3ScyliR
jzHpIyvLFfmAhdvFPuLtmK+dKt2RqMTUpYZ6gbAmlgUAXBobuxX+oorlJKIv3CWTVFc0P5BQ+9R7
zcnmgL8hsKwtMq98pv6iWMNdxxkUZcfeJgRA6gUT3cDREG8bFcyBU7InpsW+KOTVw1yytQPzS5q3
z7hqrDv4ew8kmXWOy9a4GfBBLlXZrEo5khApLYWffeg2atKMF0S3etGAE3weIMstmWUSRxw1koiC
qJgJeCAOEVQXRlwwWcumZ+rbcETh01pGMNDeEyVWYnAmWqp4yocUsLN+S1e5/rMj0hPFUfKiiLMs
2yr/xuGXjEBYr0U8FctQIw01yA6rYx1uprTNnpWM50xMG2zoK/TWUnLYMSoX6JsWp+ckYHEZaVvc
eLpVXQj7fibvHay8ZKDhpE+Gh2rECunVtiCj5nDqEdTQkJm55MPYXgy9WGaECCDrkAAPpT5e6EA6
aILcF8VTVCh3HQK85/QnVN/3gvtGKrSPgFLeghKwChb8E9fckRcjwVkz7X03gaGkads0/KYRn1kI
u9ZPoo7LXZWo+yoyj5AwWB7DygWkGembsuR6i5nO3JpNtzUKSzCtio8wpdlAY53SOvfZckJzYUbT
2+C0X/w2+FwUCc9PYT60zdkp/Oeim5oF16ngk6YZHU7adN9E07QMTOdEKOWDW1L75XkFACiinEbg
lheQC6Cucl2cpCwf4p7TmVbH+rJpYdotiF3otHVBRgom7b61Sb4skmyY2BJiiBEGO0GF9aAMoTq6
9V7xBH8aVfjVTIAXmz6kjdCco1y9pLxvEVrZx7SAI7KOIpFd2LKISg+FmXLAA5JN07aCu4KtctcR
A5pb9ZJtHEE4WZaG0kOCEYi+1NVg02P4ySWnrJ771k0ZdIbdnlN1QlNlmG+ll5MKG0m693prb1Te
Po0Kzk1VeHee28b3eaSJbzAi2+MURvahNF21I06QHNrCHzdWL9WTJB6xcpXxxh0+Pie55IIf6JSq
B92yq4vgZDKxg45iWGdGxnJdAQbbmgW9lTF4jk3nSG3ToGqsgDtyAMjBwuamXAX4BiFCoteB6gtW
zDZAL5n6XSBb7MVlbK4JKvl3NjbhnZMScMsYw2eG8+YEKa8Yh9pz3qb5TsXj3lIdtsW+u2C/41hR
hxhRE++Tp+vRqnIdfJ8ZEFhaTXKOQWpa9Qn/fO3RmcZnJwBryuOa9Zs5tc9kgNwJ/soNyLB0z7lx
72Q5Tu006zYsV9aa1XzkrbfydZrAZKeWh8uUe21jDdiikzJxMYf4YweQl5O01JMzWzW7EPTl8jLW
3jGvSWCXANNWhu/AsUqypcbIGxikUVFUWOsLGzT6rk7kHEov4wVOQv3YJLCG6sL8Vk3tecSGtZjv
FqCILoLVfT1MQXYfK97GIrGRnhODsHQKdQRX2cIuomaV4Oc+9jK+j4yZ31Jk58B2XgoX8CLn62o5
lDz+9TBscqFvg555R9pY3GWAgGzaBEVBw7iJ8bH5OhUlTsLmPDK/h0jpM+E28QSTVkPPyJeZBkSq
h5nAnJpxjVkv8RazKkNs24VFih88IblPtubQ80ldtj6jdr1tWCMtoVYcAD93Tvw5cqy9K6v7Aef1
PqpHY8UV8sgS/VL6Xb6R7bDmqsWTzJR/2XQ13Hr4ycDyWmPrDj1jFGgdpG1RlkpxHWNt78bteupI
IVcVBYlcdKb8tZLEkhd937sbgxkza+fVGAOwKkHXrBO75+bl9pQOcR1sNH0xTaRnmQishB/1hxCk
4MKS+ee8KbyHONB4I11rW/VVuMJxOD3jqLh3Jq9ZDaUw4DPom6a2HKJyKraXHJS1FWRXEDw+FLvM
D7+6orrUk3FMXPvNFAZT8bdGwG1r3G+qI8Cpu8Qn5xDjss68VUWeV4A/hgHTfSsbBfWc0D+0q3Bd
zaP/uTQxMYAQpxTek6ONPdKBObOAUJDDYtX6FBfxPanDpFvWrbKHZalL5y5rO+OgcaYvsdUC5+s7
LuVdNSr+Ejs5hndgI3Cy1nk9zGGjhnhzZR9JzB2pC13a8YB2Az2g3TDFwYGTthaZK0HgKhZj1dJD
OqmtpNrPA7Ak1T5KKwQQVjWIDLVQcHOsEEA8aSeid0+atLMacjNuz43SErK5JhJbcbS5IwAVr4yW
SlDpiYpAOK+R5ZfMHFpt1E8tEZjPdTI4SUODp1czsfguN/93z+u3X4vLW/a1/p/zP/yFwwXrXNj8
7z//sf7+5+BrMU+///QHClgZeT+0X9V4/VoDn/19Dj3/zf/qf/wxOP+7STxeAGJEf51Yunz9rN7q
5M+D+O9f9GMQ71m/wd6U8udY0h+sTfmbjlWHSTxzdWb1/wgsmb/pOi4H13Zurp+fA0v6vxJQYsbz
y9jdlZaOK4DCbtJJs63oz8p1ahL+Hv2wO5mEUbvwPCXKMPjMm7KKx/xEeECOZcaEks8f5AJkuSRK
+ifLVfa+nhr/Mc1cf1rk/PhnJWL7zlC1fRqQsJicokOjp6XsLYapuOhPUftB1ll2Ua5TxavO8NqN
17jRxcCps0wYRXLo7iYIQJiTlkw5zAsFAxbdyXq10Ts3u08SPb9v+r69QixiQSYuk7ww1e0PswkX
bAUOyA96Ra0AhAAN3ReF7JqGbnZVRvNiu8m0r0mvcBBzgnu7sqarLlJ1nR3hG5NCorvJbwC/9WZz
SEpYZLj0E2QAMaxlKBlmRkmVPrUMSd4cJ6vAWRY+U9oJhbCqyvoea1r4WoGJHpc6fRArM+iMjRc6
2N+tKrxagw1QSpcdEVU9H8j698bJrernDK4krAMMwFzTOywDOvnUp7xpk6Uuhs/JMHDENruEiQ8s
4VMV5TFcttKqPxFcAslT8R4+p0mcXVygkBvoANNBZQhEixA29CrtXKCIUEQxjPladG94dbzT0uCO
jT7eoGokDO8tlk2sgzu9L/rTEObtKdcEjWsiI0HQkI14HOE+bxIE82XDTOnO5YayG40qPzuV3p9k
nY87mpDMt1iaxYG7dvNou0Y6cNbQkjWVEAx0VMjIPytle0bM1DeVcLQVRur8gSZf87EZZfMRISr9
Nhq1/mSA5yNPP+R3WW1p1M44eMv15gOvVTkuqyH37in1zT6YKuo2wp0JCY2hr3tIi9tetzT0AzW8
V31d38F1wFAwNMPSM2eoT8yDQ7JI87wvzJ5btayUYNanTSaZmIEr21raefiQ152eLGyvarBlZtMi
0wtOOZi4uJnJt87o3OPNUYyGVl6kEsES5BLbnAHGK6yDYTMIiuPXnebFp3JC5k6D0t3pNBZ+jfMg
vtdL3BBRQt41seKypFbV175wTHezhR/U5MCr3mYeiK25PQKHcVi/wvAQJbBaiLbEq1mT/cAJWX9V
QzycAH/p61DW7TlySvASRVl1D0oLpo9VWhrWQkvL4QhsMXjyZGLduZVcKKhC265z8vuI0MLV6EJj
nVhmM/PTJrYyIeBzWAxMJ4hHiAx23UCRqRkV9YvItf09dw9/bzBY2VukzNMFg2jO6v5QgZizlZ+9
sIyU9/D0ph3wMn3dAQRZR1qpn50QSNQWolK5dCpImgot6y4LsuBOhdJY2ZVtfkrBdOE64bL5Wvsh
VaxEe8dH207MYAllWqPpWoQ7y/azQzuB+ltkwJn8ZadVVrfJy1EnSoMzlekMpd4XjVvKiyPyirZ0
u/DLpawqn5UkKkkrZ8V7Sg8jpCk7G87m5MzkuMSKElJRnfYC64VGmhh3MiRxDYaAGdHhAAacuunN
wG7MxNQthwfQPeJV1X7eEiU3VFltUruw9OEsGIQMEW9ckLWkJBT9w5m3DPrRdoGS6G2tP/qc40b7
OXCysrk2Zth2iAsYhXMwTQaK1LJxmeeXK9kZSf+o4iFwv8gg8cMc7TDVe+s5Q3avnLVbcuHeaG3b
xO+jA9Yq2SIBKMXGxeb2373Dk+NVRV18a/68p9/26X9s+P8fnQNM5FwE9L8+Bzw3b+HPYvyPL/hx
BhC6x0av416k3hRlfd50fz8DCM4ANtFkS+gSO73E4fy7GG/8puOlmzMMf6jwpsPBgKMBW7hjYXwz
/qW48q0c7mcNnpiEaeoUm94Y2zja/nwYKKoiggDjjmcPIDKMe7cvx3Fz68ChitXcsw/hbOmCoDzW
MA3fxUgl6DD7Y26eUlVh+TfgRdwzH0XtjATWx3G07jOsUTo9xukQMe+AMKKzuOyyzJZ+f9WcccjR
KL2ONfUZxouXwVSjWpp7Xt+xKOupr915GXTVQ6FibM9LPIeF+82kXTlqdz1O1IFOGKcVkU8CmHvz
get01T0y6NTlo5YXDicK5sESza1X05HXUsJSScDJ6HxbACUldOMgMwK0dDmNzZW9k1N6n0YXrFY4
uR1jMhlW2v5Tnhnh09RQW8EvVazSqdU+4/mMntxYEhYsszB+GArr0gzwFSeWWu7JfvvmCab7DJ5p
IGf1pumCSPfSKzpGTDjcJsfID3HQRRYrHFncwVj3vd5VR4O0WS7Yut3hEhID1fYDu/O4QgINxkeS
qu0E5RNP18yIxWLvbI2I0NW28/WiISxNYE2w5GSgv5PhaiO7qHM51NBCiNlZhpF139vb/r0i/N3N
APfKP70ZnIu8ecv/fDH4/jV/LAp88jEyMyOZk1E4dH9aFOzfWA34nFMDqGOp5RD/+6LASqLT5KZj
72ZkTuHjH2uDlL9RHAoWgTQXWRbiY//KTUGa4pebAhQFW5j8zySMRtzhl5tCyeSEYr4xvGM/Aaea
ahkDKizN1tIC1zjuHILXOaOQIIyJIJrlOTBSDRhWEL7X8C2LBSXjRrkkSV0N+3CqmIIUtWN/mUA6
rrM8Ao4qs3I8Fcw909dogoVV1JP+HpvB4C1Em3CgmNfBcYVy1ZnbiP7FZ9wDDi6Xyuu6AzKF6s+q
tPN1iH8S2vsM/khGOznPPsulaP1mwSzqpLdjyaexdGmmivMJhtyoPnWtQTiWmdpedoMOATx2xVeW
Fq7nHKHlxnN9jkZ+nzP0kXYYnVMcuPs2bZ2dplq174os5nINjfmhgwJpxK2xKgzvtc8HcwtitWGk
HxTzT4Vu9zpYdUnwFXRUS4w59GBD7WbxTAiGb3QFr9oijREA8JGDTxO5gaDEbKheTprPtGDBO8+r
rE+tYF4VWQdJxvO+LvvYPvYsb194RcZjUnuxr54mKmf2hI5rjaZVBQt/HSuxKGVvD+WW81+Yro3B
6M9FLNNIpvM0UQg93yD9Zp1Y9jKk6nEXs7DgZUdgL7vWOU4Mj9FhlqLm1jKs4QC3Mfc8L1CkPPci
QwbvjoT7QE/hChQEBm42W8cpV5xE5UcuOeJa1xAMEC604d3LnTL+5qFffYPsbvTmxchrK+PihBq0
sRs40fUCJ67zgQIRxLcq87pTHyTJAZctBmdHcQxiYt/G+4iprrkGG//ANqHWeoQNwg+T/q4eEXLn
2m4eS8baq5FGOs7qQhzcGFp5EOjTht6gZJsU4Z2IyuHawIqL0GpSYxV5imNWWjUBBQKNI5fS5NVe
GrELh5bUXbNOzdHaZ4OuNpM31W+FUaZfjKYS5saDUcoUumKu1Li+i/jSxAr3CODQQ20ifkozSA8x
OEKxk3n7KYxl1ywniDj33BzQewpZBp8CJfVjEEuaugZL23amxMLEtzuntlluxSSGh7xoxKxiuPEd
yHCHAZDbt4vE0JPj7B5gCGjU6ACJne/BLlmXCNQy+kmTyhOW7+mQ+xNTvFhnh2nDN35GnFE6cjgN
rhc7rFsswtI+EQKEuTAk/qeQyqcNXIVuy0BarpMqyQ+tcMpnrOgXi/aMh/nJvgMVpa8YQGB3qsSZ
ohym/RGVdS5K0saFkMat1yz1b4XgwE59QPAhKCNCvJUk993RVF+njNvGyA62VE4kW0KA/gJBvn43
QDZvISZ6j4Gk9MeGOnIC6PgyGfodTbeYyZCJT8nUWSdMCfDi4rp/taqCO3OcDNxzI9P4mIFGxnEH
ISJY9KluXm2yxWtB+vub5rgIew2vxiaZ4mbfNukXgjYebjtw1iutBYm+SEAVPpYmbTro0V3xRbpj
8ITsGADZTJT1GR2N0h9MYvwbpbaHE0BMHdbJomq7dN/ryOvJgNHLjWMgXB2mdTMP3N3AtWbRQ1Gd
ryQM3BsLMt/CaZvoKOhXemrCeabJ6/NUD9UDjzXSszGevB44rJX43k5zQviqrgl80FUamW9Ppu77
wMX23kvdaNcBx393It1bpTrshkWJiddej4XUUeDE3rfja5Mpd4/ncqBvcLQehVaU3An70cCvYPrL
vmGKq0OIHAcLX5fDPe4SE8JaFK1ufgLdDRSWqREFW0JCFtNt66MFdg5TezldgcdF9Gip/hU5L19Y
ZlycjbRMCIg5wxdtyHGXGGbzLUAiYjhUTWt6iqHREoH9YGCjuptE5N11gztxvQQ4JtKguTeUKo++
1uuPjlAcYetKJdWmKGooYbSsvWFUVys4osU1lhqlc2MfYrzEP7+Qogm+oRPou7zLnY+m0dBfN/Fo
rSeWnGVI3zsdV0HYw15l5Xd7xE3H7eyzUVFxyCfS3MhAGM8koMqj21vhofBUeV8JpIKGLCCvrBeO
X6NR0bOBtyZeUvgSrmp9THHqC5RTLs32QojO2E90dLRLLPxfoaaZazEU3sK0jOKMGSleUm6pTpBA
ICw72rodE+9cYWADYDdS17U3bS05h7qoVigm8ae07ownbubl2SldTH29qJHw7dC7Sm9AQHObYV/A
nJYLOLf9knI0/Y7LafKaeUX1Gri5ukdI8l/KxI+OLff6Rdi707NQclzTCRZvRwbLa5/h0EK3c6AO
kt+2WA6MYpo91/4Ox5bTPoNHgrUfMSVaaRFCE8PIYl3poc4Mx0EgcVy/OOS9hjKfJf14tOIxS5aR
ggfuFtLkdWz6D3JAEbI67GrYs/Bu4riaDiIS9heDf19bFn4e3ZMO7pmz694rVV9MzOTERu/mOvmT
OqijjR0l9onGivLJdzpMlhr5sQSXnRvJldsPp7Yq1KZmRpX/28D+3W/+d4djzNgcWf/6unz52v/H
+esQfSl+vjRT6zh/2R/n43kIjn3Z9OaAIXfUf5yPb/dpDscMNL9jwP44H98uyPjeKZsQmHJvV+0f
DnZT/GYyl2LYDtABwzl56N+Vgx+4KkQHJAk0hx9//g8cxfdFlDf1//of1nz8/fnu7JF2ZYRjga/i
NGP92j1ecXia+iCPTwrNZXyTbN7kEaXTyLUe4pXlA9wryOS7CGREpu0LI8RGsfSgreyIculbuFHj
uzKDlvmhXlrL4UYxH3Lb+VqplJ4PhstqqnYAXG/M8yTtR263DCNnHjrHV4P9MHVyZoM6rSGOtQZ3
E4eYFyKtcR7oGu3wzJd2g6H20czxXS/tHvfkR7IcaTQuMG7PgRhk3Tw7RK5GrYLraAsDVPwI3CWY
rGSgILNjeuY+htxMZ5eyDpgAKRUhEQpMnJdZ/USroS3WXIfNVH+NKhqD221edq5Bw6KeYfCPyMgh
NerVF4CrauNU5XhvGWkOcGnsASe69qhNn8pcd6Lzv+dVN/Xrbz6AKE5zHfdffwAfi7YJ/2P1lvwS
Ivnxhb9rVzS+EV22LZfgx4/L5u9zK32eWxEx4cIJMAwS3x8fQWn9Bm+A8jiTwC6B8H9MryT0Ptei
K4Qor+Bqyxf98on7Z59Asp6/fgT5JwzuzsKmWGG+CvLff4qQQN3JG9+vtKOUonvgowp6SirO5OmU
rB0Sait96owrvY7dlj1lWotu9PYzd4nyoKJ/GhM7O5o1D6qoGneXRDreEZ9c1TIvYBo7HJzAFgX0
Zpk7mWBT8aWiVUXmL32b3PcGPjOay/AIJyB/BUrv0q8lp66MMhlg89C0KcExHpucoRaWaJ53ZsEX
ipnqJ5x+4YKwhlyNrUrfda1djK75jAL9zSzZWcmOUbnLZCou7FlCR1bH9dNm1yieWlzVbnUcnbDj
qoX6xNUAf+RMpD2Nve3ss2DI1nE8NQepfA+RvYVNlRSTvQp4OQl6EsrFeINTAVoR5zvagamIHHX0
nElX+lov8W2WhMZOunJ3aWpcS33GyzeeOHPRO+b+kK3iwYOS6TbIB+Hcrlq5/qahRWzJA1OsXXBL
i4qT3CLqq2WQmMjleZMdp4Y4gWNpziGLuU35BcbjVhJ3GYwAn+6QE7ldWjUFGKDFHiuLqsp+DF88
+p+f+8yy9wMNlB9zgekv5M670kez8C8liFR9nRZhpLwlgr/Qj13uU2eaKzNh7Yn6wtW+JOkAtoqp
ZAsCvSVeqxZtzshhqVuFxA7DOYbaC84h18rMXUK7Hg1OvYt9BVdHV/XbDMPSDjgeciKcLYQcgT9g
yPKGmWaDXj9GWhY2ePRqsyNGElngqRUuVIGHdk1pIJ64pvPI48WtTC4aLvdSW2kY9gPStqWalOJO
npLbpGWocFnRF/xDNQR7TMD5lB8cP29s9bEwfOuqOKTCzvLqItLQBsnvqbh/8Jsk2+YVPtrgznRm
nt2GvKxOypwghWqu3nfBgXks6oPW3aQIbpwpwoTxXabQf6gWyXcRoydEjqRR3fQNMUsd1FIMD/1N
/xhvWohx00UYUA4reOmoJVo7KyfRLKKENz3FuGkrzSyzJDfFJfeqd7Kmc2KYM/EVIgXCMSsJOk2c
lOGL/129iUfckIyIMFd1vd1t0pvW01Yh3WUCLtZhnMUg6DvaOpocFKJ+FovUTTcyZwkpualJjKvM
T9UsMeGKDe6qWXayZwGqmaUo+6ZK8QPo50mvrXU2i1bDLF9Fs5Bl1yp/8TgFtxiMZqVL3lQvMQtg
xiyFEXL1qRFw0Mesm1YWzLKZwDFNbnoW05qbrhbfNDYxy23hLLy1swRXzWKcgyoXis66oxg8ePJv
kt1NvatmIe/fG+J/ZUPkaGkz3/zrDXE+kX4sVPLLeXT+oh+boSN+c0EpuD+RYn8XcRzvNwcNB5HI
+T6VZTL8+7zWQsThlMhF2hGzn4MD7u+JSv3/JVHJrvrzcZR9FQ3HITiFvQMQg/0LaUR0ODB1PSj2
HWFgWqbzwLozVV9eprT/F1lGt++FfAh/CoVGiF+JSV2ta6B1RL6/oQqnboQnSPfDy8grcKoqqux+
eiv+L2dtji6//m7wHQzm5MzCvf8El1BzLLCEgoPzcCZv9uwyPnDOSaC6oFJxCCAlbw6ueML5bDz9
828+HyJ+OufPv6yl47wCPkIR/Xxr+NMho9L0mtIUlXNHx7mfpRlx9FR07mkUE9EZf/JefEP/u195
Vt5+/a68WuiI8FyIF/LY/Hy0aWoGhr3rZHAgxHCfpGHzDk0VOIQ3x+n/dYAH9ltYFly3+I4Ah9AP
/vwNY50iELY3bxdqfnF0XABYY9gwqHdN0K9+Z39fif7y/nQ7nP3pN3Qs9A2XC5zHi4vA8OdvSDm0
PgX+0O3aYqDUtrV90AXTxOBkjgXBqhnbSFzcFESyMybiWlEk+pKXcFkISCYTJQBO7VyJlBrtQnVW
S/SrDOuTGLzhA3mwv3kKLOc/PQeOxWRbwivm3eTD/svPm2eeG8RZ0+4sdhr5pGUkCI91kOJUCgpA
U1h3RX8Q8J1TeL2NJZ74DI7XmQO6M/TQtg8RN6V9NsJ5DsxaUZhnpzxLtW8UxxseaCBZEB463QBu
inlPXDICHxkBnZlZ1FJpgB1bRTgQRwNkIn4PcQEyD/aodWCnlto4XMXMEPbp36E0UXWF9dntTJKM
3COHjqBSRSGnMq3hHhwXkIDIxZU7t+por+QKPf9aKUPxyPkxByDaEaiQxAtOBkp85SmlX2MhmDoO
50Z6nXwY8rE/5XoI6ce24n7ReVJCeZoXAsUoB+tGB4NE65vh3ksqOm4GJrgf29gAh0NecP8d4kG/
TPnRhTd6r9d1kS3pMb3BVuPZe6GsN1eBo/7OnMg6HzItrpSrVmniyWpadxVNEWwNEIf5Ph+9gYaK
hkst2hjqwY0020rFb1omkslkSh3lEveH/4IbH/ZJy9TuLW15HW/ACV9J8dRC+YRPX3kvfQX72daA
fkQB55nK7CF1jFiHKdkcNDhTdedDsr09q2EcQFoJzajHipMM3MvjAjyEtPhljRGK/7buYYEuQTMl
VNU4fpTtZ7w1tRc2N6lbi2f4Gna99+KWrKcrJtCg4bJR8px0uS3fitoFaBKUfPiRQk7eqLyXMs1A
u8o84skYEuytMgC2o/CG4TqZZfkW4atfdbbBS8qnm7bmGyc3KECjbX7AlkkO7lskPEpOyBtdIyJ5
mHqCAn1qfv3l0NCA0LqSxkzHWXkuVJFllXv65fZ3uH/hcIYMw7oxhTuN3/UhdJpu1Qeet2mruZAK
Gcld2YA8y11dx75/FLisSrzyfYsLe3A94nQMb6lHZbjQ4iJkwnxpKrvGFk3rnDE8IvHpDO58xpac
ApEr5uDcLKiQb6IjXDQOuPSAhHB4qGtCvttRb+N+VQWQLq5lmVspfSaWRXQ6bBv/ZEze+BGYXP/e
jVpFvTXqRXTfj5rRv9a8/OG2hoGyrY2QBuJJJxChuYBSCqCODA87i9e5fqLHLlwPEfEYP/fGjWem
yypE6ezNioiBG5sXyy1a6n77ne+Nw7FBDHyys5YMC1Ay3nZtvEgrsQHqhOJDrRvVqgxHe0FmTJDG
CZtrH1Z1sGj8zvrErQlBMzTr3iRHGQ3HztG6nXSLgOsT5Y2MgGhqcKlUea9qlk2bntVDHoX2pdRz
DybyJMcT7qsMD9yg1QWaT4BEUU7NuxeFM6VSa4NoxcPtHSSOSBpDZFejwjqO/2LmNRUiQpPPGMw1
RrTVWy4cUrapbsld1Zss2cKZ6cbqRsAbE5AEIeD2uUapHa5sczzLBpzkaGdrPrv0BAJxrBtYo6Lx
Xub0YYxaPHNErK4brjeSJiEYcSmlKD+OuJZTAq/921Dg54otmwWzMJKnGKz4a6wmPlg35rmv16AV
HfDNbulRqOaBy1+xjRZPtsVoICLNUPNrBBuIuK51sNKJmfFUl+JTpjRt2k+hbN29mamJFi9R1ugy
SigUR8M0P2OBt+y1ypND6pX+qdfK4F7VcQhMyHtywrB6ofn1jR7pefWPxAuW9HYVt7xOgxezzlul
iA5eURqfWs1v+2UK1vtcenRNI/UnjPu6fm/hzu1WZl8R7Q6Fc5R+odyNlxv53dAaQ7uZpPGShW65
Koaau0iXoU5ILJkOVj9pdYvM9PNL7mjycypM/n7JjqWerdAz/M+e20fcyavSLzYTkX1qcYOklUvw
r9oJQ2rLS5fhF5/QnT6MjlvsIpm7dySLqArhV8JDS4RyORp+/ZE0C2eRspn7+3riuYnoeFsrambW
EVAHFguZBgrbbz2iJsXuRRtGtoWMiM9Ko8D0HdSAd7JuJLfEntgsqpYnpQ5o8CEIMz9KbZAzpgkL
cWHWxFpa2QZreuzx73QGPw3F3t6p7nlryKJ4rIMZmD98/TMgNCol/0eYzHDUwQw80nIlpTKBkbDe
q07txrAD/dP9H/bOozluLM3a/2X26IA3i9mkRSZt0kraIEiJgvcX5uLXfw/YVRNiMicZ1d92Iror
ojtUugl3zfue8xwox3hILdu99Cq0C4lbMnLCYpJzGnXH28pgeNsaAAU6knW8bBjYCCbzZZIJE/77
FOhEHfAdBzAXXPxBha4oiLwFelUN5iXZ9SqR0hYw8UYo7a+CRE9iSQxE06ysNZEPGetjG5M6Cs8h
Blwka7pes9fEYccgOdds//2ztHeyUh0l7CQCZUZ3OQ2zfZ1BluslSQeiZ++b020jszYr4MMPOu0Z
2pyQGq40XOekOzZe+X2ASBHd6NbMsIvzimslQo8hiyaWzp1ZV1nLamEL6BiLLAprMo8HV+0dh5Qk
E+Jr2tJmjWtL3kPDs75zfmZilY2SXA5VQ4I1Vodkhnxr4cNA0RgTqQp125wMt2VeRBqdEcC9J3VO
+S2a2ttG3eAR5chXDIdfgWavjwOrnptRWF/WntAejAZ2KgFCI9ykxjGRpIVjPN9R9Gu4Xy1aUYDE
XOgjecNUdR/MTzShQf0yvSPWspbHqGgkjC+EPle4VqgxsB5mrhWoT5oiUe9zn9ha3ttGrHT3vY0r
EQ8mETaRe5elLpkTq1kfTmCmG9Yy3sgU95n2mLjslsPtOAiibjWL1Ai1RO2qmhiEQbfEK0GqxmKw
pb7NFY89iKOD8kzJtro2ctEvqfXINf+tVyOF1n2WTNUVj7++K0k026VE9X4bFS/eKyIMFn0bsfRI
N/dDnfQuOeJbzLrB4jrIpC3UAOmc412Ysg2WdW4cSBKPV0Dnug26MChmE2FVDcrVXdkjPg9Fpt0V
4Oth5zBJLJKeWClgcJTA7Dz9DSWMVn1fBj4BbTl09bovV3yBA87U4nfR1L8hftx4oznseK/ZGHS1
SlhwpRKbLPtVjyrabmXujx1xeOyNg/vR7uQmYRFdJXUEDcU0b0xVmFej3hUHnjbrcjFme1Y+QoKQ
kC9AeiEZyO116GVXHcHvC4NbdaPKKnyEcdV9b0rduC77HFkuqSVsIMd6m3lZAXf/1si1O3Z+xVqn
N/ybzrq1N4zejGM8cx4cu0VBVlbg+koyvVEg4oGYHZ/wxrKMIVrlnUpwMDsC4l8VVuB2IfFiMoNE
KjME6xWzoUjKi67WlZ1tyLq6alNyAOl+M9vEdsMbOfWzkytAXN7eynRIYnwFUHDPn07nU8eHU9Rc
BnRAEDo6FXX9+NhPeTvxWPEqv6LyxqYfKZOOtZk38fw4n04/iFdnoC+eM9UF+Xl0PKSIKLqkFJWf
FTaTcec42kPdNlAezRHorg0vP9q/T4fnx/109Gdc5HHI2TiZmpwUP54SOZJnyATGyic41H4RCmSf
vB3JXRiciPmLvAN5Z9sRczEdcXa550enbnN8d5HncSrmA+dHvMN5/2gwSPLQs0GzS//fUS8Trs8H
XBDYv99TWbAlMOerVcOxZN5564RqVIv3n/B/AssvWljQROeW6v9esbt6iYu3P8t1f/0bf5XrbPtf
hD3RtDJ0Znv8Vbw5f/WuqOSpLqUkNNd/y6v/rtY5/4Lg7lDk44TvoqNEk/l3tY5uNEUBSkFoNSlG
ec4/6V19qtbh6wJdOku+OTnDZ/v4WkvPAG5G19PHqgqL1ZJXKLj+uBu3/54DPjSoj99dilU2OHPN
o9vNZ3s0RDB0uBZ0b0L1Y2A4dBeKJF7a5pb+zz3/D0aZL/SPL4T20kigHKM4xY9W+VGObxwX//+G
OJp6gFqZRdkzRDcdHPVA5Gw9vZ4fAobwp4Ib09scvaDrvBlzoefjhbRY1xBkw/Mmzq75WVLvHVjH
B33tDAxtBWnGKRWilpoBsMC62m3G1hjXNP00tCn9sI2rpnnSCdXRyAFtk1VDD1638t5aRT3CM4+Q
VoKl2XsYApCC1gfBfazqZO86bFxpRcLZcBInuWjt3lmSOfojZ5uf4J2nr6VRJQOyYHl1pC4Ueqsk
pDrRVVZV6F3rrlzYMZk3doMYMlIz5wIuhP1dyZ0Cc6sloyu1VuyLLMzkcoK+tI44xHIexZaySNEC
rqYu7S47D1JDLPifURWBRHLqn7aeO3tKFcaaXNd+1SJO35p6e0kirXik/GMehqDTtuTrZOvSaJKd
SSj1Ius0c9OmOAcdfL7Ew6Y0Iw1QcqM+9neGMy/vqSsuceDKdTkhYVvA6tHI0Db4HnDlLsOyiw5B
0g8/PZHLQz8ZXbu0yY6EtpAwXjwR9mwH3yK0Xckq97Lp0cYVYKyGSXtrGmCltBBN8VupTSR6rBzi
ydNjN9qM7GoPfa/yF8032DK1q1JaOiw0kdMJIj2YaMtAXGZ2YBAjY4b5mlaUUy35fSnSDSLfuyxR
rpPQfBPIa9khiBn0Nz6ak/7mFZ71fdStcMlWIv6GJDnZqbLmljRRrW2LwXzDSNAAz6W05CckKJDd
XfEQrGAS+Bf5+/KR35Hg0d3nntU+xQpmbiAgzkXudtFVlQ8BoV+NtgV/Gh0Iakl2pJH3K3RnzWbQ
XXLfdaJpFiyn4dILZLB2R2ozyymD/W9JU/cnjX0tnDIb13dCKGvupn5iJf097eHuXlQBf7jxEIwB
NgN7GEpig0mb2gNfR66tlN26J23gxvW4nTAXNRKcm0pf0Z13rgXq32SX6HaOU7vGdDcSmoWhvQm0
OxNYy0GGsXpPIFQ6LmheWjdYzJNthAx3q9GofsX9Ty7sqCvBtT54WOHTyHFIUtWKDhtjYN7IqNFX
2NFtUsVCcy+rpr6sFUe701Ck7myvsm8DxVC2bRUZt46Wh5eDaT0FeQ3axInYuo5Wr5IkxVESzB2h
tZw5sSumiOhexYhczKuGUrDL7JRtKSP3t5mk7m8lRDnTEkp00ZAB8hp5KjGhXW1qBHG66lppBRyc
0pvvR6Cm9oq2APTFljvZ9mO2pman+qimpZ+z15jjzc0HFVsNCjpX6xnM0rYuKh5SSszhm6sH/Y8i
sKKDmteqz5Eus1eY++MlLMfegLqnuT+1tBX7Ou/y684Yh5fGMArYD6F3M2qT8ZB5QuLYa11lPdaa
RVAwfHGjT4n9rhr3FmJt8SIjazigOSQ1ADbf9djWNpVzR17RU7cu0oosaQ1H3bKSwr6vpOGuxCQn
aj0UwpaWqjNArc2TV6YH4tBMqlNQKAtShxQ+26KwbAC6CNh4g5MG/BzRmr+vmz6h62u3Phmt7TpV
8nbLq2GtRuRVm0pSJBXlEOartorbFauKue5U8oizwZ4S6nc1PhyyTTi59Ijr+WgicHiUUtHgFtOe
Xxs+6Fo57WUqa9SEulxmVgCYLKF4mCysPEH6wY5hUyI8WDlm6O2s1is3VMwhi6mhsiWTI865AIN3
wgUnumGXINaqbJqd0qiApkCyyE0QBcoaeQa7T10FUNQHgvswltMIoY+aQZE19etQC8E01qeHjEDc
bUTJcimYBX7EsYeslcO0L/Skf3PUYtpAW7Eu9EIrtgNVGQS8SkIadlpqr8IpWkmwSxz8br0ue5Lt
ONzQmIPINf9xvbAtuExAA+SI1wL0kjPcDMSw3rSEuZOcnpZyzTs8cXdJ7TU1wJiL9yHjiYr4wm5N
UDASdzDEMKG+ppA1nh2gPqveivijZmPQWY9teVVUYYKzO9TvZpT798SMyifOQ/lWeF2xhZoW0IHX
1AUVOcoJteot1bGjcFZ2L2iLxI7kBhxIYZdYKzdIVT8ZUjATCEmvPQGikLos7t0GStYV9t/+SuO8
6y2kVo7k4oGSXLgVVepGNzBSqy6+sKTVxnThlLbooPhNE+jSGX6oEnvre8g977WxVb8JcoIPKFB5
dFXuEshTucXWGeYDzFR1DIuznXSnyQUK2UAMLJ1aeahiexgWJAiJtWtM2mWJJQPbhxH98jT+dJol
9n3e2NZFoJXeNrTbdgX+C1NZHSjult0oLLRKSZ8GkF/boqjte6+2lbVlIk1xhSi2YYoMupkXO+wA
7UJJnPEW1Y6yNrTeW5ZeawBqpo1jNNJ80fI6WxcVL7gdmOkejiihkaop1rmpFm8Ja/gO5zQiPKpo
T7xI4a0dKeGNSDrvvkjynlZIC5+wqYqt2xj2N8GGFBBQrAeX2UB/CnJG4W31QKF+JFKQTIrav6Gd
UR5h0AbLSZBsvKJX9NdzSsUY/JbAtjm+G8NGNSvtmqqV8hCSSHhLmqHcJ5nerRVrjL8XXese8LyN
GwVXzbPRSfO5J6H9ObEqec1KZW8gWygrGcfIYDDskXEHxm8iwOKujHKO7k2Ro5sxxuv3uy4sSNT0
QdwbPSUCuChKFr42uSDvT4PgE5VLsgaHOXxO3YxWqV5AhCnWhYeMP5cCKWQNE21sVJOP2CG1otNl
dhO4Woh9JSLa7f1dnlxtOniKSUOPE8rF5MbjtdMWBONlDvYhU/Q1bNcivVHrJN/ZcrS/eUHQb0Wg
mrQr8DYgOjN5/FM9XZHaPF1pNQ7GcCCbcKnS/WEK1LS7SIlfm1SO10wKcqdXQXHjNNO0IiEIcads
K/mkYiu0Ftj9E+hqst04GvkamQdjpkud5IZCorLpDD0FwppbFwBux1sNdh7Ismq8qene4cCKCoG+
pFSMBbB7gO+6Bi984WqRt2Zt6nceSXUDsra2uhpEhvOwcIrygY4sxi4mHPZAhdNeaKYubupwgj/b
2T3o1Wy6koNW7evgHQlDBW2BE0R5aFUVzjwuInbMJhzCrGfaIAOcT1NYkHsAR0FDdHtA/CBVi63Q
iuxJ7Xid8mpiW+3F2qsamvLKzOt2ZQ6D+ipR+oJ5iEsDgVYLO67lw0RnpO+nkaDOhqbU3kbLtnaF
bHau1JGfG3SharhoNl0h0ZfMdFg7poMK2hTLv5FRkwz4Hw8wJwFQUNvoLztB+mzAH71NDI3cg3Kq
A7/VEnMbq8a0w/Rjb4c63s5XREkcJtLkWdG1NsV6u+zi/F4fU8oRblLgHoiULanc1NQMCwyuJIaD
YNCivjd6QyLtipWLMOhvu0o6GH3qiP6T8ubWwtloZvHN6EARZokMLrmMFKcG7PgFhepm47rNgCUi
1LfEJvawaANBh8BqOlxKKh7wDlRANVnYVyJ5qxM2RWnfzn86hfKznaybUW+NDbXVfN631Ts3cnQo
OPHDUEbApF0QksxWwHWUfomNtiAbMG9wMrnfFJIrliIxQOcA0g/QzINSQNEnVqorlF1hVeY6cyqu
F0IFpLmOQB5m7OJqrIKrqojCZdqHWIHirCS43ui77axT/hF2veWno5aRRtrRnsbXUd5XiGwo6YZq
DeNbjy4od1e3RZFW3yjOzUAlCbJVqbqfVe/Ys+XDHFeZW6W7rif0hiQCwMcgcn0F5dm4KsPavDXd
Zrolx7K5r0J0eH3eOXIJYCNf2ZNtr0fw08sA6DGlwynZYJzlSK5m8T5MNAmeTdSvXjPlWHAUwyf2
0fIIFyhDwLQbF65PetEWr2zvte/4bNwrzeuEumx0q8QVmOAY0ctuuA2INtgJGXnbhPbpRrgYq/Q8
V6v3RHqyZBue4moMrFeoI8DmesJOMXSJ5FBYotygL2++2w37K5x1kX4tXU98RxPiUEmOi+dAOmqw
qIvOeFLnFdImumKhRm6EnLLoLqLYNa+ivBXPhTAsn4DqYZ9ZYX8xKDL9KcyEujFZyiUeHhHc9k6V
/8pbR50pKCQItUlJonBQOXvyNM3LRkS4rhQO2AvZFxC54hbrlFSE+WgUTr5OA0tLobz20XWpyLe0
d9xvOkkisDYndxmG2bSx2ixZJj20BfZ4E0shpcNu0SkjIRSyYSZLssRPqj5bVDbBEKuM1XYvOVWs
ysiYwFrRImoBOLRx/qBk8TdiCLBxM8uTck/7iGYsh2KtesbMZqxSO4MZrppO3YF99GAze3b+UKZk
cIsp03dNE7CVWoe5DEJjaaaV2yk+bVYl9zku2cqbFFlHaxxVsdbZ7pNQwHpx7nS3nGJgiysxHBZD
EYSjONktW8XkZdSM8jGp0/pb1VWjs60UoigWcUDm8BZJRgD+KWVLYyqiOODKHYhUKePxR9oQYbPo
sAzse717Cwd3IMrW1S5Hzy0uDHa2P4tKhZNFZOcKx8/1VIKTQyGqZFuROsRM86gu077C6ubVlbg2
dTe8TtgMLbAqgGx2Xau+AkAdLNsm0eGPO78E8g3kt4hSqehiCDMCMdGjbLvbVKXIYIZZ9ASJhsaR
dDQMcnlwaOmJvRpK9cPEWffDlOP9hDTF3ADC6VdKMWjbpJ6Y2SvFAIrbZfdE/Q5iSX+0ubPUbHY9
2e3Gjjp1gzy1gxcWmb6COnsbRbZzqae2ZHJpOmcX5R5n04QQV8BAWCuYCfGMKeHGDUfngaMO60no
5T+C3FFXVeg9mzQjLlTQYlv+Fky+Yy3uzdj85WRuc9MDY30NYahvaCS7MNUNmVx53jRsiUrmjqG3
3QLfGxvqK9wUI3CenT4yH+Iec1DSQQXRGyTbILn7pYTQTnqptQXZod9yBnmac2xvxmqy9zW6hYUY
hA2vvwheSo9uVUYP2gcNm1yD1kO5BOQae2/D7nZsLdTR/VAQ9tGG7HBh8ea52AlX5ocAx/OtU6vh
yk5s/RpfmfFbC4tiWSZDtW66ONzTU+9uYJxHl5mVWvdmlXhFuJRToHTfk0KZbbDtNme6XfcV3uNJ
jOohCDrbz4aqW5YiLbeyN7J7wYy7wOFbrT2vV7dN1j2E3QQM05mDNMNSbsXQ/Igw7foJ5PXlwEZw
z0Sq+LmBL5etnLMfzDy8bukXsv8ti9+gSHq4nKJ6Neqk+k78ZofMK6yj9LUkDVy90KouwDcH1YZq
CW3ssNUfOnDoYCbBCnrXNEND0IMwuceF0ZQ4R+tinDiaRY13Xcgmg80ATQe3Cj3EuJ2RiV7+YOst
EREC6/jEVqWpjWavTsNPEs1zGv5I/dlUcUiqewwwWprsiMbV1hwnfAWOKQwo1/rm5PZTHrI3pjcW
+uwKsxXljp+tHnerEnEN+EnWVxhUfjfaLw5HkDGZLq1GhVCZ2VTOKBMpnav9REkzXJglcQp2bVBI
SQticgLN7wmf+B3ZhnVLBpN+aEfvNxlWIGf49B6RQTYRDcqyJm2+GYMV/Cra+xgetyrhL2s9rmlw
iRCZHPal6/OF0M9VUCLbCAojoZVETOSsH6ugtD31oldgXg4m9TswRuEyrkreyXrLeTzfnh/tUxXc
nUd7TxTBQGIfS+qc0UJcVDq048uQjOWWf8Q5UhGgSV9l+Z4aStNnX5ilY2XRj1ScamtXlB81Lixy
w4cxMVkykl67UkWf/rtj878qGz+3ynCZ6Y4+96ugunlH91BLLRyeBkMV4EUv00ykvg2UE7cnJYIa
a8a27Hm5/vmt1DUMdNThLB1J5ccHZ8WBpitl3PqEzVoL3eQfdkPJjjOp+cX1fW6KEfGIJgV7HaY8
emMfh0qZ/KeqUmjEyQhMJ7AW2GK1m+ywnRPrRfnjtpIaFcRsiq66DKf1+UudK/EfW55zxKRB/wb6
BT2ao0q9DM2KeN2w9d1coQBfcIF2PTyeH+Rz3xGhMY6jWblNr+hYf0tPU0jh6Y0vMPRTM4jYRYRo
nK4zXZ38ibxNHHiQvsqGTfL5oU+9P4Zu42zyaN4QMvrx/mI1HDXEGujvhlSuK8OiWZ/MhWBifnEO
GyE7MKS5wfr8sPMbcnxbIQGxN5/lxmA/Pg5rtB5p6DHDQurL9lreP9oeJb/Q5q31HN7f88Od+iBx
gUE8gizivhs//2wcEcamaoorGQ6t7EOt11sO/+O6Bv33xSzzniT06cqQgKIhJ7OAB/rxyrxp+utZ
2lM3/Gzf300ZdL9GgkIXSptpV5SU8WO6k/oSBXMxCVfyf/DSYofD+oY1DrH18UfjGAK3qNr4hhOa
B6srqeaHTLH//KbyCOf2FUgn4DIfr9QcA7Mzc6ae91kAxjitCLSHC8z41RfP79RXaJIjgsOPqrw3
u/z+fH7AWQpgRgMTKuqoFSmzP2y3/HH+cr4a4+hyyAzUcTXwjmi6uJrgr5tufjg/xMmX4z2edYZv
WUgNPl6H5yXu0Oii8Sv2rleE2Ol7vSxolPVD/C1SmGHqoofC3NBmqVCZ7NwAP9j5H/H50zNQF9BC
4fvzKF0czWimVXWGUnq1H2qYeUUp7OWgpfVlpiT1DtlRsTo/3uf7ynh4Nzz2UdikjwOMidpRXVkZ
tZ8XIxsUWx6QoDpfbCU+f+A4gXHMoFMjphNU2dGNDTFANWkGM1OEM3y3JLGg6i+dhF7G+cs5MRIX
4VoEQGsWJpij18Rr43iSEr0iU1vBpqW9MKTzUDXJ0/lxTjymd/W/xrNi5ppRbX++8naVp4bXOKU/
xaQUZS+KC+k+LdDCBfvzI+mf11iymDAa/D3U0XRBjQrCoc1QXe9RuC9M5I0D7KPF6PXduu6L6VFi
d93ijg+aVW1S3VebOvgOxk5Zi0kXhA84NAhaymh5Y1AAz80p3VtuUu0FUR07gNbTVZBxDjTrgpxA
EjHXnKuA2ugiEXunz8broeyoYMvOzpaU2WA/2fH0xYXCpDpedVjB6eups7zG+OSiz+aAK6/ouKdt
JJ5xzqrXeGvupG3HL/k0JxFlGf3TLPjejGm4cVKwz+lo72w7X0NPq3DuEjSid495wMFIkK5UlPld
NbhXU0BhKS/Tet2mJCEC1ncWQZMY+iIcSrSDve7slUTpliPWfZ/e9rASwtWXjJOgxFacy9REy5Ck
OBrBh5CbGJIC4OByNFlXPe6WrnBunFr11YES9cWideJd02dvFQoW6Fv6uxvlD11FkPc1uw/JfUmU
9rLXPGPHUx/9MGmSck5mGvzzr9znDY+Bi8qcOcXIXrzjDU+NA7YfqrwkKkeYO+qt+boOG3ImjEps
AzcUlxGl1wcz9sKL8yOf+HzZzYF40EEdfj5zNCFG0aizC58yl/zW24P2A18k/g4c1W/nhzpxkQg8
mI2odfDf460jfVHOm7Ir/Lxv6Ir0Gk08OkHtSkmKZme3aewuWxrscgE3yfvn0xT7KsOmF87JAJ3J
x+nDSUPQ9mVR+G0AHqgeiodwDJF6JLL5Yj35fEfNeebQCPzgePXJy0UNqA0xsGe+7rrPUhbDSnfx
rzaZYfzj15TtBoIphFGcPgBZfrymqi3LLuw7Iky0jmRDm8KrkdwMg2WTaWv/Ov/0Tl0WCsQZ3aHR
RT5etsI4qwozIy8FWY3hK5UsZokmPR3S1IEInR/s8weIypGtDbIgi4b28fJVow2J7C7nyhTzITKU
53pyfyWj8RAO9hd7kHnd+Lg/ZSiOpTaXxpz/KdmcvHFZKAgxjCpbG9RKvRLDipOR4TAVPcR40Nrn
L+70iO+UhpkvemzgVMwKef88Yq31+9SrXkh8RmWd1osOU9oi6vTL8wOeenRsvPHxsOtgxPlu/zGd
WdhbbEFumQ+idg+VzTfN9Ca21S+G+byxMVVchY5pEGLx2aPXu+oYx/zVpIToyoPi4B2sRlbE8xfz
eRZhFKI78PXqKiC7o5eeoKuxSBIt9RuDihaVnmWWdL+dwj4kNZruzp2Whiy/mCU/RY676CHnicOx
LMtjtjwaFRq18Dj2pb4HngVsGVlLy6JKp6vRo0s/FTSxW3Iw9AURdWm0JGcBu1OrOlsx1uEuo4+8
GdgWTdKq77wuTUmWqNgczNuCmiipC2Rx9qOnD7Yfksrwxa8/+WAQ0XL40fAMH1d6kCREGZ2NzKc6
XawT6SV7ZaTOef7BnHzL0FVSUgKq+WnLmZs1y0hYZiBznGxRlr2vptqD64ivdi0nPljLI/GeJcgm
lvDoUVhokouqLpiIxspAyBJEu9FWx835qzk1A2FUpAzncij/JH2GyqePRDekiIdaAuIclqnR6sS6
bbPXPjH/+S6aMyMyUZYM01XJJPj4iboixpAZ8YnKNPg137smtg95Ezyfv6pTH4/L145mnfrNJ8H6
2KYEdpR8PFlsubcpRNuFFli/aLaUmya03J9DViU7qoXtF0vVqTkPRexs4CVE69Ohh9KpGhlmn/ph
qN+IQnnBAoc/6qkiF5Tp+ovRTr3wHHt0XvaZgnN8NzOu0bGrNvUrNOLb3Lacw6Anyur8zXwXoB8v
HdxEB4ImqFbkSx8fmjebwixK7r7bDepTDJ5to6A4BmJj9Bm9OWd4JAesXHal6G9qWaREKzngSTHc
ridZ4UoLSS3Q6qBbgwlAj9F1yVen289Ob2YufD0zx2t2KhxvfJqgVa0hz1ltRpM2gahfNOGVS1Rl
7S523OcOyN3SAXR/mRUkz6VD3+5Ik/xBZDkZW5XYV6SV7agieQtIURXRWFzH+Rt54lujp80WFGQY
xcXjBTFz+A3xyHabYOVf1aSJjVohpgwy9Cvy5fxYJ17EGeo77yso1LLr/vjMdJiXqukKtvaB9kul
4IDxS32BVVr4jlcka0rl4osdxomPDoIrBhFGU2dKxcch+yaTYxOWXF5ifYtiTJzQAzP6GM20MHRZ
P9bNUK9QY/T+P79WTaOKSUWKDeLxTGnONFNMgFgJ0YfWNqGUdpMdqMbP7rzwSbrkb58f8dST5NZS
BtCBzTCVfbxUvpVBtGZd+opKnKnUelQJxFofMCfmPgDyr8Y7seZwgeyhDBY2NotHtzbHNB7FJbd2
7EM6F2YzrNS6rFcGitgvLu3kUJ7qgRFhw+geL6KVY8YiLziiaV5Z3FpZTcaXI+yLuNO0L6avU++o
wQc1+xBO4Cd6JHEFQGbOKnn30EXlm2XVD1nL84vD+kAmtvjHhyMmMEwXOogV2ifHH6A20mvT26nw
J504NtUZ7hq4nRV1gC8GOjExU1JXAaVQecbGMd/kP3ai1TSgAAs4Amah9RySzOZO9cP5V3Amdx9v
6D+McfROeACZEhOcpI+gX1vgOav2rdVadzqQi0WQDcTKhCq4oKEhDdJOwsdyaMBrWfRqOxeL7aB1
qCGLmE4vKd6kmmjamvi9DJSgaPbEikQH3QvHZSH74HuAw3ubt4izON0SoNyHMIkslyaFOo63lgZx
YJHQvr+bIE89qYXWphB822ar9nXgcYAawxuc3OwOS8xxRQq+NxqdaKs1eHczC4lmb0T5VU/KrO+m
3kNcpu2SO5wSXUzddBEhFPQRJ5LjO0zVOugiC7FwCsjXJKR0iJNuc/72nno3WcUdjffEoE9xNH/a
dVsLafNuIhN+qUfxgunqxjSUjUF8ICTY8j/47Nhzs9mjfE9D6Gg88t6K2ghl4Ys6mmtO14Oe7gZR
fLF5/VzyAydJ15DCHzUC6AMfX0xzTCOjGb3CR0R+qKq4QTPo/qzTR5rQVwhSlp2lg4QuvjgyGafH
pUrLHeVwfXyu8Kq8zqvBoiZSygnKM9ZItzGVA0YXNVujmeGMU1t5sBaECqyyApGg0hVM5DXcbwuV
P+wPZWeonbLRhFksA4ShvHDVln4nHWwvebW0noP6iBQwdSaSNwWe5rgnxTXUgnsdX+fSnSxypkRi
AkibqnCd8HtWIqve8Hxot4mbTdtqHOoNji7+/3yyCNsRCZ5rR3+qDeurR3FqosVuqDkebTgeyHzL
/pgjYjBgeZH2ha+KF9Ir5/xQdZtqAADPv8mn5qI/xjneGPVVn2elR0i0a2XqsqDesMyjaH1+kFML
om04nFZ1+m32MWdHrQnoqMlE9Wk6uUtpFQsO489lGqGpb+UXprOTg1Gv5Mwy81GPt712w2RUZHwr
SmTnnESnbW9WGxSgaKlF/MXtOzURwNuigjFb9j5tfjMpDTtBRUXkZXPQW8deaoF8hpr/JmI0C5H9
xZ3UTr0Xc8+bAywSAue4TwMpIuP+sk9LMPXi8tIByU/NsNOpxa9KQ4l8s6rFcqw84y7Gju3LEFND
CGH2yg3ddOORx/7oYAnCnhEQPPLF/Tj585gQKSNRv6V9/fG1HcagVdKIbc5QV2+GFz5Fen+fGehI
zr9RJ8cBg4bRBdHGp9542ysyqtDjQXPJKqo55GBIZViVXfPFQnpq20pxCtEG5weP/3y8IGPwcHCg
vfQFnpGoReI6FIemtPZENdxkZf2QZ94XhYpTL/AfQx5vWJOJ7HfSm3JfGcZt2JVvINQRt9v7puy/
OHMYp95fTqQ0ydg+chY+KiOIwTWraXRyphld/hBR9Xsg7HtJFLm7pHxLVAGQgiUBA8U6rmevgaLN
yswG0R/h6c8mRZXnoHZbv9NxLOBqw2cUieY+nDwCaossI1i7dTejM7hPrsWsuYAHMSdmteOKqC9K
m6X+Wx107CylSyanSgBmd40Up1oLtnzQoWAmSSNed7nU7ytE1yz2pIqdf5tO3QVvdupS4uC9PW7A
ZlnVtgX+BH8itWISZF0I1Xy2KuuCmumziMF5nB/w1COenVkIZRyKrce3vUq0UMKoy/2YIAp0cV1T
ESQNJM8IZ8N+O2vSz4/4rp04OqajmNG5QD4XjplHTxoMUUaXNMt9m9DFZTR09r0Zaf2ygLF/QQZs
9lTpOfnAJsrJd7uAG4nsKe8msRZI+rYKAYjRF7fhxH1nszFboIGvcZw4Oih5NiAJoRuZn3ohvJZG
2ldFxLZRJmULVEebfHSRr1/ciM/tPhNVAlWfedYGxKN//KLD0ZqIq+WLbqcAKeucs4Ig1di0QQOI
BW7wgjcF5aSVrUkWId+DngzOC1Nbnf8hxok5bPaFI8eA6Eej7eiHqEgj7FzEOb5lQC6Ld19DbGTT
AW11YV1wZ5wdCD7rAotVuwgzisiaAvxvEZPzfjsYg7qR5JZ8i0w23iQHqN/YFhfbaOCVwjGVbhD1
WVsk+W8SMTZTdr827SQiM0QxV41SCD+yyW0ju8lZueGFXqbGPXE64w2fLSY0yYfwHLkdSBDV+U5+
TfrFwfzU9dMBw4MOloT7On8kf2xxKLcl0NAMrj9Lx/sIWZo/Qnh7jjUl2py/16eGQniN1gA3OsvG
vAv6YyiaTnWdz8uSVxIbXNXu7OYbq3TvRVn4fH6s9+d2/KXN1V+D0yvL4PHxv1BsiCh5zOGgtwJi
LGkYY/aaTG0bVGW/KpxMu9BKNbgVoz5c67oSHnSheIS7ZNUWBHmze/9B/4dv+ALfQOdshhr8D0pg
zub9K3N3Dv/97/96ipswLmJqZ/+OFNj9+u//+utf+hu4av0LpCp/D8VNNtnv5fy/CA6u8S+OKyaV
XLohLtm5TF5/IRwMD4QD1VAEBcbcUlbZNPwdAGD/i7+NIhRnHfaouv2P8OMUMHlxP7xrDG9QMGR3
TYuQ9eTji00UCHUfGWq+6xJ3yQrM/rpRPWs5FbK+jAcDjHCA/Yfd/aIjSORR7SoEWer/Y+9MtuNG
zq37RPBC30wBZN+wJ0VNsChKQt8GAgHg6e9Ole1bln//vp57ViqRYjITQHzNOftY7SnPUnm1Wvcm
8Z2sreMlRrIZPCbiGTXjiVDb6hkVUpMg3fIPfTI+J8AGKd9l/6FbHYlypMcP6QsElubVxMJ6f/OG
A0kzteG7kzTtqb2BaJDnOx+N3gNIw/3jfFidyxfdtg2vo9tqP0iDnl9Kq63nH4GHyKuAUWmra9Z6
m6GmLUvn4qRDZPZ37pQ0z8qyCTIKU03aVzkiQ4vNrGXPhoBpDNeM/Ba4dymc5IECt857O6bfna/G
MFfxUGb+16qsfPMkxsnnbcEAuDdmlZ6LzpCRLN1b9J9p0cP7LJC3Rq8jXxXlN7tem1OqgOsw1bBj
Z7DLL0Mhmo1jJHasea4TVeghXtFvL4916+DnswWAHpJruvskwJu8m5PMPujzpL2PospjSaz7CxTm
LC7zoiJbap1677UTOSFMngtwabMOKySXuUigeyYB8fPs0+zRvENFAjlRY5X7PPS+/SFxLa4hHpPu
3U5tn0BWw3gmQ/j2LpeUcNiWA+M5QBJME2kqEtXzEYpZRYp8F44EJiBEIcLpKjgqZeSNosOKS85p
vfGdiTRfPwvgc2lDD/lKIZM5IRCD4/XrPzHP87kmnQssq5cNX7dk9S2B3VpK79w1M+jJYAVz5ox1
8lrYPngcBw/LeZxsHLCgvQBucSKDnOT0kREY3eCVyRNy0wHwE9leg208M2Xl1yAEPd8RTw9IfB7R
okDhdD66GZv7Du0R4CiigddT0IBpD9nIg8JJDYwPFDT8Qqzr+Hf6wS5OWEyr7IjukxegjB7Mu5dC
PI9+oT0rlgQJuSwkqsfOgn0n9mevIqMFn695TaZKJVuBzzI9jN0E+Ctti/F7AWgzysuVP9vz7Z/F
KD5Uu6ooQDC1WjOJKXQ1nb9AHMY/P7u3X95fx4LtuolGORrUzP9Ze8862C6LhnnO+FhWAZ7QZf8W
2RqL0jCRpn7v55MLWIyf6Hr4f7aT5loHVREdFva/8EOFSpNXNZQwQklOSD08jOa07oYBK5W+LML/
A9Hp6iCDetOAYdY787BP88KxH1JMu5vSAm9+yIm2E5vEldDtepMBYphaFb/WUvv+OUsq980ei0V7
/fUqGY/IdF8teMEi8Pm8WKdzuco0qNjXYKiwM1algOgqXMXnXKItWp9GVbYMAqvbR0oowO09KRZd
XMclaE+BK9rTMrT8OVhudFE/SAHW0c/nu7LVuCACUmqRRWNxgVoCNQXyh7Fsc+BxP9fV4YosXO12
TRkmHqXU0XxU73IiLhQswwwptSvnCMzFiOgqMHFCr6561BX2+YnR0bvFlYbpqJWGz3Xa1KAW7KA7
45tDQ+j4S+iYAElCgUiH5qTBubUMwru6upecfhEC+TDdLEZ2ZDwW2QKJnSi97n20pUiIv4YoOnEV
7wrl11uALcRvT6nzIPNRfBZMW60QMlzwCkpsfvJdrY48c+DCNgdF75XyBpxd3UY51tQlttS1dRoR
4Y+prNgJGsHWIU9xwFIAentFFs1n3xUeoU5N61sbElCBZpmitA8p2W4H6xe9dZmz5HXwPJ4gpBFN
/MAak4rh2Buyw810o40M1cw+ISG6HuzuYJFjtmsrHw3AwInx0Bhd80jn6qJ/xCuN87fMzJegXb2t
poblh+3V1jGBXrgvJt/4Xjne+uqncva2ME2Lcw+c5ofVz+pZOs5y6NgybJaiSiLCBV6GQhsYJdgi
bvpybMER+NA7DcIgTUgrYCOApFYBjmHdr5dNQ6jej1tKO3eAqsTJdxTSwYkIOOgma2K9L2UhTqNK
cKyxxDcOEpXohWxSJ3aUukFeZ1S/UZ6s3pnNJmEVQ/0DRQQ0CPBbmALnpV+OzTj710ppj0aNGmOD
XAOLaulPwjhXhL/1D6ttZYdJD3bj5M44zVDvir7E5UziQ1hqMrlvJkKfRiy4DeHU8tFosN6mikTv
MRArEdkyt84dBEnzJcHy9qqyaniqlH2fOVP/SHoaHHISux8TGqynxhtBYch59O966tJ97lXdRgcW
9yU11YxJ139eU9N9kwIQYIs3/Ub7aNqA+6Oruv3E3JcbX+2ZHBFD25n3AgFX6NZdBtyPyKyzatcK
518/6g8ia9vNbHrkXdxiHUXB1DjMJsYHrHAJJoyzJFNfk26uK+zq0im2ei0ldsa+qmSkGXa1may+
jfxZH59NMuLfc1w6gqPQ0u9kYUtCz7XuMLlgXyNlFV9njvcTGYzyOpr6VzX4/aUThOYSCzd3buQ1
AHMEiI54YvH+tOCdPy1zYTyUhjv+nOx5+LoEELI/5lGvpoecjPD0NBLVdkgrxLNdP3wxMaw9ZBkw
mdItk5BScD5PowHYk3xxfL7DUWJzvBsGXHXCZBYfLl79oxrJ7uqhusLoWcyHIh+ndz93kzhl9Hcf
dAGWZ6lIqSubrO5DWtLuSjpgedGT3mxiHIjag122DiwQCY4Qf3842e587EAifM3laEdO270ksgPY
qA+vGMmnTVZwnYpCfzfM9FDADT5rzP6+KJVaxKiUy8AIUhhsIbLsJFKbEA4YwBeJxYkFPWkxHqwh
ktokT822m8GDZqPNb+gbkZnRgqDJMeXI4addXbCuOz3PzjX82j2knLeksL1bJwrE0WztqFFjGWPY
qmKjm7gOTFzYGSgVToogYbZuky3XuBzhWyQKGHNMs7Me/NR27/2ARLp2sAENDA1URyC2Y1SuYBq8
cboQkuCEnUxfXL0n6oUcwRiUbBelzeJs4THVTwQPkvhXUH5s8c7m8Wze7KWdPmuhHF0m+YvIsvt6
HqxtaenLsz4M02kRlv7GDokHlJu2F55A0z6fBaSXsQ4erFEnUrKRGX807e5k1Wv/mDl1xVarEWoj
W2DGcJNa4yjtQhJ+6OrxkLgHfyz8c1umy4suqgQ9Qy1fM5l9KZI6iVjq+BQUbGZfpi6ARyVmZvi9
sI5ouWl49RQbbpD5W1cChgpHElTcEFs2Mae+J90BymfmcCfUYxl1s9Nv7VxyOoJKh1fr1dUOwqv/
2kFUDqduHp6SovVo/Puk2HAcqr1fCGBlt0B7P0mAkwxwH5Ibk3UoMjtel1ScmAjbFmbtRZ7mwW6B
OJmzteV75otXz5kfeTxvvhcIm376EIM3qCqddZ8FxFJ2ntfvgyFINtWttCKKawC4sPQEexl1G8EG
dze51nebopnyyJe+vCjMsXHCxDYiz2aKYSeYpxJKyHWFLm69cL6Vl7GBdTJFdTDX98WYWwTAOu2j
hGvsPlZ44NfI0YIhnMaCsgCm1bfSMPV0G7gNWSeTTi1YukZ5l3LIAuqZz00pxGaRZTBHhfAxEFMG
3GIfO568DIBwW06APFaroMayg/dUGu3jmiiydes02/alXM7sTp1r32Ahxtnca2TlOvJotdV4mo1+
2flNDvrCGcVzpupjr/pT569zjIC6v6tFKz5RROi7aeyHo8FUYDek/iuFmtp6Yognb7AfCqwsVehM
ZVlui7kmm5WUNWVsgfWsaIHtgRDGtmraAiaBuz5KS+++zUxQga8HJhmzQHQhroOp8hvowOdSDlr9
uUyzIM51We+0DOD1hohTR37zx+65kyhxPLKDpZ3cwLA83A7J7O76zPIeW6N660AQZaem6j0oEI3+
AVmru8xQR8Lc51o4lAo7OQzvpQTqX2TeY2DaDuFrNf81qHAom+S+7US/ReURAumMwAu/QbdumXMM
furdp2bX33P6HcaaE/Tfacl/n7AGuoWbhe3sTW5l/9MWKA2UXMyUutYbBhsgOp2ok2cm2kNPfA8G
I9/9aXJw/0fL/Q+ow99HTKyakF9gnEFHjv3x9xVtlU0Lvi9kJk09BOcxo3QXPJg/Sm0EGQOC4TOr
kANc08mXcIQG10og3zDqqi/Az6CJatzYG3bK9nBXD7fkBc1du+NgGsCmM1IwJmhMPCvWJqFsq2/8
6lS3Ahp6cvCe8FygI+8BgOxzKSkzu8L5aJ1JjU/CCByxXUfDUCICjWXZX1f6CeDA/kzDliaORa2f
0ouUPDGea0iu76paxHcumeYnqQTNE4scKvrxF0kfbVX3rsNzns8pvZF2e3bqNFiGlkDuEVJsb3ob
sfsFYl34wuHObjvWrUNmuPNGIAV7/9UL125v/Jt1xm3a8edpCLpBBwvvTVpvY5j8ffJWUiEnrtDb
vbPc+mUH2jrceSKj0j9Gav/SX/v7VujXD0IOSRlA/hxG1N/GLgMdXA8MYF9lFR9x59f1hog1Pp9f
ZG4BmY52qZ1pQlZO2ff//7X2zz/9NizHYIuoLbCC33NSSNlAdr/MLUvHznwGFUUGRZ8v1I83Pvis
8VPd0aMJ0BhD/hUG+y9/deP3+TlzVNijt2GqcROq/f67I9+CN50MLWiajn99Uqm0L17Zm89NIWib
Ec7zy0/20sJ3/AWnxYNM49ekXrVPMZY+/3e8+X/Lk2KV86cL55/Gm1dQ8P+vgMXb9oNv/N+ARdKF
2IYYroV9jcfJ3yG1yBH/clugo4m6Tc1RfP99xGkHBKOyheavdewCaOr/PuK8ZS+yTMB1ji0DrZ9l
/CeUWvvXhvV/b2o2I0jp2Q6w60bsjkLrtzUJ+NpOuLNnnle06aTUgVlYxiRuTZ3NoLiAfQk2XQ3D
Ppx8p+hD3KLruwazkII2N/Zi6rRzwnh2s/RavWXv1kLeXMWlTZt9Nljy6PeKIUkVuKdWNtpT34gO
5EOqncbcv2XW1+7TROAcoPVgBKnfFtrO6Po2rG8QeldAx+PfM7Zm3+dNGIC6BT+CYYvXTVPkpHvY
jheXRIcju4IuzPrkATDX3Sza2ON9DO26M/Y9TBPIuH4ZeZV7NOwkTihXYtD336VjqFgWnWBCNRTR
YDXLJRnSdKNGPZ4nnURTZrh9JcBuYQnYLvq67py2T6EzmTugDc1bsEzFRnRlHq8VnKR5uIP7ZW/A
GY0fGE+tbeXVftQ5Hd7gGra/UQOF452y47Hxg/3CKPPRIwchrg12cl1pBpFqF6DyXTch1S/uhiXQ
o15AlGQmY4SSNWRo6wjTM1RwcZoTk65uqNeprcSxzL1LZpAIQgTGY6DXaoMtYxfUct/ZqkScZjYh
E6CBQiHVYzPRoa0WRoQI6tUZpyWaiI7fkNk9xiN54HG1yDQaHM2FQS+/1YKk73mujx1twakjTyCy
6M5/TSEw72ydFXQFg14tREblMfpy90ESHMel1SO/NLswB1zyysa5DdETOQR4E2duyXneAjQIQg1m
0MFss+LZK9gVc5pNsechCxKz4WxNTvxYzLoNAcihEfDT3SwBUfUsKjaBUXzt5s4+9Rrx5k1SI4C1
egbBVEtWle4yS3o3ag4CJ8IEy6J/boX76s/ruTAVXdfk2lutwfZJaFW287r6Y3WKr9g97F3B8xiC
l7ohjgrt2JvBD3vVihiojhNzTSCbnENXcUn4Q4qcuIDnlJYLeYtJFZXpGDGQWSMghTqsKedARJPx
dbFXIyoHcZq18tu62DOLQp9CPi+WvdOkdbTi9yDyg2shb4o+9tLO3mcrJCY7W+aIcI0+Lo3hC2zS
miofiAhdxwRnaOl3hs8n2FqBvXUL2AWJVbwMppteQAHVW8v/lgZCP2JM6ykaXe2Z3SubAOnSsHhV
nj/WE5OdRriwHsts2XV5MDzrzezH7JnLx5X9XyzEehHjUG39olTkvmTudi0lM12coJsGuAEpDJp+
zyRg3egIETaG8DPkbaUZZ6NVhK1XuAfDBMuVp/60N2m1R2dibwBGMNaIUX6RDnxRiRM7Nu3Ci1wq
TqZHv5p8bMbCKfSXJSHVftQMlzu3X7eMR7wokKgLmDw0T6VmLfdJJ/WjMQrlhAEMecSKyGc2buer
eB5rF9RvU24s0me2vFR59uCg8YXauYHSuWtL96rZ5TcmwsSSN351YIeQsueZtNhbeT+7VTh7L6uK
kMHKT6ouJBYK7Uo3raRkueOT7ucHTPQuGiKP6fTgPLoEb20U+6FNRuJkuKob+5UAJiZ/waccq8cc
YGtiyPsKAW6oFzno6Vz7gYdn2VbDehpGj7UTXy/w/ioXDlZjN83WA6gYkYzRxcstySDDS81aKf/o
21SFqb8+idac997ESKsqSYAmRXOMiAFYYM20Zjw0PZdU6g6XxfS2sjY/gt4iByMvboQn4TwlJoi3
2mMUu2ghBvdiN9v9j0mwEvPWJbk6uG53emUYx8SvaLAqc9rg4yVTYSy7WAW1vydj5q6tzK/YPs7A
lYuDcOZXXwkv9HJ3jCqUXgep580zeKK3KkFkTf/4w80UrLQkHyOVVmwq5Mmzx+Ha+eYxB8wROm1b
XVBehOx176uMMKDEoqVO+v7nMEg9zgM7CZ1VtjvblnnMGKnY9DB8zjewwY7Jlc8yJQn2VUEJZWVf
A8QBz4u97OkFjdPqIm2dUM9vR7+a4tnnJzbr+tyTMnEPj/NcGBxChNmAQlEB97ORVtuBAWuo185T
V9KZuGOfn5ZeHMBhULZNlkYshzSZeXO8MLRy39nOfwGyLffe4n1vJYSwDCjXVpqj2s3NrG1TYMER
PXRwN1bTvZ7Csuqp0nnh6tJBIY5Gx+wQAj22xdpusHBvoTKzq3Tt6mBk2psM4DL22vzdAl3Js1DK
gz+tA8+afNgsSeICOZrzYzbZCgESTznlaw5MZ78mocW0dvlqOdvUU6AFq87CTN0Zu9Qr3tSUO4dV
85+XUZxESeveaelP2DHesWqqhFkT9my7c40tBCB/Y7BAOPoda7KWNQatbZtsGf22Mbrn1Wq+kRnU
jC8I4NkIcs1qPULZWRFS0kXz2PuteiWlo/a4FeFvFRVDHrZJ/h10xEB1oZeZ5e0mI37IEda+N1u8
v1hOXDN5saRqLLcMF1YIfroBvMTTG8nr+itft7ll7Vp2zRDyHZLpLYUXEoQgk7f4I6G3+Wtgb9MN
6zD8N7/8j23/v1EPmAjz2bb/a/XAXVl9ZG39D+qBv37T30pr+y/MBAx8yeh30Tn9Kf+B+pgC2nU9
5NY4e+HP/L20trzb39wYEviUmDL8TTmA3gC7DvQYfsjt+/z/pKxmzPiPvTKiBCp0zD83wTdTkt+1
VwNnaDO7Rn+0R22OLbvifJpGBOyj/+BkDQtAJ0i1JhwZQzkbyIBSe2HjWnznYXZLwaLN7FZy92rI
0OD3NWt4lsz3Tz7ZcMX96DbDV9J8vHdo280x47nDwqUw4+CWGtXreV4fzTkpt24ZTNQpRcMKvtfa
9ybr2su0yG7d1Qu3sULblK6Z2W3rSQ3B+0Qelb/39YzB8dgv7pdJzdK/X0zHi72WWXVhtqO9sdwJ
FgNjCz//mEYt+0LCuagJz2JOu+0EBeB5dPRsTLdaVet2JNlBZTOAC7Dh6opPFN3W1ke00F1bwfwO
tZAYwB81S2EnaEFdNh6buu11rT42N34Ct7uZoD+KS0mC2dU3VwLWqGV5P/swX2qp+ijBVEspP02e
ERlZYuifivWUWkkvzx2lsyQQzopXiAdPGdVyWGHaurJha9r4JitA1t42W30UcpDfY6fo7DUqXbim
XTQwtcc4yQJVtmvxfU1Y9DrghOt0ceIJ+a8doiWeUrCEczJcvRpoqq6a4V4HKxuuzFRDNdkkMIms
OYCcmXap05nUKK7MQ6ImyHkjuu/BqFBFALlfPryuKDdsZFgJlUsGM5hJ30RS4plhPWtBYdeHth3l
rmwmEs37piWxdqpuD/Y58mSGc6Nm5MqGNL3DotZEU1bNMdaoMoZ4YVGcpAwY1iB5GGpVvyWNNgLd
SCCTr+Qh3QHAfinbOn2w0l7cq2zyHmgIpves9uc4DYzkOHTZ/MD10G6Xqc1fKYCT+8pslzeyzzQz
IhNtihLPTGJl5N41CMrkNetmaz9nrnanzWwAQ4QtwZbZrHVOkKzsAHXkKyUmrdMrCjLCttiBv/Su
0TyJZS6NsE4yDDG0oNYc5fXgzRFuhvXQUNq6YTCKeiOpmQ5qXoedqrCewSi0TsHqMS4xOkc927C4
F6i1hJ/SogzVT0PZWOEtb3WIlgTbsCnNFlKtYTr3Q756h0E5z0XvsT2RTPBta/bOBslUsLpy4tdA
jcjpTuI1PRkz0yLUryRbsrKHtVKJ4SGr3OZ1EHOzmxKv+6bM7M0AkB8Rfukf+aTZv3aWTe5EB8lk
qeYHZmvZsaEmeU4Na/0iLZQd20DN5mfRDvpJWxvWrH1vYbCs5mAL8OnHFMAwNhy9Zy9UMmFMvOIJ
nq/8ortF9bagmXiz1Jg7kdP75VuvNUGsSu4wVxtxB+G/2QSY6bZ5555UW1BI+9S9xWAtdw0ayaOa
RaCY4ZeM6vle7c4ANgqDHrYvARR6ft8kxXycNTYjUZuWFlcxSgKsSYQ55mSGxYzxCABRsotUArSU
92UMPQ9lfarpNMRCHVsd9hEaWfPVJgzsbtSGl3wdnopO876zRS1Nys2JfA1HIdGKzG6lNRwK+1RD
aTyTLdaFbiGS2MvTQ2ALD2j1QPpZK8UTiRgVUiK9/XSl7hNHsbb3lHrrt161Qx8aWgX1rFbdKaUc
fUkz24nc/gZioMtY4nUN0gvjHPk+OlrcwGSOEga40VrSo5PfwcIy79IPasb8R6VQ9oipP5syURvH
VTOBMNL6YmZJvrdwsPjhrNRyxksO6ad0cYeN9EfccXYGDKenxoNvfkPN6H77wPKc2WI3GsGGfbNx
nUTOmLVKcp3KsFbFvDczAnJbZaM1KVNlPU1j4n8rVY3qQOYS8ZBfERGYJNnyaGsJy7OpcT4kDHVU
HwnTy2U0eM5J3ZrvU6MhD1L6mQhNZeuXX0IeNv/i6qWBXOD5W4rloFMNocizQ1v7Ux7C/vPPmmG2
V5Z7eB6U00ajPuNk8ptHg67kkGoJ2rJMEPRSJOLgQLjajUS1nLXRzG+jG//TbgfnZ6vZ3/OuN8+G
NwlWVj3IYJIeNz2KBG5yrbwo2uJLYJXlGeezW4TF+pkRpBr2t/Q2puQvrT48zf3KeMFATUzfn4Q5
vew2x0LKdnUNHnpjaDeaa2bQf4US+1TLrhW86i0dQULvMxhvZB3S5qeOvuV+/yxovR97kzSRrK/a
59QzeIJkQ3dUBa0sPGGnujgtOgJHNGxTGz29eQlQobq1O+6wBbcPXLk1eX2Bus+Xdvjez3S2odkZ
FWUPC0UU0faRV7iAVevwAKKF7+jMnPq+TjRnW5nApI1mRLUiwCMvQs/P2sCemw1cuxvlTCQCUoR3
c4AjWvktG1ev/DoK41txYyWtHI/niSRYSf6DysBj9/Qtoi3juSb3Z7Fm8dMgLmQjwV8/FTADNtT+
sM1vDhYSZ9HJDxrZRZMhboIbMmQCJimLwDcIG90CprpClQ9tBO0I1zLtoORpyO0schr1bdDt6is6
E7lNlV9+r7GNb5aVPF8ee18zv/oxlLk4WMRaR7oHo6J3+K/E8QiDcJgWTfmoH3Qke/GUG+aWGFDj
vHZa8QnFzeHZ+Qu8DvYWUHz1UIyVdTRFkW+7EY6apCDZSDare8tuoenPVF6YBZ1daWbTKa9btP/V
zARoNDQt1lFgY+Rh5W9B//8cHZVHvPbnXKZGJAEA7xUqiih3Lqutun1DYGGod4G5bQ3ns9e7Bylh
kWHhLCLyKXY8orVwsbQvRm4vIaTjHD4Oq0W30t1NqbdXrxsePB0NvOh3K+M6esQSJ3HWPPraWB6L
dk23uCT8sGfyS9xTwzYK3LtYq3Sb2NXFqjXtkdwetatcGeztpUjZqdYPWtncL0OebcdaR+SGIC5y
q+UBipiB4qOsdsjcWvyaXQOAt6VtzAh0aia2vKnmWXcaMumQZ7v3PNpmDowqaYlBMn4A/ifSYinQ
wxNDE5p553CQlRnngSUhHRjBZ14vPQ49Lr9WaHt3npoHV5t8DuM1u+UCG5EedPIws7HbF0x8wzRf
/WM9Lg+QIb7aiffy31XF/2lVwQnP2P5f91KXXPAkFjme0j+LsZn4377vr+2U7/+FjQTgJRORNl5Y
l7/6qxg7MP7C3s9BJkfD9DcV9p96J/0vjP5IRmIHzcYKDfN/0ju5/j8tlxF7BTjuLddiSImB5x/X
f8Qg9ZwYojwQ+7levJR0G80UnLFrzQHqjJmOURcRcGgaI/UGAgHyH6bWbDAkt8sLrUHfhy2w6TRk
hgdvMTB4CEdlYs4UdnYZezAm3snHGZjT8fSQ6ynJvUVuWE2YZLSM6yXwUn3Pq+SJsWQYd68T2ucf
XuHfYiiBEW6HzCJTp8Bb/9jfyK1DkWA0V2q+X71bGo/F5NSb7OTYOjftqdvMzZmXiTcTklz3ARFv
3fp6UMYNvd1hkUthhExgtYb8TWpMOTwZySq1o38LyQ4XDfvc9ym1UnerAk8zX/UpSfNNLdnBFyE5
Ic57pgdE14eBCsbs1I5W6dN01H2n7nuTluCWvq3SK70IapgWKkv6CK3U3epVWfc2dvVa95mwT4yl
tIzt/8Gwb1+ZEiTifZmHkngZt9ddpOFljs2MoC5W3Ibw0thQPsm/kYEoBIBXWLsJ8nx6kvRbjQDm
bvKWdtPqawWR3VsYghlp739ZOb+0TYPAbKOa3ttJd+WxrOaw1afhkyp/unp+oYuo1FNrX7mW8UAQ
B8Mikli+AJgI/KDa1UOtXxgtVzs/2HbD5BdY69z+RFOz7Yk5vgdFbnLBdB6DYklahrbQ8kxEuryU
nVN+QZRDxFDVZJGFdTYa89L5oTVz8eiLEZAzE1o2DXQpGcsOgO2B9V44DKcU2JI494bmkAfNSJo6
mCDDqB6ZBJcP0zw2TUhWtId+q99p1ENH0TaHOVieyQADVqEFgfhG/ZA81tB44tmy8kOJV2mjq7E+
eRD0WSbZdURyQvXSTgg+e83IdsSPBp9uWvboPaAc3qNM7j/SCVM7p9iiI+P1eewS5qMd8RnzXQtS
wQdmwstO9f36apkVceqd+e66KSYF0y4/cyDBry7VGCJmy97ijUP7gHgY5/dcHwZL/UiwF36stF+b
oAOMHk5Zyk5rFZQAOdDWTNlh2anTZGfOHQrkamsR5VeHbpqwPk/t8oA43r0krUd4hin9q+E1Cvmf
Gg9BUVaHxl6CSHJYPwvZIqWjktyXVm2dFEuOKwX8uq/TzsEsnxlXOXXFFzRCxTufaLWbZ2mdaMer
Pcr47lri6/zs0pHwA9Z33jEfrPW+Z6N1ZkRA1E/eEcWWdL73uBQjWh4NndNWQ2V7AVFsPWAioLpE
5afvWeAlWshoIz82bmrdIasS52mw8jcSp2by3PCKX2iH88uYlf0zyYrqCbVad7TKtNlocx68o/kq
XofJHU/Qz/GLzYTEA6n3VnNr1Fl97+hBcsAZqnb4ytJYLwJ/O/ST89OZhn7H7Gp5mwsTgFdA+ErZ
1WxHkguCCMbbknxIFRCEbTTpwQy60+LokMcDKyTvS36XjWLGW0Ku0kFfhCS3tLFhiGk35I23JZoa
Y+js9t+6xJEnvVf5trKXPHIbWz0UrdNfMxATDHKk9ZAsavkiyd/+dBJjeuANSe7mtpNvq7cYERVj
HXOfjDHekmKvKrvYkcnuksoj2/IFugEbFM/gbtFutn6v7L5bGuXx6tcz461EtzbY0Vje1cN47xlT
Y7JqIPevMAna8oVj/lzNLGDb4CaSS3khCco0nru5nC5ZUt93yLuvZmumX/CNV7vVCfrtbJHmHOpL
rl/cvNQvwVgGV62tzQfiOyUHBfS0c4v6aofs+67qZVfRBnKtSJki1rODmugKNc6HnEH+sWsLEnJ8
l/gSaTUXyZwFsxCPmqZqTprrFEeTOdGTu6BsjvRRI3Sjd5fPrFAkTJCih0xOiqLYi0X030oXJyA+
myNnCa1Z35pfCwwXh0o41a6HH/JsYHh5TAkWuJojPGdN9is92lL2L6KRwXVGz32ZyDT/6Fqpc6IZ
6rHKb2to7h7v3NBffl+0Foh3mfYOOT+OOmppPe0Qq07XaRwolNn8bv2871+V44j72VmSeLHxLlj5
nD1wsuGGCGSLfq3xfi55SXqiOwqMAEH6XZF0ubHppsJk7OCI+BIFsEBYa+hjRGYk2VqBJrSDT+CC
+h/2zmw5bivr0q/SLwAHcM7BFNHRFwnkTCYHURTlGwRFmZjnGU/fHyhXlUS5pf7vyxF22SymMhPD
wT57r/WtDULN4Zk8NiPzBjHKzLNouJ9WPNwjXJZuW9pVecSvHCPgtJL0lZQZRrzuUH9yQiRUW1WG
+RcZhs6ewVRw3RuBcx4cqv6M5s4xcp0DeDtBSrfg+bbJVJddOrQ8N4mTt9epQTBeD5EI6J3WXQed
RoigSs3LmNkDE+ai/4Rv2GI3hsXaa5U2OYx+xv6uClvnakHO95dOQlO/cfuYx7XLMSagsNMeosi0
PtcxILEphcC3Fr1kQbFoA9lalgB8Btv3Gzst5AU0ALBT8Nl+6mREwySB6extkkHXa2JEcSlcrfZy
A/zVxGzkOdUXGAqxfMa+UF5rYWF+cMKQzDp9klcjfUmWwVncYmrWUZQV1+sJPNVEEOyXrveGuYh9
N6nFdY9Y9hgKLAtNVJS3ZSjkR9vpSF6ytWxX1+yFNCspAGxZcutYPBwzdmO+VsrqyCatvbPNUL10
UYPcw+hI4OnHwf2AP6jaFXUrdnrUQG0N0LZ6OXFut2lQEy0khsklSLSw9yOgJI/x5pXDAI/TToTd
NRT4606hunY7wRQIvepfhKujktbm0T0EXW0fbOIQvTZrZ/bvc3tbLVkFN66qD0mEg2wC/+EtZqx5
47i4yz4wGvsTtYB4mKSbzEToSPuVpID+c1465i5IqyezzuytlqA6Fg1BvVqp09+kTmkPgiWPBl6X
RKexarSjVYgW65dCs85Du15e4qphytzGwXgS/eQjEB/PYHdCLk3V7vIkNZkq0/UwIDWdeytVyW50
GjvxJfjQxJtYhC8y7GvMCM0jU8n8ZqD1W3nBoqs9z7tiNyiyobJOm9EkGvZBYPK4sQ0bko9ux58p
0KzW0xKHAmQODn2VBMSxpS5JXkZjpEczY3vKlZ3djsC2MYeoKaFZipNmixNqhlWYjvcWjYHNuMjx
aOlzcdOlNSOyTFoNF4drf6XwjbZANMU+1VlWYG9QTJNFNzGPEPr4YdCz8KOeltlHJagByW1ZkMoz
VL1BFuKel9SiWgnN4KjbFXvDUE8k7XW6aiSWDMEx7odm8adQJqekc1Fl00mIe0pMtzzktQjbv2Se
2C2i6bSjlYR5unaugsGkP4HTjAyXqGYj2cprpZr54taN4btpjG0jrKdTVNDRhzwePi2Wc06U9RBa
ZMv0Ir4UsUmumlSnPLWNP2NbiU2D6tdjK0uKjJ1bT9ixxHGGGoquLpJ+3ZNSWsnlGYfNl9jW7hx6
/sDnBsvPFiPatHWsE6FTjHsdU7eXmpk3sUU4x5mR480IP3Ja5K6fHeW5pHf6Ev8amo34hvmwvG5N
9dlomT9PA2E1YZpmfpo6jVflGQcmH91Nls9M2SWj9tJWxSmMarkremcXocQ/4US7iWYlHmVTZClm
jpJ0QeY+O8MWZNNpE87AtJf+UmLUKCGF2w5xVZglMOBoYtrTpGYq7Dp7l+7KzWRFKNytIr0uuPye
NVAbwjaDh5xhy6HSgvlkila/jnLMk0M4KppIDY+5NoqPcWU7u7ntFq9qmUTPeCk2VdmFl0LLeLKn
yXxj6nw5ID5EhHY5+4Sq6Tyrsn9H7P1JmbmO7Fbf9ypZ+xkHEwVqzuIeUUWCEp4SbrKZRCwOq7TJ
yOkDeZn1S0UtVfDI1lP/uy3zP0mQf5zokSVvCdR4KO4cPMbG+/yVJS4aa16q+GhMZfOyJHCaqjiL
biBmpfe/fiumkz8KbU32Mw5/r7tfB9Htuw1wHSfWFOW8VSXqYss9QqhgMYflX79+n5+89HwnJqFq
pSPocErei00Jj50V4Pfw2FfBvIugQh2tfhLbrIi7Wzy+xFEObqTHnPT8ubLxqbGqhNENPNR1cx1E
fLpff6SfT7HNYFit8K8VCWO/2/v3egcYg13GsWYSf63nzbyXCSqADQrC2fBxXDUvUz9wnsm5/AZ9
/a+T/7ezeNzM352mn6SuN81fzL9+aB1RIfGSv1tHMBH/UBY9G87dapZfs5f+bh0ZQv3BRfamGV/z
Nyz0r393kJT1h1iJKbjOdRsd63fTeGX8QXSFwnkPCJGHLxb///O/f9BQt+/++3vzAIrxH28olKtQ
SREK0O/Ct4Ck9scbKm17cHW9G9/C+peJi4dWR33VhKl1Q/ChUnfKqhHVl5nO+hoE4CdQVA6xRc9o
KMfpgsLQQGOSrlgnugSdvKeTzQDpk4kYLNU9K0UZVA0F6Nml0MfbjrjOr4Q/jjoCqbaAOd8YkcME
AOtLGG1KxCrOQFChCrd5VCenPCmMVxkiC9jQHna+aAIn92QR6W6n5FiVZYi9H+LxvQndfh8u5eJL
N9Nv0jTGSoq4pe8ZkDd0qCmdGnOzSKWBodK+OKz7wEdxchYkAlxI8GM9JyzuijolPto0af8ck15s
UZOiKW0KK7pvbCeN/Lac5tuBgDjXr8SYN1tZ8Y03DsAaZ9vWWeWToRedazQG4fD2bB6tL/E4dB9b
5HLJxcQ5Sn5jZd/ETATGzcweI/Yya6aJb0dRtAlcgi4AlYH/+WCbpCb7nIn5KZhpJ2vM/Nj0TUH4
AfUyCENkjczsZz7+EftfdF7GaXpi18SIx1KTfgwLOWxdCz6LpxtJbuyAZiJhIOyo+jQ3TCfDsE6Y
SNlExGltQcygZjrE4+XB4rCAj3aPLkpxSdDWEMnGnqJ28en14B6yMnv+3KG9sG75JkL3RDrkk+9m
0eTHei+3rc5ILdeS6NVu0F1GJJAe2lj1OxyDlm/WRMr1ZWTf1YuaEA0DRfXF3DHns9AszyX1ATnw
xp1muiMVXG6dAkV/cg0Mtb6OlWv4SJn7CyXagrp5LvMIdRSRucauLrTqSlF8zdd60VOKnSDtjU5F
+75oHUrtJKfuzOlcVrcqXT3nSxEbaqNLzLtEXOKkbDZ93uJRDEA246sv0LGkm8pQUvk5aip517dk
ARKjN9gf8qqgzrK1ya0es2awwQKWre7PEUPFTaOj5fFQBq/JlVR4JfOMAKOOVYXR17y258pLMhtH
VEbsoXY1mHHYrg4ZRoiaE18NBT1LKyjGZ4Gzk8FoOyIox3M1H6eQJHt0rQIgoZZZOsg15IWEWDCr
ASTFZs/weCZp3YFa294VYRzfxtPMkDaqBwh4ZRPk3NmBYwdwF+a484nX6EevCqphuFqWmFJdaEp6
ZcTZ9KshRzemFxrc3ISZd3hLtnzceg1DEPuaiGXkK61JfmJq9+jHcapyxSkCdRObNlqm2TEdhzIj
gzIIMqbkhm41fp4545OIW2Z39BTDk9Lb+2WCT3Dn9tqLtrgF95RmlSQfmslsXrpStgha6yjvdmE/
l09TUILKcOY+eliY7qFmDKqm2PPD1agPa6g7sBLNHxQ9y/IIFqljcJVlwtrjLRbj0U4CeZRl1byS
e/XRXBERMjbb5cOQkqZ8GFPSYY9NME++U2nGWbaUgkuQiDtVjNyPuPaSfJuErGZmDz0ynetkv0zS
OSWAHlLigjX8SpOxmv8lWFmfd0r3jhO028wIA0a5nKtyFzK99wW+7TuSHfRhJ/so8y03EefSKtyt
dBK4HFpcIZtUEUaWalGxr8tMcJ5TFSZfmtpOnhN6LR9lkw2f125cs21KpbjX1EQ4abLIbW6gbjii
4FdeJntsqxZz6ObML2B8NgCuYQMUVkUGKXFgeXRSrWYSGjkr26yQPM+ZQunJBNkTSKBDdA5NKDfF
gBRfq5uVXdLlI5nSJT5UxfC36h08gUH2YMyhfBzG5ZPiEiZWuyXNZuPiLj9YzmjfWWYMi6MLZuyv
UX2EA42/u1g6ii3NJMWrnMbpvghadcly0Q9AAOzcuAZHQFx6hxB179SlfKq76Ym+HmmuHVE9hm/E
iHa8YdC7dtMPydRf51VuXJbZaO+ZniToMnh+hXfGNAQNomSVzctMoid9JpO5JSmlwakGCONcgIcY
u7ci4b/11O/qKdv6NRnpPiq//vW/jm32XHz9oar69sK/qyrb+IOyXGAcssDKffMH/V1V8X+BNKOl
xdwNqdx/pnJK/MErEDxalPNwLH+sqQwsopQub6XWu/rpl/XUG7HvP6ahFda0gsUU0zkMRLp8X6XX
DQOq3GU7r1HdcM9EJbIjZvXb0HFJbRLm05gPw3WmVfEm6asnSMyrII7eZtmzl82XKPUrRGxMqfMC
rbv+aAJ9QVmS1cmu5HL0mX1h4zTszFPs13fJzN7WAQBSZaR5EvN5m0xj8+zK/NoamY1r457GZOB3
jclAYczNTTZwYyKRfO31Pr6gXbe82q4wGBVlvdE1ZyGbWoybWF/OpavfWkaL9L8Zn9f7cGOS9D4r
hkPwNF4Js079nJV+hShebDntx5hYqiosXt2UXpwx3AfkXEOB7ndKpNf9vNyqZD6j1EY5mGgbKp/n
uepKv6S/ZDLrzwbjhfCAp3pu4bNgEmnySAJ6VAdQ6tZm1IGelG2wbMiMuRidfEqH7NnWcUHp4Xiv
Y+Fej0CX96ucKHtNqkLzWoxCO5nRJ5c5Np9+lYnTeXoI5Xi/SlE9QgbCY5O5Lzzt3b1BJjMBuOe0
F9QFEOlwM7YcGF33lBmfBAEx9LKmBwsR0Vipp0imp3DKnps6eS4X82KDMsYHqdqt4guNKn4lTvNW
8QDczbLb1W5VbzBPnHCs0ADpIgQoglmtKDlQIqLZhm6bhrrQAS6nbuf12oChsYrnbaitxzLKn1Gn
0EqeF4jB2KG89b0qxS/QpbsdW/22E+O+j5az4WCX0Qb9XNml5pFw8Sozfs004us0nc6Ck3NwCAVH
tsc3ZDTzuAQdSpDOyvAHSM1PW95owHftR65arhpa+0gLHxtVB4jZpodcN/2JjCX4vU3nE+30XAwI
rDIxvTjlch5EGHtJ1MSXtLaf4kn/4tTyxh1jw7NwmM+iOyxm35CNMDws9OZh/eCtauQhRM1OrUvG
XNoN3aZnDm2Vc7QdR84nJkB5cumSbaeFVLha5Ex4Wv2xCI0XF1HfBvoC7TqM7GinHuqmf1BT9ppT
DdIlKjsfO/+DDGhipTEdeyomkFeWFnmGEaPAWo+7UVgoM9VTWRfJzlLmpTKVjYqE1/E9keQyxR2l
9cSkc0bdweWoGdOlQrj2ZxIA1LPh7gA6DIY7aXHZZVMYoOBCRje73XCg5hvowJvDsc0t5zgNmnaD
nSjbIrvPbyhdZ7rJ2XBi/9N6QsvkS2e0f85DY10ZTlqFXDVljEUOqliV+MCIpM9gfXwO7LJBSVLh
QNwn8OsfccI/5hNKWiY4rRvj32frFAUXVaR/omQcvHTKMFdZBD7K2K+6GSO3miLDb0h+wbpDbMLJ
KYGeWXZ9ybTotkBFsKVOeiw1NF4tdo7t0JvPE4HUL0Uheu7KFfPIpMux52RTLa61yxHJUNaXwS0O
r26DZng174uX0igr2ogAIqOBbeIkjB3kI87bzC3AXirYQPzBZ0ig6I3S7X4/gQDaQPd6sjXr0tOt
PgZD8wrhhxDH9DchN+92xazirgC6a6k1X8S03wcb0GRSPQm0SFfZxOLCA2xMSX6JzZriz7A237UM
/j/6Z+u7uTzQJOZxRXfr3R7cVYB5rNku0N9BJCmMlIGUjDYWQrTfvNP7HhLvhB0AYZnQV07ye97s
aNuTTIBBHkSXPrsBq+G6HCfGiFmRCCWkdeOsf6t1fug5fN9joI3xQ8vu7T3XaDvixNz1f3/sMISy
gDLSMvWZOzPCYjI8lBM3tibVYdToG6/flyjEc9Oyuv36wMqfKIXr9yWsCE8+0/6ffPmYwEdAEc4a
5dBIP0GkeTsHVrQuF2dqwPRAqvjL2E7DLh2H4ZQwJvAbF6sbbe+XiN1bWCxnQt546krz4Lq55iV9
sxXOeB4tlm88E5WHbHhTl8k1wJldbg73Ux4+6maU+wxxLz29ASZZEIxNBiafQ5R8nnJYHn79Talr
fjrIcB9JkLAMZEHv2zgii928FApjsWh3qtRv4bjc5gtq3t+8zz8dUbzQa2lFr5kgwR/PpjsaNE6c
9Vp1M3VsSVmYkfVt9YxFuGDH4rcOGJXQyO/AsdzanZ7fYdqKPbWEr/XAuryWKklKAWGI6RxqbYAu
p3/QXOsim4FwHpZ7s4rBQ4QRUJBJUNWbYt7nUDu2UzzH515v2vsinR6nhsc+0w11wi+dY+/qyrMq
4tcgZoZZpBlncXLK/aQlr0G5rMiv3dK1PLwreYhm8xBFReyFcLnY/U5nzH+ZJ/rlFiWOBBjEn+06
2p+NiV3VBtX4mwP5DysM/WU85ga9XEHn7cfjuCAOrJUmIT+PqFQoJyZWNpwPgOZGefj1SXvfNF/v
QFPnOQVOnEjE1YP/PYS2ETNMLuZrBzMd7lUbn0gG/c2C+Ua4+LHuhVBMSxMFhkFE+XseaByBR8t0
vTiU7lDt2ngSngoWhgHiBZfcvO/oSadCHVxNXMbAjbZ2kRGDFnxCCPDFwTSzEbjMsdUl8jAkPMQj
l9WpmvNrwwhfF+B9Wzugf8SojvYDBr9Nry/tVRZbWzzyH52OH1t42I5oNmYvM6lbDEN2Xu3W1U40
ItpItxb7foLWqYv41US7Ty5qej1M6Sk1aVY4VkKBaoxUv0blFQVNOTaP92UhmAjK5TesdfUPdyzn
AkgvFGLwK++lfIWouqmc8+JgZGwUBmYaXtz1VPBayneOOAIx5RYmc+eSmxZT0rbRaTflNzRHHh3a
Ugi3C1ppwTKy4zVKH/nLE+Qg6cOAxfAwWJegJxagD8xL5IoEwT8rUVWOuP+T+VEX48vS6hskhR8m
SXXo1nzhRpv2aaQ/zhRimyqIqj2Du71bjfehafWbBEfJRlUsfK0FHx3aWeLnQebuhbk8usjMvlkA
/5+Pjn+4SXhmrH8Zaz7O25DmO3ryGNbQFUayKEan8Clxpo098nGU3qNX+l0UK8lFPy+igOgly5ph
rGD6d/dkreQsxRpd0wgIqwYcSN8JklPAk8o1OD9LySW5ICYDNcsylSRUgGF2DbZtgc4AgKss3Apx
/lDTcV2QB6+mjmJ2vrSpcYX89yZzsZMD0Eo2U1FKX1btS54s91M2n3N7fRhzmYUyfUZqQ5U6Ci9Z
UAn0hZ9MpfAoV7eQp5xdxyl9217SN5U+Di7huU16ornDK6px2FVB322ypYuOE1TJt01QUExIBLu0
PBX9+BB3bCQdQlm9pWarZy7jQ9OF+mZW7saVwwP81ttai08MYPGD0M+Li3TGgoQFPecnwbBekFU/
7AwFqnO9jdrJvJT2+GDRyNlkZqpxP1Wal9VUS3qQXE9YIHyE3u220cynOjG5xbqgvkKv9dIglRp7
DjB20muIQLnnTpTiKlNPSTTcI8CzPFmah6GgRz0kpyVHxUp0LtufLjuxKd6TRFUwRR+4MLk7rLG7
zgzzz6gdi1NqmBhFBh+9w+ytGyOEMuBcazwfiF0uWaeeRBP/7nls/cPtTa2DXFdfB4lSf/ecxLSN
6kSZwN7t+QX+wH2r89wb2GYFJrf1Wn+9bbXLzjV2nUul93bPF1G3m8d23NQJL6tz6acdsWguSA4H
oZ2NOiKsPTJICEqd+vmQGS38tRih6iZUMXHtWfhSa5l7XTVu5C8hz0Uk5y62/Ywq35YXobHGJN38
OEjKLb2RlYddiSDosIOU6lBZh2wMeR5GEppAElJm20n/0A2soBA77htYJLAEsuuh7++VuaKGM+hK
cZMiGhiXcx6ND/DnkBUa2kIffH6xWhQ8TdXd2+wOYJJYl4GHCJvM/kHCbl6r+c7+1/P1vx2233XY
mLf9cmL5Dc7jPTdlFhfPP/TYvr30Xz02E5Y4ux8aZhh1BZ7gf08uHfWHpPlGzpWh2CIROPvvyaUE
M+44hN2xekrBy3jVf3zE/CpBcUTxfGu2/U8ml6RVvFutXUNBugeCTgdwpf6slep3Dwc7nRBIZm1y
QBqzGhndVTK8tFyxvhgad9p2Q8U4i6dhZB0DMYfqWIjCdZDctX3hidFKpp1cpjzdlmYZ1gctKw1C
3hhW5vqGvMz2a05M59W88rNRdRgXkonVsVM9tK1ZJPXnrIKAjBkHy9iYMPTcpBnXMSkXzpUbBViK
AQt+rvQFQNoADbHajIyRroxIqGfkzoDW2E9gcSpCbJp9KZxqLzI7arYtqaq8RAaoLtMknm9F3bmP
PY5vsRmrFVfctc50/4avzmNjum8SIY+Y8HB4UcraDQDCgpW+NJvSOVm0Sr62DoS1DGZvyDpDDwWJ
LEV5BSP9FoPlCkbuXb5G5Sp6V0BHmoOOd/uB7ar5bAuq/LLU+oMcIvlxGXmmFLJsDlAtyxZrV2tc
QsGqs0EHAWzbWntmMImAXNgulr19RVD816ShuwOTA3FaTHTOZxnU+rCZZMOvweYqz9DLzec55HW0
6PgApjGunNmMd9NlKFhV1kFaj3OXSs+d+NYq5T2dVFafs0Tnu5OYA1S6R2UHQTTOz0VkRxeZaskV
2ivgJ2M8XSdBPDDvcdNjEeOXRtm2Hk96OCvoewJ9x1hF8JNvJxSAG67xMAYOLvr1DGMQn245pW37
RGdnnq5G5CEMIlOR5D7izjS+02izIFuace1yLUX802nZ33omnmUwK4nGZ4yAB0MxmhU4CVuzQyLR
O7aOEI7ySP/UWK0CjZQvWkmjcnmNQDKRCzgU7uOcjfcdcJXdjJKdMU4QB48LPq87HBWuQgVaU+MZ
OUg0MgU/rw4JrtqcCz1lxhPs8E/wJy3BSvC1o4DPFk2m+9ithsfIWsUkUFC5GtAGcmZd2YFudmdT
EkBqMNPJbJvxGWpQLj5AV5Ef8Fhg+j9W3Ve0NGO4RU1oXCJU9cxD3YkTXFaIDv5GaGOWRb1VJEjW
vNTNAL0TN8T1ZnBbXpWM2RWhgYzjtGTAqjnD35128dJDN8/TYLqXOryPTTHmXDGAYNqv06R4ywIF
bbgZ1utkdqfqc7+eIkd28pibCHcdA2qu1+H837M1crfIySA4DwPsLmVUn6FbBo9vl3Cs2RzfFPg3
/nHjkqwXaWANE/VHzyEZRTjfTkyY2FYLNppRApb+LU1AIlnlliwreOVV5nDB9IgOz1lh8eO3W6LP
qnhvxTMHb0bhucctAvrQiOvPi93Q/jTXwZ7VW8aDGsvgUUv0AZk9aNpyk9SUQ1mD5XtDB5ROpQBA
nUXmOGzGOOfr6LE6fpuo1Rh/uR90nQuMnSWN7xRG3paQTuNhYASxB9DFCqIogY92VLqAlTP3aqlX
ah5aAy4JcInQGDMU2o7X220kb3GbAHLXGozm2y5cXF/PKvtgYR7GHpOAtsSi68sx0hqakinfV9I0
HHdLy0B2y66DOwzxBR8IH8x0n4tyjO7ndqqu33jv8QxIXc7cy2sOz9EpUsacuZHx57zR6NOUzkvS
sWToemA8dGbVcwRBQN5XXOgx7fK0/pyCNKY+b0PmHHA2bck1b6UrL9+JkgbAj+ua6jDh/j3KhS88
IQ2hYesKTlQmNOMhgFtWncLSxjogixxGfx4k8T7RAb73jC0Wbxg5S1kcqOc2FizNRK1xTQVQEofN
bC2c1qYFx6iT2UWHtTCMh5qd5EPCLhSdc5MDUsixKCCNbeFplms6wYjEGnGEBYoyxgnykOcGnyfJ
ae9uB0BL3IlGVs4nlTT88fCy2q/A1+N9TNv91kHkTvGk3McGYWdyZkvWHHrDJrDh7ZpXQvEivVsd
zwJ1suRsWthE4sF9BNhh8z31ddkbRqPu7gY8ZRMa65b1rWk7ZvWRXK9Hd0X2AxxwHzGEcCK/LWlJ
a8S5X9kjlxIpM01/TJy21jaQfzDKVoZm3CqLuyvLUjdh4MThBegKDIGf5YOjHkf45bQ8arOJdm8r
a1lGUDrHyKkfjVgWxePI+CX9hK+ddSJT6yplDGO8V1BAnt3VwJ30dX5nrIMYVPFfi2hyj021jq8d
JNU8nDGAIeRGqHoZF6QYm4z6ofew71YGIyfEHNGNmKP5wPLDSMg3wp4SYgUdlAwmysU950UL1FzY
AbqUpo3d7G5Jsr8SPc5sAu87LXzkUdoQtW7mnKJCXxmmqyO95J5s/IglBh3NKBgky7qxvpZF/liG
RnNyg6lHKjA7I3kmoDwe6G5jBFofRO0ae4L8pDrzjHFuDYbgAfcuASlNLcHsGUZ3McFjndsex/2w
RqrEdk26CkS3P2uG5Zoo66t2jWBputVBjIuIJkn+hrjtoN22UV+d7cRt8uBWX3G4rtt9Kup+R8ID
sR6W7d5WatgkcHQDdi76p9nKwBbBGMS3dsS6nbOqJtzhZHzRDtV74Vd6lfso2cCx2G1HnLFVq4Qe
g8gPhlEj5wJRhBFapcCwC8Fo3sYfqPfTeDKTKE09zR7nYSOKKpp3s0VOGNoVbQ3/ZLQAtNuO3HMn
1XLjoPA6tYnLYy6eatDZGu2JfDQ+KtI1rzW0vzfxkjonsBpcvYaiKImckpFrUrHHqbDxJohSzg3Q
wmsbtp/coGyYnjNVJh9nO/8IR63Orgj0UHd1GtFZgYtGWsXSuDsHev5rOzful8jB9tGOyM0XLrJt
bdqx7zQzoGzk9Ad9gCk9T12+zZ1qijyl4Cj1sk2unSZCh8Txsr4mnVPsln4MeI7D0wvj8SMZodUO
MGGzt4PxT3JuVnis/QU993wfmXPhG1ktdjK1mRB2ZnPXovOk/CmsrTnl0wsKtQctQcADY7e9duJo
ucNaaHql3ee7ctbUPnAH+6py6dFCLHmokdUkm8aiMtq2eV1edxBbEF/n1CcjFP2QuuHU542BebzR
8HmW7TF1e3VVSgwWHLQCHHBtfpiI/9lMde1sNZcxZMKKteEKSW9VnYDDcU4aOIgbHgIrhm0odlCr
rGPG0OkuLKUnQcschNY2e2d9Qsi5QlgCVYEGJSesjWftcxtgMUzYxV4viUk6RS5AQhb6fdokYBug
eH8Uk9CuCBjLGKc6JKivqGrrSzdkbHwD+renbipqtN5d+ZSsomzcVzmIhiQX6QN8Pedgj1K76Fg3
PZ68Nn4Utettc94lEAqOIyOFZ1pxT5NWp5ih7Cz3hqZpV3aXKmHwj3RLFjgzOs5vz3RSEh2yGN85
LoR9EEbdEbTE1yoiXk7g3vSMSs/W1co4zlBEnoNGx20flC1ivVJsqa4bKsFYL/w51dMtRAjrIahZ
UVj5G3QDJSI0LRb2QW8nuc+jDNyjmEk8HjNjvIp6zQYYiqYH0EprOQ3HrjP1+2FMMwM7QtbM1OL1
gn8zDowJsQ8CuOxgL+0QfmXxD3ew/Wt/cYzKD/ABAbyPAoBAZSiDPXpBjYWpia2Dg6HvUUtbsB2z
FQgLnoQR+eveHqg7hneYZRiuuS9i2Y2PFal/xwU/LOqBOd0tiHW2NCn5z8SOd5bI9I9jONHZA8dZ
Ku0UI8YcBAtpHrsvpHOHV2GdX6Khaz9pkduf88ah10YwAw+v4ENOJs2TO7arUo+9S3dK63qOP7UW
YMNjnlpud9JqYxH9gVXL3UmXKd64TQyNyilk4xbcBJ0LG6kaSPuZzLh0Pgd1xqIOy3SsZpbvGSsi
MrVmkXub3BuCd0WmgFWEECtG+B0mqrjPTpTz1BV9gkHPgeEU7uwxMPNzrTf8PMXdizTbhG3F1SPc
Zmv21KBRg9aRSralELEGxbMpJjxmPunGMhGvQVQStSgJlvVIWY4t+Xco5bX59H2znq0zxF1HsIEW
Ntvod82pnhAdGrxxcghKN0OEV5Zy+rSopW+fFOQgWP+5SzVSFmaWMumGuP4baPlb5/bdJyA0Hq4Q
MxDJp3g3khgjOtaL6MKDObkOuSdFGxJNBT9JXECsRCHFZlDtSQKKyMuogqXYVlYbXMKiMx4cvTcu
qiTq5DczmX84LK50GJVQtiOufq/dgd4QAFhV4aHQKP3w1xHRNMUlNenA5hgTtKDy6XOkcb42hL+D
a78Nld8dE97eWv+mBDfUu/ZzMdspxriFYzJnbIUSo56xYSJ6zhNOCBMrjSp6dORDagfa0VjL74Ie
aYLHuK7EjbLmAdKRnnZhdOjWHXRVh0XyijOFPUwhWWh/PVb6h5MIqdYwVxi3DhLp/fEaXPi6UnOy
QwF+kHiCeeppb1tIFDaIjczaKwjT2VpTWz/nKp3v645eRR2xl4/LqbnPi9r7zSd6P53EMk0NpBDa
Kxul+vuBgWbW2tJTNwAo1ygbLc2a7jtaUo8tLZ524wAepqUgRPsVn4U8onN1fHScGHIN/FDQU9tq
3YNxZH/9wX4aRK8fjAGci5HEeENev2tWDXrV5E0dHSorpEINGcOsPkpCf2yGGjHS0A9VlDnqOJeU
rT4TmTY9DUoM970awClEyGoedX1mt4whnbrY6NjGvpH7yVKmfEc1TM0d4H7bNGuvp3B17mwNNBil
qd1M/TWgh+7rt01pnKOo7Je1C1DM1UQwx5pzNSQL7VjquGe6/VxbC6Nc8FJ2xQ7o14dDvM9f5XDY
AveCQd9AWT8lVUaGBjZ+sLW9jEzWQOBiRXRy+nWrU0x8ehZ+92oWzqB9KMSyJvjlER9rBkjxYXLB
YX4IJXQDz1wY2oLE4V85WPyTzLQ53L61h6RYGfBjg0Duqh/7MD6UIR0wD4XaEG7DgeCuZc55d1MQ
A+Jb6QwfFoNT/vXty/63E/2bTvS6jorvroufvDOPfzV5WXTft6D/fs2/WtDGH9zG6Dckd7K1qjP/
3YK2JYRLhTvGUtxP35As/zLPmH/wA0Yg66ONjvOqAf27BY0GFB8OKhRSMukZI9r6n7Sg12fUd+u1
cNkq49DhE/ImSE7fPcMcAxMIZQMSOsz+G8LrnQ3zEvmbVfb9Q+n/sndmy21r19Z+lf8FsAtrob8l
wVZUQ1mddYOSLRt9t9Dj6c8HeifHVna8T/7rVKp2UklsihQIzDXHGN9wKTXnPUKbRwLlk/jwrA5I
dEmjDMm7JkUhKJnxcFXjen8t2p5dlM1tLJvr5Wk90/zx0+/j7sd7+dm6s/y+fn6L7P4hmNn0LiwG
JYcP+9fbVsQqdwSX4lGf4NGY56hm8PtR8LrkGu8TQGdvoZdXxFCK2PCbeYq/jZTSc9NXtuFnSgAN
7NiltD2OH6PW6mOXltFt4yasp+hYI/IyqWrThOF83TUO3A/qJP3/jzdBotUTixjHhfThE9SVWQHD
nL09A7DcjGY5b3ONrsOY0+djbejwGEXKolPLscQRf1qWM/hH0QSWSE7sjQQd4OOUJEdYwjIZeF40
w5yE0kFQJ+WIyMCWU5rFUpZqxZWWc2v+/Xv4qHUsvwfXoUATdzHi2Ed7D+vgruPI4e2J7Qy+AhlD
dJYAoFMm33//Sv8iuS+vhHaDk3kpl/3o77Egm1ELwCv1nJOxbLGga223PqrWqM+6xTLy96/34Ut0
ucI83XHNZVVKvnG5An9ScaRoKO9EsNz3YazO3FGaFYWOf/f8/YvPz0SsomfCNVxpfBytPMXtgsY8
F2WfWdblU6sML96njfvw+7dzGZ1/uiks78eSFPBSs8t94V9uCglPd2/gGtxjIOL04zRyE3lcM9PE
L27KSWcgwNgNwbU2vZ969KUqs2GPJkBvog63WW5Z9VlNywbQ7qnfrkTMlrGHe7kPswpqUlZMu5hr
85HNbIFvb6aOcRUmA+c1M+RFxsqUG+FCLGuk3TwP9hzvf/8mjYsT4pd3yRYZ+wzCoMPA6lnL8/2n
31oggwx/sRr3A9C7Vc44c0D6aQ7kQOjV5ICIebH8PmZK860UQiIXb7KnlAtmuKjabVopSOVpPLA2
L9CNCRI9C4J9N5Y3ma/OkOfPVm1vlBjkJ4HBlZmGc+5aQUN9kHoKdojMMfDeiCbbsJA+0aZpB19X
JH34yu0s3dutZd2GncQ0EJc0stpetM+rAIYVmfg96aVpXVpxvkGLE7vGKN0H2IXJIdGYBApRR9iK
w+BrxINnnTcprqJq7m8rztr1qp8d85S7dQb0belr76WJA5vIHAv8klOCACCbgvt9asncZSjyK8Ja
2q3lVXBIoOPicYraDQ0Yxs4KzARUlg16cE4r29ec2YSBbOgPVdfkzzRfpN8rUBhA1EFYTbg8IhSQ
oWSBVbL1fHHYmPtOLhHLAHIdkikZ2ed79q2d4bZo3bjwVkYeD7ddW9RfoHWzo64bQDxsZqMg/aal
mnutFZkG/y6maNNRxzy3+altUYN89RZvcnFTBhVbfJouce8qHMZAAnZ6lZyWz9MvMwAVBk453KPQ
O0VufLZQkpD0IsKHSJInAlnTo5alreR/1ecbWnaRKaY+khud58uavL+xw4Tt0oZpGm8U2zV3CZ9T
cWj1ziOa0HDiMbfwmbki+oytWm0YbxTdllt6PlEfqhEe+5KCeyymhpLUFHgQi7Rk1YxluB+mbhtF
xlkGecfKq+oPLXt1uGHIxtg85buh+J0rW1TnSWXXcWBFGP77lKx/Rj4xSNWKsFm3Vrp+rCRKkx6a
JguvMfxUJOF1ENqv0Tjp+6htdQox52mTKPsZuv+bzIvCH6BswKywEdnYlm8NpcTJoZoReHPqrcp+
Htc58uaqS9iht72OIsmBn1sUQTyRXwiK5XiluaG3SyHmrifNDT5rLEz5YcZgS1zWXEe0WJcEDetl
gO3plOExRG8DhB6cQ0PMwTq05U41jXZlzWV5aqF+rBWUm7eEtADLtcZxOQhYLkhZmVS3Mx3x3KYa
UV9NkzAPUTFme2HE+t4p+brYGp0lKY0hkmaLjQTfS61ChKu7jYI1KJ/iq+rNkBZC0b3bTjO9GL0a
jpT39oe092jLCSvzpOjZRPRM4dwEen/oBN8vbUrRfrOJuBgFD04j0Gg9Z659UUPVyPUwB/49j49m
rxdbQ5fRQU/hWpoZjZDJhCuNHU+8E1SZneKR416h55hJMfGfkqKjbSG2x/roVfAPbLg88F7cBla+
nm4DOvC+QwIayhudAi8/qBgK5n7SKaiGNVWB8/RjWrh3Yg7cldQ7Ck77QW54x+ro2CzfBzZcFILr
09Xc6s3z7A3mreSLegNyqe78NGCLxia67L+JhAIHEsozac1EfY0ctm92GTtPUdwWpwIz+oOmM19k
ZRWRYh6YTnpGPsJqOvAwL+GnQ+WtaRfTGWZ0O73PQrN+SRIj9YHlDH6sMRdqFnCzLBXGYTDrdFux
XH0q6f8+1IQb32cNUGCWsCdPFG+yrhi/7KwMjjMpj/00GdWNEc3BkY5AnlzwhZFFDCAkCaG+DaXt
vHOo5bdLhY5vdQbL8HYmKU1L0u3sVEEDvnfmz0gva54xNyyVCQY/CR4Dqgj7lrekQcRbtQCmYZek
ibUxvMi6pcktoz++iXdVSy+yjpNg7TldcGRWsYil0u/JHKmOvc31Koxo+s4M3D/FbNY2RinrIxFF
SnKZbeROEB3eQe+2rlpVavcTL8DWhiYF1G8HddoiO/vKpg5aK4bw9p6QMP8JR9y90lmFKicSL7pr
0d5ApYfT1+WuSSRWS+ZF48oa9V1bc1MQALBuYKGa2yqqR9aOtPf2WRJtSyOIEPq6BxEs0O+2jUlO
DdaGFe+dCgry3WkUgh6r+ina8fE76VcFjDY6KbbyRGYnohLsr+EMt7mi7RP3WnDygtyquLNOoKcA
s5vRzTjIMZ8Pl8f7fw+sf3dg5ZbB4PjvYaEP34riW9N8+/bLkfXHn/rzyOrCA12WYv84eP4DE6r/
Qfk4aBasSpAb+OfPjil2QjqVelLHwc9E8c/jqmH+walvoUB4DOM8RM3/6Lh6cUT9MrXRugCehUnY
gBvxL7O9A81PiwarOGh92ohq1ztBmPQU9g6Q8docDspq2dsMp3aRFvIG2LdY5AZGO2df52aMdzGA
Ji+5Sd00i0QxLmKFvcgWYWg31npQpIxDe3zJR+5R/gRP9c1bRA+5yB+dZw1r9n8mVm4HHl+FSGKg
21txEfr2IqGIRUxBKOhwaOg6j0JwxZQEjM3Wimp8EAWHLkKV5YuJLo2JqskP3RiiKcb2lvOj4+s8
Qtd9Eoe3QFDcfTHFTIyRge7TNyYaEICM8iUSXb2TvTYfm4taRDu1/YUYPBrSeNGTcjLSdAFP7WOK
ZHcaseHed4Ni0MycM/Rg7xquU+27eRi+ZlGDomGk/X52OmplY1JKQaKrHZ4NjMsxcKRF9iqr0jko
DGhbW0snzji9uC0c7xgywVnlmN7xXNcg+0uMoNPgbjJIAatukdqUblA8U5v6Wp9N8+QlY3Pomlnb
B9osjiaE0yMO8op5rSbZT9B76Wgur7F1oPHVrobeN5CwEDEdyXBvnVPIbWRHVU2+lbVh8bc285kp
trl2Yi1AfpEP9iItTmlnb5oBoH3gpM15TgP+IjThrd2V0KMrBEpzkSo7NEt8Pa96Hjf00xnJvqO2
fYcrJnjq3bjcJklgv4NUSCf89TK5Di1oHNlFJR0XwdSl6diPI9fdI+aobW3L2J/YCG2467MqXWRX
ZFbvC9il4Xs4TN52Xkq3gFexXeZ7Y55NLLPZaUqqRwjOySPwhOmNJwxjcjFb+rVWpv2Vqy39OpBH
UKU9lM4q5OlPB47rR4t0HCwisrHIyRm6Mv4sFGYiSjXd1WV6Hssa4CwojVsJsvnKrBkliORizljH
Qsudfad18bRVFNH10PFMtO15kblJom+Ti/I9jzRCR4scLi/KOJxDask7uGjF7KGc4zvXGbwlVWEG
1SPSx/hDvwK289Uo5/xO08gfWVBWOCTW18qWb+WlIbe+tOWCT3+2Y+XcY6LbBZortEPzo2A3o1Qs
pZvYGwrv62xiuNmEAbW8c09Bb9NJN/9K3oneXpMG38Jtu0erGo075XaR6jZUYj2YQYMBWXUIiVnh
HYfSkfnKCxokyAoiBVYcLU+GNfvccF+ZTqoeJVXxKYA4PQVe4Re2UzpHGkbcRgO4kkj9lhsln3ve
V/M2ALpnL4D1QP88R/XQrnVMBzc1srzzDAJK1vghrUmci9HrgvckIBPJythbcYdbRfAlyB515Seu
XIsSEo+6E9RGU6TrsUfjWumtl3yh+HzS9m7R63TLlOwBVlAaIc31nWJDHIwR1rYhzL0noGOUqgqH
DT1IVxFSEtVy+C4WHa5oHfN9Mo023ZGbBQ1BTsgp/F6LPXzoAjTOhpGel4RKzpY+X9bYBjwaLJxN
xnZdH/CAce/jFZl6ma+l1yAk5SFYMhzcXgEg0Z1kaa+nji7k9gr7hqX7ZYkVLHRGB29dVNi3Y2+P
W2vxvek0yiPlW3zGaxtH0kM2uPJKgYdTF+IcjQy5N5AENezrwjPrQxp7fO9HK1jO5GZL2MmALixk
tCuc3t2VcIvvCpmd5pBd4EoJqzyNkRVdBVXlbMuhNSOAkq6zIB9ixOuu6KBPJLY8urgXLK1Ilu8q
rgfBEXuj0Pm1Ldg+/ZOTVcnGlg21fmBsNVSZoiAl3ZX3Lv32N61d95+tBIfuCufw1YRCt8oWsl06
miG5IeyOQCQ7KgJzFoxf66n+wjNK3aABgXxGClvHfUyNhdRr/VM4i2DLGcR9ZBhtziYcBx4ORXbI
Qqe5LVtX22bapB/7Qg++zrieyQMKv3EIgHPrDPY4BPQXGHmx3wCI+9xTQVGu2kBW+wSr25UDqPYa
27S7wqDBwWCYkteIEqajVZf9jRmO21YrTFLd+pysWyMCjZT0hrlJpmC+Ix2XbOAV7pqsqB6p520P
k913SE8FvZl9bgHZEZS6zQ3QlCFjT4qnkqyAGqV7hTGK0RuGk19RxLkiGjOihJjWSgrK4UOKBu8A
d9AIB0BgYyZeuLN5A1t4jEzEYjAjbo2z+WLgR+JZyDLirXdley2cWXzrSbpvrRZCSCoCsbeb2njW
Rl5PemXoV1jrtklcVRtVgBNN9aF+6vgeXiPXqLtlR34icAqHMiqSUxqNKKd0qN+kpYWnhCzyPpv7
19o149MEtf85ANJ6EwQCQ3PS2EwC+UJzdTmRlrmh3zTQ3dp1zDf/zkqccedJW72RN1zXDWsyg8T3
maDomK/M3LUPOXBBcEFL1D1Jyy8D7u9VNeY6FXulfoj08JlgiI3bmX6SrHAc2MaTAYUhVaxyhfYy
FoG+MekwurbiWL8ytGbBdKuw9kfNqGgUjkyyOqJ91CQWMb9rwga3Mv45j/aEVdOPNgsK0qdrPN+0
XNB7SuIsX0Kw6LA/oN/6Dwb41KkeIDDZxDc5uswUGEhn4JQJdwKlUg8KQI9VwvnEOsINeeSFeRxG
D409VfH5v/P9/6kMALsDmvq/n+9vYbD+PNov/gj+wD9Ge/0PC8cCwWnKvi+skH+qUQQimOupTWG9
zJIeusg/x/uF1+ZY7BcNwfS/iFj/O967fxBf0NFAmTr54+za/wP0iPi443ZIybnSYvYmaI1v8INW
EwxaCNDKsg79qMP7kMmcwl1nY2yZZr+mSKh5hvAGgJ8Gp60YxuDoZihGHqygR6sgqWDSF/TMsMmZ
fWS38NMn+RdS0kcZi59O6rx9fkBp2GREf90YI6ioAFnBPCS9Wb5ZkTne1TzQWHgsJQB1nE3EDNm6
NFVJZcHvXxtDCX/7LyefJfWO0oyWxcL6Elj5ZV8d0c9IoVh9gOrzktcBhtihi73r1FOl7dsVUzEY
SO4UxmQ7V6PpxY/saeLXcS7md6dr8PZV82QcQ8byTWp32a7NVJduVF3aZ4d62mkNyNw6BEPenpiB
q62pV+ZqViylkjH3xNrsm/w2kpNerR3Rw9Fy63paDYhuPnQLyn0YuLR6ZbQMlj0P1c8hu11Ayozf
6PDQoxpzBuiUdfdR0RRY+8wCl3dr0EsT1ghSay+IcJvGpv6ssaTduExuHVE3KDGog7g47aq4UXDW
Nlq0WKBUafT7CX/AOtVmas84c3EqcYaeIBkLkXVFE986l+P0UsCOtlZa44mTNSS06XIuega2B8M0
1jO2UrqIFvY7BYJYrdJpO0QAKEYP2IRmSnbCsHjq+8V3eNYbwHQ+Iqn+OSt1G4ORoyvfxb+7GTpD
xdveGN1pFfNVuh8DNxxXkHUpIpux/j4IWHEbprChOywVB6HPYaq9H2MqmtbCGAiSx4z8W3zU7OiK
oCUXAqKqEtqG8m7jqhgVztswjMk7ptjJWH3N8KyqRDP3Vi8lCG1Qx6vBsl7Ix7obkNbFXVqocctD
RSJhWDgpTNVShxrqI7wZtndb1Q5MELjId/jyw/c6kpAE9HgL5qP3+aZ6B1s6+f0sp94gIdCRXUyA
qbhW67xFTlvtZzbiGy+r2v0UK4TJFk8Uj4VEYifDUT3SkEwt+I65Slwx14OKdkXwZCSLrW2IFnSx
Y0XfzEHvb0UpRmsVF07+DetFWq7kjBhdc7hmXKdZImbnPlsGMA9lJ0u7zqco1BLjpkvjjrUSoT17
+CRUHo/ViskWemJARiek0StAd3arNn0vEpwi7qpVyU7q5fCOPz9Hkk6jHDJ9VVTYa5vaU/FbD2Kt
2nsFpoxbUIEsFrsZnVo3kv7FHsEdnyYL7XjWDJZogdfBIXRErbVfi6Bjw6k8CG9r8vxEGttOFdoG
St1EO6NA8CJI2YpNx/E9/jQZcFr3ExJ5t9aCAotTWag89FUXhdUriRTktnRpIsecZBUYi4dU3884
k3kUsG1V0RBXfo2r+q0pEdIXExCX+sg5gSBIei8cbprhiGF8RWFccZvMHaCmrqy9tSY9Xk0t722K
Ak7pwSwGTMEN20/6YpvnNrYTc6Xinp+eRul5X5fjvI/LocLbapWfh54DwMqzeryvpL0NOHc4ozVi
7WP3RU9Up18nJMBprwgGDIKVrMo3Ugb0amN0n7eXW7nHO8dqjAl4Qy6Y+2iqtf3NGMuZ3kFDgzie
DsacNrtxUexmnyeBmN6srlN6dXQZdfm3NIR0w3XEcYdZpxTz0L8U8IzihmHJKt66qeUMOqm5uSrV
bN/UbI56H9NkqW2HDhPhyqSQc1e7MrsllNTT913GqLiNSEakhRBjWlnyxYrpP75VVsYah8Bbafku
kYADjHd0Ib0Hg3TKab5ixcBPwLWbV8T1aMJhqq4VWg78jaDzC7owXzGoDhPIIqamdQZVVPila7PG
xmzsItbUzvCZzrjyJrInjyIGOylXgavT34FjeJMOTfmlYaIzxsE+9NivrZ3ACHru7MzIfA2YR79z
ySKYK+ES5cab5AVrk/PJVkBOvmaXFGA41qbiFFGUTFK6G22yVJ311eoLqDm9IVj/DumGPlBtXpND
Hk9mlpRXQdRHp86ZFR13Nc7YsXYra+OOCqqgllH7gWfZWXEBaQ8pz5mZt+xNvulRtEaRT+7ItW01
jbskBQFxTi3i764YjIm7X28nyuc+Tu9aaJlb6k3DVZMbzfN/B8f/y+CIF1P8dnD8VHZt9P/+KlP7
5x/9h6HJ/cPir4JlZ188S4xwfy6IXeMPjDZAOjA1MaUse+h/tkn9IbGtsOkwDNtktcpk9Y9ELUg7
09UtB2gMrgPsBv/JAGl5H90+DKq6pUMVdvk5BC7qX2c0qgd43iVxuR8pih02HroiZC80uF1UQNHA
BWN2fHkT9+zFBosuGRfxzWADFugz1neoFB2hpyA2nunrnO5KWxaf+sYOXqFsk5rEvMrWhETOniMs
N0+Pz+gKtQogRVpA+BxGwK9+q41o4pHB7vcEOye6SUUJgymjhOvYzXVWb2ov5tuhpmmgVxwcJb0t
fVJ8b3J6J1kZT+Y21RrzNuIGdJdCRqeFAx17o9eacYTkyeOQX0FB94ERISGyB6N9vJzsa6mpoFq3
kgRilxvGcZhd4wCJQC82Y8aOQgcO6fl1HrTfeBU6c5RZMNnR2wEgz61qzuEO/XI/ApM8NG2KtXiG
pZtYG2Cb6cBgNrg18u8xv/C9hS0XY5HFJkfMcfA+2xaqXkqO47masfMj+43Ns1nxBCoGzFZeqo93
wYjsNnRB8VAxFN62jeqnq7EeQ8s38cOzqo0c1ppZnokA+mpdggyJKvc8pvxcNUAGohqsqvIVpFuq
2c1kdCiPmqtXEbruXZBhS10xNOrCDzyCkuiUQ7l16A4BEeEcxiqvblNRe3cW9Hsaj1lP7Bs+v23P
I/GU2TH9fVG05BEoAxyjnvwyRSHlJ8JA7lkjFQX5J4LuMGGaywVeIrgN5O+Y+A9kPowjBQHmgUG6
vE1VjfdzNvNpYzsJa+6GxQj2/M6EdyGtZj9rect7FsbWKOL6ywAT4rPi1vhc6Szp1h44OXu5Gzbv
7GfdjWqj1l65LI/PI+DdFXR37xPch/A8EgEPgSnQubu2euOV5R5nfK48i8QJo/Kby3qYHR5rjqoy
nHDbTTqc2jEp4j1KYjsfsGYBKIqDTjtJ0hMDUVEnJ2FHtIEwC0Uc7SGyUovhc6i6e4ZCi8pOYyRu
5WrCWAll24+FmMzr6EewAN4yKQP3R+TAvuQPQhwGhBG0P6MJl5zCdMks1Et8QbskGTBIkGpILwkH
EymcuIPruBSVYcNjXgygw7XH9pKPyDh8xM+yakhJUP1t0f28xCnQg7RP9MSCnUuDayfP6YZc4hdo
Lzf0KIWn7JLNSH4ENeSP2Ab1aOxBnSXOYRnMvvFM4kNfwh7BEvvQlwBIa+hIz3M4PMUt233Ni8pr
jjY1dV7tfbKESOKskjxHEylcxvNoeLJtrBV7vt7aQ7HEUEqlcDjRaJJXHJ4IqsRLZMVewitwTxpy
LAU/w37SY/ItbLQ6f2rHxTmhJwdWTpY/ecV9ObunllZcTqGioW21HI9DnHQbZ4yzjdkCdGZK20G4
096tmTtNFihkhnk3uqjAUyzpm6voISIN+4m1ZOg74bDM5taTUIqRpAM2Pk9deTu4+r0wDAlmE7wU
Z6fIR6RfUsoBtRZ4wLckHtZNYhVXelE135LJudFnGXzGPzXsx6HOPhU2wJikLxt6rqneMLOmvxNd
YGyXhhOyv7TomfZ8E9cuQr9J11AUUTI2CfqgR40/JWBsrWOlyopk0/y5DCgJJmF3O1fquh3wXVQy
ggBIjn9XB7DdE1vTr2lwHW7thrZrkMxfGD3qHWBsdxMHU7DFP45aEVjNuhSy3uMkIZ7Z9xqNHbG4
mjKifJ0Tvi7Tnx8KaEKpQ35NUpwE7KNUz0NSD3s9D9tHGGotF8ag7UI1fu+Une0mQnKbVuGk7IUM
Xo3U0nB7LOgFxugcUyXkngMGqyHdG7lpXRVwAraepxh6K1rGd1WXmkckNHpINM05d1Xk7eKZRxOF
GFgYLZNa0d6enRs6p2ihIykRJxu3jluKQ+vgyastvrJWHmx49kZ0Abr4pcq0hPczxulLRfyL+a9X
qyCW7jYnxrsr5x66wxDoz54KNWgTQCXKoZhvkObLq6ke1D43cvds8D9cN/aoYXsNnxys7fpaeOQu
6Y6xb5QkkLXqxjZliTwm4clLc9eDO2fVBE3jzlmn2H/ZkCAl+RSLTSurJbvZS2HcGBQZr0ij0Kql
gSDHDRrQpVQ56VFTuFgUZYmrWuu0p7bCk8IVV9R+3NHrrBvq3g6S8sw6Vb9BICp8t10KLjIuA3PY
6qNs1uMCQpX4DhbpVIOB7STfDMi037pcYZePDDKD9CsPFs9Bm1g/6DED40Jt+QvQ+bGMuv4+8lL3
fXS7cFN5NNnUgXzVvO57jOD7wraMMq+p0Gmash4L09IIIzbpWqKl4nckgjVPdfAYKnMHtPA1sLuv
qEHWbi7NFhPHzE4rnl6mfvJ8HF3Sdxz1Vuf4w3pDP7CHZjsjZPUN7RqzRaKVviQItu8lmNu1nCcT
6Gcg7jI0x03aDOm5EPZNEXIqBJvXbfJWUuonIfi36yFSAyZlkc834dQGmypv3rskegDtySjFfAHh
TKwGoydSR4Dex9Eka+oKuLmmVr0MM7W7biElrUaechs8fPGbTNMHDTEata/W0RAc4gmx63xTQt2j
DX8PIPpQlEaqUHM+FwSYfRr74h2Cu3P0UBNOld6ZK8eoP9OAUG1nrzsORYp8G7Go74sa9HjYG/tk
nPKD0VcHa0L+TGzxGA9Tesq45inotcVWqAZ8V4KGVOnJDn9ddSzb8ZM5R81WsNKHFox9h131O0lc
E00DsQ0UZr+Oqd9NV0FuTDDKin5jgVYli9zk27Er85XS3K9BKF8QO4PPem0Zt+xCibS51rkWLdeV
9TWXuaByoQNeG8XVVVXAue1q+c3JB4oKBcwS0Px+x4/EAr8Z9m6FAt2YyNhxDb6+d+1ox8Ti3Att
Cn1OY8lWZ3q8lYUTYLIpj4pfepkpMvP6TTQ1FDU5FZcoVFzY/KP0lUjEjVEljyPmy/tFB9xVQ2x1
K0cW5X2HQrVOwCs5PWFbO6RUm0f6SUOI8Bt7fmrxtS/DZi2KW06x4docvCtO6d8h+O9rmWerSNNv
g6G5XQo+8XyCym+cVVLlr7CGC9Z648PQdHeVaG9Rja6Z1ggg2TP0uhZJfZo6akT7LlxPkE9WFq5R
Vkqw6cG/OqZ1Yi3nnuy8LkhcqZWcWFWsyKvOd1IV6Q9Y3X8dQX/nCIJxiVPn3ysGz28MutwUfq2A
YdW5/LE/D31LBQz8Oguf28JhXEIn/zj1sab/w7m0wvzcH2x6fyAymEgN/CFzKRf+54nPtDhAWoKw
qmCHR3ZK/Ecnvl+24pjmIKSLi1yB/0jiWfr1vEdXylLz1dnnvAc2sy6YnM4QlRiUmUCa158+mL8V
AC4vhkCxMGc9cl/yI+8wtEYTuFFrniNtqj5fOEBT23tPUO2Qy4k8AEfVHfPN6xP1N371X7WHP1+a
46zuujYY2sVh9fP2P9ZSMbalMM84iXhphgYSndOAjOcszBXIJAj+lJXAyQAtzkTx+3f+a6RieXkH
JQnOJ2tpfnEfX14acVjg2zTOWU5D8NrV+h9wDqAjcbm83Ig39m8Ch5Jr5CfF488X5VIhxwgS1jE+
6C1FxSY1rDx5tmQBDQhR/SBzm2gvASnvqWoJHtDExot3oqPfJ2q79t2uGJUyzeZzqFni7SonTMZ9
wzARbOZ5Nt9sVzY1lfS9Lq76C/goplWdjCpmosgfswICzu8/uyVI8L/CzY+3YRPhWlYi+HU+Bjdc
4q7d6ETyjGuca6UDwDVmHXlHtxkBWsVTeTWmHPJ+/6q/Iov/fFXgnPhI+WLw779eMEzCTjJaSpwT
pJqHH2lgp4i+68lYnylQGe8tE86R5RAEogUb0/HvX/9XKe/y+oDSlsQPPQa4TD/88thKFhQqjYKu
PwKs8fKFmViS34U9uJjfv5T4iwvFECRwmFR4QeBtv77XYHLaQidRfTZJOt3jLAdT84NpFhgg0GhD
Mt963V6+nTrn+coZ+LKAnIArifXsb37df/XGaU/gbslqHaTbhzcuTa30aj3Ak469tl6bYI/Kk8Sa
2CNskEn9/Xv/qy/JYtXke8m/UGk/SKaiguiiGb3EUoC6X0wRSVNMHIwhC8ApV4nJ7AQQCpgZV/kF
KJP3OP95JHPKXjHrlfTdgogKa4slQqpLjpd43DcCGe8uinqMxsUFBGZRNDAcPYp0su3v38SH2Pjl
YnGQpJd8k8UM5X7Y2iVZGHTu5IlzgO2w3l6IUpfrZmxz+FYKZjUlO9z3Jj7A3AWfE8ZMJOtm8uo9
gF12xXFqEmeZh5nIsAj05t1V+nj/+5/zL+6CDhOiSySKH9b6uFzURtn1dmCKM5skbjuXj1lUqvos
FrRTTVbwb67sZWf6y72DnDVXNc9c9ohsBD6+Yt6GMtHTqTkPFdgcC8DaG9Vayz8MYhzdwjxThg2F
CYgaUCe9Txh3B1ZEn2I0Mbo3i6l9N0rc9BcUlK7xJYgNkxvnck1cPqKGpwb8shjCZtM7nPrQ5k8k
z82DdHhDyy7gb7jBvIOPb4t3wu/Z4MqVLIs/6vwzrYoO6enwTJkSkaBqmuFG0RN7ixVwavdFT1ac
zqU+aX1p4XjHHkUKfOtFOM1WIJoNfT2NlbeWiew3JCScLcwBSqJIpXUCGns4GSvcdMHs68bskXeJ
Bu2x0ji3+7pTlkikl94p03OixscswTcjaSil4hGw9FMlyBWmWxXnbmmucps8ORGfKG/6hG2Z75YK
eC8VBdqLgHeAaDllX3W2a37GHAByCfxExc/XR+8T8FD72E5R4cctz+8jaKMcQdNIqsU6gLFujJaC
LVqedbRWJJtV7zha9dQVWTL4RuA4n6hYpRS8TqizWynZ08KaWyH9VR5wK4XAKN0vcAuhnRUc6dP9
zHlYruquM9VBsiHTDgGugpMMOxAcVR8ccTh4LMh60a0dsw/VWRtQAOBRt4WFQ0niXs5RHqs7J8wz
tcagFQW+m5DdD9mJPlUp14jDYA8paYG51dBSww2jARw30bJRvzAQG89kTChc8FWMgPiD+oqnAFQc
/tjkNAt2b6G7wdTPsJoJ2sNOqP1px5NZRIKWs/lH5xkBTsBDBPHqE4kvatHC6dKRVsWjeyDwFd30
9It8xWdglzjIIn2nx+hINMeErCVM1G06I8oaav0AU+6FvD3tJ71LExZzwBeK2kqcmHWzczwZbOVs
lK/YsawXfH8W64oqeudCGb+FXZBwXien5+sdvx6CZ22xw3JlgYh1+jUX1iUABaCYuukJZW1F58S7
Wev2euQoVT1QSBenV33hNqx4igKI8oPTU/vlcQHQ6uL4uZO7bLZbiqpobl6BYYBNswDmIXAteP5Y
o+yDBfOEvECXk1e9aFFvG/y4aVIof6qn3N1qmBN22Qwro0xTPuliqV3RQ2QZ7vaa+VZTVUWlXbaw
YfIwyB5HreE3NgWwAnMiM5RNQ7uk16ok7RlPXJX0yAkepmZBgHuNpRKvDQZhGuVJEWWrOCm1ta4r
1x88yEt4xxrrDbcet+zYDM+d487tep5s8y2wBnbHsc682i6UQwJzdG4Es/d0IVk087Ik6ygu00zu
Qw7slk2u6A5BxY9AIuS5wV/PXmbJrhlWecVYFzx1rBf9dMrLq7RI5UNNYQH/pwUI2LZ4WvG2OQEg
Z5rfQ1+Ilv8mZJvW4FRl8AEHwn9BaIVMuGvx4ShQadmqzQz+Hwrh5QaTMrcYz+KnYuHlnTynHO//
h70z220bycLwqwR9L4H7ctEDjHfHieOOlTQyN4JiKRQXkRQXidTTz1ck5Yiyku6kghliMESjMdO2
i2Tx1Fn/8x/NtDDqbX+S0JH4cEw3piUNWjLYGKaJk8/XrthKAeGd5HkpCt/iaVfMoQ8YhgxqKIFv
UyMP7NcPVHr5nyFkKdm7ho/N82BVLXd8kY2BZ1hrTTpx515SMa3fN/R3ehQIKlH6uZdFJVpyhfdY
a+y9SpcmeTbOb0AWZZPP/QRhgIA6n9NqDeekB9EEHWcbc0YvsXvJ5Il8nkaCv9H11p+CkJrReeXn
9fvGUdiFa8guqyCyWsBfwyeZrXkY4JzB3NAjm72gifgWbLlyDx5jBPfcFARkFoXJG8SIb6eJp2Us
E4YnF4Sr1IzeK4GCE55Qcbk01RCOylLwrdYh5avLqebipeeCrW+TQFB6u84znnzD30DFmWyhwliP
MkgwGgenFK5KuAuKeRv86ML1qaFZW11AoG8AHRqFa2Y+Ap0CIG3WzpvlyjQArtDFfI3Z4QFpQgTG
6IzibUBaTJ1+pmLHzePmCKm01FZXmyoTbhCWhwGD2z8cY5vPIxfOWCIIB+eO/+t6KgaYFCC6LRGh
ClUimu1qFceAUuWtxZe+p8pm3/I6yZ2+GVnv/bqsYWlaRjztpvSzG7hU1PtCiKdJvuxe8QIsEzPH
WTnY4K4aTlCXb9OtN6IVGO5TvDSL6XTABqjzXdJ4z8MAzKA6b4TsWUMbU218exKENPteFoJBtKX6
jJY00i5XgG7OKInx/o0SYOAE5E0+pL/n0MAy4LGGN3XNWI671BK3X20hgaKogztWqOmnQKUv2fX4
qrj76xswaXxVUucQ2GHI2YctLqgbw+86WsLSW9WeNcscRlyEzNqgB8ffwVXrmZz4LMt5kkYSKUup
+V1DDAovJApDzSKUj+GtvfzBBQWyvXUS8YGCNUOArrQE6kzI3lzKMrvKBaG0Y+z3zmLy9ZnmiHKq
Bi7+sVYCc6YHgTrRRg4xgBsQhhjURCZbPWOTdU1UQ9HzLn29vpt+sryUg74GZPjQvCGWCB85t9BA
WUJLYRPw7raj9NNOhWV4Qw/3xEd1K2dbQtoJDb7qJKEpSr8shJe2A20WtR5jYzbrnYJEpdEIRk9n
ybvvzBS+Go0mZKAwNPOWJZGM2DX66yqXHlgV8Avd5Bx6i7cIBZNnWhac13gJFikKY44V+L7pha3v
GFueR1ShTMC+c6jtOVygLdGOyzwDPrVE5OmUEIS0S39q6ZdbBn6C3jKhszUhRjffV9kWqFFMD8Tu
fJQp5oyOPTQLv+1+bNhtoqg0bkPqOMklXVrb6PVqY/HXtNRr60dV0baIiGBzPmcaF/SgQaP7Ki0Y
XUMiiZLHFfFESG4UxCvApZO7ZgNaXSQC902goReEYs08G4vTyO7UE2MXqyLNbirbrz9TFZz+0cin
oZXTa6pw5TWJYyN8a5cOIgLNVnZjmOHm9dKrwUu3ArHarpwvqb0JN+erbJPdjALmU0aib8ID9Tlp
pMKqQkGISWUDHmbqEuo6hk/XFNmGMBeoJAsmEyY9mVA/nDPFbHRurzWSEMy7gI7HFy802q6QPvBP
TIAzKEhe1zhC2QX6Xr1XDV4BkVMndJon0HdGHifLhi7vvWaDoriCibd6KIPE/ajrvvoOFgPGiS53
CLUyUkGKFYLOtdGARliEK1DZlDrPi6ngEXbpYKBNzN5ybIQBis/oRq4ZiropUAqJl22mV+uRA5Nb
DLEJo0hKyOsv9XXNfb20huO2NjLrLCVU++hWNY6f6fHeZb1hyPEWXtbRRWBkFWzU+EK7xw0go+qm
KDfx8p0q+rZu4cxS7zNlw1OYTsEdPD9B2hUVQr5JYZY4Id4ohAxK9JPE9Orwvra7faD+bz+WTrV6
R5PA03I0HZ1DwJrfgLiikS5Ds0OnHXzxdPrKbDFKS7cIqc83ic4BrjCPQPyxSLW/3Z0XpDxdPJTa
+sgMe/bZT/mgibndVdejMtCvlBj0Fj0QpPxBfK1u6Q4I3upGrqrnWM3VLZF9dROrtIWdR2kav50m
0EG4VYS/YAk2ccrTSFiWa4xMrqq8UF6vhfJ/HUyZx3NOqy4+VWkwq02L6N0YJZogtLL5dFRkt6NH
L9D4PNkq5d9rV2WTdBPuKjKAjELUKbwBokcvrTf4OCvh0q2XsA+HHgWUhiGb0jhnxkYKwggtu9Vd
jqrLyHYmDmc83nRnk2zSEvwDA0gvGffGmEzp5/i0o+weLhJ8TKyLm0JGK2y4SvPIxynTQjyqNkLZ
wVWdMtYqEFxoBTotsSp7ekc+LbtpuJd9QXi8TV2o0ysYuFUoR+dUpZwLSwcNQQzGd40tDfsJIgdp
XXloq53la5OGi67Rm24QohxdDOZlvY45E5HwN9Op67yBKxGuOgb5oqMrI/3UMNMnBXovW3OECkFI
7U9HVAoT88ryhGbe7RIsELHd8kYzl/7C2FhKfmemkO3h/1E9MkNAHuAehYexJkcywjKvwtgxbm17
p9i3BGxVIeZdlICZy+yafvPyKjI0zSFWgVVMCXfqxHGgeueN0UrkedgSOxhhNqZTeIqvGzpka1Nb
kyUZ64vdWnC0mbBgZjvB6Nu6zCYIGgss3xlZspVyBceE7VxadaFdceflZJmV1QeG2u3eLBkF9CEt
vZCR3TbDNyFcKHZXGMTSBqizUjQm26ajh6wZL4w7zahhPdOrG80zR09lqpvzwC13iwiv8ksSVTnu
9jaCJNuqtTs1zZU3Kk7ZdSQmGAP6Yphx2Qw2XjM0EOhAAteAqVf+PXxjzoUXWP6fq7TwHi18/Oq8
XNE+F+aMSwYLU9+7ejr9sBzRBZ6sa1YyYzFZ2YenxHvYNROXYaIH7sQ8rYyeL3djtUxP/6/w/FWF
x2LQ30Ei6wVJ2Z/ExFR4DttCaPEQf7Mv7yjGWDHh0bRIFUOKI1gQO1Cfqqr8SPgponebLPYzqI86
joIhh+kRtB1JXjFBY89RpoyZd8RYMMWhZGHTyvEjJR6RwfyaPyftBaBPNRi4QamJipIucmSHRD3l
VqViuN7el6u5l0dUST8f7MZDu9QhRRgv/t0bHKXKs0qPVpCxb++dwCLgXZ2V7szf3PsujslfZOWb
tHfvZWiRoRqGCQdY9jKFWMNIEpmRob4NzAifNGW2PA08Vn3G2MFwbf4rDyrPeVqCgijIZaRaDv42
IZLx49dkvSDSn5PNcGwPYiBjyViu62nmiQMYlwvfUVCYb8qMmdfGHenu3W2Uu8E0mzgBpB4Wienp
pF4XV4Hmm69z4PhQ4yewYVOcXcf0UjLDFdOTQdugbSwGxp5tN7pbXOAVrpfh49oFSUDCiaYNO7ng
ISAm8dEjcJSU2utMTf0PNXWNu2i6BvEB80i0vaIVMdJXd3ZBC6BZAfVxVEBk/4K7xQLnTXvYmVNo
GUTfpqG/M0Z2ursLCnc5etwSnBvxpb7xpi75Fvg1imp6bUeZn183H/9/Rmt0LyIONZ0hflH/US6y
+v0CivTieayz+OlD4sfFJPm5X9o3bZ1e6NXi70CMu1azXqW5eajmib+3RjTjxcr54vffDGVsqKLf
0obcQVwolYjpMd2PQUiN+QlVFXgTm4suKW54sEnf2obvv2G7n9//nd4bPCVlXIjvgOsaH2pWdNSB
9nnez5d7cLTC1z3Q3bFJEstG2z6/4+EeuNTWqaxZzOdu96i94X9+D2ZzzMqFnxeZ/1T09gDkNSZE
ShIgDqHgLCoE1sldwBsZU1eEUFIQkfxXZOCb7w/8tX2mdkrgd4TgaIkDIaAdE+mHQ9lsP/LRQXA1
yENdjgpDqpoLqzisTQClgCGVkwEHPwKGDAVemeZiVw9PgqoILIloWP1vqYGj79fqydv5779RknWk
j4AL6IbOJYhz2tfnLQ9f37HGgosHQEa3PYOTAc2gq0NSCAx9jG9pOYhTexJAOhzuAnOgx5wCZEGg
koZ1BkwOr+Tr6/ZYMxlHgiScPgOqOwYcI4iCkRVxDW0TwO4I1IKsJqDsDq7H7mzikSZw6UN3sIrY
zXYTBicKMGjIHwWNo+BqBqj7kwrBNsfEb0zrpMe/uVoFPCDPAAA1hkxKFGAjoFtMNWmHP3kgbFzE
hp5MG5w6dJgXIfn2OIdE1dAw7AX9SBsiAga6shlS2YjA4DYB2XTa0/nz3pFB1yBJB3xkBniK68gy
ujoutKJYKkCd5hrcQdDBVLSf5ud3QYdb3tIdw1HJtIjrWCm6Y1KsQmeChxRXe/QGpA54cOlAQaMh
VdDYM6C4vY52gZBRMDoxIab7heH5inAcyaoFYyyIx3EHO83PCes5SaTxLEsM74A+RFytHhqSKGC4
/mbkfOR0HwRN2thiJJDDTJ7TosDEBYOw2iCn2FzDEwUD6htJWTAYbeyAhoX2+/nY92XBgOCTJAqJ
1eZWQ5ICILzSDoIyJlMsMiTdWTgykY47JjoDQw+qvb0GtwtI8XGz/o9m0ogbTErFjmV+Vf6HUuCY
BI+2bTdN8uIwDE8WGrMu5Svq+IKoPU0TxY7e21tjULzCj+52Z3BR0ynChh+WAUJncLbk0Tp9eOQm
OQpJJpQhRZ72IAzOTVJdzLakPtSpRgnoNNiN5/N+KAuuyi5AO6Y5Xc55ePlUKDJkXWadXBoKgbCh
fxJsi4w6Az2es8mDs4kwSRiyMkDAQI4Ey293TuCRk2jjHlFm1GkfGZoxoO9O2hbw7eFEcVQd0T4U
fdumlGBpTKci2Syu4Yk+qkk2jYxD5PDl6Ss57RBhChELGMpFtlVcg1ODXbleyhZyBMSradDsNC95
XFqD04c8qkqzJu2NzTW0k0B7p+BclNsFa0zlXcAJuhDgSBG4xpjZajphaXunIfnGADBkNQGgDTHb
mi6rr3nSQ4VguWONPKVob2plYHgKAZe2ddZ+PnEiUogkzHWmwbVxIN/6cBeosOIwiKzJUItrmmo7
0ruA8ieJSq39dBJNVagsgFXWIPQanCoQ+lpWFehjyyFXDqKolYIj7xifgDEYWEelq7wMTiPw4C/G
U/5ojIBxBF5DL7tg9T08BOTRLawF/fV6qwoGFyBSUlGlhYBkARgCOI27EOlIFdjkSmy6l5V97DC8
o6ByRCWPAsGBbtE4TdvyaYVIDpVUgU0hb7CyYInWZznfwCY9aOnEw53EH4VK7A0Jd5Fm3QvD4NQi
HAPSoZJIClBv7kzfi6oCMQNt/RD9HUC02PYBOUoavdLSJ4LMEXTZHP1W4EVZ/VA7kkQUHJcgU7pS
7PBiBrxl6VQqICwddxA72G4D6vZwF8SJAJ6KQy3G6g5LCvQTo7B+1DjqJmlC3EBYV07qRRA4est8
30nB4MoqYLq7TyPlLjP0i1nRXZLgOHIUjhKwZkXUl5qrVUFD0ggIcftpfn4XkAUankDA43o219FZ
sCkrAO12BDFucw1OI3BSBXheykaCP+gYnU4DdAVTlGWyDbByNrswuBNB/KvJZpTELpBNJDjoQocj
r1F0TeA2UnewhicFKDRZH0GcBYaSgcBoRf0F8oBUUtv70dmNNlYdkEZgap+0XhQlNlWDnMXq3hJz
e2gdbWcs3ChGtnc/H5xe7FjepDSCgdfczNF2vuEjNPhMUdHsgovhaQSrYaCR2wXiRKIGpKrTiy/9
RRpGwalA5dNcw5MFvFlZf5E4suV3p6B0ykZScLRIuxFwd3HmD+zC31Aez/0w50s/mjedMP4iP9Uw
861f2HeAvPx51/0hsN2ixaP3i6JBr73310aZf/RQKk14dPDDfbjU3Kf78+4FX966d6/9W+3/442/
yGbMWK6bH9TdY97PVnTT/DOafZ6tZoetGew7e/71SX7/rfecB97BXyych0frity09LrMbUri/sIN
OEp+4XAW57N8/4gNRL/p0pBd+XwW+V+SLPZ7T90Cv6XXTqIkm817A73atgr5lRkD/FT4T2VxuCUt
PFd28YtFNNvOssXhyi30VXrlrtnoVfLlFW2P5epzf9vbWqnsXZhLnvnz3vfsgIqyK18vkszrPzLt
CwL3JrvyDTvu+/t1GvHWSVDs/8PJFuJng/e9o347ny17Aqi2EDXZB76F0SdO/P6JbNFf0kvHc392
pEXadhzplZNtXyxaLLPssncvdVPbMyG9MAuUT2G9F4NGLlpwmezSb5LSz19scwvXkV377cyPe9qD
kuyvMC9vZwy/msXzw+0ghScwH/KPnOezp2WZL4qiJ9MdekV6ff9p6Xuzfqtpi42QX1qMhE+KnmR3
tXb5tfPc55807emmLkP7K1ZPyux4aVEOkV46iYsjHdLVXGVXvl98ziDB6+92W9SWX3oz69utLuUj
v/D21c1sleZLv2/WWV/UYX/F+q8XWb7oaaquvvcrFn+7qPynnhljcdF68CsW/5Rk4X6lJj5oW72k
l2YYyemJXEwfFenMX3ODi1l4fPb1ppYmu/y3RtF+m0vgbzkk78IIj6Qf1UA9IHJa0k+cLbzjbv6m
gVV24YdFHOd1tJkdhQmwRYp6nezy75fJfPHqNn9h29rkv+zyj385Gk7yk7Y3eCmIAgNNSkL2+Sfs
/iLPFz2XoisPya9d9aPKrrFLdt0PxWy5f3OhU7qsteyyHxfZCsvWW7kFkUiv7BPZHIl3l2SVXfr7
EyokZe/PRV68+njq4dt8mPTD+/lTEud+z3NjerTgvJZe+9vETt/dlVOZpucK/sv8054c5dSf9ZNr
4jeeosUs+8e/AQAA//8=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4.xml"/><Relationship Id="rId1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3.xml"/><Relationship Id="rId17" Type="http://schemas.microsoft.com/office/2014/relationships/chartEx" Target="../charts/chartEx1.xml"/><Relationship Id="rId2" Type="http://schemas.openxmlformats.org/officeDocument/2006/relationships/image" Target="../media/image2.svg"/><Relationship Id="rId16" Type="http://schemas.openxmlformats.org/officeDocument/2006/relationships/chart" Target="../charts/chart7.xml"/><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image" Target="../media/image10.svg"/><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xdr:col>
      <xdr:colOff>85725</xdr:colOff>
      <xdr:row>28</xdr:row>
      <xdr:rowOff>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C418722D-3BD0-76A2-3C73-6692CA6ED37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667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xdr:colOff>
      <xdr:row>14</xdr:row>
      <xdr:rowOff>52387</xdr:rowOff>
    </xdr:from>
    <xdr:to>
      <xdr:col>7</xdr:col>
      <xdr:colOff>180975</xdr:colOff>
      <xdr:row>28</xdr:row>
      <xdr:rowOff>128587</xdr:rowOff>
    </xdr:to>
    <xdr:graphicFrame macro="">
      <xdr:nvGraphicFramePr>
        <xdr:cNvPr id="3" name="Chart 2">
          <a:extLst>
            <a:ext uri="{FF2B5EF4-FFF2-40B4-BE49-F238E27FC236}">
              <a16:creationId xmlns:a16="http://schemas.microsoft.com/office/drawing/2014/main" id="{7916A1D6-479F-CF9B-505E-F94E27AF6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90995</xdr:colOff>
      <xdr:row>54</xdr:row>
      <xdr:rowOff>83992</xdr:rowOff>
    </xdr:to>
    <xdr:sp macro="" textlink="">
      <xdr:nvSpPr>
        <xdr:cNvPr id="2" name="Rectangle: Rounded Corners 1">
          <a:extLst>
            <a:ext uri="{FF2B5EF4-FFF2-40B4-BE49-F238E27FC236}">
              <a16:creationId xmlns:a16="http://schemas.microsoft.com/office/drawing/2014/main" id="{F1F942AA-DD2E-B8DE-E4DB-921CD585E0FA}"/>
            </a:ext>
          </a:extLst>
        </xdr:cNvPr>
        <xdr:cNvSpPr/>
      </xdr:nvSpPr>
      <xdr:spPr>
        <a:xfrm>
          <a:off x="0" y="0"/>
          <a:ext cx="19306647" cy="10147362"/>
        </a:xfrm>
        <a:prstGeom prst="roundRect">
          <a:avLst>
            <a:gd name="adj" fmla="val 1863"/>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165652</xdr:colOff>
      <xdr:row>1</xdr:row>
      <xdr:rowOff>0</xdr:rowOff>
    </xdr:from>
    <xdr:to>
      <xdr:col>3</xdr:col>
      <xdr:colOff>414131</xdr:colOff>
      <xdr:row>8</xdr:row>
      <xdr:rowOff>103532</xdr:rowOff>
    </xdr:to>
    <xdr:sp macro="" textlink="">
      <xdr:nvSpPr>
        <xdr:cNvPr id="3" name="Rectangle: Rounded Corners 2">
          <a:extLst>
            <a:ext uri="{FF2B5EF4-FFF2-40B4-BE49-F238E27FC236}">
              <a16:creationId xmlns:a16="http://schemas.microsoft.com/office/drawing/2014/main" id="{79852493-F51F-FAAC-3471-5CAD06ECD595}"/>
            </a:ext>
          </a:extLst>
        </xdr:cNvPr>
        <xdr:cNvSpPr/>
      </xdr:nvSpPr>
      <xdr:spPr>
        <a:xfrm>
          <a:off x="165652" y="186359"/>
          <a:ext cx="2049946" cy="1408043"/>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28160</xdr:colOff>
      <xdr:row>9</xdr:row>
      <xdr:rowOff>69575</xdr:rowOff>
    </xdr:from>
    <xdr:to>
      <xdr:col>9</xdr:col>
      <xdr:colOff>20706</xdr:colOff>
      <xdr:row>16</xdr:row>
      <xdr:rowOff>20707</xdr:rowOff>
    </xdr:to>
    <xdr:sp macro="" textlink="">
      <xdr:nvSpPr>
        <xdr:cNvPr id="4" name="Rectangle: Rounded Corners 3">
          <a:extLst>
            <a:ext uri="{FF2B5EF4-FFF2-40B4-BE49-F238E27FC236}">
              <a16:creationId xmlns:a16="http://schemas.microsoft.com/office/drawing/2014/main" id="{5CAEA708-30F8-D5C6-C4C2-A3B12B8BB8EC}"/>
            </a:ext>
          </a:extLst>
        </xdr:cNvPr>
        <xdr:cNvSpPr/>
      </xdr:nvSpPr>
      <xdr:spPr>
        <a:xfrm>
          <a:off x="2430117" y="1746803"/>
          <a:ext cx="2994991" cy="1255643"/>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201267</xdr:colOff>
      <xdr:row>9</xdr:row>
      <xdr:rowOff>35616</xdr:rowOff>
    </xdr:from>
    <xdr:to>
      <xdr:col>3</xdr:col>
      <xdr:colOff>449746</xdr:colOff>
      <xdr:row>53</xdr:row>
      <xdr:rowOff>165652</xdr:rowOff>
    </xdr:to>
    <xdr:sp macro="" textlink="">
      <xdr:nvSpPr>
        <xdr:cNvPr id="5" name="Rectangle: Rounded Corners 4">
          <a:extLst>
            <a:ext uri="{FF2B5EF4-FFF2-40B4-BE49-F238E27FC236}">
              <a16:creationId xmlns:a16="http://schemas.microsoft.com/office/drawing/2014/main" id="{A37B458D-70A2-8D8D-079F-270A890A6B5C}"/>
            </a:ext>
          </a:extLst>
        </xdr:cNvPr>
        <xdr:cNvSpPr/>
      </xdr:nvSpPr>
      <xdr:spPr>
        <a:xfrm>
          <a:off x="201267" y="1712844"/>
          <a:ext cx="2049946" cy="8329819"/>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559076</xdr:colOff>
      <xdr:row>1</xdr:row>
      <xdr:rowOff>1657</xdr:rowOff>
    </xdr:from>
    <xdr:to>
      <xdr:col>31</xdr:col>
      <xdr:colOff>538370</xdr:colOff>
      <xdr:row>8</xdr:row>
      <xdr:rowOff>105189</xdr:rowOff>
    </xdr:to>
    <xdr:sp macro="" textlink="">
      <xdr:nvSpPr>
        <xdr:cNvPr id="6" name="Rectangle: Rounded Corners 5">
          <a:extLst>
            <a:ext uri="{FF2B5EF4-FFF2-40B4-BE49-F238E27FC236}">
              <a16:creationId xmlns:a16="http://schemas.microsoft.com/office/drawing/2014/main" id="{D7821388-776F-CA2C-BA6B-7019E10A112A}"/>
            </a:ext>
          </a:extLst>
        </xdr:cNvPr>
        <xdr:cNvSpPr/>
      </xdr:nvSpPr>
      <xdr:spPr>
        <a:xfrm>
          <a:off x="2402624" y="186012"/>
          <a:ext cx="17185746" cy="1394016"/>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304800</xdr:colOff>
      <xdr:row>9</xdr:row>
      <xdr:rowOff>56323</xdr:rowOff>
    </xdr:from>
    <xdr:to>
      <xdr:col>14</xdr:col>
      <xdr:colOff>297345</xdr:colOff>
      <xdr:row>16</xdr:row>
      <xdr:rowOff>7455</xdr:rowOff>
    </xdr:to>
    <xdr:sp macro="" textlink="">
      <xdr:nvSpPr>
        <xdr:cNvPr id="7" name="Rectangle: Rounded Corners 6">
          <a:extLst>
            <a:ext uri="{FF2B5EF4-FFF2-40B4-BE49-F238E27FC236}">
              <a16:creationId xmlns:a16="http://schemas.microsoft.com/office/drawing/2014/main" id="{EEEB29F9-2A91-56D3-8F79-CDCBB3106E63}"/>
            </a:ext>
          </a:extLst>
        </xdr:cNvPr>
        <xdr:cNvSpPr/>
      </xdr:nvSpPr>
      <xdr:spPr>
        <a:xfrm>
          <a:off x="5709202" y="1733551"/>
          <a:ext cx="2994991" cy="1255643"/>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581439</xdr:colOff>
      <xdr:row>9</xdr:row>
      <xdr:rowOff>43070</xdr:rowOff>
    </xdr:from>
    <xdr:to>
      <xdr:col>19</xdr:col>
      <xdr:colOff>573985</xdr:colOff>
      <xdr:row>15</xdr:row>
      <xdr:rowOff>180561</xdr:rowOff>
    </xdr:to>
    <xdr:sp macro="" textlink="">
      <xdr:nvSpPr>
        <xdr:cNvPr id="8" name="Rectangle: Rounded Corners 7">
          <a:extLst>
            <a:ext uri="{FF2B5EF4-FFF2-40B4-BE49-F238E27FC236}">
              <a16:creationId xmlns:a16="http://schemas.microsoft.com/office/drawing/2014/main" id="{2210A023-3697-7A6A-3FDB-4249215C0570}"/>
            </a:ext>
          </a:extLst>
        </xdr:cNvPr>
        <xdr:cNvSpPr/>
      </xdr:nvSpPr>
      <xdr:spPr>
        <a:xfrm>
          <a:off x="8988287" y="1720298"/>
          <a:ext cx="2994991" cy="1255643"/>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236882</xdr:colOff>
      <xdr:row>9</xdr:row>
      <xdr:rowOff>29819</xdr:rowOff>
    </xdr:from>
    <xdr:to>
      <xdr:col>25</xdr:col>
      <xdr:colOff>229428</xdr:colOff>
      <xdr:row>15</xdr:row>
      <xdr:rowOff>167310</xdr:rowOff>
    </xdr:to>
    <xdr:sp macro="" textlink="">
      <xdr:nvSpPr>
        <xdr:cNvPr id="9" name="Rectangle: Rounded Corners 8">
          <a:extLst>
            <a:ext uri="{FF2B5EF4-FFF2-40B4-BE49-F238E27FC236}">
              <a16:creationId xmlns:a16="http://schemas.microsoft.com/office/drawing/2014/main" id="{31AE0978-42A8-11D0-A88F-69410DA5AA4B}"/>
            </a:ext>
          </a:extLst>
        </xdr:cNvPr>
        <xdr:cNvSpPr/>
      </xdr:nvSpPr>
      <xdr:spPr>
        <a:xfrm>
          <a:off x="12246665" y="1707047"/>
          <a:ext cx="2994991" cy="1255643"/>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573985</xdr:colOff>
      <xdr:row>16</xdr:row>
      <xdr:rowOff>180562</xdr:rowOff>
    </xdr:from>
    <xdr:to>
      <xdr:col>10</xdr:col>
      <xdr:colOff>207065</xdr:colOff>
      <xdr:row>34</xdr:row>
      <xdr:rowOff>144945</xdr:rowOff>
    </xdr:to>
    <xdr:sp macro="" textlink="">
      <xdr:nvSpPr>
        <xdr:cNvPr id="10" name="Rectangle: Rounded Corners 9">
          <a:extLst>
            <a:ext uri="{FF2B5EF4-FFF2-40B4-BE49-F238E27FC236}">
              <a16:creationId xmlns:a16="http://schemas.microsoft.com/office/drawing/2014/main" id="{79FBDFA8-87BD-23CB-2207-D0CB54B4C09B}"/>
            </a:ext>
          </a:extLst>
        </xdr:cNvPr>
        <xdr:cNvSpPr/>
      </xdr:nvSpPr>
      <xdr:spPr>
        <a:xfrm>
          <a:off x="2375452" y="3162301"/>
          <a:ext cx="3836504" cy="3318840"/>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395079</xdr:colOff>
      <xdr:row>17</xdr:row>
      <xdr:rowOff>1658</xdr:rowOff>
    </xdr:from>
    <xdr:to>
      <xdr:col>18</xdr:col>
      <xdr:colOff>207065</xdr:colOff>
      <xdr:row>34</xdr:row>
      <xdr:rowOff>152400</xdr:rowOff>
    </xdr:to>
    <xdr:sp macro="" textlink="">
      <xdr:nvSpPr>
        <xdr:cNvPr id="11" name="Rectangle: Rounded Corners 10">
          <a:extLst>
            <a:ext uri="{FF2B5EF4-FFF2-40B4-BE49-F238E27FC236}">
              <a16:creationId xmlns:a16="http://schemas.microsoft.com/office/drawing/2014/main" id="{5F43BAD3-CA32-B2C8-99D8-FA712E017472}"/>
            </a:ext>
          </a:extLst>
        </xdr:cNvPr>
        <xdr:cNvSpPr/>
      </xdr:nvSpPr>
      <xdr:spPr>
        <a:xfrm>
          <a:off x="6399970" y="3169756"/>
          <a:ext cx="4615899" cy="3318840"/>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393424</xdr:colOff>
      <xdr:row>17</xdr:row>
      <xdr:rowOff>29819</xdr:rowOff>
    </xdr:from>
    <xdr:to>
      <xdr:col>25</xdr:col>
      <xdr:colOff>207064</xdr:colOff>
      <xdr:row>34</xdr:row>
      <xdr:rowOff>180561</xdr:rowOff>
    </xdr:to>
    <xdr:sp macro="" textlink="">
      <xdr:nvSpPr>
        <xdr:cNvPr id="12" name="Rectangle: Rounded Corners 11">
          <a:extLst>
            <a:ext uri="{FF2B5EF4-FFF2-40B4-BE49-F238E27FC236}">
              <a16:creationId xmlns:a16="http://schemas.microsoft.com/office/drawing/2014/main" id="{D1F6D322-0680-6F68-A34A-46B80E16E5F6}"/>
            </a:ext>
          </a:extLst>
        </xdr:cNvPr>
        <xdr:cNvSpPr/>
      </xdr:nvSpPr>
      <xdr:spPr>
        <a:xfrm>
          <a:off x="11202228" y="3197917"/>
          <a:ext cx="4017064" cy="3318840"/>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372717</xdr:colOff>
      <xdr:row>9</xdr:row>
      <xdr:rowOff>22364</xdr:rowOff>
    </xdr:from>
    <xdr:to>
      <xdr:col>31</xdr:col>
      <xdr:colOff>559074</xdr:colOff>
      <xdr:row>35</xdr:row>
      <xdr:rowOff>41413</xdr:rowOff>
    </xdr:to>
    <xdr:sp macro="" textlink="">
      <xdr:nvSpPr>
        <xdr:cNvPr id="13" name="Rectangle: Rounded Corners 12">
          <a:extLst>
            <a:ext uri="{FF2B5EF4-FFF2-40B4-BE49-F238E27FC236}">
              <a16:creationId xmlns:a16="http://schemas.microsoft.com/office/drawing/2014/main" id="{0FE41E00-751F-B390-588C-EB0856BB23DA}"/>
            </a:ext>
          </a:extLst>
        </xdr:cNvPr>
        <xdr:cNvSpPr/>
      </xdr:nvSpPr>
      <xdr:spPr>
        <a:xfrm>
          <a:off x="15384945" y="1699592"/>
          <a:ext cx="3789292" cy="4864375"/>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43068</xdr:colOff>
      <xdr:row>35</xdr:row>
      <xdr:rowOff>167310</xdr:rowOff>
    </xdr:from>
    <xdr:to>
      <xdr:col>14</xdr:col>
      <xdr:colOff>269184</xdr:colOff>
      <xdr:row>53</xdr:row>
      <xdr:rowOff>131693</xdr:rowOff>
    </xdr:to>
    <xdr:sp macro="" textlink="">
      <xdr:nvSpPr>
        <xdr:cNvPr id="14" name="Rectangle: Rounded Corners 13">
          <a:extLst>
            <a:ext uri="{FF2B5EF4-FFF2-40B4-BE49-F238E27FC236}">
              <a16:creationId xmlns:a16="http://schemas.microsoft.com/office/drawing/2014/main" id="{D404BC2A-3A4A-404E-2051-727C5DD83A7F}"/>
            </a:ext>
          </a:extLst>
        </xdr:cNvPr>
        <xdr:cNvSpPr/>
      </xdr:nvSpPr>
      <xdr:spPr>
        <a:xfrm>
          <a:off x="2445025" y="6689864"/>
          <a:ext cx="6231007" cy="3318840"/>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443947</xdr:colOff>
      <xdr:row>35</xdr:row>
      <xdr:rowOff>133352</xdr:rowOff>
    </xdr:from>
    <xdr:to>
      <xdr:col>22</xdr:col>
      <xdr:colOff>207066</xdr:colOff>
      <xdr:row>53</xdr:row>
      <xdr:rowOff>97735</xdr:rowOff>
    </xdr:to>
    <xdr:sp macro="" textlink="">
      <xdr:nvSpPr>
        <xdr:cNvPr id="15" name="Rectangle: Rounded Corners 14">
          <a:extLst>
            <a:ext uri="{FF2B5EF4-FFF2-40B4-BE49-F238E27FC236}">
              <a16:creationId xmlns:a16="http://schemas.microsoft.com/office/drawing/2014/main" id="{04DA3846-8676-6BBF-FE43-556FD1A19CAC}"/>
            </a:ext>
          </a:extLst>
        </xdr:cNvPr>
        <xdr:cNvSpPr/>
      </xdr:nvSpPr>
      <xdr:spPr>
        <a:xfrm>
          <a:off x="8850795" y="6655906"/>
          <a:ext cx="4567032" cy="3318840"/>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372717</xdr:colOff>
      <xdr:row>35</xdr:row>
      <xdr:rowOff>140807</xdr:rowOff>
    </xdr:from>
    <xdr:to>
      <xdr:col>31</xdr:col>
      <xdr:colOff>559076</xdr:colOff>
      <xdr:row>53</xdr:row>
      <xdr:rowOff>105190</xdr:rowOff>
    </xdr:to>
    <xdr:sp macro="" textlink="">
      <xdr:nvSpPr>
        <xdr:cNvPr id="16" name="Rectangle: Rounded Corners 15">
          <a:extLst>
            <a:ext uri="{FF2B5EF4-FFF2-40B4-BE49-F238E27FC236}">
              <a16:creationId xmlns:a16="http://schemas.microsoft.com/office/drawing/2014/main" id="{3B2F659B-5F52-4774-8FA7-66C9DE438B69}"/>
            </a:ext>
          </a:extLst>
        </xdr:cNvPr>
        <xdr:cNvSpPr/>
      </xdr:nvSpPr>
      <xdr:spPr>
        <a:xfrm>
          <a:off x="13583478" y="6663361"/>
          <a:ext cx="5590761" cy="3318840"/>
        </a:xfrm>
        <a:prstGeom prst="roundRect">
          <a:avLst>
            <a:gd name="adj" fmla="val 9314"/>
          </a:avLst>
        </a:prstGeom>
        <a:solidFill>
          <a:srgbClr val="00206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186357</xdr:colOff>
      <xdr:row>1</xdr:row>
      <xdr:rowOff>82825</xdr:rowOff>
    </xdr:from>
    <xdr:to>
      <xdr:col>6</xdr:col>
      <xdr:colOff>144944</xdr:colOff>
      <xdr:row>7</xdr:row>
      <xdr:rowOff>124238</xdr:rowOff>
    </xdr:to>
    <xdr:pic>
      <xdr:nvPicPr>
        <xdr:cNvPr id="18" name="Graphic 17" descr="Store with solid fill">
          <a:extLst>
            <a:ext uri="{FF2B5EF4-FFF2-40B4-BE49-F238E27FC236}">
              <a16:creationId xmlns:a16="http://schemas.microsoft.com/office/drawing/2014/main" id="{03CD5230-071F-D1C2-5C6C-592DBADAE51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88314" y="269184"/>
          <a:ext cx="1159565" cy="1159565"/>
        </a:xfrm>
        <a:prstGeom prst="rect">
          <a:avLst/>
        </a:prstGeom>
      </xdr:spPr>
    </xdr:pic>
    <xdr:clientData/>
  </xdr:twoCellAnchor>
  <xdr:twoCellAnchor>
    <xdr:from>
      <xdr:col>6</xdr:col>
      <xdr:colOff>331302</xdr:colOff>
      <xdr:row>1</xdr:row>
      <xdr:rowOff>103530</xdr:rowOff>
    </xdr:from>
    <xdr:to>
      <xdr:col>29</xdr:col>
      <xdr:colOff>20706</xdr:colOff>
      <xdr:row>6</xdr:row>
      <xdr:rowOff>124238</xdr:rowOff>
    </xdr:to>
    <xdr:sp macro="" textlink="">
      <xdr:nvSpPr>
        <xdr:cNvPr id="19" name="TextBox 18">
          <a:extLst>
            <a:ext uri="{FF2B5EF4-FFF2-40B4-BE49-F238E27FC236}">
              <a16:creationId xmlns:a16="http://schemas.microsoft.com/office/drawing/2014/main" id="{7654910E-1CA6-D3BA-A86C-05BC286C2EF3}"/>
            </a:ext>
          </a:extLst>
        </xdr:cNvPr>
        <xdr:cNvSpPr txBox="1"/>
      </xdr:nvSpPr>
      <xdr:spPr>
        <a:xfrm>
          <a:off x="3934237" y="289889"/>
          <a:ext cx="13500654" cy="952501"/>
        </a:xfrm>
        <a:prstGeom prst="rect">
          <a:avLst/>
        </a:prstGeom>
        <a:solidFill>
          <a:srgbClr val="00206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600" b="1">
              <a:solidFill>
                <a:schemeClr val="bg1"/>
              </a:solidFill>
              <a:latin typeface="Calibri" panose="020F0502020204030204" pitchFamily="34" charset="0"/>
              <a:ea typeface="Calibri" panose="020F0502020204030204" pitchFamily="34" charset="0"/>
              <a:cs typeface="Calibri" panose="020F0502020204030204" pitchFamily="34" charset="0"/>
            </a:rPr>
            <a:t>SuperStore</a:t>
          </a:r>
          <a:r>
            <a:rPr lang="en-US" sz="6600" b="1" baseline="0">
              <a:solidFill>
                <a:schemeClr val="bg1"/>
              </a:solidFill>
              <a:latin typeface="Calibri" panose="020F0502020204030204" pitchFamily="34" charset="0"/>
              <a:ea typeface="Calibri" panose="020F0502020204030204" pitchFamily="34" charset="0"/>
              <a:cs typeface="Calibri" panose="020F0502020204030204" pitchFamily="34" charset="0"/>
            </a:rPr>
            <a:t> Sales Dashboard</a:t>
          </a:r>
          <a:endParaRPr lang="en-US" sz="6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20</xdr:col>
      <xdr:colOff>248478</xdr:colOff>
      <xdr:row>9</xdr:row>
      <xdr:rowOff>103533</xdr:rowOff>
    </xdr:from>
    <xdr:to>
      <xdr:col>21</xdr:col>
      <xdr:colOff>579782</xdr:colOff>
      <xdr:row>15</xdr:row>
      <xdr:rowOff>0</xdr:rowOff>
    </xdr:to>
    <xdr:pic>
      <xdr:nvPicPr>
        <xdr:cNvPr id="46" name="Graphic 45" descr="Bar graph with upward trend outline">
          <a:extLst>
            <a:ext uri="{FF2B5EF4-FFF2-40B4-BE49-F238E27FC236}">
              <a16:creationId xmlns:a16="http://schemas.microsoft.com/office/drawing/2014/main" id="{9F1ABEF3-1A93-ACB3-DA92-DD547324D72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258261" y="1780761"/>
          <a:ext cx="931793" cy="1014619"/>
        </a:xfrm>
        <a:prstGeom prst="rect">
          <a:avLst/>
        </a:prstGeom>
      </xdr:spPr>
    </xdr:pic>
    <xdr:clientData/>
  </xdr:twoCellAnchor>
  <xdr:twoCellAnchor editAs="oneCell">
    <xdr:from>
      <xdr:col>9</xdr:col>
      <xdr:colOff>393424</xdr:colOff>
      <xdr:row>10</xdr:row>
      <xdr:rowOff>62120</xdr:rowOff>
    </xdr:from>
    <xdr:to>
      <xdr:col>11</xdr:col>
      <xdr:colOff>106846</xdr:colOff>
      <xdr:row>15</xdr:row>
      <xdr:rowOff>44727</xdr:rowOff>
    </xdr:to>
    <xdr:pic>
      <xdr:nvPicPr>
        <xdr:cNvPr id="50" name="Graphic 49" descr="Register outline">
          <a:extLst>
            <a:ext uri="{FF2B5EF4-FFF2-40B4-BE49-F238E27FC236}">
              <a16:creationId xmlns:a16="http://schemas.microsoft.com/office/drawing/2014/main" id="{E9266AEB-B66A-9677-137D-B0B22FFF842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97826" y="1925707"/>
          <a:ext cx="914400" cy="914400"/>
        </a:xfrm>
        <a:prstGeom prst="rect">
          <a:avLst/>
        </a:prstGeom>
      </xdr:spPr>
    </xdr:pic>
    <xdr:clientData/>
  </xdr:twoCellAnchor>
  <xdr:twoCellAnchor editAs="oneCell">
    <xdr:from>
      <xdr:col>15</xdr:col>
      <xdr:colOff>62120</xdr:colOff>
      <xdr:row>10</xdr:row>
      <xdr:rowOff>41413</xdr:rowOff>
    </xdr:from>
    <xdr:to>
      <xdr:col>16</xdr:col>
      <xdr:colOff>376031</xdr:colOff>
      <xdr:row>15</xdr:row>
      <xdr:rowOff>24020</xdr:rowOff>
    </xdr:to>
    <xdr:pic>
      <xdr:nvPicPr>
        <xdr:cNvPr id="52" name="Graphic 51" descr="Shopping bag outline">
          <a:extLst>
            <a:ext uri="{FF2B5EF4-FFF2-40B4-BE49-F238E27FC236}">
              <a16:creationId xmlns:a16="http://schemas.microsoft.com/office/drawing/2014/main" id="{3C2D8D0F-BDE1-D708-0374-F7671C74284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069457" y="1905000"/>
          <a:ext cx="914400" cy="914400"/>
        </a:xfrm>
        <a:prstGeom prst="rect">
          <a:avLst/>
        </a:prstGeom>
      </xdr:spPr>
    </xdr:pic>
    <xdr:clientData/>
  </xdr:twoCellAnchor>
  <xdr:twoCellAnchor>
    <xdr:from>
      <xdr:col>11</xdr:col>
      <xdr:colOff>124239</xdr:colOff>
      <xdr:row>10</xdr:row>
      <xdr:rowOff>41413</xdr:rowOff>
    </xdr:from>
    <xdr:to>
      <xdr:col>14</xdr:col>
      <xdr:colOff>165652</xdr:colOff>
      <xdr:row>13</xdr:row>
      <xdr:rowOff>62119</xdr:rowOff>
    </xdr:to>
    <xdr:sp macro="" textlink="">
      <xdr:nvSpPr>
        <xdr:cNvPr id="53" name="TextBox 52">
          <a:extLst>
            <a:ext uri="{FF2B5EF4-FFF2-40B4-BE49-F238E27FC236}">
              <a16:creationId xmlns:a16="http://schemas.microsoft.com/office/drawing/2014/main" id="{5727B137-3417-98E3-9281-ECD06D73AC90}"/>
            </a:ext>
          </a:extLst>
        </xdr:cNvPr>
        <xdr:cNvSpPr txBox="1"/>
      </xdr:nvSpPr>
      <xdr:spPr>
        <a:xfrm>
          <a:off x="6729619" y="1905000"/>
          <a:ext cx="1842881" cy="579782"/>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US" sz="2800" b="1">
              <a:latin typeface="Calibri" panose="020F0502020204030204" pitchFamily="34" charset="0"/>
              <a:ea typeface="Calibri" panose="020F0502020204030204" pitchFamily="34" charset="0"/>
              <a:cs typeface="Calibri" panose="020F0502020204030204" pitchFamily="34" charset="0"/>
            </a:rPr>
            <a:t> </a:t>
          </a:r>
          <a:r>
            <a:rPr lang="en-US" sz="2800" b="1">
              <a:solidFill>
                <a:schemeClr val="bg1"/>
              </a:solidFill>
              <a:latin typeface="Calibri" panose="020F0502020204030204" pitchFamily="34" charset="0"/>
              <a:ea typeface="Calibri" panose="020F0502020204030204" pitchFamily="34" charset="0"/>
              <a:cs typeface="Calibri" panose="020F0502020204030204" pitchFamily="34" charset="0"/>
            </a:rPr>
            <a:t>Sales</a:t>
          </a:r>
        </a:p>
      </xdr:txBody>
    </xdr:sp>
    <xdr:clientData/>
  </xdr:twoCellAnchor>
  <xdr:twoCellAnchor>
    <xdr:from>
      <xdr:col>16</xdr:col>
      <xdr:colOff>144947</xdr:colOff>
      <xdr:row>9</xdr:row>
      <xdr:rowOff>152400</xdr:rowOff>
    </xdr:from>
    <xdr:to>
      <xdr:col>19</xdr:col>
      <xdr:colOff>421586</xdr:colOff>
      <xdr:row>12</xdr:row>
      <xdr:rowOff>173106</xdr:rowOff>
    </xdr:to>
    <xdr:sp macro="" textlink="">
      <xdr:nvSpPr>
        <xdr:cNvPr id="54" name="TextBox 53">
          <a:extLst>
            <a:ext uri="{FF2B5EF4-FFF2-40B4-BE49-F238E27FC236}">
              <a16:creationId xmlns:a16="http://schemas.microsoft.com/office/drawing/2014/main" id="{C825E31B-25DD-8A82-22D3-A755E4AEF1EE}"/>
            </a:ext>
          </a:extLst>
        </xdr:cNvPr>
        <xdr:cNvSpPr txBox="1"/>
      </xdr:nvSpPr>
      <xdr:spPr>
        <a:xfrm>
          <a:off x="9752773" y="1829628"/>
          <a:ext cx="2078106" cy="579782"/>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Calibri" panose="020F0502020204030204" pitchFamily="34" charset="0"/>
              <a:ea typeface="Calibri" panose="020F0502020204030204" pitchFamily="34" charset="0"/>
              <a:cs typeface="Calibri" panose="020F0502020204030204" pitchFamily="34" charset="0"/>
            </a:rPr>
            <a:t>Transactions</a:t>
          </a:r>
        </a:p>
      </xdr:txBody>
    </xdr:sp>
    <xdr:clientData/>
  </xdr:twoCellAnchor>
  <xdr:twoCellAnchor>
    <xdr:from>
      <xdr:col>21</xdr:col>
      <xdr:colOff>476250</xdr:colOff>
      <xdr:row>9</xdr:row>
      <xdr:rowOff>90280</xdr:rowOff>
    </xdr:from>
    <xdr:to>
      <xdr:col>25</xdr:col>
      <xdr:colOff>248479</xdr:colOff>
      <xdr:row>12</xdr:row>
      <xdr:rowOff>110986</xdr:rowOff>
    </xdr:to>
    <xdr:sp macro="" textlink="">
      <xdr:nvSpPr>
        <xdr:cNvPr id="55" name="TextBox 54">
          <a:extLst>
            <a:ext uri="{FF2B5EF4-FFF2-40B4-BE49-F238E27FC236}">
              <a16:creationId xmlns:a16="http://schemas.microsoft.com/office/drawing/2014/main" id="{CC8F3D80-2592-7805-9745-4E9F0D6C88AB}"/>
            </a:ext>
          </a:extLst>
        </xdr:cNvPr>
        <xdr:cNvSpPr txBox="1"/>
      </xdr:nvSpPr>
      <xdr:spPr>
        <a:xfrm>
          <a:off x="13086522" y="1767508"/>
          <a:ext cx="2174185" cy="579782"/>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Calibri" panose="020F0502020204030204" pitchFamily="34" charset="0"/>
              <a:ea typeface="Calibri" panose="020F0502020204030204" pitchFamily="34" charset="0"/>
              <a:cs typeface="Calibri" panose="020F0502020204030204" pitchFamily="34" charset="0"/>
            </a:rPr>
            <a:t>Profit Margin</a:t>
          </a:r>
        </a:p>
      </xdr:txBody>
    </xdr:sp>
    <xdr:clientData/>
  </xdr:twoCellAnchor>
  <xdr:twoCellAnchor>
    <xdr:from>
      <xdr:col>5</xdr:col>
      <xdr:colOff>227772</xdr:colOff>
      <xdr:row>9</xdr:row>
      <xdr:rowOff>159855</xdr:rowOff>
    </xdr:from>
    <xdr:to>
      <xdr:col>8</xdr:col>
      <xdr:colOff>573985</xdr:colOff>
      <xdr:row>12</xdr:row>
      <xdr:rowOff>180561</xdr:rowOff>
    </xdr:to>
    <xdr:sp macro="" textlink="">
      <xdr:nvSpPr>
        <xdr:cNvPr id="56" name="TextBox 55">
          <a:extLst>
            <a:ext uri="{FF2B5EF4-FFF2-40B4-BE49-F238E27FC236}">
              <a16:creationId xmlns:a16="http://schemas.microsoft.com/office/drawing/2014/main" id="{5E6E34C8-A3AA-D9D5-1D54-007509D076CB}"/>
            </a:ext>
          </a:extLst>
        </xdr:cNvPr>
        <xdr:cNvSpPr txBox="1"/>
      </xdr:nvSpPr>
      <xdr:spPr>
        <a:xfrm>
          <a:off x="3230218" y="1837083"/>
          <a:ext cx="2147680" cy="579782"/>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US" sz="28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a:t>
          </a:r>
          <a:endParaRPr lang="en-US" sz="2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4</xdr:col>
      <xdr:colOff>124239</xdr:colOff>
      <xdr:row>11</xdr:row>
      <xdr:rowOff>-1</xdr:rowOff>
    </xdr:from>
    <xdr:to>
      <xdr:col>5</xdr:col>
      <xdr:colOff>438150</xdr:colOff>
      <xdr:row>15</xdr:row>
      <xdr:rowOff>168965</xdr:rowOff>
    </xdr:to>
    <xdr:pic>
      <xdr:nvPicPr>
        <xdr:cNvPr id="58" name="Graphic 57" descr="Money outline">
          <a:extLst>
            <a:ext uri="{FF2B5EF4-FFF2-40B4-BE49-F238E27FC236}">
              <a16:creationId xmlns:a16="http://schemas.microsoft.com/office/drawing/2014/main" id="{5AA2C5AE-900A-3E3A-EC9B-F13879559D2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526196" y="2049945"/>
          <a:ext cx="914400" cy="914400"/>
        </a:xfrm>
        <a:prstGeom prst="rect">
          <a:avLst/>
        </a:prstGeom>
      </xdr:spPr>
    </xdr:pic>
    <xdr:clientData/>
  </xdr:twoCellAnchor>
  <xdr:twoCellAnchor>
    <xdr:from>
      <xdr:col>5</xdr:col>
      <xdr:colOff>545822</xdr:colOff>
      <xdr:row>12</xdr:row>
      <xdr:rowOff>125896</xdr:rowOff>
    </xdr:from>
    <xdr:to>
      <xdr:col>8</xdr:col>
      <xdr:colOff>455542</xdr:colOff>
      <xdr:row>15</xdr:row>
      <xdr:rowOff>103533</xdr:rowOff>
    </xdr:to>
    <xdr:sp macro="" textlink="Pivot!B15">
      <xdr:nvSpPr>
        <xdr:cNvPr id="61" name="TextBox 60">
          <a:extLst>
            <a:ext uri="{FF2B5EF4-FFF2-40B4-BE49-F238E27FC236}">
              <a16:creationId xmlns:a16="http://schemas.microsoft.com/office/drawing/2014/main" id="{B54DAB2D-1979-E726-3101-2F5BD6D422EC}"/>
            </a:ext>
          </a:extLst>
        </xdr:cNvPr>
        <xdr:cNvSpPr txBox="1"/>
      </xdr:nvSpPr>
      <xdr:spPr>
        <a:xfrm>
          <a:off x="3548268" y="2362200"/>
          <a:ext cx="1711187" cy="536713"/>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B940AC-5260-4B6B-9A8A-052B30D215EB}" type="TxLink">
            <a:rPr lang="en-US" sz="24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$129,867 </a:t>
          </a:fld>
          <a:endParaRPr lang="en-US" sz="2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263386</xdr:colOff>
      <xdr:row>12</xdr:row>
      <xdr:rowOff>112643</xdr:rowOff>
    </xdr:from>
    <xdr:to>
      <xdr:col>14</xdr:col>
      <xdr:colOff>173105</xdr:colOff>
      <xdr:row>15</xdr:row>
      <xdr:rowOff>90280</xdr:rowOff>
    </xdr:to>
    <xdr:sp macro="" textlink="Pivot!B13">
      <xdr:nvSpPr>
        <xdr:cNvPr id="62" name="TextBox 61">
          <a:extLst>
            <a:ext uri="{FF2B5EF4-FFF2-40B4-BE49-F238E27FC236}">
              <a16:creationId xmlns:a16="http://schemas.microsoft.com/office/drawing/2014/main" id="{03876E34-D917-15B6-5FBF-480B70E815BA}"/>
            </a:ext>
          </a:extLst>
        </xdr:cNvPr>
        <xdr:cNvSpPr txBox="1"/>
      </xdr:nvSpPr>
      <xdr:spPr>
        <a:xfrm>
          <a:off x="6868766" y="2348947"/>
          <a:ext cx="1711187" cy="536713"/>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F205CB-4285-4E2E-9412-421A9134CF9B}" type="TxLink">
            <a:rPr lang="en-US" sz="24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$1,077,703 </a:t>
          </a:fld>
          <a:endParaRPr lang="en-US" sz="2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23</xdr:col>
      <xdr:colOff>519320</xdr:colOff>
      <xdr:row>11</xdr:row>
      <xdr:rowOff>182216</xdr:rowOff>
    </xdr:from>
    <xdr:to>
      <xdr:col>25</xdr:col>
      <xdr:colOff>103534</xdr:colOff>
      <xdr:row>14</xdr:row>
      <xdr:rowOff>159853</xdr:rowOff>
    </xdr:to>
    <xdr:sp macro="" textlink="Pivot!B17">
      <xdr:nvSpPr>
        <xdr:cNvPr id="63" name="TextBox 62">
          <a:extLst>
            <a:ext uri="{FF2B5EF4-FFF2-40B4-BE49-F238E27FC236}">
              <a16:creationId xmlns:a16="http://schemas.microsoft.com/office/drawing/2014/main" id="{8F69E5EC-B42B-0D30-B6F3-290FF8DFAD8D}"/>
            </a:ext>
          </a:extLst>
        </xdr:cNvPr>
        <xdr:cNvSpPr txBox="1"/>
      </xdr:nvSpPr>
      <xdr:spPr>
        <a:xfrm>
          <a:off x="14330570" y="2232162"/>
          <a:ext cx="785192" cy="536713"/>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D5E74D-FD27-493F-BA85-088A0ACE51EC}" type="TxLink">
            <a:rPr lang="en-US" sz="24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12%</a:t>
          </a:fld>
          <a:endParaRPr lang="en-US" sz="2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17</xdr:col>
      <xdr:colOff>174765</xdr:colOff>
      <xdr:row>12</xdr:row>
      <xdr:rowOff>65432</xdr:rowOff>
    </xdr:from>
    <xdr:to>
      <xdr:col>18</xdr:col>
      <xdr:colOff>559078</xdr:colOff>
      <xdr:row>15</xdr:row>
      <xdr:rowOff>43069</xdr:rowOff>
    </xdr:to>
    <xdr:sp macro="" textlink="Pivot!B11">
      <xdr:nvSpPr>
        <xdr:cNvPr id="64" name="TextBox 63">
          <a:extLst>
            <a:ext uri="{FF2B5EF4-FFF2-40B4-BE49-F238E27FC236}">
              <a16:creationId xmlns:a16="http://schemas.microsoft.com/office/drawing/2014/main" id="{E307731F-4526-1701-D1CA-E3C4640DD442}"/>
            </a:ext>
          </a:extLst>
        </xdr:cNvPr>
        <xdr:cNvSpPr txBox="1"/>
      </xdr:nvSpPr>
      <xdr:spPr>
        <a:xfrm>
          <a:off x="10383080" y="2301736"/>
          <a:ext cx="984802" cy="536713"/>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89149F-C0DE-4E26-9BEC-66B473FC0274}" type="TxLink">
            <a:rPr lang="en-US" sz="24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18431</a:t>
          </a:fld>
          <a:endParaRPr lang="en-US" sz="2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25</xdr:col>
      <xdr:colOff>419100</xdr:colOff>
      <xdr:row>9</xdr:row>
      <xdr:rowOff>133350</xdr:rowOff>
    </xdr:from>
    <xdr:to>
      <xdr:col>31</xdr:col>
      <xdr:colOff>532572</xdr:colOff>
      <xdr:row>34</xdr:row>
      <xdr:rowOff>38100</xdr:rowOff>
    </xdr:to>
    <xdr:graphicFrame macro="">
      <xdr:nvGraphicFramePr>
        <xdr:cNvPr id="66" name="Chart 65">
          <a:extLst>
            <a:ext uri="{FF2B5EF4-FFF2-40B4-BE49-F238E27FC236}">
              <a16:creationId xmlns:a16="http://schemas.microsoft.com/office/drawing/2014/main" id="{85CC8B60-B8DF-4309-9FF3-AA8A57F41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455544</xdr:colOff>
      <xdr:row>17</xdr:row>
      <xdr:rowOff>41413</xdr:rowOff>
    </xdr:from>
    <xdr:to>
      <xdr:col>18</xdr:col>
      <xdr:colOff>248479</xdr:colOff>
      <xdr:row>34</xdr:row>
      <xdr:rowOff>124239</xdr:rowOff>
    </xdr:to>
    <xdr:graphicFrame macro="">
      <xdr:nvGraphicFramePr>
        <xdr:cNvPr id="68" name="Chart 67">
          <a:extLst>
            <a:ext uri="{FF2B5EF4-FFF2-40B4-BE49-F238E27FC236}">
              <a16:creationId xmlns:a16="http://schemas.microsoft.com/office/drawing/2014/main" id="{94F2263F-E635-43F6-93D7-4F90BFFC7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165652</xdr:colOff>
      <xdr:row>36</xdr:row>
      <xdr:rowOff>41413</xdr:rowOff>
    </xdr:from>
    <xdr:to>
      <xdr:col>14</xdr:col>
      <xdr:colOff>74750</xdr:colOff>
      <xdr:row>53</xdr:row>
      <xdr:rowOff>20706</xdr:rowOff>
    </xdr:to>
    <xdr:graphicFrame macro="">
      <xdr:nvGraphicFramePr>
        <xdr:cNvPr id="69" name="Chart 68">
          <a:extLst>
            <a:ext uri="{FF2B5EF4-FFF2-40B4-BE49-F238E27FC236}">
              <a16:creationId xmlns:a16="http://schemas.microsoft.com/office/drawing/2014/main" id="{F46D8584-2FDD-4DAE-9AE4-6234B8114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331305</xdr:colOff>
      <xdr:row>36</xdr:row>
      <xdr:rowOff>0</xdr:rowOff>
    </xdr:from>
    <xdr:to>
      <xdr:col>31</xdr:col>
      <xdr:colOff>517663</xdr:colOff>
      <xdr:row>53</xdr:row>
      <xdr:rowOff>144946</xdr:rowOff>
    </xdr:to>
    <xdr:graphicFrame macro="">
      <xdr:nvGraphicFramePr>
        <xdr:cNvPr id="70" name="Chart 69">
          <a:extLst>
            <a:ext uri="{FF2B5EF4-FFF2-40B4-BE49-F238E27FC236}">
              <a16:creationId xmlns:a16="http://schemas.microsoft.com/office/drawing/2014/main" id="{616D879D-AF35-4733-B8F7-1D3C37AFA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552450</xdr:colOff>
      <xdr:row>36</xdr:row>
      <xdr:rowOff>38100</xdr:rowOff>
    </xdr:from>
    <xdr:to>
      <xdr:col>22</xdr:col>
      <xdr:colOff>247650</xdr:colOff>
      <xdr:row>53</xdr:row>
      <xdr:rowOff>38100</xdr:rowOff>
    </xdr:to>
    <xdr:graphicFrame macro="">
      <xdr:nvGraphicFramePr>
        <xdr:cNvPr id="71" name="Chart 70">
          <a:extLst>
            <a:ext uri="{FF2B5EF4-FFF2-40B4-BE49-F238E27FC236}">
              <a16:creationId xmlns:a16="http://schemas.microsoft.com/office/drawing/2014/main" id="{CEC44410-F70E-4A8F-9BE7-AF6E344BB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476250</xdr:colOff>
      <xdr:row>17</xdr:row>
      <xdr:rowOff>114300</xdr:rowOff>
    </xdr:from>
    <xdr:to>
      <xdr:col>25</xdr:col>
      <xdr:colOff>285750</xdr:colOff>
      <xdr:row>34</xdr:row>
      <xdr:rowOff>57150</xdr:rowOff>
    </xdr:to>
    <xdr:graphicFrame macro="">
      <xdr:nvGraphicFramePr>
        <xdr:cNvPr id="72" name="Chart 71">
          <a:extLst>
            <a:ext uri="{FF2B5EF4-FFF2-40B4-BE49-F238E27FC236}">
              <a16:creationId xmlns:a16="http://schemas.microsoft.com/office/drawing/2014/main" id="{12C928CA-953A-48FB-ACF5-97E58FF79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43543</xdr:colOff>
      <xdr:row>65</xdr:row>
      <xdr:rowOff>367392</xdr:rowOff>
    </xdr:from>
    <xdr:to>
      <xdr:col>8</xdr:col>
      <xdr:colOff>100693</xdr:colOff>
      <xdr:row>80</xdr:row>
      <xdr:rowOff>57149</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39CBE494-0FC8-4D22-90DC-0773CFB543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655864" y="12160249"/>
              <a:ext cx="4343400" cy="26833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566966</xdr:colOff>
      <xdr:row>17</xdr:row>
      <xdr:rowOff>22680</xdr:rowOff>
    </xdr:from>
    <xdr:to>
      <xdr:col>10</xdr:col>
      <xdr:colOff>136072</xdr:colOff>
      <xdr:row>34</xdr:row>
      <xdr:rowOff>45358</xdr:rowOff>
    </xdr:to>
    <xdr:graphicFrame macro="">
      <xdr:nvGraphicFramePr>
        <xdr:cNvPr id="74" name="Chart 73">
          <a:extLst>
            <a:ext uri="{FF2B5EF4-FFF2-40B4-BE49-F238E27FC236}">
              <a16:creationId xmlns:a16="http://schemas.microsoft.com/office/drawing/2014/main" id="{73C147F0-2E2B-4836-9783-9EDA448B9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314011</xdr:colOff>
      <xdr:row>10</xdr:row>
      <xdr:rowOff>62802</xdr:rowOff>
    </xdr:from>
    <xdr:to>
      <xdr:col>3</xdr:col>
      <xdr:colOff>397747</xdr:colOff>
      <xdr:row>17</xdr:row>
      <xdr:rowOff>41868</xdr:rowOff>
    </xdr:to>
    <mc:AlternateContent xmlns:mc="http://schemas.openxmlformats.org/markup-compatibility/2006">
      <mc:Choice xmlns:a14="http://schemas.microsoft.com/office/drawing/2010/main" Requires="a14">
        <xdr:graphicFrame macro="">
          <xdr:nvGraphicFramePr>
            <xdr:cNvPr id="75" name="Category 3">
              <a:extLst>
                <a:ext uri="{FF2B5EF4-FFF2-40B4-BE49-F238E27FC236}">
                  <a16:creationId xmlns:a16="http://schemas.microsoft.com/office/drawing/2014/main" id="{C521B524-5A89-47C5-9DD1-241700E495FD}"/>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314011" y="1906350"/>
              <a:ext cx="1927284" cy="1269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261678</xdr:colOff>
      <xdr:row>16</xdr:row>
      <xdr:rowOff>121855</xdr:rowOff>
    </xdr:from>
    <xdr:to>
      <xdr:col>3</xdr:col>
      <xdr:colOff>408216</xdr:colOff>
      <xdr:row>25</xdr:row>
      <xdr:rowOff>41868</xdr:rowOff>
    </xdr:to>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F3589009-B951-4C33-B253-C37C09A1CED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61678" y="3071532"/>
              <a:ext cx="1990086" cy="15792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272141</xdr:colOff>
      <xdr:row>24</xdr:row>
      <xdr:rowOff>94203</xdr:rowOff>
    </xdr:from>
    <xdr:to>
      <xdr:col>3</xdr:col>
      <xdr:colOff>408212</xdr:colOff>
      <xdr:row>45</xdr:row>
      <xdr:rowOff>153629</xdr:rowOff>
    </xdr:to>
    <mc:AlternateContent xmlns:mc="http://schemas.openxmlformats.org/markup-compatibility/2006">
      <mc:Choice xmlns:a14="http://schemas.microsoft.com/office/drawing/2010/main" Requires="a14">
        <xdr:graphicFrame macro="">
          <xdr:nvGraphicFramePr>
            <xdr:cNvPr id="78" name="O_month 1">
              <a:extLst>
                <a:ext uri="{FF2B5EF4-FFF2-40B4-BE49-F238E27FC236}">
                  <a16:creationId xmlns:a16="http://schemas.microsoft.com/office/drawing/2014/main" id="{E99A90EC-3273-458C-82E6-2B213630069A}"/>
                </a:ext>
              </a:extLst>
            </xdr:cNvPr>
            <xdr:cNvGraphicFramePr/>
          </xdr:nvGraphicFramePr>
          <xdr:xfrm>
            <a:off x="0" y="0"/>
            <a:ext cx="0" cy="0"/>
          </xdr:xfrm>
          <a:graphic>
            <a:graphicData uri="http://schemas.microsoft.com/office/drawing/2010/slicer">
              <sle:slicer xmlns:sle="http://schemas.microsoft.com/office/drawing/2010/slicer" name="O_month 1"/>
            </a:graphicData>
          </a:graphic>
        </xdr:graphicFrame>
      </mc:Choice>
      <mc:Fallback>
        <xdr:sp macro="" textlink="">
          <xdr:nvSpPr>
            <xdr:cNvPr id="0" name=""/>
            <xdr:cNvSpPr>
              <a:spLocks noTextEdit="1"/>
            </xdr:cNvSpPr>
          </xdr:nvSpPr>
          <xdr:spPr>
            <a:xfrm>
              <a:off x="272141" y="4518719"/>
              <a:ext cx="1979619" cy="3930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334945</xdr:colOff>
      <xdr:row>45</xdr:row>
      <xdr:rowOff>96228</xdr:rowOff>
    </xdr:from>
    <xdr:to>
      <xdr:col>3</xdr:col>
      <xdr:colOff>355878</xdr:colOff>
      <xdr:row>53</xdr:row>
      <xdr:rowOff>165447</xdr:rowOff>
    </xdr:to>
    <mc:AlternateContent xmlns:mc="http://schemas.openxmlformats.org/markup-compatibility/2006">
      <mc:Choice xmlns:a14="http://schemas.microsoft.com/office/drawing/2010/main" Requires="a14">
        <xdr:graphicFrame macro="">
          <xdr:nvGraphicFramePr>
            <xdr:cNvPr id="79" name="Order_Year 1">
              <a:extLst>
                <a:ext uri="{FF2B5EF4-FFF2-40B4-BE49-F238E27FC236}">
                  <a16:creationId xmlns:a16="http://schemas.microsoft.com/office/drawing/2014/main" id="{78D30382-ED7A-407A-A7C7-C6E7AC4F1C26}"/>
                </a:ext>
              </a:extLst>
            </xdr:cNvPr>
            <xdr:cNvGraphicFramePr/>
          </xdr:nvGraphicFramePr>
          <xdr:xfrm>
            <a:off x="0" y="0"/>
            <a:ext cx="0" cy="0"/>
          </xdr:xfrm>
          <a:graphic>
            <a:graphicData uri="http://schemas.microsoft.com/office/drawing/2010/slicer">
              <sle:slicer xmlns:sle="http://schemas.microsoft.com/office/drawing/2010/slicer" name="Order_Year 1"/>
            </a:graphicData>
          </a:graphic>
        </xdr:graphicFrame>
      </mc:Choice>
      <mc:Fallback>
        <xdr:sp macro="" textlink="">
          <xdr:nvSpPr>
            <xdr:cNvPr id="0" name=""/>
            <xdr:cNvSpPr>
              <a:spLocks noTextEdit="1"/>
            </xdr:cNvSpPr>
          </xdr:nvSpPr>
          <xdr:spPr>
            <a:xfrm>
              <a:off x="334945" y="8392196"/>
              <a:ext cx="1864481" cy="1544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377275</xdr:colOff>
      <xdr:row>2</xdr:row>
      <xdr:rowOff>83581</xdr:rowOff>
    </xdr:from>
    <xdr:to>
      <xdr:col>30</xdr:col>
      <xdr:colOff>68263</xdr:colOff>
      <xdr:row>7</xdr:row>
      <xdr:rowOff>55948</xdr:rowOff>
    </xdr:to>
    <xdr:pic macro="[0]!RefreshDashboard">
      <xdr:nvPicPr>
        <xdr:cNvPr id="81" name="Graphic 80" descr="Repeat with solid fill">
          <a:extLst>
            <a:ext uri="{FF2B5EF4-FFF2-40B4-BE49-F238E27FC236}">
              <a16:creationId xmlns:a16="http://schemas.microsoft.com/office/drawing/2014/main" id="{3C6A8CAE-06C7-FD16-7A7E-A98413D2C3C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7634334" y="475787"/>
          <a:ext cx="923635" cy="9528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22</xdr:col>
      <xdr:colOff>76200</xdr:colOff>
      <xdr:row>8</xdr:row>
      <xdr:rowOff>119062</xdr:rowOff>
    </xdr:from>
    <xdr:to>
      <xdr:col>25</xdr:col>
      <xdr:colOff>66675</xdr:colOff>
      <xdr:row>19</xdr:row>
      <xdr:rowOff>85725</xdr:rowOff>
    </xdr:to>
    <xdr:graphicFrame macro="">
      <xdr:nvGraphicFramePr>
        <xdr:cNvPr id="4" name="Chart 3">
          <a:extLst>
            <a:ext uri="{FF2B5EF4-FFF2-40B4-BE49-F238E27FC236}">
              <a16:creationId xmlns:a16="http://schemas.microsoft.com/office/drawing/2014/main" id="{917B2A03-E1AD-11DB-8D00-9DE8B3DFD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290512</xdr:colOff>
      <xdr:row>8</xdr:row>
      <xdr:rowOff>42862</xdr:rowOff>
    </xdr:from>
    <xdr:to>
      <xdr:col>19</xdr:col>
      <xdr:colOff>628650</xdr:colOff>
      <xdr:row>19</xdr:row>
      <xdr:rowOff>142875</xdr:rowOff>
    </xdr:to>
    <xdr:graphicFrame macro="">
      <xdr:nvGraphicFramePr>
        <xdr:cNvPr id="5" name="Chart 4">
          <a:extLst>
            <a:ext uri="{FF2B5EF4-FFF2-40B4-BE49-F238E27FC236}">
              <a16:creationId xmlns:a16="http://schemas.microsoft.com/office/drawing/2014/main" id="{53E73C45-8E6C-C9D7-D93D-00A4F4858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371475</xdr:colOff>
      <xdr:row>8</xdr:row>
      <xdr:rowOff>161925</xdr:rowOff>
    </xdr:from>
    <xdr:to>
      <xdr:col>31</xdr:col>
      <xdr:colOff>304800</xdr:colOff>
      <xdr:row>18</xdr:row>
      <xdr:rowOff>19051</xdr:rowOff>
    </xdr:to>
    <xdr:graphicFrame macro="">
      <xdr:nvGraphicFramePr>
        <xdr:cNvPr id="6" name="Chart 5">
          <a:extLst>
            <a:ext uri="{FF2B5EF4-FFF2-40B4-BE49-F238E27FC236}">
              <a16:creationId xmlns:a16="http://schemas.microsoft.com/office/drawing/2014/main" id="{8AF1E010-5F36-2776-5F0E-39C69C92A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838201</xdr:colOff>
      <xdr:row>9</xdr:row>
      <xdr:rowOff>28575</xdr:rowOff>
    </xdr:from>
    <xdr:to>
      <xdr:col>7</xdr:col>
      <xdr:colOff>742951</xdr:colOff>
      <xdr:row>19</xdr:row>
      <xdr:rowOff>90487</xdr:rowOff>
    </xdr:to>
    <xdr:graphicFrame macro="">
      <xdr:nvGraphicFramePr>
        <xdr:cNvPr id="7" name="Chart 6">
          <a:extLst>
            <a:ext uri="{FF2B5EF4-FFF2-40B4-BE49-F238E27FC236}">
              <a16:creationId xmlns:a16="http://schemas.microsoft.com/office/drawing/2014/main" id="{1F3E5C2A-1FBD-67EE-AC2E-79ECFF1C3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742950</xdr:colOff>
      <xdr:row>16</xdr:row>
      <xdr:rowOff>119062</xdr:rowOff>
    </xdr:from>
    <xdr:to>
      <xdr:col>34</xdr:col>
      <xdr:colOff>38100</xdr:colOff>
      <xdr:row>28</xdr:row>
      <xdr:rowOff>47626</xdr:rowOff>
    </xdr:to>
    <xdr:graphicFrame macro="">
      <xdr:nvGraphicFramePr>
        <xdr:cNvPr id="9" name="Chart 8">
          <a:extLst>
            <a:ext uri="{FF2B5EF4-FFF2-40B4-BE49-F238E27FC236}">
              <a16:creationId xmlns:a16="http://schemas.microsoft.com/office/drawing/2014/main" id="{BFF79EC8-F33D-FBEE-25E6-A1E378BE1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257175</xdr:colOff>
      <xdr:row>22</xdr:row>
      <xdr:rowOff>109537</xdr:rowOff>
    </xdr:from>
    <xdr:to>
      <xdr:col>43</xdr:col>
      <xdr:colOff>381000</xdr:colOff>
      <xdr:row>30</xdr:row>
      <xdr:rowOff>161925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B651594-A077-15A4-9E30-42785DD448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498550" y="5062537"/>
              <a:ext cx="2562225" cy="15763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923925</xdr:colOff>
      <xdr:row>8</xdr:row>
      <xdr:rowOff>0</xdr:rowOff>
    </xdr:from>
    <xdr:to>
      <xdr:col>4</xdr:col>
      <xdr:colOff>685800</xdr:colOff>
      <xdr:row>22</xdr:row>
      <xdr:rowOff>0</xdr:rowOff>
    </xdr:to>
    <mc:AlternateContent xmlns:mc="http://schemas.openxmlformats.org/markup-compatibility/2006">
      <mc:Choice xmlns:a14="http://schemas.microsoft.com/office/drawing/2010/main" Requires="a14">
        <xdr:graphicFrame macro="">
          <xdr:nvGraphicFramePr>
            <xdr:cNvPr id="11" name="Category 2">
              <a:extLst>
                <a:ext uri="{FF2B5EF4-FFF2-40B4-BE49-F238E27FC236}">
                  <a16:creationId xmlns:a16="http://schemas.microsoft.com/office/drawing/2014/main" id="{0D3585E2-BCD8-6E15-0700-676D3B39547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876425" y="2286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7</xdr:row>
      <xdr:rowOff>161925</xdr:rowOff>
    </xdr:from>
    <xdr:to>
      <xdr:col>1</xdr:col>
      <xdr:colOff>933450</xdr:colOff>
      <xdr:row>21</xdr:row>
      <xdr:rowOff>161925</xdr:rowOff>
    </xdr:to>
    <mc:AlternateContent xmlns:mc="http://schemas.openxmlformats.org/markup-compatibility/2006">
      <mc:Choice xmlns:a14="http://schemas.microsoft.com/office/drawing/2010/main" Requires="a14">
        <xdr:graphicFrame macro="">
          <xdr:nvGraphicFramePr>
            <xdr:cNvPr id="12" name="Order_Year">
              <a:extLst>
                <a:ext uri="{FF2B5EF4-FFF2-40B4-BE49-F238E27FC236}">
                  <a16:creationId xmlns:a16="http://schemas.microsoft.com/office/drawing/2014/main" id="{697E05A6-887F-EDE2-A488-55A27FEF9F8E}"/>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dr:sp macro="" textlink="">
          <xdr:nvSpPr>
            <xdr:cNvPr id="0" name=""/>
            <xdr:cNvSpPr>
              <a:spLocks noTextEdit="1"/>
            </xdr:cNvSpPr>
          </xdr:nvSpPr>
          <xdr:spPr>
            <a:xfrm>
              <a:off x="57150" y="22574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704850</xdr:colOff>
      <xdr:row>9</xdr:row>
      <xdr:rowOff>123825</xdr:rowOff>
    </xdr:from>
    <xdr:to>
      <xdr:col>7</xdr:col>
      <xdr:colOff>704850</xdr:colOff>
      <xdr:row>23</xdr:row>
      <xdr:rowOff>123825</xdr:rowOff>
    </xdr:to>
    <mc:AlternateContent xmlns:mc="http://schemas.openxmlformats.org/markup-compatibility/2006">
      <mc:Choice xmlns:a14="http://schemas.microsoft.com/office/drawing/2010/main" Requires="a14">
        <xdr:graphicFrame macro="">
          <xdr:nvGraphicFramePr>
            <xdr:cNvPr id="13" name="O_month">
              <a:extLst>
                <a:ext uri="{FF2B5EF4-FFF2-40B4-BE49-F238E27FC236}">
                  <a16:creationId xmlns:a16="http://schemas.microsoft.com/office/drawing/2014/main" id="{A3AFB682-2749-D221-32B2-952D7AEF43D4}"/>
                </a:ext>
              </a:extLst>
            </xdr:cNvPr>
            <xdr:cNvGraphicFramePr/>
          </xdr:nvGraphicFramePr>
          <xdr:xfrm>
            <a:off x="0" y="0"/>
            <a:ext cx="0" cy="0"/>
          </xdr:xfrm>
          <a:graphic>
            <a:graphicData uri="http://schemas.microsoft.com/office/drawing/2010/slicer">
              <sle:slicer xmlns:sle="http://schemas.microsoft.com/office/drawing/2010/slicer" name="O_month"/>
            </a:graphicData>
          </a:graphic>
        </xdr:graphicFrame>
      </mc:Choice>
      <mc:Fallback>
        <xdr:sp macro="" textlink="">
          <xdr:nvSpPr>
            <xdr:cNvPr id="0" name=""/>
            <xdr:cNvSpPr>
              <a:spLocks noTextEdit="1"/>
            </xdr:cNvSpPr>
          </xdr:nvSpPr>
          <xdr:spPr>
            <a:xfrm>
              <a:off x="3724275" y="26003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180975</xdr:colOff>
      <xdr:row>11</xdr:row>
      <xdr:rowOff>95250</xdr:rowOff>
    </xdr:from>
    <xdr:to>
      <xdr:col>10</xdr:col>
      <xdr:colOff>76200</xdr:colOff>
      <xdr:row>25</xdr:row>
      <xdr:rowOff>95250</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D6EACA22-E33F-DB3F-2376-F6EA4D4AE0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29200" y="2952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wal sarwar" refreshedDate="45922.616926041665" createdVersion="8" refreshedVersion="8" minRefreshableVersion="3" recordCount="4808" xr:uid="{6DD9C6EC-2A48-47AB-9745-8345946A3550}">
  <cacheSource type="worksheet">
    <worksheetSource name="Table1"/>
  </cacheSource>
  <cacheFields count="29">
    <cacheField name="Row ID" numFmtId="0">
      <sharedItems containsSemiMixedTypes="0" containsString="0" containsNumber="1" containsInteger="1" minValue="1" maxValue="9994"/>
    </cacheField>
    <cacheField name="Order ID" numFmtId="0">
      <sharedItems/>
    </cacheField>
    <cacheField name="Order Date" numFmtId="165">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6-09-09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6-11-30T00:00:00"/>
        <d v="2014-06-20T00:00:00"/>
        <d v="2016-12-20T00:00:00"/>
        <d v="2016-08-09T00:00:00"/>
        <d v="2015-04-10T00:00:00"/>
        <d v="2016-06-24T00:00:00"/>
        <d v="2014-04-18T00:00:00"/>
        <d v="2016-03-29T00:00:00"/>
        <d v="2014-03-23T00:00:00"/>
        <d v="2016-07-03T00:00:00"/>
        <d v="2015-12-10T00:00:00"/>
        <d v="2016-11-29T00:00:00"/>
        <d v="2017-05-03T00:00:00"/>
        <d v="2015-03-12T00:00:00"/>
        <d v="2016-06-13T00:00:00"/>
        <d v="2015-12-05T00:00:00"/>
        <d v="2015-11-19T00:00:00"/>
        <d v="2017-11-22T00:00:00"/>
        <d v="2017-03-06T00:00:00"/>
        <d v="2016-02-29T00:00:00"/>
        <d v="2017-02-25T00:00:00"/>
        <d v="2016-12-17T00:00:00"/>
        <d v="2014-08-06T00:00:00"/>
        <d v="2014-04-11T00:00:00"/>
        <d v="2015-05-03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7-06-05T00:00:00"/>
        <d v="2017-07-18T00:00:00"/>
        <d v="2016-06-28T00:00:00"/>
        <d v="2015-10-19T00:00:00"/>
        <d v="2016-09-22T00:00:00"/>
        <d v="2015-06-01T00:00:00"/>
        <d v="2015-02-22T00:00:00"/>
        <d v="2017-12-15T00:00:00"/>
        <d v="2014-11-03T00:00:00"/>
        <d v="2015-03-08T00:00:00"/>
        <d v="2015-12-22T00:00:00"/>
        <d v="2017-08-11T00:00:00"/>
        <d v="2016-12-12T00:00:00"/>
        <d v="2016-08-28T00:00:00"/>
        <d v="2017-11-15T00:00:00"/>
        <d v="2017-05-16T00:00:00"/>
        <d v="2015-05-02T00:00:00"/>
        <d v="2017-05-11T00:00:00"/>
        <d v="2017-07-27T00:00:00"/>
        <d v="2016-12-30T00:00:00"/>
        <d v="2014-05-19T00:00:00"/>
        <d v="2016-04-16T00:00:00"/>
        <d v="2015-03-14T00:00:00"/>
        <d v="2016-07-01T00:00:00"/>
        <d v="2014-04-07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6-01-02T00:00:00"/>
        <d v="2015-03-15T00:00:00"/>
        <d v="2017-01-06T00:00:00"/>
        <d v="2014-03-07T00:00:00"/>
        <d v="2014-09-03T00:00:00"/>
        <d v="2016-01-31T00:00:00"/>
        <d v="2016-05-24T00:00:00"/>
        <d v="2014-04-30T00:00:00"/>
        <d v="2015-01-03T00:00:00"/>
        <d v="2015-09-08T00:00:00"/>
        <d v="2016-04-03T00:00:00"/>
        <d v="2017-04-25T00:00:00"/>
        <d v="2014-04-20T00:00:00"/>
        <d v="2017-08-04T00:00:00"/>
        <d v="2016-11-17T00:00:00"/>
        <d v="2015-06-21T00:00:00"/>
        <d v="2014-07-30T00:00:00"/>
        <d v="2016-05-27T00:00:00"/>
        <d v="2017-05-05T00:00:00"/>
        <d v="2014-05-10T00:00:00"/>
        <d v="2015-01-12T00:00:00"/>
        <d v="2014-06-14T00:00:00"/>
        <d v="2016-06-21T00:00:00"/>
        <d v="2017-08-22T00:00:00"/>
        <d v="2016-08-02T00:00:00"/>
        <d v="2015-05-21T00:00:00"/>
        <d v="2017-01-03T00:00:00"/>
        <d v="2017-09-30T00:00:00"/>
        <d v="2017-01-16T00:00:00"/>
        <d v="2014-12-07T00:00:00"/>
        <d v="2017-03-04T00:00:00"/>
        <d v="2016-08-21T00:00:00"/>
        <d v="2014-01-06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6-12-19T00:00:00"/>
        <d v="2017-10-04T00:00:00"/>
        <d v="2016-02-02T00:00:00"/>
        <d v="2016-10-24T00:00:00"/>
        <d v="2014-02-11T00:00:00"/>
        <d v="2014-12-21T00:00:00"/>
        <d v="2015-05-15T00:00:00"/>
        <d v="2015-01-04T00:00:00"/>
        <d v="2014-05-28T00:00:00"/>
        <d v="2016-07-28T00:00:00"/>
        <d v="2014-04-02T00:00:00"/>
        <d v="2014-07-28T00:00:00"/>
        <d v="2017-03-29T00:00:00"/>
        <d v="2016-02-03T00:00:00"/>
        <d v="2014-10-14T00:00:00"/>
        <d v="2015-08-11T00:00:00"/>
        <d v="2017-08-12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7-02-16T00:00:00"/>
        <d v="2014-06-17T00:00:00"/>
        <d v="2015-10-29T00:00:00"/>
        <d v="2015-03-07T00:00:00"/>
        <d v="2015-09-13T00:00:00"/>
        <d v="2015-02-07T00:00:00"/>
        <d v="2017-10-31T00:00:00"/>
        <d v="2017-05-30T00:00:00"/>
        <d v="2015-03-30T00:00:00"/>
        <d v="2017-05-22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6-07-30T00:00:00"/>
        <d v="2017-07-14T00:00:00"/>
        <d v="2014-11-20T00:00:00"/>
        <d v="2014-02-22T00:00:00"/>
        <d v="2014-04-15T00:00:00"/>
        <d v="2014-01-07T00:00:00"/>
        <d v="2017-09-13T00:00:00"/>
        <d v="2014-10-08T00:00:00"/>
        <d v="2015-01-06T00:00:00"/>
        <d v="2016-04-13T00:00:00"/>
        <d v="2014-05-16T00:00:00"/>
        <d v="2015-01-24T00:00:00"/>
        <d v="2014-03-28T00:00:00"/>
        <d v="2015-07-14T00:00:00"/>
        <d v="2014-05-31T00:00:00"/>
        <d v="2016-07-20T00:00:00"/>
        <d v="2015-09-20T00:00:00"/>
        <d v="2015-10-20T00:00:00"/>
        <d v="2017-11-08T00:00:00"/>
        <d v="2015-05-22T00:00:00"/>
        <d v="2016-03-09T00:00:00"/>
        <d v="2016-02-14T00:00:00"/>
        <d v="2016-06-30T00:00:00"/>
        <d v="2017-05-09T00:00:00"/>
        <d v="2017-07-26T00:00:00"/>
        <d v="2016-08-11T00:00:00"/>
        <d v="2017-04-06T00:00:00"/>
        <d v="2017-03-14T00:00:00"/>
        <d v="2016-03-06T00:00:00"/>
        <d v="2014-08-30T00:00:00"/>
        <d v="2015-05-1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10-27T00:00:00"/>
        <d v="2014-02-27T00:00:00"/>
        <d v="2016-08-05T00:00:00"/>
        <d v="2014-02-17T00:00:00"/>
        <d v="2015-05-11T00:00:00"/>
        <d v="2015-04-14T00:00:00"/>
        <d v="2015-01-28T00:00:00"/>
        <d v="2014-06-10T00:00:00"/>
        <d v="2016-10-11T00:00:00"/>
        <d v="2014-06-18T00:00:00"/>
        <d v="2017-02-28T00:00:00"/>
        <d v="2014-11-06T00:00:00"/>
        <d v="2015-12-29T00:00:00"/>
        <d v="2014-04-03T00:00:00"/>
        <d v="2016-06-03T00:00:00"/>
        <d v="2015-04-12T00:00:00"/>
        <d v="2014-11-08T00:00:00" u="1"/>
        <d v="2014-01-30T00:00:00" u="1"/>
        <d v="2015-12-16T00:00:00" u="1"/>
        <d v="2017-07-02T00:00:00" u="1"/>
        <d v="2014-01-03T00:00:00" u="1"/>
        <d v="2014-06-24T00:00:00" u="1"/>
        <d v="2015-05-09T00:00:00" u="1"/>
        <d v="2014-01-21T00:00:00" u="1"/>
      </sharedItems>
      <fieldGroup par="28"/>
    </cacheField>
    <cacheField name="Order_Year" numFmtId="0">
      <sharedItems containsSemiMixedTypes="0" containsString="0" containsNumber="1" containsInteger="1" minValue="2014" maxValue="2017" count="4">
        <n v="2016"/>
        <n v="2015"/>
        <n v="2014"/>
        <n v="2017"/>
      </sharedItems>
    </cacheField>
    <cacheField name="Order_Month" numFmtId="0">
      <sharedItems containsSemiMixedTypes="0" containsString="0" containsNumber="1" containsInteger="1" minValue="1" maxValue="12"/>
    </cacheField>
    <cacheField name="O_month" numFmtId="0">
      <sharedItems count="12">
        <s v="Nov"/>
        <s v="Jun"/>
        <s v="Oct"/>
        <s v="Apr"/>
        <s v="Dec"/>
        <s v="May"/>
        <s v="Aug"/>
        <s v="Jul"/>
        <s v="Sep"/>
        <s v="Jan"/>
        <s v="Mar"/>
        <s v="Feb"/>
      </sharedItems>
    </cacheField>
    <cacheField name="Order_day" numFmtId="0">
      <sharedItems/>
    </cacheField>
    <cacheField name="Ship Date" numFmtId="165">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44">
      <sharedItems containsSemiMixedTypes="0" containsString="0" containsNumber="1" minValue="0.55600000000000005" maxValue="11199.968000000001"/>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6"/>
        <n v="0.7"/>
        <n v="0.4"/>
        <n v="0.1"/>
        <n v="0.32"/>
        <n v="0.15"/>
      </sharedItems>
    </cacheField>
    <cacheField name="Profit" numFmtId="2">
      <sharedItems containsSemiMixedTypes="0" containsString="0" containsNumber="1" minValue="-3839.9904000000001" maxValue="5039.9856"/>
    </cacheField>
    <cacheField name="Profit Margin" numFmtId="9">
      <sharedItems containsSemiMixedTypes="0" containsString="0" containsNumber="1" minValue="-2.75" maxValue="0.5"/>
    </cacheField>
    <cacheField name="Months (Order Date)" numFmtId="0" databaseField="0">
      <fieldGroup base="2">
        <rangePr groupBy="months" startDate="2014-01-04T00:00:00" endDate="2017-12-31T00:00:00"/>
        <groupItems count="14">
          <s v="&lt;1/4/2014"/>
          <s v="Jan"/>
          <s v="Feb"/>
          <s v="Mar"/>
          <s v="Apr"/>
          <s v="May"/>
          <s v="Jun"/>
          <s v="Jul"/>
          <s v="Aug"/>
          <s v="Sep"/>
          <s v="Oct"/>
          <s v="Nov"/>
          <s v="Dec"/>
          <s v="&gt;12/31/2017"/>
        </groupItems>
      </fieldGroup>
    </cacheField>
    <cacheField name="Quarters (Order Date)" numFmtId="0" databaseField="0">
      <fieldGroup base="2">
        <rangePr groupBy="quarters" startDate="2014-01-04T00:00:00" endDate="2017-12-31T00:00:00"/>
        <groupItems count="6">
          <s v="&lt;1/4/2014"/>
          <s v="Qtr1"/>
          <s v="Qtr2"/>
          <s v="Qtr3"/>
          <s v="Qtr4"/>
          <s v="&gt;12/31/2017"/>
        </groupItems>
      </fieldGroup>
    </cacheField>
    <cacheField name="Years (Order Date)" numFmtId="0" databaseField="0">
      <fieldGroup base="2">
        <rangePr groupBy="years" startDate="2014-01-04T00:00:00" endDate="2017-12-31T00:00:00"/>
        <groupItems count="6">
          <s v="&lt;1/4/2014"/>
          <s v="2014"/>
          <s v="2015"/>
          <s v="2016"/>
          <s v="2017"/>
          <s v="&gt;12/31/2017"/>
        </groupItems>
      </fieldGroup>
    </cacheField>
  </cacheFields>
  <extLst>
    <ext xmlns:x14="http://schemas.microsoft.com/office/spreadsheetml/2009/9/main" uri="{725AE2AE-9491-48be-B2B4-4EB974FC3084}">
      <x14:pivotCacheDefinition pivotCacheId="1909482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8">
  <r>
    <n v="1"/>
    <s v="CA-2016-152156"/>
    <x v="0"/>
    <x v="0"/>
    <n v="11"/>
    <x v="0"/>
    <s v="Tue"/>
    <d v="2016-11-11T00:00:00"/>
    <x v="0"/>
    <s v="CG-12520"/>
    <s v="Claire Gute"/>
    <s v="Consumer"/>
    <s v="United States"/>
    <s v="Henderson"/>
    <x v="0"/>
    <n v="42420"/>
    <x v="0"/>
    <s v="FUR-BO-10001798"/>
    <x v="0"/>
    <s v="Bookcases"/>
    <s v="Bush Somerset Collection Bookcase"/>
    <n v="261.95999999999998"/>
    <n v="2"/>
    <x v="0"/>
    <n v="41.913600000000002"/>
    <n v="0.16000000000000003"/>
  </r>
  <r>
    <n v="3"/>
    <s v="CA-2016-138688"/>
    <x v="1"/>
    <x v="0"/>
    <n v="6"/>
    <x v="1"/>
    <s v="Sun"/>
    <d v="2016-06-16T00:00:00"/>
    <x v="0"/>
    <s v="DV-13045"/>
    <s v="Darrin Van Huff"/>
    <s v="Corporate"/>
    <s v="United States"/>
    <s v="Los Angeles"/>
    <x v="1"/>
    <n v="90036"/>
    <x v="1"/>
    <s v="OFF-LA-10000240"/>
    <x v="1"/>
    <s v="Labels"/>
    <s v="Self-Adhesive Address Labels for Typewriters by Universal"/>
    <n v="14.62"/>
    <n v="2"/>
    <x v="0"/>
    <n v="6.8714000000000004"/>
    <n v="0.47000000000000003"/>
  </r>
  <r>
    <n v="4"/>
    <s v="US-2015-108966"/>
    <x v="2"/>
    <x v="1"/>
    <n v="10"/>
    <x v="2"/>
    <s v="Sun"/>
    <d v="2015-10-18T00:00:00"/>
    <x v="1"/>
    <s v="SO-20335"/>
    <s v="Sean O'Donnell"/>
    <s v="Consumer"/>
    <s v="United States"/>
    <s v="Fort Lauderdale"/>
    <x v="2"/>
    <n v="33311"/>
    <x v="0"/>
    <s v="FUR-TA-10000577"/>
    <x v="0"/>
    <s v="Tables"/>
    <s v="Bretford CR4500 Series Slim Rectangular Table"/>
    <n v="957.57749999999999"/>
    <n v="5"/>
    <x v="1"/>
    <n v="-383.03100000000001"/>
    <n v="-0.4"/>
  </r>
  <r>
    <n v="6"/>
    <s v="CA-2014-115812"/>
    <x v="3"/>
    <x v="2"/>
    <n v="6"/>
    <x v="1"/>
    <s v="Mon"/>
    <d v="2014-06-14T00:00:00"/>
    <x v="1"/>
    <s v="BH-11710"/>
    <s v="Brosina Hoffman"/>
    <s v="Consumer"/>
    <s v="United States"/>
    <s v="Los Angeles"/>
    <x v="1"/>
    <n v="90032"/>
    <x v="1"/>
    <s v="FUR-FU-10001487"/>
    <x v="0"/>
    <s v="Furnishings"/>
    <s v="Eldon Expressions Wood and Plastic Desk Accessories, Cherry Wood"/>
    <n v="48.86"/>
    <n v="7"/>
    <x v="0"/>
    <n v="14.1694"/>
    <n v="0.28999999999999998"/>
  </r>
  <r>
    <n v="13"/>
    <s v="CA-2017-114412"/>
    <x v="4"/>
    <x v="3"/>
    <n v="4"/>
    <x v="3"/>
    <s v="Sat"/>
    <d v="2017-04-20T00:00:00"/>
    <x v="1"/>
    <s v="AA-10480"/>
    <s v="Andrew Allen"/>
    <s v="Consumer"/>
    <s v="United States"/>
    <s v="Concord"/>
    <x v="3"/>
    <n v="28027"/>
    <x v="0"/>
    <s v="OFF-PA-10002365"/>
    <x v="1"/>
    <s v="Paper"/>
    <s v="Xerox 1967"/>
    <n v="15.552"/>
    <n v="3"/>
    <x v="2"/>
    <n v="5.4432"/>
    <n v="0.35000000000000003"/>
  </r>
  <r>
    <n v="14"/>
    <s v="CA-2016-161389"/>
    <x v="5"/>
    <x v="0"/>
    <n v="12"/>
    <x v="4"/>
    <s v="Mon"/>
    <d v="2016-12-10T00:00:00"/>
    <x v="1"/>
    <s v="IM-15070"/>
    <s v="Irene Maddox"/>
    <s v="Consumer"/>
    <s v="United States"/>
    <s v="Seattle"/>
    <x v="4"/>
    <n v="98103"/>
    <x v="1"/>
    <s v="OFF-BI-10003656"/>
    <x v="1"/>
    <s v="Binders"/>
    <s v="Fellowes PB200 Plastic Comb Binding Machine"/>
    <n v="407.976"/>
    <n v="3"/>
    <x v="2"/>
    <n v="132.59219999999999"/>
    <n v="0.32499999999999996"/>
  </r>
  <r>
    <n v="15"/>
    <s v="US-2015-118983"/>
    <x v="6"/>
    <x v="1"/>
    <n v="11"/>
    <x v="0"/>
    <s v="Sun"/>
    <d v="2015-11-26T00:00:00"/>
    <x v="1"/>
    <s v="HP-14815"/>
    <s v="Harold Pawlan"/>
    <s v="Home Office"/>
    <s v="United States"/>
    <s v="Fort Worth"/>
    <x v="5"/>
    <n v="76106"/>
    <x v="2"/>
    <s v="OFF-AP-10002311"/>
    <x v="1"/>
    <s v="Appliances"/>
    <s v="Holmes Replacement Filter for HEPA Air Cleaner, Very Large Room, HEPA Filter"/>
    <n v="68.81"/>
    <n v="5"/>
    <x v="3"/>
    <n v="-123.858"/>
    <n v="-1.8"/>
  </r>
  <r>
    <n v="17"/>
    <s v="CA-2014-105893"/>
    <x v="7"/>
    <x v="2"/>
    <n v="11"/>
    <x v="0"/>
    <s v="Tue"/>
    <d v="2014-11-18T00:00:00"/>
    <x v="1"/>
    <s v="PK-19075"/>
    <s v="Pete Kriz"/>
    <s v="Consumer"/>
    <s v="United States"/>
    <s v="Madison"/>
    <x v="6"/>
    <n v="53711"/>
    <x v="2"/>
    <s v="OFF-ST-10004186"/>
    <x v="1"/>
    <s v="Storage"/>
    <s v="Stur-D-Stor Shelving, Vertical 5-Shelf: 72&quot;H x 36&quot;W x 18 1/2&quot;D"/>
    <n v="665.88"/>
    <n v="6"/>
    <x v="0"/>
    <n v="13.317600000000001"/>
    <n v="0.02"/>
  </r>
  <r>
    <n v="18"/>
    <s v="CA-2014-167164"/>
    <x v="8"/>
    <x v="2"/>
    <n v="5"/>
    <x v="5"/>
    <s v="Tue"/>
    <d v="2014-05-15T00:00:00"/>
    <x v="0"/>
    <s v="AG-10270"/>
    <s v="Alejandro Grove"/>
    <s v="Consumer"/>
    <s v="United States"/>
    <s v="West Jordan"/>
    <x v="7"/>
    <n v="84084"/>
    <x v="1"/>
    <s v="OFF-ST-10000107"/>
    <x v="1"/>
    <s v="Storage"/>
    <s v="Fellowes Super Stor/Drawer"/>
    <n v="55.5"/>
    <n v="2"/>
    <x v="0"/>
    <n v="9.99"/>
    <n v="0.18"/>
  </r>
  <r>
    <n v="19"/>
    <s v="CA-2014-143336"/>
    <x v="9"/>
    <x v="2"/>
    <n v="8"/>
    <x v="6"/>
    <s v="Wed"/>
    <d v="2014-09-01T00:00:00"/>
    <x v="0"/>
    <s v="ZD-21925"/>
    <s v="Zuschuss Donatelli"/>
    <s v="Consumer"/>
    <s v="United States"/>
    <s v="San Francisco"/>
    <x v="1"/>
    <n v="94109"/>
    <x v="1"/>
    <s v="OFF-AR-10003056"/>
    <x v="1"/>
    <s v="Art"/>
    <s v="Newell 341"/>
    <n v="8.56"/>
    <n v="2"/>
    <x v="0"/>
    <n v="2.4824000000000002"/>
    <n v="0.28999999999999998"/>
  </r>
  <r>
    <n v="22"/>
    <s v="CA-2016-137330"/>
    <x v="10"/>
    <x v="0"/>
    <n v="12"/>
    <x v="4"/>
    <s v="Fri"/>
    <d v="2016-12-13T00:00:00"/>
    <x v="1"/>
    <s v="KB-16585"/>
    <s v="Ken Black"/>
    <s v="Corporate"/>
    <s v="United States"/>
    <s v="Fremont"/>
    <x v="8"/>
    <n v="68025"/>
    <x v="2"/>
    <s v="OFF-AR-10000246"/>
    <x v="1"/>
    <s v="Art"/>
    <s v="Newell 318"/>
    <n v="19.46"/>
    <n v="7"/>
    <x v="0"/>
    <n v="5.0595999999999997"/>
    <n v="0.25999999999999995"/>
  </r>
  <r>
    <n v="24"/>
    <s v="US-2017-156909"/>
    <x v="11"/>
    <x v="3"/>
    <n v="7"/>
    <x v="7"/>
    <s v="Sun"/>
    <d v="2017-07-18T00:00:00"/>
    <x v="0"/>
    <s v="SF-20065"/>
    <s v="Sandra Flanagan"/>
    <s v="Consumer"/>
    <s v="United States"/>
    <s v="Philadelphia"/>
    <x v="9"/>
    <n v="19140"/>
    <x v="3"/>
    <s v="FUR-CH-10002774"/>
    <x v="0"/>
    <s v="Chairs"/>
    <s v="Global Deluxe Stacking Chair, Gray"/>
    <n v="71.372"/>
    <n v="2"/>
    <x v="4"/>
    <n v="-1.0196000000000001"/>
    <n v="-1.4285714285714287E-2"/>
  </r>
  <r>
    <n v="25"/>
    <s v="CA-2015-106320"/>
    <x v="12"/>
    <x v="1"/>
    <n v="9"/>
    <x v="8"/>
    <s v="Fri"/>
    <d v="2015-09-30T00:00:00"/>
    <x v="1"/>
    <s v="EB-13870"/>
    <s v="Emily Burns"/>
    <s v="Consumer"/>
    <s v="United States"/>
    <s v="Orem"/>
    <x v="7"/>
    <n v="84057"/>
    <x v="1"/>
    <s v="FUR-TA-10000577"/>
    <x v="0"/>
    <s v="Tables"/>
    <s v="Bretford CR4500 Series Slim Rectangular Table"/>
    <n v="1044.6300000000001"/>
    <n v="3"/>
    <x v="0"/>
    <n v="240.26490000000001"/>
    <n v="0.22999999999999998"/>
  </r>
  <r>
    <n v="26"/>
    <s v="CA-2016-121755"/>
    <x v="13"/>
    <x v="0"/>
    <n v="1"/>
    <x v="9"/>
    <s v="Sat"/>
    <d v="2016-01-20T00:00:00"/>
    <x v="0"/>
    <s v="EH-13945"/>
    <s v="Eric Hoffmann"/>
    <s v="Consumer"/>
    <s v="United States"/>
    <s v="Los Angeles"/>
    <x v="1"/>
    <n v="90049"/>
    <x v="1"/>
    <s v="OFF-BI-10001634"/>
    <x v="1"/>
    <s v="Binders"/>
    <s v="Wilson Jones Active Use Binders"/>
    <n v="11.648"/>
    <n v="2"/>
    <x v="2"/>
    <n v="4.2224000000000004"/>
    <n v="0.36250000000000004"/>
  </r>
  <r>
    <n v="28"/>
    <s v="US-2015-150630"/>
    <x v="14"/>
    <x v="1"/>
    <n v="9"/>
    <x v="8"/>
    <s v="Thu"/>
    <d v="2015-09-21T00:00:00"/>
    <x v="1"/>
    <s v="TB-21520"/>
    <s v="Tracy Blumstein"/>
    <s v="Consumer"/>
    <s v="United States"/>
    <s v="Philadelphia"/>
    <x v="9"/>
    <n v="19140"/>
    <x v="3"/>
    <s v="FUR-BO-10004834"/>
    <x v="0"/>
    <s v="Bookcases"/>
    <s v="Riverside Palais Royal Lawyers Bookcase, Royale Cherry Finish"/>
    <n v="3083.43"/>
    <n v="7"/>
    <x v="5"/>
    <n v="-1665.0522000000001"/>
    <n v="-0.54"/>
  </r>
  <r>
    <n v="35"/>
    <s v="CA-2017-107727"/>
    <x v="15"/>
    <x v="3"/>
    <n v="10"/>
    <x v="2"/>
    <s v="Thu"/>
    <d v="2017-10-23T00:00:00"/>
    <x v="0"/>
    <s v="MA-17560"/>
    <s v="Matt Abelman"/>
    <s v="Home Office"/>
    <s v="United States"/>
    <s v="Houston"/>
    <x v="5"/>
    <n v="77095"/>
    <x v="2"/>
    <s v="OFF-PA-10000249"/>
    <x v="1"/>
    <s v="Paper"/>
    <s v="Easy-staple paper"/>
    <n v="29.472000000000001"/>
    <n v="3"/>
    <x v="2"/>
    <n v="9.9467999999999996"/>
    <n v="0.33749999999999997"/>
  </r>
  <r>
    <n v="36"/>
    <s v="CA-2016-117590"/>
    <x v="16"/>
    <x v="0"/>
    <n v="12"/>
    <x v="4"/>
    <s v="Thu"/>
    <d v="2016-12-10T00:00:00"/>
    <x v="2"/>
    <s v="GH-14485"/>
    <s v="Gene Hale"/>
    <s v="Corporate"/>
    <s v="United States"/>
    <s v="Richardson"/>
    <x v="5"/>
    <n v="75080"/>
    <x v="2"/>
    <s v="TEC-PH-10004977"/>
    <x v="2"/>
    <s v="Phones"/>
    <s v="GE 30524EE4"/>
    <n v="1097.5440000000001"/>
    <n v="7"/>
    <x v="2"/>
    <n v="123.47369999999999"/>
    <n v="0.11249999999999999"/>
  </r>
  <r>
    <n v="38"/>
    <s v="CA-2015-117415"/>
    <x v="17"/>
    <x v="1"/>
    <n v="12"/>
    <x v="4"/>
    <s v="Sun"/>
    <d v="2015-12-31T00:00:00"/>
    <x v="1"/>
    <s v="SN-20710"/>
    <s v="Steve Nguyen"/>
    <s v="Home Office"/>
    <s v="United States"/>
    <s v="Houston"/>
    <x v="5"/>
    <n v="77041"/>
    <x v="2"/>
    <s v="OFF-EN-10002986"/>
    <x v="1"/>
    <s v="Envelopes"/>
    <s v="#10-4 1/8&quot; x 9 1/2&quot; Premium Diagonal Seam Envelopes"/>
    <n v="113.328"/>
    <n v="9"/>
    <x v="2"/>
    <n v="35.414999999999999"/>
    <n v="0.3125"/>
  </r>
  <r>
    <n v="42"/>
    <s v="CA-2017-120999"/>
    <x v="18"/>
    <x v="3"/>
    <n v="9"/>
    <x v="8"/>
    <s v="Sun"/>
    <d v="2017-09-15T00:00:00"/>
    <x v="1"/>
    <s v="LC-16930"/>
    <s v="Linda Cazamias"/>
    <s v="Corporate"/>
    <s v="United States"/>
    <s v="Naperville"/>
    <x v="10"/>
    <n v="60540"/>
    <x v="2"/>
    <s v="TEC-PH-10004093"/>
    <x v="2"/>
    <s v="Phones"/>
    <s v="Panasonic Kx-TS550"/>
    <n v="147.16800000000001"/>
    <n v="4"/>
    <x v="2"/>
    <n v="16.5564"/>
    <n v="0.11249999999999999"/>
  </r>
  <r>
    <n v="43"/>
    <s v="CA-2016-101343"/>
    <x v="19"/>
    <x v="0"/>
    <n v="7"/>
    <x v="7"/>
    <s v="Sun"/>
    <d v="2016-07-22T00:00:00"/>
    <x v="1"/>
    <s v="RA-19885"/>
    <s v="Ruben Ausman"/>
    <s v="Corporate"/>
    <s v="United States"/>
    <s v="Los Angeles"/>
    <x v="1"/>
    <n v="90049"/>
    <x v="1"/>
    <s v="OFF-ST-10003479"/>
    <x v="1"/>
    <s v="Storage"/>
    <s v="Eldon Base for stackable storage shelf, platinum"/>
    <n v="77.88"/>
    <n v="2"/>
    <x v="0"/>
    <n v="3.8940000000000001"/>
    <n v="0.05"/>
  </r>
  <r>
    <n v="44"/>
    <s v="CA-2017-139619"/>
    <x v="20"/>
    <x v="3"/>
    <n v="9"/>
    <x v="8"/>
    <s v="Tue"/>
    <d v="2017-09-23T00:00:00"/>
    <x v="1"/>
    <s v="ES-14080"/>
    <s v="Erin Smith"/>
    <s v="Corporate"/>
    <s v="United States"/>
    <s v="Melbourne"/>
    <x v="2"/>
    <n v="32935"/>
    <x v="0"/>
    <s v="OFF-ST-10003282"/>
    <x v="1"/>
    <s v="Storage"/>
    <s v="Advantus 10-Drawer Portable Organizer, Chrome Metal Frame, Smoke Drawers"/>
    <n v="95.616"/>
    <n v="2"/>
    <x v="2"/>
    <n v="9.5616000000000003"/>
    <n v="0.1"/>
  </r>
  <r>
    <n v="45"/>
    <s v="CA-2016-118255"/>
    <x v="21"/>
    <x v="0"/>
    <n v="3"/>
    <x v="10"/>
    <s v="Fri"/>
    <d v="2016-03-13T00:00:00"/>
    <x v="2"/>
    <s v="ON-18715"/>
    <s v="Odella Nelson"/>
    <s v="Corporate"/>
    <s v="United States"/>
    <s v="Eagan"/>
    <x v="11"/>
    <n v="55122"/>
    <x v="2"/>
    <s v="TEC-AC-10000171"/>
    <x v="2"/>
    <s v="Accessories"/>
    <s v="Verbatim 25 GB 6x Blu-ray Single Layer Recordable Disc, 25/Pack"/>
    <n v="45.98"/>
    <n v="2"/>
    <x v="0"/>
    <n v="19.7714"/>
    <n v="0.43000000000000005"/>
  </r>
  <r>
    <n v="47"/>
    <s v="CA-2014-146703"/>
    <x v="22"/>
    <x v="2"/>
    <n v="10"/>
    <x v="2"/>
    <s v="Mon"/>
    <d v="2014-10-25T00:00:00"/>
    <x v="0"/>
    <s v="PO-18865"/>
    <s v="Patrick O'Donnell"/>
    <s v="Consumer"/>
    <s v="United States"/>
    <s v="Westland"/>
    <x v="12"/>
    <n v="48185"/>
    <x v="2"/>
    <s v="OFF-ST-10001713"/>
    <x v="1"/>
    <s v="Storage"/>
    <s v="Gould Plastics 9-Pocket Panel Bin, 18-3/8w x 5-1/4d x 20-1/2h, Black"/>
    <n v="211.96"/>
    <n v="4"/>
    <x v="0"/>
    <n v="8.4784000000000006"/>
    <n v="0.04"/>
  </r>
  <r>
    <n v="48"/>
    <s v="CA-2016-169194"/>
    <x v="23"/>
    <x v="0"/>
    <n v="6"/>
    <x v="1"/>
    <s v="Mon"/>
    <d v="2016-06-25T00:00:00"/>
    <x v="1"/>
    <s v="LH-16900"/>
    <s v="Lena Hernandez"/>
    <s v="Consumer"/>
    <s v="United States"/>
    <s v="Dover"/>
    <x v="13"/>
    <n v="19901"/>
    <x v="3"/>
    <s v="TEC-AC-10002167"/>
    <x v="2"/>
    <s v="Accessories"/>
    <s v="Imation 8gb Micro Traveldrive Usb 2.0 Flash Drive"/>
    <n v="45"/>
    <n v="3"/>
    <x v="0"/>
    <n v="4.95"/>
    <n v="0.11"/>
  </r>
  <r>
    <n v="50"/>
    <s v="CA-2015-115742"/>
    <x v="24"/>
    <x v="1"/>
    <n v="4"/>
    <x v="3"/>
    <s v="Sat"/>
    <d v="2015-04-22T00:00:00"/>
    <x v="1"/>
    <s v="DP-13000"/>
    <s v="Darren Powers"/>
    <s v="Consumer"/>
    <s v="United States"/>
    <s v="New Albany"/>
    <x v="14"/>
    <n v="47150"/>
    <x v="2"/>
    <s v="OFF-BI-10004410"/>
    <x v="1"/>
    <s v="Binders"/>
    <s v="C-Line Peel &amp; Stick Add-On Filing Pockets, 8-3/4 x 5-1/8, 10/Pack"/>
    <n v="38.22"/>
    <n v="6"/>
    <x v="0"/>
    <n v="17.9634"/>
    <n v="0.47000000000000003"/>
  </r>
  <r>
    <n v="54"/>
    <s v="CA-2016-105816"/>
    <x v="25"/>
    <x v="0"/>
    <n v="12"/>
    <x v="4"/>
    <s v="Sun"/>
    <d v="2016-12-17T00:00:00"/>
    <x v="1"/>
    <s v="JM-15265"/>
    <s v="Janet Molinari"/>
    <s v="Corporate"/>
    <s v="United States"/>
    <s v="New York City"/>
    <x v="15"/>
    <n v="10024"/>
    <x v="3"/>
    <s v="OFF-FA-10000304"/>
    <x v="1"/>
    <s v="Fasteners"/>
    <s v="Advantus Push Pins"/>
    <n v="15.26"/>
    <n v="7"/>
    <x v="0"/>
    <n v="6.2565999999999997"/>
    <n v="0.41"/>
  </r>
  <r>
    <n v="56"/>
    <s v="CA-2016-111682"/>
    <x v="26"/>
    <x v="0"/>
    <n v="6"/>
    <x v="1"/>
    <s v="Fri"/>
    <d v="2016-06-18T00:00:00"/>
    <x v="2"/>
    <s v="TB-21055"/>
    <s v="Ted Butterfield"/>
    <s v="Consumer"/>
    <s v="United States"/>
    <s v="Troy"/>
    <x v="15"/>
    <n v="12180"/>
    <x v="3"/>
    <s v="OFF-ST-10000604"/>
    <x v="1"/>
    <s v="Storage"/>
    <s v="Home/Office Personal File Carts"/>
    <n v="208.56"/>
    <n v="6"/>
    <x v="0"/>
    <n v="52.14"/>
    <n v="0.25"/>
  </r>
  <r>
    <n v="63"/>
    <s v="CA-2015-135545"/>
    <x v="27"/>
    <x v="1"/>
    <n v="11"/>
    <x v="0"/>
    <s v="Tue"/>
    <d v="2015-11-30T00:00:00"/>
    <x v="1"/>
    <s v="KM-16720"/>
    <s v="Kunst Miller"/>
    <s v="Consumer"/>
    <s v="United States"/>
    <s v="Los Angeles"/>
    <x v="1"/>
    <n v="90004"/>
    <x v="1"/>
    <s v="TEC-AC-10004633"/>
    <x v="2"/>
    <s v="Accessories"/>
    <s v="Verbatim 25 GB 6x Blu-ray Single Layer Recordable Disc, 3/Pack"/>
    <n v="13.98"/>
    <n v="2"/>
    <x v="0"/>
    <n v="6.1512000000000002"/>
    <n v="0.44"/>
  </r>
  <r>
    <n v="67"/>
    <s v="US-2015-164175"/>
    <x v="28"/>
    <x v="1"/>
    <n v="4"/>
    <x v="3"/>
    <s v="Thu"/>
    <d v="2015-05-05T00:00:00"/>
    <x v="1"/>
    <s v="PS-18970"/>
    <s v="Paul Stevenson"/>
    <s v="Home Office"/>
    <s v="United States"/>
    <s v="Chicago"/>
    <x v="10"/>
    <n v="60610"/>
    <x v="2"/>
    <s v="FUR-CH-10001146"/>
    <x v="0"/>
    <s v="Chairs"/>
    <s v="Global Value Mid-Back Manager's Chair, Gray"/>
    <n v="213.11500000000001"/>
    <n v="5"/>
    <x v="4"/>
    <n v="-15.2225"/>
    <n v="-7.1428571428571425E-2"/>
  </r>
  <r>
    <n v="68"/>
    <s v="CA-2014-106376"/>
    <x v="29"/>
    <x v="2"/>
    <n v="12"/>
    <x v="4"/>
    <s v="Fri"/>
    <d v="2014-12-10T00:00:00"/>
    <x v="1"/>
    <s v="BS-11590"/>
    <s v="Brendan Sweed"/>
    <s v="Corporate"/>
    <s v="United States"/>
    <s v="Gilbert"/>
    <x v="16"/>
    <n v="85234"/>
    <x v="1"/>
    <s v="OFF-AR-10002671"/>
    <x v="1"/>
    <s v="Art"/>
    <s v="Hunt BOSTON Model 1606 High-Volume Electric Pencil Sharpener, Beige"/>
    <n v="1113.0239999999999"/>
    <n v="8"/>
    <x v="2"/>
    <n v="111.30240000000001"/>
    <n v="0.10000000000000002"/>
  </r>
  <r>
    <n v="70"/>
    <s v="CA-2016-119823"/>
    <x v="30"/>
    <x v="0"/>
    <n v="6"/>
    <x v="1"/>
    <s v="Sat"/>
    <d v="2016-06-06T00:00:00"/>
    <x v="2"/>
    <s v="KD-16270"/>
    <s v="Karen Daniels"/>
    <s v="Consumer"/>
    <s v="United States"/>
    <s v="Springfield"/>
    <x v="17"/>
    <n v="22153"/>
    <x v="0"/>
    <s v="OFF-PA-10000482"/>
    <x v="1"/>
    <s v="Paper"/>
    <s v="Snap-A-Way Black Print Carbonless Ruled Speed Letter, Triplicate"/>
    <n v="75.88"/>
    <n v="2"/>
    <x v="0"/>
    <n v="35.663600000000002"/>
    <n v="0.47000000000000008"/>
  </r>
  <r>
    <n v="71"/>
    <s v="CA-2016-106075"/>
    <x v="31"/>
    <x v="0"/>
    <n v="9"/>
    <x v="8"/>
    <s v="Sun"/>
    <d v="2016-09-23T00:00:00"/>
    <x v="1"/>
    <s v="HM-14980"/>
    <s v="Henry MacAllister"/>
    <s v="Consumer"/>
    <s v="United States"/>
    <s v="New York City"/>
    <x v="15"/>
    <n v="10009"/>
    <x v="3"/>
    <s v="OFF-BI-10004654"/>
    <x v="1"/>
    <s v="Binders"/>
    <s v="Avery Binding System Hidden Tab Executive Style Index Sets"/>
    <n v="4.6159999999999997"/>
    <n v="1"/>
    <x v="2"/>
    <n v="1.7310000000000001"/>
    <n v="0.37500000000000006"/>
  </r>
  <r>
    <n v="72"/>
    <s v="CA-2017-114440"/>
    <x v="32"/>
    <x v="3"/>
    <n v="9"/>
    <x v="8"/>
    <s v="Thu"/>
    <d v="2017-09-17T00:00:00"/>
    <x v="0"/>
    <s v="TB-21520"/>
    <s v="Tracy Blumstein"/>
    <s v="Consumer"/>
    <s v="United States"/>
    <s v="Jackson"/>
    <x v="12"/>
    <n v="49201"/>
    <x v="2"/>
    <s v="OFF-PA-10004675"/>
    <x v="1"/>
    <s v="Paper"/>
    <s v="Telephone Message Books with Fax/Mobile Section, 5 1/2&quot; x 3 3/16&quot;"/>
    <n v="19.05"/>
    <n v="3"/>
    <x v="0"/>
    <n v="8.7629999999999999"/>
    <n v="0.45999999999999996"/>
  </r>
  <r>
    <n v="73"/>
    <s v="US-2015-134026"/>
    <x v="33"/>
    <x v="1"/>
    <n v="4"/>
    <x v="3"/>
    <s v="Sun"/>
    <d v="2015-05-02T00:00:00"/>
    <x v="1"/>
    <s v="JE-15745"/>
    <s v="Joel Eaton"/>
    <s v="Consumer"/>
    <s v="United States"/>
    <s v="Memphis"/>
    <x v="18"/>
    <n v="38109"/>
    <x v="0"/>
    <s v="FUR-CH-10000513"/>
    <x v="0"/>
    <s v="Chairs"/>
    <s v="High-Back Leather Manager's Chair"/>
    <n v="831.93600000000004"/>
    <n v="8"/>
    <x v="2"/>
    <n v="-114.3912"/>
    <n v="-0.13749999999999998"/>
  </r>
  <r>
    <n v="76"/>
    <s v="US-2017-118038"/>
    <x v="34"/>
    <x v="3"/>
    <n v="12"/>
    <x v="4"/>
    <s v="Sat"/>
    <d v="2017-12-11T00:00:00"/>
    <x v="2"/>
    <s v="KB-16600"/>
    <s v="Ken Brennan"/>
    <s v="Corporate"/>
    <s v="United States"/>
    <s v="Houston"/>
    <x v="5"/>
    <n v="77041"/>
    <x v="2"/>
    <s v="OFF-BI-10004182"/>
    <x v="1"/>
    <s v="Binders"/>
    <s v="Economy Binders"/>
    <n v="1.248"/>
    <n v="3"/>
    <x v="3"/>
    <n v="-1.9343999999999999"/>
    <n v="-1.5499999999999998"/>
  </r>
  <r>
    <n v="79"/>
    <s v="US-2014-147606"/>
    <x v="35"/>
    <x v="2"/>
    <n v="11"/>
    <x v="0"/>
    <s v="Wed"/>
    <d v="2014-12-01T00:00:00"/>
    <x v="0"/>
    <s v="JE-15745"/>
    <s v="Joel Eaton"/>
    <s v="Consumer"/>
    <s v="United States"/>
    <s v="Houston"/>
    <x v="5"/>
    <n v="77070"/>
    <x v="2"/>
    <s v="FUR-FU-10003194"/>
    <x v="0"/>
    <s v="Furnishings"/>
    <s v="Eldon Expressions Desk Accessory, Wood Pencil Holder, Oak"/>
    <n v="19.3"/>
    <n v="5"/>
    <x v="6"/>
    <n v="-14.475"/>
    <n v="-0.75"/>
  </r>
  <r>
    <n v="80"/>
    <s v="CA-2016-127208"/>
    <x v="1"/>
    <x v="0"/>
    <n v="6"/>
    <x v="1"/>
    <s v="Sun"/>
    <d v="2016-06-15T00:00:00"/>
    <x v="2"/>
    <s v="SC-20770"/>
    <s v="Stewart Carmichael"/>
    <s v="Corporate"/>
    <s v="United States"/>
    <s v="Decatur"/>
    <x v="19"/>
    <n v="35601"/>
    <x v="0"/>
    <s v="OFF-AP-10002118"/>
    <x v="1"/>
    <s v="Appliances"/>
    <s v="1.7 Cubic Foot Compact &quot;Cube&quot; Office Refrigerators"/>
    <n v="208.16"/>
    <n v="1"/>
    <x v="0"/>
    <n v="56.203200000000002"/>
    <n v="0.27"/>
  </r>
  <r>
    <n v="82"/>
    <s v="CA-2014-139451"/>
    <x v="36"/>
    <x v="2"/>
    <n v="10"/>
    <x v="2"/>
    <s v="Sun"/>
    <d v="2014-10-16T00:00:00"/>
    <x v="1"/>
    <s v="DN-13690"/>
    <s v="Duane Noonan"/>
    <s v="Consumer"/>
    <s v="United States"/>
    <s v="San Francisco"/>
    <x v="1"/>
    <n v="94122"/>
    <x v="1"/>
    <s v="OFF-AR-10002053"/>
    <x v="1"/>
    <s v="Art"/>
    <s v="Premium Writing Pencils, Soft, #2 by Central Association for the Blind"/>
    <n v="14.9"/>
    <n v="5"/>
    <x v="0"/>
    <n v="4.1719999999999997"/>
    <n v="0.27999999999999997"/>
  </r>
  <r>
    <n v="84"/>
    <s v="CA-2015-149734"/>
    <x v="37"/>
    <x v="1"/>
    <n v="9"/>
    <x v="8"/>
    <s v="Thu"/>
    <d v="2015-09-08T00:00:00"/>
    <x v="1"/>
    <s v="JC-16105"/>
    <s v="Julie Creighton"/>
    <s v="Corporate"/>
    <s v="United States"/>
    <s v="Durham"/>
    <x v="3"/>
    <n v="27707"/>
    <x v="0"/>
    <s v="OFF-EN-10000927"/>
    <x v="1"/>
    <s v="Envelopes"/>
    <s v="Jet-Pak Recycled Peel 'N' Seal Padded Mailers"/>
    <n v="200.98400000000001"/>
    <n v="7"/>
    <x v="2"/>
    <n v="62.807499999999997"/>
    <n v="0.3125"/>
  </r>
  <r>
    <n v="85"/>
    <s v="US-2017-119662"/>
    <x v="38"/>
    <x v="3"/>
    <n v="11"/>
    <x v="0"/>
    <s v="Mon"/>
    <d v="2017-11-16T00:00:00"/>
    <x v="2"/>
    <s v="CS-12400"/>
    <s v="Christopher Schild"/>
    <s v="Home Office"/>
    <s v="United States"/>
    <s v="Chicago"/>
    <x v="10"/>
    <n v="60623"/>
    <x v="2"/>
    <s v="OFF-ST-10003656"/>
    <x v="1"/>
    <s v="Storage"/>
    <s v="Safco Industrial Wire Shelving"/>
    <n v="230.376"/>
    <n v="3"/>
    <x v="2"/>
    <n v="-48.954900000000002"/>
    <n v="-0.21249999999999999"/>
  </r>
  <r>
    <n v="86"/>
    <s v="CA-2017-140088"/>
    <x v="39"/>
    <x v="3"/>
    <n v="5"/>
    <x v="5"/>
    <s v="Sun"/>
    <d v="2017-05-30T00:00:00"/>
    <x v="0"/>
    <s v="PO-18865"/>
    <s v="Patrick O'Donnell"/>
    <s v="Consumer"/>
    <s v="United States"/>
    <s v="Columbia"/>
    <x v="20"/>
    <n v="29203"/>
    <x v="0"/>
    <s v="FUR-CH-10000863"/>
    <x v="0"/>
    <s v="Chairs"/>
    <s v="Novimex Swivel Fabric Task Chair"/>
    <n v="301.95999999999998"/>
    <n v="2"/>
    <x v="0"/>
    <n v="33.215600000000002"/>
    <n v="0.11000000000000001"/>
  </r>
  <r>
    <n v="87"/>
    <s v="CA-2017-155558"/>
    <x v="40"/>
    <x v="3"/>
    <n v="10"/>
    <x v="2"/>
    <s v="Thu"/>
    <d v="2017-11-02T00:00:00"/>
    <x v="1"/>
    <s v="PG-18895"/>
    <s v="Paul Gonzalez"/>
    <s v="Consumer"/>
    <s v="United States"/>
    <s v="Rochester"/>
    <x v="11"/>
    <n v="55901"/>
    <x v="2"/>
    <s v="TEC-AC-10001998"/>
    <x v="2"/>
    <s v="Accessories"/>
    <s v="Logitech LS21 Speaker System - PC Multimedia - 2.1-CH - Wired"/>
    <n v="19.989999999999998"/>
    <n v="1"/>
    <x v="0"/>
    <n v="6.7965999999999998"/>
    <n v="0.34"/>
  </r>
  <r>
    <n v="89"/>
    <s v="CA-2016-159695"/>
    <x v="41"/>
    <x v="0"/>
    <n v="4"/>
    <x v="3"/>
    <s v="Tue"/>
    <d v="2016-04-10T00:00:00"/>
    <x v="0"/>
    <s v="GM-14455"/>
    <s v="Gary Mitchum"/>
    <s v="Home Office"/>
    <s v="United States"/>
    <s v="Houston"/>
    <x v="5"/>
    <n v="77095"/>
    <x v="2"/>
    <s v="OFF-ST-10003442"/>
    <x v="1"/>
    <s v="Storage"/>
    <s v="Eldon Portable Mobile Manager"/>
    <n v="158.36799999999999"/>
    <n v="7"/>
    <x v="2"/>
    <n v="13.857200000000001"/>
    <n v="8.7500000000000008E-2"/>
  </r>
  <r>
    <n v="90"/>
    <s v="CA-2016-109806"/>
    <x v="42"/>
    <x v="0"/>
    <n v="9"/>
    <x v="8"/>
    <s v="Sat"/>
    <d v="2016-09-22T00:00:00"/>
    <x v="1"/>
    <s v="JS-15685"/>
    <s v="Jim Sink"/>
    <s v="Corporate"/>
    <s v="United States"/>
    <s v="Los Angeles"/>
    <x v="1"/>
    <n v="90036"/>
    <x v="1"/>
    <s v="OFF-AR-10004930"/>
    <x v="1"/>
    <s v="Art"/>
    <s v="Turquoise Lead Holder with Pocket Clip"/>
    <n v="20.100000000000001"/>
    <n v="3"/>
    <x v="0"/>
    <n v="6.633"/>
    <n v="0.32999999999999996"/>
  </r>
  <r>
    <n v="93"/>
    <s v="CA-2015-149587"/>
    <x v="43"/>
    <x v="1"/>
    <n v="1"/>
    <x v="9"/>
    <s v="Sat"/>
    <d v="2015-02-05T00:00:00"/>
    <x v="0"/>
    <s v="KB-16315"/>
    <s v="Karl Braun"/>
    <s v="Consumer"/>
    <s v="United States"/>
    <s v="Minneapolis"/>
    <x v="11"/>
    <n v="55407"/>
    <x v="2"/>
    <s v="OFF-PA-10003177"/>
    <x v="1"/>
    <s v="Paper"/>
    <s v="Xerox 1999"/>
    <n v="12.96"/>
    <n v="2"/>
    <x v="0"/>
    <n v="6.2207999999999997"/>
    <n v="0.47999999999999993"/>
  </r>
  <r>
    <n v="96"/>
    <s v="US-2017-109484"/>
    <x v="44"/>
    <x v="3"/>
    <n v="11"/>
    <x v="0"/>
    <s v="Mon"/>
    <d v="2017-11-12T00:00:00"/>
    <x v="1"/>
    <s v="RB-19705"/>
    <s v="Roger Barcio"/>
    <s v="Home Office"/>
    <s v="United States"/>
    <s v="Portland"/>
    <x v="21"/>
    <n v="97206"/>
    <x v="1"/>
    <s v="OFF-BI-10004738"/>
    <x v="1"/>
    <s v="Binders"/>
    <s v="Flexible Leather- Look Classic Collection Ring Binder"/>
    <n v="5.6820000000000004"/>
    <n v="1"/>
    <x v="7"/>
    <n v="-3.7879999999999998"/>
    <n v="-0.66666666666666663"/>
  </r>
  <r>
    <n v="97"/>
    <s v="CA-2017-161018"/>
    <x v="45"/>
    <x v="3"/>
    <n v="11"/>
    <x v="0"/>
    <s v="Thu"/>
    <d v="2017-11-11T00:00:00"/>
    <x v="0"/>
    <s v="PN-18775"/>
    <s v="Parhena Norris"/>
    <s v="Home Office"/>
    <s v="United States"/>
    <s v="New York City"/>
    <x v="15"/>
    <n v="10009"/>
    <x v="3"/>
    <s v="FUR-FU-10000629"/>
    <x v="0"/>
    <s v="Furnishings"/>
    <s v="9-3/4 Diameter Round Wall Clock"/>
    <n v="96.53"/>
    <n v="7"/>
    <x v="0"/>
    <n v="40.5426"/>
    <n v="0.42"/>
  </r>
  <r>
    <n v="98"/>
    <s v="CA-2017-157833"/>
    <x v="46"/>
    <x v="3"/>
    <n v="6"/>
    <x v="1"/>
    <s v="Sat"/>
    <d v="2017-06-20T00:00:00"/>
    <x v="2"/>
    <s v="KD-16345"/>
    <s v="Katherine Ducich"/>
    <s v="Consumer"/>
    <s v="United States"/>
    <s v="San Francisco"/>
    <x v="1"/>
    <n v="94122"/>
    <x v="1"/>
    <s v="OFF-BI-10001721"/>
    <x v="1"/>
    <s v="Binders"/>
    <s v="Trimflex Flexible Post Binders"/>
    <n v="51.311999999999998"/>
    <n v="3"/>
    <x v="2"/>
    <n v="17.959199999999999"/>
    <n v="0.35"/>
  </r>
  <r>
    <n v="99"/>
    <s v="CA-2016-149223"/>
    <x v="47"/>
    <x v="0"/>
    <n v="9"/>
    <x v="8"/>
    <s v="Tue"/>
    <d v="2016-09-11T00:00:00"/>
    <x v="1"/>
    <s v="ER-13855"/>
    <s v="Elpida Rittenbach"/>
    <s v="Corporate"/>
    <s v="United States"/>
    <s v="Saint Paul"/>
    <x v="11"/>
    <n v="55106"/>
    <x v="2"/>
    <s v="OFF-AP-10000358"/>
    <x v="1"/>
    <s v="Appliances"/>
    <s v="Fellowes Basic Home/Office Series Surge Protectors"/>
    <n v="77.88"/>
    <n v="6"/>
    <x v="0"/>
    <n v="22.5852"/>
    <n v="0.29000000000000004"/>
  </r>
  <r>
    <n v="100"/>
    <s v="CA-2016-158568"/>
    <x v="48"/>
    <x v="0"/>
    <n v="8"/>
    <x v="6"/>
    <s v="Mon"/>
    <d v="2016-09-02T00:00:00"/>
    <x v="1"/>
    <s v="RB-19465"/>
    <s v="Rick Bensley"/>
    <s v="Home Office"/>
    <s v="United States"/>
    <s v="Chicago"/>
    <x v="10"/>
    <n v="60610"/>
    <x v="2"/>
    <s v="OFF-PA-10003256"/>
    <x v="1"/>
    <s v="Paper"/>
    <s v="Avery Personal Creations Heavyweight Cards"/>
    <n v="64.623999999999995"/>
    <n v="7"/>
    <x v="2"/>
    <n v="22.618400000000001"/>
    <n v="0.35000000000000003"/>
  </r>
  <r>
    <n v="103"/>
    <s v="CA-2016-129903"/>
    <x v="49"/>
    <x v="0"/>
    <n v="12"/>
    <x v="4"/>
    <s v="Thu"/>
    <d v="2016-12-04T00:00:00"/>
    <x v="0"/>
    <s v="GZ-14470"/>
    <s v="Gary Zandusky"/>
    <s v="Consumer"/>
    <s v="United States"/>
    <s v="Rochester"/>
    <x v="11"/>
    <n v="55901"/>
    <x v="2"/>
    <s v="OFF-PA-10004040"/>
    <x v="1"/>
    <s v="Paper"/>
    <s v="Universal Premium White Copier/Laser Paper (20Lb. and 87 Bright)"/>
    <n v="23.92"/>
    <n v="4"/>
    <x v="0"/>
    <n v="11.720800000000001"/>
    <n v="0.49"/>
  </r>
  <r>
    <n v="104"/>
    <s v="US-2015-156867"/>
    <x v="50"/>
    <x v="1"/>
    <n v="11"/>
    <x v="0"/>
    <s v="Fri"/>
    <d v="2015-11-17T00:00:00"/>
    <x v="1"/>
    <s v="LC-16870"/>
    <s v="Lena Cacioppo"/>
    <s v="Consumer"/>
    <s v="United States"/>
    <s v="Aurora"/>
    <x v="22"/>
    <n v="80013"/>
    <x v="1"/>
    <s v="TEC-AC-10001552"/>
    <x v="2"/>
    <s v="Accessories"/>
    <s v="Logitech K350 2.4Ghz Wireless Keyboard"/>
    <n v="238.89599999999999"/>
    <n v="6"/>
    <x v="2"/>
    <n v="-26.875800000000002"/>
    <n v="-0.11250000000000002"/>
  </r>
  <r>
    <n v="107"/>
    <s v="CA-2017-119004"/>
    <x v="51"/>
    <x v="3"/>
    <n v="11"/>
    <x v="0"/>
    <s v="Thu"/>
    <d v="2017-11-28T00:00:00"/>
    <x v="1"/>
    <s v="JM-15250"/>
    <s v="Janet Martin"/>
    <s v="Consumer"/>
    <s v="United States"/>
    <s v="Charlotte"/>
    <x v="3"/>
    <n v="28205"/>
    <x v="0"/>
    <s v="TEC-AC-10003499"/>
    <x v="2"/>
    <s v="Accessories"/>
    <s v="Memorex Mini Travel Drive 8 GB USB 2.0 Flash Drive"/>
    <n v="74.111999999999995"/>
    <n v="8"/>
    <x v="2"/>
    <n v="17.601600000000001"/>
    <n v="0.23750000000000004"/>
  </r>
  <r>
    <n v="110"/>
    <s v="CA-2015-129476"/>
    <x v="52"/>
    <x v="1"/>
    <n v="10"/>
    <x v="2"/>
    <s v="Thu"/>
    <d v="2015-10-20T00:00:00"/>
    <x v="1"/>
    <s v="PA-19060"/>
    <s v="Pete Armstrong"/>
    <s v="Home Office"/>
    <s v="United States"/>
    <s v="Orland Park"/>
    <x v="10"/>
    <n v="60462"/>
    <x v="2"/>
    <s v="TEC-AC-10000844"/>
    <x v="2"/>
    <s v="Accessories"/>
    <s v="Logitech Gaming G510s - Keyboard"/>
    <n v="339.96"/>
    <n v="5"/>
    <x v="2"/>
    <n v="67.992000000000004"/>
    <n v="0.20000000000000004"/>
  </r>
  <r>
    <n v="111"/>
    <s v="CA-2017-146780"/>
    <x v="53"/>
    <x v="3"/>
    <n v="12"/>
    <x v="4"/>
    <s v="Mon"/>
    <d v="2017-12-30T00:00:00"/>
    <x v="1"/>
    <s v="CV-12805"/>
    <s v="Cynthia Voltz"/>
    <s v="Corporate"/>
    <s v="United States"/>
    <s v="New York City"/>
    <x v="15"/>
    <n v="10035"/>
    <x v="3"/>
    <s v="FUR-FU-10001934"/>
    <x v="0"/>
    <s v="Furnishings"/>
    <s v="Magnifier Swing Arm Lamp"/>
    <n v="41.96"/>
    <n v="2"/>
    <x v="0"/>
    <n v="10.909599999999999"/>
    <n v="0.25999999999999995"/>
  </r>
  <r>
    <n v="112"/>
    <s v="CA-2016-128867"/>
    <x v="54"/>
    <x v="0"/>
    <n v="11"/>
    <x v="0"/>
    <s v="Thu"/>
    <d v="2016-11-10T00:00:00"/>
    <x v="1"/>
    <s v="CL-12565"/>
    <s v="Clay Ludtke"/>
    <s v="Consumer"/>
    <s v="United States"/>
    <s v="Urbandale"/>
    <x v="23"/>
    <n v="50322"/>
    <x v="2"/>
    <s v="OFF-AR-10000380"/>
    <x v="1"/>
    <s v="Art"/>
    <s v="Hunt PowerHouse Electric Pencil Sharpener, Blue"/>
    <n v="75.959999999999994"/>
    <n v="2"/>
    <x v="0"/>
    <n v="22.788"/>
    <n v="0.30000000000000004"/>
  </r>
  <r>
    <n v="114"/>
    <s v="CA-2014-115259"/>
    <x v="55"/>
    <x v="2"/>
    <n v="8"/>
    <x v="6"/>
    <s v="Mon"/>
    <d v="2014-08-27T00:00:00"/>
    <x v="0"/>
    <s v="RC-19960"/>
    <s v="Ryan Crowe"/>
    <s v="Consumer"/>
    <s v="United States"/>
    <s v="Columbus"/>
    <x v="24"/>
    <n v="43229"/>
    <x v="3"/>
    <s v="OFF-FA-10000621"/>
    <x v="1"/>
    <s v="Fasteners"/>
    <s v="OIC Colored Binder Clips, Assorted Sizes"/>
    <n v="40.095999999999997"/>
    <n v="14"/>
    <x v="2"/>
    <n v="14.534800000000001"/>
    <n v="0.36250000000000004"/>
  </r>
  <r>
    <n v="118"/>
    <s v="CA-2015-110457"/>
    <x v="56"/>
    <x v="1"/>
    <n v="3"/>
    <x v="10"/>
    <s v="Mon"/>
    <d v="2015-03-06T00:00:00"/>
    <x v="1"/>
    <s v="DK-13090"/>
    <s v="Dave Kipp"/>
    <s v="Consumer"/>
    <s v="United States"/>
    <s v="Seattle"/>
    <x v="4"/>
    <n v="98103"/>
    <x v="1"/>
    <s v="FUR-TA-10001768"/>
    <x v="0"/>
    <s v="Tables"/>
    <s v="Hon Racetrack Conference Tables"/>
    <n v="787.53"/>
    <n v="3"/>
    <x v="0"/>
    <n v="165.38130000000001"/>
    <n v="0.21000000000000002"/>
  </r>
  <r>
    <n v="119"/>
    <s v="US-2015-136476"/>
    <x v="57"/>
    <x v="1"/>
    <n v="4"/>
    <x v="3"/>
    <s v="Sun"/>
    <d v="2015-04-10T00:00:00"/>
    <x v="1"/>
    <s v="GG-14650"/>
    <s v="Greg Guthrie"/>
    <s v="Corporate"/>
    <s v="United States"/>
    <s v="Bristol"/>
    <x v="18"/>
    <n v="37620"/>
    <x v="0"/>
    <s v="OFF-BI-10003650"/>
    <x v="1"/>
    <s v="Binders"/>
    <s v="GBC DocuBind 300 Electric Binding Machine"/>
    <n v="157.79400000000001"/>
    <n v="1"/>
    <x v="7"/>
    <n v="-115.71559999999999"/>
    <n v="-0.73333333333333328"/>
  </r>
  <r>
    <n v="120"/>
    <s v="CA-2016-103730"/>
    <x v="1"/>
    <x v="0"/>
    <n v="6"/>
    <x v="1"/>
    <s v="Sun"/>
    <d v="2016-06-15T00:00:00"/>
    <x v="2"/>
    <s v="SC-20725"/>
    <s v="Steven Cartwright"/>
    <s v="Consumer"/>
    <s v="United States"/>
    <s v="Wilmington"/>
    <x v="13"/>
    <n v="19805"/>
    <x v="3"/>
    <s v="FUR-FU-10002157"/>
    <x v="0"/>
    <s v="Furnishings"/>
    <s v="Artistic Insta-Plaque"/>
    <n v="47.04"/>
    <n v="3"/>
    <x v="0"/>
    <n v="18.345600000000001"/>
    <n v="0.39"/>
  </r>
  <r>
    <n v="125"/>
    <s v="US-2014-152030"/>
    <x v="58"/>
    <x v="2"/>
    <n v="12"/>
    <x v="4"/>
    <s v="Fri"/>
    <d v="2014-12-28T00:00:00"/>
    <x v="0"/>
    <s v="AD-10180"/>
    <s v="Alan Dominguez"/>
    <s v="Home Office"/>
    <s v="United States"/>
    <s v="Houston"/>
    <x v="5"/>
    <n v="77041"/>
    <x v="2"/>
    <s v="FUR-CH-10004063"/>
    <x v="0"/>
    <s v="Chairs"/>
    <s v="Global Deluxe High-Back Manager's Chair"/>
    <n v="600.55799999999999"/>
    <n v="3"/>
    <x v="4"/>
    <n v="-8.5793999999999997"/>
    <n v="-1.4285714285714285E-2"/>
  </r>
  <r>
    <n v="126"/>
    <s v="US-2014-134614"/>
    <x v="59"/>
    <x v="2"/>
    <n v="9"/>
    <x v="8"/>
    <s v="Sat"/>
    <d v="2014-09-25T00:00:00"/>
    <x v="1"/>
    <s v="PF-19165"/>
    <s v="Philip Fox"/>
    <s v="Consumer"/>
    <s v="United States"/>
    <s v="Bloomington"/>
    <x v="10"/>
    <n v="61701"/>
    <x v="2"/>
    <s v="FUR-TA-10004534"/>
    <x v="0"/>
    <s v="Tables"/>
    <s v="Bevis 44 x 96 Conference Tables"/>
    <n v="617.70000000000005"/>
    <n v="6"/>
    <x v="5"/>
    <n v="-407.68200000000002"/>
    <n v="-0.66"/>
  </r>
  <r>
    <n v="127"/>
    <s v="US-2017-107272"/>
    <x v="60"/>
    <x v="3"/>
    <n v="11"/>
    <x v="0"/>
    <s v="Sun"/>
    <d v="2017-11-12T00:00:00"/>
    <x v="1"/>
    <s v="TS-21610"/>
    <s v="Troy Staebel"/>
    <s v="Consumer"/>
    <s v="United States"/>
    <s v="Phoenix"/>
    <x v="16"/>
    <n v="85023"/>
    <x v="1"/>
    <s v="OFF-BI-10003274"/>
    <x v="1"/>
    <s v="Binders"/>
    <s v="Avery Durable Slant Ring Binders, No Labels"/>
    <n v="2.3879999999999999"/>
    <n v="2"/>
    <x v="7"/>
    <n v="-1.8308"/>
    <n v="-0.76666666666666672"/>
  </r>
  <r>
    <n v="129"/>
    <s v="US-2016-125969"/>
    <x v="61"/>
    <x v="0"/>
    <n v="11"/>
    <x v="0"/>
    <s v="Sun"/>
    <d v="2016-11-10T00:00:00"/>
    <x v="0"/>
    <s v="LS-16975"/>
    <s v="Lindsay Shagiari"/>
    <s v="Home Office"/>
    <s v="United States"/>
    <s v="Los Angeles"/>
    <x v="1"/>
    <n v="90004"/>
    <x v="1"/>
    <s v="FUR-CH-10001146"/>
    <x v="0"/>
    <s v="Chairs"/>
    <s v="Global Task Chair, Black"/>
    <n v="81.424000000000007"/>
    <n v="2"/>
    <x v="2"/>
    <n v="-9.1601999999999997"/>
    <n v="-0.11249999999999999"/>
  </r>
  <r>
    <n v="131"/>
    <s v="US-2017-164147"/>
    <x v="62"/>
    <x v="3"/>
    <n v="2"/>
    <x v="11"/>
    <s v="Thu"/>
    <d v="2017-02-05T00:00:00"/>
    <x v="2"/>
    <s v="DW-13585"/>
    <s v="Dorothy Wardle"/>
    <s v="Corporate"/>
    <s v="United States"/>
    <s v="Columbus"/>
    <x v="24"/>
    <n v="43229"/>
    <x v="3"/>
    <s v="TEC-PH-10002293"/>
    <x v="2"/>
    <s v="Phones"/>
    <s v="Anker 36W 4-Port USB Wall Charger Travel Power Adapter for iPhone 5s 5c 5"/>
    <n v="59.97"/>
    <n v="5"/>
    <x v="8"/>
    <n v="-11.994"/>
    <n v="-0.2"/>
  </r>
  <r>
    <n v="134"/>
    <s v="CA-2016-145583"/>
    <x v="63"/>
    <x v="0"/>
    <n v="10"/>
    <x v="2"/>
    <s v="Thu"/>
    <d v="2016-10-19T00:00:00"/>
    <x v="1"/>
    <s v="LC-16885"/>
    <s v="Lena Creighton"/>
    <s v="Consumer"/>
    <s v="United States"/>
    <s v="Roseville"/>
    <x v="1"/>
    <n v="95661"/>
    <x v="1"/>
    <s v="OFF-PA-10001804"/>
    <x v="1"/>
    <s v="Paper"/>
    <s v="Xerox 195"/>
    <n v="20.04"/>
    <n v="3"/>
    <x v="0"/>
    <n v="9.6191999999999993"/>
    <n v="0.48"/>
  </r>
  <r>
    <n v="141"/>
    <s v="CA-2016-110366"/>
    <x v="64"/>
    <x v="0"/>
    <n v="9"/>
    <x v="8"/>
    <s v="Mon"/>
    <d v="2016-09-07T00:00:00"/>
    <x v="0"/>
    <s v="JD-15895"/>
    <s v="Jonathan Doherty"/>
    <s v="Corporate"/>
    <s v="United States"/>
    <s v="Philadelphia"/>
    <x v="9"/>
    <n v="19140"/>
    <x v="3"/>
    <s v="FUR-FU-10004848"/>
    <x v="0"/>
    <s v="Furnishings"/>
    <s v="Howard Miller 13-3/4&quot; Diameter Brushed Chrome Round Wall Clock"/>
    <n v="82.8"/>
    <n v="2"/>
    <x v="2"/>
    <n v="10.35"/>
    <n v="0.125"/>
  </r>
  <r>
    <n v="142"/>
    <s v="CA-2017-106180"/>
    <x v="65"/>
    <x v="3"/>
    <n v="9"/>
    <x v="8"/>
    <s v="Mon"/>
    <d v="2017-09-23T00:00:00"/>
    <x v="1"/>
    <s v="SH-19975"/>
    <s v="Sally Hughsby"/>
    <s v="Corporate"/>
    <s v="United States"/>
    <s v="San Francisco"/>
    <x v="1"/>
    <n v="94122"/>
    <x v="1"/>
    <s v="OFF-AR-10000940"/>
    <x v="1"/>
    <s v="Art"/>
    <s v="Newell 343"/>
    <n v="8.82"/>
    <n v="3"/>
    <x v="0"/>
    <n v="2.3814000000000002"/>
    <n v="0.27"/>
  </r>
  <r>
    <n v="145"/>
    <s v="CA-2017-155376"/>
    <x v="66"/>
    <x v="3"/>
    <n v="12"/>
    <x v="4"/>
    <s v="Fri"/>
    <d v="2017-12-27T00:00:00"/>
    <x v="1"/>
    <s v="SG-20080"/>
    <s v="Sandra Glassco"/>
    <s v="Consumer"/>
    <s v="United States"/>
    <s v="Independence"/>
    <x v="25"/>
    <n v="64055"/>
    <x v="2"/>
    <s v="OFF-AP-10001058"/>
    <x v="1"/>
    <s v="Appliances"/>
    <s v="Sanyo 2.5 Cubic Foot Mid-Size Office Refrigerators"/>
    <n v="839.43"/>
    <n v="3"/>
    <x v="0"/>
    <n v="218.2518"/>
    <n v="0.26"/>
  </r>
  <r>
    <n v="146"/>
    <s v="CA-2015-110744"/>
    <x v="67"/>
    <x v="1"/>
    <n v="9"/>
    <x v="8"/>
    <s v="Mon"/>
    <d v="2015-09-12T00:00:00"/>
    <x v="1"/>
    <s v="HA-14920"/>
    <s v="Helen Andreada"/>
    <s v="Consumer"/>
    <s v="United States"/>
    <s v="Pasadena"/>
    <x v="1"/>
    <n v="91104"/>
    <x v="1"/>
    <s v="OFF-ST-10003656"/>
    <x v="1"/>
    <s v="Storage"/>
    <s v="Safco Industrial Wire Shelving"/>
    <n v="671.93"/>
    <n v="7"/>
    <x v="0"/>
    <n v="20.157900000000001"/>
    <n v="3.0000000000000006E-2"/>
  </r>
  <r>
    <n v="147"/>
    <s v="CA-2014-110072"/>
    <x v="68"/>
    <x v="2"/>
    <n v="10"/>
    <x v="2"/>
    <s v="Wed"/>
    <d v="2014-10-28T00:00:00"/>
    <x v="1"/>
    <s v="MG-17680"/>
    <s v="Maureen Gastineau"/>
    <s v="Home Office"/>
    <s v="United States"/>
    <s v="Newark"/>
    <x v="24"/>
    <n v="43055"/>
    <x v="3"/>
    <s v="FUR-FU-10000521"/>
    <x v="0"/>
    <s v="Furnishings"/>
    <s v="Seth Thomas 14&quot; Putty-Colored Wall Clock"/>
    <n v="93.888000000000005"/>
    <n v="4"/>
    <x v="2"/>
    <n v="12.909599999999999"/>
    <n v="0.13749999999999998"/>
  </r>
  <r>
    <n v="148"/>
    <s v="CA-2016-114489"/>
    <x v="5"/>
    <x v="0"/>
    <n v="12"/>
    <x v="4"/>
    <s v="Mon"/>
    <d v="2016-12-09T00:00:00"/>
    <x v="1"/>
    <s v="JE-16165"/>
    <s v="Justin Ellison"/>
    <s v="Corporate"/>
    <s v="United States"/>
    <s v="Franklin"/>
    <x v="6"/>
    <n v="53132"/>
    <x v="2"/>
    <s v="TEC-PH-10000215"/>
    <x v="2"/>
    <s v="Phones"/>
    <s v="Plantronics Cordless Phone Headset with In-line Volume - M214C"/>
    <n v="384.45"/>
    <n v="11"/>
    <x v="0"/>
    <n v="103.8015"/>
    <n v="0.27"/>
  </r>
  <r>
    <n v="152"/>
    <s v="CA-2016-158834"/>
    <x v="69"/>
    <x v="0"/>
    <n v="3"/>
    <x v="10"/>
    <s v="Sun"/>
    <d v="2016-03-16T00:00:00"/>
    <x v="2"/>
    <s v="TW-21025"/>
    <s v="Tamara Willingham"/>
    <s v="Home Office"/>
    <s v="United States"/>
    <s v="Scottsdale"/>
    <x v="16"/>
    <n v="85254"/>
    <x v="1"/>
    <s v="OFF-AP-10000326"/>
    <x v="1"/>
    <s v="Appliances"/>
    <s v="Belkin 7 Outlet SurgeMaster Surge Protector with Phone Protection"/>
    <n v="157.91999999999999"/>
    <n v="5"/>
    <x v="2"/>
    <n v="17.765999999999998"/>
    <n v="0.1125"/>
  </r>
  <r>
    <n v="154"/>
    <s v="CA-2015-124919"/>
    <x v="70"/>
    <x v="1"/>
    <n v="5"/>
    <x v="5"/>
    <s v="Sun"/>
    <d v="2015-06-02T00:00:00"/>
    <x v="2"/>
    <s v="SP-20650"/>
    <s v="Stephanie Phelps"/>
    <s v="Corporate"/>
    <s v="United States"/>
    <s v="San Jose"/>
    <x v="1"/>
    <n v="95123"/>
    <x v="1"/>
    <s v="OFF-PA-10001950"/>
    <x v="1"/>
    <s v="Paper"/>
    <s v="Southworth 25% Cotton Antique Laid Paper &amp; Envelopes"/>
    <n v="58.38"/>
    <n v="7"/>
    <x v="0"/>
    <n v="26.271000000000001"/>
    <n v="0.45"/>
  </r>
  <r>
    <n v="157"/>
    <s v="CA-2015-118948"/>
    <x v="71"/>
    <x v="1"/>
    <n v="5"/>
    <x v="5"/>
    <s v="Thu"/>
    <d v="2015-06-03T00:00:00"/>
    <x v="1"/>
    <s v="NK-18490"/>
    <s v="Neil Knudson"/>
    <s v="Home Office"/>
    <s v="United States"/>
    <s v="Seattle"/>
    <x v="4"/>
    <n v="98105"/>
    <x v="1"/>
    <s v="OFF-AR-10001547"/>
    <x v="1"/>
    <s v="Art"/>
    <s v="Newell 311"/>
    <n v="6.63"/>
    <n v="3"/>
    <x v="0"/>
    <n v="1.7901"/>
    <n v="0.27"/>
  </r>
  <r>
    <n v="158"/>
    <s v="CA-2014-104269"/>
    <x v="72"/>
    <x v="2"/>
    <n v="3"/>
    <x v="10"/>
    <s v="Sat"/>
    <d v="2014-03-06T00:00:00"/>
    <x v="0"/>
    <s v="DB-13060"/>
    <s v="Dave Brooks"/>
    <s v="Consumer"/>
    <s v="United States"/>
    <s v="Seattle"/>
    <x v="4"/>
    <n v="98115"/>
    <x v="1"/>
    <s v="FUR-CH-10004063"/>
    <x v="0"/>
    <s v="Chairs"/>
    <s v="Global Deluxe High-Back Manager's Chair"/>
    <n v="457.56799999999998"/>
    <n v="2"/>
    <x v="2"/>
    <n v="51.476399999999998"/>
    <n v="0.1125"/>
  </r>
  <r>
    <n v="159"/>
    <s v="CA-2016-114104"/>
    <x v="73"/>
    <x v="0"/>
    <n v="11"/>
    <x v="0"/>
    <s v="Sun"/>
    <d v="2016-11-24T00:00:00"/>
    <x v="1"/>
    <s v="NP-18670"/>
    <s v="Nora Paige"/>
    <s v="Consumer"/>
    <s v="United States"/>
    <s v="Edmond"/>
    <x v="26"/>
    <n v="73034"/>
    <x v="2"/>
    <s v="OFF-LA-10002475"/>
    <x v="1"/>
    <s v="Labels"/>
    <s v="Avery 519"/>
    <n v="14.62"/>
    <n v="2"/>
    <x v="0"/>
    <n v="6.8714000000000004"/>
    <n v="0.47000000000000003"/>
  </r>
  <r>
    <n v="161"/>
    <s v="CA-2016-162733"/>
    <x v="74"/>
    <x v="0"/>
    <n v="5"/>
    <x v="5"/>
    <s v="Wed"/>
    <d v="2016-05-12T00:00:00"/>
    <x v="2"/>
    <s v="TT-21070"/>
    <s v="Ted Trevino"/>
    <s v="Consumer"/>
    <s v="United States"/>
    <s v="Los Angeles"/>
    <x v="1"/>
    <n v="90045"/>
    <x v="1"/>
    <s v="OFF-PA-10002751"/>
    <x v="1"/>
    <s v="Paper"/>
    <s v="Xerox 1920"/>
    <n v="5.98"/>
    <n v="1"/>
    <x v="0"/>
    <n v="2.6909999999999998"/>
    <n v="0.44999999999999996"/>
  </r>
  <r>
    <n v="162"/>
    <s v="CA-2015-119697"/>
    <x v="75"/>
    <x v="1"/>
    <n v="12"/>
    <x v="4"/>
    <s v="Mon"/>
    <d v="2015-12-31T00:00:00"/>
    <x v="0"/>
    <s v="EM-13960"/>
    <s v="Eric Murdock"/>
    <s v="Consumer"/>
    <s v="United States"/>
    <s v="Philadelphia"/>
    <x v="9"/>
    <n v="19134"/>
    <x v="3"/>
    <s v="TEC-AC-10003657"/>
    <x v="2"/>
    <s v="Accessories"/>
    <s v="Lenovo 17-Key USB Numeric Keypad"/>
    <n v="54.384"/>
    <n v="2"/>
    <x v="2"/>
    <n v="1.3595999999999999"/>
    <n v="2.4999999999999998E-2"/>
  </r>
  <r>
    <n v="163"/>
    <s v="CA-2016-154508"/>
    <x v="76"/>
    <x v="0"/>
    <n v="11"/>
    <x v="0"/>
    <s v="Wed"/>
    <d v="2016-11-20T00:00:00"/>
    <x v="1"/>
    <s v="RD-19900"/>
    <s v="Ruben Dartt"/>
    <s v="Consumer"/>
    <s v="United States"/>
    <s v="Carlsbad"/>
    <x v="27"/>
    <n v="88220"/>
    <x v="1"/>
    <s v="OFF-EN-10001990"/>
    <x v="1"/>
    <s v="Envelopes"/>
    <s v="Staple envelope"/>
    <n v="28.4"/>
    <n v="5"/>
    <x v="0"/>
    <n v="13.348000000000001"/>
    <n v="0.47000000000000003"/>
  </r>
  <r>
    <n v="164"/>
    <s v="CA-2016-113817"/>
    <x v="77"/>
    <x v="0"/>
    <n v="11"/>
    <x v="0"/>
    <s v="Mon"/>
    <d v="2016-11-11T00:00:00"/>
    <x v="1"/>
    <s v="MJ-17740"/>
    <s v="Max Jones"/>
    <s v="Consumer"/>
    <s v="United States"/>
    <s v="Seattle"/>
    <x v="4"/>
    <n v="98115"/>
    <x v="1"/>
    <s v="OFF-BI-10004002"/>
    <x v="1"/>
    <s v="Binders"/>
    <s v="Wilson Jones International Size A4 Ring Binders"/>
    <n v="27.68"/>
    <n v="2"/>
    <x v="2"/>
    <n v="9.6880000000000006"/>
    <n v="0.35000000000000003"/>
  </r>
  <r>
    <n v="165"/>
    <s v="CA-2014-139892"/>
    <x v="78"/>
    <x v="2"/>
    <n v="9"/>
    <x v="8"/>
    <s v="Mon"/>
    <d v="2014-09-12T00:00:00"/>
    <x v="1"/>
    <s v="BM-11140"/>
    <s v="Becky Martin"/>
    <s v="Consumer"/>
    <s v="United States"/>
    <s v="San Antonio"/>
    <x v="5"/>
    <n v="78207"/>
    <x v="2"/>
    <s v="OFF-AR-10004441"/>
    <x v="1"/>
    <s v="Art"/>
    <s v="BIC Brite Liner Highlighters"/>
    <n v="9.9359999999999999"/>
    <n v="3"/>
    <x v="2"/>
    <n v="2.7324000000000002"/>
    <n v="0.27500000000000002"/>
  </r>
  <r>
    <n v="172"/>
    <s v="CA-2014-118962"/>
    <x v="79"/>
    <x v="2"/>
    <n v="8"/>
    <x v="6"/>
    <s v="Tue"/>
    <d v="2014-08-09T00:00:00"/>
    <x v="1"/>
    <s v="CS-12130"/>
    <s v="Chad Sievert"/>
    <s v="Consumer"/>
    <s v="United States"/>
    <s v="Los Angeles"/>
    <x v="1"/>
    <n v="90004"/>
    <x v="1"/>
    <s v="OFF-PA-10000659"/>
    <x v="1"/>
    <s v="Paper"/>
    <s v="Adams Phone Message Book, Professional, 400 Message Capacity, 5 3/6” x 11”"/>
    <n v="20.94"/>
    <n v="3"/>
    <x v="0"/>
    <n v="9.8417999999999992"/>
    <n v="0.46999999999999992"/>
  </r>
  <r>
    <n v="175"/>
    <s v="US-2014-100853"/>
    <x v="80"/>
    <x v="2"/>
    <n v="9"/>
    <x v="8"/>
    <s v="Sun"/>
    <d v="2014-09-19T00:00:00"/>
    <x v="1"/>
    <s v="JB-15400"/>
    <s v="Jennifer Braxton"/>
    <s v="Corporate"/>
    <s v="United States"/>
    <s v="Chicago"/>
    <x v="10"/>
    <n v="60623"/>
    <x v="2"/>
    <s v="OFF-AP-10000891"/>
    <x v="1"/>
    <s v="Appliances"/>
    <s v="Kensington 7 Outlet MasterPiece HOMEOFFICE Power Control Center"/>
    <n v="52.448"/>
    <n v="2"/>
    <x v="3"/>
    <n v="-131.12"/>
    <n v="-2.5"/>
  </r>
  <r>
    <n v="177"/>
    <s v="US-2017-152366"/>
    <x v="81"/>
    <x v="3"/>
    <n v="4"/>
    <x v="3"/>
    <s v="Fri"/>
    <d v="2017-04-25T00:00:00"/>
    <x v="0"/>
    <s v="SJ-20500"/>
    <s v="Shirley Jackson"/>
    <s v="Consumer"/>
    <s v="United States"/>
    <s v="Houston"/>
    <x v="5"/>
    <n v="77036"/>
    <x v="2"/>
    <s v="OFF-AP-10002684"/>
    <x v="1"/>
    <s v="Appliances"/>
    <s v="Acco 7-Outlet Masterpiece Power Center, Wihtout Fax/Phone Line Protection"/>
    <n v="97.263999999999996"/>
    <n v="4"/>
    <x v="3"/>
    <n v="-243.16"/>
    <n v="-2.5"/>
  </r>
  <r>
    <n v="178"/>
    <s v="US-2015-101511"/>
    <x v="82"/>
    <x v="1"/>
    <n v="11"/>
    <x v="0"/>
    <s v="Sat"/>
    <d v="2015-11-23T00:00:00"/>
    <x v="0"/>
    <s v="JE-15745"/>
    <s v="Joel Eaton"/>
    <s v="Consumer"/>
    <s v="United States"/>
    <s v="Newark"/>
    <x v="24"/>
    <n v="43055"/>
    <x v="3"/>
    <s v="FUR-CH-10004698"/>
    <x v="0"/>
    <s v="Chairs"/>
    <s v="Padded Folding Chairs, Black, 4/Carton"/>
    <n v="396.80200000000002"/>
    <n v="7"/>
    <x v="4"/>
    <n v="-11.337199999999999"/>
    <n v="-2.8571428571428567E-2"/>
  </r>
  <r>
    <n v="180"/>
    <s v="CA-2015-137225"/>
    <x v="83"/>
    <x v="1"/>
    <n v="12"/>
    <x v="4"/>
    <s v="Tue"/>
    <d v="2015-12-19T00:00:00"/>
    <x v="1"/>
    <s v="JK-15640"/>
    <s v="Jim Kriz"/>
    <s v="Home Office"/>
    <s v="United States"/>
    <s v="New York City"/>
    <x v="15"/>
    <n v="10009"/>
    <x v="3"/>
    <s v="OFF-AR-10001940"/>
    <x v="1"/>
    <s v="Art"/>
    <s v="Sanford Colorific Eraseable Coloring Pencils, 12 Count"/>
    <n v="3.28"/>
    <n v="1"/>
    <x v="0"/>
    <n v="1.4104000000000001"/>
    <n v="0.43000000000000005"/>
  </r>
  <r>
    <n v="181"/>
    <s v="CA-2014-166191"/>
    <x v="29"/>
    <x v="2"/>
    <n v="12"/>
    <x v="4"/>
    <s v="Fri"/>
    <d v="2014-12-09T00:00:00"/>
    <x v="0"/>
    <s v="DK-13150"/>
    <s v="David Kendrick"/>
    <s v="Corporate"/>
    <s v="United States"/>
    <s v="Decatur"/>
    <x v="10"/>
    <n v="62521"/>
    <x v="2"/>
    <s v="OFF-ST-10003455"/>
    <x v="1"/>
    <s v="Storage"/>
    <s v="Tenex File Box, Personal Filing Tote with Lid, Black"/>
    <n v="24.815999999999999"/>
    <n v="2"/>
    <x v="2"/>
    <n v="1.8612"/>
    <n v="7.4999999999999997E-2"/>
  </r>
  <r>
    <n v="183"/>
    <s v="CA-2014-158274"/>
    <x v="84"/>
    <x v="2"/>
    <n v="11"/>
    <x v="0"/>
    <s v="Wed"/>
    <d v="2014-11-24T00:00:00"/>
    <x v="0"/>
    <s v="RM-19675"/>
    <s v="Robert Marley"/>
    <s v="Home Office"/>
    <s v="United States"/>
    <s v="Monroe"/>
    <x v="28"/>
    <n v="71203"/>
    <x v="0"/>
    <s v="TEC-PH-10003273"/>
    <x v="2"/>
    <s v="Phones"/>
    <s v="AT&amp;T TR1909W"/>
    <n v="503.96"/>
    <n v="4"/>
    <x v="0"/>
    <n v="131.02959999999999"/>
    <n v="0.26"/>
  </r>
  <r>
    <n v="186"/>
    <s v="CA-2016-105018"/>
    <x v="85"/>
    <x v="0"/>
    <n v="11"/>
    <x v="0"/>
    <s v="Mon"/>
    <d v="2016-12-02T00:00:00"/>
    <x v="1"/>
    <s v="SK-19990"/>
    <s v="Sally Knutson"/>
    <s v="Consumer"/>
    <s v="United States"/>
    <s v="Fairfield"/>
    <x v="29"/>
    <n v="6824"/>
    <x v="3"/>
    <s v="OFF-BI-10001890"/>
    <x v="1"/>
    <s v="Binders"/>
    <s v="Avery Poly Binder Pockets"/>
    <n v="7.16"/>
    <n v="2"/>
    <x v="0"/>
    <n v="3.4367999999999999"/>
    <n v="0.48"/>
  </r>
  <r>
    <n v="187"/>
    <s v="CA-2014-123260"/>
    <x v="86"/>
    <x v="2"/>
    <n v="8"/>
    <x v="6"/>
    <s v="Tue"/>
    <d v="2014-08-30T00:00:00"/>
    <x v="1"/>
    <s v="FM-14290"/>
    <s v="Frank Merwin"/>
    <s v="Home Office"/>
    <s v="United States"/>
    <s v="Los Angeles"/>
    <x v="1"/>
    <n v="90032"/>
    <x v="1"/>
    <s v="TEC-AC-10002323"/>
    <x v="2"/>
    <s v="Accessories"/>
    <s v="SanDisk Ultra 32 GB MicroSDHC Class 10 Memory Card"/>
    <n v="176.8"/>
    <n v="8"/>
    <x v="0"/>
    <n v="22.984000000000002"/>
    <n v="0.13"/>
  </r>
  <r>
    <n v="188"/>
    <s v="CA-2016-157000"/>
    <x v="87"/>
    <x v="0"/>
    <n v="7"/>
    <x v="7"/>
    <s v="Sat"/>
    <d v="2016-07-22T00:00:00"/>
    <x v="1"/>
    <s v="AM-10360"/>
    <s v="Alice McCarthy"/>
    <s v="Corporate"/>
    <s v="United States"/>
    <s v="Grand Prairie"/>
    <x v="5"/>
    <n v="75051"/>
    <x v="2"/>
    <s v="OFF-ST-10001328"/>
    <x v="1"/>
    <s v="Storage"/>
    <s v="Personal Filing Tote with Lid, Black/Gray"/>
    <n v="37.223999999999997"/>
    <n v="3"/>
    <x v="2"/>
    <n v="3.7223999999999999"/>
    <n v="0.1"/>
  </r>
  <r>
    <n v="190"/>
    <s v="CA-2015-102281"/>
    <x v="88"/>
    <x v="1"/>
    <n v="10"/>
    <x v="2"/>
    <s v="Mon"/>
    <d v="2015-10-14T00:00:00"/>
    <x v="2"/>
    <s v="MP-17470"/>
    <s v="Mark Packer"/>
    <s v="Home Office"/>
    <s v="United States"/>
    <s v="New York City"/>
    <x v="15"/>
    <n v="10035"/>
    <x v="3"/>
    <s v="FUR-BO-10002613"/>
    <x v="0"/>
    <s v="Bookcases"/>
    <s v="Atlantic Metals Mobile 4-Shelf Bookcases, Custom Colors"/>
    <n v="899.13599999999997"/>
    <n v="4"/>
    <x v="2"/>
    <n v="112.392"/>
    <n v="0.125"/>
  </r>
  <r>
    <n v="195"/>
    <s v="CA-2015-131457"/>
    <x v="89"/>
    <x v="1"/>
    <n v="10"/>
    <x v="2"/>
    <s v="Sat"/>
    <d v="2015-11-06T00:00:00"/>
    <x v="1"/>
    <s v="MZ-17515"/>
    <s v="Mary Zewe"/>
    <s v="Corporate"/>
    <s v="United States"/>
    <s v="Redlands"/>
    <x v="1"/>
    <n v="92374"/>
    <x v="1"/>
    <s v="OFF-EN-10001509"/>
    <x v="1"/>
    <s v="Envelopes"/>
    <s v="Poly String Tie Envelopes"/>
    <n v="14.28"/>
    <n v="7"/>
    <x v="0"/>
    <n v="6.7115999999999998"/>
    <n v="0.47000000000000003"/>
  </r>
  <r>
    <n v="196"/>
    <s v="CA-2014-140004"/>
    <x v="90"/>
    <x v="2"/>
    <n v="3"/>
    <x v="10"/>
    <s v="Fri"/>
    <d v="2014-03-25T00:00:00"/>
    <x v="1"/>
    <s v="CB-12025"/>
    <s v="Cassandra Brandow"/>
    <s v="Consumer"/>
    <s v="United States"/>
    <s v="Hamilton"/>
    <x v="24"/>
    <n v="45011"/>
    <x v="3"/>
    <s v="OFF-AR-10004685"/>
    <x v="1"/>
    <s v="Art"/>
    <s v="Binney &amp; Smith Crayola Metallic Colored Pencils, 8-Color Set"/>
    <n v="7.4080000000000004"/>
    <n v="2"/>
    <x v="2"/>
    <n v="1.2038"/>
    <n v="0.16249999999999998"/>
  </r>
  <r>
    <n v="198"/>
    <s v="CA-2017-107720"/>
    <x v="44"/>
    <x v="3"/>
    <n v="11"/>
    <x v="0"/>
    <s v="Mon"/>
    <d v="2017-11-13T00:00:00"/>
    <x v="1"/>
    <s v="VM-21685"/>
    <s v="Valerie Mitchum"/>
    <s v="Home Office"/>
    <s v="United States"/>
    <s v="Westfield"/>
    <x v="30"/>
    <n v="7090"/>
    <x v="3"/>
    <s v="OFF-ST-10001414"/>
    <x v="1"/>
    <s v="Storage"/>
    <s v="Decoflex Hanging Personal Folder File"/>
    <n v="46.26"/>
    <n v="3"/>
    <x v="0"/>
    <n v="12.0276"/>
    <n v="0.26"/>
  </r>
  <r>
    <n v="199"/>
    <s v="US-2017-124303"/>
    <x v="91"/>
    <x v="3"/>
    <n v="7"/>
    <x v="7"/>
    <s v="Thu"/>
    <d v="2017-07-13T00:00:00"/>
    <x v="1"/>
    <s v="FH-14365"/>
    <s v="Fred Hopkins"/>
    <s v="Corporate"/>
    <s v="United States"/>
    <s v="Philadelphia"/>
    <x v="9"/>
    <n v="19120"/>
    <x v="3"/>
    <s v="OFF-BI-10000343"/>
    <x v="1"/>
    <s v="Binders"/>
    <s v="Pressboard Covers with Storage Hooks, 9 1/2&quot; x 11&quot;, Light Blue"/>
    <n v="2.9460000000000002"/>
    <n v="2"/>
    <x v="7"/>
    <n v="-2.2585999999999999"/>
    <n v="-0.76666666666666661"/>
  </r>
  <r>
    <n v="201"/>
    <s v="CA-2017-105074"/>
    <x v="92"/>
    <x v="3"/>
    <n v="6"/>
    <x v="1"/>
    <s v="Sat"/>
    <d v="2017-06-29T00:00:00"/>
    <x v="1"/>
    <s v="MB-17305"/>
    <s v="Maria Bertelson"/>
    <s v="Consumer"/>
    <s v="United States"/>
    <s v="Akron"/>
    <x v="24"/>
    <n v="44312"/>
    <x v="3"/>
    <s v="OFF-PA-10002666"/>
    <x v="1"/>
    <s v="Paper"/>
    <s v="Southworth 25% Cotton Linen-Finish Paper &amp; Envelopes"/>
    <n v="21.744"/>
    <n v="3"/>
    <x v="2"/>
    <n v="6.7949999999999999"/>
    <n v="0.3125"/>
  </r>
  <r>
    <n v="202"/>
    <s v="CA-2014-133690"/>
    <x v="93"/>
    <x v="2"/>
    <n v="8"/>
    <x v="6"/>
    <s v="Sun"/>
    <d v="2014-08-05T00:00:00"/>
    <x v="2"/>
    <s v="BS-11755"/>
    <s v="Bruce Stewart"/>
    <s v="Consumer"/>
    <s v="United States"/>
    <s v="Denver"/>
    <x v="22"/>
    <n v="80219"/>
    <x v="1"/>
    <s v="FUR-TA-10004289"/>
    <x v="0"/>
    <s v="Tables"/>
    <s v="BoxOffice By Design Rectangular and Half-Moon Meeting Room Tables"/>
    <n v="218.75"/>
    <n v="2"/>
    <x v="5"/>
    <n v="-161.875"/>
    <n v="-0.74"/>
  </r>
  <r>
    <n v="204"/>
    <s v="US-2017-116701"/>
    <x v="94"/>
    <x v="3"/>
    <n v="12"/>
    <x v="4"/>
    <s v="Sun"/>
    <d v="2017-12-21T00:00:00"/>
    <x v="0"/>
    <s v="LC-17140"/>
    <s v="Logan Currie"/>
    <s v="Consumer"/>
    <s v="United States"/>
    <s v="Dallas"/>
    <x v="5"/>
    <n v="75220"/>
    <x v="2"/>
    <s v="OFF-AP-10003217"/>
    <x v="1"/>
    <s v="Appliances"/>
    <s v="Eureka Sanitaire  Commercial Upright"/>
    <n v="66.284000000000006"/>
    <n v="2"/>
    <x v="3"/>
    <n v="-178.96680000000001"/>
    <n v="-2.6999999999999997"/>
  </r>
  <r>
    <n v="205"/>
    <s v="CA-2017-126382"/>
    <x v="95"/>
    <x v="3"/>
    <n v="6"/>
    <x v="1"/>
    <s v="Sat"/>
    <d v="2017-06-07T00:00:00"/>
    <x v="1"/>
    <s v="HK-14890"/>
    <s v="Heather Kirkland"/>
    <s v="Corporate"/>
    <s v="United States"/>
    <s v="Franklin"/>
    <x v="18"/>
    <n v="37064"/>
    <x v="0"/>
    <s v="FUR-FU-10002960"/>
    <x v="0"/>
    <s v="Furnishings"/>
    <s v="Eldon 200 Class Desk Accessories, Burgundy"/>
    <n v="35.167999999999999"/>
    <n v="7"/>
    <x v="2"/>
    <n v="9.6712000000000007"/>
    <n v="0.27500000000000002"/>
  </r>
  <r>
    <n v="206"/>
    <s v="CA-2017-108329"/>
    <x v="34"/>
    <x v="3"/>
    <n v="12"/>
    <x v="4"/>
    <s v="Sat"/>
    <d v="2017-12-14T00:00:00"/>
    <x v="1"/>
    <s v="LE-16810"/>
    <s v="Laurel Elliston"/>
    <s v="Consumer"/>
    <s v="United States"/>
    <s v="Whittier"/>
    <x v="1"/>
    <n v="90604"/>
    <x v="1"/>
    <s v="TEC-PH-10001918"/>
    <x v="2"/>
    <s v="Phones"/>
    <s v="Nortel Business Series Terminal T7208 Digital phone"/>
    <n v="444.76799999999997"/>
    <n v="4"/>
    <x v="2"/>
    <n v="44.476799999999997"/>
    <n v="0.1"/>
  </r>
  <r>
    <n v="207"/>
    <s v="CA-2017-135860"/>
    <x v="96"/>
    <x v="3"/>
    <n v="12"/>
    <x v="4"/>
    <s v="Fri"/>
    <d v="2017-12-07T00:00:00"/>
    <x v="1"/>
    <s v="JH-15985"/>
    <s v="Joseph Holt"/>
    <s v="Consumer"/>
    <s v="United States"/>
    <s v="Saginaw"/>
    <x v="12"/>
    <n v="48601"/>
    <x v="2"/>
    <s v="OFF-ST-10000642"/>
    <x v="1"/>
    <s v="Storage"/>
    <s v="Tennsco Lockers, Gray"/>
    <n v="83.92"/>
    <n v="4"/>
    <x v="0"/>
    <n v="5.8743999999999996"/>
    <n v="6.9999999999999993E-2"/>
  </r>
  <r>
    <n v="212"/>
    <s v="CA-2015-101007"/>
    <x v="97"/>
    <x v="1"/>
    <n v="2"/>
    <x v="11"/>
    <s v="Mon"/>
    <d v="2015-02-13T00:00:00"/>
    <x v="0"/>
    <s v="MS-17980"/>
    <s v="Michael Stewart"/>
    <s v="Corporate"/>
    <s v="United States"/>
    <s v="Dallas"/>
    <x v="5"/>
    <n v="75220"/>
    <x v="2"/>
    <s v="TEC-AC-10001266"/>
    <x v="2"/>
    <s v="Accessories"/>
    <s v="Memorex Micro Travel Drive 8 GB"/>
    <n v="20.8"/>
    <n v="2"/>
    <x v="2"/>
    <n v="6.5"/>
    <n v="0.3125"/>
  </r>
  <r>
    <n v="213"/>
    <s v="CA-2015-146262"/>
    <x v="98"/>
    <x v="1"/>
    <n v="1"/>
    <x v="9"/>
    <s v="Fri"/>
    <d v="2015-01-09T00:00:00"/>
    <x v="1"/>
    <s v="VW-21775"/>
    <s v="Victoria Wilson"/>
    <s v="Corporate"/>
    <s v="United States"/>
    <s v="Medina"/>
    <x v="24"/>
    <n v="44256"/>
    <x v="3"/>
    <s v="OFF-LA-10004544"/>
    <x v="1"/>
    <s v="Labels"/>
    <s v="Avery 505"/>
    <n v="23.68"/>
    <n v="2"/>
    <x v="2"/>
    <n v="8.8800000000000008"/>
    <n v="0.37500000000000006"/>
  </r>
  <r>
    <n v="218"/>
    <s v="CA-2016-130162"/>
    <x v="99"/>
    <x v="0"/>
    <n v="10"/>
    <x v="2"/>
    <s v="Fri"/>
    <d v="2016-11-01T00:00:00"/>
    <x v="1"/>
    <s v="JH-15910"/>
    <s v="Jonathan Howell"/>
    <s v="Consumer"/>
    <s v="United States"/>
    <s v="Los Angeles"/>
    <x v="1"/>
    <n v="90032"/>
    <x v="1"/>
    <s v="OFF-ST-10001328"/>
    <x v="1"/>
    <s v="Storage"/>
    <s v="Personal Filing Tote with Lid, Black/Gray"/>
    <n v="93.06"/>
    <n v="6"/>
    <x v="0"/>
    <n v="26.056799999999999"/>
    <n v="0.27999999999999997"/>
  </r>
  <r>
    <n v="220"/>
    <s v="CA-2015-169397"/>
    <x v="100"/>
    <x v="1"/>
    <n v="12"/>
    <x v="4"/>
    <s v="Thu"/>
    <d v="2015-12-27T00:00:00"/>
    <x v="2"/>
    <s v="JB-15925"/>
    <s v="Joni Blumstein"/>
    <s v="Consumer"/>
    <s v="United States"/>
    <s v="Dublin"/>
    <x v="24"/>
    <n v="43017"/>
    <x v="3"/>
    <s v="OFF-FA-10000585"/>
    <x v="1"/>
    <s v="Fasteners"/>
    <s v="OIC Bulk Pack Metal Binder Clips"/>
    <n v="5.5839999999999996"/>
    <n v="2"/>
    <x v="2"/>
    <n v="1.8148"/>
    <n v="0.32500000000000001"/>
  </r>
  <r>
    <n v="226"/>
    <s v="CA-2015-163055"/>
    <x v="101"/>
    <x v="1"/>
    <n v="8"/>
    <x v="6"/>
    <s v="Sun"/>
    <d v="2015-08-16T00:00:00"/>
    <x v="1"/>
    <s v="DS-13180"/>
    <s v="David Smith"/>
    <s v="Corporate"/>
    <s v="United States"/>
    <s v="Detroit"/>
    <x v="12"/>
    <n v="48227"/>
    <x v="2"/>
    <s v="OFF-AR-10001026"/>
    <x v="1"/>
    <s v="Art"/>
    <s v="Sanford Uni-Blazer View Highlighters, Chisel Tip, Yellow"/>
    <n v="2.2000000000000002"/>
    <n v="1"/>
    <x v="0"/>
    <n v="0.96799999999999997"/>
    <n v="0.43999999999999995"/>
  </r>
  <r>
    <n v="229"/>
    <s v="US-2015-145436"/>
    <x v="102"/>
    <x v="1"/>
    <n v="2"/>
    <x v="11"/>
    <s v="Sat"/>
    <d v="2015-03-04T00:00:00"/>
    <x v="1"/>
    <s v="VD-21670"/>
    <s v="Valerie Dominguez"/>
    <s v="Consumer"/>
    <s v="United States"/>
    <s v="Columbia"/>
    <x v="18"/>
    <n v="38401"/>
    <x v="0"/>
    <s v="FUR-CH-10004860"/>
    <x v="0"/>
    <s v="Chairs"/>
    <s v="Global Low Back Tilter Chair"/>
    <n v="161.56800000000001"/>
    <n v="2"/>
    <x v="2"/>
    <n v="-28.2744"/>
    <n v="-0.17499999999999999"/>
  </r>
  <r>
    <n v="231"/>
    <s v="US-2014-156216"/>
    <x v="103"/>
    <x v="2"/>
    <n v="9"/>
    <x v="8"/>
    <s v="Sat"/>
    <d v="2014-09-17T00:00:00"/>
    <x v="1"/>
    <s v="EA-14035"/>
    <s v="Erin Ashbrook"/>
    <s v="Corporate"/>
    <s v="United States"/>
    <s v="Charlotte"/>
    <x v="3"/>
    <n v="28205"/>
    <x v="0"/>
    <s v="OFF-BI-10001679"/>
    <x v="1"/>
    <s v="Binders"/>
    <s v="GBC Instant Index System for Binding Systems"/>
    <n v="18.648"/>
    <n v="7"/>
    <x v="7"/>
    <n v="-12.432"/>
    <n v="-0.66666666666666674"/>
  </r>
  <r>
    <n v="232"/>
    <s v="US-2017-100930"/>
    <x v="104"/>
    <x v="3"/>
    <n v="4"/>
    <x v="3"/>
    <s v="Fri"/>
    <d v="2017-04-12T00:00:00"/>
    <x v="1"/>
    <s v="CS-12400"/>
    <s v="Christopher Schild"/>
    <s v="Home Office"/>
    <s v="United States"/>
    <s v="Tampa"/>
    <x v="2"/>
    <n v="33614"/>
    <x v="0"/>
    <s v="FUR-TA-10001705"/>
    <x v="0"/>
    <s v="Tables"/>
    <s v="Bush Advantage Collection Round Conference Table"/>
    <n v="233.86"/>
    <n v="2"/>
    <x v="1"/>
    <n v="-102.048"/>
    <n v="-0.43636363636363634"/>
  </r>
  <r>
    <n v="237"/>
    <s v="CA-2017-160514"/>
    <x v="105"/>
    <x v="3"/>
    <n v="11"/>
    <x v="0"/>
    <s v="Sun"/>
    <d v="2017-11-16T00:00:00"/>
    <x v="1"/>
    <s v="DB-13120"/>
    <s v="David Bremer"/>
    <s v="Corporate"/>
    <s v="United States"/>
    <s v="Santa Clara"/>
    <x v="1"/>
    <n v="95051"/>
    <x v="1"/>
    <s v="OFF-PA-10002479"/>
    <x v="1"/>
    <s v="Paper"/>
    <s v="Xerox 4200 Series MultiUse Premium Copy Paper (20Lb. and 84 Bright)"/>
    <n v="10.56"/>
    <n v="2"/>
    <x v="0"/>
    <n v="4.7519999999999998"/>
    <n v="0.44999999999999996"/>
  </r>
  <r>
    <n v="238"/>
    <s v="CA-2016-157749"/>
    <x v="30"/>
    <x v="0"/>
    <n v="6"/>
    <x v="1"/>
    <s v="Sat"/>
    <d v="2016-06-09T00:00:00"/>
    <x v="0"/>
    <s v="KL-16645"/>
    <s v="Ken Lonsdale"/>
    <s v="Consumer"/>
    <s v="United States"/>
    <s v="Chicago"/>
    <x v="10"/>
    <n v="60610"/>
    <x v="2"/>
    <s v="OFF-PA-10003349"/>
    <x v="1"/>
    <s v="Paper"/>
    <s v="Xerox 1957"/>
    <n v="25.92"/>
    <n v="5"/>
    <x v="2"/>
    <n v="9.3960000000000008"/>
    <n v="0.36249999999999999"/>
  </r>
  <r>
    <n v="245"/>
    <s v="CA-2014-131926"/>
    <x v="106"/>
    <x v="2"/>
    <n v="6"/>
    <x v="1"/>
    <s v="Sun"/>
    <d v="2014-06-06T00:00:00"/>
    <x v="0"/>
    <s v="DW-13480"/>
    <s v="Dianna Wilson"/>
    <s v="Home Office"/>
    <s v="United States"/>
    <s v="Lakeville"/>
    <x v="11"/>
    <n v="55044"/>
    <x v="2"/>
    <s v="FUR-CH-10004063"/>
    <x v="0"/>
    <s v="Chairs"/>
    <s v="Global Deluxe High-Back Manager's Chair"/>
    <n v="2001.86"/>
    <n v="7"/>
    <x v="0"/>
    <n v="580.5394"/>
    <n v="0.29000000000000004"/>
  </r>
  <r>
    <n v="250"/>
    <s v="CA-2016-154739"/>
    <x v="107"/>
    <x v="0"/>
    <n v="12"/>
    <x v="4"/>
    <s v="Sat"/>
    <d v="2016-12-15T00:00:00"/>
    <x v="0"/>
    <s v="LH-17155"/>
    <s v="Logan Haushalter"/>
    <s v="Consumer"/>
    <s v="United States"/>
    <s v="San Francisco"/>
    <x v="1"/>
    <n v="94109"/>
    <x v="1"/>
    <s v="FUR-CH-10002965"/>
    <x v="0"/>
    <s v="Chairs"/>
    <s v="Global Leather Highback Executive Chair with Pneumatic Height Adjustment, Black"/>
    <n v="321.56799999999998"/>
    <n v="2"/>
    <x v="2"/>
    <n v="28.1372"/>
    <n v="8.7500000000000008E-2"/>
  </r>
  <r>
    <n v="251"/>
    <s v="CA-2016-145625"/>
    <x v="108"/>
    <x v="0"/>
    <n v="9"/>
    <x v="8"/>
    <s v="Sun"/>
    <d v="2016-09-17T00:00:00"/>
    <x v="1"/>
    <s v="KC-16540"/>
    <s v="Kelly Collister"/>
    <s v="Consumer"/>
    <s v="United States"/>
    <s v="San Diego"/>
    <x v="1"/>
    <n v="92037"/>
    <x v="1"/>
    <s v="OFF-PA-10004569"/>
    <x v="1"/>
    <s v="Paper"/>
    <s v="Wirebound Message Books, Two 4 1/4&quot; x 5&quot; Forms per Page"/>
    <n v="7.61"/>
    <n v="1"/>
    <x v="0"/>
    <n v="3.5767000000000002"/>
    <n v="0.47000000000000003"/>
  </r>
  <r>
    <n v="253"/>
    <s v="CA-2016-146941"/>
    <x v="107"/>
    <x v="0"/>
    <n v="12"/>
    <x v="4"/>
    <s v="Sat"/>
    <d v="2016-12-13T00:00:00"/>
    <x v="2"/>
    <s v="DL-13315"/>
    <s v="Delfina Latchford"/>
    <s v="Consumer"/>
    <s v="United States"/>
    <s v="New York City"/>
    <x v="15"/>
    <n v="10024"/>
    <x v="3"/>
    <s v="OFF-ST-10001228"/>
    <x v="1"/>
    <s v="Storage"/>
    <s v="Fellowes Personal Hanging Folder Files, Navy"/>
    <n v="80.58"/>
    <n v="6"/>
    <x v="0"/>
    <n v="22.5624"/>
    <n v="0.28000000000000003"/>
  </r>
  <r>
    <n v="255"/>
    <s v="US-2015-159982"/>
    <x v="109"/>
    <x v="1"/>
    <n v="11"/>
    <x v="0"/>
    <s v="Sat"/>
    <d v="2015-12-04T00:00:00"/>
    <x v="1"/>
    <s v="DR-12880"/>
    <s v="Dan Reichenbach"/>
    <s v="Corporate"/>
    <s v="United States"/>
    <s v="Chicago"/>
    <x v="10"/>
    <n v="60623"/>
    <x v="2"/>
    <s v="FUR-FU-10002505"/>
    <x v="0"/>
    <s v="Furnishings"/>
    <s v="Eldon 100 Class Desk Accessories"/>
    <n v="12.132"/>
    <n v="9"/>
    <x v="6"/>
    <n v="-8.4923999999999999"/>
    <n v="-0.70000000000000007"/>
  </r>
  <r>
    <n v="259"/>
    <s v="CA-2017-163139"/>
    <x v="96"/>
    <x v="3"/>
    <n v="12"/>
    <x v="4"/>
    <s v="Fri"/>
    <d v="2017-12-03T00:00:00"/>
    <x v="0"/>
    <s v="CC-12670"/>
    <s v="Craig Carreira"/>
    <s v="Consumer"/>
    <s v="United States"/>
    <s v="New York City"/>
    <x v="15"/>
    <n v="10009"/>
    <x v="3"/>
    <s v="TEC-AC-10000290"/>
    <x v="2"/>
    <s v="Accessories"/>
    <s v="Sabrent 4-Port USB 2.0 Hub"/>
    <n v="20.37"/>
    <n v="3"/>
    <x v="0"/>
    <n v="6.9257999999999997"/>
    <n v="0.33999999999999997"/>
  </r>
  <r>
    <n v="262"/>
    <s v="US-2017-155299"/>
    <x v="110"/>
    <x v="3"/>
    <n v="6"/>
    <x v="1"/>
    <s v="Thu"/>
    <d v="2017-06-12T00:00:00"/>
    <x v="1"/>
    <s v="Dl-13600"/>
    <s v="Dorris liebe"/>
    <s v="Corporate"/>
    <s v="United States"/>
    <s v="Pasadena"/>
    <x v="5"/>
    <n v="77506"/>
    <x v="2"/>
    <s v="OFF-AP-10002203"/>
    <x v="1"/>
    <s v="Appliances"/>
    <s v="Eureka Disposable Bags for Sanitaire Vibra Groomer I Upright Vac"/>
    <n v="1.6240000000000001"/>
    <n v="2"/>
    <x v="3"/>
    <n v="-4.4660000000000002"/>
    <n v="-2.75"/>
  </r>
  <r>
    <n v="263"/>
    <s v="US-2014-106992"/>
    <x v="111"/>
    <x v="2"/>
    <n v="9"/>
    <x v="8"/>
    <s v="Fri"/>
    <d v="2014-09-21T00:00:00"/>
    <x v="0"/>
    <s v="SB-20290"/>
    <s v="Sean Braxton"/>
    <s v="Corporate"/>
    <s v="United States"/>
    <s v="Houston"/>
    <x v="5"/>
    <n v="77036"/>
    <x v="2"/>
    <s v="TEC-MA-10000822"/>
    <x v="2"/>
    <s v="Machines"/>
    <s v="Lexmark MX611dhe Monochrome Laser Printer"/>
    <n v="3059.982"/>
    <n v="3"/>
    <x v="8"/>
    <n v="-509.99700000000001"/>
    <n v="-0.16666666666666669"/>
  </r>
  <r>
    <n v="265"/>
    <s v="CA-2016-125318"/>
    <x v="112"/>
    <x v="0"/>
    <n v="6"/>
    <x v="1"/>
    <s v="Mon"/>
    <d v="2016-06-13T00:00:00"/>
    <x v="1"/>
    <s v="RC-19825"/>
    <s v="Roy Collins"/>
    <s v="Consumer"/>
    <s v="United States"/>
    <s v="Chicago"/>
    <x v="10"/>
    <n v="60610"/>
    <x v="2"/>
    <s v="TEC-PH-10001433"/>
    <x v="2"/>
    <s v="Phones"/>
    <s v="Cisco Small Business SPA 502G VoIP phone"/>
    <n v="328.22399999999999"/>
    <n v="4"/>
    <x v="2"/>
    <n v="28.7196"/>
    <n v="8.7500000000000008E-2"/>
  </r>
  <r>
    <n v="266"/>
    <s v="CA-2015-155040"/>
    <x v="113"/>
    <x v="1"/>
    <n v="11"/>
    <x v="0"/>
    <s v="Tue"/>
    <d v="2015-11-15T00:00:00"/>
    <x v="1"/>
    <s v="AH-10210"/>
    <s v="Alan Hwang"/>
    <s v="Consumer"/>
    <s v="United States"/>
    <s v="Brentwood"/>
    <x v="1"/>
    <n v="94513"/>
    <x v="1"/>
    <s v="TEC-AC-10004469"/>
    <x v="2"/>
    <s v="Accessories"/>
    <s v="Microsoft Sculpt Comfort Mouse"/>
    <n v="79.900000000000006"/>
    <n v="2"/>
    <x v="0"/>
    <n v="35.155999999999999"/>
    <n v="0.43999999999999995"/>
  </r>
  <r>
    <n v="267"/>
    <s v="CA-2017-136826"/>
    <x v="114"/>
    <x v="3"/>
    <n v="6"/>
    <x v="1"/>
    <s v="Fri"/>
    <d v="2017-06-20T00:00:00"/>
    <x v="1"/>
    <s v="CB-12535"/>
    <s v="Claudia Bergmann"/>
    <s v="Corporate"/>
    <s v="United States"/>
    <s v="Chapel Hill"/>
    <x v="3"/>
    <n v="27514"/>
    <x v="0"/>
    <s v="OFF-AR-10003602"/>
    <x v="1"/>
    <s v="Art"/>
    <s v="Quartet Omega Colored Chalk, 12/Pack"/>
    <n v="14.016"/>
    <n v="3"/>
    <x v="2"/>
    <n v="4.7304000000000004"/>
    <n v="0.33750000000000002"/>
  </r>
  <r>
    <n v="268"/>
    <s v="CA-2016-111010"/>
    <x v="115"/>
    <x v="0"/>
    <n v="1"/>
    <x v="9"/>
    <s v="Fri"/>
    <d v="2016-01-28T00:00:00"/>
    <x v="1"/>
    <s v="PG-18895"/>
    <s v="Paul Gonzalez"/>
    <s v="Consumer"/>
    <s v="United States"/>
    <s v="Morristown"/>
    <x v="30"/>
    <n v="7960"/>
    <x v="3"/>
    <s v="OFF-FA-10003472"/>
    <x v="1"/>
    <s v="Fasteners"/>
    <s v="Bagged Rubber Bands"/>
    <n v="7.56"/>
    <n v="6"/>
    <x v="0"/>
    <n v="0.3024"/>
    <n v="0.04"/>
  </r>
  <r>
    <n v="269"/>
    <s v="US-2017-145366"/>
    <x v="34"/>
    <x v="3"/>
    <n v="12"/>
    <x v="4"/>
    <s v="Sat"/>
    <d v="2017-12-13T00:00:00"/>
    <x v="1"/>
    <s v="CA-12310"/>
    <s v="Christine Abelman"/>
    <s v="Corporate"/>
    <s v="United States"/>
    <s v="Cincinnati"/>
    <x v="24"/>
    <n v="45231"/>
    <x v="3"/>
    <s v="OFF-ST-10004180"/>
    <x v="1"/>
    <s v="Storage"/>
    <s v="Safco Commercial Shelving"/>
    <n v="37.207999999999998"/>
    <n v="1"/>
    <x v="2"/>
    <n v="-7.4416000000000002"/>
    <n v="-0.2"/>
  </r>
  <r>
    <n v="271"/>
    <s v="CA-2017-163979"/>
    <x v="116"/>
    <x v="3"/>
    <n v="12"/>
    <x v="4"/>
    <s v="Thu"/>
    <d v="2018-01-02T00:00:00"/>
    <x v="0"/>
    <s v="KH-16690"/>
    <s v="Kristen Hastings"/>
    <s v="Corporate"/>
    <s v="United States"/>
    <s v="San Francisco"/>
    <x v="1"/>
    <n v="94110"/>
    <x v="1"/>
    <s v="OFF-ST-10003208"/>
    <x v="1"/>
    <s v="Storage"/>
    <s v="Adjustable Depth Letter/Legal Cart"/>
    <n v="725.84"/>
    <n v="4"/>
    <x v="0"/>
    <n v="210.49359999999999"/>
    <n v="0.28999999999999998"/>
  </r>
  <r>
    <n v="272"/>
    <s v="CA-2015-155334"/>
    <x v="117"/>
    <x v="1"/>
    <n v="7"/>
    <x v="7"/>
    <s v="Thu"/>
    <d v="2015-07-31T00:00:00"/>
    <x v="2"/>
    <s v="HA-14920"/>
    <s v="Helen Andreada"/>
    <s v="Consumer"/>
    <s v="United States"/>
    <s v="San Francisco"/>
    <x v="1"/>
    <n v="94109"/>
    <x v="1"/>
    <s v="TEC-AC-10003628"/>
    <x v="2"/>
    <s v="Accessories"/>
    <s v="Logitech 910-002974 M325 Wireless Mouse for Web Scrolling"/>
    <n v="209.93"/>
    <n v="7"/>
    <x v="0"/>
    <n v="92.369200000000006"/>
    <n v="0.44"/>
  </r>
  <r>
    <n v="275"/>
    <s v="CA-2017-118136"/>
    <x v="118"/>
    <x v="3"/>
    <n v="9"/>
    <x v="8"/>
    <s v="Sat"/>
    <d v="2017-09-17T00:00:00"/>
    <x v="2"/>
    <s v="BB-10990"/>
    <s v="Barry Blumstein"/>
    <s v="Corporate"/>
    <s v="United States"/>
    <s v="Inglewood"/>
    <x v="1"/>
    <n v="90301"/>
    <x v="1"/>
    <s v="OFF-PA-10002615"/>
    <x v="1"/>
    <s v="Paper"/>
    <s v="Ampad Gold Fibre Wirebound Steno Books, 6&quot; x 9&quot;, Gregg Ruled"/>
    <n v="8.82"/>
    <n v="2"/>
    <x v="0"/>
    <n v="4.0571999999999999"/>
    <n v="0.45999999999999996"/>
  </r>
  <r>
    <n v="277"/>
    <s v="CA-2017-132976"/>
    <x v="119"/>
    <x v="3"/>
    <n v="10"/>
    <x v="2"/>
    <s v="Fri"/>
    <d v="2017-10-17T00:00:00"/>
    <x v="1"/>
    <s v="AG-10495"/>
    <s v="Andrew Gjertsen"/>
    <s v="Corporate"/>
    <s v="United States"/>
    <s v="Philadelphia"/>
    <x v="9"/>
    <n v="19140"/>
    <x v="3"/>
    <s v="OFF-PA-10000673"/>
    <x v="1"/>
    <s v="Paper"/>
    <s v="Post-it “Important Message” Note Pad, Neon Colors, 50 Sheets/Pad"/>
    <n v="11.648"/>
    <n v="2"/>
    <x v="2"/>
    <n v="4.0768000000000004"/>
    <n v="0.35000000000000003"/>
  </r>
  <r>
    <n v="281"/>
    <s v="US-2015-161991"/>
    <x v="120"/>
    <x v="1"/>
    <n v="9"/>
    <x v="8"/>
    <s v="Sat"/>
    <d v="2015-09-28T00:00:00"/>
    <x v="0"/>
    <s v="SC-20725"/>
    <s v="Steven Cartwright"/>
    <s v="Consumer"/>
    <s v="United States"/>
    <s v="Houston"/>
    <x v="5"/>
    <n v="77070"/>
    <x v="2"/>
    <s v="OFF-BI-10004967"/>
    <x v="1"/>
    <s v="Binders"/>
    <s v="Round Ring Binders"/>
    <n v="2.08"/>
    <n v="5"/>
    <x v="3"/>
    <n v="-3.4319999999999999"/>
    <n v="-1.65"/>
  </r>
  <r>
    <n v="283"/>
    <s v="CA-2015-130890"/>
    <x v="121"/>
    <x v="1"/>
    <n v="11"/>
    <x v="0"/>
    <s v="Mon"/>
    <d v="2015-11-06T00:00:00"/>
    <x v="1"/>
    <s v="JO-15280"/>
    <s v="Jas O'Carroll"/>
    <s v="Consumer"/>
    <s v="United States"/>
    <s v="Los Angeles"/>
    <x v="1"/>
    <n v="90004"/>
    <x v="1"/>
    <s v="FUR-TA-10002903"/>
    <x v="0"/>
    <s v="Tables"/>
    <s v="Bevis Round Bullnose 29&quot; High Table Top"/>
    <n v="1038.8399999999999"/>
    <n v="5"/>
    <x v="2"/>
    <n v="51.942"/>
    <n v="0.05"/>
  </r>
  <r>
    <n v="284"/>
    <s v="CA-2015-130883"/>
    <x v="120"/>
    <x v="1"/>
    <n v="9"/>
    <x v="8"/>
    <s v="Sat"/>
    <d v="2015-10-02T00:00:00"/>
    <x v="1"/>
    <s v="TB-21520"/>
    <s v="Tracy Blumstein"/>
    <s v="Consumer"/>
    <s v="United States"/>
    <s v="Portland"/>
    <x v="21"/>
    <n v="97206"/>
    <x v="1"/>
    <s v="OFF-PA-10000474"/>
    <x v="1"/>
    <s v="Paper"/>
    <s v="Easy-staple paper"/>
    <n v="141.76"/>
    <n v="5"/>
    <x v="2"/>
    <n v="47.844000000000001"/>
    <n v="0.33750000000000002"/>
  </r>
  <r>
    <n v="287"/>
    <s v="CA-2016-112697"/>
    <x v="122"/>
    <x v="0"/>
    <n v="12"/>
    <x v="4"/>
    <s v="Sun"/>
    <d v="2016-12-20T00:00:00"/>
    <x v="0"/>
    <s v="AH-10195"/>
    <s v="Alan Haines"/>
    <s v="Corporate"/>
    <s v="United States"/>
    <s v="Tamarac"/>
    <x v="2"/>
    <n v="33319"/>
    <x v="0"/>
    <s v="OFF-BI-10000778"/>
    <x v="1"/>
    <s v="Binders"/>
    <s v="GBC VeloBinder Electric Binding Machine"/>
    <n v="254.05799999999999"/>
    <n v="7"/>
    <x v="7"/>
    <n v="-169.37200000000001"/>
    <n v="-0.66666666666666674"/>
  </r>
  <r>
    <n v="290"/>
    <s v="CA-2016-110772"/>
    <x v="73"/>
    <x v="0"/>
    <n v="11"/>
    <x v="0"/>
    <s v="Sun"/>
    <d v="2016-11-24T00:00:00"/>
    <x v="0"/>
    <s v="NZ-18565"/>
    <s v="Nick Zandusky"/>
    <s v="Home Office"/>
    <s v="United States"/>
    <s v="Columbus"/>
    <x v="24"/>
    <n v="43229"/>
    <x v="3"/>
    <s v="OFF-FA-10002983"/>
    <x v="1"/>
    <s v="Fasteners"/>
    <s v="Advantus SlideClip Paper Clips"/>
    <n v="19.096"/>
    <n v="7"/>
    <x v="2"/>
    <n v="6.6836000000000002"/>
    <n v="0.35000000000000003"/>
  </r>
  <r>
    <n v="294"/>
    <s v="CA-2014-111451"/>
    <x v="58"/>
    <x v="2"/>
    <n v="12"/>
    <x v="4"/>
    <s v="Fri"/>
    <d v="2014-12-28T00:00:00"/>
    <x v="2"/>
    <s v="KL-16555"/>
    <s v="Kelly Lampkin"/>
    <s v="Corporate"/>
    <s v="United States"/>
    <s v="Colorado Springs"/>
    <x v="22"/>
    <n v="80906"/>
    <x v="1"/>
    <s v="FUR-FU-10004091"/>
    <x v="0"/>
    <s v="Furnishings"/>
    <s v="Howard Miller 13&quot; Diameter Goldtone Round Wall Clock"/>
    <n v="300.416"/>
    <n v="8"/>
    <x v="2"/>
    <n v="78.859200000000001"/>
    <n v="0.26250000000000001"/>
  </r>
  <r>
    <n v="299"/>
    <s v="CA-2016-142545"/>
    <x v="99"/>
    <x v="0"/>
    <n v="10"/>
    <x v="2"/>
    <s v="Fri"/>
    <d v="2016-11-03T00:00:00"/>
    <x v="1"/>
    <s v="JD-15895"/>
    <s v="Jonathan Doherty"/>
    <s v="Corporate"/>
    <s v="United States"/>
    <s v="Belleville"/>
    <x v="30"/>
    <n v="7109"/>
    <x v="3"/>
    <s v="OFF-PA-10002105"/>
    <x v="1"/>
    <s v="Paper"/>
    <s v="Xerox 223"/>
    <n v="32.4"/>
    <n v="5"/>
    <x v="0"/>
    <n v="15.552"/>
    <n v="0.48"/>
  </r>
  <r>
    <n v="304"/>
    <s v="US-2017-152380"/>
    <x v="123"/>
    <x v="3"/>
    <n v="11"/>
    <x v="0"/>
    <s v="Sun"/>
    <d v="2017-11-23T00:00:00"/>
    <x v="1"/>
    <s v="JH-15910"/>
    <s v="Jonathan Howell"/>
    <s v="Consumer"/>
    <s v="United States"/>
    <s v="Chicago"/>
    <x v="10"/>
    <n v="60623"/>
    <x v="2"/>
    <s v="FUR-TA-10002533"/>
    <x v="0"/>
    <s v="Tables"/>
    <s v="BPI Conference Tables"/>
    <n v="219.07499999999999"/>
    <n v="3"/>
    <x v="5"/>
    <n v="-131.44499999999999"/>
    <n v="-0.6"/>
  </r>
  <r>
    <n v="305"/>
    <s v="CA-2015-144253"/>
    <x v="124"/>
    <x v="1"/>
    <n v="5"/>
    <x v="5"/>
    <s v="Mon"/>
    <d v="2015-05-09T00:00:00"/>
    <x v="0"/>
    <s v="AS-10225"/>
    <s v="Alan Schoenberger"/>
    <s v="Corporate"/>
    <s v="United States"/>
    <s v="New York City"/>
    <x v="15"/>
    <n v="10024"/>
    <x v="3"/>
    <s v="FUR-FU-10002671"/>
    <x v="0"/>
    <s v="Furnishings"/>
    <s v="Electrix 20W Halogen Replacement Bulb for Zoom-In Desk Lamp"/>
    <n v="26.8"/>
    <n v="2"/>
    <x v="0"/>
    <n v="12.864000000000001"/>
    <n v="0.48000000000000004"/>
  </r>
  <r>
    <n v="306"/>
    <s v="CA-2014-130960"/>
    <x v="125"/>
    <x v="2"/>
    <n v="12"/>
    <x v="4"/>
    <s v="Tue"/>
    <d v="2015-01-04T00:00:00"/>
    <x v="1"/>
    <s v="KB-16600"/>
    <s v="Ken Brennan"/>
    <s v="Corporate"/>
    <s v="United States"/>
    <s v="Taylor"/>
    <x v="12"/>
    <n v="48180"/>
    <x v="2"/>
    <s v="OFF-AR-10003651"/>
    <x v="1"/>
    <s v="Art"/>
    <s v="Newell 350"/>
    <n v="9.84"/>
    <n v="3"/>
    <x v="0"/>
    <n v="2.8536000000000001"/>
    <n v="0.29000000000000004"/>
  </r>
  <r>
    <n v="307"/>
    <s v="CA-2014-111003"/>
    <x v="106"/>
    <x v="2"/>
    <n v="6"/>
    <x v="1"/>
    <s v="Sun"/>
    <d v="2014-06-06T00:00:00"/>
    <x v="1"/>
    <s v="CR-12625"/>
    <s v="Corey Roper"/>
    <s v="Home Office"/>
    <s v="United States"/>
    <s v="Lakewood"/>
    <x v="30"/>
    <n v="8701"/>
    <x v="3"/>
    <s v="OFF-BI-10001072"/>
    <x v="1"/>
    <s v="Binders"/>
    <s v="GBC Clear Cover, 8-1/2 x 11, unpunched, 25 covers per pack"/>
    <n v="45.48"/>
    <n v="3"/>
    <x v="0"/>
    <n v="20.9208"/>
    <n v="0.46"/>
  </r>
  <r>
    <n v="309"/>
    <s v="CA-2017-126774"/>
    <x v="4"/>
    <x v="3"/>
    <n v="4"/>
    <x v="3"/>
    <s v="Sat"/>
    <d v="2017-04-17T00:00:00"/>
    <x v="2"/>
    <s v="SH-20395"/>
    <s v="Shahid Hopkins"/>
    <s v="Consumer"/>
    <s v="United States"/>
    <s v="Arlington"/>
    <x v="17"/>
    <n v="22204"/>
    <x v="0"/>
    <s v="OFF-AR-10002804"/>
    <x v="1"/>
    <s v="Art"/>
    <s v="Faber Castell Col-Erase Pencils"/>
    <n v="4.8899999999999997"/>
    <n v="1"/>
    <x v="0"/>
    <n v="2.0049000000000001"/>
    <n v="0.41000000000000003"/>
  </r>
  <r>
    <n v="310"/>
    <s v="CA-2016-142902"/>
    <x v="126"/>
    <x v="0"/>
    <n v="9"/>
    <x v="8"/>
    <s v="Mon"/>
    <d v="2016-09-14T00:00:00"/>
    <x v="0"/>
    <s v="BP-11185"/>
    <s v="Ben Peterman"/>
    <s v="Corporate"/>
    <s v="United States"/>
    <s v="Arvada"/>
    <x v="22"/>
    <n v="80004"/>
    <x v="1"/>
    <s v="FUR-FU-10001918"/>
    <x v="0"/>
    <s v="Furnishings"/>
    <s v="C-Line Cubicle Keepers Polyproplyene Holder With Velcro Backings"/>
    <n v="15.135999999999999"/>
    <n v="4"/>
    <x v="2"/>
    <n v="3.5948000000000002"/>
    <n v="0.23750000000000002"/>
  </r>
  <r>
    <n v="314"/>
    <s v="CA-2014-120887"/>
    <x v="127"/>
    <x v="2"/>
    <n v="9"/>
    <x v="8"/>
    <s v="Sat"/>
    <d v="2014-10-03T00:00:00"/>
    <x v="1"/>
    <s v="TS-21205"/>
    <s v="Thomas Seio"/>
    <s v="Corporate"/>
    <s v="United States"/>
    <s v="Hackensack"/>
    <x v="30"/>
    <n v="7601"/>
    <x v="3"/>
    <s v="FUR-FU-10001588"/>
    <x v="0"/>
    <s v="Furnishings"/>
    <s v="Deflect-o SuperTray Unbreakable Stackable Tray, Letter, Black"/>
    <n v="87.54"/>
    <n v="3"/>
    <x v="0"/>
    <n v="37.642200000000003"/>
    <n v="0.43"/>
  </r>
  <r>
    <n v="315"/>
    <s v="CA-2014-167850"/>
    <x v="128"/>
    <x v="2"/>
    <n v="8"/>
    <x v="6"/>
    <s v="Sat"/>
    <d v="2014-08-16T00:00:00"/>
    <x v="1"/>
    <s v="AG-10525"/>
    <s v="Andy Gerbode"/>
    <s v="Corporate"/>
    <s v="United States"/>
    <s v="Saint Petersburg"/>
    <x v="2"/>
    <n v="33710"/>
    <x v="0"/>
    <s v="TEC-PH-10002398"/>
    <x v="2"/>
    <s v="Phones"/>
    <s v="AT&amp;T 1070 Corded Phone"/>
    <n v="178.38399999999999"/>
    <n v="2"/>
    <x v="2"/>
    <n v="22.297999999999998"/>
    <n v="0.125"/>
  </r>
  <r>
    <n v="317"/>
    <s v="CA-2014-164259"/>
    <x v="129"/>
    <x v="2"/>
    <n v="12"/>
    <x v="4"/>
    <s v="Sun"/>
    <d v="2014-12-30T00:00:00"/>
    <x v="2"/>
    <s v="SP-20860"/>
    <s v="Sung Pak"/>
    <s v="Corporate"/>
    <s v="United States"/>
    <s v="Philadelphia"/>
    <x v="9"/>
    <n v="19143"/>
    <x v="3"/>
    <s v="OFF-AR-10003373"/>
    <x v="1"/>
    <s v="Art"/>
    <s v="Boston School Pro Electric Pencil Sharpener, 1670"/>
    <n v="99.135999999999996"/>
    <n v="4"/>
    <x v="2"/>
    <n v="8.6744000000000003"/>
    <n v="8.7500000000000008E-2"/>
  </r>
  <r>
    <n v="318"/>
    <s v="CA-2014-164973"/>
    <x v="130"/>
    <x v="2"/>
    <n v="11"/>
    <x v="0"/>
    <s v="Tue"/>
    <d v="2014-11-09T00:00:00"/>
    <x v="1"/>
    <s v="NM-18445"/>
    <s v="Nathan Mautz"/>
    <s v="Home Office"/>
    <s v="United States"/>
    <s v="New York City"/>
    <x v="15"/>
    <n v="10024"/>
    <x v="3"/>
    <s v="FUR-CH-10002602"/>
    <x v="0"/>
    <s v="Chairs"/>
    <s v="DMI Arturo Collection Mission-style Design Wood Chair"/>
    <n v="135.88200000000001"/>
    <n v="1"/>
    <x v="9"/>
    <n v="24.1568"/>
    <n v="0.17777777777777778"/>
  </r>
  <r>
    <n v="323"/>
    <s v="CA-2014-156601"/>
    <x v="111"/>
    <x v="2"/>
    <n v="9"/>
    <x v="8"/>
    <s v="Fri"/>
    <d v="2014-09-24T00:00:00"/>
    <x v="1"/>
    <s v="FA-14230"/>
    <s v="Frank Atkinson"/>
    <s v="Corporate"/>
    <s v="United States"/>
    <s v="Long Beach"/>
    <x v="1"/>
    <n v="90805"/>
    <x v="1"/>
    <s v="OFF-FA-10000624"/>
    <x v="1"/>
    <s v="Fasteners"/>
    <s v="OIC Binder Clips"/>
    <n v="7.16"/>
    <n v="2"/>
    <x v="0"/>
    <n v="3.58"/>
    <n v="0.5"/>
  </r>
  <r>
    <n v="324"/>
    <s v="CA-2016-162138"/>
    <x v="131"/>
    <x v="0"/>
    <n v="4"/>
    <x v="3"/>
    <s v="Sat"/>
    <d v="2016-04-27T00:00:00"/>
    <x v="1"/>
    <s v="GK-14620"/>
    <s v="Grace Kelly"/>
    <s v="Corporate"/>
    <s v="United States"/>
    <s v="Hesperia"/>
    <x v="1"/>
    <n v="92345"/>
    <x v="1"/>
    <s v="OFF-BI-10004593"/>
    <x v="1"/>
    <s v="Binders"/>
    <s v="Ibico Laser Imprintable Binding System Covers"/>
    <n v="251.52"/>
    <n v="6"/>
    <x v="2"/>
    <n v="81.744"/>
    <n v="0.32500000000000001"/>
  </r>
  <r>
    <n v="326"/>
    <s v="CA-2017-153339"/>
    <x v="132"/>
    <x v="3"/>
    <n v="11"/>
    <x v="0"/>
    <s v="Fri"/>
    <d v="2017-11-05T00:00:00"/>
    <x v="0"/>
    <s v="DJ-13510"/>
    <s v="Don Jones"/>
    <s v="Corporate"/>
    <s v="United States"/>
    <s v="Murfreesboro"/>
    <x v="18"/>
    <n v="37130"/>
    <x v="0"/>
    <s v="FUR-FU-10001967"/>
    <x v="0"/>
    <s v="Furnishings"/>
    <s v="Telescoping Adjustable Floor Lamp"/>
    <n v="15.992000000000001"/>
    <n v="1"/>
    <x v="2"/>
    <n v="0.99950000000000006"/>
    <n v="6.25E-2"/>
  </r>
  <r>
    <n v="327"/>
    <s v="US-2016-141544"/>
    <x v="133"/>
    <x v="0"/>
    <n v="8"/>
    <x v="6"/>
    <s v="Tue"/>
    <d v="2016-09-01T00:00:00"/>
    <x v="2"/>
    <s v="PO-18850"/>
    <s v="Patrick O'Brill"/>
    <s v="Consumer"/>
    <s v="United States"/>
    <s v="Philadelphia"/>
    <x v="9"/>
    <n v="19143"/>
    <x v="3"/>
    <s v="TEC-PH-10003645"/>
    <x v="2"/>
    <s v="Phones"/>
    <s v="Aastra 57i VoIP phone"/>
    <n v="290.89800000000002"/>
    <n v="3"/>
    <x v="8"/>
    <n v="-67.876199999999997"/>
    <n v="-0.23333333333333331"/>
  </r>
  <r>
    <n v="332"/>
    <s v="US-2016-150147"/>
    <x v="134"/>
    <x v="0"/>
    <n v="4"/>
    <x v="3"/>
    <s v="Mon"/>
    <d v="2016-04-29T00:00:00"/>
    <x v="0"/>
    <s v="JL-15850"/>
    <s v="John Lucas"/>
    <s v="Consumer"/>
    <s v="United States"/>
    <s v="Philadelphia"/>
    <x v="9"/>
    <n v="19134"/>
    <x v="3"/>
    <s v="TEC-PH-10004614"/>
    <x v="2"/>
    <s v="Phones"/>
    <s v="AT&amp;T 841000 Phone"/>
    <n v="82.8"/>
    <n v="2"/>
    <x v="8"/>
    <n v="-20.7"/>
    <n v="-0.25"/>
  </r>
  <r>
    <n v="335"/>
    <s v="CA-2015-137946"/>
    <x v="135"/>
    <x v="1"/>
    <n v="9"/>
    <x v="8"/>
    <s v="Tue"/>
    <d v="2015-09-04T00:00:00"/>
    <x v="0"/>
    <s v="DB-13615"/>
    <s v="Doug Bickford"/>
    <s v="Consumer"/>
    <s v="United States"/>
    <s v="Los Angeles"/>
    <x v="1"/>
    <n v="90045"/>
    <x v="1"/>
    <s v="OFF-BI-10001922"/>
    <x v="1"/>
    <s v="Binders"/>
    <s v="Storex Dura Pro Binders"/>
    <n v="4.7519999999999998"/>
    <n v="1"/>
    <x v="2"/>
    <n v="1.6037999999999999"/>
    <n v="0.33749999999999997"/>
  </r>
  <r>
    <n v="338"/>
    <s v="CA-2014-129924"/>
    <x v="136"/>
    <x v="2"/>
    <n v="7"/>
    <x v="7"/>
    <s v="Sat"/>
    <d v="2014-07-17T00:00:00"/>
    <x v="1"/>
    <s v="AC-10420"/>
    <s v="Alyssa Crouse"/>
    <s v="Corporate"/>
    <s v="United States"/>
    <s v="San Francisco"/>
    <x v="1"/>
    <n v="94122"/>
    <x v="1"/>
    <s v="OFF-BI-10003314"/>
    <x v="1"/>
    <s v="Binders"/>
    <s v="Tuff Stuff Recycled Round Ring Binders"/>
    <n v="7.7119999999999997"/>
    <n v="2"/>
    <x v="2"/>
    <n v="2.7955999999999999"/>
    <n v="0.36249999999999999"/>
  </r>
  <r>
    <n v="340"/>
    <s v="CA-2015-128167"/>
    <x v="137"/>
    <x v="1"/>
    <n v="6"/>
    <x v="1"/>
    <s v="Mon"/>
    <d v="2015-06-26T00:00:00"/>
    <x v="0"/>
    <s v="KL-16645"/>
    <s v="Ken Lonsdale"/>
    <s v="Consumer"/>
    <s v="United States"/>
    <s v="Layton"/>
    <x v="7"/>
    <n v="84041"/>
    <x v="1"/>
    <s v="OFF-FA-10000490"/>
    <x v="1"/>
    <s v="Fasteners"/>
    <s v="OIC Binder Clips, Mini, 1/4&quot; Capacity, Black"/>
    <n v="4.96"/>
    <n v="4"/>
    <x v="0"/>
    <n v="2.3311999999999999"/>
    <n v="0.47"/>
  </r>
  <r>
    <n v="341"/>
    <s v="CA-2014-122336"/>
    <x v="138"/>
    <x v="2"/>
    <n v="4"/>
    <x v="3"/>
    <s v="Sun"/>
    <d v="2014-04-17T00:00:00"/>
    <x v="0"/>
    <s v="JD-15895"/>
    <s v="Jonathan Doherty"/>
    <s v="Corporate"/>
    <s v="United States"/>
    <s v="Philadelphia"/>
    <x v="9"/>
    <n v="19140"/>
    <x v="3"/>
    <s v="OFF-AR-10000122"/>
    <x v="1"/>
    <s v="Art"/>
    <s v="Newell 314"/>
    <n v="17.856000000000002"/>
    <n v="4"/>
    <x v="2"/>
    <n v="1.1160000000000001"/>
    <n v="6.25E-2"/>
  </r>
  <r>
    <n v="345"/>
    <s v="US-2015-120712"/>
    <x v="139"/>
    <x v="1"/>
    <n v="12"/>
    <x v="4"/>
    <s v="Sun"/>
    <d v="2015-12-24T00:00:00"/>
    <x v="1"/>
    <s v="CS-12130"/>
    <s v="Chad Sievert"/>
    <s v="Consumer"/>
    <s v="United States"/>
    <s v="Austin"/>
    <x v="5"/>
    <n v="78745"/>
    <x v="2"/>
    <s v="OFF-ST-10000107"/>
    <x v="1"/>
    <s v="Storage"/>
    <s v="Fellowes Super Stor/Drawer"/>
    <n v="88.8"/>
    <n v="4"/>
    <x v="2"/>
    <n v="-2.2200000000000002"/>
    <n v="-2.5000000000000001E-2"/>
  </r>
  <r>
    <n v="346"/>
    <s v="CA-2017-169901"/>
    <x v="140"/>
    <x v="3"/>
    <n v="6"/>
    <x v="1"/>
    <s v="Thu"/>
    <d v="2017-06-19T00:00:00"/>
    <x v="1"/>
    <s v="CC-12550"/>
    <s v="Clay Cheatham"/>
    <s v="Consumer"/>
    <s v="United States"/>
    <s v="San Francisco"/>
    <x v="1"/>
    <n v="94122"/>
    <x v="1"/>
    <s v="TEC-PH-10002293"/>
    <x v="2"/>
    <s v="Phones"/>
    <s v="Anker 36W 4-Port USB Wall Charger Travel Power Adapter for iPhone 5s 5c 5"/>
    <n v="47.975999999999999"/>
    <n v="3"/>
    <x v="2"/>
    <n v="4.7976000000000001"/>
    <n v="0.1"/>
  </r>
  <r>
    <n v="347"/>
    <s v="CA-2017-134306"/>
    <x v="141"/>
    <x v="3"/>
    <n v="7"/>
    <x v="7"/>
    <s v="Sat"/>
    <d v="2017-07-12T00:00:00"/>
    <x v="1"/>
    <s v="TD-20995"/>
    <s v="Tamara Dahlen"/>
    <s v="Consumer"/>
    <s v="United States"/>
    <s v="Lowell"/>
    <x v="31"/>
    <n v="1852"/>
    <x v="3"/>
    <s v="OFF-AR-10004027"/>
    <x v="1"/>
    <s v="Art"/>
    <s v="Binney &amp; Smith inkTank Erasable Desk Highlighter, Chisel Tip, Yellow, 12/Box"/>
    <n v="7.56"/>
    <n v="3"/>
    <x v="0"/>
    <n v="3.0996000000000001"/>
    <n v="0.41000000000000003"/>
  </r>
  <r>
    <n v="350"/>
    <s v="CA-2016-129714"/>
    <x v="142"/>
    <x v="0"/>
    <n v="9"/>
    <x v="8"/>
    <s v="Thu"/>
    <d v="2016-09-03T00:00:00"/>
    <x v="2"/>
    <s v="AB-10060"/>
    <s v="Adam Bellavance"/>
    <s v="Home Office"/>
    <s v="United States"/>
    <s v="New York City"/>
    <x v="15"/>
    <n v="10009"/>
    <x v="3"/>
    <s v="TEC-AC-10000290"/>
    <x v="2"/>
    <s v="Accessories"/>
    <s v="Sabrent 4-Port USB 2.0 Hub"/>
    <n v="6.79"/>
    <n v="1"/>
    <x v="0"/>
    <n v="2.3086000000000002"/>
    <n v="0.34"/>
  </r>
  <r>
    <n v="355"/>
    <s v="CA-2016-138520"/>
    <x v="143"/>
    <x v="0"/>
    <n v="4"/>
    <x v="3"/>
    <s v="Fri"/>
    <d v="2016-04-13T00:00:00"/>
    <x v="1"/>
    <s v="JL-15505"/>
    <s v="Jeremy Lonsdale"/>
    <s v="Consumer"/>
    <s v="United States"/>
    <s v="New York City"/>
    <x v="15"/>
    <n v="10035"/>
    <x v="3"/>
    <s v="FUR-BO-10002268"/>
    <x v="0"/>
    <s v="Bookcases"/>
    <s v="Sauder Barrister Bookcases"/>
    <n v="388.70400000000001"/>
    <n v="6"/>
    <x v="2"/>
    <n v="-4.8587999999999996"/>
    <n v="-1.2499999999999999E-2"/>
  </r>
  <r>
    <n v="359"/>
    <s v="CA-2016-130001"/>
    <x v="131"/>
    <x v="0"/>
    <n v="4"/>
    <x v="3"/>
    <s v="Sat"/>
    <d v="2016-04-28T00:00:00"/>
    <x v="1"/>
    <s v="HK-14890"/>
    <s v="Heather Kirkland"/>
    <s v="Corporate"/>
    <s v="United States"/>
    <s v="Charlotte"/>
    <x v="3"/>
    <n v="28205"/>
    <x v="0"/>
    <s v="OFF-PA-10002666"/>
    <x v="1"/>
    <s v="Paper"/>
    <s v="Southworth 25% Cotton Linen-Finish Paper &amp; Envelopes"/>
    <n v="36.24"/>
    <n v="5"/>
    <x v="2"/>
    <n v="11.324999999999999"/>
    <n v="0.31249999999999994"/>
  </r>
  <r>
    <n v="360"/>
    <s v="CA-2017-155698"/>
    <x v="144"/>
    <x v="3"/>
    <n v="3"/>
    <x v="10"/>
    <s v="Wed"/>
    <d v="2017-03-11T00:00:00"/>
    <x v="2"/>
    <s v="VB-21745"/>
    <s v="Victoria Brennan"/>
    <s v="Corporate"/>
    <s v="United States"/>
    <s v="Columbus"/>
    <x v="32"/>
    <n v="31907"/>
    <x v="0"/>
    <s v="OFF-AP-10001124"/>
    <x v="1"/>
    <s v="Appliances"/>
    <s v="Belkin 8 Outlet SurgeMaster II Gold Surge Protector with Phone Protection"/>
    <n v="647.84"/>
    <n v="8"/>
    <x v="0"/>
    <n v="168.4384"/>
    <n v="0.26"/>
  </r>
  <r>
    <n v="362"/>
    <s v="CA-2017-144904"/>
    <x v="145"/>
    <x v="3"/>
    <n v="9"/>
    <x v="8"/>
    <s v="Mon"/>
    <d v="2017-10-01T00:00:00"/>
    <x v="1"/>
    <s v="KW-16435"/>
    <s v="Katrina Willman"/>
    <s v="Consumer"/>
    <s v="United States"/>
    <s v="New York City"/>
    <x v="15"/>
    <n v="10009"/>
    <x v="3"/>
    <s v="OFF-LA-10001158"/>
    <x v="1"/>
    <s v="Labels"/>
    <s v="Avery Address/Shipping Labels for Typewriters, 4&quot; x 2&quot;"/>
    <n v="20.7"/>
    <n v="2"/>
    <x v="0"/>
    <n v="9.9359999999999999"/>
    <n v="0.48000000000000004"/>
  </r>
  <r>
    <n v="366"/>
    <s v="CA-2014-123344"/>
    <x v="146"/>
    <x v="2"/>
    <n v="9"/>
    <x v="8"/>
    <s v="Wed"/>
    <d v="2014-09-29T00:00:00"/>
    <x v="1"/>
    <s v="JD-16060"/>
    <s v="Julia Dunbar"/>
    <s v="Consumer"/>
    <s v="United States"/>
    <s v="San Francisco"/>
    <x v="1"/>
    <n v="94109"/>
    <x v="1"/>
    <s v="OFF-ST-10001713"/>
    <x v="1"/>
    <s v="Storage"/>
    <s v="Gould Plastics 9-Pocket Panel Bin, 18-3/8w x 5-1/4d x 20-1/2h, Black"/>
    <n v="211.96"/>
    <n v="4"/>
    <x v="0"/>
    <n v="8.4784000000000006"/>
    <n v="0.04"/>
  </r>
  <r>
    <n v="367"/>
    <s v="CA-2016-155516"/>
    <x v="147"/>
    <x v="0"/>
    <n v="10"/>
    <x v="2"/>
    <s v="Fri"/>
    <d v="2016-10-21T00:00:00"/>
    <x v="3"/>
    <s v="MK-17905"/>
    <s v="Michael Kennedy"/>
    <s v="Corporate"/>
    <s v="United States"/>
    <s v="Manchester"/>
    <x v="29"/>
    <n v="6040"/>
    <x v="3"/>
    <s v="OFF-BI-10002412"/>
    <x v="1"/>
    <s v="Binders"/>
    <s v="Wilson Jones “Snap” Scratch Pad Binder Tool for Ring Binders"/>
    <n v="23.2"/>
    <n v="4"/>
    <x v="0"/>
    <n v="10.44"/>
    <n v="0.45"/>
  </r>
  <r>
    <n v="371"/>
    <s v="CA-2017-104745"/>
    <x v="148"/>
    <x v="3"/>
    <n v="5"/>
    <x v="5"/>
    <s v="Mon"/>
    <d v="2017-06-04T00:00:00"/>
    <x v="1"/>
    <s v="GT-14755"/>
    <s v="Guy Thornton"/>
    <s v="Consumer"/>
    <s v="United States"/>
    <s v="Harlingen"/>
    <x v="5"/>
    <n v="78550"/>
    <x v="2"/>
    <s v="OFF-PA-10002036"/>
    <x v="1"/>
    <s v="Paper"/>
    <s v="Xerox 1930"/>
    <n v="25.92"/>
    <n v="5"/>
    <x v="2"/>
    <n v="9.3960000000000008"/>
    <n v="0.36249999999999999"/>
  </r>
  <r>
    <n v="373"/>
    <s v="US-2014-119137"/>
    <x v="149"/>
    <x v="2"/>
    <n v="7"/>
    <x v="7"/>
    <s v="Wed"/>
    <d v="2014-07-27T00:00:00"/>
    <x v="1"/>
    <s v="AG-10900"/>
    <s v="Arthur Gainer"/>
    <s v="Consumer"/>
    <s v="United States"/>
    <s v="Tucson"/>
    <x v="16"/>
    <n v="85705"/>
    <x v="1"/>
    <s v="OFF-BI-10001982"/>
    <x v="1"/>
    <s v="Binders"/>
    <s v="Wilson Jones Custom Binder Spines &amp; Labels"/>
    <n v="8.16"/>
    <n v="5"/>
    <x v="7"/>
    <n v="-5.7119999999999997"/>
    <n v="-0.7"/>
  </r>
  <r>
    <n v="377"/>
    <s v="US-2016-134656"/>
    <x v="150"/>
    <x v="0"/>
    <n v="9"/>
    <x v="8"/>
    <s v="Wed"/>
    <d v="2016-10-01T00:00:00"/>
    <x v="2"/>
    <s v="MM-18280"/>
    <s v="Muhammed MacIntyre"/>
    <s v="Corporate"/>
    <s v="United States"/>
    <s v="Quincy"/>
    <x v="10"/>
    <n v="62301"/>
    <x v="2"/>
    <s v="OFF-PA-10003039"/>
    <x v="1"/>
    <s v="Paper"/>
    <s v="Xerox 1960"/>
    <n v="99.135999999999996"/>
    <n v="4"/>
    <x v="2"/>
    <n v="30.98"/>
    <n v="0.3125"/>
  </r>
  <r>
    <n v="378"/>
    <s v="US-2017-134481"/>
    <x v="151"/>
    <x v="3"/>
    <n v="8"/>
    <x v="6"/>
    <s v="Sun"/>
    <d v="2017-09-01T00:00:00"/>
    <x v="1"/>
    <s v="AR-10405"/>
    <s v="Allen Rosenblatt"/>
    <s v="Corporate"/>
    <s v="United States"/>
    <s v="Franklin"/>
    <x v="31"/>
    <n v="2038"/>
    <x v="3"/>
    <s v="FUR-TA-10004915"/>
    <x v="0"/>
    <s v="Tables"/>
    <s v="Office Impressions End Table, 20-1/2&quot;H x 24&quot;W x 20&quot;D"/>
    <n v="1488.424"/>
    <n v="7"/>
    <x v="4"/>
    <n v="-297.6848"/>
    <n v="-0.2"/>
  </r>
  <r>
    <n v="379"/>
    <s v="CA-2015-130792"/>
    <x v="152"/>
    <x v="1"/>
    <n v="4"/>
    <x v="3"/>
    <s v="Tue"/>
    <d v="2015-05-05T00:00:00"/>
    <x v="1"/>
    <s v="RA-19915"/>
    <s v="Russell Applegate"/>
    <s v="Consumer"/>
    <s v="United States"/>
    <s v="Houston"/>
    <x v="5"/>
    <n v="77095"/>
    <x v="2"/>
    <s v="OFF-AP-10000696"/>
    <x v="1"/>
    <s v="Appliances"/>
    <s v="Holmes Odor Grabber"/>
    <n v="8.6519999999999992"/>
    <n v="3"/>
    <x v="3"/>
    <n v="-20.3322"/>
    <n v="-2.35"/>
  </r>
  <r>
    <n v="382"/>
    <s v="CA-2016-134775"/>
    <x v="99"/>
    <x v="0"/>
    <n v="10"/>
    <x v="2"/>
    <s v="Fri"/>
    <d v="2016-10-29T00:00:00"/>
    <x v="2"/>
    <s v="AS-10285"/>
    <s v="Alejandro Savely"/>
    <s v="Corporate"/>
    <s v="United States"/>
    <s v="San Francisco"/>
    <x v="1"/>
    <n v="94109"/>
    <x v="1"/>
    <s v="OFF-PA-10004734"/>
    <x v="1"/>
    <s v="Paper"/>
    <s v="Southworth Structures Collection"/>
    <n v="50.96"/>
    <n v="7"/>
    <x v="0"/>
    <n v="25.48"/>
    <n v="0.5"/>
  </r>
  <r>
    <n v="384"/>
    <s v="CA-2015-125395"/>
    <x v="153"/>
    <x v="1"/>
    <n v="6"/>
    <x v="1"/>
    <s v="Fri"/>
    <d v="2015-06-29T00:00:00"/>
    <x v="0"/>
    <s v="LA-16780"/>
    <s v="Laura Armstrong"/>
    <s v="Corporate"/>
    <s v="United States"/>
    <s v="Taylor"/>
    <x v="12"/>
    <n v="48180"/>
    <x v="2"/>
    <s v="TEC-AC-10004708"/>
    <x v="2"/>
    <s v="Accessories"/>
    <s v="Sony 32GB Class 10 Micro SDHC R40 Memory Card"/>
    <n v="41.9"/>
    <n v="2"/>
    <x v="0"/>
    <n v="8.7989999999999995"/>
    <n v="0.21"/>
  </r>
  <r>
    <n v="385"/>
    <s v="US-2015-168935"/>
    <x v="154"/>
    <x v="1"/>
    <n v="11"/>
    <x v="0"/>
    <s v="Fri"/>
    <d v="2015-12-02T00:00:00"/>
    <x v="1"/>
    <s v="DO-13435"/>
    <s v="Denny Ordway"/>
    <s v="Consumer"/>
    <s v="United States"/>
    <s v="Pembroke Pines"/>
    <x v="2"/>
    <n v="33024"/>
    <x v="0"/>
    <s v="FUR-TA-10000617"/>
    <x v="0"/>
    <s v="Tables"/>
    <s v="Hon Practical Foundations 30 x 60 Training Table, Light Gray/Charcoal"/>
    <n v="375.45749999999998"/>
    <n v="3"/>
    <x v="1"/>
    <n v="-157.0095"/>
    <n v="-0.41818181818181821"/>
  </r>
  <r>
    <n v="387"/>
    <s v="CA-2015-122756"/>
    <x v="155"/>
    <x v="1"/>
    <n v="12"/>
    <x v="4"/>
    <s v="Thu"/>
    <d v="2015-12-07T00:00:00"/>
    <x v="1"/>
    <s v="DK-13225"/>
    <s v="Dean Katz"/>
    <s v="Corporate"/>
    <s v="United States"/>
    <s v="Philadelphia"/>
    <x v="9"/>
    <n v="19140"/>
    <x v="3"/>
    <s v="TEC-MA-10001681"/>
    <x v="2"/>
    <s v="Machines"/>
    <s v="Lexmark MarkNet N8150 Wireless Print Server"/>
    <n v="482.34"/>
    <n v="4"/>
    <x v="7"/>
    <n v="-337.63799999999998"/>
    <n v="-0.7"/>
  </r>
  <r>
    <n v="389"/>
    <s v="CA-2014-115973"/>
    <x v="156"/>
    <x v="2"/>
    <n v="11"/>
    <x v="0"/>
    <s v="Mon"/>
    <d v="2014-11-26T00:00:00"/>
    <x v="2"/>
    <s v="NG-18430"/>
    <s v="Nathan Gelder"/>
    <s v="Consumer"/>
    <s v="United States"/>
    <s v="Cincinnati"/>
    <x v="24"/>
    <n v="45231"/>
    <x v="3"/>
    <s v="OFF-AR-10004757"/>
    <x v="1"/>
    <s v="Art"/>
    <s v="Crayola Colored Pencils"/>
    <n v="2.6240000000000001"/>
    <n v="1"/>
    <x v="2"/>
    <n v="0.4264"/>
    <n v="0.16250000000000001"/>
  </r>
  <r>
    <n v="390"/>
    <s v="CA-2017-101798"/>
    <x v="157"/>
    <x v="3"/>
    <n v="12"/>
    <x v="4"/>
    <s v="Mon"/>
    <d v="2017-12-15T00:00:00"/>
    <x v="1"/>
    <s v="MV-18190"/>
    <s v="Mike Vittorini"/>
    <s v="Consumer"/>
    <s v="United States"/>
    <s v="New York City"/>
    <x v="15"/>
    <n v="10009"/>
    <x v="3"/>
    <s v="OFF-BI-10000050"/>
    <x v="1"/>
    <s v="Binders"/>
    <s v="Angle-D Binders with Locking Rings, Label Holders"/>
    <n v="23.36"/>
    <n v="4"/>
    <x v="2"/>
    <n v="7.8840000000000003"/>
    <n v="0.33750000000000002"/>
  </r>
  <r>
    <n v="392"/>
    <s v="US-2014-135972"/>
    <x v="158"/>
    <x v="2"/>
    <n v="9"/>
    <x v="8"/>
    <s v="Sun"/>
    <d v="2014-09-23T00:00:00"/>
    <x v="0"/>
    <s v="JG-15115"/>
    <s v="Jack Garza"/>
    <s v="Consumer"/>
    <s v="United States"/>
    <s v="Des Moines"/>
    <x v="4"/>
    <n v="98198"/>
    <x v="1"/>
    <s v="TEC-PH-10003012"/>
    <x v="2"/>
    <s v="Phones"/>
    <s v="Nortel Meridian M3904 Professional Digital phone"/>
    <n v="246.38399999999999"/>
    <n v="2"/>
    <x v="2"/>
    <n v="27.7182"/>
    <n v="0.1125"/>
  </r>
  <r>
    <n v="394"/>
    <s v="US-2014-134971"/>
    <x v="159"/>
    <x v="2"/>
    <n v="6"/>
    <x v="1"/>
    <s v="Sat"/>
    <d v="2014-06-10T00:00:00"/>
    <x v="0"/>
    <s v="BP-11095"/>
    <s v="Bart Pistole"/>
    <s v="Corporate"/>
    <s v="United States"/>
    <s v="Peoria"/>
    <x v="10"/>
    <n v="61604"/>
    <x v="2"/>
    <s v="OFF-BI-10003982"/>
    <x v="1"/>
    <s v="Binders"/>
    <s v="Wilson Jones Century Plastic Molded Ring Binders"/>
    <n v="12.462"/>
    <n v="3"/>
    <x v="3"/>
    <n v="-20.5623"/>
    <n v="-1.6500000000000001"/>
  </r>
  <r>
    <n v="395"/>
    <s v="CA-2017-102946"/>
    <x v="160"/>
    <x v="3"/>
    <n v="6"/>
    <x v="1"/>
    <s v="Fri"/>
    <d v="2017-07-05T00:00:00"/>
    <x v="1"/>
    <s v="VP-21730"/>
    <s v="Victor Preis"/>
    <s v="Home Office"/>
    <s v="United States"/>
    <s v="Las Vegas"/>
    <x v="33"/>
    <n v="89115"/>
    <x v="1"/>
    <s v="OFF-BI-10004492"/>
    <x v="1"/>
    <s v="Binders"/>
    <s v="Tuf-Vin Binders"/>
    <n v="75.792000000000002"/>
    <n v="3"/>
    <x v="2"/>
    <n v="25.579799999999999"/>
    <n v="0.33749999999999997"/>
  </r>
  <r>
    <n v="396"/>
    <s v="CA-2017-165603"/>
    <x v="161"/>
    <x v="3"/>
    <n v="10"/>
    <x v="2"/>
    <s v="Tue"/>
    <d v="2017-10-19T00:00:00"/>
    <x v="0"/>
    <s v="SS-20140"/>
    <s v="Saphhira Shifley"/>
    <s v="Corporate"/>
    <s v="United States"/>
    <s v="Warwick"/>
    <x v="34"/>
    <n v="2886"/>
    <x v="3"/>
    <s v="OFF-ST-10000798"/>
    <x v="1"/>
    <s v="Storage"/>
    <s v="2300 Heavy-Duty Transfer File Systems by Perma"/>
    <n v="49.96"/>
    <n v="2"/>
    <x v="0"/>
    <n v="9.4923999999999999"/>
    <n v="0.19"/>
  </r>
  <r>
    <n v="398"/>
    <s v="CA-2015-122259"/>
    <x v="89"/>
    <x v="1"/>
    <n v="10"/>
    <x v="2"/>
    <s v="Sat"/>
    <d v="2015-11-04T00:00:00"/>
    <x v="1"/>
    <s v="HP-14815"/>
    <s v="Harold Pawlan"/>
    <s v="Home Office"/>
    <s v="United States"/>
    <s v="Jackson"/>
    <x v="12"/>
    <n v="49201"/>
    <x v="2"/>
    <s v="OFF-SU-10002573"/>
    <x v="1"/>
    <s v="Supplies"/>
    <s v="Acme 10&quot; Easy Grip Assistive Scissors"/>
    <n v="70.12"/>
    <n v="4"/>
    <x v="0"/>
    <n v="21.036000000000001"/>
    <n v="0.3"/>
  </r>
  <r>
    <n v="399"/>
    <s v="CA-2016-108987"/>
    <x v="162"/>
    <x v="0"/>
    <n v="9"/>
    <x v="8"/>
    <s v="Thu"/>
    <d v="2016-09-10T00:00:00"/>
    <x v="0"/>
    <s v="AG-10675"/>
    <s v="Anna Gayman"/>
    <s v="Consumer"/>
    <s v="United States"/>
    <s v="Houston"/>
    <x v="5"/>
    <n v="77036"/>
    <x v="2"/>
    <s v="OFF-ST-10001580"/>
    <x v="1"/>
    <s v="Storage"/>
    <s v="Super Decoflex Portable Personal File"/>
    <n v="35.951999999999998"/>
    <n v="3"/>
    <x v="2"/>
    <n v="3.5952000000000002"/>
    <n v="0.1"/>
  </r>
  <r>
    <n v="403"/>
    <s v="CA-2014-113166"/>
    <x v="163"/>
    <x v="2"/>
    <n v="12"/>
    <x v="4"/>
    <s v="Wed"/>
    <d v="2014-12-26T00:00:00"/>
    <x v="2"/>
    <s v="LF-17185"/>
    <s v="Luke Foster"/>
    <s v="Consumer"/>
    <s v="United States"/>
    <s v="Miami"/>
    <x v="2"/>
    <n v="33180"/>
    <x v="0"/>
    <s v="OFF-PA-10001947"/>
    <x v="1"/>
    <s v="Paper"/>
    <s v="Xerox 1974"/>
    <n v="9.5679999999999996"/>
    <n v="2"/>
    <x v="2"/>
    <n v="3.4683999999999999"/>
    <n v="0.36249999999999999"/>
  </r>
  <r>
    <n v="404"/>
    <s v="CA-2014-155208"/>
    <x v="164"/>
    <x v="2"/>
    <n v="4"/>
    <x v="3"/>
    <s v="Wed"/>
    <d v="2014-04-20T00:00:00"/>
    <x v="1"/>
    <s v="SP-20650"/>
    <s v="Stephanie Phelps"/>
    <s v="Corporate"/>
    <s v="United States"/>
    <s v="Wilmington"/>
    <x v="3"/>
    <n v="28403"/>
    <x v="0"/>
    <s v="OFF-AR-10003478"/>
    <x v="1"/>
    <s v="Art"/>
    <s v="Avery Hi-Liter EverBold Pen Style Fluorescent Highlighters, 4/Pack"/>
    <n v="39.072000000000003"/>
    <n v="6"/>
    <x v="2"/>
    <n v="9.7680000000000007"/>
    <n v="0.25"/>
  </r>
  <r>
    <n v="405"/>
    <s v="CA-2017-117933"/>
    <x v="165"/>
    <x v="3"/>
    <n v="12"/>
    <x v="4"/>
    <s v="Sun"/>
    <d v="2017-12-29T00:00:00"/>
    <x v="1"/>
    <s v="RF-19840"/>
    <s v="Roy Französisch"/>
    <s v="Consumer"/>
    <s v="United States"/>
    <s v="New York City"/>
    <x v="15"/>
    <n v="10024"/>
    <x v="3"/>
    <s v="OFF-AP-10004249"/>
    <x v="1"/>
    <s v="Appliances"/>
    <s v="Staple holder"/>
    <n v="35.909999999999997"/>
    <n v="3"/>
    <x v="0"/>
    <n v="9.6957000000000004"/>
    <n v="0.27"/>
  </r>
  <r>
    <n v="406"/>
    <s v="CA-2017-117457"/>
    <x v="166"/>
    <x v="3"/>
    <n v="12"/>
    <x v="4"/>
    <s v="Fri"/>
    <d v="2017-12-12T00:00:00"/>
    <x v="1"/>
    <s v="KH-16510"/>
    <s v="Keith Herrera"/>
    <s v="Consumer"/>
    <s v="United States"/>
    <s v="San Francisco"/>
    <x v="1"/>
    <n v="94110"/>
    <x v="1"/>
    <s v="TEC-AC-10000158"/>
    <x v="2"/>
    <s v="Accessories"/>
    <s v="Sony 64GB Class 10 Micro SDHC R40 Memory Card"/>
    <n v="179.95"/>
    <n v="5"/>
    <x v="0"/>
    <n v="37.789499999999997"/>
    <n v="0.21"/>
  </r>
  <r>
    <n v="415"/>
    <s v="CA-2017-142636"/>
    <x v="132"/>
    <x v="3"/>
    <n v="11"/>
    <x v="0"/>
    <s v="Fri"/>
    <d v="2017-11-07T00:00:00"/>
    <x v="1"/>
    <s v="KC-16675"/>
    <s v="Kimberly Carter"/>
    <s v="Corporate"/>
    <s v="United States"/>
    <s v="Seattle"/>
    <x v="4"/>
    <n v="98105"/>
    <x v="1"/>
    <s v="OFF-PA-10000157"/>
    <x v="1"/>
    <s v="Paper"/>
    <s v="Xerox 191"/>
    <n v="139.86000000000001"/>
    <n v="7"/>
    <x v="0"/>
    <n v="65.734200000000001"/>
    <n v="0.47"/>
  </r>
  <r>
    <n v="417"/>
    <s v="CA-2017-122105"/>
    <x v="92"/>
    <x v="3"/>
    <n v="6"/>
    <x v="1"/>
    <s v="Sat"/>
    <d v="2017-06-28T00:00:00"/>
    <x v="1"/>
    <s v="CJ-12010"/>
    <s v="Caroline Jumper"/>
    <s v="Consumer"/>
    <s v="United States"/>
    <s v="Huntington Beach"/>
    <x v="1"/>
    <n v="92646"/>
    <x v="1"/>
    <s v="OFF-AR-10004344"/>
    <x v="1"/>
    <s v="Art"/>
    <s v="Bulldog Vacuum Base Pencil Sharpener"/>
    <n v="95.92"/>
    <n v="8"/>
    <x v="0"/>
    <n v="25.898399999999999"/>
    <n v="0.26999999999999996"/>
  </r>
  <r>
    <n v="418"/>
    <s v="CA-2016-148796"/>
    <x v="167"/>
    <x v="0"/>
    <n v="4"/>
    <x v="3"/>
    <s v="Thu"/>
    <d v="2016-04-18T00:00:00"/>
    <x v="1"/>
    <s v="PB-19150"/>
    <s v="Philip Brown"/>
    <s v="Consumer"/>
    <s v="United States"/>
    <s v="Los Angeles"/>
    <x v="1"/>
    <n v="90004"/>
    <x v="1"/>
    <s v="FUR-CH-10004886"/>
    <x v="0"/>
    <s v="Chairs"/>
    <s v="Bevis Steel Folding Chairs"/>
    <n v="383.8"/>
    <n v="5"/>
    <x v="2"/>
    <n v="38.380000000000003"/>
    <n v="0.1"/>
  </r>
  <r>
    <n v="419"/>
    <s v="CA-2017-154816"/>
    <x v="44"/>
    <x v="3"/>
    <n v="11"/>
    <x v="0"/>
    <s v="Mon"/>
    <d v="2017-11-10T00:00:00"/>
    <x v="1"/>
    <s v="VB-21745"/>
    <s v="Victoria Brennan"/>
    <s v="Corporate"/>
    <s v="United States"/>
    <s v="Richmond"/>
    <x v="0"/>
    <n v="40475"/>
    <x v="0"/>
    <s v="OFF-PA-10003845"/>
    <x v="1"/>
    <s v="Paper"/>
    <s v="Xerox 1987"/>
    <n v="5.78"/>
    <n v="1"/>
    <x v="0"/>
    <n v="2.8321999999999998"/>
    <n v="0.48999999999999994"/>
  </r>
  <r>
    <n v="422"/>
    <s v="CA-2014-142048"/>
    <x v="168"/>
    <x v="2"/>
    <n v="6"/>
    <x v="1"/>
    <s v="Sun"/>
    <d v="2014-06-25T00:00:00"/>
    <x v="2"/>
    <s v="JE-15745"/>
    <s v="Joel Eaton"/>
    <s v="Consumer"/>
    <s v="United States"/>
    <s v="Louisville"/>
    <x v="22"/>
    <n v="80027"/>
    <x v="1"/>
    <s v="TEC-AC-10004114"/>
    <x v="2"/>
    <s v="Accessories"/>
    <s v="KeyTronic 6101 Series - Keyboard - Black"/>
    <n v="196.75200000000001"/>
    <n v="6"/>
    <x v="2"/>
    <n v="56.566200000000002"/>
    <n v="0.28749999999999998"/>
  </r>
  <r>
    <n v="423"/>
    <s v="CA-2017-125388"/>
    <x v="15"/>
    <x v="3"/>
    <n v="10"/>
    <x v="2"/>
    <s v="Thu"/>
    <d v="2017-10-23T00:00:00"/>
    <x v="1"/>
    <s v="MP-17965"/>
    <s v="Michael Paige"/>
    <s v="Corporate"/>
    <s v="United States"/>
    <s v="Lawrence"/>
    <x v="31"/>
    <n v="1841"/>
    <x v="3"/>
    <s v="FUR-FU-10004712"/>
    <x v="0"/>
    <s v="Furnishings"/>
    <s v="Westinghouse Mesh Shade Clip-On Gooseneck Lamp, Black"/>
    <n v="56.56"/>
    <n v="4"/>
    <x v="0"/>
    <n v="14.7056"/>
    <n v="0.26"/>
  </r>
  <r>
    <n v="425"/>
    <s v="CA-2017-155705"/>
    <x v="169"/>
    <x v="3"/>
    <n v="8"/>
    <x v="6"/>
    <s v="Mon"/>
    <d v="2017-08-23T00:00:00"/>
    <x v="0"/>
    <s v="NF-18385"/>
    <s v="Natalie Fritzler"/>
    <s v="Consumer"/>
    <s v="United States"/>
    <s v="Jackson"/>
    <x v="35"/>
    <n v="39212"/>
    <x v="0"/>
    <s v="FUR-CH-10000015"/>
    <x v="0"/>
    <s v="Chairs"/>
    <s v="Hon Multipurpose Stacking Arm Chairs"/>
    <n v="866.4"/>
    <n v="4"/>
    <x v="0"/>
    <n v="225.26400000000001"/>
    <n v="0.26"/>
  </r>
  <r>
    <n v="426"/>
    <s v="CA-2017-149160"/>
    <x v="51"/>
    <x v="3"/>
    <n v="11"/>
    <x v="0"/>
    <s v="Thu"/>
    <d v="2017-11-26T00:00:00"/>
    <x v="0"/>
    <s v="JM-15265"/>
    <s v="Janet Molinari"/>
    <s v="Corporate"/>
    <s v="United States"/>
    <s v="Canton"/>
    <x v="12"/>
    <n v="48187"/>
    <x v="2"/>
    <s v="FUR-FU-10003347"/>
    <x v="0"/>
    <s v="Furnishings"/>
    <s v="Coloredge Poster Frame"/>
    <n v="28.4"/>
    <n v="2"/>
    <x v="0"/>
    <n v="11.076000000000001"/>
    <n v="0.39"/>
  </r>
  <r>
    <n v="428"/>
    <s v="CA-2014-101476"/>
    <x v="170"/>
    <x v="2"/>
    <n v="9"/>
    <x v="8"/>
    <s v="Fri"/>
    <d v="2014-09-13T00:00:00"/>
    <x v="2"/>
    <s v="SD-20485"/>
    <s v="Shirley Daniels"/>
    <s v="Home Office"/>
    <s v="United States"/>
    <s v="New Rochelle"/>
    <x v="15"/>
    <n v="10801"/>
    <x v="3"/>
    <s v="TEC-MA-10000029"/>
    <x v="2"/>
    <s v="Machines"/>
    <s v="Epson WorkForce WF-2530 All-in-One Printer, Copier Scanner"/>
    <n v="69.989999999999995"/>
    <n v="1"/>
    <x v="0"/>
    <n v="30.095700000000001"/>
    <n v="0.43000000000000005"/>
  </r>
  <r>
    <n v="429"/>
    <s v="CA-2017-152275"/>
    <x v="171"/>
    <x v="3"/>
    <n v="10"/>
    <x v="2"/>
    <s v="Sun"/>
    <d v="2017-10-08T00:00:00"/>
    <x v="1"/>
    <s v="KH-16630"/>
    <s v="Ken Heidel"/>
    <s v="Corporate"/>
    <s v="United States"/>
    <s v="San Antonio"/>
    <x v="5"/>
    <n v="78207"/>
    <x v="2"/>
    <s v="OFF-AR-10000369"/>
    <x v="1"/>
    <s v="Art"/>
    <s v="Design Ebony Sketching Pencil"/>
    <n v="6.6719999999999997"/>
    <n v="6"/>
    <x v="2"/>
    <n v="0.50039999999999996"/>
    <n v="7.4999999999999997E-2"/>
  </r>
  <r>
    <n v="430"/>
    <s v="US-2016-123750"/>
    <x v="172"/>
    <x v="0"/>
    <n v="4"/>
    <x v="3"/>
    <s v="Fri"/>
    <d v="2016-04-21T00:00:00"/>
    <x v="1"/>
    <s v="RB-19795"/>
    <s v="Ross Baird"/>
    <s v="Home Office"/>
    <s v="United States"/>
    <s v="Gastonia"/>
    <x v="3"/>
    <n v="28052"/>
    <x v="0"/>
    <s v="OFF-BI-10004584"/>
    <x v="1"/>
    <s v="Binders"/>
    <s v="GBC ProClick 150 Presentation Binding System"/>
    <n v="189.58799999999999"/>
    <n v="2"/>
    <x v="7"/>
    <n v="-145.35079999999999"/>
    <n v="-0.76666666666666661"/>
  </r>
  <r>
    <n v="434"/>
    <s v="CA-2016-127369"/>
    <x v="112"/>
    <x v="0"/>
    <n v="6"/>
    <x v="1"/>
    <s v="Mon"/>
    <d v="2016-06-07T00:00:00"/>
    <x v="2"/>
    <s v="DB-13060"/>
    <s v="Dave Brooks"/>
    <s v="Consumer"/>
    <s v="United States"/>
    <s v="Lowell"/>
    <x v="31"/>
    <n v="1852"/>
    <x v="3"/>
    <s v="OFF-ST-10003306"/>
    <x v="1"/>
    <s v="Storage"/>
    <s v="Letter Size Cart"/>
    <n v="714.3"/>
    <n v="5"/>
    <x v="0"/>
    <n v="207.14699999999999"/>
    <n v="0.28999999999999998"/>
  </r>
  <r>
    <n v="435"/>
    <s v="US-2014-150574"/>
    <x v="173"/>
    <x v="2"/>
    <n v="12"/>
    <x v="4"/>
    <s v="Fri"/>
    <d v="2014-12-25T00:00:00"/>
    <x v="1"/>
    <s v="MK-18160"/>
    <s v="Mike Kennedy"/>
    <s v="Consumer"/>
    <s v="United States"/>
    <s v="Jacksonville"/>
    <x v="2"/>
    <n v="32216"/>
    <x v="0"/>
    <s v="OFF-BI-10000773"/>
    <x v="1"/>
    <s v="Binders"/>
    <s v="Insertable Tab Post Binder Dividers"/>
    <n v="4.8120000000000003"/>
    <n v="2"/>
    <x v="7"/>
    <n v="-3.6892"/>
    <n v="-0.76666666666666661"/>
  </r>
  <r>
    <n v="437"/>
    <s v="CA-2016-147375"/>
    <x v="1"/>
    <x v="0"/>
    <n v="6"/>
    <x v="1"/>
    <s v="Sun"/>
    <d v="2016-06-14T00:00:00"/>
    <x v="0"/>
    <s v="PO-19180"/>
    <s v="Philisse Overcash"/>
    <s v="Home Office"/>
    <s v="United States"/>
    <s v="Chicago"/>
    <x v="10"/>
    <n v="60623"/>
    <x v="2"/>
    <s v="TEC-MA-10002937"/>
    <x v="2"/>
    <s v="Machines"/>
    <s v="Canon Color ImageCLASS MF8580Cdw Wireless Laser All-In-One Printer, Copier, Scanner"/>
    <n v="1007.979"/>
    <n v="3"/>
    <x v="4"/>
    <n v="43.199100000000001"/>
    <n v="4.2857142857142858E-2"/>
  </r>
  <r>
    <n v="439"/>
    <s v="CA-2017-130043"/>
    <x v="174"/>
    <x v="3"/>
    <n v="9"/>
    <x v="8"/>
    <s v="Fri"/>
    <d v="2017-09-19T00:00:00"/>
    <x v="1"/>
    <s v="BB-11545"/>
    <s v="Brenda Bowman"/>
    <s v="Corporate"/>
    <s v="United States"/>
    <s v="Houston"/>
    <x v="5"/>
    <n v="77070"/>
    <x v="2"/>
    <s v="OFF-PA-10002230"/>
    <x v="1"/>
    <s v="Paper"/>
    <s v="Xerox 1897"/>
    <n v="31.872"/>
    <n v="8"/>
    <x v="2"/>
    <n v="11.553599999999999"/>
    <n v="0.36249999999999999"/>
  </r>
  <r>
    <n v="440"/>
    <s v="CA-2017-157252"/>
    <x v="175"/>
    <x v="3"/>
    <n v="1"/>
    <x v="9"/>
    <s v="Fri"/>
    <d v="2017-01-23T00:00:00"/>
    <x v="0"/>
    <s v="CV-12805"/>
    <s v="Cynthia Voltz"/>
    <s v="Corporate"/>
    <s v="United States"/>
    <s v="New York City"/>
    <x v="15"/>
    <n v="10024"/>
    <x v="3"/>
    <s v="FUR-CH-10003396"/>
    <x v="0"/>
    <s v="Chairs"/>
    <s v="Global Deluxe Steno Chair"/>
    <n v="207.846"/>
    <n v="3"/>
    <x v="9"/>
    <n v="2.3094000000000001"/>
    <n v="1.1111111111111112E-2"/>
  </r>
  <r>
    <n v="441"/>
    <s v="CA-2016-115756"/>
    <x v="64"/>
    <x v="0"/>
    <n v="9"/>
    <x v="8"/>
    <s v="Mon"/>
    <d v="2016-09-07T00:00:00"/>
    <x v="0"/>
    <s v="PK-19075"/>
    <s v="Pete Kriz"/>
    <s v="Consumer"/>
    <s v="United States"/>
    <s v="Detroit"/>
    <x v="12"/>
    <n v="48227"/>
    <x v="2"/>
    <s v="FUR-FU-10000246"/>
    <x v="0"/>
    <s v="Furnishings"/>
    <s v="Aluminum Document Frame"/>
    <n v="12.22"/>
    <n v="1"/>
    <x v="0"/>
    <n v="3.6659999999999999"/>
    <n v="0.3"/>
  </r>
  <r>
    <n v="447"/>
    <s v="CA-2017-154214"/>
    <x v="176"/>
    <x v="3"/>
    <n v="3"/>
    <x v="10"/>
    <s v="Mon"/>
    <d v="2017-03-25T00:00:00"/>
    <x v="0"/>
    <s v="TB-21595"/>
    <s v="Troy Blackwell"/>
    <s v="Consumer"/>
    <s v="United States"/>
    <s v="Columbus"/>
    <x v="14"/>
    <n v="47201"/>
    <x v="2"/>
    <s v="FUR-FU-10000206"/>
    <x v="0"/>
    <s v="Furnishings"/>
    <s v="GE General Purpose, Extra Long Life, Showcase &amp; Floodlight Incandescent Bulbs"/>
    <n v="2.91"/>
    <n v="1"/>
    <x v="0"/>
    <n v="1.3676999999999999"/>
    <n v="0.47"/>
  </r>
  <r>
    <n v="448"/>
    <s v="CA-2016-166674"/>
    <x v="177"/>
    <x v="0"/>
    <n v="4"/>
    <x v="3"/>
    <s v="Fri"/>
    <d v="2016-04-03T00:00:00"/>
    <x v="0"/>
    <s v="RB-19360"/>
    <s v="Raymond Buch"/>
    <s v="Consumer"/>
    <s v="United States"/>
    <s v="Auburn"/>
    <x v="15"/>
    <n v="13021"/>
    <x v="3"/>
    <s v="OFF-AR-10000588"/>
    <x v="1"/>
    <s v="Art"/>
    <s v="Newell 345"/>
    <n v="59.52"/>
    <n v="3"/>
    <x v="0"/>
    <n v="15.475199999999999"/>
    <n v="0.25999999999999995"/>
  </r>
  <r>
    <n v="454"/>
    <s v="CA-2017-147277"/>
    <x v="178"/>
    <x v="3"/>
    <n v="10"/>
    <x v="2"/>
    <s v="Fri"/>
    <d v="2017-10-24T00:00:00"/>
    <x v="1"/>
    <s v="EB-13705"/>
    <s v="Ed Braxton"/>
    <s v="Corporate"/>
    <s v="United States"/>
    <s v="Akron"/>
    <x v="24"/>
    <n v="44312"/>
    <x v="3"/>
    <s v="FUR-TA-10001539"/>
    <x v="0"/>
    <s v="Tables"/>
    <s v="Chromcraft Rectangular Conference Tables"/>
    <n v="284.36399999999998"/>
    <n v="2"/>
    <x v="8"/>
    <n v="-75.830399999999997"/>
    <n v="-0.26666666666666666"/>
  </r>
  <r>
    <n v="456"/>
    <s v="CA-2016-100153"/>
    <x v="179"/>
    <x v="0"/>
    <n v="12"/>
    <x v="4"/>
    <s v="Tue"/>
    <d v="2016-12-17T00:00:00"/>
    <x v="1"/>
    <s v="KH-16630"/>
    <s v="Ken Heidel"/>
    <s v="Corporate"/>
    <s v="United States"/>
    <s v="Norman"/>
    <x v="26"/>
    <n v="73071"/>
    <x v="2"/>
    <s v="TEC-AC-10001772"/>
    <x v="2"/>
    <s v="Accessories"/>
    <s v="Memorex Mini Travel Drive 16 GB USB 2.0 Flash Drive"/>
    <n v="63.88"/>
    <n v="4"/>
    <x v="0"/>
    <n v="24.9132"/>
    <n v="0.38999999999999996"/>
  </r>
  <r>
    <n v="457"/>
    <s v="US-2014-110674"/>
    <x v="180"/>
    <x v="2"/>
    <n v="2"/>
    <x v="11"/>
    <s v="Wed"/>
    <d v="2014-02-18T00:00:00"/>
    <x v="1"/>
    <s v="SC-20095"/>
    <s v="Sanjit Chand"/>
    <s v="Consumer"/>
    <s v="United States"/>
    <s v="Concord"/>
    <x v="1"/>
    <n v="94521"/>
    <x v="1"/>
    <s v="FUR-CH-10000225"/>
    <x v="0"/>
    <s v="Chairs"/>
    <s v="Global Geo Office Task Chair, Gray"/>
    <n v="129.56800000000001"/>
    <n v="2"/>
    <x v="2"/>
    <n v="-24.294"/>
    <n v="-0.1875"/>
  </r>
  <r>
    <n v="458"/>
    <s v="US-2016-157945"/>
    <x v="181"/>
    <x v="0"/>
    <n v="9"/>
    <x v="8"/>
    <s v="Mon"/>
    <d v="2016-10-01T00:00:00"/>
    <x v="1"/>
    <s v="NF-18385"/>
    <s v="Natalie Fritzler"/>
    <s v="Consumer"/>
    <s v="United States"/>
    <s v="Decatur"/>
    <x v="10"/>
    <n v="62521"/>
    <x v="2"/>
    <s v="FUR-CH-10002331"/>
    <x v="0"/>
    <s v="Chairs"/>
    <s v="Hon 4700 Series Mobuis Mid-Back Task Chairs with Adjustable Arms"/>
    <n v="747.55799999999999"/>
    <n v="3"/>
    <x v="4"/>
    <n v="-96.114599999999996"/>
    <n v="-0.12857142857142856"/>
  </r>
  <r>
    <n v="460"/>
    <s v="CA-2015-109638"/>
    <x v="83"/>
    <x v="1"/>
    <n v="12"/>
    <x v="4"/>
    <s v="Tue"/>
    <d v="2015-12-22T00:00:00"/>
    <x v="1"/>
    <s v="JH-15985"/>
    <s v="Joseph Holt"/>
    <s v="Consumer"/>
    <s v="United States"/>
    <s v="Seattle"/>
    <x v="4"/>
    <n v="98115"/>
    <x v="1"/>
    <s v="OFF-AP-10002472"/>
    <x v="1"/>
    <s v="Appliances"/>
    <s v="3M Office Air Cleaner"/>
    <n v="103.92"/>
    <n v="4"/>
    <x v="0"/>
    <n v="36.372"/>
    <n v="0.35"/>
  </r>
  <r>
    <n v="463"/>
    <s v="CA-2016-109869"/>
    <x v="182"/>
    <x v="0"/>
    <n v="4"/>
    <x v="3"/>
    <s v="Fri"/>
    <d v="2016-04-29T00:00:00"/>
    <x v="1"/>
    <s v="TN-21040"/>
    <s v="Tanja Norvell"/>
    <s v="Home Office"/>
    <s v="United States"/>
    <s v="Phoenix"/>
    <x v="16"/>
    <n v="85023"/>
    <x v="1"/>
    <s v="FUR-FU-10000023"/>
    <x v="0"/>
    <s v="Furnishings"/>
    <s v="Eldon Wave Desk Accessories"/>
    <n v="23.56"/>
    <n v="5"/>
    <x v="2"/>
    <n v="7.0679999999999996"/>
    <n v="0.3"/>
  </r>
  <r>
    <n v="468"/>
    <s v="US-2015-101399"/>
    <x v="183"/>
    <x v="1"/>
    <n v="1"/>
    <x v="9"/>
    <s v="Sat"/>
    <d v="2015-01-24T00:00:00"/>
    <x v="1"/>
    <s v="JS-15940"/>
    <s v="Joni Sundaresam"/>
    <s v="Home Office"/>
    <s v="United States"/>
    <s v="Park Ridge"/>
    <x v="10"/>
    <n v="60068"/>
    <x v="2"/>
    <s v="FUR-FU-10002918"/>
    <x v="0"/>
    <s v="Furnishings"/>
    <s v="Eldon ClusterMat Chair Mat with Cordless Antistatic Protection"/>
    <n v="254.744"/>
    <n v="7"/>
    <x v="6"/>
    <n v="-312.06139999999999"/>
    <n v="-1.2249999999999999"/>
  </r>
  <r>
    <n v="469"/>
    <s v="CA-2017-154907"/>
    <x v="184"/>
    <x v="3"/>
    <n v="3"/>
    <x v="10"/>
    <s v="Fri"/>
    <d v="2017-04-04T00:00:00"/>
    <x v="1"/>
    <s v="DS-13180"/>
    <s v="David Smith"/>
    <s v="Corporate"/>
    <s v="United States"/>
    <s v="Amarillo"/>
    <x v="5"/>
    <n v="79109"/>
    <x v="2"/>
    <s v="FUR-BO-10002824"/>
    <x v="0"/>
    <s v="Bookcases"/>
    <s v="Bush Mission Pointe Library"/>
    <n v="205.33279999999999"/>
    <n v="2"/>
    <x v="10"/>
    <n v="-36.235199999999999"/>
    <n v="-0.17647058823529413"/>
  </r>
  <r>
    <n v="470"/>
    <s v="US-2016-100419"/>
    <x v="185"/>
    <x v="0"/>
    <n v="12"/>
    <x v="4"/>
    <s v="Fri"/>
    <d v="2016-12-20T00:00:00"/>
    <x v="0"/>
    <s v="CC-12670"/>
    <s v="Craig Carreira"/>
    <s v="Consumer"/>
    <s v="United States"/>
    <s v="Chicago"/>
    <x v="10"/>
    <n v="60610"/>
    <x v="2"/>
    <s v="OFF-BI-10002194"/>
    <x v="1"/>
    <s v="Binders"/>
    <s v="Cardinal Hold-It CD Pocket"/>
    <n v="4.7880000000000003"/>
    <n v="3"/>
    <x v="3"/>
    <n v="-7.9001999999999999"/>
    <n v="-1.65"/>
  </r>
  <r>
    <n v="471"/>
    <s v="CA-2015-154144"/>
    <x v="139"/>
    <x v="1"/>
    <n v="12"/>
    <x v="4"/>
    <s v="Sun"/>
    <d v="2015-12-24T00:00:00"/>
    <x v="1"/>
    <s v="MH-17785"/>
    <s v="Maya Herman"/>
    <s v="Corporate"/>
    <s v="United States"/>
    <s v="Lindenhurst"/>
    <x v="15"/>
    <n v="11757"/>
    <x v="3"/>
    <s v="OFF-PA-10004071"/>
    <x v="1"/>
    <s v="Paper"/>
    <s v="Eaton Premium Continuous-Feed Paper, 25% Cotton, Letter Size, White, 1000 Shts/Box"/>
    <n v="55.48"/>
    <n v="1"/>
    <x v="0"/>
    <n v="26.630400000000002"/>
    <n v="0.48000000000000004"/>
  </r>
  <r>
    <n v="472"/>
    <s v="CA-2014-144666"/>
    <x v="186"/>
    <x v="2"/>
    <n v="11"/>
    <x v="0"/>
    <s v="Sun"/>
    <d v="2014-11-11T00:00:00"/>
    <x v="0"/>
    <s v="JP-15520"/>
    <s v="Jeremy Pistek"/>
    <s v="Consumer"/>
    <s v="United States"/>
    <s v="San Francisco"/>
    <x v="1"/>
    <n v="94110"/>
    <x v="1"/>
    <s v="OFF-ST-10002743"/>
    <x v="1"/>
    <s v="Storage"/>
    <s v="SAFCO Boltless Steel Shelving"/>
    <n v="340.92"/>
    <n v="3"/>
    <x v="0"/>
    <n v="3.4091999999999998"/>
    <n v="9.9999999999999985E-3"/>
  </r>
  <r>
    <n v="478"/>
    <s v="CA-2016-103891"/>
    <x v="187"/>
    <x v="0"/>
    <n v="7"/>
    <x v="7"/>
    <s v="Tue"/>
    <d v="2016-07-19T00:00:00"/>
    <x v="1"/>
    <s v="KH-16690"/>
    <s v="Kristen Hastings"/>
    <s v="Corporate"/>
    <s v="United States"/>
    <s v="Los Angeles"/>
    <x v="1"/>
    <n v="90008"/>
    <x v="1"/>
    <s v="TEC-PH-10000149"/>
    <x v="2"/>
    <s v="Phones"/>
    <s v="Cisco SPA525G2 IP Phone - Wireless"/>
    <n v="95.76"/>
    <n v="6"/>
    <x v="2"/>
    <n v="7.1820000000000004"/>
    <n v="7.4999999999999997E-2"/>
  </r>
  <r>
    <n v="479"/>
    <s v="CA-2016-152632"/>
    <x v="188"/>
    <x v="0"/>
    <n v="10"/>
    <x v="2"/>
    <s v="Thu"/>
    <d v="2016-11-02T00:00:00"/>
    <x v="1"/>
    <s v="JE-15475"/>
    <s v="Jeremy Ellison"/>
    <s v="Consumer"/>
    <s v="United States"/>
    <s v="Troy"/>
    <x v="15"/>
    <n v="12180"/>
    <x v="3"/>
    <s v="FUR-FU-10002671"/>
    <x v="0"/>
    <s v="Furnishings"/>
    <s v="Electrix 20W Halogen Replacement Bulb for Zoom-In Desk Lamp"/>
    <n v="40.200000000000003"/>
    <n v="3"/>
    <x v="0"/>
    <n v="19.295999999999999"/>
    <n v="0.47999999999999993"/>
  </r>
  <r>
    <n v="480"/>
    <s v="CA-2016-100790"/>
    <x v="189"/>
    <x v="0"/>
    <n v="6"/>
    <x v="1"/>
    <s v="Sun"/>
    <d v="2016-07-02T00:00:00"/>
    <x v="1"/>
    <s v="JG-15805"/>
    <s v="John Grady"/>
    <s v="Corporate"/>
    <s v="United States"/>
    <s v="New York City"/>
    <x v="15"/>
    <n v="10024"/>
    <x v="3"/>
    <s v="OFF-AR-10003045"/>
    <x v="1"/>
    <s v="Art"/>
    <s v="Prang Colored Pencils"/>
    <n v="14.7"/>
    <n v="5"/>
    <x v="0"/>
    <n v="6.6150000000000002"/>
    <n v="0.45"/>
  </r>
  <r>
    <n v="482"/>
    <s v="CA-2014-134677"/>
    <x v="190"/>
    <x v="2"/>
    <n v="10"/>
    <x v="2"/>
    <s v="Mon"/>
    <d v="2014-10-10T00:00:00"/>
    <x v="1"/>
    <s v="XP-21865"/>
    <s v="Xylona Preis"/>
    <s v="Consumer"/>
    <s v="United States"/>
    <s v="San Diego"/>
    <x v="1"/>
    <n v="92024"/>
    <x v="1"/>
    <s v="TEC-AC-10001445"/>
    <x v="2"/>
    <s v="Accessories"/>
    <s v="Imation USB 2.0 Swivel Flash Drive USB flash drive - 4 GB - Pink"/>
    <n v="9.09"/>
    <n v="3"/>
    <x v="0"/>
    <n v="1.9089"/>
    <n v="0.21000000000000002"/>
  </r>
  <r>
    <n v="483"/>
    <s v="CA-2014-127691"/>
    <x v="191"/>
    <x v="2"/>
    <n v="7"/>
    <x v="7"/>
    <s v="Tue"/>
    <d v="2014-07-27T00:00:00"/>
    <x v="1"/>
    <s v="EM-14065"/>
    <s v="Erin Mull"/>
    <s v="Consumer"/>
    <s v="United States"/>
    <s v="New York City"/>
    <x v="15"/>
    <n v="10024"/>
    <x v="3"/>
    <s v="OFF-AR-10002053"/>
    <x v="1"/>
    <s v="Art"/>
    <s v="Premium Writing Pencils, Soft, #2 by Central Association for the Blind"/>
    <n v="5.96"/>
    <n v="2"/>
    <x v="0"/>
    <n v="1.6688000000000001"/>
    <n v="0.28000000000000003"/>
  </r>
  <r>
    <n v="485"/>
    <s v="CA-2017-140963"/>
    <x v="192"/>
    <x v="3"/>
    <n v="6"/>
    <x v="1"/>
    <s v="Sat"/>
    <d v="2017-06-13T00:00:00"/>
    <x v="2"/>
    <s v="MT-18070"/>
    <s v="Michelle Tran"/>
    <s v="Home Office"/>
    <s v="United States"/>
    <s v="Los Angeles"/>
    <x v="1"/>
    <n v="90045"/>
    <x v="1"/>
    <s v="OFF-LA-10003923"/>
    <x v="1"/>
    <s v="Labels"/>
    <s v="Alphabetical Labels for Top Tab Filing"/>
    <n v="29.6"/>
    <n v="2"/>
    <x v="0"/>
    <n v="14.8"/>
    <n v="0.5"/>
  </r>
  <r>
    <n v="488"/>
    <s v="CA-2014-154627"/>
    <x v="193"/>
    <x v="2"/>
    <n v="10"/>
    <x v="2"/>
    <s v="Wed"/>
    <d v="2014-10-31T00:00:00"/>
    <x v="2"/>
    <s v="SA-20830"/>
    <s v="Sue Ann Reed"/>
    <s v="Consumer"/>
    <s v="United States"/>
    <s v="Chicago"/>
    <x v="10"/>
    <n v="60610"/>
    <x v="2"/>
    <s v="TEC-PH-10001363"/>
    <x v="2"/>
    <s v="Phones"/>
    <s v="Apple iPhone 5S"/>
    <n v="2735.9520000000002"/>
    <n v="6"/>
    <x v="2"/>
    <n v="341.99400000000003"/>
    <n v="0.125"/>
  </r>
  <r>
    <n v="489"/>
    <s v="CA-2014-133753"/>
    <x v="3"/>
    <x v="2"/>
    <n v="6"/>
    <x v="1"/>
    <s v="Mon"/>
    <d v="2014-06-13T00:00:00"/>
    <x v="0"/>
    <s v="CW-11905"/>
    <s v="Carl Weiss"/>
    <s v="Home Office"/>
    <s v="United States"/>
    <s v="Huntsville"/>
    <x v="5"/>
    <n v="77340"/>
    <x v="2"/>
    <s v="TEC-PH-10000376"/>
    <x v="2"/>
    <s v="Phones"/>
    <s v="Square Credit Card Reader"/>
    <n v="7.992"/>
    <n v="1"/>
    <x v="2"/>
    <n v="0.59940000000000004"/>
    <n v="7.5000000000000011E-2"/>
  </r>
  <r>
    <n v="492"/>
    <s v="CA-2014-113362"/>
    <x v="80"/>
    <x v="2"/>
    <n v="9"/>
    <x v="8"/>
    <s v="Sun"/>
    <d v="2014-09-19T00:00:00"/>
    <x v="1"/>
    <s v="AJ-10960"/>
    <s v="Astrea Jones"/>
    <s v="Consumer"/>
    <s v="United States"/>
    <s v="Rochester"/>
    <x v="15"/>
    <n v="14609"/>
    <x v="3"/>
    <s v="OFF-ST-10001809"/>
    <x v="1"/>
    <s v="Storage"/>
    <s v="Fellowes Officeware Wire Shelving"/>
    <n v="449.15"/>
    <n v="5"/>
    <x v="0"/>
    <n v="8.9830000000000005"/>
    <n v="2.0000000000000004E-2"/>
  </r>
  <r>
    <n v="494"/>
    <s v="CA-2016-169166"/>
    <x v="194"/>
    <x v="0"/>
    <n v="5"/>
    <x v="5"/>
    <s v="Mon"/>
    <d v="2016-05-14T00:00:00"/>
    <x v="1"/>
    <s v="SS-20590"/>
    <s v="Sonia Sunley"/>
    <s v="Consumer"/>
    <s v="United States"/>
    <s v="Seattle"/>
    <x v="4"/>
    <n v="98115"/>
    <x v="1"/>
    <s v="TEC-AC-10000991"/>
    <x v="2"/>
    <s v="Accessories"/>
    <s v="Sony Micro Vault Click 8 GB USB 2.0 Flash Drive"/>
    <n v="93.98"/>
    <n v="2"/>
    <x v="0"/>
    <n v="13.1572"/>
    <n v="0.13999999999999999"/>
  </r>
  <r>
    <n v="495"/>
    <s v="US-2016-120929"/>
    <x v="195"/>
    <x v="0"/>
    <n v="3"/>
    <x v="10"/>
    <s v="Fri"/>
    <d v="2016-03-21T00:00:00"/>
    <x v="0"/>
    <s v="RO-19780"/>
    <s v="Rose O'Brian"/>
    <s v="Consumer"/>
    <s v="United States"/>
    <s v="Memphis"/>
    <x v="18"/>
    <n v="38109"/>
    <x v="0"/>
    <s v="FUR-TA-10001857"/>
    <x v="0"/>
    <s v="Tables"/>
    <s v="Balt Solid Wood Rectangular Table"/>
    <n v="189.88200000000001"/>
    <n v="3"/>
    <x v="8"/>
    <n v="-94.941000000000003"/>
    <n v="-0.5"/>
  </r>
  <r>
    <n v="496"/>
    <s v="CA-2015-134782"/>
    <x v="17"/>
    <x v="1"/>
    <n v="12"/>
    <x v="4"/>
    <s v="Sun"/>
    <d v="2015-12-31T00:00:00"/>
    <x v="1"/>
    <s v="MD-17350"/>
    <s v="Maribeth Dona"/>
    <s v="Consumer"/>
    <s v="United States"/>
    <s v="Fayetteville"/>
    <x v="36"/>
    <n v="72701"/>
    <x v="0"/>
    <s v="OFF-EN-10001434"/>
    <x v="1"/>
    <s v="Envelopes"/>
    <s v="Strathmore #10 Envelopes, Ultimate White"/>
    <n v="105.42"/>
    <n v="2"/>
    <x v="0"/>
    <n v="51.655799999999999"/>
    <n v="0.49"/>
  </r>
  <r>
    <n v="497"/>
    <s v="CA-2016-126158"/>
    <x v="196"/>
    <x v="0"/>
    <n v="7"/>
    <x v="7"/>
    <s v="Mon"/>
    <d v="2016-07-31T00:00:00"/>
    <x v="1"/>
    <s v="SC-20095"/>
    <s v="Sanjit Chand"/>
    <s v="Consumer"/>
    <s v="United States"/>
    <s v="Costa Mesa"/>
    <x v="1"/>
    <n v="92627"/>
    <x v="1"/>
    <s v="OFF-BI-10002498"/>
    <x v="1"/>
    <s v="Binders"/>
    <s v="Clear Mylar Reinforcing Strips"/>
    <n v="119.616"/>
    <n v="8"/>
    <x v="2"/>
    <n v="40.370399999999997"/>
    <n v="0.33749999999999997"/>
  </r>
  <r>
    <n v="501"/>
    <s v="US-2016-105578"/>
    <x v="197"/>
    <x v="0"/>
    <n v="5"/>
    <x v="5"/>
    <s v="Mon"/>
    <d v="2016-06-04T00:00:00"/>
    <x v="1"/>
    <s v="MY-17380"/>
    <s v="Maribeth Yedwab"/>
    <s v="Corporate"/>
    <s v="United States"/>
    <s v="Parker"/>
    <x v="22"/>
    <n v="80134"/>
    <x v="1"/>
    <s v="OFF-BI-10001670"/>
    <x v="1"/>
    <s v="Binders"/>
    <s v="Vinyl Sectional Post Binders"/>
    <n v="22.62"/>
    <n v="2"/>
    <x v="7"/>
    <n v="-15.08"/>
    <n v="-0.66666666666666663"/>
  </r>
  <r>
    <n v="506"/>
    <s v="CA-2017-134978"/>
    <x v="105"/>
    <x v="3"/>
    <n v="11"/>
    <x v="0"/>
    <s v="Sun"/>
    <d v="2017-11-15T00:00:00"/>
    <x v="0"/>
    <s v="EB-13705"/>
    <s v="Ed Braxton"/>
    <s v="Corporate"/>
    <s v="United States"/>
    <s v="New York City"/>
    <x v="15"/>
    <n v="10024"/>
    <x v="3"/>
    <s v="OFF-BI-10003274"/>
    <x v="1"/>
    <s v="Binders"/>
    <s v="Avery Durable Slant Ring Binders, No Labels"/>
    <n v="15.92"/>
    <n v="5"/>
    <x v="2"/>
    <n v="5.3730000000000002"/>
    <n v="0.33750000000000002"/>
  </r>
  <r>
    <n v="507"/>
    <s v="CA-2015-145352"/>
    <x v="198"/>
    <x v="1"/>
    <n v="3"/>
    <x v="10"/>
    <s v="Mon"/>
    <d v="2015-03-22T00:00:00"/>
    <x v="1"/>
    <s v="CM-12385"/>
    <s v="Christopher Martinez"/>
    <s v="Consumer"/>
    <s v="United States"/>
    <s v="Atlanta"/>
    <x v="32"/>
    <n v="30318"/>
    <x v="0"/>
    <s v="OFF-AR-10001662"/>
    <x v="1"/>
    <s v="Art"/>
    <s v="Rogers Handheld Barrel Pencil Sharpener"/>
    <n v="2.74"/>
    <n v="1"/>
    <x v="0"/>
    <n v="0.73980000000000001"/>
    <n v="0.26999999999999996"/>
  </r>
  <r>
    <n v="511"/>
    <s v="CA-2017-135307"/>
    <x v="199"/>
    <x v="3"/>
    <n v="11"/>
    <x v="0"/>
    <s v="Sun"/>
    <d v="2017-11-27T00:00:00"/>
    <x v="2"/>
    <s v="LS-17245"/>
    <s v="Lynn Smith"/>
    <s v="Consumer"/>
    <s v="United States"/>
    <s v="Gladstone"/>
    <x v="25"/>
    <n v="64118"/>
    <x v="2"/>
    <s v="FUR-FU-10001290"/>
    <x v="0"/>
    <s v="Furnishings"/>
    <s v="Executive Impressions Supervisor Wall Clock"/>
    <n v="126.3"/>
    <n v="3"/>
    <x v="0"/>
    <n v="40.415999999999997"/>
    <n v="0.32"/>
  </r>
  <r>
    <n v="513"/>
    <s v="CA-2016-106341"/>
    <x v="200"/>
    <x v="0"/>
    <n v="10"/>
    <x v="2"/>
    <s v="Thu"/>
    <d v="2016-10-23T00:00:00"/>
    <x v="2"/>
    <s v="LF-17185"/>
    <s v="Luke Foster"/>
    <s v="Consumer"/>
    <s v="United States"/>
    <s v="Newark"/>
    <x v="24"/>
    <n v="43055"/>
    <x v="3"/>
    <s v="OFF-AR-10002053"/>
    <x v="1"/>
    <s v="Art"/>
    <s v="Premium Writing Pencils, Soft, #2 by Central Association for the Blind"/>
    <n v="7.1520000000000001"/>
    <n v="3"/>
    <x v="2"/>
    <n v="0.71519999999999995"/>
    <n v="9.9999999999999992E-2"/>
  </r>
  <r>
    <n v="514"/>
    <s v="CA-2017-163405"/>
    <x v="201"/>
    <x v="3"/>
    <n v="12"/>
    <x v="4"/>
    <s v="Thu"/>
    <d v="2017-12-25T00:00:00"/>
    <x v="1"/>
    <s v="BN-11515"/>
    <s v="Bradley Nguyen"/>
    <s v="Consumer"/>
    <s v="United States"/>
    <s v="Los Angeles"/>
    <x v="1"/>
    <n v="90049"/>
    <x v="1"/>
    <s v="OFF-AR-10003811"/>
    <x v="1"/>
    <s v="Art"/>
    <s v="Newell 327"/>
    <n v="6.63"/>
    <n v="3"/>
    <x v="0"/>
    <n v="1.7901"/>
    <n v="0.27"/>
  </r>
  <r>
    <n v="516"/>
    <s v="CA-2017-127432"/>
    <x v="202"/>
    <x v="3"/>
    <n v="1"/>
    <x v="9"/>
    <s v="Sun"/>
    <d v="2017-01-27T00:00:00"/>
    <x v="1"/>
    <s v="AD-10180"/>
    <s v="Alan Dominguez"/>
    <s v="Home Office"/>
    <s v="United States"/>
    <s v="Great Falls"/>
    <x v="37"/>
    <n v="59405"/>
    <x v="1"/>
    <s v="TEC-CO-10003236"/>
    <x v="2"/>
    <s v="Copiers"/>
    <s v="Canon Image Class D660 Copier"/>
    <n v="2999.95"/>
    <n v="5"/>
    <x v="0"/>
    <n v="1379.9770000000001"/>
    <n v="0.46000000000000008"/>
  </r>
  <r>
    <n v="520"/>
    <s v="CA-2015-157812"/>
    <x v="203"/>
    <x v="1"/>
    <n v="3"/>
    <x v="10"/>
    <s v="Sun"/>
    <d v="2015-03-26T00:00:00"/>
    <x v="1"/>
    <s v="DB-13210"/>
    <s v="Dean Braden"/>
    <s v="Consumer"/>
    <s v="United States"/>
    <s v="Houston"/>
    <x v="5"/>
    <n v="77041"/>
    <x v="2"/>
    <s v="TEC-AC-10000171"/>
    <x v="2"/>
    <s v="Accessories"/>
    <s v="Verbatim 25 GB 6x Blu-ray Single Layer Recordable Disc, 25/Pack"/>
    <n v="18.391999999999999"/>
    <n v="1"/>
    <x v="2"/>
    <n v="5.2877000000000001"/>
    <n v="0.28750000000000003"/>
  </r>
  <r>
    <n v="523"/>
    <s v="CA-2017-145142"/>
    <x v="204"/>
    <x v="3"/>
    <n v="1"/>
    <x v="9"/>
    <s v="Mon"/>
    <d v="2017-01-25T00:00:00"/>
    <x v="2"/>
    <s v="MC-17605"/>
    <s v="Matt Connell"/>
    <s v="Corporate"/>
    <s v="United States"/>
    <s v="Detroit"/>
    <x v="12"/>
    <n v="48234"/>
    <x v="2"/>
    <s v="FUR-TA-10001857"/>
    <x v="0"/>
    <s v="Tables"/>
    <s v="Balt Solid Wood Rectangular Table"/>
    <n v="210.98"/>
    <n v="2"/>
    <x v="0"/>
    <n v="21.097999999999999"/>
    <n v="0.1"/>
  </r>
  <r>
    <n v="524"/>
    <s v="US-2016-139486"/>
    <x v="205"/>
    <x v="0"/>
    <n v="5"/>
    <x v="5"/>
    <s v="Sat"/>
    <d v="2016-05-23T00:00:00"/>
    <x v="2"/>
    <s v="LH-17155"/>
    <s v="Logan Haushalter"/>
    <s v="Consumer"/>
    <s v="United States"/>
    <s v="Los Angeles"/>
    <x v="1"/>
    <n v="90032"/>
    <x v="1"/>
    <s v="TEC-PH-10003555"/>
    <x v="2"/>
    <s v="Phones"/>
    <s v="Motorola HK250 Universal Bluetooth Headset"/>
    <n v="55.176000000000002"/>
    <n v="3"/>
    <x v="2"/>
    <n v="-12.4146"/>
    <n v="-0.22500000000000001"/>
  </r>
  <r>
    <n v="526"/>
    <s v="CA-2015-158792"/>
    <x v="206"/>
    <x v="1"/>
    <n v="12"/>
    <x v="4"/>
    <s v="Sat"/>
    <d v="2016-01-02T00:00:00"/>
    <x v="1"/>
    <s v="BD-11605"/>
    <s v="Brian Dahlen"/>
    <s v="Consumer"/>
    <s v="United States"/>
    <s v="Lawrence"/>
    <x v="31"/>
    <n v="1841"/>
    <x v="3"/>
    <s v="OFF-FA-10002815"/>
    <x v="1"/>
    <s v="Fasteners"/>
    <s v="Staples"/>
    <n v="22.2"/>
    <n v="5"/>
    <x v="0"/>
    <n v="10.433999999999999"/>
    <n v="0.47"/>
  </r>
  <r>
    <n v="527"/>
    <s v="CA-2017-113558"/>
    <x v="207"/>
    <x v="3"/>
    <n v="10"/>
    <x v="2"/>
    <s v="Sat"/>
    <d v="2017-10-26T00:00:00"/>
    <x v="1"/>
    <s v="PH-18790"/>
    <s v="Patricia Hirasaki"/>
    <s v="Home Office"/>
    <s v="United States"/>
    <s v="Lakeland"/>
    <x v="2"/>
    <n v="33801"/>
    <x v="0"/>
    <s v="FUR-CH-10003379"/>
    <x v="0"/>
    <s v="Chairs"/>
    <s v="Global Commerce Series High-Back Swivel/Tilt Chairs"/>
    <n v="683.952"/>
    <n v="3"/>
    <x v="2"/>
    <n v="42.747"/>
    <n v="6.25E-2"/>
  </r>
  <r>
    <n v="529"/>
    <s v="US-2015-138303"/>
    <x v="37"/>
    <x v="1"/>
    <n v="9"/>
    <x v="8"/>
    <s v="Thu"/>
    <d v="2015-09-07T00:00:00"/>
    <x v="1"/>
    <s v="MG-18145"/>
    <s v="Mike Gockenbach"/>
    <s v="Consumer"/>
    <s v="United States"/>
    <s v="Philadelphia"/>
    <x v="9"/>
    <n v="19134"/>
    <x v="3"/>
    <s v="OFF-ST-10004963"/>
    <x v="1"/>
    <s v="Storage"/>
    <s v="Eldon Gobal File Keepers"/>
    <n v="36.335999999999999"/>
    <n v="3"/>
    <x v="2"/>
    <n v="-7.2671999999999999"/>
    <n v="-0.2"/>
  </r>
  <r>
    <n v="532"/>
    <s v="CA-2015-102848"/>
    <x v="208"/>
    <x v="1"/>
    <n v="11"/>
    <x v="0"/>
    <s v="Sat"/>
    <d v="2015-11-09T00:00:00"/>
    <x v="0"/>
    <s v="KB-16240"/>
    <s v="Karen Bern"/>
    <s v="Corporate"/>
    <s v="United States"/>
    <s v="Los Angeles"/>
    <x v="1"/>
    <n v="90036"/>
    <x v="1"/>
    <s v="FUR-CH-10000595"/>
    <x v="0"/>
    <s v="Chairs"/>
    <s v="Safco Contoured Stacking Chairs"/>
    <n v="190.72"/>
    <n v="1"/>
    <x v="2"/>
    <n v="11.92"/>
    <n v="6.25E-2"/>
  </r>
  <r>
    <n v="533"/>
    <s v="US-2017-129441"/>
    <x v="209"/>
    <x v="3"/>
    <n v="9"/>
    <x v="8"/>
    <s v="Thu"/>
    <d v="2017-09-11T00:00:00"/>
    <x v="1"/>
    <s v="JC-15340"/>
    <s v="Jasper Cacioppo"/>
    <s v="Consumer"/>
    <s v="United States"/>
    <s v="Los Angeles"/>
    <x v="1"/>
    <n v="90032"/>
    <x v="1"/>
    <s v="FUR-FU-10000448"/>
    <x v="0"/>
    <s v="Furnishings"/>
    <s v="Tenex Chairmats For Use With Carpeted Floors"/>
    <n v="47.94"/>
    <n v="3"/>
    <x v="0"/>
    <n v="2.3969999999999998"/>
    <n v="4.9999999999999996E-2"/>
  </r>
  <r>
    <n v="534"/>
    <s v="CA-2016-168753"/>
    <x v="210"/>
    <x v="0"/>
    <n v="5"/>
    <x v="5"/>
    <s v="Sun"/>
    <d v="2016-06-01T00:00:00"/>
    <x v="0"/>
    <s v="RL-19615"/>
    <s v="Rob Lucas"/>
    <s v="Consumer"/>
    <s v="United States"/>
    <s v="Montgomery"/>
    <x v="19"/>
    <n v="36116"/>
    <x v="0"/>
    <s v="TEC-PH-10000984"/>
    <x v="2"/>
    <s v="Phones"/>
    <s v="Panasonic KX-TG9471B"/>
    <n v="979.95"/>
    <n v="5"/>
    <x v="0"/>
    <n v="274.38600000000002"/>
    <n v="0.28000000000000003"/>
  </r>
  <r>
    <n v="536"/>
    <s v="CA-2016-126613"/>
    <x v="211"/>
    <x v="0"/>
    <n v="7"/>
    <x v="7"/>
    <s v="Sun"/>
    <d v="2016-07-16T00:00:00"/>
    <x v="1"/>
    <s v="AA-10375"/>
    <s v="Allen Armold"/>
    <s v="Consumer"/>
    <s v="United States"/>
    <s v="Mesa"/>
    <x v="16"/>
    <n v="85204"/>
    <x v="1"/>
    <s v="OFF-ST-10001325"/>
    <x v="1"/>
    <s v="Storage"/>
    <s v="Sterilite Officeware Hinged File Box"/>
    <n v="16.768000000000001"/>
    <n v="2"/>
    <x v="2"/>
    <n v="1.4672000000000001"/>
    <n v="8.7499999999999994E-2"/>
  </r>
  <r>
    <n v="537"/>
    <s v="US-2017-122637"/>
    <x v="212"/>
    <x v="3"/>
    <n v="9"/>
    <x v="8"/>
    <s v="Sun"/>
    <d v="2017-09-08T00:00:00"/>
    <x v="0"/>
    <s v="EP-13915"/>
    <s v="Emily Phan"/>
    <s v="Consumer"/>
    <s v="United States"/>
    <s v="Chicago"/>
    <x v="10"/>
    <n v="60653"/>
    <x v="2"/>
    <s v="OFF-BI-10002429"/>
    <x v="1"/>
    <s v="Binders"/>
    <s v="Premier Elliptical Ring Binder, Black"/>
    <n v="42.616"/>
    <n v="7"/>
    <x v="3"/>
    <n v="-68.185599999999994"/>
    <n v="-1.5999999999999999"/>
  </r>
  <r>
    <n v="538"/>
    <s v="CA-2015-147851"/>
    <x v="155"/>
    <x v="1"/>
    <n v="12"/>
    <x v="4"/>
    <s v="Thu"/>
    <d v="2015-12-08T00:00:00"/>
    <x v="1"/>
    <s v="MP-17470"/>
    <s v="Mark Packer"/>
    <s v="Home Office"/>
    <s v="United States"/>
    <s v="New York City"/>
    <x v="15"/>
    <n v="10009"/>
    <x v="3"/>
    <s v="OFF-BI-10004528"/>
    <x v="1"/>
    <s v="Binders"/>
    <s v="Cardinal Poly Pocket Divider Pockets for Ring Binders"/>
    <n v="10.752000000000001"/>
    <n v="4"/>
    <x v="2"/>
    <n v="3.36"/>
    <n v="0.31249999999999994"/>
  </r>
  <r>
    <n v="539"/>
    <s v="CA-2015-134894"/>
    <x v="213"/>
    <x v="1"/>
    <n v="12"/>
    <x v="4"/>
    <s v="Mon"/>
    <d v="2015-12-11T00:00:00"/>
    <x v="1"/>
    <s v="DK-12985"/>
    <s v="Darren Koutras"/>
    <s v="Consumer"/>
    <s v="United States"/>
    <s v="Henderson"/>
    <x v="0"/>
    <n v="42420"/>
    <x v="0"/>
    <s v="OFF-AP-10001271"/>
    <x v="1"/>
    <s v="Appliances"/>
    <s v="Eureka The Boss Cordless Rechargeable Stick Vac"/>
    <n v="152.94"/>
    <n v="3"/>
    <x v="0"/>
    <n v="41.293799999999997"/>
    <n v="0.26999999999999996"/>
  </r>
  <r>
    <n v="541"/>
    <s v="CA-2014-140795"/>
    <x v="214"/>
    <x v="2"/>
    <n v="2"/>
    <x v="11"/>
    <s v="Sat"/>
    <d v="2014-02-03T00:00:00"/>
    <x v="2"/>
    <s v="BD-11500"/>
    <s v="Bradley Drucker"/>
    <s v="Consumer"/>
    <s v="United States"/>
    <s v="Green Bay"/>
    <x v="6"/>
    <n v="54302"/>
    <x v="2"/>
    <s v="TEC-AC-10001432"/>
    <x v="2"/>
    <s v="Accessories"/>
    <s v="Enermax Aurora Lite Keyboard"/>
    <n v="468.9"/>
    <n v="6"/>
    <x v="0"/>
    <n v="206.316"/>
    <n v="0.44"/>
  </r>
  <r>
    <n v="542"/>
    <s v="CA-2016-136924"/>
    <x v="215"/>
    <x v="0"/>
    <n v="7"/>
    <x v="7"/>
    <s v="Thu"/>
    <d v="2016-07-17T00:00:00"/>
    <x v="2"/>
    <s v="ES-14080"/>
    <s v="Erin Smith"/>
    <s v="Corporate"/>
    <s v="United States"/>
    <s v="Tucson"/>
    <x v="16"/>
    <n v="85705"/>
    <x v="1"/>
    <s v="TEC-PH-10002262"/>
    <x v="2"/>
    <s v="Phones"/>
    <s v="LG Electronics Tone+ HBS-730 Bluetooth Headset"/>
    <n v="380.86399999999998"/>
    <n v="8"/>
    <x v="2"/>
    <n v="38.086399999999998"/>
    <n v="0.1"/>
  </r>
  <r>
    <n v="543"/>
    <s v="US-2015-120161"/>
    <x v="216"/>
    <x v="1"/>
    <n v="12"/>
    <x v="4"/>
    <s v="Fri"/>
    <d v="2015-12-23T00:00:00"/>
    <x v="1"/>
    <s v="LM-17065"/>
    <s v="Liz MacKendrick"/>
    <s v="Consumer"/>
    <s v="United States"/>
    <s v="Springfield"/>
    <x v="24"/>
    <n v="45503"/>
    <x v="3"/>
    <s v="OFF-ST-10001809"/>
    <x v="1"/>
    <s v="Storage"/>
    <s v="Fellowes Officeware Wire Shelving"/>
    <n v="646.77599999999995"/>
    <n v="9"/>
    <x v="2"/>
    <n v="-145.52459999999999"/>
    <n v="-0.22500000000000001"/>
  </r>
  <r>
    <n v="544"/>
    <s v="CA-2014-103849"/>
    <x v="217"/>
    <x v="2"/>
    <n v="5"/>
    <x v="5"/>
    <s v="Sun"/>
    <d v="2014-05-16T00:00:00"/>
    <x v="1"/>
    <s v="PG-18895"/>
    <s v="Paul Gonzalez"/>
    <s v="Consumer"/>
    <s v="United States"/>
    <s v="Fort Worth"/>
    <x v="5"/>
    <n v="76106"/>
    <x v="2"/>
    <s v="TEC-AC-10001465"/>
    <x v="2"/>
    <s v="Accessories"/>
    <s v="SanDisk Cruzer 64 GB USB Flash Drive"/>
    <n v="58.112000000000002"/>
    <n v="2"/>
    <x v="2"/>
    <n v="7.2640000000000002"/>
    <n v="0.125"/>
  </r>
  <r>
    <n v="547"/>
    <s v="CA-2017-162929"/>
    <x v="123"/>
    <x v="3"/>
    <n v="11"/>
    <x v="0"/>
    <s v="Sun"/>
    <d v="2017-11-22T00:00:00"/>
    <x v="2"/>
    <s v="AS-10135"/>
    <s v="Adrian Shami"/>
    <s v="Home Office"/>
    <s v="United States"/>
    <s v="New York City"/>
    <x v="15"/>
    <n v="10035"/>
    <x v="3"/>
    <s v="OFF-BI-10000404"/>
    <x v="1"/>
    <s v="Binders"/>
    <s v="Avery Printable Repositionable Plastic Tabs"/>
    <n v="41.28"/>
    <n v="6"/>
    <x v="2"/>
    <n v="13.932"/>
    <n v="0.33750000000000002"/>
  </r>
  <r>
    <n v="549"/>
    <s v="CA-2015-113173"/>
    <x v="218"/>
    <x v="1"/>
    <n v="11"/>
    <x v="0"/>
    <s v="Sun"/>
    <d v="2015-11-17T00:00:00"/>
    <x v="0"/>
    <s v="DK-13225"/>
    <s v="Dean Katz"/>
    <s v="Corporate"/>
    <s v="United States"/>
    <s v="Chicago"/>
    <x v="10"/>
    <n v="60653"/>
    <x v="2"/>
    <s v="OFF-ST-10000604"/>
    <x v="1"/>
    <s v="Storage"/>
    <s v="Home/Office Personal File Carts"/>
    <n v="250.27199999999999"/>
    <n v="9"/>
    <x v="2"/>
    <n v="15.641999999999999"/>
    <n v="6.25E-2"/>
  </r>
  <r>
    <n v="552"/>
    <s v="CA-2016-136406"/>
    <x v="172"/>
    <x v="0"/>
    <n v="4"/>
    <x v="3"/>
    <s v="Fri"/>
    <d v="2016-04-17T00:00:00"/>
    <x v="0"/>
    <s v="BD-11320"/>
    <s v="Bill Donatelli"/>
    <s v="Consumer"/>
    <s v="United States"/>
    <s v="San Francisco"/>
    <x v="1"/>
    <n v="94110"/>
    <x v="1"/>
    <s v="FUR-CH-10002024"/>
    <x v="0"/>
    <s v="Chairs"/>
    <s v="HON 5400 Series Task Chairs for Big and Tall"/>
    <n v="1121.568"/>
    <n v="2"/>
    <x v="2"/>
    <n v="0"/>
    <n v="0"/>
  </r>
  <r>
    <n v="553"/>
    <s v="CA-2017-112774"/>
    <x v="219"/>
    <x v="3"/>
    <n v="9"/>
    <x v="8"/>
    <s v="Mon"/>
    <d v="2017-09-12T00:00:00"/>
    <x v="2"/>
    <s v="RC-19960"/>
    <s v="Ryan Crowe"/>
    <s v="Consumer"/>
    <s v="United States"/>
    <s v="Jacksonville"/>
    <x v="2"/>
    <n v="32216"/>
    <x v="0"/>
    <s v="FUR-FU-10003039"/>
    <x v="0"/>
    <s v="Furnishings"/>
    <s v="Howard Miller 11-1/2&quot; Diameter Grantwood Wall Clock"/>
    <n v="34.503999999999998"/>
    <n v="1"/>
    <x v="2"/>
    <n v="6.0381999999999998"/>
    <n v="0.17500000000000002"/>
  </r>
  <r>
    <n v="554"/>
    <s v="CA-2017-101945"/>
    <x v="220"/>
    <x v="3"/>
    <n v="11"/>
    <x v="0"/>
    <s v="Fri"/>
    <d v="2017-11-28T00:00:00"/>
    <x v="1"/>
    <s v="GT-14710"/>
    <s v="Greg Tran"/>
    <s v="Consumer"/>
    <s v="United States"/>
    <s v="Houston"/>
    <x v="5"/>
    <n v="77070"/>
    <x v="2"/>
    <s v="OFF-FA-10004248"/>
    <x v="1"/>
    <s v="Fasteners"/>
    <s v="Advantus T-Pin Paper Clips"/>
    <n v="10.824"/>
    <n v="3"/>
    <x v="2"/>
    <n v="2.5707"/>
    <n v="0.23749999999999999"/>
  </r>
  <r>
    <n v="555"/>
    <s v="CA-2017-100650"/>
    <x v="221"/>
    <x v="3"/>
    <n v="6"/>
    <x v="1"/>
    <s v="Thu"/>
    <d v="2017-07-03T00:00:00"/>
    <x v="0"/>
    <s v="DK-13225"/>
    <s v="Dean Katz"/>
    <s v="Corporate"/>
    <s v="United States"/>
    <s v="Anaheim"/>
    <x v="1"/>
    <n v="92804"/>
    <x v="1"/>
    <s v="OFF-ST-10001780"/>
    <x v="1"/>
    <s v="Storage"/>
    <s v="Tennsco 16-Compartment Lockers with Coat Rack"/>
    <n v="1295.78"/>
    <n v="2"/>
    <x v="0"/>
    <n v="310.98719999999997"/>
    <n v="0.24"/>
  </r>
  <r>
    <n v="556"/>
    <s v="CA-2014-155852"/>
    <x v="222"/>
    <x v="2"/>
    <n v="3"/>
    <x v="10"/>
    <s v="Mon"/>
    <d v="2014-03-07T00:00:00"/>
    <x v="0"/>
    <s v="AJ-10945"/>
    <s v="Ashley Jarboe"/>
    <s v="Consumer"/>
    <s v="United States"/>
    <s v="Wilmington"/>
    <x v="3"/>
    <n v="28403"/>
    <x v="0"/>
    <s v="OFF-AR-10003560"/>
    <x v="1"/>
    <s v="Art"/>
    <s v="Zebra Zazzle Fluorescent Highlighters"/>
    <n v="19.456"/>
    <n v="4"/>
    <x v="2"/>
    <n v="3.4047999999999998"/>
    <n v="0.17499999999999999"/>
  </r>
  <r>
    <n v="557"/>
    <s v="CA-2016-113243"/>
    <x v="223"/>
    <x v="0"/>
    <n v="6"/>
    <x v="1"/>
    <s v="Fri"/>
    <d v="2016-06-15T00:00:00"/>
    <x v="1"/>
    <s v="OT-18730"/>
    <s v="Olvera Toch"/>
    <s v="Consumer"/>
    <s v="United States"/>
    <s v="Los Angeles"/>
    <x v="1"/>
    <n v="90045"/>
    <x v="1"/>
    <s v="OFF-LA-10001297"/>
    <x v="1"/>
    <s v="Labels"/>
    <s v="Avery 473"/>
    <n v="20.7"/>
    <n v="2"/>
    <x v="0"/>
    <n v="9.9359999999999999"/>
    <n v="0.48000000000000004"/>
  </r>
  <r>
    <n v="560"/>
    <s v="CA-2017-118731"/>
    <x v="224"/>
    <x v="3"/>
    <n v="11"/>
    <x v="0"/>
    <s v="Mon"/>
    <d v="2017-11-22T00:00:00"/>
    <x v="0"/>
    <s v="LP-17080"/>
    <s v="Liz Pelletier"/>
    <s v="Consumer"/>
    <s v="United States"/>
    <s v="San Francisco"/>
    <x v="1"/>
    <n v="94110"/>
    <x v="1"/>
    <s v="FUR-FU-10003347"/>
    <x v="0"/>
    <s v="Furnishings"/>
    <s v="Coloredge Poster Frame"/>
    <n v="42.6"/>
    <n v="3"/>
    <x v="0"/>
    <n v="16.614000000000001"/>
    <n v="0.39"/>
  </r>
  <r>
    <n v="562"/>
    <s v="CA-2014-145576"/>
    <x v="80"/>
    <x v="2"/>
    <n v="9"/>
    <x v="8"/>
    <s v="Sun"/>
    <d v="2014-09-18T00:00:00"/>
    <x v="0"/>
    <s v="CA-12775"/>
    <s v="Cynthia Arntzen"/>
    <s v="Consumer"/>
    <s v="United States"/>
    <s v="Tampa"/>
    <x v="2"/>
    <n v="33614"/>
    <x v="0"/>
    <s v="OFF-AP-10003914"/>
    <x v="1"/>
    <s v="Appliances"/>
    <s v="Sanitaire Vibra Groomer IR Commercial Upright Vacuum, Replacement Belts"/>
    <n v="13"/>
    <n v="5"/>
    <x v="2"/>
    <n v="1.3"/>
    <n v="0.1"/>
  </r>
  <r>
    <n v="564"/>
    <s v="CA-2015-130736"/>
    <x v="213"/>
    <x v="1"/>
    <n v="12"/>
    <x v="4"/>
    <s v="Mon"/>
    <d v="2015-12-09T00:00:00"/>
    <x v="2"/>
    <s v="JF-15490"/>
    <s v="Jeremy Farry"/>
    <s v="Consumer"/>
    <s v="United States"/>
    <s v="Seattle"/>
    <x v="4"/>
    <n v="98105"/>
    <x v="1"/>
    <s v="OFF-FA-10003467"/>
    <x v="1"/>
    <s v="Fasteners"/>
    <s v="Alliance Big Bands Rubber Bands, 12/Pack"/>
    <n v="3.96"/>
    <n v="2"/>
    <x v="0"/>
    <n v="0"/>
    <n v="0"/>
  </r>
  <r>
    <n v="566"/>
    <s v="CA-2017-137099"/>
    <x v="225"/>
    <x v="3"/>
    <n v="12"/>
    <x v="4"/>
    <s v="Thu"/>
    <d v="2017-12-10T00:00:00"/>
    <x v="2"/>
    <s v="FP-14320"/>
    <s v="Frank Preis"/>
    <s v="Consumer"/>
    <s v="United States"/>
    <s v="Los Angeles"/>
    <x v="1"/>
    <n v="90008"/>
    <x v="1"/>
    <s v="TEC-PH-10002496"/>
    <x v="2"/>
    <s v="Phones"/>
    <s v="Cisco SPA301"/>
    <n v="374.37599999999998"/>
    <n v="3"/>
    <x v="2"/>
    <n v="46.796999999999997"/>
    <n v="0.125"/>
  </r>
  <r>
    <n v="567"/>
    <s v="CA-2017-156951"/>
    <x v="171"/>
    <x v="3"/>
    <n v="10"/>
    <x v="2"/>
    <s v="Sun"/>
    <d v="2017-10-08T00:00:00"/>
    <x v="1"/>
    <s v="EB-13840"/>
    <s v="Ellis Ballard"/>
    <s v="Corporate"/>
    <s v="United States"/>
    <s v="Seattle"/>
    <x v="4"/>
    <n v="98105"/>
    <x v="1"/>
    <s v="OFF-PA-10004530"/>
    <x v="1"/>
    <s v="Paper"/>
    <s v="Personal Creations Ink Jet Cards and Labels"/>
    <n v="91.84"/>
    <n v="8"/>
    <x v="0"/>
    <n v="45.001600000000003"/>
    <n v="0.49"/>
  </r>
  <r>
    <n v="571"/>
    <s v="CA-2017-164826"/>
    <x v="116"/>
    <x v="3"/>
    <n v="12"/>
    <x v="4"/>
    <s v="Thu"/>
    <d v="2018-01-04T00:00:00"/>
    <x v="1"/>
    <s v="JF-15415"/>
    <s v="Jennifer Ferguson"/>
    <s v="Consumer"/>
    <s v="United States"/>
    <s v="New York City"/>
    <x v="15"/>
    <n v="10024"/>
    <x v="3"/>
    <s v="OFF-LA-10001297"/>
    <x v="1"/>
    <s v="Labels"/>
    <s v="Avery 473"/>
    <n v="72.45"/>
    <n v="7"/>
    <x v="0"/>
    <n v="34.776000000000003"/>
    <n v="0.48000000000000004"/>
  </r>
  <r>
    <n v="575"/>
    <s v="CA-2016-127250"/>
    <x v="54"/>
    <x v="0"/>
    <n v="11"/>
    <x v="0"/>
    <s v="Thu"/>
    <d v="2016-11-07T00:00:00"/>
    <x v="1"/>
    <s v="SF-20200"/>
    <s v="Sarah Foster"/>
    <s v="Consumer"/>
    <s v="United States"/>
    <s v="Marysville"/>
    <x v="4"/>
    <n v="98270"/>
    <x v="1"/>
    <s v="OFF-AR-10003394"/>
    <x v="1"/>
    <s v="Art"/>
    <s v="Newell 332"/>
    <n v="8.82"/>
    <n v="3"/>
    <x v="0"/>
    <n v="2.3814000000000002"/>
    <n v="0.27"/>
  </r>
  <r>
    <n v="576"/>
    <s v="CA-2015-149713"/>
    <x v="226"/>
    <x v="1"/>
    <n v="9"/>
    <x v="8"/>
    <s v="Fri"/>
    <d v="2015-09-22T00:00:00"/>
    <x v="0"/>
    <s v="TG-21640"/>
    <s v="Trudy Glocke"/>
    <s v="Consumer"/>
    <s v="United States"/>
    <s v="Long Beach"/>
    <x v="1"/>
    <n v="90805"/>
    <x v="1"/>
    <s v="OFF-PA-10004530"/>
    <x v="1"/>
    <s v="Paper"/>
    <s v="Personal Creations Ink Jet Cards and Labels"/>
    <n v="160.72"/>
    <n v="14"/>
    <x v="0"/>
    <n v="78.752799999999993"/>
    <n v="0.48999999999999994"/>
  </r>
  <r>
    <n v="579"/>
    <s v="CA-2017-118640"/>
    <x v="227"/>
    <x v="3"/>
    <n v="7"/>
    <x v="7"/>
    <s v="Thu"/>
    <d v="2017-07-26T00:00:00"/>
    <x v="1"/>
    <s v="CS-11950"/>
    <s v="Carlos Soltero"/>
    <s v="Consumer"/>
    <s v="United States"/>
    <s v="Chicago"/>
    <x v="10"/>
    <n v="60610"/>
    <x v="2"/>
    <s v="OFF-ST-10002974"/>
    <x v="1"/>
    <s v="Storage"/>
    <s v="Trav-L-File Heavy-Duty Shuttle II, Black"/>
    <n v="69.712000000000003"/>
    <n v="2"/>
    <x v="2"/>
    <n v="8.7140000000000004"/>
    <n v="0.125"/>
  </r>
  <r>
    <n v="581"/>
    <s v="CA-2015-132906"/>
    <x v="228"/>
    <x v="1"/>
    <n v="9"/>
    <x v="8"/>
    <s v="Thu"/>
    <d v="2015-09-14T00:00:00"/>
    <x v="1"/>
    <s v="CC-12145"/>
    <s v="Charles Crestani"/>
    <s v="Consumer"/>
    <s v="United States"/>
    <s v="Los Angeles"/>
    <x v="1"/>
    <n v="90004"/>
    <x v="1"/>
    <s v="OFF-SU-10004498"/>
    <x v="1"/>
    <s v="Supplies"/>
    <s v="Martin-Yale Premier Letter Opener"/>
    <n v="51.52"/>
    <n v="4"/>
    <x v="0"/>
    <n v="1.5456000000000001"/>
    <n v="0.03"/>
  </r>
  <r>
    <n v="582"/>
    <s v="CA-2017-145233"/>
    <x v="96"/>
    <x v="3"/>
    <n v="12"/>
    <x v="4"/>
    <s v="Fri"/>
    <d v="2017-12-05T00:00:00"/>
    <x v="1"/>
    <s v="DV-13465"/>
    <s v="Dianna Vittorini"/>
    <s v="Consumer"/>
    <s v="United States"/>
    <s v="Denver"/>
    <x v="22"/>
    <n v="80219"/>
    <x v="1"/>
    <s v="TEC-PH-10004977"/>
    <x v="2"/>
    <s v="Phones"/>
    <s v="GE 30524EE4"/>
    <n v="470.37599999999998"/>
    <n v="3"/>
    <x v="2"/>
    <n v="52.917299999999997"/>
    <n v="0.1125"/>
  </r>
  <r>
    <n v="587"/>
    <s v="CA-2015-128139"/>
    <x v="229"/>
    <x v="1"/>
    <n v="7"/>
    <x v="7"/>
    <s v="Fri"/>
    <d v="2015-07-09T00:00:00"/>
    <x v="1"/>
    <s v="BD-11725"/>
    <s v="Bruce Degenhardt"/>
    <s v="Consumer"/>
    <s v="United States"/>
    <s v="Richmond"/>
    <x v="0"/>
    <n v="40475"/>
    <x v="0"/>
    <s v="FUR-CH-10003956"/>
    <x v="0"/>
    <s v="Chairs"/>
    <s v="Novimex High-Tech Fabric Mesh Task Chair"/>
    <n v="70.98"/>
    <n v="1"/>
    <x v="0"/>
    <n v="4.9686000000000003"/>
    <n v="7.0000000000000007E-2"/>
  </r>
  <r>
    <n v="589"/>
    <s v="US-2016-156986"/>
    <x v="230"/>
    <x v="0"/>
    <n v="3"/>
    <x v="10"/>
    <s v="Sun"/>
    <d v="2016-03-24T00:00:00"/>
    <x v="1"/>
    <s v="ZC-21910"/>
    <s v="Zuschuss Carroll"/>
    <s v="Consumer"/>
    <s v="United States"/>
    <s v="Salem"/>
    <x v="21"/>
    <n v="97301"/>
    <x v="1"/>
    <s v="TEC-PH-10003800"/>
    <x v="2"/>
    <s v="Phones"/>
    <s v="i.Sound Portable Power - 8000 mAh"/>
    <n v="84.784000000000006"/>
    <n v="2"/>
    <x v="2"/>
    <n v="-20.136199999999999"/>
    <n v="-0.23749999999999996"/>
  </r>
  <r>
    <n v="593"/>
    <s v="CA-2014-135405"/>
    <x v="231"/>
    <x v="2"/>
    <n v="1"/>
    <x v="9"/>
    <s v="Thu"/>
    <d v="2014-01-13T00:00:00"/>
    <x v="1"/>
    <s v="MS-17830"/>
    <s v="Melanie Seite"/>
    <s v="Consumer"/>
    <s v="United States"/>
    <s v="Laredo"/>
    <x v="5"/>
    <n v="78041"/>
    <x v="2"/>
    <s v="OFF-AR-10004078"/>
    <x v="1"/>
    <s v="Art"/>
    <s v="Newell 312"/>
    <n v="9.3439999999999994"/>
    <n v="2"/>
    <x v="2"/>
    <n v="1.1679999999999999"/>
    <n v="0.125"/>
  </r>
  <r>
    <n v="595"/>
    <s v="CA-2014-131450"/>
    <x v="232"/>
    <x v="2"/>
    <n v="8"/>
    <x v="6"/>
    <s v="Fri"/>
    <d v="2014-08-15T00:00:00"/>
    <x v="1"/>
    <s v="LR-16915"/>
    <s v="Lena Radford"/>
    <s v="Consumer"/>
    <s v="United States"/>
    <s v="San Diego"/>
    <x v="1"/>
    <n v="92024"/>
    <x v="1"/>
    <s v="OFF-AP-10004708"/>
    <x v="1"/>
    <s v="Appliances"/>
    <s v="Fellowes Superior 10 Outlet Split Surge Protector"/>
    <n v="76.12"/>
    <n v="2"/>
    <x v="0"/>
    <n v="22.0748"/>
    <n v="0.28999999999999998"/>
  </r>
  <r>
    <n v="599"/>
    <s v="CA-2016-120180"/>
    <x v="215"/>
    <x v="0"/>
    <n v="7"/>
    <x v="7"/>
    <s v="Thu"/>
    <d v="2016-07-16T00:00:00"/>
    <x v="2"/>
    <s v="TP-21130"/>
    <s v="Theone Pippenger"/>
    <s v="Consumer"/>
    <s v="United States"/>
    <s v="Philadelphia"/>
    <x v="9"/>
    <n v="19134"/>
    <x v="3"/>
    <s v="OFF-SU-10004115"/>
    <x v="1"/>
    <s v="Supplies"/>
    <s v="Acme Stainless Steel Office Snips"/>
    <n v="11.632"/>
    <n v="2"/>
    <x v="2"/>
    <n v="1.0178"/>
    <n v="8.7500000000000008E-2"/>
  </r>
  <r>
    <n v="600"/>
    <s v="US-2016-100720"/>
    <x v="87"/>
    <x v="0"/>
    <n v="7"/>
    <x v="7"/>
    <s v="Sat"/>
    <d v="2016-07-21T00:00:00"/>
    <x v="1"/>
    <s v="CK-12205"/>
    <s v="Chloris Kastensmidt"/>
    <s v="Consumer"/>
    <s v="United States"/>
    <s v="Philadelphia"/>
    <x v="9"/>
    <n v="19120"/>
    <x v="3"/>
    <s v="TEC-PH-10001425"/>
    <x v="2"/>
    <s v="Phones"/>
    <s v="Mophie Juice Pack Helium for iPhone"/>
    <n v="143.982"/>
    <n v="3"/>
    <x v="8"/>
    <n v="-28.796399999999998"/>
    <n v="-0.19999999999999998"/>
  </r>
  <r>
    <n v="603"/>
    <s v="CA-2014-149958"/>
    <x v="233"/>
    <x v="2"/>
    <n v="3"/>
    <x v="10"/>
    <s v="Sat"/>
    <d v="2014-03-19T00:00:00"/>
    <x v="1"/>
    <s v="AS-10240"/>
    <s v="Alan Shonely"/>
    <s v="Consumer"/>
    <s v="United States"/>
    <s v="Tampa"/>
    <x v="2"/>
    <n v="33614"/>
    <x v="0"/>
    <s v="OFF-ST-10001490"/>
    <x v="1"/>
    <s v="Storage"/>
    <s v="Hot File 7-Pocket, Floor Stand"/>
    <n v="142.77600000000001"/>
    <n v="1"/>
    <x v="2"/>
    <n v="17.847000000000001"/>
    <n v="0.125"/>
  </r>
  <r>
    <n v="608"/>
    <s v="US-2014-105767"/>
    <x v="234"/>
    <x v="2"/>
    <n v="5"/>
    <x v="5"/>
    <s v="Fri"/>
    <d v="2014-05-27T00:00:00"/>
    <x v="1"/>
    <s v="AR-10510"/>
    <s v="Andrew Roberts"/>
    <s v="Consumer"/>
    <s v="United States"/>
    <s v="Philadelphia"/>
    <x v="9"/>
    <n v="19134"/>
    <x v="3"/>
    <s v="OFF-BI-10000848"/>
    <x v="1"/>
    <s v="Binders"/>
    <s v="Angle-D Ring Binders"/>
    <n v="3.282"/>
    <n v="2"/>
    <x v="7"/>
    <n v="-2.6255999999999999"/>
    <n v="-0.79999999999999993"/>
  </r>
  <r>
    <n v="611"/>
    <s v="CA-2016-161816"/>
    <x v="235"/>
    <x v="0"/>
    <n v="4"/>
    <x v="3"/>
    <s v="Thu"/>
    <d v="2016-05-01T00:00:00"/>
    <x v="2"/>
    <s v="NB-18655"/>
    <s v="Nona Balk"/>
    <s v="Corporate"/>
    <s v="United States"/>
    <s v="Dallas"/>
    <x v="5"/>
    <n v="75217"/>
    <x v="2"/>
    <s v="TEC-PH-10003012"/>
    <x v="2"/>
    <s v="Phones"/>
    <s v="Nortel Meridian M3904 Professional Digital phone"/>
    <n v="369.57600000000002"/>
    <n v="3"/>
    <x v="2"/>
    <n v="41.577300000000001"/>
    <n v="0.1125"/>
  </r>
  <r>
    <n v="613"/>
    <s v="CA-2016-121223"/>
    <x v="108"/>
    <x v="0"/>
    <n v="9"/>
    <x v="8"/>
    <s v="Sun"/>
    <d v="2016-09-13T00:00:00"/>
    <x v="0"/>
    <s v="GD-14590"/>
    <s v="Giulietta Dortch"/>
    <s v="Corporate"/>
    <s v="United States"/>
    <s v="Philadelphia"/>
    <x v="9"/>
    <n v="19143"/>
    <x v="3"/>
    <s v="OFF-PA-10001204"/>
    <x v="1"/>
    <s v="Paper"/>
    <s v="Xerox 1972"/>
    <n v="8.4480000000000004"/>
    <n v="2"/>
    <x v="2"/>
    <n v="2.64"/>
    <n v="0.3125"/>
  </r>
  <r>
    <n v="615"/>
    <s v="CA-2017-138611"/>
    <x v="236"/>
    <x v="3"/>
    <n v="11"/>
    <x v="0"/>
    <s v="Tue"/>
    <d v="2017-11-17T00:00:00"/>
    <x v="0"/>
    <s v="CK-12595"/>
    <s v="Clytie Kelty"/>
    <s v="Consumer"/>
    <s v="United States"/>
    <s v="Grove City"/>
    <x v="24"/>
    <n v="43123"/>
    <x v="3"/>
    <s v="TEC-PH-10000011"/>
    <x v="2"/>
    <s v="Phones"/>
    <s v="PureGear Roll-On Screen Protector"/>
    <n v="119.94"/>
    <n v="10"/>
    <x v="8"/>
    <n v="15.992000000000001"/>
    <n v="0.13333333333333333"/>
  </r>
  <r>
    <n v="617"/>
    <s v="CA-2017-117947"/>
    <x v="237"/>
    <x v="3"/>
    <n v="8"/>
    <x v="6"/>
    <s v="Fri"/>
    <d v="2017-08-23T00:00:00"/>
    <x v="0"/>
    <s v="NG-18355"/>
    <s v="Nat Gilpin"/>
    <s v="Corporate"/>
    <s v="United States"/>
    <s v="New York City"/>
    <x v="15"/>
    <n v="10011"/>
    <x v="3"/>
    <s v="FUR-FU-10003849"/>
    <x v="0"/>
    <s v="Furnishings"/>
    <s v="DAX Metal Frame, Desktop, Stepped-Edge"/>
    <n v="40.479999999999997"/>
    <n v="2"/>
    <x v="0"/>
    <n v="15.7872"/>
    <n v="0.39"/>
  </r>
  <r>
    <n v="622"/>
    <s v="US-2014-111171"/>
    <x v="58"/>
    <x v="2"/>
    <n v="12"/>
    <x v="4"/>
    <s v="Fri"/>
    <d v="2014-12-31T00:00:00"/>
    <x v="1"/>
    <s v="CA-12265"/>
    <s v="Christina Anderson"/>
    <s v="Consumer"/>
    <s v="United States"/>
    <s v="Chicago"/>
    <x v="10"/>
    <n v="60610"/>
    <x v="2"/>
    <s v="OFF-BI-10002103"/>
    <x v="1"/>
    <s v="Binders"/>
    <s v="Cardinal Slant-D Ring Binder, Heavy Gauge Vinyl"/>
    <n v="8.69"/>
    <n v="5"/>
    <x v="3"/>
    <n v="-14.773"/>
    <n v="-1.7"/>
  </r>
  <r>
    <n v="623"/>
    <s v="CA-2015-138009"/>
    <x v="238"/>
    <x v="1"/>
    <n v="11"/>
    <x v="0"/>
    <s v="Sun"/>
    <d v="2015-12-03T00:00:00"/>
    <x v="1"/>
    <s v="SF-20965"/>
    <s v="Sylvia Foulston"/>
    <s v="Corporate"/>
    <s v="United States"/>
    <s v="Dearborn"/>
    <x v="12"/>
    <n v="48126"/>
    <x v="2"/>
    <s v="FUR-CH-10004853"/>
    <x v="0"/>
    <s v="Chairs"/>
    <s v="Global Manager's Adjustable Task Chair, Storm"/>
    <n v="301.95999999999998"/>
    <n v="2"/>
    <x v="0"/>
    <n v="87.568399999999997"/>
    <n v="0.29000000000000004"/>
  </r>
  <r>
    <n v="627"/>
    <s v="CA-2017-163020"/>
    <x v="174"/>
    <x v="3"/>
    <n v="9"/>
    <x v="8"/>
    <s v="Fri"/>
    <d v="2017-09-19T00:00:00"/>
    <x v="1"/>
    <s v="MO-17800"/>
    <s v="Meg O'Connel"/>
    <s v="Home Office"/>
    <s v="United States"/>
    <s v="New York City"/>
    <x v="15"/>
    <n v="10009"/>
    <x v="3"/>
    <s v="FUR-FU-10000221"/>
    <x v="0"/>
    <s v="Furnishings"/>
    <s v="Master Caster Door Stop, Brown"/>
    <n v="35.56"/>
    <n v="7"/>
    <x v="0"/>
    <n v="12.090400000000001"/>
    <n v="0.34"/>
  </r>
  <r>
    <n v="628"/>
    <s v="CA-2017-153787"/>
    <x v="239"/>
    <x v="3"/>
    <n v="5"/>
    <x v="5"/>
    <s v="Fri"/>
    <d v="2017-05-23T00:00:00"/>
    <x v="1"/>
    <s v="AT-10735"/>
    <s v="Annie Thurman"/>
    <s v="Consumer"/>
    <s v="United States"/>
    <s v="Seattle"/>
    <x v="4"/>
    <n v="98115"/>
    <x v="1"/>
    <s v="OFF-AP-10001563"/>
    <x v="1"/>
    <s v="Appliances"/>
    <s v="Belkin Premiere Surge Master II 8-outlet surge protector"/>
    <n v="97.16"/>
    <n v="2"/>
    <x v="0"/>
    <n v="28.176400000000001"/>
    <n v="0.29000000000000004"/>
  </r>
  <r>
    <n v="629"/>
    <s v="CA-2017-133431"/>
    <x v="94"/>
    <x v="3"/>
    <n v="12"/>
    <x v="4"/>
    <s v="Sun"/>
    <d v="2017-12-21T00:00:00"/>
    <x v="1"/>
    <s v="LC-17140"/>
    <s v="Logan Currie"/>
    <s v="Consumer"/>
    <s v="United States"/>
    <s v="San Francisco"/>
    <x v="1"/>
    <n v="94122"/>
    <x v="1"/>
    <s v="OFF-BI-10000605"/>
    <x v="1"/>
    <s v="Binders"/>
    <s v="Acco Pressboard Covers with Storage Hooks, 9 1/2&quot; x 11&quot;, Executive Red"/>
    <n v="15.24"/>
    <n v="5"/>
    <x v="2"/>
    <n v="5.1435000000000004"/>
    <n v="0.33750000000000002"/>
  </r>
  <r>
    <n v="631"/>
    <s v="US-2016-135720"/>
    <x v="25"/>
    <x v="0"/>
    <n v="12"/>
    <x v="4"/>
    <s v="Sun"/>
    <d v="2016-12-13T00:00:00"/>
    <x v="0"/>
    <s v="FM-14380"/>
    <s v="Fred McMath"/>
    <s v="Consumer"/>
    <s v="United States"/>
    <s v="Aurora"/>
    <x v="22"/>
    <n v="80013"/>
    <x v="1"/>
    <s v="OFF-ST-10001963"/>
    <x v="1"/>
    <s v="Storage"/>
    <s v="Tennsco Regal Shelving Units"/>
    <n v="243.38399999999999"/>
    <n v="3"/>
    <x v="2"/>
    <n v="-51.719099999999997"/>
    <n v="-0.21249999999999999"/>
  </r>
  <r>
    <n v="634"/>
    <s v="CA-2017-144694"/>
    <x v="240"/>
    <x v="3"/>
    <n v="9"/>
    <x v="8"/>
    <s v="Sun"/>
    <d v="2017-09-26T00:00:00"/>
    <x v="0"/>
    <s v="BD-11605"/>
    <s v="Brian Dahlen"/>
    <s v="Consumer"/>
    <s v="United States"/>
    <s v="Miami"/>
    <x v="2"/>
    <n v="33180"/>
    <x v="0"/>
    <s v="TEC-AC-10002857"/>
    <x v="2"/>
    <s v="Accessories"/>
    <s v="Verbatim 25 GB 6x Blu-ray Single Layer Recordable Disc, 1/Pack"/>
    <n v="17.88"/>
    <n v="3"/>
    <x v="2"/>
    <n v="2.4584999999999999"/>
    <n v="0.13750000000000001"/>
  </r>
  <r>
    <n v="636"/>
    <s v="CA-2015-168004"/>
    <x v="241"/>
    <x v="1"/>
    <n v="10"/>
    <x v="2"/>
    <s v="Sun"/>
    <d v="2015-10-09T00:00:00"/>
    <x v="0"/>
    <s v="DJ-13420"/>
    <s v="Denny Joy"/>
    <s v="Corporate"/>
    <s v="United States"/>
    <s v="Warner Robins"/>
    <x v="32"/>
    <n v="31088"/>
    <x v="0"/>
    <s v="FUR-CH-10001482"/>
    <x v="0"/>
    <s v="Chairs"/>
    <s v="Office Star - Mesh Screen back chair with Vinyl seat"/>
    <n v="392.94"/>
    <n v="3"/>
    <x v="0"/>
    <n v="43.223399999999998"/>
    <n v="0.11"/>
  </r>
  <r>
    <n v="637"/>
    <s v="US-2016-123470"/>
    <x v="242"/>
    <x v="0"/>
    <n v="8"/>
    <x v="6"/>
    <s v="Mon"/>
    <d v="2016-08-21T00:00:00"/>
    <x v="1"/>
    <s v="ME-17725"/>
    <s v="Max Engle"/>
    <s v="Consumer"/>
    <s v="United States"/>
    <s v="Aurora"/>
    <x v="22"/>
    <n v="80013"/>
    <x v="1"/>
    <s v="OFF-BI-10001989"/>
    <x v="1"/>
    <s v="Binders"/>
    <s v="Premium Transparent Presentation Covers by GBC"/>
    <n v="18.882000000000001"/>
    <n v="3"/>
    <x v="7"/>
    <n v="-13.8468"/>
    <n v="-0.73333333333333328"/>
  </r>
  <r>
    <n v="639"/>
    <s v="CA-2016-115917"/>
    <x v="243"/>
    <x v="0"/>
    <n v="5"/>
    <x v="5"/>
    <s v="Fri"/>
    <d v="2016-05-25T00:00:00"/>
    <x v="1"/>
    <s v="RB-19465"/>
    <s v="Rick Bensley"/>
    <s v="Home Office"/>
    <s v="United States"/>
    <s v="Vallejo"/>
    <x v="1"/>
    <n v="94591"/>
    <x v="1"/>
    <s v="FUR-FU-10000576"/>
    <x v="0"/>
    <s v="Furnishings"/>
    <s v="Luxo Professional Fluorescent Magnifier Lamp with Clamp-Mount Base"/>
    <n v="1049.2"/>
    <n v="5"/>
    <x v="0"/>
    <n v="272.79199999999997"/>
    <n v="0.25999999999999995"/>
  </r>
  <r>
    <n v="641"/>
    <s v="CA-2016-147067"/>
    <x v="122"/>
    <x v="0"/>
    <n v="12"/>
    <x v="4"/>
    <s v="Sun"/>
    <d v="2016-12-22T00:00:00"/>
    <x v="1"/>
    <s v="JD-16150"/>
    <s v="Justin Deggeller"/>
    <s v="Corporate"/>
    <s v="United States"/>
    <s v="Minneapolis"/>
    <x v="11"/>
    <n v="55407"/>
    <x v="2"/>
    <s v="FUR-FU-10000732"/>
    <x v="0"/>
    <s v="Furnishings"/>
    <s v="Eldon 200 Class Desk Accessories"/>
    <n v="18.84"/>
    <n v="3"/>
    <x v="0"/>
    <n v="6.0288000000000004"/>
    <n v="0.32"/>
  </r>
  <r>
    <n v="642"/>
    <s v="CA-2017-167913"/>
    <x v="244"/>
    <x v="3"/>
    <n v="7"/>
    <x v="7"/>
    <s v="Sun"/>
    <d v="2017-08-03T00:00:00"/>
    <x v="0"/>
    <s v="JL-15835"/>
    <s v="John Lee"/>
    <s v="Consumer"/>
    <s v="United States"/>
    <s v="Mission Viejo"/>
    <x v="1"/>
    <n v="92691"/>
    <x v="1"/>
    <s v="OFF-ST-10000585"/>
    <x v="1"/>
    <s v="Storage"/>
    <s v="Economy Rollaway Files"/>
    <n v="330.4"/>
    <n v="2"/>
    <x v="0"/>
    <n v="85.903999999999996"/>
    <n v="0.26"/>
  </r>
  <r>
    <n v="644"/>
    <s v="CA-2017-106103"/>
    <x v="192"/>
    <x v="3"/>
    <n v="6"/>
    <x v="1"/>
    <s v="Sat"/>
    <d v="2017-06-15T00:00:00"/>
    <x v="1"/>
    <s v="SC-20305"/>
    <s v="Sean Christensen"/>
    <s v="Consumer"/>
    <s v="United States"/>
    <s v="Rochester Hills"/>
    <x v="12"/>
    <n v="48307"/>
    <x v="2"/>
    <s v="TEC-AC-10003832"/>
    <x v="2"/>
    <s v="Accessories"/>
    <s v="Imation 16GB Mini TravelDrive USB 2.0 Flash Drive"/>
    <n v="132.52000000000001"/>
    <n v="4"/>
    <x v="0"/>
    <n v="54.333199999999998"/>
    <n v="0.41"/>
  </r>
  <r>
    <n v="645"/>
    <s v="US-2017-127719"/>
    <x v="245"/>
    <x v="3"/>
    <n v="7"/>
    <x v="7"/>
    <s v="Fri"/>
    <d v="2017-07-25T00:00:00"/>
    <x v="1"/>
    <s v="TW-21025"/>
    <s v="Tamara Willingham"/>
    <s v="Home Office"/>
    <s v="United States"/>
    <s v="Plainfield"/>
    <x v="30"/>
    <n v="7060"/>
    <x v="3"/>
    <s v="OFF-PA-10001934"/>
    <x v="1"/>
    <s v="Paper"/>
    <s v="Xerox 1993"/>
    <n v="6.48"/>
    <n v="1"/>
    <x v="0"/>
    <n v="3.1751999999999998"/>
    <n v="0.48999999999999994"/>
  </r>
  <r>
    <n v="646"/>
    <s v="CA-2017-126221"/>
    <x v="246"/>
    <x v="3"/>
    <n v="12"/>
    <x v="4"/>
    <s v="Sat"/>
    <d v="2018-01-05T00:00:00"/>
    <x v="1"/>
    <s v="CC-12430"/>
    <s v="Chuck Clark"/>
    <s v="Home Office"/>
    <s v="United States"/>
    <s v="Columbus"/>
    <x v="14"/>
    <n v="47201"/>
    <x v="2"/>
    <s v="OFF-AP-10002457"/>
    <x v="1"/>
    <s v="Appliances"/>
    <s v="Eureka The Boss Plus 12-Amp Hard Box Upright Vacuum, Red"/>
    <n v="209.3"/>
    <n v="2"/>
    <x v="0"/>
    <n v="56.511000000000003"/>
    <n v="0.27"/>
  </r>
  <r>
    <n v="647"/>
    <s v="CA-2016-103947"/>
    <x v="177"/>
    <x v="0"/>
    <n v="4"/>
    <x v="3"/>
    <s v="Fri"/>
    <d v="2016-04-08T00:00:00"/>
    <x v="1"/>
    <s v="BB-10990"/>
    <s v="Barry Blumstein"/>
    <s v="Corporate"/>
    <s v="United States"/>
    <s v="Sierra Vista"/>
    <x v="16"/>
    <n v="85635"/>
    <x v="1"/>
    <s v="OFF-FA-10003112"/>
    <x v="1"/>
    <s v="Fasteners"/>
    <s v="Staples"/>
    <n v="31.56"/>
    <n v="5"/>
    <x v="2"/>
    <n v="9.8625000000000007"/>
    <n v="0.31250000000000006"/>
  </r>
  <r>
    <n v="649"/>
    <s v="CA-2016-160745"/>
    <x v="25"/>
    <x v="0"/>
    <n v="12"/>
    <x v="4"/>
    <s v="Sun"/>
    <d v="2016-12-16T00:00:00"/>
    <x v="0"/>
    <s v="AR-10825"/>
    <s v="Anthony Rawles"/>
    <s v="Corporate"/>
    <s v="United States"/>
    <s v="Vancouver"/>
    <x v="4"/>
    <n v="98661"/>
    <x v="1"/>
    <s v="FUR-FU-10001935"/>
    <x v="0"/>
    <s v="Furnishings"/>
    <s v="3M Hangers With Command Adhesive"/>
    <n v="14.8"/>
    <n v="4"/>
    <x v="0"/>
    <n v="6.0679999999999996"/>
    <n v="0.41"/>
  </r>
  <r>
    <n v="652"/>
    <s v="CA-2016-132661"/>
    <x v="247"/>
    <x v="0"/>
    <n v="10"/>
    <x v="2"/>
    <s v="Sun"/>
    <d v="2016-10-29T00:00:00"/>
    <x v="1"/>
    <s v="SR-20740"/>
    <s v="Steven Roelle"/>
    <s v="Home Office"/>
    <s v="United States"/>
    <s v="New York City"/>
    <x v="15"/>
    <n v="10024"/>
    <x v="3"/>
    <s v="OFF-PA-10000482"/>
    <x v="1"/>
    <s v="Paper"/>
    <s v="Snap-A-Way Black Print Carbonless Ruled Speed Letter, Triplicate"/>
    <n v="379.4"/>
    <n v="10"/>
    <x v="0"/>
    <n v="178.31800000000001"/>
    <n v="0.47000000000000008"/>
  </r>
  <r>
    <n v="653"/>
    <s v="CA-2017-140844"/>
    <x v="248"/>
    <x v="3"/>
    <n v="6"/>
    <x v="1"/>
    <s v="Mon"/>
    <d v="2017-06-23T00:00:00"/>
    <x v="1"/>
    <s v="AR-10405"/>
    <s v="Allen Rosenblatt"/>
    <s v="Corporate"/>
    <s v="United States"/>
    <s v="New York City"/>
    <x v="15"/>
    <n v="10035"/>
    <x v="3"/>
    <s v="OFF-PA-10003892"/>
    <x v="1"/>
    <s v="Paper"/>
    <s v="Xerox 1943"/>
    <n v="97.82"/>
    <n v="2"/>
    <x v="0"/>
    <n v="45.9754"/>
    <n v="0.47000000000000003"/>
  </r>
  <r>
    <n v="655"/>
    <s v="CA-2016-137239"/>
    <x v="249"/>
    <x v="0"/>
    <n v="8"/>
    <x v="6"/>
    <s v="Mon"/>
    <d v="2016-08-28T00:00:00"/>
    <x v="1"/>
    <s v="CR-12730"/>
    <s v="Craig Reiter"/>
    <s v="Consumer"/>
    <s v="United States"/>
    <s v="Columbus"/>
    <x v="24"/>
    <n v="43229"/>
    <x v="3"/>
    <s v="OFF-AP-10002439"/>
    <x v="1"/>
    <s v="Appliances"/>
    <s v="Tripp Lite Isotel 8 Ultra 8 Outlet Metal Surge"/>
    <n v="113.55200000000001"/>
    <n v="2"/>
    <x v="2"/>
    <n v="8.5164000000000009"/>
    <n v="7.4999999999999997E-2"/>
  </r>
  <r>
    <n v="658"/>
    <s v="US-2016-156097"/>
    <x v="250"/>
    <x v="0"/>
    <n v="9"/>
    <x v="8"/>
    <s v="Mon"/>
    <d v="2016-09-19T00:00:00"/>
    <x v="3"/>
    <s v="EH-14125"/>
    <s v="Eugene Hildebrand"/>
    <s v="Home Office"/>
    <s v="United States"/>
    <s v="Aurora"/>
    <x v="10"/>
    <n v="60505"/>
    <x v="2"/>
    <s v="FUR-CH-10001215"/>
    <x v="0"/>
    <s v="Chairs"/>
    <s v="Global Troy Executive Leather Low-Back Tilter"/>
    <n v="701.37199999999996"/>
    <n v="2"/>
    <x v="4"/>
    <n v="-50.097999999999999"/>
    <n v="-7.1428571428571425E-2"/>
  </r>
  <r>
    <n v="660"/>
    <s v="CA-2015-146563"/>
    <x v="251"/>
    <x v="1"/>
    <n v="8"/>
    <x v="6"/>
    <s v="Mon"/>
    <d v="2015-08-28T00:00:00"/>
    <x v="1"/>
    <s v="CB-12025"/>
    <s v="Cassandra Brandow"/>
    <s v="Consumer"/>
    <s v="United States"/>
    <s v="Arlington"/>
    <x v="5"/>
    <n v="76017"/>
    <x v="2"/>
    <s v="OFF-ST-10001490"/>
    <x v="1"/>
    <s v="Storage"/>
    <s v="Hot File 7-Pocket, Floor Stand"/>
    <n v="999.43200000000002"/>
    <n v="7"/>
    <x v="2"/>
    <n v="124.929"/>
    <n v="0.125"/>
  </r>
  <r>
    <n v="664"/>
    <s v="CA-2016-123666"/>
    <x v="252"/>
    <x v="0"/>
    <n v="3"/>
    <x v="10"/>
    <s v="Sat"/>
    <d v="2016-03-30T00:00:00"/>
    <x v="1"/>
    <s v="SP-20545"/>
    <s v="Sibella Parks"/>
    <s v="Corporate"/>
    <s v="United States"/>
    <s v="New York City"/>
    <x v="15"/>
    <n v="10011"/>
    <x v="3"/>
    <s v="OFF-ST-10001522"/>
    <x v="1"/>
    <s v="Storage"/>
    <s v="Gould Plastics 18-Pocket Panel Bin, 34w x 5-1/4d x 20-1/2h"/>
    <n v="459.95"/>
    <n v="5"/>
    <x v="0"/>
    <n v="18.398"/>
    <n v="0.04"/>
  </r>
  <r>
    <n v="665"/>
    <s v="CA-2016-143308"/>
    <x v="253"/>
    <x v="0"/>
    <n v="11"/>
    <x v="0"/>
    <s v="Fri"/>
    <d v="2016-11-04T00:00:00"/>
    <x v="3"/>
    <s v="RC-19825"/>
    <s v="Roy Collins"/>
    <s v="Consumer"/>
    <s v="United States"/>
    <s v="Louisville"/>
    <x v="0"/>
    <n v="40214"/>
    <x v="0"/>
    <s v="OFF-FA-10000621"/>
    <x v="1"/>
    <s v="Fasteners"/>
    <s v="OIC Colored Binder Clips, Assorted Sizes"/>
    <n v="10.74"/>
    <n v="3"/>
    <x v="0"/>
    <n v="5.2625999999999999"/>
    <n v="0.49"/>
  </r>
  <r>
    <n v="666"/>
    <s v="CA-2017-132682"/>
    <x v="110"/>
    <x v="3"/>
    <n v="6"/>
    <x v="1"/>
    <s v="Thu"/>
    <d v="2017-06-10T00:00:00"/>
    <x v="0"/>
    <s v="TH-21235"/>
    <s v="Tiffany House"/>
    <s v="Corporate"/>
    <s v="United States"/>
    <s v="Dallas"/>
    <x v="5"/>
    <n v="75081"/>
    <x v="2"/>
    <s v="OFF-SU-10004231"/>
    <x v="1"/>
    <s v="Supplies"/>
    <s v="Acme Tagit Stainless Steel Antibacterial Scissors"/>
    <n v="23.76"/>
    <n v="3"/>
    <x v="2"/>
    <n v="2.0790000000000002"/>
    <n v="8.7500000000000008E-2"/>
  </r>
  <r>
    <n v="669"/>
    <s v="CA-2014-156314"/>
    <x v="163"/>
    <x v="2"/>
    <n v="12"/>
    <x v="4"/>
    <s v="Wed"/>
    <d v="2014-12-26T00:00:00"/>
    <x v="2"/>
    <s v="RP-19390"/>
    <s v="Resi Pölking"/>
    <s v="Consumer"/>
    <s v="United States"/>
    <s v="Cleveland"/>
    <x v="24"/>
    <n v="44105"/>
    <x v="3"/>
    <s v="FUR-FU-10003096"/>
    <x v="0"/>
    <s v="Furnishings"/>
    <s v="Master Giant Foot Doorstop, Safety Yellow"/>
    <n v="30.36"/>
    <n v="5"/>
    <x v="2"/>
    <n v="8.7285000000000004"/>
    <n v="0.28750000000000003"/>
  </r>
  <r>
    <n v="670"/>
    <s v="US-2017-106663"/>
    <x v="254"/>
    <x v="3"/>
    <n v="6"/>
    <x v="1"/>
    <s v="Fri"/>
    <d v="2017-06-13T00:00:00"/>
    <x v="1"/>
    <s v="MO-17800"/>
    <s v="Meg O'Connel"/>
    <s v="Home Office"/>
    <s v="United States"/>
    <s v="Chicago"/>
    <x v="10"/>
    <n v="60653"/>
    <x v="2"/>
    <s v="FUR-FU-10002759"/>
    <x v="0"/>
    <s v="Furnishings"/>
    <s v="12-1/2 Diameter Round Wall Clock"/>
    <n v="23.975999999999999"/>
    <n v="3"/>
    <x v="6"/>
    <n v="-14.3856"/>
    <n v="-0.6"/>
  </r>
  <r>
    <n v="673"/>
    <s v="CA-2017-111178"/>
    <x v="140"/>
    <x v="3"/>
    <n v="6"/>
    <x v="1"/>
    <s v="Thu"/>
    <d v="2017-06-22T00:00:00"/>
    <x v="1"/>
    <s v="TD-20995"/>
    <s v="Tamara Dahlen"/>
    <s v="Consumer"/>
    <s v="United States"/>
    <s v="Quincy"/>
    <x v="10"/>
    <n v="62301"/>
    <x v="2"/>
    <s v="OFF-AR-10001954"/>
    <x v="1"/>
    <s v="Art"/>
    <s v="Newell 331"/>
    <n v="19.559999999999999"/>
    <n v="5"/>
    <x v="2"/>
    <n v="1.7115"/>
    <n v="8.7500000000000008E-2"/>
  </r>
  <r>
    <n v="674"/>
    <s v="CA-2017-130351"/>
    <x v="255"/>
    <x v="3"/>
    <n v="12"/>
    <x v="4"/>
    <s v="Tue"/>
    <d v="2017-12-08T00:00:00"/>
    <x v="2"/>
    <s v="RB-19570"/>
    <s v="Rob Beeghly"/>
    <s v="Consumer"/>
    <s v="United States"/>
    <s v="Columbus"/>
    <x v="14"/>
    <n v="47201"/>
    <x v="2"/>
    <s v="OFF-AP-10004532"/>
    <x v="1"/>
    <s v="Appliances"/>
    <s v="Kensington 6 Outlet Guardian Standard Surge Protector"/>
    <n v="61.44"/>
    <n v="3"/>
    <x v="0"/>
    <n v="16.588799999999999"/>
    <n v="0.27"/>
  </r>
  <r>
    <n v="677"/>
    <s v="US-2017-119438"/>
    <x v="256"/>
    <x v="3"/>
    <n v="3"/>
    <x v="10"/>
    <s v="Sat"/>
    <d v="2017-03-23T00:00:00"/>
    <x v="1"/>
    <s v="CD-11980"/>
    <s v="Carol Darley"/>
    <s v="Consumer"/>
    <s v="United States"/>
    <s v="Tyler"/>
    <x v="5"/>
    <n v="75701"/>
    <x v="2"/>
    <s v="OFF-AP-10000804"/>
    <x v="1"/>
    <s v="Appliances"/>
    <s v="Hoover Portapower Portable Vacuum"/>
    <n v="2.6880000000000002"/>
    <n v="3"/>
    <x v="3"/>
    <n v="-7.3920000000000003"/>
    <n v="-2.75"/>
  </r>
  <r>
    <n v="681"/>
    <s v="CA-2016-164511"/>
    <x v="257"/>
    <x v="0"/>
    <n v="11"/>
    <x v="0"/>
    <s v="Sat"/>
    <d v="2016-11-24T00:00:00"/>
    <x v="1"/>
    <s v="DJ-13630"/>
    <s v="Doug Jacobs"/>
    <s v="Consumer"/>
    <s v="United States"/>
    <s v="New York City"/>
    <x v="15"/>
    <n v="10024"/>
    <x v="3"/>
    <s v="OFF-BI-10003305"/>
    <x v="1"/>
    <s v="Binders"/>
    <s v="Avery Hanging File Binders"/>
    <n v="14.352"/>
    <n v="3"/>
    <x v="2"/>
    <n v="4.6643999999999997"/>
    <n v="0.32499999999999996"/>
  </r>
  <r>
    <n v="684"/>
    <s v="US-2017-168116"/>
    <x v="258"/>
    <x v="3"/>
    <n v="11"/>
    <x v="0"/>
    <s v="Sat"/>
    <d v="2017-11-04T00:00:00"/>
    <x v="3"/>
    <s v="GT-14635"/>
    <s v="Grant Thornton"/>
    <s v="Corporate"/>
    <s v="United States"/>
    <s v="Burlington"/>
    <x v="3"/>
    <n v="27217"/>
    <x v="0"/>
    <s v="TEC-MA-10004125"/>
    <x v="2"/>
    <s v="Machines"/>
    <s v="Cubify CubeX 3D Printer Triple Head Print"/>
    <n v="7999.98"/>
    <n v="4"/>
    <x v="5"/>
    <n v="-3839.9904000000001"/>
    <n v="-0.48000000000000004"/>
  </r>
  <r>
    <n v="686"/>
    <s v="CA-2014-157784"/>
    <x v="259"/>
    <x v="2"/>
    <n v="7"/>
    <x v="7"/>
    <s v="Sat"/>
    <d v="2014-07-08T00:00:00"/>
    <x v="2"/>
    <s v="MC-17845"/>
    <s v="Michael Chen"/>
    <s v="Consumer"/>
    <s v="United States"/>
    <s v="Jackson"/>
    <x v="35"/>
    <n v="39212"/>
    <x v="0"/>
    <s v="TEC-AC-10003911"/>
    <x v="2"/>
    <s v="Accessories"/>
    <s v="NETGEAR AC1750 Dual Band Gigabit Smart WiFi Router"/>
    <n v="479.97"/>
    <n v="3"/>
    <x v="0"/>
    <n v="163.18979999999999"/>
    <n v="0.33999999999999997"/>
  </r>
  <r>
    <n v="689"/>
    <s v="CA-2017-161480"/>
    <x v="53"/>
    <x v="3"/>
    <n v="12"/>
    <x v="4"/>
    <s v="Mon"/>
    <d v="2017-12-29T00:00:00"/>
    <x v="1"/>
    <s v="RA-19285"/>
    <s v="Ralph Arnett"/>
    <s v="Consumer"/>
    <s v="United States"/>
    <s v="New York City"/>
    <x v="15"/>
    <n v="10035"/>
    <x v="3"/>
    <s v="FUR-BO-10004015"/>
    <x v="0"/>
    <s v="Bookcases"/>
    <s v="Bush Andora Bookcase, Maple/Graphite Gray Finish"/>
    <n v="191.98400000000001"/>
    <n v="2"/>
    <x v="2"/>
    <n v="4.7995999999999999"/>
    <n v="2.4999999999999998E-2"/>
  </r>
  <r>
    <n v="690"/>
    <s v="US-2014-117135"/>
    <x v="260"/>
    <x v="2"/>
    <n v="6"/>
    <x v="1"/>
    <s v="Sat"/>
    <d v="2014-06-23T00:00:00"/>
    <x v="0"/>
    <s v="NP-18325"/>
    <s v="Naresj Patel"/>
    <s v="Consumer"/>
    <s v="United States"/>
    <s v="Waynesboro"/>
    <x v="17"/>
    <n v="22980"/>
    <x v="0"/>
    <s v="FUR-FU-10004071"/>
    <x v="0"/>
    <s v="Furnishings"/>
    <s v="Luxo Professional Magnifying Clamp-On Fluorescent Lamps"/>
    <n v="104.01"/>
    <n v="1"/>
    <x v="0"/>
    <n v="14.561400000000001"/>
    <n v="0.14000000000000001"/>
  </r>
  <r>
    <n v="693"/>
    <s v="CA-2015-131534"/>
    <x v="261"/>
    <x v="1"/>
    <n v="3"/>
    <x v="10"/>
    <s v="Sat"/>
    <d v="2015-04-02T00:00:00"/>
    <x v="1"/>
    <s v="AB-10165"/>
    <s v="Alan Barnes"/>
    <s v="Consumer"/>
    <s v="United States"/>
    <s v="Los Angeles"/>
    <x v="1"/>
    <n v="90036"/>
    <x v="1"/>
    <s v="TEC-AC-10002253"/>
    <x v="2"/>
    <s v="Accessories"/>
    <s v="Imation Bio 8GB USB Flash Drive Imation Corp"/>
    <n v="166.24"/>
    <n v="1"/>
    <x v="0"/>
    <n v="24.936"/>
    <n v="0.15"/>
  </r>
  <r>
    <n v="695"/>
    <s v="CA-2015-119291"/>
    <x v="262"/>
    <x v="1"/>
    <n v="5"/>
    <x v="5"/>
    <s v="Thu"/>
    <d v="2015-05-17T00:00:00"/>
    <x v="2"/>
    <s v="JO-15550"/>
    <s v="Jesus Ocampo"/>
    <s v="Home Office"/>
    <s v="United States"/>
    <s v="Chester"/>
    <x v="9"/>
    <n v="19013"/>
    <x v="3"/>
    <s v="OFF-AR-10003373"/>
    <x v="1"/>
    <s v="Art"/>
    <s v="Boston School Pro Electric Pencil Sharpener, 1670"/>
    <n v="198.27199999999999"/>
    <n v="8"/>
    <x v="2"/>
    <n v="17.348800000000001"/>
    <n v="8.7500000000000008E-2"/>
  </r>
  <r>
    <n v="702"/>
    <s v="CA-2017-114552"/>
    <x v="263"/>
    <x v="3"/>
    <n v="9"/>
    <x v="8"/>
    <s v="Sat"/>
    <d v="2017-09-08T00:00:00"/>
    <x v="1"/>
    <s v="Dl-13600"/>
    <s v="Dorris liebe"/>
    <s v="Corporate"/>
    <s v="United States"/>
    <s v="Cleveland"/>
    <x v="24"/>
    <n v="44105"/>
    <x v="3"/>
    <s v="FUR-FU-10002960"/>
    <x v="0"/>
    <s v="Furnishings"/>
    <s v="Eldon 200 Class Desk Accessories, Burgundy"/>
    <n v="15.071999999999999"/>
    <n v="3"/>
    <x v="2"/>
    <n v="4.1448"/>
    <n v="0.27500000000000002"/>
  </r>
  <r>
    <n v="703"/>
    <s v="CA-2016-163755"/>
    <x v="253"/>
    <x v="0"/>
    <n v="11"/>
    <x v="0"/>
    <s v="Fri"/>
    <d v="2016-11-08T00:00:00"/>
    <x v="0"/>
    <s v="AS-10285"/>
    <s v="Alejandro Savely"/>
    <s v="Corporate"/>
    <s v="United States"/>
    <s v="Seattle"/>
    <x v="4"/>
    <n v="98103"/>
    <x v="1"/>
    <s v="FUR-FU-10003394"/>
    <x v="0"/>
    <s v="Furnishings"/>
    <s v="Tenex &quot;The Solids&quot; Textured Chair Mats"/>
    <n v="209.88"/>
    <n v="3"/>
    <x v="0"/>
    <n v="35.679600000000001"/>
    <n v="0.17"/>
  </r>
  <r>
    <n v="704"/>
    <s v="CA-2015-142027"/>
    <x v="264"/>
    <x v="1"/>
    <n v="4"/>
    <x v="3"/>
    <s v="Thu"/>
    <d v="2015-04-14T00:00:00"/>
    <x v="1"/>
    <s v="JK-15370"/>
    <s v="Jay Kimmel"/>
    <s v="Consumer"/>
    <s v="United States"/>
    <s v="Long Beach"/>
    <x v="1"/>
    <n v="90805"/>
    <x v="1"/>
    <s v="FUR-TA-10002774"/>
    <x v="0"/>
    <s v="Tables"/>
    <s v="Laminate Occasional Tables"/>
    <n v="369.91199999999998"/>
    <n v="3"/>
    <x v="2"/>
    <n v="-13.871700000000001"/>
    <n v="-3.7500000000000006E-2"/>
  </r>
  <r>
    <n v="705"/>
    <s v="CA-2014-138527"/>
    <x v="170"/>
    <x v="2"/>
    <n v="9"/>
    <x v="8"/>
    <s v="Fri"/>
    <d v="2014-09-17T00:00:00"/>
    <x v="1"/>
    <s v="BN-11470"/>
    <s v="Brad Norvell"/>
    <s v="Corporate"/>
    <s v="United States"/>
    <s v="Cary"/>
    <x v="3"/>
    <n v="27511"/>
    <x v="0"/>
    <s v="OFF-PA-10001800"/>
    <x v="1"/>
    <s v="Paper"/>
    <s v="Xerox 220"/>
    <n v="10.368"/>
    <n v="2"/>
    <x v="2"/>
    <n v="3.6288"/>
    <n v="0.35"/>
  </r>
  <r>
    <n v="708"/>
    <s v="CA-2014-112158"/>
    <x v="265"/>
    <x v="2"/>
    <n v="12"/>
    <x v="4"/>
    <s v="Tue"/>
    <d v="2014-12-04T00:00:00"/>
    <x v="2"/>
    <s v="DP-13165"/>
    <s v="David Philippe"/>
    <s v="Consumer"/>
    <s v="United States"/>
    <s v="New York City"/>
    <x v="15"/>
    <n v="10035"/>
    <x v="3"/>
    <s v="TEC-AC-10003628"/>
    <x v="2"/>
    <s v="Accessories"/>
    <s v="Logitech 910-002974 M325 Wireless Mouse for Web Scrolling"/>
    <n v="119.96"/>
    <n v="4"/>
    <x v="0"/>
    <n v="52.782400000000003"/>
    <n v="0.44000000000000006"/>
  </r>
  <r>
    <n v="711"/>
    <s v="CA-2014-113887"/>
    <x v="266"/>
    <x v="2"/>
    <n v="4"/>
    <x v="3"/>
    <s v="Sat"/>
    <d v="2014-04-07T00:00:00"/>
    <x v="2"/>
    <s v="TH-21550"/>
    <s v="Tracy Hopkins"/>
    <s v="Home Office"/>
    <s v="United States"/>
    <s v="New York City"/>
    <x v="15"/>
    <n v="10035"/>
    <x v="3"/>
    <s v="OFF-PA-10004071"/>
    <x v="1"/>
    <s v="Paper"/>
    <s v="Eaton Premium Continuous-Feed Paper, 25% Cotton, Letter Size, White, 1000 Shts/Box"/>
    <n v="55.48"/>
    <n v="1"/>
    <x v="0"/>
    <n v="26.630400000000002"/>
    <n v="0.48000000000000004"/>
  </r>
  <r>
    <n v="712"/>
    <s v="CA-2017-146136"/>
    <x v="212"/>
    <x v="3"/>
    <n v="9"/>
    <x v="8"/>
    <s v="Sun"/>
    <d v="2017-09-07T00:00:00"/>
    <x v="1"/>
    <s v="AP-10915"/>
    <s v="Arthur Prichep"/>
    <s v="Consumer"/>
    <s v="United States"/>
    <s v="Palm Coast"/>
    <x v="2"/>
    <n v="32137"/>
    <x v="0"/>
    <s v="OFF-EN-10001219"/>
    <x v="1"/>
    <s v="Envelopes"/>
    <s v="#10- 4 1/8&quot; x 9 1/2&quot; Security-Tint Envelopes"/>
    <n v="24.448"/>
    <n v="4"/>
    <x v="2"/>
    <n v="8.8623999999999992"/>
    <n v="0.36249999999999993"/>
  </r>
  <r>
    <n v="713"/>
    <s v="US-2017-100048"/>
    <x v="239"/>
    <x v="3"/>
    <n v="5"/>
    <x v="5"/>
    <s v="Fri"/>
    <d v="2017-05-24T00:00:00"/>
    <x v="1"/>
    <s v="RS-19765"/>
    <s v="Roland Schwarz"/>
    <s v="Corporate"/>
    <s v="United States"/>
    <s v="Mount Vernon"/>
    <x v="15"/>
    <n v="10550"/>
    <x v="3"/>
    <s v="OFF-AP-10001154"/>
    <x v="1"/>
    <s v="Appliances"/>
    <s v="Bionaire Personal Warm Mist Humidifier/Vaporizer"/>
    <n v="281.33999999999997"/>
    <n v="6"/>
    <x v="0"/>
    <n v="109.7226"/>
    <n v="0.39"/>
  </r>
  <r>
    <n v="716"/>
    <s v="CA-2014-153150"/>
    <x v="267"/>
    <x v="2"/>
    <n v="7"/>
    <x v="7"/>
    <s v="Tue"/>
    <d v="2014-07-06T00:00:00"/>
    <x v="0"/>
    <s v="Dl-13600"/>
    <s v="Dorris liebe"/>
    <s v="Corporate"/>
    <s v="United States"/>
    <s v="Seattle"/>
    <x v="4"/>
    <n v="98105"/>
    <x v="1"/>
    <s v="OFF-BI-10003355"/>
    <x v="1"/>
    <s v="Binders"/>
    <s v="Cardinal Holdit Business Card Pockets"/>
    <n v="19.920000000000002"/>
    <n v="5"/>
    <x v="2"/>
    <n v="6.9720000000000004"/>
    <n v="0.35"/>
  </r>
  <r>
    <n v="717"/>
    <s v="CA-2014-130092"/>
    <x v="268"/>
    <x v="2"/>
    <n v="1"/>
    <x v="9"/>
    <s v="Sat"/>
    <d v="2014-01-14T00:00:00"/>
    <x v="2"/>
    <s v="SV-20365"/>
    <s v="Seth Vernon"/>
    <s v="Consumer"/>
    <s v="United States"/>
    <s v="Dover"/>
    <x v="13"/>
    <n v="19901"/>
    <x v="3"/>
    <s v="FUR-FU-10000010"/>
    <x v="0"/>
    <s v="Furnishings"/>
    <s v="DAX Value U-Channel Document Frames, Easel Back"/>
    <n v="9.94"/>
    <n v="2"/>
    <x v="0"/>
    <n v="3.0813999999999999"/>
    <n v="0.31"/>
  </r>
  <r>
    <n v="718"/>
    <s v="CA-2017-108910"/>
    <x v="240"/>
    <x v="3"/>
    <n v="9"/>
    <x v="8"/>
    <s v="Sun"/>
    <d v="2017-09-29T00:00:00"/>
    <x v="1"/>
    <s v="KC-16540"/>
    <s v="Kelly Collister"/>
    <s v="Consumer"/>
    <s v="United States"/>
    <s v="Newark"/>
    <x v="24"/>
    <n v="43055"/>
    <x v="3"/>
    <s v="FUR-FU-10002253"/>
    <x v="0"/>
    <s v="Furnishings"/>
    <s v="Howard Miller 13&quot; Diameter Pewter Finish Round Wall Clock"/>
    <n v="103.056"/>
    <n v="3"/>
    <x v="2"/>
    <n v="24.4758"/>
    <n v="0.23749999999999999"/>
  </r>
  <r>
    <n v="719"/>
    <s v="CA-2014-104472"/>
    <x v="269"/>
    <x v="2"/>
    <n v="6"/>
    <x v="1"/>
    <s v="Mon"/>
    <d v="2014-06-07T00:00:00"/>
    <x v="1"/>
    <s v="CK-12325"/>
    <s v="Christine Kargatis"/>
    <s v="Home Office"/>
    <s v="United States"/>
    <s v="Orem"/>
    <x v="7"/>
    <n v="84057"/>
    <x v="1"/>
    <s v="OFF-BI-10001658"/>
    <x v="1"/>
    <s v="Binders"/>
    <s v="GBC Standard Therm-A-Bind Covers"/>
    <n v="59.808"/>
    <n v="3"/>
    <x v="2"/>
    <n v="19.4376"/>
    <n v="0.32500000000000001"/>
  </r>
  <r>
    <n v="721"/>
    <s v="CA-2016-112942"/>
    <x v="270"/>
    <x v="0"/>
    <n v="2"/>
    <x v="11"/>
    <s v="Sat"/>
    <d v="2016-02-18T00:00:00"/>
    <x v="1"/>
    <s v="RD-19810"/>
    <s v="Ross DeVincentis"/>
    <s v="Home Office"/>
    <s v="United States"/>
    <s v="Los Angeles"/>
    <x v="1"/>
    <n v="90045"/>
    <x v="1"/>
    <s v="OFF-PA-10004092"/>
    <x v="1"/>
    <s v="Paper"/>
    <s v="Tops Green Bar Computer Printout Paper"/>
    <n v="146.82"/>
    <n v="3"/>
    <x v="0"/>
    <n v="73.41"/>
    <n v="0.5"/>
  </r>
  <r>
    <n v="722"/>
    <s v="CA-2016-142335"/>
    <x v="271"/>
    <x v="0"/>
    <n v="12"/>
    <x v="4"/>
    <s v="Thu"/>
    <d v="2016-12-19T00:00:00"/>
    <x v="1"/>
    <s v="MP-17965"/>
    <s v="Michael Paige"/>
    <s v="Corporate"/>
    <s v="United States"/>
    <s v="Detroit"/>
    <x v="12"/>
    <n v="48205"/>
    <x v="2"/>
    <s v="FUR-TA-10000198"/>
    <x v="0"/>
    <s v="Tables"/>
    <s v="Chromcraft Bull-Nose Wood Oval Conference Tables &amp; Bases"/>
    <n v="1652.94"/>
    <n v="3"/>
    <x v="0"/>
    <n v="231.41159999999999"/>
    <n v="0.13999999999999999"/>
  </r>
  <r>
    <n v="724"/>
    <s v="CA-2014-117429"/>
    <x v="272"/>
    <x v="2"/>
    <n v="10"/>
    <x v="2"/>
    <s v="Tue"/>
    <d v="2014-10-13T00:00:00"/>
    <x v="1"/>
    <s v="MR-17545"/>
    <s v="Mathew Reese"/>
    <s v="Home Office"/>
    <s v="United States"/>
    <s v="Philadelphia"/>
    <x v="9"/>
    <n v="19140"/>
    <x v="3"/>
    <s v="FUR-FU-10000222"/>
    <x v="0"/>
    <s v="Furnishings"/>
    <s v="Seth Thomas 16&quot; Steel Case Clock"/>
    <n v="129.91999999999999"/>
    <n v="5"/>
    <x v="2"/>
    <n v="21.111999999999998"/>
    <n v="0.16250000000000001"/>
  </r>
  <r>
    <n v="725"/>
    <s v="CA-2016-114713"/>
    <x v="273"/>
    <x v="0"/>
    <n v="7"/>
    <x v="7"/>
    <s v="Thu"/>
    <d v="2016-07-12T00:00:00"/>
    <x v="1"/>
    <s v="SC-20695"/>
    <s v="Steve Chapman"/>
    <s v="Corporate"/>
    <s v="United States"/>
    <s v="Hialeah"/>
    <x v="2"/>
    <n v="33012"/>
    <x v="0"/>
    <s v="OFF-SU-10004664"/>
    <x v="1"/>
    <s v="Supplies"/>
    <s v="Acme Softgrip Scissors"/>
    <n v="45.584000000000003"/>
    <n v="7"/>
    <x v="2"/>
    <n v="5.1281999999999996"/>
    <n v="0.11249999999999999"/>
  </r>
  <r>
    <n v="726"/>
    <s v="CA-2017-144113"/>
    <x v="118"/>
    <x v="3"/>
    <n v="9"/>
    <x v="8"/>
    <s v="Sat"/>
    <d v="2017-09-20T00:00:00"/>
    <x v="1"/>
    <s v="JF-15355"/>
    <s v="Jay Fein"/>
    <s v="Consumer"/>
    <s v="United States"/>
    <s v="Austin"/>
    <x v="5"/>
    <n v="78745"/>
    <x v="2"/>
    <s v="OFF-EN-10001141"/>
    <x v="1"/>
    <s v="Envelopes"/>
    <s v="Manila Recycled Extra-Heavyweight Clasp Envelopes, 6&quot; x 9&quot;"/>
    <n v="17.568000000000001"/>
    <n v="2"/>
    <x v="2"/>
    <n v="6.3684000000000003"/>
    <n v="0.36249999999999999"/>
  </r>
  <r>
    <n v="728"/>
    <s v="US-2016-150861"/>
    <x v="274"/>
    <x v="0"/>
    <n v="12"/>
    <x v="4"/>
    <s v="Sat"/>
    <d v="2016-12-06T00:00:00"/>
    <x v="2"/>
    <s v="EG-13900"/>
    <s v="Emily Grady"/>
    <s v="Consumer"/>
    <s v="United States"/>
    <s v="Oceanside"/>
    <x v="15"/>
    <n v="11572"/>
    <x v="3"/>
    <s v="OFF-PA-10001954"/>
    <x v="1"/>
    <s v="Paper"/>
    <s v="Xerox 1964"/>
    <n v="182.72"/>
    <n v="8"/>
    <x v="0"/>
    <n v="84.051199999999994"/>
    <n v="0.45999999999999996"/>
  </r>
  <r>
    <n v="733"/>
    <s v="CA-2017-131954"/>
    <x v="275"/>
    <x v="3"/>
    <n v="1"/>
    <x v="9"/>
    <s v="Sat"/>
    <d v="2017-01-25T00:00:00"/>
    <x v="1"/>
    <s v="DS-13030"/>
    <s v="Darrin Sayre"/>
    <s v="Home Office"/>
    <s v="United States"/>
    <s v="Seattle"/>
    <x v="4"/>
    <n v="98115"/>
    <x v="1"/>
    <s v="OFF-ST-10000736"/>
    <x v="1"/>
    <s v="Storage"/>
    <s v="Carina Double Wide Media Storage Towers in Natural &amp; Black"/>
    <n v="242.94"/>
    <n v="3"/>
    <x v="0"/>
    <n v="9.7175999999999991"/>
    <n v="3.9999999999999994E-2"/>
  </r>
  <r>
    <n v="739"/>
    <s v="CA-2014-132500"/>
    <x v="78"/>
    <x v="2"/>
    <n v="9"/>
    <x v="8"/>
    <s v="Mon"/>
    <d v="2014-09-12T00:00:00"/>
    <x v="1"/>
    <s v="GZ-14470"/>
    <s v="Gary Zandusky"/>
    <s v="Consumer"/>
    <s v="United States"/>
    <s v="San Francisco"/>
    <x v="1"/>
    <n v="94110"/>
    <x v="1"/>
    <s v="TEC-AC-10001383"/>
    <x v="2"/>
    <s v="Accessories"/>
    <s v="Logitech Wireless Touch Keyboard K400"/>
    <n v="49.98"/>
    <n v="2"/>
    <x v="0"/>
    <n v="8.4966000000000008"/>
    <n v="0.17000000000000004"/>
  </r>
  <r>
    <n v="740"/>
    <s v="CA-2014-112326"/>
    <x v="276"/>
    <x v="2"/>
    <n v="1"/>
    <x v="9"/>
    <s v="Sat"/>
    <d v="2014-01-08T00:00:00"/>
    <x v="1"/>
    <s v="PO-19195"/>
    <s v="Phillina Ober"/>
    <s v="Home Office"/>
    <s v="United States"/>
    <s v="Naperville"/>
    <x v="10"/>
    <n v="60540"/>
    <x v="2"/>
    <s v="OFF-LA-10003223"/>
    <x v="1"/>
    <s v="Labels"/>
    <s v="Avery 508"/>
    <n v="11.784000000000001"/>
    <n v="3"/>
    <x v="2"/>
    <n v="4.2717000000000001"/>
    <n v="0.36249999999999999"/>
  </r>
  <r>
    <n v="743"/>
    <s v="US-2016-146710"/>
    <x v="277"/>
    <x v="0"/>
    <n v="8"/>
    <x v="6"/>
    <s v="Sat"/>
    <d v="2016-09-01T00:00:00"/>
    <x v="1"/>
    <s v="SS-20875"/>
    <s v="Sung Shariari"/>
    <s v="Consumer"/>
    <s v="United States"/>
    <s v="Dallas"/>
    <x v="5"/>
    <n v="75220"/>
    <x v="2"/>
    <s v="OFF-SU-10004498"/>
    <x v="1"/>
    <s v="Supplies"/>
    <s v="Martin-Yale Premier Letter Opener"/>
    <n v="51.52"/>
    <n v="5"/>
    <x v="2"/>
    <n v="-10.948"/>
    <n v="-0.21249999999999999"/>
  </r>
  <r>
    <n v="747"/>
    <s v="CA-2014-124429"/>
    <x v="278"/>
    <x v="2"/>
    <n v="5"/>
    <x v="5"/>
    <s v="Tue"/>
    <d v="2014-05-27T00:00:00"/>
    <x v="3"/>
    <s v="MH-17785"/>
    <s v="Maya Herman"/>
    <s v="Corporate"/>
    <s v="United States"/>
    <s v="San Diego"/>
    <x v="1"/>
    <n v="92105"/>
    <x v="1"/>
    <s v="FUR-TA-10002607"/>
    <x v="0"/>
    <s v="Tables"/>
    <s v="KI Conference Tables"/>
    <n v="567.12"/>
    <n v="10"/>
    <x v="2"/>
    <n v="-28.356000000000002"/>
    <n v="-0.05"/>
  </r>
  <r>
    <n v="749"/>
    <s v="CA-2016-150889"/>
    <x v="230"/>
    <x v="0"/>
    <n v="3"/>
    <x v="10"/>
    <s v="Sun"/>
    <d v="2016-03-22T00:00:00"/>
    <x v="0"/>
    <s v="PB-19105"/>
    <s v="Peter Bühler"/>
    <s v="Consumer"/>
    <s v="United States"/>
    <s v="Evanston"/>
    <x v="10"/>
    <n v="60201"/>
    <x v="2"/>
    <s v="TEC-PH-10000004"/>
    <x v="2"/>
    <s v="Phones"/>
    <s v="Belkin iPhone and iPad Lightning Cable"/>
    <n v="11.992000000000001"/>
    <n v="1"/>
    <x v="2"/>
    <n v="0.89939999999999998"/>
    <n v="7.4999999999999997E-2"/>
  </r>
  <r>
    <n v="750"/>
    <s v="CA-2017-126074"/>
    <x v="279"/>
    <x v="3"/>
    <n v="10"/>
    <x v="2"/>
    <s v="Mon"/>
    <d v="2017-10-06T00:00:00"/>
    <x v="1"/>
    <s v="RF-19735"/>
    <s v="Roland Fjeld"/>
    <s v="Consumer"/>
    <s v="United States"/>
    <s v="Trenton"/>
    <x v="12"/>
    <n v="48183"/>
    <x v="2"/>
    <s v="OFF-BI-10003638"/>
    <x v="1"/>
    <s v="Binders"/>
    <s v="GBC Durable Plastic Covers"/>
    <n v="58.05"/>
    <n v="3"/>
    <x v="0"/>
    <n v="26.702999999999999"/>
    <n v="0.46"/>
  </r>
  <r>
    <n v="754"/>
    <s v="CA-2016-110499"/>
    <x v="280"/>
    <x v="0"/>
    <n v="4"/>
    <x v="3"/>
    <s v="Thu"/>
    <d v="2016-04-09T00:00:00"/>
    <x v="2"/>
    <s v="YC-21895"/>
    <s v="Yoseph Carroll"/>
    <s v="Corporate"/>
    <s v="United States"/>
    <s v="San Francisco"/>
    <x v="1"/>
    <n v="94110"/>
    <x v="1"/>
    <s v="TEC-CO-10002095"/>
    <x v="2"/>
    <s v="Copiers"/>
    <s v="Hewlett Packard 610 Color Digital Copier / Printer"/>
    <n v="1199.9760000000001"/>
    <n v="3"/>
    <x v="2"/>
    <n v="374.99250000000001"/>
    <n v="0.3125"/>
  </r>
  <r>
    <n v="755"/>
    <s v="CA-2015-135272"/>
    <x v="213"/>
    <x v="1"/>
    <n v="12"/>
    <x v="4"/>
    <s v="Mon"/>
    <d v="2015-12-12T00:00:00"/>
    <x v="1"/>
    <s v="MS-17830"/>
    <s v="Melanie Seite"/>
    <s v="Consumer"/>
    <s v="United States"/>
    <s v="Los Angeles"/>
    <x v="1"/>
    <n v="90036"/>
    <x v="1"/>
    <s v="FUR-FU-10002759"/>
    <x v="0"/>
    <s v="Furnishings"/>
    <s v="12-1/2 Diameter Round Wall Clock"/>
    <n v="79.92"/>
    <n v="4"/>
    <x v="0"/>
    <n v="28.7712"/>
    <n v="0.36"/>
  </r>
  <r>
    <n v="756"/>
    <s v="CA-2016-140928"/>
    <x v="31"/>
    <x v="0"/>
    <n v="9"/>
    <x v="8"/>
    <s v="Sun"/>
    <d v="2016-09-22T00:00:00"/>
    <x v="1"/>
    <s v="NB-18655"/>
    <s v="Nona Balk"/>
    <s v="Corporate"/>
    <s v="United States"/>
    <s v="Jacksonville"/>
    <x v="2"/>
    <n v="32216"/>
    <x v="0"/>
    <s v="FUR-TA-10001095"/>
    <x v="0"/>
    <s v="Tables"/>
    <s v="Chromcraft Round Conference Tables"/>
    <n v="383.43799999999999"/>
    <n v="4"/>
    <x v="1"/>
    <n v="-167.3184"/>
    <n v="-0.43636363636363634"/>
  </r>
  <r>
    <n v="757"/>
    <s v="CA-2014-106803"/>
    <x v="281"/>
    <x v="2"/>
    <n v="12"/>
    <x v="4"/>
    <s v="Mon"/>
    <d v="2015-01-02T00:00:00"/>
    <x v="1"/>
    <s v="DC-13285"/>
    <s v="Debra Catini"/>
    <s v="Consumer"/>
    <s v="United States"/>
    <s v="Cottage Grove"/>
    <x v="11"/>
    <n v="55016"/>
    <x v="2"/>
    <s v="OFF-ST-10002444"/>
    <x v="1"/>
    <s v="Storage"/>
    <s v="Recycled Eldon Regeneration Jumbo File"/>
    <n v="24.56"/>
    <n v="2"/>
    <x v="0"/>
    <n v="6.8768000000000002"/>
    <n v="0.28000000000000003"/>
  </r>
  <r>
    <n v="759"/>
    <s v="CA-2017-117240"/>
    <x v="282"/>
    <x v="3"/>
    <n v="7"/>
    <x v="7"/>
    <s v="Sun"/>
    <d v="2017-07-28T00:00:00"/>
    <x v="1"/>
    <s v="CP-12340"/>
    <s v="Christine Phan"/>
    <s v="Corporate"/>
    <s v="United States"/>
    <s v="New York City"/>
    <x v="15"/>
    <n v="10009"/>
    <x v="3"/>
    <s v="OFF-BI-10000848"/>
    <x v="1"/>
    <s v="Binders"/>
    <s v="Angle-D Ring Binders"/>
    <n v="13.128"/>
    <n v="3"/>
    <x v="2"/>
    <n v="4.2666000000000004"/>
    <n v="0.32500000000000001"/>
  </r>
  <r>
    <n v="760"/>
    <s v="CA-2017-133333"/>
    <x v="65"/>
    <x v="3"/>
    <n v="9"/>
    <x v="8"/>
    <s v="Mon"/>
    <d v="2017-09-22T00:00:00"/>
    <x v="1"/>
    <s v="BF-11020"/>
    <s v="Barry Französisch"/>
    <s v="Corporate"/>
    <s v="United States"/>
    <s v="Green Bay"/>
    <x v="6"/>
    <n v="54302"/>
    <x v="2"/>
    <s v="OFF-PA-10002377"/>
    <x v="1"/>
    <s v="Paper"/>
    <s v="Adams Telephone Message Book W/Dividers/Space For Phone Numbers, 5 1/4&quot;X8 1/2&quot;, 200/Messages"/>
    <n v="22.72"/>
    <n v="4"/>
    <x v="0"/>
    <n v="10.224"/>
    <n v="0.45"/>
  </r>
  <r>
    <n v="761"/>
    <s v="CA-2015-112319"/>
    <x v="283"/>
    <x v="1"/>
    <n v="8"/>
    <x v="6"/>
    <s v="Mon"/>
    <d v="2015-09-05T00:00:00"/>
    <x v="1"/>
    <s v="AR-10510"/>
    <s v="Andrew Roberts"/>
    <s v="Consumer"/>
    <s v="United States"/>
    <s v="Los Angeles"/>
    <x v="1"/>
    <n v="90004"/>
    <x v="1"/>
    <s v="OFF-PA-10003441"/>
    <x v="1"/>
    <s v="Paper"/>
    <s v="Xerox 226"/>
    <n v="58.32"/>
    <n v="9"/>
    <x v="0"/>
    <n v="27.993600000000001"/>
    <n v="0.48"/>
  </r>
  <r>
    <n v="762"/>
    <s v="CA-2017-126046"/>
    <x v="132"/>
    <x v="3"/>
    <n v="11"/>
    <x v="0"/>
    <s v="Fri"/>
    <d v="2017-11-07T00:00:00"/>
    <x v="1"/>
    <s v="JC-16105"/>
    <s v="Julie Creighton"/>
    <s v="Corporate"/>
    <s v="United States"/>
    <s v="Atlanta"/>
    <x v="32"/>
    <n v="30318"/>
    <x v="0"/>
    <s v="OFF-LA-10004484"/>
    <x v="1"/>
    <s v="Labels"/>
    <s v="Avery 476"/>
    <n v="12.39"/>
    <n v="3"/>
    <x v="0"/>
    <n v="5.6993999999999998"/>
    <n v="0.45999999999999996"/>
  </r>
  <r>
    <n v="763"/>
    <s v="CA-2015-114923"/>
    <x v="284"/>
    <x v="1"/>
    <n v="2"/>
    <x v="11"/>
    <s v="Sun"/>
    <d v="2015-02-13T00:00:00"/>
    <x v="1"/>
    <s v="LH-17020"/>
    <s v="Lisa Hazard"/>
    <s v="Consumer"/>
    <s v="United States"/>
    <s v="Columbus"/>
    <x v="24"/>
    <n v="43229"/>
    <x v="3"/>
    <s v="TEC-PH-10003931"/>
    <x v="2"/>
    <s v="Phones"/>
    <s v="JBL Micro Wireless Portable Bluetooth Speaker"/>
    <n v="107.982"/>
    <n v="3"/>
    <x v="8"/>
    <n v="-26.9955"/>
    <n v="-0.25"/>
  </r>
  <r>
    <n v="764"/>
    <s v="CA-2014-162775"/>
    <x v="285"/>
    <x v="2"/>
    <n v="1"/>
    <x v="9"/>
    <s v="Mon"/>
    <d v="2014-01-15T00:00:00"/>
    <x v="0"/>
    <s v="CS-12250"/>
    <s v="Chris Selesnick"/>
    <s v="Corporate"/>
    <s v="United States"/>
    <s v="Bossier City"/>
    <x v="28"/>
    <n v="71111"/>
    <x v="0"/>
    <s v="OFF-EN-10001990"/>
    <x v="1"/>
    <s v="Envelopes"/>
    <s v="Staple envelope"/>
    <n v="11.36"/>
    <n v="2"/>
    <x v="0"/>
    <n v="5.3391999999999999"/>
    <n v="0.47000000000000003"/>
  </r>
  <r>
    <n v="769"/>
    <s v="CA-2014-106810"/>
    <x v="286"/>
    <x v="2"/>
    <n v="5"/>
    <x v="5"/>
    <s v="Wed"/>
    <d v="2014-05-20T00:00:00"/>
    <x v="1"/>
    <s v="AJ-10795"/>
    <s v="Anthony Johnson"/>
    <s v="Corporate"/>
    <s v="United States"/>
    <s v="Saint Petersburg"/>
    <x v="2"/>
    <n v="33710"/>
    <x v="0"/>
    <s v="FUR-FU-10004306"/>
    <x v="0"/>
    <s v="Furnishings"/>
    <s v="Electrix Halogen Magnifier Lamp"/>
    <n v="310.88"/>
    <n v="2"/>
    <x v="2"/>
    <n v="23.315999999999999"/>
    <n v="7.4999999999999997E-2"/>
  </r>
  <r>
    <n v="770"/>
    <s v="CA-2016-157245"/>
    <x v="287"/>
    <x v="0"/>
    <n v="5"/>
    <x v="5"/>
    <s v="Thu"/>
    <d v="2016-05-24T00:00:00"/>
    <x v="1"/>
    <s v="LE-16810"/>
    <s v="Laurel Elliston"/>
    <s v="Consumer"/>
    <s v="United States"/>
    <s v="Arlington"/>
    <x v="17"/>
    <n v="22204"/>
    <x v="0"/>
    <s v="FUR-CH-10003746"/>
    <x v="0"/>
    <s v="Chairs"/>
    <s v="Hon 4070 Series Pagoda Round Back Stacking Chairs"/>
    <n v="641.96"/>
    <n v="2"/>
    <x v="0"/>
    <n v="179.74879999999999"/>
    <n v="0.27999999999999997"/>
  </r>
  <r>
    <n v="771"/>
    <s v="CA-2017-104220"/>
    <x v="288"/>
    <x v="3"/>
    <n v="1"/>
    <x v="9"/>
    <s v="Mon"/>
    <d v="2017-02-05T00:00:00"/>
    <x v="1"/>
    <s v="BV-11245"/>
    <s v="Benjamin Venier"/>
    <s v="Corporate"/>
    <s v="United States"/>
    <s v="Des Moines"/>
    <x v="23"/>
    <n v="50315"/>
    <x v="2"/>
    <s v="OFF-BI-10001036"/>
    <x v="1"/>
    <s v="Binders"/>
    <s v="Cardinal EasyOpen D-Ring Binders"/>
    <n v="18.28"/>
    <n v="2"/>
    <x v="0"/>
    <n v="9.14"/>
    <n v="0.5"/>
  </r>
  <r>
    <n v="777"/>
    <s v="CA-2014-165974"/>
    <x v="289"/>
    <x v="2"/>
    <n v="6"/>
    <x v="1"/>
    <s v="Sun"/>
    <d v="2014-07-06T00:00:00"/>
    <x v="1"/>
    <s v="DL-12865"/>
    <s v="Dan Lawera"/>
    <s v="Consumer"/>
    <s v="United States"/>
    <s v="Cincinnati"/>
    <x v="24"/>
    <n v="45231"/>
    <x v="3"/>
    <s v="OFF-AR-10003405"/>
    <x v="1"/>
    <s v="Art"/>
    <s v="Dixon My First Ticonderoga Pencil, #2"/>
    <n v="32.76"/>
    <n v="7"/>
    <x v="2"/>
    <n v="3.6855000000000002"/>
    <n v="0.11250000000000002"/>
  </r>
  <r>
    <n v="778"/>
    <s v="CA-2015-144267"/>
    <x v="290"/>
    <x v="1"/>
    <n v="8"/>
    <x v="6"/>
    <s v="Fri"/>
    <d v="2015-08-23T00:00:00"/>
    <x v="2"/>
    <s v="NZ-18565"/>
    <s v="Nick Zandusky"/>
    <s v="Home Office"/>
    <s v="United States"/>
    <s v="San Francisco"/>
    <x v="1"/>
    <n v="94110"/>
    <x v="1"/>
    <s v="FUR-CH-10002335"/>
    <x v="0"/>
    <s v="Chairs"/>
    <s v="Hon GuestStacker Chair"/>
    <n v="544.00800000000004"/>
    <n v="3"/>
    <x v="2"/>
    <n v="40.800600000000003"/>
    <n v="7.4999999999999997E-2"/>
  </r>
  <r>
    <n v="782"/>
    <s v="US-2015-157014"/>
    <x v="291"/>
    <x v="1"/>
    <n v="10"/>
    <x v="2"/>
    <s v="Sat"/>
    <d v="2015-10-06T00:00:00"/>
    <x v="0"/>
    <s v="BM-11785"/>
    <s v="Bryan Mills"/>
    <s v="Consumer"/>
    <s v="United States"/>
    <s v="Columbus"/>
    <x v="24"/>
    <n v="43229"/>
    <x v="3"/>
    <s v="OFF-BI-10001098"/>
    <x v="1"/>
    <s v="Binders"/>
    <s v="Acco D-Ring Binder w/DublLock"/>
    <n v="32.07"/>
    <n v="5"/>
    <x v="7"/>
    <n v="-22.449000000000002"/>
    <n v="-0.70000000000000007"/>
  </r>
  <r>
    <n v="786"/>
    <s v="CA-2015-154921"/>
    <x v="292"/>
    <x v="1"/>
    <n v="5"/>
    <x v="5"/>
    <s v="Sat"/>
    <d v="2015-05-28T00:00:00"/>
    <x v="1"/>
    <s v="EA-14035"/>
    <s v="Erin Ashbrook"/>
    <s v="Corporate"/>
    <s v="United States"/>
    <s v="Columbia"/>
    <x v="20"/>
    <n v="29203"/>
    <x v="0"/>
    <s v="OFF-EN-10000056"/>
    <x v="1"/>
    <s v="Envelopes"/>
    <s v="Cameo Buff Policy Envelopes"/>
    <n v="186.69"/>
    <n v="3"/>
    <x v="0"/>
    <n v="87.744299999999996"/>
    <n v="0.47"/>
  </r>
  <r>
    <n v="787"/>
    <s v="CA-2017-129567"/>
    <x v="293"/>
    <x v="3"/>
    <n v="3"/>
    <x v="10"/>
    <s v="Fri"/>
    <d v="2017-03-21T00:00:00"/>
    <x v="0"/>
    <s v="CL-12565"/>
    <s v="Clay Ludtke"/>
    <s v="Consumer"/>
    <s v="United States"/>
    <s v="Lancaster"/>
    <x v="1"/>
    <n v="93534"/>
    <x v="1"/>
    <s v="OFF-BI-10000014"/>
    <x v="1"/>
    <s v="Binders"/>
    <s v="Heavy-Duty E-Z-D Binders"/>
    <n v="17.456"/>
    <n v="2"/>
    <x v="2"/>
    <n v="5.8914"/>
    <n v="0.33750000000000002"/>
  </r>
  <r>
    <n v="788"/>
    <s v="CA-2015-154620"/>
    <x v="294"/>
    <x v="1"/>
    <n v="12"/>
    <x v="4"/>
    <s v="Sat"/>
    <d v="2015-12-16T00:00:00"/>
    <x v="1"/>
    <s v="LT-17110"/>
    <s v="Liz Thompson"/>
    <s v="Consumer"/>
    <s v="United States"/>
    <s v="Lancaster"/>
    <x v="1"/>
    <n v="93534"/>
    <x v="1"/>
    <s v="FUR-CH-10004675"/>
    <x v="0"/>
    <s v="Chairs"/>
    <s v="Lifetime Advantage Folding Chairs, 4/Carton"/>
    <n v="348.928"/>
    <n v="2"/>
    <x v="2"/>
    <n v="34.892800000000001"/>
    <n v="0.1"/>
  </r>
  <r>
    <n v="789"/>
    <s v="CA-2015-115938"/>
    <x v="153"/>
    <x v="1"/>
    <n v="6"/>
    <x v="1"/>
    <s v="Fri"/>
    <d v="2015-06-30T00:00:00"/>
    <x v="1"/>
    <s v="SA-20830"/>
    <s v="Sue Ann Reed"/>
    <s v="Consumer"/>
    <s v="United States"/>
    <s v="Richmond"/>
    <x v="17"/>
    <n v="23223"/>
    <x v="0"/>
    <s v="OFF-BI-10001543"/>
    <x v="1"/>
    <s v="Binders"/>
    <s v="GBC VeloBinder Manual Binding System"/>
    <n v="143.96"/>
    <n v="4"/>
    <x v="0"/>
    <n v="69.100800000000007"/>
    <n v="0.48000000000000004"/>
  </r>
  <r>
    <n v="793"/>
    <s v="CA-2016-105256"/>
    <x v="243"/>
    <x v="0"/>
    <n v="5"/>
    <x v="5"/>
    <s v="Fri"/>
    <d v="2016-05-20T00:00:00"/>
    <x v="3"/>
    <s v="JK-15730"/>
    <s v="Joe Kamberova"/>
    <s v="Consumer"/>
    <s v="United States"/>
    <s v="Asheville"/>
    <x v="3"/>
    <n v="28806"/>
    <x v="0"/>
    <s v="TEC-PH-10001530"/>
    <x v="2"/>
    <s v="Phones"/>
    <s v="Cisco Unified IP Phone 7945G VoIP phone"/>
    <n v="1363.96"/>
    <n v="5"/>
    <x v="2"/>
    <n v="85.247500000000002"/>
    <n v="6.25E-2"/>
  </r>
  <r>
    <n v="794"/>
    <s v="CA-2014-156433"/>
    <x v="59"/>
    <x v="2"/>
    <n v="9"/>
    <x v="8"/>
    <s v="Sat"/>
    <d v="2014-09-26T00:00:00"/>
    <x v="1"/>
    <s v="ES-14020"/>
    <s v="Erica Smith"/>
    <s v="Consumer"/>
    <s v="United States"/>
    <s v="San Francisco"/>
    <x v="1"/>
    <n v="94110"/>
    <x v="1"/>
    <s v="OFF-LA-10001569"/>
    <x v="1"/>
    <s v="Labels"/>
    <s v="Avery 499"/>
    <n v="9.9600000000000009"/>
    <n v="2"/>
    <x v="0"/>
    <n v="4.5815999999999999"/>
    <n v="0.45999999999999996"/>
  </r>
  <r>
    <n v="796"/>
    <s v="CA-2017-151428"/>
    <x v="295"/>
    <x v="3"/>
    <n v="9"/>
    <x v="8"/>
    <s v="Thu"/>
    <d v="2017-09-26T00:00:00"/>
    <x v="1"/>
    <s v="RH-19495"/>
    <s v="Rick Hansen"/>
    <s v="Consumer"/>
    <s v="United States"/>
    <s v="Rochester"/>
    <x v="11"/>
    <n v="55901"/>
    <x v="2"/>
    <s v="OFF-BI-10000546"/>
    <x v="1"/>
    <s v="Binders"/>
    <s v="Avery Durable Binders"/>
    <n v="20.16"/>
    <n v="7"/>
    <x v="0"/>
    <n v="9.8783999999999992"/>
    <n v="0.48999999999999994"/>
  </r>
  <r>
    <n v="797"/>
    <s v="CA-2015-124653"/>
    <x v="100"/>
    <x v="1"/>
    <n v="12"/>
    <x v="4"/>
    <s v="Thu"/>
    <d v="2015-12-26T00:00:00"/>
    <x v="2"/>
    <s v="DB-13120"/>
    <s v="David Bremer"/>
    <s v="Corporate"/>
    <s v="United States"/>
    <s v="Rochester"/>
    <x v="15"/>
    <n v="14609"/>
    <x v="3"/>
    <s v="OFF-PA-10000176"/>
    <x v="1"/>
    <s v="Paper"/>
    <s v="Xerox 1887"/>
    <n v="132.79"/>
    <n v="7"/>
    <x v="0"/>
    <n v="63.739199999999997"/>
    <n v="0.48"/>
  </r>
  <r>
    <n v="800"/>
    <s v="CA-2015-101910"/>
    <x v="154"/>
    <x v="1"/>
    <n v="11"/>
    <x v="0"/>
    <s v="Fri"/>
    <d v="2015-12-03T00:00:00"/>
    <x v="1"/>
    <s v="CD-11920"/>
    <s v="Carlos Daly"/>
    <s v="Consumer"/>
    <s v="United States"/>
    <s v="Lake Elsinore"/>
    <x v="1"/>
    <n v="92530"/>
    <x v="1"/>
    <s v="FUR-CH-10002647"/>
    <x v="0"/>
    <s v="Chairs"/>
    <s v="Situations Contoured Folding Chairs, 4/Set"/>
    <n v="283.92"/>
    <n v="5"/>
    <x v="2"/>
    <n v="17.745000000000001"/>
    <n v="6.25E-2"/>
  </r>
  <r>
    <n v="801"/>
    <s v="CA-2017-105809"/>
    <x v="296"/>
    <x v="3"/>
    <n v="2"/>
    <x v="11"/>
    <s v="Mon"/>
    <d v="2017-02-23T00:00:00"/>
    <x v="2"/>
    <s v="HW-14935"/>
    <s v="Helen Wasserman"/>
    <s v="Corporate"/>
    <s v="United States"/>
    <s v="San Diego"/>
    <x v="1"/>
    <n v="92105"/>
    <x v="1"/>
    <s v="FUR-FU-10004090"/>
    <x v="0"/>
    <s v="Furnishings"/>
    <s v="Executive Impressions 14&quot; Contract Wall Clock"/>
    <n v="22.23"/>
    <n v="1"/>
    <x v="0"/>
    <n v="7.3358999999999996"/>
    <n v="0.32999999999999996"/>
  </r>
  <r>
    <n v="803"/>
    <s v="CA-2016-136133"/>
    <x v="297"/>
    <x v="0"/>
    <n v="8"/>
    <x v="6"/>
    <s v="Thu"/>
    <d v="2016-08-23T00:00:00"/>
    <x v="0"/>
    <s v="HW-14935"/>
    <s v="Helen Wasserman"/>
    <s v="Corporate"/>
    <s v="United States"/>
    <s v="New York City"/>
    <x v="15"/>
    <n v="10024"/>
    <x v="3"/>
    <s v="OFF-AP-10000576"/>
    <x v="1"/>
    <s v="Appliances"/>
    <s v="Belkin 7 Outlet SurgeMaster II"/>
    <n v="355.32"/>
    <n v="9"/>
    <x v="0"/>
    <n v="99.489599999999996"/>
    <n v="0.27999999999999997"/>
  </r>
  <r>
    <n v="804"/>
    <s v="CA-2016-115504"/>
    <x v="298"/>
    <x v="0"/>
    <n v="3"/>
    <x v="10"/>
    <s v="Sat"/>
    <d v="2016-03-17T00:00:00"/>
    <x v="1"/>
    <s v="MC-18130"/>
    <s v="Mike Caudle"/>
    <s v="Corporate"/>
    <s v="United States"/>
    <s v="Monroe"/>
    <x v="28"/>
    <n v="71203"/>
    <x v="0"/>
    <s v="OFF-PA-10003953"/>
    <x v="1"/>
    <s v="Paper"/>
    <s v="Xerox 218"/>
    <n v="12.96"/>
    <n v="2"/>
    <x v="0"/>
    <n v="6.2207999999999997"/>
    <n v="0.47999999999999993"/>
  </r>
  <r>
    <n v="805"/>
    <s v="CA-2017-135783"/>
    <x v="299"/>
    <x v="3"/>
    <n v="4"/>
    <x v="3"/>
    <s v="Sat"/>
    <d v="2017-04-24T00:00:00"/>
    <x v="2"/>
    <s v="GM-14440"/>
    <s v="Gary McGarr"/>
    <s v="Consumer"/>
    <s v="United States"/>
    <s v="San Francisco"/>
    <x v="1"/>
    <n v="94122"/>
    <x v="1"/>
    <s v="FUR-FU-10000794"/>
    <x v="0"/>
    <s v="Furnishings"/>
    <s v="Eldon Stackable Tray, Side-Load, Legal, Smoke"/>
    <n v="18.28"/>
    <n v="2"/>
    <x v="0"/>
    <n v="6.2152000000000003"/>
    <n v="0.33999999999999997"/>
  </r>
  <r>
    <n v="806"/>
    <s v="CA-2014-134313"/>
    <x v="300"/>
    <x v="2"/>
    <n v="11"/>
    <x v="0"/>
    <s v="Sat"/>
    <d v="2014-11-07T00:00:00"/>
    <x v="1"/>
    <s v="RA-19915"/>
    <s v="Russell Applegate"/>
    <s v="Consumer"/>
    <s v="United States"/>
    <s v="Denver"/>
    <x v="22"/>
    <n v="80219"/>
    <x v="1"/>
    <s v="OFF-AR-10001897"/>
    <x v="1"/>
    <s v="Art"/>
    <s v="Model L Table or Wall-Mount Pencil Sharpener"/>
    <n v="43.176000000000002"/>
    <n v="3"/>
    <x v="2"/>
    <n v="4.3175999999999997"/>
    <n v="9.9999999999999992E-2"/>
  </r>
  <r>
    <n v="808"/>
    <s v="CA-2015-140921"/>
    <x v="301"/>
    <x v="1"/>
    <n v="2"/>
    <x v="11"/>
    <s v="Tue"/>
    <d v="2015-02-05T00:00:00"/>
    <x v="2"/>
    <s v="AA-10375"/>
    <s v="Allen Armold"/>
    <s v="Consumer"/>
    <s v="United States"/>
    <s v="Omaha"/>
    <x v="8"/>
    <n v="68104"/>
    <x v="2"/>
    <s v="FUR-FU-10003347"/>
    <x v="0"/>
    <s v="Furnishings"/>
    <s v="Coloredge Poster Frame"/>
    <n v="28.4"/>
    <n v="2"/>
    <x v="0"/>
    <n v="11.076000000000001"/>
    <n v="0.39"/>
  </r>
  <r>
    <n v="810"/>
    <s v="CA-2014-151995"/>
    <x v="302"/>
    <x v="2"/>
    <n v="10"/>
    <x v="2"/>
    <s v="Mon"/>
    <d v="2014-10-15T00:00:00"/>
    <x v="2"/>
    <s v="ZC-21910"/>
    <s v="Zuschuss Carroll"/>
    <s v="Consumer"/>
    <s v="United States"/>
    <s v="Edmonds"/>
    <x v="4"/>
    <n v="98026"/>
    <x v="1"/>
    <s v="OFF-AR-10003190"/>
    <x v="1"/>
    <s v="Art"/>
    <s v="Newell 32"/>
    <n v="11.52"/>
    <n v="4"/>
    <x v="0"/>
    <n v="3.2256"/>
    <n v="0.28000000000000003"/>
  </r>
  <r>
    <n v="814"/>
    <s v="CA-2017-143686"/>
    <x v="303"/>
    <x v="3"/>
    <n v="5"/>
    <x v="5"/>
    <s v="Sun"/>
    <d v="2017-05-14T00:00:00"/>
    <x v="3"/>
    <s v="PJ-19015"/>
    <s v="Pauline Johnson"/>
    <s v="Consumer"/>
    <s v="United States"/>
    <s v="Santa Ana"/>
    <x v="1"/>
    <n v="92704"/>
    <x v="1"/>
    <s v="FUR-FU-10000794"/>
    <x v="0"/>
    <s v="Furnishings"/>
    <s v="Eldon Stackable Tray, Side-Load, Legal, Smoke"/>
    <n v="18.28"/>
    <n v="2"/>
    <x v="0"/>
    <n v="6.2152000000000003"/>
    <n v="0.33999999999999997"/>
  </r>
  <r>
    <n v="816"/>
    <s v="CA-2015-106565"/>
    <x v="304"/>
    <x v="1"/>
    <n v="3"/>
    <x v="10"/>
    <s v="Fri"/>
    <d v="2015-03-23T00:00:00"/>
    <x v="2"/>
    <s v="BW-11110"/>
    <s v="Bart Watters"/>
    <s v="Corporate"/>
    <s v="United States"/>
    <s v="Milwaukee"/>
    <x v="6"/>
    <n v="53209"/>
    <x v="2"/>
    <s v="OFF-PA-10000061"/>
    <x v="1"/>
    <s v="Paper"/>
    <s v="Xerox 205"/>
    <n v="51.84"/>
    <n v="8"/>
    <x v="0"/>
    <n v="24.883199999999999"/>
    <n v="0.47999999999999993"/>
  </r>
  <r>
    <n v="817"/>
    <s v="CA-2016-149370"/>
    <x v="305"/>
    <x v="0"/>
    <n v="9"/>
    <x v="8"/>
    <s v="Thu"/>
    <d v="2016-09-19T00:00:00"/>
    <x v="1"/>
    <s v="DB-13210"/>
    <s v="Dean Braden"/>
    <s v="Consumer"/>
    <s v="United States"/>
    <s v="Philadelphia"/>
    <x v="9"/>
    <n v="19140"/>
    <x v="3"/>
    <s v="OFF-PA-10003651"/>
    <x v="1"/>
    <s v="Paper"/>
    <s v="Xerox 1968"/>
    <n v="5.3440000000000003"/>
    <n v="1"/>
    <x v="2"/>
    <n v="1.8704000000000001"/>
    <n v="0.35"/>
  </r>
  <r>
    <n v="818"/>
    <s v="CA-2014-140858"/>
    <x v="306"/>
    <x v="2"/>
    <n v="6"/>
    <x v="1"/>
    <s v="Sat"/>
    <d v="2014-07-02T00:00:00"/>
    <x v="1"/>
    <s v="CA-12775"/>
    <s v="Cynthia Arntzen"/>
    <s v="Consumer"/>
    <s v="United States"/>
    <s v="Philadelphia"/>
    <x v="9"/>
    <n v="19140"/>
    <x v="3"/>
    <s v="OFF-PA-10000304"/>
    <x v="1"/>
    <s v="Paper"/>
    <s v="Xerox 1995"/>
    <n v="41.472000000000001"/>
    <n v="8"/>
    <x v="2"/>
    <n v="14.5152"/>
    <n v="0.35"/>
  </r>
  <r>
    <n v="823"/>
    <s v="CA-2017-101434"/>
    <x v="307"/>
    <x v="3"/>
    <n v="6"/>
    <x v="1"/>
    <s v="Tue"/>
    <d v="2017-06-27T00:00:00"/>
    <x v="1"/>
    <s v="TR-21325"/>
    <s v="Toby Ritter"/>
    <s v="Consumer"/>
    <s v="United States"/>
    <s v="Belleville"/>
    <x v="30"/>
    <n v="7109"/>
    <x v="3"/>
    <s v="TEC-AC-10002402"/>
    <x v="2"/>
    <s v="Accessories"/>
    <s v="Razer Kraken PRO Over Ear PC and Music Headset"/>
    <n v="239.97"/>
    <n v="3"/>
    <x v="0"/>
    <n v="71.991"/>
    <n v="0.3"/>
  </r>
  <r>
    <n v="825"/>
    <s v="US-2014-102071"/>
    <x v="308"/>
    <x v="2"/>
    <n v="5"/>
    <x v="5"/>
    <s v="Fri"/>
    <d v="2014-05-15T00:00:00"/>
    <x v="1"/>
    <s v="PG-18820"/>
    <s v="Patrick Gardner"/>
    <s v="Consumer"/>
    <s v="United States"/>
    <s v="San Francisco"/>
    <x v="1"/>
    <n v="94110"/>
    <x v="1"/>
    <s v="TEC-AC-10003441"/>
    <x v="2"/>
    <s v="Accessories"/>
    <s v="Kingston Digital DataTraveler 32GB USB 2.0"/>
    <n v="67.8"/>
    <n v="4"/>
    <x v="0"/>
    <n v="4.0679999999999996"/>
    <n v="0.06"/>
  </r>
  <r>
    <n v="827"/>
    <s v="CA-2017-126956"/>
    <x v="169"/>
    <x v="3"/>
    <n v="8"/>
    <x v="6"/>
    <s v="Mon"/>
    <d v="2017-08-28T00:00:00"/>
    <x v="1"/>
    <s v="GT-14710"/>
    <s v="Greg Tran"/>
    <s v="Consumer"/>
    <s v="United States"/>
    <s v="Lakeville"/>
    <x v="11"/>
    <n v="55044"/>
    <x v="2"/>
    <s v="OFF-FA-10002280"/>
    <x v="1"/>
    <s v="Fasteners"/>
    <s v="Advantus Plastic Paper Clips"/>
    <n v="35"/>
    <n v="7"/>
    <x v="0"/>
    <n v="16.8"/>
    <n v="0.48000000000000004"/>
  </r>
  <r>
    <n v="830"/>
    <s v="CA-2017-129462"/>
    <x v="114"/>
    <x v="3"/>
    <n v="6"/>
    <x v="1"/>
    <s v="Fri"/>
    <d v="2017-06-21T00:00:00"/>
    <x v="0"/>
    <s v="JE-15745"/>
    <s v="Joel Eaton"/>
    <s v="Consumer"/>
    <s v="United States"/>
    <s v="Florence"/>
    <x v="0"/>
    <n v="41042"/>
    <x v="0"/>
    <s v="FUR-CH-10000665"/>
    <x v="0"/>
    <s v="Chairs"/>
    <s v="Global Airflow Leather Mesh Back Chair, Black"/>
    <n v="301.95999999999998"/>
    <n v="2"/>
    <x v="0"/>
    <n v="90.587999999999994"/>
    <n v="0.3"/>
  </r>
  <r>
    <n v="834"/>
    <s v="CA-2016-165316"/>
    <x v="309"/>
    <x v="0"/>
    <n v="7"/>
    <x v="7"/>
    <s v="Sat"/>
    <d v="2016-07-27T00:00:00"/>
    <x v="1"/>
    <s v="JB-15400"/>
    <s v="Jennifer Braxton"/>
    <s v="Corporate"/>
    <s v="United States"/>
    <s v="Tampa"/>
    <x v="2"/>
    <n v="33614"/>
    <x v="0"/>
    <s v="OFF-AR-10002956"/>
    <x v="1"/>
    <s v="Art"/>
    <s v="Boston 16801 Nautilus Battery Pencil Sharpener"/>
    <n v="35.216000000000001"/>
    <n v="2"/>
    <x v="2"/>
    <n v="2.6412"/>
    <n v="7.4999999999999997E-2"/>
  </r>
  <r>
    <n v="837"/>
    <s v="US-2014-115987"/>
    <x v="78"/>
    <x v="2"/>
    <n v="9"/>
    <x v="8"/>
    <s v="Mon"/>
    <d v="2014-09-13T00:00:00"/>
    <x v="0"/>
    <s v="LH-17020"/>
    <s v="Lisa Hazard"/>
    <s v="Consumer"/>
    <s v="United States"/>
    <s v="Tyler"/>
    <x v="5"/>
    <n v="75701"/>
    <x v="2"/>
    <s v="OFF-BI-10001071"/>
    <x v="1"/>
    <s v="Binders"/>
    <s v="GBC ProClick Punch Binding System"/>
    <n v="51.183999999999997"/>
    <n v="4"/>
    <x v="3"/>
    <n v="-79.3352"/>
    <n v="-1.55"/>
  </r>
  <r>
    <n v="838"/>
    <s v="US-2017-156083"/>
    <x v="258"/>
    <x v="3"/>
    <n v="11"/>
    <x v="0"/>
    <s v="Sat"/>
    <d v="2017-11-11T00:00:00"/>
    <x v="1"/>
    <s v="JL-15175"/>
    <s v="James Lanier"/>
    <s v="Home Office"/>
    <s v="United States"/>
    <s v="Columbia"/>
    <x v="18"/>
    <n v="38401"/>
    <x v="0"/>
    <s v="OFF-PA-10001560"/>
    <x v="1"/>
    <s v="Paper"/>
    <s v="Adams Telephone Message Books, 5 1/4” x 11”"/>
    <n v="9.6639999999999997"/>
    <n v="2"/>
    <x v="2"/>
    <n v="3.2616000000000001"/>
    <n v="0.33750000000000002"/>
  </r>
  <r>
    <n v="839"/>
    <s v="US-2016-137547"/>
    <x v="310"/>
    <x v="0"/>
    <n v="3"/>
    <x v="10"/>
    <s v="Mon"/>
    <d v="2016-03-12T00:00:00"/>
    <x v="1"/>
    <s v="EB-13705"/>
    <s v="Ed Braxton"/>
    <s v="Corporate"/>
    <s v="United States"/>
    <s v="Fort Worth"/>
    <x v="5"/>
    <n v="76106"/>
    <x v="2"/>
    <s v="TEC-PH-10002365"/>
    <x v="2"/>
    <s v="Phones"/>
    <s v="Belkin Grip Candy Sheer Case / Cover for iPhone 5 and 5S"/>
    <n v="21.071999999999999"/>
    <n v="3"/>
    <x v="2"/>
    <n v="1.5804"/>
    <n v="7.5000000000000011E-2"/>
  </r>
  <r>
    <n v="840"/>
    <s v="CA-2015-100454"/>
    <x v="311"/>
    <x v="1"/>
    <n v="11"/>
    <x v="0"/>
    <s v="Fri"/>
    <d v="2015-11-25T00:00:00"/>
    <x v="1"/>
    <s v="BM-11650"/>
    <s v="Brian Moss"/>
    <s v="Corporate"/>
    <s v="United States"/>
    <s v="New York City"/>
    <x v="15"/>
    <n v="10035"/>
    <x v="3"/>
    <s v="OFF-AR-10004648"/>
    <x v="1"/>
    <s v="Art"/>
    <s v="Boston 19500 Mighty Mite Electric Pencil Sharpener"/>
    <n v="60.45"/>
    <n v="3"/>
    <x v="0"/>
    <n v="16.3215"/>
    <n v="0.27"/>
  </r>
  <r>
    <n v="843"/>
    <s v="CA-2016-161669"/>
    <x v="77"/>
    <x v="0"/>
    <n v="11"/>
    <x v="0"/>
    <s v="Mon"/>
    <d v="2016-11-09T00:00:00"/>
    <x v="2"/>
    <s v="EM-14095"/>
    <s v="Eudokia Martin"/>
    <s v="Corporate"/>
    <s v="United States"/>
    <s v="Los Angeles"/>
    <x v="1"/>
    <n v="90036"/>
    <x v="1"/>
    <s v="OFF-BI-10001294"/>
    <x v="1"/>
    <s v="Binders"/>
    <s v="Fellowes Binding Cases"/>
    <n v="37.44"/>
    <n v="4"/>
    <x v="2"/>
    <n v="11.7"/>
    <n v="0.3125"/>
  </r>
  <r>
    <n v="847"/>
    <s v="CA-2015-114300"/>
    <x v="312"/>
    <x v="1"/>
    <n v="10"/>
    <x v="2"/>
    <s v="Tue"/>
    <d v="2015-10-17T00:00:00"/>
    <x v="1"/>
    <s v="AF-10885"/>
    <s v="Art Foster"/>
    <s v="Consumer"/>
    <s v="United States"/>
    <s v="Louisville"/>
    <x v="0"/>
    <n v="40214"/>
    <x v="0"/>
    <s v="TEC-PH-10001552"/>
    <x v="2"/>
    <s v="Phones"/>
    <s v="I Need's 3d Hello Kitty Hybrid Silicone Case Cover for HTC One X 4g with 3d Hello Kitty Stylus Pen Green/pink"/>
    <n v="83.72"/>
    <n v="7"/>
    <x v="0"/>
    <n v="23.441600000000001"/>
    <n v="0.28000000000000003"/>
  </r>
  <r>
    <n v="849"/>
    <s v="CA-2017-107503"/>
    <x v="313"/>
    <x v="3"/>
    <n v="1"/>
    <x v="9"/>
    <s v="Sun"/>
    <d v="2017-01-06T00:00:00"/>
    <x v="1"/>
    <s v="GA-14725"/>
    <s v="Guy Armstrong"/>
    <s v="Consumer"/>
    <s v="United States"/>
    <s v="Lorain"/>
    <x v="24"/>
    <n v="44052"/>
    <x v="3"/>
    <s v="FUR-FU-10003878"/>
    <x v="0"/>
    <s v="Furnishings"/>
    <s v="Linden 10&quot; Round Wall Clock, Black"/>
    <n v="48.896000000000001"/>
    <n v="4"/>
    <x v="2"/>
    <n v="8.5568000000000008"/>
    <n v="0.17500000000000002"/>
  </r>
  <r>
    <n v="850"/>
    <s v="CA-2014-107755"/>
    <x v="314"/>
    <x v="2"/>
    <n v="2"/>
    <x v="11"/>
    <s v="Fri"/>
    <d v="2014-02-12T00:00:00"/>
    <x v="1"/>
    <s v="CK-12760"/>
    <s v="Cyma Kinney"/>
    <s v="Corporate"/>
    <s v="United States"/>
    <s v="Linden"/>
    <x v="30"/>
    <n v="7036"/>
    <x v="3"/>
    <s v="TEC-AC-10000710"/>
    <x v="2"/>
    <s v="Accessories"/>
    <s v="Maxell DVD-RAM Discs"/>
    <n v="115.36"/>
    <n v="7"/>
    <x v="0"/>
    <n v="49.604799999999997"/>
    <n v="0.43"/>
  </r>
  <r>
    <n v="851"/>
    <s v="CA-2016-152534"/>
    <x v="23"/>
    <x v="0"/>
    <n v="6"/>
    <x v="1"/>
    <s v="Mon"/>
    <d v="2016-06-25T00:00:00"/>
    <x v="0"/>
    <s v="DP-13105"/>
    <s v="Dave Poirier"/>
    <s v="Corporate"/>
    <s v="United States"/>
    <s v="Salinas"/>
    <x v="1"/>
    <n v="93905"/>
    <x v="1"/>
    <s v="OFF-AR-10002335"/>
    <x v="1"/>
    <s v="Art"/>
    <s v="DIXON Oriole Pencils"/>
    <n v="5.16"/>
    <n v="2"/>
    <x v="0"/>
    <n v="1.3415999999999999"/>
    <n v="0.25999999999999995"/>
  </r>
  <r>
    <n v="853"/>
    <s v="CA-2016-113747"/>
    <x v="315"/>
    <x v="0"/>
    <n v="5"/>
    <x v="5"/>
    <s v="Sat"/>
    <d v="2016-06-04T00:00:00"/>
    <x v="1"/>
    <s v="VD-21670"/>
    <s v="Valerie Dominguez"/>
    <s v="Consumer"/>
    <s v="United States"/>
    <s v="Jackson"/>
    <x v="35"/>
    <n v="39212"/>
    <x v="0"/>
    <s v="OFF-AR-10003373"/>
    <x v="1"/>
    <s v="Art"/>
    <s v="Boston School Pro Electric Pencil Sharpener, 1670"/>
    <n v="185.88"/>
    <n v="6"/>
    <x v="0"/>
    <n v="50.187600000000003"/>
    <n v="0.27"/>
  </r>
  <r>
    <n v="854"/>
    <s v="CA-2016-123274"/>
    <x v="316"/>
    <x v="0"/>
    <n v="2"/>
    <x v="11"/>
    <s v="Fri"/>
    <d v="2016-02-24T00:00:00"/>
    <x v="1"/>
    <s v="GT-14710"/>
    <s v="Greg Tran"/>
    <s v="Consumer"/>
    <s v="United States"/>
    <s v="New York City"/>
    <x v="15"/>
    <n v="10035"/>
    <x v="3"/>
    <s v="FUR-FU-10004090"/>
    <x v="0"/>
    <s v="Furnishings"/>
    <s v="Executive Impressions 14&quot; Contract Wall Clock"/>
    <n v="44.46"/>
    <n v="2"/>
    <x v="0"/>
    <n v="14.671799999999999"/>
    <n v="0.32999999999999996"/>
  </r>
  <r>
    <n v="856"/>
    <s v="CA-2014-125612"/>
    <x v="93"/>
    <x v="2"/>
    <n v="8"/>
    <x v="6"/>
    <s v="Sun"/>
    <d v="2014-08-08T00:00:00"/>
    <x v="1"/>
    <s v="BK-11260"/>
    <s v="Berenike Kampe"/>
    <s v="Consumer"/>
    <s v="United States"/>
    <s v="New York City"/>
    <x v="15"/>
    <n v="10035"/>
    <x v="3"/>
    <s v="OFF-PA-10001019"/>
    <x v="1"/>
    <s v="Paper"/>
    <s v="Xerox 1884"/>
    <n v="39.96"/>
    <n v="2"/>
    <x v="0"/>
    <n v="18.781199999999998"/>
    <n v="0.47"/>
  </r>
  <r>
    <n v="859"/>
    <s v="CA-2017-161984"/>
    <x v="317"/>
    <x v="3"/>
    <n v="4"/>
    <x v="3"/>
    <s v="Mon"/>
    <d v="2017-04-15T00:00:00"/>
    <x v="1"/>
    <s v="SJ-20125"/>
    <s v="Sanjit Jacobs"/>
    <s v="Home Office"/>
    <s v="United States"/>
    <s v="New Brunswick"/>
    <x v="30"/>
    <n v="8901"/>
    <x v="3"/>
    <s v="OFF-PA-10004569"/>
    <x v="1"/>
    <s v="Paper"/>
    <s v="Wirebound Message Books, Two 4 1/4&quot; x 5&quot; Forms per Page"/>
    <n v="7.61"/>
    <n v="1"/>
    <x v="0"/>
    <n v="3.5767000000000002"/>
    <n v="0.47000000000000003"/>
  </r>
  <r>
    <n v="861"/>
    <s v="CA-2014-133851"/>
    <x v="3"/>
    <x v="2"/>
    <n v="6"/>
    <x v="1"/>
    <s v="Mon"/>
    <d v="2014-06-16T00:00:00"/>
    <x v="1"/>
    <s v="CM-12445"/>
    <s v="Chuck Magee"/>
    <s v="Consumer"/>
    <s v="United States"/>
    <s v="San Francisco"/>
    <x v="1"/>
    <n v="94122"/>
    <x v="1"/>
    <s v="OFF-SU-10001225"/>
    <x v="1"/>
    <s v="Supplies"/>
    <s v="Staple remover"/>
    <n v="7.36"/>
    <n v="2"/>
    <x v="0"/>
    <n v="0.1472"/>
    <n v="0.02"/>
  </r>
  <r>
    <n v="863"/>
    <s v="CA-2016-134474"/>
    <x v="318"/>
    <x v="0"/>
    <n v="1"/>
    <x v="9"/>
    <s v="Tue"/>
    <d v="2016-01-07T00:00:00"/>
    <x v="0"/>
    <s v="AJ-10795"/>
    <s v="Anthony Johnson"/>
    <s v="Corporate"/>
    <s v="United States"/>
    <s v="Jacksonville"/>
    <x v="2"/>
    <n v="32216"/>
    <x v="0"/>
    <s v="TEC-AC-10001714"/>
    <x v="2"/>
    <s v="Accessories"/>
    <s v="Logitech MX Performance Wireless Mouse"/>
    <n v="191.47200000000001"/>
    <n v="6"/>
    <x v="2"/>
    <n v="40.687800000000003"/>
    <n v="0.21249999999999999"/>
  </r>
  <r>
    <n v="866"/>
    <s v="CA-2014-149020"/>
    <x v="319"/>
    <x v="2"/>
    <n v="1"/>
    <x v="9"/>
    <s v="Fri"/>
    <d v="2014-01-15T00:00:00"/>
    <x v="1"/>
    <s v="AJ-10780"/>
    <s v="Anthony Jacobs"/>
    <s v="Corporate"/>
    <s v="United States"/>
    <s v="Springfield"/>
    <x v="17"/>
    <n v="22153"/>
    <x v="0"/>
    <s v="OFF-LA-10004272"/>
    <x v="1"/>
    <s v="Labels"/>
    <s v="Avery 482"/>
    <n v="2.89"/>
    <n v="1"/>
    <x v="0"/>
    <n v="1.3583000000000001"/>
    <n v="0.47000000000000003"/>
  </r>
  <r>
    <n v="868"/>
    <s v="CA-2016-134362"/>
    <x v="320"/>
    <x v="0"/>
    <n v="9"/>
    <x v="8"/>
    <s v="Thu"/>
    <d v="2016-10-02T00:00:00"/>
    <x v="2"/>
    <s v="LS-16945"/>
    <s v="Linda Southworth"/>
    <s v="Corporate"/>
    <s v="United States"/>
    <s v="Philadelphia"/>
    <x v="9"/>
    <n v="19140"/>
    <x v="3"/>
    <s v="OFF-LA-10004853"/>
    <x v="1"/>
    <s v="Labels"/>
    <s v="Avery 483"/>
    <n v="15.936"/>
    <n v="4"/>
    <x v="2"/>
    <n v="5.1791999999999998"/>
    <n v="0.32500000000000001"/>
  </r>
  <r>
    <n v="869"/>
    <s v="CA-2014-136742"/>
    <x v="321"/>
    <x v="2"/>
    <n v="4"/>
    <x v="3"/>
    <s v="Sun"/>
    <d v="2014-04-10T00:00:00"/>
    <x v="1"/>
    <s v="GP-14740"/>
    <s v="Guy Phonely"/>
    <s v="Corporate"/>
    <s v="United States"/>
    <s v="Lancaster"/>
    <x v="9"/>
    <n v="17602"/>
    <x v="3"/>
    <s v="OFF-BI-10003719"/>
    <x v="1"/>
    <s v="Binders"/>
    <s v="Large Capacity Hanging Post Binders"/>
    <n v="44.91"/>
    <n v="6"/>
    <x v="7"/>
    <n v="-35.927999999999997"/>
    <n v="-0.8"/>
  </r>
  <r>
    <n v="870"/>
    <s v="CA-2016-158099"/>
    <x v="322"/>
    <x v="0"/>
    <n v="9"/>
    <x v="8"/>
    <s v="Sat"/>
    <d v="2016-09-05T00:00:00"/>
    <x v="2"/>
    <s v="PK-18910"/>
    <s v="Paul Knutson"/>
    <s v="Home Office"/>
    <s v="United States"/>
    <s v="Philadelphia"/>
    <x v="9"/>
    <n v="19143"/>
    <x v="3"/>
    <s v="OFF-BI-10000545"/>
    <x v="1"/>
    <s v="Binders"/>
    <s v="GBC Ibimaster 500 Manual ProClick Binding System"/>
    <n v="1141.47"/>
    <n v="5"/>
    <x v="7"/>
    <n v="-760.98"/>
    <n v="-0.66666666666666663"/>
  </r>
  <r>
    <n v="873"/>
    <s v="CA-2014-148488"/>
    <x v="323"/>
    <x v="2"/>
    <n v="12"/>
    <x v="4"/>
    <s v="Wed"/>
    <d v="2014-12-15T00:00:00"/>
    <x v="1"/>
    <s v="SM-20005"/>
    <s v="Sally Matthias"/>
    <s v="Consumer"/>
    <s v="United States"/>
    <s v="New York City"/>
    <x v="15"/>
    <n v="10009"/>
    <x v="3"/>
    <s v="OFF-PA-10004470"/>
    <x v="1"/>
    <s v="Paper"/>
    <s v="Adams Write n' Stick Phone Message Book, 11&quot; X 5 1/4&quot;, 200 Messages"/>
    <n v="11.36"/>
    <n v="2"/>
    <x v="0"/>
    <n v="5.2256"/>
    <n v="0.46"/>
  </r>
  <r>
    <n v="875"/>
    <s v="CA-2017-114636"/>
    <x v="324"/>
    <x v="3"/>
    <n v="8"/>
    <x v="6"/>
    <s v="Fri"/>
    <d v="2017-08-29T00:00:00"/>
    <x v="1"/>
    <s v="GA-14725"/>
    <s v="Guy Armstrong"/>
    <s v="Consumer"/>
    <s v="United States"/>
    <s v="Charlotte"/>
    <x v="3"/>
    <n v="28205"/>
    <x v="0"/>
    <s v="OFF-PA-10001790"/>
    <x v="1"/>
    <s v="Paper"/>
    <s v="Xerox 1910"/>
    <n v="192.16"/>
    <n v="5"/>
    <x v="2"/>
    <n v="67.256"/>
    <n v="0.35000000000000003"/>
  </r>
  <r>
    <n v="876"/>
    <s v="CA-2016-116736"/>
    <x v="325"/>
    <x v="0"/>
    <n v="1"/>
    <x v="9"/>
    <s v="Sun"/>
    <d v="2016-01-21T00:00:00"/>
    <x v="1"/>
    <s v="CC-12430"/>
    <s v="Chuck Clark"/>
    <s v="Home Office"/>
    <s v="United States"/>
    <s v="Concord"/>
    <x v="38"/>
    <n v="3301"/>
    <x v="3"/>
    <s v="FUR-FU-10004017"/>
    <x v="0"/>
    <s v="Furnishings"/>
    <s v="Tenex Contemporary Contur Chairmats for Low and Medium Pile Carpet, Computer, 39&quot; x 49&quot;"/>
    <n v="322.58999999999997"/>
    <n v="3"/>
    <x v="0"/>
    <n v="64.518000000000001"/>
    <n v="0.2"/>
  </r>
  <r>
    <n v="879"/>
    <s v="US-2014-158638"/>
    <x v="326"/>
    <x v="2"/>
    <n v="9"/>
    <x v="8"/>
    <s v="Wed"/>
    <d v="2014-09-21T00:00:00"/>
    <x v="1"/>
    <s v="AG-10765"/>
    <s v="Anthony Garverick"/>
    <s v="Home Office"/>
    <s v="United States"/>
    <s v="Philadelphia"/>
    <x v="9"/>
    <n v="19120"/>
    <x v="3"/>
    <s v="OFF-BI-10003712"/>
    <x v="1"/>
    <s v="Binders"/>
    <s v="Acco Pressboard Covers with Storage Hooks, 14 7/8&quot; x 11&quot;, Light Blue"/>
    <n v="5.8920000000000003"/>
    <n v="4"/>
    <x v="7"/>
    <n v="-4.1243999999999996"/>
    <n v="-0.69999999999999984"/>
  </r>
  <r>
    <n v="880"/>
    <s v="CA-2017-111689"/>
    <x v="327"/>
    <x v="3"/>
    <n v="11"/>
    <x v="0"/>
    <s v="Thu"/>
    <d v="2017-12-02T00:00:00"/>
    <x v="0"/>
    <s v="HP-14815"/>
    <s v="Harold Pawlan"/>
    <s v="Home Office"/>
    <s v="United States"/>
    <s v="New York City"/>
    <x v="15"/>
    <n v="10024"/>
    <x v="3"/>
    <s v="OFF-BI-10003984"/>
    <x v="1"/>
    <s v="Binders"/>
    <s v="Lock-Up Easel 'Spel-Binder'"/>
    <n v="68.471999999999994"/>
    <n v="3"/>
    <x v="2"/>
    <n v="23.109300000000001"/>
    <n v="0.33750000000000002"/>
  </r>
  <r>
    <n v="882"/>
    <s v="CA-2015-129098"/>
    <x v="328"/>
    <x v="1"/>
    <n v="10"/>
    <x v="2"/>
    <s v="Fri"/>
    <d v="2015-10-13T00:00:00"/>
    <x v="1"/>
    <s v="DK-13090"/>
    <s v="Dave Kipp"/>
    <s v="Consumer"/>
    <s v="United States"/>
    <s v="Springfield"/>
    <x v="17"/>
    <n v="22153"/>
    <x v="0"/>
    <s v="OFF-ST-10001321"/>
    <x v="1"/>
    <s v="Storage"/>
    <s v="Decoflex Hanging Personal Folder File, Blue"/>
    <n v="30.84"/>
    <n v="2"/>
    <x v="0"/>
    <n v="8.3268000000000004"/>
    <n v="0.27"/>
  </r>
  <r>
    <n v="883"/>
    <s v="US-2017-123463"/>
    <x v="329"/>
    <x v="3"/>
    <n v="12"/>
    <x v="4"/>
    <s v="Sat"/>
    <d v="2017-12-23T00:00:00"/>
    <x v="3"/>
    <s v="GZ-14470"/>
    <s v="Gary Zandusky"/>
    <s v="Consumer"/>
    <s v="United States"/>
    <s v="San Francisco"/>
    <x v="1"/>
    <n v="94109"/>
    <x v="1"/>
    <s v="OFF-AR-10001118"/>
    <x v="1"/>
    <s v="Art"/>
    <s v="Binney &amp; Smith Crayola Metallic Crayons, 16-Color Pack"/>
    <n v="13.48"/>
    <n v="4"/>
    <x v="0"/>
    <n v="5.9311999999999996"/>
    <n v="0.43999999999999995"/>
  </r>
  <r>
    <n v="884"/>
    <s v="CA-2016-165148"/>
    <x v="330"/>
    <x v="0"/>
    <n v="10"/>
    <x v="2"/>
    <s v="Sat"/>
    <d v="2016-10-24T00:00:00"/>
    <x v="2"/>
    <s v="PM-19135"/>
    <s v="Peter McVee"/>
    <s v="Home Office"/>
    <s v="United States"/>
    <s v="Detroit"/>
    <x v="12"/>
    <n v="48227"/>
    <x v="2"/>
    <s v="FUR-FU-10000732"/>
    <x v="0"/>
    <s v="Furnishings"/>
    <s v="Eldon 200 Class Desk Accessories"/>
    <n v="31.4"/>
    <n v="5"/>
    <x v="0"/>
    <n v="10.048"/>
    <n v="0.32"/>
  </r>
  <r>
    <n v="885"/>
    <s v="CA-2014-134061"/>
    <x v="331"/>
    <x v="2"/>
    <n v="4"/>
    <x v="3"/>
    <s v="Tue"/>
    <d v="2014-05-04T00:00:00"/>
    <x v="1"/>
    <s v="LL-16840"/>
    <s v="Lauren Leatherbury"/>
    <s v="Consumer"/>
    <s v="United States"/>
    <s v="Rochester"/>
    <x v="15"/>
    <n v="14609"/>
    <x v="3"/>
    <s v="FUR-FU-10001424"/>
    <x v="0"/>
    <s v="Furnishings"/>
    <s v="Dax Clear Box Frame"/>
    <n v="17.46"/>
    <n v="2"/>
    <x v="0"/>
    <n v="5.9363999999999999"/>
    <n v="0.33999999999999997"/>
  </r>
  <r>
    <n v="886"/>
    <s v="CA-2015-143602"/>
    <x v="332"/>
    <x v="1"/>
    <n v="4"/>
    <x v="3"/>
    <s v="Sat"/>
    <d v="2015-04-28T00:00:00"/>
    <x v="0"/>
    <s v="JS-15595"/>
    <s v="Jill Stevenson"/>
    <s v="Corporate"/>
    <s v="United States"/>
    <s v="Los Angeles"/>
    <x v="1"/>
    <n v="90045"/>
    <x v="1"/>
    <s v="OFF-BI-10002071"/>
    <x v="1"/>
    <s v="Binders"/>
    <s v="Fellowes Black Plastic Comb Bindings"/>
    <n v="13.944000000000001"/>
    <n v="3"/>
    <x v="2"/>
    <n v="4.5317999999999996"/>
    <n v="0.32499999999999996"/>
  </r>
  <r>
    <n v="887"/>
    <s v="CA-2017-115364"/>
    <x v="333"/>
    <x v="3"/>
    <n v="6"/>
    <x v="1"/>
    <s v="Mon"/>
    <d v="2017-07-02T00:00:00"/>
    <x v="1"/>
    <s v="OT-18730"/>
    <s v="Olvera Toch"/>
    <s v="Consumer"/>
    <s v="United States"/>
    <s v="San Diego"/>
    <x v="1"/>
    <n v="92105"/>
    <x v="1"/>
    <s v="OFF-ST-10002486"/>
    <x v="1"/>
    <s v="Storage"/>
    <s v="Eldon Shelf Savers Cubes and Bins"/>
    <n v="83.76"/>
    <n v="12"/>
    <x v="0"/>
    <n v="1.6752"/>
    <n v="0.02"/>
  </r>
  <r>
    <n v="888"/>
    <s v="CA-2017-150707"/>
    <x v="334"/>
    <x v="3"/>
    <n v="10"/>
    <x v="2"/>
    <s v="Sat"/>
    <d v="2017-10-19T00:00:00"/>
    <x v="1"/>
    <s v="EL-13735"/>
    <s v="Ed Ludwig"/>
    <s v="Home Office"/>
    <s v="United States"/>
    <s v="Columbia"/>
    <x v="39"/>
    <n v="21044"/>
    <x v="3"/>
    <s v="OFF-BI-10001078"/>
    <x v="1"/>
    <s v="Binders"/>
    <s v="Acco PRESSTEX Data Binder with Storage Hooks, Dark Blue, 14 7/8&quot; X 11&quot;"/>
    <n v="37.659999999999997"/>
    <n v="7"/>
    <x v="0"/>
    <n v="18.453399999999998"/>
    <n v="0.49"/>
  </r>
  <r>
    <n v="889"/>
    <s v="CA-2014-104976"/>
    <x v="335"/>
    <x v="2"/>
    <n v="12"/>
    <x v="4"/>
    <s v="Tue"/>
    <d v="2014-12-16T00:00:00"/>
    <x v="1"/>
    <s v="CK-12760"/>
    <s v="Cyma Kinney"/>
    <s v="Corporate"/>
    <s v="United States"/>
    <s v="San Francisco"/>
    <x v="1"/>
    <n v="94122"/>
    <x v="1"/>
    <s v="OFF-PA-10003845"/>
    <x v="1"/>
    <s v="Paper"/>
    <s v="Xerox 1987"/>
    <n v="34.68"/>
    <n v="6"/>
    <x v="0"/>
    <n v="16.993200000000002"/>
    <n v="0.49000000000000005"/>
  </r>
  <r>
    <n v="890"/>
    <s v="CA-2017-132934"/>
    <x v="307"/>
    <x v="3"/>
    <n v="6"/>
    <x v="1"/>
    <s v="Tue"/>
    <d v="2017-06-26T00:00:00"/>
    <x v="1"/>
    <s v="JE-15475"/>
    <s v="Jeremy Ellison"/>
    <s v="Consumer"/>
    <s v="United States"/>
    <s v="New Rochelle"/>
    <x v="15"/>
    <n v="10801"/>
    <x v="3"/>
    <s v="TEC-AC-10000927"/>
    <x v="2"/>
    <s v="Accessories"/>
    <s v="Anker Ultrathin Bluetooth Wireless Keyboard Aluminum Cover with Stand "/>
    <n v="149.94999999999999"/>
    <n v="5"/>
    <x v="0"/>
    <n v="14.994999999999999"/>
    <n v="0.1"/>
  </r>
  <r>
    <n v="895"/>
    <s v="CA-2016-105494"/>
    <x v="336"/>
    <x v="0"/>
    <n v="11"/>
    <x v="0"/>
    <s v="Thu"/>
    <d v="2016-11-12T00:00:00"/>
    <x v="2"/>
    <s v="PC-18745"/>
    <s v="Pamela Coakley"/>
    <s v="Corporate"/>
    <s v="United States"/>
    <s v="San Francisco"/>
    <x v="1"/>
    <n v="94122"/>
    <x v="1"/>
    <s v="OFF-ST-10002205"/>
    <x v="1"/>
    <s v="Storage"/>
    <s v="File Shuttle I and Handi-File"/>
    <n v="155.82"/>
    <n v="7"/>
    <x v="0"/>
    <n v="42.071399999999997"/>
    <n v="0.27"/>
  </r>
  <r>
    <n v="897"/>
    <s v="CA-2016-140634"/>
    <x v="337"/>
    <x v="0"/>
    <n v="10"/>
    <x v="2"/>
    <s v="Mon"/>
    <d v="2016-10-06T00:00:00"/>
    <x v="0"/>
    <s v="HL-15040"/>
    <s v="Hunter Lopez"/>
    <s v="Consumer"/>
    <s v="United States"/>
    <s v="Houston"/>
    <x v="5"/>
    <n v="77095"/>
    <x v="2"/>
    <s v="OFF-EN-10001099"/>
    <x v="1"/>
    <s v="Envelopes"/>
    <s v="Staple envelope"/>
    <n v="15.648"/>
    <n v="2"/>
    <x v="2"/>
    <n v="5.0856000000000003"/>
    <n v="0.32500000000000001"/>
  </r>
  <r>
    <n v="898"/>
    <s v="CA-2014-144407"/>
    <x v="338"/>
    <x v="2"/>
    <n v="9"/>
    <x v="8"/>
    <s v="Tue"/>
    <d v="2014-09-15T00:00:00"/>
    <x v="1"/>
    <s v="MS-17365"/>
    <s v="Maribeth Schnelling"/>
    <s v="Consumer"/>
    <s v="United States"/>
    <s v="Detroit"/>
    <x v="12"/>
    <n v="48227"/>
    <x v="2"/>
    <s v="OFF-LA-10003923"/>
    <x v="1"/>
    <s v="Labels"/>
    <s v="Alphabetical Labels for Top Tab Filing"/>
    <n v="103.6"/>
    <n v="7"/>
    <x v="0"/>
    <n v="51.8"/>
    <n v="0.5"/>
  </r>
  <r>
    <n v="899"/>
    <s v="CA-2017-160983"/>
    <x v="339"/>
    <x v="3"/>
    <n v="10"/>
    <x v="2"/>
    <s v="Sun"/>
    <d v="2017-10-31T00:00:00"/>
    <x v="0"/>
    <s v="GB-14530"/>
    <s v="George Bell"/>
    <s v="Corporate"/>
    <s v="United States"/>
    <s v="Auburn"/>
    <x v="15"/>
    <n v="13021"/>
    <x v="3"/>
    <s v="OFF-PA-10002250"/>
    <x v="1"/>
    <s v="Paper"/>
    <s v="Things To Do Today Pad"/>
    <n v="46.96"/>
    <n v="8"/>
    <x v="0"/>
    <n v="22.540800000000001"/>
    <n v="0.48"/>
  </r>
  <r>
    <n v="900"/>
    <s v="US-2016-114622"/>
    <x v="340"/>
    <x v="0"/>
    <n v="4"/>
    <x v="3"/>
    <s v="Sun"/>
    <d v="2016-04-12T00:00:00"/>
    <x v="2"/>
    <s v="JR-16210"/>
    <s v="Justin Ritter"/>
    <s v="Corporate"/>
    <s v="United States"/>
    <s v="Springfield"/>
    <x v="24"/>
    <n v="45503"/>
    <x v="3"/>
    <s v="OFF-BI-10004716"/>
    <x v="1"/>
    <s v="Binders"/>
    <s v="Wilson Jones Hanging Recycled Pressboard Data Binders"/>
    <n v="8.9039999999999999"/>
    <n v="2"/>
    <x v="7"/>
    <n v="-6.5296000000000003"/>
    <n v="-0.73333333333333339"/>
  </r>
  <r>
    <n v="901"/>
    <s v="CA-2017-150959"/>
    <x v="341"/>
    <x v="3"/>
    <n v="11"/>
    <x v="0"/>
    <s v="Sat"/>
    <d v="2017-11-13T00:00:00"/>
    <x v="2"/>
    <s v="TD-20995"/>
    <s v="Tamara Dahlen"/>
    <s v="Consumer"/>
    <s v="United States"/>
    <s v="Garland"/>
    <x v="5"/>
    <n v="75043"/>
    <x v="2"/>
    <s v="OFF-LA-10001045"/>
    <x v="1"/>
    <s v="Labels"/>
    <s v="Permanent Self-Adhesive File Folder Labels for Typewriters by Universal"/>
    <n v="10.44"/>
    <n v="5"/>
    <x v="2"/>
    <n v="3.3929999999999998"/>
    <n v="0.32500000000000001"/>
  </r>
  <r>
    <n v="903"/>
    <s v="CA-2017-132353"/>
    <x v="174"/>
    <x v="3"/>
    <n v="9"/>
    <x v="8"/>
    <s v="Fri"/>
    <d v="2017-09-17T00:00:00"/>
    <x v="2"/>
    <s v="DB-13060"/>
    <s v="Dave Brooks"/>
    <s v="Consumer"/>
    <s v="United States"/>
    <s v="Chicago"/>
    <x v="10"/>
    <n v="60653"/>
    <x v="2"/>
    <s v="TEC-PH-10004536"/>
    <x v="2"/>
    <s v="Phones"/>
    <s v="Avaya 5420 Digital phone"/>
    <n v="323.976"/>
    <n v="3"/>
    <x v="2"/>
    <n v="20.2485"/>
    <n v="6.25E-2"/>
  </r>
  <r>
    <n v="904"/>
    <s v="CA-2016-130477"/>
    <x v="143"/>
    <x v="0"/>
    <n v="4"/>
    <x v="3"/>
    <s v="Fri"/>
    <d v="2016-04-12T00:00:00"/>
    <x v="1"/>
    <s v="LC-17140"/>
    <s v="Logan Currie"/>
    <s v="Consumer"/>
    <s v="United States"/>
    <s v="Los Angeles"/>
    <x v="1"/>
    <n v="90032"/>
    <x v="1"/>
    <s v="OFF-PA-10002947"/>
    <x v="1"/>
    <s v="Paper"/>
    <s v="Xerox 1923"/>
    <n v="20.04"/>
    <n v="3"/>
    <x v="0"/>
    <n v="9.6191999999999993"/>
    <n v="0.48"/>
  </r>
  <r>
    <n v="907"/>
    <s v="CA-2017-143259"/>
    <x v="246"/>
    <x v="3"/>
    <n v="12"/>
    <x v="4"/>
    <s v="Sat"/>
    <d v="2018-01-03T00:00:00"/>
    <x v="1"/>
    <s v="PO-18865"/>
    <s v="Patrick O'Donnell"/>
    <s v="Consumer"/>
    <s v="United States"/>
    <s v="New York City"/>
    <x v="15"/>
    <n v="10009"/>
    <x v="3"/>
    <s v="FUR-BO-10003441"/>
    <x v="0"/>
    <s v="Bookcases"/>
    <s v="Bush Westfield Collection Bookcases, Fully Assembled"/>
    <n v="323.13600000000002"/>
    <n v="4"/>
    <x v="2"/>
    <n v="12.117599999999999"/>
    <n v="3.7499999999999999E-2"/>
  </r>
  <r>
    <n v="910"/>
    <s v="CA-2017-137596"/>
    <x v="263"/>
    <x v="3"/>
    <n v="9"/>
    <x v="8"/>
    <s v="Sat"/>
    <d v="2017-09-07T00:00:00"/>
    <x v="1"/>
    <s v="BE-11335"/>
    <s v="Bill Eplett"/>
    <s v="Home Office"/>
    <s v="United States"/>
    <s v="Jackson"/>
    <x v="12"/>
    <n v="49201"/>
    <x v="2"/>
    <s v="TEC-PH-10001494"/>
    <x v="2"/>
    <s v="Phones"/>
    <s v="Polycom CX600 IP Phone VoIP phone"/>
    <n v="1199.8"/>
    <n v="4"/>
    <x v="0"/>
    <n v="323.94600000000003"/>
    <n v="0.27"/>
  </r>
  <r>
    <n v="913"/>
    <s v="CA-2015-133627"/>
    <x v="70"/>
    <x v="1"/>
    <n v="5"/>
    <x v="5"/>
    <s v="Sun"/>
    <d v="2015-06-07T00:00:00"/>
    <x v="1"/>
    <s v="SC-20050"/>
    <s v="Sample Company A"/>
    <s v="Home Office"/>
    <s v="United States"/>
    <s v="Norwich"/>
    <x v="29"/>
    <n v="6360"/>
    <x v="3"/>
    <s v="FUR-FU-10001935"/>
    <x v="0"/>
    <s v="Furnishings"/>
    <s v="3M Hangers With Command Adhesive"/>
    <n v="22.2"/>
    <n v="6"/>
    <x v="0"/>
    <n v="9.1020000000000003"/>
    <n v="0.41000000000000003"/>
  </r>
  <r>
    <n v="914"/>
    <s v="CA-2017-102519"/>
    <x v="342"/>
    <x v="3"/>
    <n v="11"/>
    <x v="0"/>
    <s v="Mon"/>
    <d v="2017-11-29T00:00:00"/>
    <x v="2"/>
    <s v="BM-11650"/>
    <s v="Brian Moss"/>
    <s v="Corporate"/>
    <s v="United States"/>
    <s v="Milwaukee"/>
    <x v="6"/>
    <n v="53209"/>
    <x v="2"/>
    <s v="FUR-FU-10004091"/>
    <x v="0"/>
    <s v="Furnishings"/>
    <s v="Howard Miller 13&quot; Diameter Goldtone Round Wall Clock"/>
    <n v="46.94"/>
    <n v="1"/>
    <x v="0"/>
    <n v="19.2454"/>
    <n v="0.41000000000000003"/>
  </r>
  <r>
    <n v="916"/>
    <s v="US-2014-141215"/>
    <x v="343"/>
    <x v="2"/>
    <n v="6"/>
    <x v="1"/>
    <s v="Sun"/>
    <d v="2014-06-21T00:00:00"/>
    <x v="1"/>
    <s v="KL-16555"/>
    <s v="Kelly Lampkin"/>
    <s v="Corporate"/>
    <s v="United States"/>
    <s v="San Antonio"/>
    <x v="5"/>
    <n v="78207"/>
    <x v="2"/>
    <s v="FUR-TA-10001520"/>
    <x v="0"/>
    <s v="Tables"/>
    <s v="Lesro Sheffield Collection Coffee Table, End Table, Center Table, Corner Table"/>
    <n v="99.918000000000006"/>
    <n v="2"/>
    <x v="4"/>
    <n v="-18.5562"/>
    <n v="-0.18571428571428572"/>
  </r>
  <r>
    <n v="919"/>
    <s v="CA-2016-165218"/>
    <x v="344"/>
    <x v="0"/>
    <n v="3"/>
    <x v="10"/>
    <s v="Sat"/>
    <d v="2016-03-11T00:00:00"/>
    <x v="1"/>
    <s v="RW-19630"/>
    <s v="Rob Williams"/>
    <s v="Corporate"/>
    <s v="United States"/>
    <s v="Dallas"/>
    <x v="5"/>
    <n v="75220"/>
    <x v="2"/>
    <s v="OFF-EN-10000056"/>
    <x v="1"/>
    <s v="Envelopes"/>
    <s v="Cameo Buff Policy Envelopes"/>
    <n v="149.352"/>
    <n v="3"/>
    <x v="2"/>
    <n v="50.406300000000002"/>
    <n v="0.33750000000000002"/>
  </r>
  <r>
    <n v="921"/>
    <s v="CA-2014-138296"/>
    <x v="29"/>
    <x v="2"/>
    <n v="12"/>
    <x v="4"/>
    <s v="Fri"/>
    <d v="2014-12-12T00:00:00"/>
    <x v="1"/>
    <s v="RC-19825"/>
    <s v="Roy Collins"/>
    <s v="Consumer"/>
    <s v="United States"/>
    <s v="Alexandria"/>
    <x v="17"/>
    <n v="22304"/>
    <x v="0"/>
    <s v="OFF-ST-10002444"/>
    <x v="1"/>
    <s v="Storage"/>
    <s v="Recycled Eldon Regeneration Jumbo File"/>
    <n v="24.56"/>
    <n v="2"/>
    <x v="0"/>
    <n v="6.8768000000000002"/>
    <n v="0.28000000000000003"/>
  </r>
  <r>
    <n v="922"/>
    <s v="CA-2015-111164"/>
    <x v="345"/>
    <x v="1"/>
    <n v="4"/>
    <x v="3"/>
    <s v="Sat"/>
    <d v="2015-04-15T00:00:00"/>
    <x v="1"/>
    <s v="SE-20110"/>
    <s v="Sanjit Engle"/>
    <s v="Consumer"/>
    <s v="United States"/>
    <s v="New York City"/>
    <x v="15"/>
    <n v="10009"/>
    <x v="3"/>
    <s v="TEC-AC-10002473"/>
    <x v="2"/>
    <s v="Accessories"/>
    <s v="Maxell 4.7GB DVD-R"/>
    <n v="85.14"/>
    <n v="3"/>
    <x v="0"/>
    <n v="34.907400000000003"/>
    <n v="0.41000000000000003"/>
  </r>
  <r>
    <n v="925"/>
    <s v="CA-2016-149797"/>
    <x v="305"/>
    <x v="0"/>
    <n v="9"/>
    <x v="8"/>
    <s v="Thu"/>
    <d v="2016-09-20T00:00:00"/>
    <x v="1"/>
    <s v="AH-10075"/>
    <s v="Adam Hart"/>
    <s v="Corporate"/>
    <s v="United States"/>
    <s v="New York City"/>
    <x v="15"/>
    <n v="10011"/>
    <x v="3"/>
    <s v="OFF-BI-10003650"/>
    <x v="1"/>
    <s v="Binders"/>
    <s v="GBC DocuBind 300 Electric Binding Machine"/>
    <n v="841.56799999999998"/>
    <n v="2"/>
    <x v="2"/>
    <n v="294.54880000000003"/>
    <n v="0.35000000000000003"/>
  </r>
  <r>
    <n v="926"/>
    <s v="CA-2014-132962"/>
    <x v="103"/>
    <x v="2"/>
    <n v="9"/>
    <x v="8"/>
    <s v="Sat"/>
    <d v="2014-09-16T00:00:00"/>
    <x v="2"/>
    <s v="JM-15535"/>
    <s v="Jessica Myrick"/>
    <s v="Consumer"/>
    <s v="United States"/>
    <s v="Philadelphia"/>
    <x v="9"/>
    <n v="19143"/>
    <x v="3"/>
    <s v="OFF-PA-10003543"/>
    <x v="1"/>
    <s v="Paper"/>
    <s v="Xerox 1985"/>
    <n v="15.552"/>
    <n v="3"/>
    <x v="2"/>
    <n v="5.4432"/>
    <n v="0.35000000000000003"/>
  </r>
  <r>
    <n v="928"/>
    <s v="CA-2015-115091"/>
    <x v="346"/>
    <x v="1"/>
    <n v="10"/>
    <x v="2"/>
    <s v="Mon"/>
    <d v="2015-10-09T00:00:00"/>
    <x v="1"/>
    <s v="JJ-15760"/>
    <s v="Joel Jenkins"/>
    <s v="Home Office"/>
    <s v="United States"/>
    <s v="Springfield"/>
    <x v="17"/>
    <n v="22153"/>
    <x v="0"/>
    <s v="OFF-AR-10000658"/>
    <x v="1"/>
    <s v="Art"/>
    <s v="Newell 324"/>
    <n v="46.2"/>
    <n v="4"/>
    <x v="0"/>
    <n v="12.936"/>
    <n v="0.27999999999999997"/>
  </r>
  <r>
    <n v="930"/>
    <s v="CA-2017-144932"/>
    <x v="347"/>
    <x v="3"/>
    <n v="4"/>
    <x v="3"/>
    <s v="Fri"/>
    <d v="2017-04-17T00:00:00"/>
    <x v="2"/>
    <s v="AB-10165"/>
    <s v="Alan Barnes"/>
    <s v="Consumer"/>
    <s v="United States"/>
    <s v="Toledo"/>
    <x v="24"/>
    <n v="43615"/>
    <x v="3"/>
    <s v="OFF-AR-10003560"/>
    <x v="1"/>
    <s v="Art"/>
    <s v="Zebra Zazzle Fluorescent Highlighters"/>
    <n v="14.592000000000001"/>
    <n v="3"/>
    <x v="2"/>
    <n v="2.5535999999999999"/>
    <n v="0.17499999999999999"/>
  </r>
  <r>
    <n v="933"/>
    <s v="CA-2017-114216"/>
    <x v="263"/>
    <x v="3"/>
    <n v="9"/>
    <x v="8"/>
    <s v="Sat"/>
    <d v="2017-09-06T00:00:00"/>
    <x v="1"/>
    <s v="RK-19300"/>
    <s v="Ralph Kennedy"/>
    <s v="Consumer"/>
    <s v="United States"/>
    <s v="Philadelphia"/>
    <x v="9"/>
    <n v="19140"/>
    <x v="3"/>
    <s v="OFF-PA-10002195"/>
    <x v="1"/>
    <s v="Paper"/>
    <s v="RSVP Cards &amp; Envelopes, Blank White, 8-1/2&quot; X 11&quot;, 24 Cards/25 Envelopes/Set"/>
    <n v="12.192"/>
    <n v="3"/>
    <x v="2"/>
    <n v="4.1147999999999998"/>
    <n v="0.33749999999999997"/>
  </r>
  <r>
    <n v="934"/>
    <s v="CA-2016-140081"/>
    <x v="23"/>
    <x v="0"/>
    <n v="6"/>
    <x v="1"/>
    <s v="Mon"/>
    <d v="2016-06-24T00:00:00"/>
    <x v="1"/>
    <s v="CG-12040"/>
    <s v="Catherine Glotzbach"/>
    <s v="Home Office"/>
    <s v="United States"/>
    <s v="Philadelphia"/>
    <x v="9"/>
    <n v="19120"/>
    <x v="3"/>
    <s v="OFF-PA-10001745"/>
    <x v="1"/>
    <s v="Paper"/>
    <s v="Wirebound Message Books, 2 7/8&quot; x 5&quot;, 3 Forms per Page"/>
    <n v="45.055999999999997"/>
    <n v="8"/>
    <x v="2"/>
    <n v="15.2064"/>
    <n v="0.33750000000000002"/>
  </r>
  <r>
    <n v="938"/>
    <s v="US-2017-111745"/>
    <x v="60"/>
    <x v="3"/>
    <n v="11"/>
    <x v="0"/>
    <s v="Sun"/>
    <d v="2017-11-06T00:00:00"/>
    <x v="2"/>
    <s v="RA-19885"/>
    <s v="Ruben Ausman"/>
    <s v="Corporate"/>
    <s v="United States"/>
    <s v="Farmington"/>
    <x v="27"/>
    <n v="87401"/>
    <x v="1"/>
    <s v="TEC-AC-10003911"/>
    <x v="2"/>
    <s v="Accessories"/>
    <s v="NETGEAR AC1750 Dual Band Gigabit Smart WiFi Router"/>
    <n v="159.99"/>
    <n v="1"/>
    <x v="0"/>
    <n v="54.396599999999999"/>
    <n v="0.33999999999999997"/>
  </r>
  <r>
    <n v="939"/>
    <s v="CA-2015-148250"/>
    <x v="348"/>
    <x v="1"/>
    <n v="12"/>
    <x v="4"/>
    <s v="Sun"/>
    <d v="2015-12-17T00:00:00"/>
    <x v="1"/>
    <s v="RP-19270"/>
    <s v="Rachel Payne"/>
    <s v="Corporate"/>
    <s v="United States"/>
    <s v="Riverside"/>
    <x v="1"/>
    <n v="92503"/>
    <x v="1"/>
    <s v="OFF-PA-10000289"/>
    <x v="1"/>
    <s v="Paper"/>
    <s v="Xerox 213"/>
    <n v="12.96"/>
    <n v="2"/>
    <x v="0"/>
    <n v="6.2207999999999997"/>
    <n v="0.47999999999999993"/>
  </r>
  <r>
    <n v="941"/>
    <s v="CA-2016-105760"/>
    <x v="349"/>
    <x v="0"/>
    <n v="6"/>
    <x v="1"/>
    <s v="Sun"/>
    <d v="2016-06-20T00:00:00"/>
    <x v="2"/>
    <s v="KC-16255"/>
    <s v="Karen Carlisle"/>
    <s v="Corporate"/>
    <s v="United States"/>
    <s v="San Francisco"/>
    <x v="1"/>
    <n v="94110"/>
    <x v="1"/>
    <s v="OFF-PA-10000350"/>
    <x v="1"/>
    <s v="Paper"/>
    <s v="Message Book, Standard Line &quot;While You Were Out&quot;, 5 1/2&quot; X 4&quot;, 200 Sets/Book"/>
    <n v="17.12"/>
    <n v="2"/>
    <x v="0"/>
    <n v="8.0464000000000002"/>
    <n v="0.47"/>
  </r>
  <r>
    <n v="942"/>
    <s v="CA-2016-142958"/>
    <x v="179"/>
    <x v="0"/>
    <n v="12"/>
    <x v="4"/>
    <s v="Tue"/>
    <d v="2016-12-20T00:00:00"/>
    <x v="1"/>
    <s v="RW-19630"/>
    <s v="Rob Williams"/>
    <s v="Corporate"/>
    <s v="United States"/>
    <s v="Torrance"/>
    <x v="1"/>
    <n v="90503"/>
    <x v="1"/>
    <s v="OFF-BI-10001759"/>
    <x v="1"/>
    <s v="Binders"/>
    <s v="Acco Pressboard Covers with Storage Hooks, 14 7/8&quot; x 11&quot;, Dark Blue"/>
    <n v="6.0960000000000001"/>
    <n v="2"/>
    <x v="2"/>
    <n v="2.2098"/>
    <n v="0.36249999999999999"/>
  </r>
  <r>
    <n v="944"/>
    <s v="CA-2015-120880"/>
    <x v="350"/>
    <x v="1"/>
    <n v="5"/>
    <x v="5"/>
    <s v="Fri"/>
    <d v="2015-06-03T00:00:00"/>
    <x v="1"/>
    <s v="JL-15850"/>
    <s v="John Lucas"/>
    <s v="Consumer"/>
    <s v="United States"/>
    <s v="Seattle"/>
    <x v="4"/>
    <n v="98105"/>
    <x v="1"/>
    <s v="OFF-PA-10004101"/>
    <x v="1"/>
    <s v="Paper"/>
    <s v="Xerox 1894"/>
    <n v="32.4"/>
    <n v="5"/>
    <x v="0"/>
    <n v="15.552"/>
    <n v="0.48"/>
  </r>
  <r>
    <n v="947"/>
    <s v="US-2015-140200"/>
    <x v="351"/>
    <x v="1"/>
    <n v="7"/>
    <x v="7"/>
    <s v="Sun"/>
    <d v="2015-07-28T00:00:00"/>
    <x v="2"/>
    <s v="CA-12775"/>
    <s v="Cynthia Arntzen"/>
    <s v="Consumer"/>
    <s v="United States"/>
    <s v="Mesa"/>
    <x v="16"/>
    <n v="85204"/>
    <x v="1"/>
    <s v="FUR-TA-10002356"/>
    <x v="0"/>
    <s v="Tables"/>
    <s v="Bevis Boat-Shaped Conference Table"/>
    <n v="393.16500000000002"/>
    <n v="3"/>
    <x v="5"/>
    <n v="-204.44579999999999"/>
    <n v="-0.51999999999999991"/>
  </r>
  <r>
    <n v="948"/>
    <s v="US-2017-110576"/>
    <x v="352"/>
    <x v="3"/>
    <n v="11"/>
    <x v="0"/>
    <s v="Tue"/>
    <d v="2017-12-02T00:00:00"/>
    <x v="1"/>
    <s v="RB-19795"/>
    <s v="Ross Baird"/>
    <s v="Home Office"/>
    <s v="United States"/>
    <s v="Philadelphia"/>
    <x v="9"/>
    <n v="19120"/>
    <x v="3"/>
    <s v="FUR-FU-10003601"/>
    <x v="0"/>
    <s v="Furnishings"/>
    <s v="Deflect-o RollaMat Studded, Beveled Mat for Medium Pile Carpeting"/>
    <n v="516.48800000000006"/>
    <n v="7"/>
    <x v="2"/>
    <n v="-12.9122"/>
    <n v="-2.4999999999999998E-2"/>
  </r>
  <r>
    <n v="953"/>
    <s v="CA-2017-131156"/>
    <x v="353"/>
    <x v="3"/>
    <n v="4"/>
    <x v="3"/>
    <s v="Mon"/>
    <d v="2017-04-07T00:00:00"/>
    <x v="1"/>
    <s v="KH-16360"/>
    <s v="Katherine Hughes"/>
    <s v="Consumer"/>
    <s v="United States"/>
    <s v="Philadelphia"/>
    <x v="9"/>
    <n v="19143"/>
    <x v="3"/>
    <s v="FUR-FU-10001940"/>
    <x v="0"/>
    <s v="Furnishings"/>
    <s v="Staple-based wall hangings"/>
    <n v="25.472000000000001"/>
    <n v="4"/>
    <x v="2"/>
    <n v="7.6416000000000004"/>
    <n v="0.3"/>
  </r>
  <r>
    <n v="954"/>
    <s v="CA-2017-136539"/>
    <x v="116"/>
    <x v="3"/>
    <n v="12"/>
    <x v="4"/>
    <s v="Thu"/>
    <d v="2018-01-01T00:00:00"/>
    <x v="1"/>
    <s v="GH-14665"/>
    <s v="Greg Hansen"/>
    <s v="Consumer"/>
    <s v="United States"/>
    <s v="Round Rock"/>
    <x v="5"/>
    <n v="78664"/>
    <x v="2"/>
    <s v="OFF-AR-10001958"/>
    <x v="1"/>
    <s v="Art"/>
    <s v="Stanley Bostitch Contemporary Electric Pencil Sharpeners"/>
    <n v="27.167999999999999"/>
    <n v="2"/>
    <x v="2"/>
    <n v="2.7168000000000001"/>
    <n v="0.1"/>
  </r>
  <r>
    <n v="956"/>
    <s v="CA-2017-119305"/>
    <x v="327"/>
    <x v="3"/>
    <n v="11"/>
    <x v="0"/>
    <s v="Thu"/>
    <d v="2017-12-04T00:00:00"/>
    <x v="1"/>
    <s v="SW-20275"/>
    <s v="Scott Williamson"/>
    <s v="Consumer"/>
    <s v="United States"/>
    <s v="Jackson"/>
    <x v="35"/>
    <n v="39212"/>
    <x v="0"/>
    <s v="OFF-ST-10000604"/>
    <x v="1"/>
    <s v="Storage"/>
    <s v="Home/Office Personal File Carts"/>
    <n v="173.8"/>
    <n v="5"/>
    <x v="0"/>
    <n v="43.45"/>
    <n v="0.25"/>
  </r>
  <r>
    <n v="957"/>
    <s v="CA-2017-102414"/>
    <x v="354"/>
    <x v="3"/>
    <n v="5"/>
    <x v="5"/>
    <s v="Mon"/>
    <d v="2017-05-18T00:00:00"/>
    <x v="0"/>
    <s v="JA-15970"/>
    <s v="Joseph Airdo"/>
    <s v="Consumer"/>
    <s v="United States"/>
    <s v="Phoenix"/>
    <x v="16"/>
    <n v="85023"/>
    <x v="1"/>
    <s v="TEC-PH-10002923"/>
    <x v="2"/>
    <s v="Phones"/>
    <s v="Logitech B530 USB Headset - headset - Full size, Binaural"/>
    <n v="29.591999999999999"/>
    <n v="1"/>
    <x v="2"/>
    <n v="2.5893000000000002"/>
    <n v="8.7500000000000008E-2"/>
  </r>
  <r>
    <n v="960"/>
    <s v="CA-2015-112571"/>
    <x v="355"/>
    <x v="1"/>
    <n v="9"/>
    <x v="8"/>
    <s v="Tue"/>
    <d v="2015-09-22T00:00:00"/>
    <x v="3"/>
    <s v="DL-12925"/>
    <s v="Daniel Lacy"/>
    <s v="Consumer"/>
    <s v="United States"/>
    <s v="Oceanside"/>
    <x v="1"/>
    <n v="92054"/>
    <x v="1"/>
    <s v="FUR-FU-10004188"/>
    <x v="0"/>
    <s v="Furnishings"/>
    <s v="Luxo Professional Combination Clamp-On Lamps"/>
    <n v="204.6"/>
    <n v="2"/>
    <x v="0"/>
    <n v="53.195999999999998"/>
    <n v="0.26"/>
  </r>
  <r>
    <n v="961"/>
    <s v="CA-2017-152142"/>
    <x v="236"/>
    <x v="3"/>
    <n v="11"/>
    <x v="0"/>
    <s v="Tue"/>
    <d v="2017-11-19T00:00:00"/>
    <x v="1"/>
    <s v="LW-16990"/>
    <s v="Lindsay Williams"/>
    <s v="Corporate"/>
    <s v="United States"/>
    <s v="San Francisco"/>
    <x v="1"/>
    <n v="94110"/>
    <x v="1"/>
    <s v="FUR-CH-10002965"/>
    <x v="0"/>
    <s v="Chairs"/>
    <s v="Global Leather Highback Executive Chair with Pneumatic Height Adjustment, Black"/>
    <n v="321.56799999999998"/>
    <n v="2"/>
    <x v="2"/>
    <n v="28.1372"/>
    <n v="8.7500000000000008E-2"/>
  </r>
  <r>
    <n v="962"/>
    <s v="CA-2015-160059"/>
    <x v="154"/>
    <x v="1"/>
    <n v="11"/>
    <x v="0"/>
    <s v="Fri"/>
    <d v="2015-12-01T00:00:00"/>
    <x v="1"/>
    <s v="TB-21190"/>
    <s v="Thomas Brumley"/>
    <s v="Home Office"/>
    <s v="United States"/>
    <s v="Fayetteville"/>
    <x v="36"/>
    <n v="72701"/>
    <x v="0"/>
    <s v="OFF-BI-10000145"/>
    <x v="1"/>
    <s v="Binders"/>
    <s v="Zipper Ring Binder Pockets"/>
    <n v="6.24"/>
    <n v="2"/>
    <x v="0"/>
    <n v="3.0575999999999999"/>
    <n v="0.48999999999999994"/>
  </r>
  <r>
    <n v="963"/>
    <s v="CA-2016-120859"/>
    <x v="142"/>
    <x v="0"/>
    <n v="9"/>
    <x v="8"/>
    <s v="Thu"/>
    <d v="2016-09-04T00:00:00"/>
    <x v="2"/>
    <s v="CV-12805"/>
    <s v="Cynthia Voltz"/>
    <s v="Corporate"/>
    <s v="United States"/>
    <s v="San Francisco"/>
    <x v="1"/>
    <n v="94110"/>
    <x v="1"/>
    <s v="OFF-EN-10001335"/>
    <x v="1"/>
    <s v="Envelopes"/>
    <s v="White Business Envelopes with Contemporary Seam, Recycled White Business Envelopes"/>
    <n v="21.88"/>
    <n v="2"/>
    <x v="0"/>
    <n v="10.94"/>
    <n v="0.5"/>
  </r>
  <r>
    <n v="964"/>
    <s v="CA-2014-127488"/>
    <x v="356"/>
    <x v="2"/>
    <n v="9"/>
    <x v="8"/>
    <s v="Mon"/>
    <d v="2014-09-24T00:00:00"/>
    <x v="0"/>
    <s v="MS-17365"/>
    <s v="Maribeth Schnelling"/>
    <s v="Consumer"/>
    <s v="United States"/>
    <s v="Boca Raton"/>
    <x v="2"/>
    <n v="33433"/>
    <x v="0"/>
    <s v="OFF-LA-10001613"/>
    <x v="1"/>
    <s v="Labels"/>
    <s v="Avery File Folder Labels"/>
    <n v="4.6079999999999997"/>
    <n v="2"/>
    <x v="2"/>
    <n v="1.6704000000000001"/>
    <n v="0.36250000000000004"/>
  </r>
  <r>
    <n v="965"/>
    <s v="CA-2017-135279"/>
    <x v="357"/>
    <x v="3"/>
    <n v="4"/>
    <x v="3"/>
    <s v="Sun"/>
    <d v="2017-04-11T00:00:00"/>
    <x v="2"/>
    <s v="BS-11800"/>
    <s v="Bryan Spruell"/>
    <s v="Home Office"/>
    <s v="United States"/>
    <s v="New York City"/>
    <x v="15"/>
    <n v="10011"/>
    <x v="3"/>
    <s v="OFF-LA-10004055"/>
    <x v="1"/>
    <s v="Labels"/>
    <s v="Color-Coded Legal Exhibit Labels"/>
    <n v="9.82"/>
    <n v="2"/>
    <x v="0"/>
    <n v="4.8117999999999999"/>
    <n v="0.49"/>
  </r>
  <r>
    <n v="971"/>
    <s v="CA-2014-115791"/>
    <x v="358"/>
    <x v="2"/>
    <n v="1"/>
    <x v="9"/>
    <s v="Thu"/>
    <d v="2014-01-18T00:00:00"/>
    <x v="0"/>
    <s v="DL-13315"/>
    <s v="Delfina Latchford"/>
    <s v="Consumer"/>
    <s v="United States"/>
    <s v="Philadelphia"/>
    <x v="9"/>
    <n v="19134"/>
    <x v="3"/>
    <s v="FUR-FU-10001095"/>
    <x v="0"/>
    <s v="Furnishings"/>
    <s v="DAX Black Cherry Wood-Tone Poster Frame"/>
    <n v="127.104"/>
    <n v="6"/>
    <x v="2"/>
    <n v="28.598400000000002"/>
    <n v="0.22500000000000001"/>
  </r>
  <r>
    <n v="975"/>
    <s v="US-2017-103247"/>
    <x v="359"/>
    <x v="3"/>
    <n v="10"/>
    <x v="2"/>
    <s v="Thu"/>
    <d v="2017-10-08T00:00:00"/>
    <x v="0"/>
    <s v="PO-19195"/>
    <s v="Phillina Ober"/>
    <s v="Home Office"/>
    <s v="United States"/>
    <s v="New York City"/>
    <x v="15"/>
    <n v="10011"/>
    <x v="3"/>
    <s v="TEC-PH-10003555"/>
    <x v="2"/>
    <s v="Phones"/>
    <s v="Motorola HK250 Universal Bluetooth Headset"/>
    <n v="160.93"/>
    <n v="7"/>
    <x v="0"/>
    <n v="3.2185999999999999"/>
    <n v="1.9999999999999997E-2"/>
  </r>
  <r>
    <n v="977"/>
    <s v="US-2017-100209"/>
    <x v="360"/>
    <x v="3"/>
    <n v="7"/>
    <x v="7"/>
    <s v="Sun"/>
    <d v="2017-07-15T00:00:00"/>
    <x v="1"/>
    <s v="TD-20995"/>
    <s v="Tamara Dahlen"/>
    <s v="Consumer"/>
    <s v="United States"/>
    <s v="Portland"/>
    <x v="21"/>
    <n v="97206"/>
    <x v="1"/>
    <s v="OFF-BI-10002012"/>
    <x v="1"/>
    <s v="Binders"/>
    <s v="Wilson Jones Easy Flow II Sheet Lifters"/>
    <n v="1.08"/>
    <n v="2"/>
    <x v="7"/>
    <n v="-0.79200000000000004"/>
    <n v="-0.73333333333333328"/>
  </r>
  <r>
    <n v="978"/>
    <s v="CA-2017-159366"/>
    <x v="361"/>
    <x v="3"/>
    <n v="1"/>
    <x v="9"/>
    <s v="Sat"/>
    <d v="2017-01-10T00:00:00"/>
    <x v="2"/>
    <s v="BW-11110"/>
    <s v="Bart Watters"/>
    <s v="Corporate"/>
    <s v="United States"/>
    <s v="Detroit"/>
    <x v="12"/>
    <n v="48205"/>
    <x v="2"/>
    <s v="TEC-MA-10000822"/>
    <x v="2"/>
    <s v="Machines"/>
    <s v="Lexmark MX611dhe Monochrome Laser Printer"/>
    <n v="3059.982"/>
    <n v="2"/>
    <x v="9"/>
    <n v="679.99599999999998"/>
    <n v="0.22222222222222221"/>
  </r>
  <r>
    <n v="979"/>
    <s v="CA-2016-145499"/>
    <x v="197"/>
    <x v="0"/>
    <n v="5"/>
    <x v="5"/>
    <s v="Mon"/>
    <d v="2016-05-31T00:00:00"/>
    <x v="2"/>
    <s v="RW-19690"/>
    <s v="Robert Waldorf"/>
    <s v="Consumer"/>
    <s v="United States"/>
    <s v="Wilmington"/>
    <x v="3"/>
    <n v="28403"/>
    <x v="0"/>
    <s v="OFF-BI-10000848"/>
    <x v="1"/>
    <s v="Binders"/>
    <s v="Angle-D Ring Binders"/>
    <n v="3.282"/>
    <n v="2"/>
    <x v="7"/>
    <n v="-2.6255999999999999"/>
    <n v="-0.79999999999999993"/>
  </r>
  <r>
    <n v="980"/>
    <s v="CA-2015-157035"/>
    <x v="362"/>
    <x v="1"/>
    <n v="12"/>
    <x v="4"/>
    <s v="Wed"/>
    <d v="2015-12-12T00:00:00"/>
    <x v="2"/>
    <s v="KB-16600"/>
    <s v="Ken Brennan"/>
    <s v="Corporate"/>
    <s v="United States"/>
    <s v="Columbus"/>
    <x v="14"/>
    <n v="47201"/>
    <x v="2"/>
    <s v="OFF-PA-10004156"/>
    <x v="1"/>
    <s v="Paper"/>
    <s v="Xerox 188"/>
    <n v="34.020000000000003"/>
    <n v="3"/>
    <x v="0"/>
    <n v="16.669799999999999"/>
    <n v="0.48999999999999994"/>
  </r>
  <r>
    <n v="981"/>
    <s v="CA-2016-144939"/>
    <x v="337"/>
    <x v="0"/>
    <n v="10"/>
    <x v="2"/>
    <s v="Mon"/>
    <d v="2016-10-08T00:00:00"/>
    <x v="1"/>
    <s v="EB-13870"/>
    <s v="Emily Burns"/>
    <s v="Consumer"/>
    <s v="United States"/>
    <s v="New York City"/>
    <x v="15"/>
    <n v="10035"/>
    <x v="3"/>
    <s v="FUR-CH-10003199"/>
    <x v="0"/>
    <s v="Chairs"/>
    <s v="Office Star - Contemporary Task Swivel Chair"/>
    <n v="599.29200000000003"/>
    <n v="6"/>
    <x v="9"/>
    <n v="93.223200000000006"/>
    <n v="0.15555555555555556"/>
  </r>
  <r>
    <n v="982"/>
    <s v="CA-2014-163419"/>
    <x v="7"/>
    <x v="2"/>
    <n v="11"/>
    <x v="0"/>
    <s v="Tue"/>
    <d v="2014-11-14T00:00:00"/>
    <x v="0"/>
    <s v="TZ-21580"/>
    <s v="Tracy Zic"/>
    <s v="Consumer"/>
    <s v="United States"/>
    <s v="Louisville"/>
    <x v="22"/>
    <n v="80027"/>
    <x v="1"/>
    <s v="OFF-AR-10000034"/>
    <x v="1"/>
    <s v="Art"/>
    <s v="BIC Brite Liner Grip Highlighters, Assorted, 5/Pack"/>
    <n v="3.3919999999999999"/>
    <n v="1"/>
    <x v="2"/>
    <n v="0.80559999999999998"/>
    <n v="0.23749999999999999"/>
  </r>
  <r>
    <n v="985"/>
    <s v="CA-2017-100314"/>
    <x v="363"/>
    <x v="3"/>
    <n v="9"/>
    <x v="8"/>
    <s v="Fri"/>
    <d v="2017-10-05T00:00:00"/>
    <x v="1"/>
    <s v="AS-10630"/>
    <s v="Ann Steele"/>
    <s v="Home Office"/>
    <s v="United States"/>
    <s v="Pasadena"/>
    <x v="5"/>
    <n v="77506"/>
    <x v="2"/>
    <s v="OFF-LA-10001569"/>
    <x v="1"/>
    <s v="Labels"/>
    <s v="Avery 499"/>
    <n v="7.968"/>
    <n v="2"/>
    <x v="2"/>
    <n v="2.5895999999999999"/>
    <n v="0.32500000000000001"/>
  </r>
  <r>
    <n v="988"/>
    <s v="CA-2015-146829"/>
    <x v="364"/>
    <x v="1"/>
    <n v="3"/>
    <x v="10"/>
    <s v="Tue"/>
    <d v="2015-03-10T00:00:00"/>
    <x v="3"/>
    <s v="TS-21340"/>
    <s v="Toby Swindell"/>
    <s v="Consumer"/>
    <s v="United States"/>
    <s v="Houston"/>
    <x v="5"/>
    <n v="77041"/>
    <x v="2"/>
    <s v="OFF-BI-10004022"/>
    <x v="1"/>
    <s v="Binders"/>
    <s v="Acco Suede Grain Vinyl Round Ring Binder"/>
    <n v="1.1120000000000001"/>
    <n v="2"/>
    <x v="3"/>
    <n v="-1.8904000000000001"/>
    <n v="-1.7"/>
  </r>
  <r>
    <n v="989"/>
    <s v="CA-2017-167899"/>
    <x v="365"/>
    <x v="3"/>
    <n v="5"/>
    <x v="5"/>
    <s v="Sun"/>
    <d v="2017-05-26T00:00:00"/>
    <x v="1"/>
    <s v="JG-15805"/>
    <s v="John Grady"/>
    <s v="Corporate"/>
    <s v="United States"/>
    <s v="Auburn"/>
    <x v="15"/>
    <n v="13021"/>
    <x v="3"/>
    <s v="FUR-FU-10004071"/>
    <x v="0"/>
    <s v="Furnishings"/>
    <s v="Luxo Professional Magnifying Clamp-On Fluorescent Lamps"/>
    <n v="520.04999999999995"/>
    <n v="5"/>
    <x v="0"/>
    <n v="72.807000000000002"/>
    <n v="0.14000000000000001"/>
  </r>
  <r>
    <n v="991"/>
    <s v="CA-2015-153549"/>
    <x v="366"/>
    <x v="1"/>
    <n v="3"/>
    <x v="10"/>
    <s v="Sun"/>
    <d v="2015-03-31T00:00:00"/>
    <x v="0"/>
    <s v="SL-20155"/>
    <s v="Sara Luxemburg"/>
    <s v="Home Office"/>
    <s v="United States"/>
    <s v="Jacksonville"/>
    <x v="2"/>
    <n v="32216"/>
    <x v="0"/>
    <s v="FUR-CH-10004086"/>
    <x v="0"/>
    <s v="Chairs"/>
    <s v="Hon 4070 Series Pagoda Armless Upholstered Stacking Chairs"/>
    <n v="1166.92"/>
    <n v="5"/>
    <x v="2"/>
    <n v="131.27850000000001"/>
    <n v="0.1125"/>
  </r>
  <r>
    <n v="993"/>
    <s v="CA-2016-105585"/>
    <x v="367"/>
    <x v="0"/>
    <n v="8"/>
    <x v="6"/>
    <s v="Fri"/>
    <d v="2016-08-27T00:00:00"/>
    <x v="2"/>
    <s v="RF-19735"/>
    <s v="Roland Fjeld"/>
    <s v="Consumer"/>
    <s v="United States"/>
    <s v="San Jose"/>
    <x v="1"/>
    <n v="95123"/>
    <x v="1"/>
    <s v="OFF-FA-10002983"/>
    <x v="1"/>
    <s v="Fasteners"/>
    <s v="Advantus SlideClip Paper Clips"/>
    <n v="10.23"/>
    <n v="3"/>
    <x v="0"/>
    <n v="4.9104000000000001"/>
    <n v="0.48"/>
  </r>
  <r>
    <n v="995"/>
    <s v="CA-2014-117639"/>
    <x v="368"/>
    <x v="2"/>
    <n v="5"/>
    <x v="5"/>
    <s v="Wed"/>
    <d v="2014-05-25T00:00:00"/>
    <x v="1"/>
    <s v="MW-18235"/>
    <s v="Mitch Willingham"/>
    <s v="Corporate"/>
    <s v="United States"/>
    <s v="Virginia Beach"/>
    <x v="17"/>
    <n v="23464"/>
    <x v="0"/>
    <s v="OFF-BI-10003925"/>
    <x v="1"/>
    <s v="Binders"/>
    <s v="Fellowes PB300 Plastic Comb Binding Machine"/>
    <n v="2715.93"/>
    <n v="7"/>
    <x v="0"/>
    <n v="1276.4871000000001"/>
    <n v="0.47000000000000003"/>
  </r>
  <r>
    <n v="997"/>
    <s v="CA-2015-162537"/>
    <x v="369"/>
    <x v="1"/>
    <n v="10"/>
    <x v="2"/>
    <s v="Wed"/>
    <d v="2015-11-03T00:00:00"/>
    <x v="1"/>
    <s v="RD-19585"/>
    <s v="Rob Dowd"/>
    <s v="Consumer"/>
    <s v="United States"/>
    <s v="Henderson"/>
    <x v="0"/>
    <n v="42420"/>
    <x v="0"/>
    <s v="OFF-EN-10003862"/>
    <x v="1"/>
    <s v="Envelopes"/>
    <s v="Laser &amp; Ink Jet Business Envelopes"/>
    <n v="10.67"/>
    <n v="1"/>
    <x v="0"/>
    <n v="4.9081999999999999"/>
    <n v="0.46"/>
  </r>
  <r>
    <n v="1001"/>
    <s v="CA-2016-155488"/>
    <x v="370"/>
    <x v="0"/>
    <n v="11"/>
    <x v="0"/>
    <s v="Sun"/>
    <d v="2016-11-17T00:00:00"/>
    <x v="1"/>
    <s v="FM-14290"/>
    <s v="Frank Merwin"/>
    <s v="Home Office"/>
    <s v="United States"/>
    <s v="Vancouver"/>
    <x v="4"/>
    <n v="98661"/>
    <x v="1"/>
    <s v="OFF-AR-10002956"/>
    <x v="1"/>
    <s v="Art"/>
    <s v="Boston 16801 Nautilus Battery Pencil Sharpener"/>
    <n v="44.02"/>
    <n v="2"/>
    <x v="0"/>
    <n v="11.4452"/>
    <n v="0.25999999999999995"/>
  </r>
  <r>
    <n v="1002"/>
    <s v="CA-2015-124891"/>
    <x v="371"/>
    <x v="1"/>
    <n v="7"/>
    <x v="7"/>
    <s v="Fri"/>
    <d v="2015-07-31T00:00:00"/>
    <x v="3"/>
    <s v="RH-19495"/>
    <s v="Rick Hansen"/>
    <s v="Consumer"/>
    <s v="United States"/>
    <s v="New York City"/>
    <x v="15"/>
    <n v="10024"/>
    <x v="3"/>
    <s v="TEC-AC-10003033"/>
    <x v="2"/>
    <s v="Accessories"/>
    <s v="Plantronics CS510 - Over-the-Head monaural Wireless Headset System"/>
    <n v="2309.65"/>
    <n v="7"/>
    <x v="0"/>
    <n v="762.18449999999996"/>
    <n v="0.32999999999999996"/>
  </r>
  <r>
    <n v="1005"/>
    <s v="CA-2015-126445"/>
    <x v="372"/>
    <x v="1"/>
    <n v="8"/>
    <x v="6"/>
    <s v="Thu"/>
    <d v="2015-08-31T00:00:00"/>
    <x v="1"/>
    <s v="RA-19945"/>
    <s v="Ryan Akin"/>
    <s v="Consumer"/>
    <s v="United States"/>
    <s v="Murrieta"/>
    <x v="1"/>
    <n v="92563"/>
    <x v="1"/>
    <s v="OFF-ST-10000046"/>
    <x v="1"/>
    <s v="Storage"/>
    <s v="Fellowes Super Stor/Drawer Files"/>
    <n v="484.65"/>
    <n v="3"/>
    <x v="0"/>
    <n v="92.083500000000001"/>
    <n v="0.19"/>
  </r>
  <r>
    <n v="1006"/>
    <s v="CA-2015-111199"/>
    <x v="50"/>
    <x v="1"/>
    <n v="11"/>
    <x v="0"/>
    <s v="Fri"/>
    <d v="2015-11-17T00:00:00"/>
    <x v="1"/>
    <s v="JK-15730"/>
    <s v="Joe Kamberova"/>
    <s v="Consumer"/>
    <s v="United States"/>
    <s v="Jacksonville"/>
    <x v="3"/>
    <n v="28540"/>
    <x v="0"/>
    <s v="OFF-PA-10001790"/>
    <x v="1"/>
    <s v="Paper"/>
    <s v="Xerox 1910"/>
    <n v="115.29600000000001"/>
    <n v="3"/>
    <x v="2"/>
    <n v="40.3536"/>
    <n v="0.35"/>
  </r>
  <r>
    <n v="1007"/>
    <s v="CA-2015-105312"/>
    <x v="373"/>
    <x v="1"/>
    <n v="11"/>
    <x v="0"/>
    <s v="Fri"/>
    <d v="2015-11-09T00:00:00"/>
    <x v="2"/>
    <s v="MT-17815"/>
    <s v="Meg Tillman"/>
    <s v="Consumer"/>
    <s v="United States"/>
    <s v="Scottsdale"/>
    <x v="16"/>
    <n v="85254"/>
    <x v="1"/>
    <s v="OFF-EN-10002600"/>
    <x v="1"/>
    <s v="Envelopes"/>
    <s v="Redi-Strip #10 Envelopes, 4 1/8 x 9 1/2"/>
    <n v="7.08"/>
    <n v="3"/>
    <x v="2"/>
    <n v="2.4780000000000002"/>
    <n v="0.35000000000000003"/>
  </r>
  <r>
    <n v="1009"/>
    <s v="US-2017-106705"/>
    <x v="374"/>
    <x v="3"/>
    <n v="12"/>
    <x v="4"/>
    <s v="Tue"/>
    <d v="2018-01-01T00:00:00"/>
    <x v="1"/>
    <s v="PO-18850"/>
    <s v="Patrick O'Brill"/>
    <s v="Consumer"/>
    <s v="United States"/>
    <s v="Burlington"/>
    <x v="23"/>
    <n v="52601"/>
    <x v="2"/>
    <s v="OFF-PA-10001509"/>
    <x v="1"/>
    <s v="Paper"/>
    <s v="Recycled Desk Saver Line &quot;While You Were Out&quot; Book, 5 1/2&quot; X 4&quot;"/>
    <n v="44.75"/>
    <n v="5"/>
    <x v="0"/>
    <n v="20.585000000000001"/>
    <n v="0.46"/>
  </r>
  <r>
    <n v="1010"/>
    <s v="CA-2017-135034"/>
    <x v="375"/>
    <x v="3"/>
    <n v="8"/>
    <x v="6"/>
    <s v="Tue"/>
    <d v="2017-08-03T00:00:00"/>
    <x v="2"/>
    <s v="AT-10735"/>
    <s v="Annie Thurman"/>
    <s v="Consumer"/>
    <s v="United States"/>
    <s v="Chicago"/>
    <x v="10"/>
    <n v="60653"/>
    <x v="2"/>
    <s v="TEC-PH-10003931"/>
    <x v="2"/>
    <s v="Phones"/>
    <s v="JBL Micro Wireless Portable Bluetooth Speaker"/>
    <n v="95.983999999999995"/>
    <n v="2"/>
    <x v="2"/>
    <n v="5.9989999999999997"/>
    <n v="6.25E-2"/>
  </r>
  <r>
    <n v="1011"/>
    <s v="CA-2014-158540"/>
    <x v="156"/>
    <x v="2"/>
    <n v="11"/>
    <x v="0"/>
    <s v="Mon"/>
    <d v="2014-11-26T00:00:00"/>
    <x v="2"/>
    <s v="VG-21790"/>
    <s v="Vivek Gonzalez"/>
    <s v="Consumer"/>
    <s v="United States"/>
    <s v="San Diego"/>
    <x v="1"/>
    <n v="92037"/>
    <x v="1"/>
    <s v="FUR-FU-10001602"/>
    <x v="0"/>
    <s v="Furnishings"/>
    <s v="Eldon Delta Triangular Chair Mat, 52&quot; x 58&quot;, Clear"/>
    <n v="151.72"/>
    <n v="4"/>
    <x v="0"/>
    <n v="27.3096"/>
    <n v="0.18"/>
  </r>
  <r>
    <n v="1012"/>
    <s v="CA-2017-118437"/>
    <x v="46"/>
    <x v="3"/>
    <n v="6"/>
    <x v="1"/>
    <s v="Sat"/>
    <d v="2017-06-21T00:00:00"/>
    <x v="0"/>
    <s v="PF-19165"/>
    <s v="Philip Fox"/>
    <s v="Consumer"/>
    <s v="United States"/>
    <s v="Olympia"/>
    <x v="4"/>
    <n v="98502"/>
    <x v="1"/>
    <s v="FUR-FU-10004848"/>
    <x v="0"/>
    <s v="Furnishings"/>
    <s v="Howard Miller 13-3/4&quot; Diameter Brushed Chrome Round Wall Clock"/>
    <n v="155.25"/>
    <n v="3"/>
    <x v="0"/>
    <n v="46.575000000000003"/>
    <n v="0.30000000000000004"/>
  </r>
  <r>
    <n v="1014"/>
    <s v="US-2015-126214"/>
    <x v="376"/>
    <x v="1"/>
    <n v="12"/>
    <x v="4"/>
    <s v="Mon"/>
    <d v="2015-12-24T00:00:00"/>
    <x v="0"/>
    <s v="JS-15880"/>
    <s v="John Stevenson"/>
    <s v="Consumer"/>
    <s v="United States"/>
    <s v="Seattle"/>
    <x v="4"/>
    <n v="98103"/>
    <x v="1"/>
    <s v="FUR-TA-10003748"/>
    <x v="0"/>
    <s v="Tables"/>
    <s v="Bevis 36 x 72 Conference Tables"/>
    <n v="1618.37"/>
    <n v="13"/>
    <x v="0"/>
    <n v="356.04140000000001"/>
    <n v="0.22000000000000003"/>
  </r>
  <r>
    <n v="1016"/>
    <s v="CA-2015-133025"/>
    <x v="14"/>
    <x v="1"/>
    <n v="9"/>
    <x v="8"/>
    <s v="Thu"/>
    <d v="2015-09-19T00:00:00"/>
    <x v="0"/>
    <s v="MO-17800"/>
    <s v="Meg O'Connel"/>
    <s v="Home Office"/>
    <s v="United States"/>
    <s v="Los Angeles"/>
    <x v="1"/>
    <n v="90036"/>
    <x v="1"/>
    <s v="OFF-PA-10004100"/>
    <x v="1"/>
    <s v="Paper"/>
    <s v="Xerox 216"/>
    <n v="32.4"/>
    <n v="5"/>
    <x v="0"/>
    <n v="15.552"/>
    <n v="0.48"/>
  </r>
  <r>
    <n v="1017"/>
    <s v="CA-2015-108665"/>
    <x v="377"/>
    <x v="1"/>
    <n v="7"/>
    <x v="7"/>
    <s v="Mon"/>
    <d v="2015-07-10T00:00:00"/>
    <x v="1"/>
    <s v="KM-16225"/>
    <s v="Kalyca Meade"/>
    <s v="Corporate"/>
    <s v="United States"/>
    <s v="New York City"/>
    <x v="15"/>
    <n v="10011"/>
    <x v="3"/>
    <s v="FUR-FU-10002191"/>
    <x v="0"/>
    <s v="Furnishings"/>
    <s v="G.E. Halogen Desk Lamp Bulbs"/>
    <n v="13.96"/>
    <n v="2"/>
    <x v="0"/>
    <n v="6.7008000000000001"/>
    <n v="0.48"/>
  </r>
  <r>
    <n v="1021"/>
    <s v="CA-2015-124450"/>
    <x v="378"/>
    <x v="1"/>
    <n v="4"/>
    <x v="3"/>
    <s v="Mon"/>
    <d v="2015-05-03T00:00:00"/>
    <x v="1"/>
    <s v="GT-14710"/>
    <s v="Greg Tran"/>
    <s v="Consumer"/>
    <s v="United States"/>
    <s v="Washington"/>
    <x v="40"/>
    <n v="20016"/>
    <x v="3"/>
    <s v="OFF-AR-10001166"/>
    <x v="1"/>
    <s v="Art"/>
    <s v="Staples in misc. colors"/>
    <n v="22.74"/>
    <n v="3"/>
    <x v="0"/>
    <n v="8.8686000000000007"/>
    <n v="0.39000000000000007"/>
  </r>
  <r>
    <n v="1024"/>
    <s v="CA-2015-167269"/>
    <x v="379"/>
    <x v="1"/>
    <n v="6"/>
    <x v="1"/>
    <s v="Tue"/>
    <d v="2015-06-20T00:00:00"/>
    <x v="1"/>
    <s v="PB-19150"/>
    <s v="Philip Brown"/>
    <s v="Consumer"/>
    <s v="United States"/>
    <s v="Philadelphia"/>
    <x v="9"/>
    <n v="19134"/>
    <x v="3"/>
    <s v="OFF-EN-10003072"/>
    <x v="1"/>
    <s v="Envelopes"/>
    <s v="Peel &amp; Seel Envelopes"/>
    <n v="6.2080000000000002"/>
    <n v="2"/>
    <x v="2"/>
    <n v="2.1728000000000001"/>
    <n v="0.35"/>
  </r>
  <r>
    <n v="1025"/>
    <s v="CA-2017-106964"/>
    <x v="94"/>
    <x v="3"/>
    <n v="12"/>
    <x v="4"/>
    <s v="Sun"/>
    <d v="2017-12-20T00:00:00"/>
    <x v="2"/>
    <s v="HR-14770"/>
    <s v="Hallie Redmond"/>
    <s v="Home Office"/>
    <s v="United States"/>
    <s v="Los Angeles"/>
    <x v="1"/>
    <n v="90045"/>
    <x v="1"/>
    <s v="OFF-BI-10000320"/>
    <x v="1"/>
    <s v="Binders"/>
    <s v="GBC Plastic Binding Combs"/>
    <n v="11.808"/>
    <n v="2"/>
    <x v="2"/>
    <n v="4.2804000000000002"/>
    <n v="0.36250000000000004"/>
  </r>
  <r>
    <n v="1026"/>
    <s v="CA-2016-126529"/>
    <x v="380"/>
    <x v="0"/>
    <n v="1"/>
    <x v="9"/>
    <s v="Mon"/>
    <d v="2016-01-13T00:00:00"/>
    <x v="0"/>
    <s v="DE-13255"/>
    <s v="Deanra Eno"/>
    <s v="Home Office"/>
    <s v="United States"/>
    <s v="Springfield"/>
    <x v="24"/>
    <n v="45503"/>
    <x v="3"/>
    <s v="OFF-PA-10001166"/>
    <x v="1"/>
    <s v="Paper"/>
    <s v="Xerox 2"/>
    <n v="15.552"/>
    <n v="3"/>
    <x v="2"/>
    <n v="5.4432"/>
    <n v="0.35000000000000003"/>
  </r>
  <r>
    <n v="1029"/>
    <s v="CA-2014-163552"/>
    <x v="381"/>
    <x v="2"/>
    <n v="7"/>
    <x v="7"/>
    <s v="Fri"/>
    <d v="2014-07-15T00:00:00"/>
    <x v="1"/>
    <s v="LA-16780"/>
    <s v="Laura Armstrong"/>
    <s v="Corporate"/>
    <s v="United States"/>
    <s v="Hackensack"/>
    <x v="30"/>
    <n v="7601"/>
    <x v="3"/>
    <s v="OFF-PA-10000474"/>
    <x v="1"/>
    <s v="Paper"/>
    <s v="Easy-staple paper"/>
    <n v="177.2"/>
    <n v="5"/>
    <x v="0"/>
    <n v="83.284000000000006"/>
    <n v="0.47000000000000008"/>
  </r>
  <r>
    <n v="1034"/>
    <s v="CA-2016-109820"/>
    <x v="73"/>
    <x v="0"/>
    <n v="11"/>
    <x v="0"/>
    <s v="Sun"/>
    <d v="2016-11-22T00:00:00"/>
    <x v="2"/>
    <s v="AG-10390"/>
    <s v="Allen Goldenen"/>
    <s v="Consumer"/>
    <s v="United States"/>
    <s v="Cincinnati"/>
    <x v="24"/>
    <n v="45231"/>
    <x v="3"/>
    <s v="OFF-PA-10000955"/>
    <x v="1"/>
    <s v="Paper"/>
    <s v="Southworth 25% Cotton Granite Paper &amp; Envelopes"/>
    <n v="15.696"/>
    <n v="3"/>
    <x v="2"/>
    <n v="5.1012000000000004"/>
    <n v="0.32500000000000001"/>
  </r>
  <r>
    <n v="1037"/>
    <s v="CA-2016-113061"/>
    <x v="182"/>
    <x v="0"/>
    <n v="4"/>
    <x v="3"/>
    <s v="Fri"/>
    <d v="2016-04-26T00:00:00"/>
    <x v="1"/>
    <s v="EL-13735"/>
    <s v="Ed Ludwig"/>
    <s v="Home Office"/>
    <s v="United States"/>
    <s v="Jefferson City"/>
    <x v="25"/>
    <n v="65109"/>
    <x v="2"/>
    <s v="FUR-FU-10003975"/>
    <x v="0"/>
    <s v="Furnishings"/>
    <s v="Eldon Advantage Chair Mats for Low to Medium Pile Carpets"/>
    <n v="86.62"/>
    <n v="2"/>
    <x v="0"/>
    <n v="8.6620000000000008"/>
    <n v="0.1"/>
  </r>
  <r>
    <n v="1038"/>
    <s v="CA-2015-127418"/>
    <x v="382"/>
    <x v="1"/>
    <n v="6"/>
    <x v="1"/>
    <s v="Sat"/>
    <d v="2015-06-14T00:00:00"/>
    <x v="2"/>
    <s v="JJ-15445"/>
    <s v="Jennifer Jackson"/>
    <s v="Consumer"/>
    <s v="United States"/>
    <s v="Los Angeles"/>
    <x v="1"/>
    <n v="90004"/>
    <x v="1"/>
    <s v="OFF-BI-10003707"/>
    <x v="1"/>
    <s v="Binders"/>
    <s v="Aluminum Screw Posts"/>
    <n v="36.624000000000002"/>
    <n v="3"/>
    <x v="2"/>
    <n v="13.734"/>
    <n v="0.375"/>
  </r>
  <r>
    <n v="1039"/>
    <s v="CA-2017-121818"/>
    <x v="224"/>
    <x v="3"/>
    <n v="11"/>
    <x v="0"/>
    <s v="Mon"/>
    <d v="2017-11-21T00:00:00"/>
    <x v="2"/>
    <s v="JH-15430"/>
    <s v="Jennifer Halladay"/>
    <s v="Consumer"/>
    <s v="United States"/>
    <s v="Burlington"/>
    <x v="3"/>
    <n v="27217"/>
    <x v="0"/>
    <s v="OFF-AR-10000203"/>
    <x v="1"/>
    <s v="Art"/>
    <s v="Newell 336"/>
    <n v="23.968"/>
    <n v="7"/>
    <x v="2"/>
    <n v="2.6964000000000001"/>
    <n v="0.1125"/>
  </r>
  <r>
    <n v="1041"/>
    <s v="CA-2016-127670"/>
    <x v="230"/>
    <x v="0"/>
    <n v="3"/>
    <x v="10"/>
    <s v="Sun"/>
    <d v="2016-03-24T00:00:00"/>
    <x v="1"/>
    <s v="RD-19660"/>
    <s v="Robert Dilbeck"/>
    <s v="Home Office"/>
    <s v="United States"/>
    <s v="Saint Peters"/>
    <x v="25"/>
    <n v="63376"/>
    <x v="2"/>
    <s v="FUR-TA-10001095"/>
    <x v="0"/>
    <s v="Tables"/>
    <s v="Chromcraft Round Conference Tables"/>
    <n v="697.16"/>
    <n v="4"/>
    <x v="0"/>
    <n v="146.40360000000001"/>
    <n v="0.21000000000000002"/>
  </r>
  <r>
    <n v="1042"/>
    <s v="CA-2016-102981"/>
    <x v="47"/>
    <x v="0"/>
    <n v="9"/>
    <x v="8"/>
    <s v="Tue"/>
    <d v="2016-09-09T00:00:00"/>
    <x v="0"/>
    <s v="MO-17500"/>
    <s v="Mary O'Rourke"/>
    <s v="Consumer"/>
    <s v="United States"/>
    <s v="New York City"/>
    <x v="15"/>
    <n v="10035"/>
    <x v="3"/>
    <s v="TEC-AC-10004761"/>
    <x v="2"/>
    <s v="Accessories"/>
    <s v="Maxell 4.7GB DVD+RW 3/Pack"/>
    <n v="31.86"/>
    <n v="2"/>
    <x v="0"/>
    <n v="11.151"/>
    <n v="0.35"/>
  </r>
  <r>
    <n v="1044"/>
    <s v="CA-2017-115651"/>
    <x v="360"/>
    <x v="3"/>
    <n v="7"/>
    <x v="7"/>
    <s v="Sun"/>
    <d v="2017-07-12T00:00:00"/>
    <x v="2"/>
    <s v="NS-18640"/>
    <s v="Noel Staavos"/>
    <s v="Corporate"/>
    <s v="United States"/>
    <s v="Chicago"/>
    <x v="10"/>
    <n v="60610"/>
    <x v="2"/>
    <s v="OFF-AR-10001130"/>
    <x v="1"/>
    <s v="Art"/>
    <s v="Quartet Alpha White Chalk, 12/Pack"/>
    <n v="8.84"/>
    <n v="5"/>
    <x v="2"/>
    <n v="2.9834999999999998"/>
    <n v="0.33749999999999997"/>
  </r>
  <r>
    <n v="1046"/>
    <s v="CA-2017-152702"/>
    <x v="383"/>
    <x v="3"/>
    <n v="10"/>
    <x v="2"/>
    <s v="Thu"/>
    <d v="2017-10-16T00:00:00"/>
    <x v="1"/>
    <s v="SN-20710"/>
    <s v="Steve Nguyen"/>
    <s v="Home Office"/>
    <s v="United States"/>
    <s v="Rockford"/>
    <x v="10"/>
    <n v="61107"/>
    <x v="2"/>
    <s v="FUR-CH-10002304"/>
    <x v="0"/>
    <s v="Chairs"/>
    <s v="Global Stack Chair without Arms, Black"/>
    <n v="254.60400000000001"/>
    <n v="14"/>
    <x v="4"/>
    <n v="-18.186"/>
    <n v="-7.1428571428571425E-2"/>
  </r>
  <r>
    <n v="1047"/>
    <s v="CA-2016-169103"/>
    <x v="384"/>
    <x v="0"/>
    <n v="3"/>
    <x v="10"/>
    <s v="Tue"/>
    <d v="2016-03-13T00:00:00"/>
    <x v="1"/>
    <s v="ZC-21910"/>
    <s v="Zuschuss Carroll"/>
    <s v="Consumer"/>
    <s v="United States"/>
    <s v="Miami"/>
    <x v="2"/>
    <n v="33142"/>
    <x v="0"/>
    <s v="TEC-PH-10001530"/>
    <x v="2"/>
    <s v="Phones"/>
    <s v="Cisco Unified IP Phone 7945G VoIP phone"/>
    <n v="1363.96"/>
    <n v="5"/>
    <x v="2"/>
    <n v="85.247500000000002"/>
    <n v="6.25E-2"/>
  </r>
  <r>
    <n v="1049"/>
    <s v="CA-2014-139192"/>
    <x v="278"/>
    <x v="2"/>
    <n v="5"/>
    <x v="5"/>
    <s v="Tue"/>
    <d v="2014-06-01T00:00:00"/>
    <x v="0"/>
    <s v="LC-16885"/>
    <s v="Lena Creighton"/>
    <s v="Consumer"/>
    <s v="United States"/>
    <s v="San Francisco"/>
    <x v="1"/>
    <n v="94109"/>
    <x v="1"/>
    <s v="TEC-PH-10000486"/>
    <x v="2"/>
    <s v="Phones"/>
    <s v="Plantronics HL10 Handset Lifter"/>
    <n v="1113.5039999999999"/>
    <n v="12"/>
    <x v="2"/>
    <n v="125.2692"/>
    <n v="0.1125"/>
  </r>
  <r>
    <n v="1051"/>
    <s v="US-2015-153500"/>
    <x v="229"/>
    <x v="1"/>
    <n v="7"/>
    <x v="7"/>
    <s v="Fri"/>
    <d v="2015-07-05T00:00:00"/>
    <x v="2"/>
    <s v="DG-13300"/>
    <s v="Deirdre Greer"/>
    <s v="Corporate"/>
    <s v="United States"/>
    <s v="Philadelphia"/>
    <x v="9"/>
    <n v="19134"/>
    <x v="3"/>
    <s v="FUR-FU-10000293"/>
    <x v="0"/>
    <s v="Furnishings"/>
    <s v="Eldon Antistatic Chair Mats for Low to Medium Pile Carpets"/>
    <n v="168.464"/>
    <n v="2"/>
    <x v="2"/>
    <n v="-29.481200000000001"/>
    <n v="-0.17500000000000002"/>
  </r>
  <r>
    <n v="1054"/>
    <s v="CA-2015-110667"/>
    <x v="385"/>
    <x v="1"/>
    <n v="4"/>
    <x v="3"/>
    <s v="Sat"/>
    <d v="2015-04-08T00:00:00"/>
    <x v="1"/>
    <s v="NF-18595"/>
    <s v="Nicole Fjeld"/>
    <s v="Home Office"/>
    <s v="United States"/>
    <s v="New York City"/>
    <x v="15"/>
    <n v="10009"/>
    <x v="3"/>
    <s v="OFF-AR-10000716"/>
    <x v="1"/>
    <s v="Art"/>
    <s v="DIXON Ticonderoga Erasable Checking Pencils"/>
    <n v="11.16"/>
    <n v="2"/>
    <x v="0"/>
    <n v="4.3524000000000003"/>
    <n v="0.39"/>
  </r>
  <r>
    <n v="1058"/>
    <s v="CA-2017-167150"/>
    <x v="386"/>
    <x v="3"/>
    <n v="12"/>
    <x v="4"/>
    <s v="Sun"/>
    <d v="2017-12-17T00:00:00"/>
    <x v="1"/>
    <s v="BP-11185"/>
    <s v="Ben Peterman"/>
    <s v="Corporate"/>
    <s v="United States"/>
    <s v="San Diego"/>
    <x v="1"/>
    <n v="92037"/>
    <x v="1"/>
    <s v="OFF-BI-10001097"/>
    <x v="1"/>
    <s v="Binders"/>
    <s v="Avery Hole Reinforcements"/>
    <n v="19.936"/>
    <n v="4"/>
    <x v="2"/>
    <n v="7.2267999999999999"/>
    <n v="0.36249999999999999"/>
  </r>
  <r>
    <n v="1060"/>
    <s v="CA-2016-105284"/>
    <x v="387"/>
    <x v="0"/>
    <n v="11"/>
    <x v="0"/>
    <s v="Thu"/>
    <d v="2016-12-01T00:00:00"/>
    <x v="1"/>
    <s v="MG-17650"/>
    <s v="Matthew Grinstein"/>
    <s v="Home Office"/>
    <s v="United States"/>
    <s v="Philadelphia"/>
    <x v="9"/>
    <n v="19143"/>
    <x v="3"/>
    <s v="OFF-FA-10001754"/>
    <x v="1"/>
    <s v="Fasteners"/>
    <s v="Stockwell Gold Paper Clips"/>
    <n v="4.4160000000000004"/>
    <n v="3"/>
    <x v="2"/>
    <n v="1.6008"/>
    <n v="0.36249999999999999"/>
  </r>
  <r>
    <n v="1061"/>
    <s v="US-2015-125374"/>
    <x v="388"/>
    <x v="1"/>
    <n v="3"/>
    <x v="10"/>
    <s v="Mon"/>
    <d v="2015-03-29T00:00:00"/>
    <x v="1"/>
    <s v="JD-16060"/>
    <s v="Julia Dunbar"/>
    <s v="Consumer"/>
    <s v="United States"/>
    <s v="Houston"/>
    <x v="5"/>
    <n v="77095"/>
    <x v="2"/>
    <s v="FUR-CH-10003396"/>
    <x v="0"/>
    <s v="Chairs"/>
    <s v="Global Deluxe Steno Chair"/>
    <n v="107.77200000000001"/>
    <n v="2"/>
    <x v="4"/>
    <n v="-29.252400000000002"/>
    <n v="-0.27142857142857141"/>
  </r>
  <r>
    <n v="1062"/>
    <s v="CA-2015-161263"/>
    <x v="389"/>
    <x v="1"/>
    <n v="4"/>
    <x v="3"/>
    <s v="Thu"/>
    <d v="2015-04-21T00:00:00"/>
    <x v="1"/>
    <s v="TS-21160"/>
    <s v="Theresa Swint"/>
    <s v="Corporate"/>
    <s v="United States"/>
    <s v="Toledo"/>
    <x v="24"/>
    <n v="43615"/>
    <x v="3"/>
    <s v="OFF-AP-10002350"/>
    <x v="1"/>
    <s v="Appliances"/>
    <s v="Belkin F9H710-06 7 Outlet SurgeMaster Surge Protector"/>
    <n v="45.216000000000001"/>
    <n v="3"/>
    <x v="2"/>
    <n v="4.5216000000000003"/>
    <n v="0.1"/>
  </r>
  <r>
    <n v="1068"/>
    <s v="CA-2016-157686"/>
    <x v="390"/>
    <x v="0"/>
    <n v="10"/>
    <x v="2"/>
    <s v="Sat"/>
    <d v="2016-10-02T00:00:00"/>
    <x v="2"/>
    <s v="BD-11620"/>
    <s v="Brian DeCherney"/>
    <s v="Consumer"/>
    <s v="United States"/>
    <s v="San Francisco"/>
    <x v="1"/>
    <n v="94122"/>
    <x v="1"/>
    <s v="FUR-CH-10001146"/>
    <x v="0"/>
    <s v="Chairs"/>
    <s v="Global Value Mid-Back Manager's Chair, Gray"/>
    <n v="194.84800000000001"/>
    <n v="4"/>
    <x v="2"/>
    <n v="12.178000000000001"/>
    <n v="6.25E-2"/>
  </r>
  <r>
    <n v="1069"/>
    <s v="US-2017-139955"/>
    <x v="391"/>
    <x v="3"/>
    <n v="9"/>
    <x v="8"/>
    <s v="Thu"/>
    <d v="2017-09-30T00:00:00"/>
    <x v="0"/>
    <s v="CM-12160"/>
    <s v="Charles McCrossin"/>
    <s v="Consumer"/>
    <s v="United States"/>
    <s v="Brownsville"/>
    <x v="5"/>
    <n v="78521"/>
    <x v="2"/>
    <s v="OFF-SU-10001935"/>
    <x v="1"/>
    <s v="Supplies"/>
    <s v="Staple remover"/>
    <n v="1.744"/>
    <n v="1"/>
    <x v="2"/>
    <n v="-0.3488"/>
    <n v="-0.2"/>
  </r>
  <r>
    <n v="1070"/>
    <s v="US-2015-150161"/>
    <x v="392"/>
    <x v="1"/>
    <n v="7"/>
    <x v="7"/>
    <s v="Sat"/>
    <d v="2015-07-29T00:00:00"/>
    <x v="1"/>
    <s v="RB-19795"/>
    <s v="Ross Baird"/>
    <s v="Home Office"/>
    <s v="United States"/>
    <s v="Philadelphia"/>
    <x v="9"/>
    <n v="19143"/>
    <x v="3"/>
    <s v="OFF-BI-10001524"/>
    <x v="1"/>
    <s v="Binders"/>
    <s v="GBC Premium Transparent Covers with Diagonal Lined Pattern"/>
    <n v="25.175999999999998"/>
    <n v="4"/>
    <x v="7"/>
    <n v="-18.462399999999999"/>
    <n v="-0.73333333333333328"/>
  </r>
  <r>
    <n v="1071"/>
    <s v="CA-2015-144652"/>
    <x v="311"/>
    <x v="1"/>
    <n v="11"/>
    <x v="0"/>
    <s v="Fri"/>
    <d v="2015-11-26T00:00:00"/>
    <x v="1"/>
    <s v="SN-20560"/>
    <s v="Skye Norling"/>
    <s v="Home Office"/>
    <s v="United States"/>
    <s v="Los Angeles"/>
    <x v="1"/>
    <n v="90008"/>
    <x v="1"/>
    <s v="OFF-AR-10003732"/>
    <x v="1"/>
    <s v="Art"/>
    <s v="Newell 333"/>
    <n v="19.46"/>
    <n v="7"/>
    <x v="0"/>
    <n v="5.0595999999999997"/>
    <n v="0.25999999999999995"/>
  </r>
  <r>
    <n v="1072"/>
    <s v="CA-2016-152814"/>
    <x v="235"/>
    <x v="0"/>
    <n v="4"/>
    <x v="3"/>
    <s v="Thu"/>
    <d v="2016-05-02T00:00:00"/>
    <x v="1"/>
    <s v="EH-14005"/>
    <s v="Erica Hernandez"/>
    <s v="Home Office"/>
    <s v="United States"/>
    <s v="Denver"/>
    <x v="22"/>
    <n v="80219"/>
    <x v="1"/>
    <s v="OFF-PA-10001970"/>
    <x v="1"/>
    <s v="Paper"/>
    <s v="Xerox 1881"/>
    <n v="29.472000000000001"/>
    <n v="3"/>
    <x v="2"/>
    <n v="9.9467999999999996"/>
    <n v="0.33749999999999997"/>
  </r>
  <r>
    <n v="1073"/>
    <s v="CA-2017-106943"/>
    <x v="236"/>
    <x v="3"/>
    <n v="11"/>
    <x v="0"/>
    <s v="Tue"/>
    <d v="2017-11-19T00:00:00"/>
    <x v="1"/>
    <s v="FO-14305"/>
    <s v="Frank Olsen"/>
    <s v="Consumer"/>
    <s v="United States"/>
    <s v="New York City"/>
    <x v="15"/>
    <n v="10035"/>
    <x v="3"/>
    <s v="OFF-BI-10003669"/>
    <x v="1"/>
    <s v="Binders"/>
    <s v="3M Organizer Strips"/>
    <n v="8.64"/>
    <n v="2"/>
    <x v="2"/>
    <n v="3.024"/>
    <n v="0.35"/>
  </r>
  <r>
    <n v="1074"/>
    <s v="CA-2016-134348"/>
    <x v="393"/>
    <x v="0"/>
    <n v="11"/>
    <x v="0"/>
    <s v="Sat"/>
    <d v="2016-11-19T00:00:00"/>
    <x v="1"/>
    <s v="MS-17710"/>
    <s v="Maurice Satty"/>
    <s v="Consumer"/>
    <s v="United States"/>
    <s v="Mesa"/>
    <x v="16"/>
    <n v="85204"/>
    <x v="1"/>
    <s v="OFF-BI-10003727"/>
    <x v="1"/>
    <s v="Binders"/>
    <s v="Avery Durable Slant Ring Binders With Label Holder"/>
    <n v="6.27"/>
    <n v="5"/>
    <x v="7"/>
    <n v="-4.5979999999999999"/>
    <n v="-0.73333333333333339"/>
  </r>
  <r>
    <n v="1077"/>
    <s v="CA-2016-161781"/>
    <x v="320"/>
    <x v="0"/>
    <n v="9"/>
    <x v="8"/>
    <s v="Thu"/>
    <d v="2016-09-30T00:00:00"/>
    <x v="2"/>
    <s v="CC-12100"/>
    <s v="Chad Cunningham"/>
    <s v="Home Office"/>
    <s v="United States"/>
    <s v="Columbus"/>
    <x v="14"/>
    <n v="47201"/>
    <x v="2"/>
    <s v="OFF-AR-10000255"/>
    <x v="1"/>
    <s v="Art"/>
    <s v="Newell 328"/>
    <n v="40.880000000000003"/>
    <n v="7"/>
    <x v="0"/>
    <n v="10.6288"/>
    <n v="0.26"/>
  </r>
  <r>
    <n v="1078"/>
    <s v="CA-2017-132521"/>
    <x v="394"/>
    <x v="3"/>
    <n v="9"/>
    <x v="8"/>
    <s v="Sat"/>
    <d v="2017-09-25T00:00:00"/>
    <x v="0"/>
    <s v="DW-13540"/>
    <s v="Don Weiss"/>
    <s v="Consumer"/>
    <s v="United States"/>
    <s v="Seattle"/>
    <x v="4"/>
    <n v="98105"/>
    <x v="1"/>
    <s v="OFF-AP-10002191"/>
    <x v="1"/>
    <s v="Appliances"/>
    <s v="Belkin 8 Outlet SurgeMaster II Gold Surge Protector"/>
    <n v="119.96"/>
    <n v="2"/>
    <x v="0"/>
    <n v="33.588799999999999"/>
    <n v="0.28000000000000003"/>
  </r>
  <r>
    <n v="1081"/>
    <s v="CA-2015-110016"/>
    <x v="238"/>
    <x v="1"/>
    <n v="11"/>
    <x v="0"/>
    <s v="Sun"/>
    <d v="2015-12-04T00:00:00"/>
    <x v="1"/>
    <s v="BT-11395"/>
    <s v="Bill Tyler"/>
    <s v="Corporate"/>
    <s v="United States"/>
    <s v="Detroit"/>
    <x v="12"/>
    <n v="48227"/>
    <x v="2"/>
    <s v="OFF-PA-10000349"/>
    <x v="1"/>
    <s v="Paper"/>
    <s v="Easy-staple paper"/>
    <n v="19.920000000000002"/>
    <n v="4"/>
    <x v="0"/>
    <n v="9.3623999999999992"/>
    <n v="0.46999999999999992"/>
  </r>
  <r>
    <n v="1083"/>
    <s v="US-2016-143819"/>
    <x v="395"/>
    <x v="0"/>
    <n v="3"/>
    <x v="10"/>
    <s v="Tue"/>
    <d v="2016-03-05T00:00:00"/>
    <x v="1"/>
    <s v="KD-16270"/>
    <s v="Karen Daniels"/>
    <s v="Consumer"/>
    <s v="United States"/>
    <s v="Yonkers"/>
    <x v="15"/>
    <n v="10701"/>
    <x v="3"/>
    <s v="FUR-TA-10001095"/>
    <x v="0"/>
    <s v="Tables"/>
    <s v="Chromcraft Round Conference Tables"/>
    <n v="836.59199999999998"/>
    <n v="8"/>
    <x v="8"/>
    <n v="-264.92079999999999"/>
    <n v="-0.31666666666666665"/>
  </r>
  <r>
    <n v="1087"/>
    <s v="CA-2016-167584"/>
    <x v="396"/>
    <x v="0"/>
    <n v="8"/>
    <x v="6"/>
    <s v="Fri"/>
    <d v="2016-08-12T00:00:00"/>
    <x v="3"/>
    <s v="LC-16870"/>
    <s v="Lena Cacioppo"/>
    <s v="Consumer"/>
    <s v="United States"/>
    <s v="Des Moines"/>
    <x v="23"/>
    <n v="50315"/>
    <x v="2"/>
    <s v="OFF-PA-10000029"/>
    <x v="1"/>
    <s v="Paper"/>
    <s v="Xerox 224"/>
    <n v="6.48"/>
    <n v="1"/>
    <x v="0"/>
    <n v="3.1103999999999998"/>
    <n v="0.47999999999999993"/>
  </r>
  <r>
    <n v="1088"/>
    <s v="CA-2016-166163"/>
    <x v="242"/>
    <x v="0"/>
    <n v="8"/>
    <x v="6"/>
    <s v="Mon"/>
    <d v="2016-08-20T00:00:00"/>
    <x v="0"/>
    <s v="CY-12745"/>
    <s v="Craig Yedwab"/>
    <s v="Corporate"/>
    <s v="United States"/>
    <s v="Oakland"/>
    <x v="1"/>
    <n v="94601"/>
    <x v="1"/>
    <s v="TEC-PH-10004896"/>
    <x v="2"/>
    <s v="Phones"/>
    <s v="Nokia Lumia 521 (T-Mobile)"/>
    <n v="71.975999999999999"/>
    <n v="3"/>
    <x v="2"/>
    <n v="7.1976000000000004"/>
    <n v="0.1"/>
  </r>
  <r>
    <n v="1090"/>
    <s v="CA-2017-158407"/>
    <x v="397"/>
    <x v="3"/>
    <n v="6"/>
    <x v="1"/>
    <s v="Sun"/>
    <d v="2017-06-10T00:00:00"/>
    <x v="1"/>
    <s v="LW-16990"/>
    <s v="Lindsay Williams"/>
    <s v="Corporate"/>
    <s v="United States"/>
    <s v="Monroe"/>
    <x v="3"/>
    <n v="28110"/>
    <x v="0"/>
    <s v="FUR-FU-10001967"/>
    <x v="0"/>
    <s v="Furnishings"/>
    <s v="Telescoping Adjustable Floor Lamp"/>
    <n v="31.984000000000002"/>
    <n v="2"/>
    <x v="2"/>
    <n v="1.9990000000000001"/>
    <n v="6.25E-2"/>
  </r>
  <r>
    <n v="1092"/>
    <s v="CA-2015-143490"/>
    <x v="398"/>
    <x v="1"/>
    <n v="12"/>
    <x v="4"/>
    <s v="Sun"/>
    <d v="2015-12-13T00:00:00"/>
    <x v="1"/>
    <s v="NP-18325"/>
    <s v="Naresj Patel"/>
    <s v="Consumer"/>
    <s v="United States"/>
    <s v="San Diego"/>
    <x v="1"/>
    <n v="92105"/>
    <x v="1"/>
    <s v="OFF-AR-10002952"/>
    <x v="1"/>
    <s v="Art"/>
    <s v="Stanley Contemporary Battery Pencil Sharpeners"/>
    <n v="120.15"/>
    <n v="9"/>
    <x v="0"/>
    <n v="33.642000000000003"/>
    <n v="0.28000000000000003"/>
  </r>
  <r>
    <n v="1094"/>
    <s v="CA-2015-165085"/>
    <x v="17"/>
    <x v="1"/>
    <n v="12"/>
    <x v="4"/>
    <s v="Sun"/>
    <d v="2015-12-31T00:00:00"/>
    <x v="1"/>
    <s v="BT-11485"/>
    <s v="Brad Thomas"/>
    <s v="Home Office"/>
    <s v="United States"/>
    <s v="Clinton"/>
    <x v="39"/>
    <n v="20735"/>
    <x v="3"/>
    <s v="OFF-PA-10000605"/>
    <x v="1"/>
    <s v="Paper"/>
    <s v="Xerox 1950"/>
    <n v="28.9"/>
    <n v="5"/>
    <x v="0"/>
    <n v="14.161"/>
    <n v="0.49"/>
  </r>
  <r>
    <n v="1096"/>
    <s v="CA-2017-160423"/>
    <x v="275"/>
    <x v="3"/>
    <n v="1"/>
    <x v="9"/>
    <s v="Sat"/>
    <d v="2017-01-26T00:00:00"/>
    <x v="1"/>
    <s v="PS-19045"/>
    <s v="Penelope Sewall"/>
    <s v="Home Office"/>
    <s v="United States"/>
    <s v="Charlotte"/>
    <x v="3"/>
    <n v="28205"/>
    <x v="0"/>
    <s v="OFF-ST-10004340"/>
    <x v="1"/>
    <s v="Storage"/>
    <s v="Fellowes Mobile File Cart, Black"/>
    <n v="348.20800000000003"/>
    <n v="7"/>
    <x v="2"/>
    <n v="30.4682"/>
    <n v="8.7499999999999994E-2"/>
  </r>
  <r>
    <n v="1098"/>
    <s v="CA-2014-159338"/>
    <x v="399"/>
    <x v="2"/>
    <n v="6"/>
    <x v="1"/>
    <s v="Wed"/>
    <d v="2014-06-28T00:00:00"/>
    <x v="2"/>
    <s v="NS-18640"/>
    <s v="Noel Staavos"/>
    <s v="Corporate"/>
    <s v="United States"/>
    <s v="Los Angeles"/>
    <x v="1"/>
    <n v="90049"/>
    <x v="1"/>
    <s v="FUR-TA-10004147"/>
    <x v="0"/>
    <s v="Tables"/>
    <s v="Hon 4060 Series Tables"/>
    <n v="447.84"/>
    <n v="5"/>
    <x v="2"/>
    <n v="11.196"/>
    <n v="2.5000000000000001E-2"/>
  </r>
  <r>
    <n v="1099"/>
    <s v="CA-2016-107216"/>
    <x v="400"/>
    <x v="0"/>
    <n v="6"/>
    <x v="1"/>
    <s v="Tue"/>
    <d v="2016-06-17T00:00:00"/>
    <x v="2"/>
    <s v="PV-18985"/>
    <s v="Paul Van Hugh"/>
    <s v="Home Office"/>
    <s v="United States"/>
    <s v="San Francisco"/>
    <x v="1"/>
    <n v="94122"/>
    <x v="1"/>
    <s v="OFF-AR-10001545"/>
    <x v="1"/>
    <s v="Art"/>
    <s v="Newell 326"/>
    <n v="7.04"/>
    <n v="4"/>
    <x v="0"/>
    <n v="2.0415999999999999"/>
    <n v="0.28999999999999998"/>
  </r>
  <r>
    <n v="1103"/>
    <s v="US-2017-145863"/>
    <x v="81"/>
    <x v="3"/>
    <n v="4"/>
    <x v="3"/>
    <s v="Fri"/>
    <d v="2017-04-27T00:00:00"/>
    <x v="1"/>
    <s v="RP-19390"/>
    <s v="Resi Pölking"/>
    <s v="Consumer"/>
    <s v="United States"/>
    <s v="Houston"/>
    <x v="5"/>
    <n v="77041"/>
    <x v="2"/>
    <s v="OFF-BI-10004140"/>
    <x v="1"/>
    <s v="Binders"/>
    <s v="Avery Non-Stick Binders"/>
    <n v="2.694"/>
    <n v="3"/>
    <x v="3"/>
    <n v="-4.7145000000000001"/>
    <n v="-1.75"/>
  </r>
  <r>
    <n v="1105"/>
    <s v="CA-2016-112340"/>
    <x v="147"/>
    <x v="0"/>
    <n v="10"/>
    <x v="2"/>
    <s v="Fri"/>
    <d v="2016-10-27T00:00:00"/>
    <x v="1"/>
    <s v="NM-18520"/>
    <s v="Neoma Murray"/>
    <s v="Consumer"/>
    <s v="United States"/>
    <s v="Riverside"/>
    <x v="1"/>
    <n v="92503"/>
    <x v="1"/>
    <s v="OFF-PA-10001892"/>
    <x v="1"/>
    <s v="Paper"/>
    <s v="Rediform Wirebound &quot;Phone Memo&quot; Message Book, 11 x 5-3/4"/>
    <n v="22.92"/>
    <n v="3"/>
    <x v="0"/>
    <n v="11.2308"/>
    <n v="0.49"/>
  </r>
  <r>
    <n v="1106"/>
    <s v="US-2016-110156"/>
    <x v="257"/>
    <x v="0"/>
    <n v="11"/>
    <x v="0"/>
    <s v="Sat"/>
    <d v="2016-11-24T00:00:00"/>
    <x v="1"/>
    <s v="EH-13945"/>
    <s v="Eric Hoffmann"/>
    <s v="Consumer"/>
    <s v="United States"/>
    <s v="Houston"/>
    <x v="5"/>
    <n v="77041"/>
    <x v="2"/>
    <s v="OFF-ST-10000642"/>
    <x v="1"/>
    <s v="Storage"/>
    <s v="Tennsco Lockers, Gray"/>
    <n v="100.70399999999999"/>
    <n v="6"/>
    <x v="2"/>
    <n v="-16.3644"/>
    <n v="-0.16250000000000001"/>
  </r>
  <r>
    <n v="1114"/>
    <s v="CA-2017-140585"/>
    <x v="401"/>
    <x v="3"/>
    <n v="12"/>
    <x v="4"/>
    <s v="Mon"/>
    <d v="2017-12-23T00:00:00"/>
    <x v="0"/>
    <s v="RA-19915"/>
    <s v="Russell Applegate"/>
    <s v="Consumer"/>
    <s v="United States"/>
    <s v="Encinitas"/>
    <x v="1"/>
    <n v="92024"/>
    <x v="1"/>
    <s v="OFF-BI-10003364"/>
    <x v="1"/>
    <s v="Binders"/>
    <s v="Binding Machine Supplies"/>
    <n v="46.671999999999997"/>
    <n v="2"/>
    <x v="2"/>
    <n v="16.3352"/>
    <n v="0.35000000000000003"/>
  </r>
  <r>
    <n v="1117"/>
    <s v="CA-2016-144855"/>
    <x v="402"/>
    <x v="0"/>
    <n v="7"/>
    <x v="7"/>
    <s v="Fri"/>
    <d v="2016-07-24T00:00:00"/>
    <x v="0"/>
    <s v="DL-13495"/>
    <s v="Dionis Lloyd"/>
    <s v="Corporate"/>
    <s v="United States"/>
    <s v="San Francisco"/>
    <x v="1"/>
    <n v="94110"/>
    <x v="1"/>
    <s v="OFF-LA-10003766"/>
    <x v="1"/>
    <s v="Labels"/>
    <s v="Self-Adhesive Removable Labels"/>
    <n v="6.3"/>
    <n v="2"/>
    <x v="0"/>
    <n v="3.024"/>
    <n v="0.48000000000000004"/>
  </r>
  <r>
    <n v="1118"/>
    <s v="CA-2015-142755"/>
    <x v="403"/>
    <x v="1"/>
    <n v="9"/>
    <x v="8"/>
    <s v="Fri"/>
    <d v="2015-09-08T00:00:00"/>
    <x v="1"/>
    <s v="CS-12355"/>
    <s v="Christine Sundaresam"/>
    <s v="Consumer"/>
    <s v="United States"/>
    <s v="Roswell"/>
    <x v="32"/>
    <n v="30076"/>
    <x v="0"/>
    <s v="OFF-PA-10001970"/>
    <x v="1"/>
    <s v="Paper"/>
    <s v="Xerox 1908"/>
    <n v="279.89999999999998"/>
    <n v="5"/>
    <x v="0"/>
    <n v="137.15100000000001"/>
    <n v="0.4900000000000001"/>
  </r>
  <r>
    <n v="1122"/>
    <s v="US-2014-147627"/>
    <x v="404"/>
    <x v="2"/>
    <n v="1"/>
    <x v="9"/>
    <s v="Mon"/>
    <d v="2014-01-26T00:00:00"/>
    <x v="1"/>
    <s v="HL-15040"/>
    <s v="Hunter Lopez"/>
    <s v="Consumer"/>
    <s v="United States"/>
    <s v="Jonesboro"/>
    <x v="36"/>
    <n v="72401"/>
    <x v="0"/>
    <s v="TEC-PH-10001061"/>
    <x v="2"/>
    <s v="Phones"/>
    <s v="Apple iPhone 5C"/>
    <n v="699.93"/>
    <n v="7"/>
    <x v="0"/>
    <n v="181.98179999999999"/>
    <n v="0.26"/>
  </r>
  <r>
    <n v="1128"/>
    <s v="CA-2015-105970"/>
    <x v="56"/>
    <x v="1"/>
    <n v="3"/>
    <x v="10"/>
    <s v="Mon"/>
    <d v="2015-03-07T00:00:00"/>
    <x v="1"/>
    <s v="PA-19060"/>
    <s v="Pete Armstrong"/>
    <s v="Home Office"/>
    <s v="United States"/>
    <s v="Richmond"/>
    <x v="14"/>
    <n v="47374"/>
    <x v="2"/>
    <s v="OFF-AR-10003156"/>
    <x v="1"/>
    <s v="Art"/>
    <s v="50 Colored Long Pencils"/>
    <n v="10.16"/>
    <n v="1"/>
    <x v="0"/>
    <n v="2.6415999999999999"/>
    <n v="0.26"/>
  </r>
  <r>
    <n v="1130"/>
    <s v="CA-2016-112102"/>
    <x v="405"/>
    <x v="0"/>
    <n v="4"/>
    <x v="3"/>
    <s v="Tue"/>
    <d v="2016-04-16T00:00:00"/>
    <x v="1"/>
    <s v="BD-11605"/>
    <s v="Brian Dahlen"/>
    <s v="Consumer"/>
    <s v="United States"/>
    <s v="Springfield"/>
    <x v="17"/>
    <n v="22153"/>
    <x v="0"/>
    <s v="FUR-TA-10004086"/>
    <x v="0"/>
    <s v="Tables"/>
    <s v="KI Adjustable-Height Table"/>
    <n v="343.92"/>
    <n v="4"/>
    <x v="0"/>
    <n v="75.662400000000005"/>
    <n v="0.22"/>
  </r>
  <r>
    <n v="1133"/>
    <s v="US-2016-114776"/>
    <x v="406"/>
    <x v="0"/>
    <n v="12"/>
    <x v="4"/>
    <s v="Tue"/>
    <d v="2016-12-07T00:00:00"/>
    <x v="2"/>
    <s v="GG-14650"/>
    <s v="Greg Guthrie"/>
    <s v="Corporate"/>
    <s v="United States"/>
    <s v="Antioch"/>
    <x v="1"/>
    <n v="94509"/>
    <x v="1"/>
    <s v="OFF-PA-10004100"/>
    <x v="1"/>
    <s v="Paper"/>
    <s v="Xerox 216"/>
    <n v="19.440000000000001"/>
    <n v="3"/>
    <x v="0"/>
    <n v="9.3312000000000008"/>
    <n v="0.48000000000000004"/>
  </r>
  <r>
    <n v="1134"/>
    <s v="US-2016-134908"/>
    <x v="407"/>
    <x v="0"/>
    <n v="6"/>
    <x v="1"/>
    <s v="Sun"/>
    <d v="2016-06-09T00:00:00"/>
    <x v="1"/>
    <s v="JS-15940"/>
    <s v="Joni Sundaresam"/>
    <s v="Home Office"/>
    <s v="United States"/>
    <s v="Philadelphia"/>
    <x v="9"/>
    <n v="19134"/>
    <x v="3"/>
    <s v="OFF-ST-10003479"/>
    <x v="1"/>
    <s v="Storage"/>
    <s v="Eldon Base for stackable storage shelf, platinum"/>
    <n v="124.608"/>
    <n v="4"/>
    <x v="2"/>
    <n v="-23.364000000000001"/>
    <n v="-0.1875"/>
  </r>
  <r>
    <n v="1136"/>
    <s v="US-2016-148803"/>
    <x v="25"/>
    <x v="0"/>
    <n v="12"/>
    <x v="4"/>
    <s v="Sun"/>
    <d v="2016-12-11T00:00:00"/>
    <x v="3"/>
    <s v="LR-16915"/>
    <s v="Lena Radford"/>
    <s v="Consumer"/>
    <s v="United States"/>
    <s v="Homestead"/>
    <x v="2"/>
    <n v="33030"/>
    <x v="0"/>
    <s v="OFF-ST-10001476"/>
    <x v="1"/>
    <s v="Storage"/>
    <s v="Steel Personal Filing/Posting Tote"/>
    <n v="85.224000000000004"/>
    <n v="3"/>
    <x v="2"/>
    <n v="7.4570999999999996"/>
    <n v="8.7499999999999994E-2"/>
  </r>
  <r>
    <n v="1137"/>
    <s v="CA-2016-152170"/>
    <x v="393"/>
    <x v="0"/>
    <n v="11"/>
    <x v="0"/>
    <s v="Sat"/>
    <d v="2016-11-15T00:00:00"/>
    <x v="0"/>
    <s v="FH-14275"/>
    <s v="Frank Hawley"/>
    <s v="Corporate"/>
    <s v="United States"/>
    <s v="La Porte"/>
    <x v="14"/>
    <n v="46350"/>
    <x v="2"/>
    <s v="OFF-EN-10002831"/>
    <x v="1"/>
    <s v="Envelopes"/>
    <s v="Tyvek  Top-Opening Peel &amp; Seel  Envelopes, Gray"/>
    <n v="287.52"/>
    <n v="8"/>
    <x v="0"/>
    <n v="129.38399999999999"/>
    <n v="0.44999999999999996"/>
  </r>
  <r>
    <n v="1142"/>
    <s v="CA-2014-146969"/>
    <x v="408"/>
    <x v="2"/>
    <n v="9"/>
    <x v="8"/>
    <s v="Mon"/>
    <d v="2014-10-03T00:00:00"/>
    <x v="1"/>
    <s v="AP-10915"/>
    <s v="Arthur Prichep"/>
    <s v="Consumer"/>
    <s v="United States"/>
    <s v="Los Angeles"/>
    <x v="1"/>
    <n v="90045"/>
    <x v="1"/>
    <s v="FUR-FU-10004188"/>
    <x v="0"/>
    <s v="Furnishings"/>
    <s v="Luxo Professional Combination Clamp-On Lamps"/>
    <n v="204.6"/>
    <n v="2"/>
    <x v="0"/>
    <n v="53.195999999999998"/>
    <n v="0.26"/>
  </r>
  <r>
    <n v="1147"/>
    <s v="CA-2015-112452"/>
    <x v="385"/>
    <x v="1"/>
    <n v="4"/>
    <x v="3"/>
    <s v="Sat"/>
    <d v="2015-04-04T00:00:00"/>
    <x v="3"/>
    <s v="NC-18340"/>
    <s v="Nat Carroll"/>
    <s v="Consumer"/>
    <s v="United States"/>
    <s v="Lansing"/>
    <x v="12"/>
    <n v="48911"/>
    <x v="2"/>
    <s v="OFF-AP-10003849"/>
    <x v="1"/>
    <s v="Appliances"/>
    <s v="Hoover Shoulder Vac Commercial Portable Vacuum"/>
    <n v="644.07600000000002"/>
    <n v="2"/>
    <x v="9"/>
    <n v="107.346"/>
    <n v="0.16666666666666666"/>
  </r>
  <r>
    <n v="1152"/>
    <s v="CA-2015-113971"/>
    <x v="409"/>
    <x v="1"/>
    <n v="5"/>
    <x v="5"/>
    <s v="Fri"/>
    <d v="2015-05-14T00:00:00"/>
    <x v="1"/>
    <s v="CB-12535"/>
    <s v="Claudia Bergmann"/>
    <s v="Corporate"/>
    <s v="United States"/>
    <s v="Cuyahoga Falls"/>
    <x v="24"/>
    <n v="44221"/>
    <x v="3"/>
    <s v="FUR-FU-10001852"/>
    <x v="0"/>
    <s v="Furnishings"/>
    <s v="Eldon Regeneration Recycled Desk Accessories, Smoke"/>
    <n v="8.3520000000000003"/>
    <n v="6"/>
    <x v="2"/>
    <n v="1.2527999999999999"/>
    <n v="0.15"/>
  </r>
  <r>
    <n v="1153"/>
    <s v="CA-2017-160395"/>
    <x v="410"/>
    <x v="0"/>
    <n v="12"/>
    <x v="4"/>
    <s v="Sat"/>
    <d v="2017-01-06T00:00:00"/>
    <x v="1"/>
    <s v="KL-16555"/>
    <s v="Kelly Lampkin"/>
    <s v="Corporate"/>
    <s v="United States"/>
    <s v="Reno"/>
    <x v="33"/>
    <n v="89502"/>
    <x v="1"/>
    <s v="OFF-AR-10003759"/>
    <x v="1"/>
    <s v="Art"/>
    <s v="Crayola Anti Dust Chalk, 12/Pack"/>
    <n v="3.64"/>
    <n v="2"/>
    <x v="0"/>
    <n v="1.6379999999999999"/>
    <n v="0.44999999999999996"/>
  </r>
  <r>
    <n v="1155"/>
    <s v="CA-2014-136567"/>
    <x v="411"/>
    <x v="2"/>
    <n v="12"/>
    <x v="4"/>
    <s v="Sat"/>
    <d v="2014-12-21T00:00:00"/>
    <x v="2"/>
    <s v="PS-19045"/>
    <s v="Penelope Sewall"/>
    <s v="Home Office"/>
    <s v="United States"/>
    <s v="Harrisonburg"/>
    <x v="17"/>
    <n v="22801"/>
    <x v="0"/>
    <s v="OFF-ST-10004337"/>
    <x v="1"/>
    <s v="Storage"/>
    <s v="SAFCO Commercial Wire Shelving, 72h"/>
    <n v="122.48"/>
    <n v="2"/>
    <x v="0"/>
    <n v="0"/>
    <n v="0"/>
  </r>
  <r>
    <n v="1159"/>
    <s v="CA-2016-149314"/>
    <x v="412"/>
    <x v="0"/>
    <n v="7"/>
    <x v="7"/>
    <s v="Sat"/>
    <d v="2016-07-07T00:00:00"/>
    <x v="0"/>
    <s v="GB-14530"/>
    <s v="George Bell"/>
    <s v="Corporate"/>
    <s v="United States"/>
    <s v="Los Angeles"/>
    <x v="1"/>
    <n v="90004"/>
    <x v="1"/>
    <s v="FUR-CH-10002126"/>
    <x v="0"/>
    <s v="Chairs"/>
    <s v="Hon Deluxe Fabric Upholstered Stacking Chairs"/>
    <n v="195.184"/>
    <n v="1"/>
    <x v="2"/>
    <n v="19.5184"/>
    <n v="0.1"/>
  </r>
  <r>
    <n v="1160"/>
    <s v="CA-2017-147039"/>
    <x v="221"/>
    <x v="3"/>
    <n v="6"/>
    <x v="1"/>
    <s v="Thu"/>
    <d v="2017-07-04T00:00:00"/>
    <x v="1"/>
    <s v="AA-10315"/>
    <s v="Alex Avila"/>
    <s v="Consumer"/>
    <s v="United States"/>
    <s v="Minneapolis"/>
    <x v="11"/>
    <n v="55407"/>
    <x v="2"/>
    <s v="OFF-AP-10000576"/>
    <x v="1"/>
    <s v="Appliances"/>
    <s v="Belkin 325VA UPS Surge Protector, 6'"/>
    <n v="362.94"/>
    <n v="3"/>
    <x v="0"/>
    <n v="90.734999999999999"/>
    <n v="0.25"/>
  </r>
  <r>
    <n v="1162"/>
    <s v="CA-2014-126522"/>
    <x v="413"/>
    <x v="2"/>
    <n v="9"/>
    <x v="8"/>
    <s v="Mon"/>
    <d v="2014-09-05T00:00:00"/>
    <x v="0"/>
    <s v="LT-16765"/>
    <s v="Larry Tron"/>
    <s v="Consumer"/>
    <s v="United States"/>
    <s v="Escondido"/>
    <x v="1"/>
    <n v="92025"/>
    <x v="1"/>
    <s v="OFF-AR-10004042"/>
    <x v="1"/>
    <s v="Art"/>
    <s v="BOSTON Model 1800 Electric Pencil Sharpeners, Putty/Woodgrain"/>
    <n v="53.94"/>
    <n v="3"/>
    <x v="0"/>
    <n v="15.6426"/>
    <n v="0.29000000000000004"/>
  </r>
  <r>
    <n v="1163"/>
    <s v="CA-2014-127964"/>
    <x v="222"/>
    <x v="2"/>
    <n v="3"/>
    <x v="10"/>
    <s v="Mon"/>
    <d v="2014-03-08T00:00:00"/>
    <x v="1"/>
    <s v="AP-10720"/>
    <s v="Anne Pryor"/>
    <s v="Home Office"/>
    <s v="United States"/>
    <s v="New York City"/>
    <x v="15"/>
    <n v="10035"/>
    <x v="3"/>
    <s v="TEC-PH-10004700"/>
    <x v="2"/>
    <s v="Phones"/>
    <s v="PowerGen Dual USB Car Charger"/>
    <n v="9.99"/>
    <n v="1"/>
    <x v="0"/>
    <n v="4.5953999999999997"/>
    <n v="0.45999999999999996"/>
  </r>
  <r>
    <n v="1166"/>
    <s v="CA-2014-117709"/>
    <x v="414"/>
    <x v="2"/>
    <n v="5"/>
    <x v="5"/>
    <s v="Sun"/>
    <d v="2014-05-08T00:00:00"/>
    <x v="1"/>
    <s v="PM-18940"/>
    <s v="Paul MacIntyre"/>
    <s v="Consumer"/>
    <s v="United States"/>
    <s v="Jackson"/>
    <x v="12"/>
    <n v="49201"/>
    <x v="2"/>
    <s v="OFF-BI-10001294"/>
    <x v="1"/>
    <s v="Binders"/>
    <s v="Fellowes Binding Cases"/>
    <n v="46.8"/>
    <n v="4"/>
    <x v="0"/>
    <n v="21.06"/>
    <n v="0.45"/>
  </r>
  <r>
    <n v="1167"/>
    <s v="CA-2015-125416"/>
    <x v="121"/>
    <x v="1"/>
    <n v="11"/>
    <x v="0"/>
    <s v="Mon"/>
    <d v="2015-11-02T00:00:00"/>
    <x v="3"/>
    <s v="KC-16540"/>
    <s v="Kelly Collister"/>
    <s v="Consumer"/>
    <s v="United States"/>
    <s v="Seattle"/>
    <x v="4"/>
    <n v="98115"/>
    <x v="1"/>
    <s v="TEC-AC-10001552"/>
    <x v="2"/>
    <s v="Accessories"/>
    <s v="Logitech K350 2.4Ghz Wireless Keyboard"/>
    <n v="447.93"/>
    <n v="9"/>
    <x v="0"/>
    <n v="49.272300000000001"/>
    <n v="0.11"/>
  </r>
  <r>
    <n v="1168"/>
    <s v="CA-2017-145226"/>
    <x v="166"/>
    <x v="3"/>
    <n v="12"/>
    <x v="4"/>
    <s v="Fri"/>
    <d v="2017-12-10T00:00:00"/>
    <x v="0"/>
    <s v="DL-13315"/>
    <s v="Delfina Latchford"/>
    <s v="Consumer"/>
    <s v="United States"/>
    <s v="New York City"/>
    <x v="15"/>
    <n v="10035"/>
    <x v="3"/>
    <s v="FUR-FU-10004952"/>
    <x v="0"/>
    <s v="Furnishings"/>
    <s v="C-Line Cubicle Keepers Polyproplyene Holder w/Velcro Back, 8-1/2x11, 25/Bx"/>
    <n v="109.48"/>
    <n v="2"/>
    <x v="0"/>
    <n v="33.938800000000001"/>
    <n v="0.31"/>
  </r>
  <r>
    <n v="1172"/>
    <s v="US-2014-100279"/>
    <x v="415"/>
    <x v="2"/>
    <n v="3"/>
    <x v="10"/>
    <s v="Mon"/>
    <d v="2014-03-14T00:00:00"/>
    <x v="1"/>
    <s v="SW-20275"/>
    <s v="Scott Williamson"/>
    <s v="Consumer"/>
    <s v="United States"/>
    <s v="Royal Oak"/>
    <x v="12"/>
    <n v="48073"/>
    <x v="2"/>
    <s v="OFF-PA-10002259"/>
    <x v="1"/>
    <s v="Paper"/>
    <s v="Geographics Note Cards, Blank, White, 8 1/2&quot; x 11&quot;"/>
    <n v="22.38"/>
    <n v="2"/>
    <x v="0"/>
    <n v="10.7424"/>
    <n v="0.48000000000000004"/>
  </r>
  <r>
    <n v="1173"/>
    <s v="CA-2014-158064"/>
    <x v="416"/>
    <x v="2"/>
    <n v="4"/>
    <x v="3"/>
    <s v="Mon"/>
    <d v="2014-04-25T00:00:00"/>
    <x v="1"/>
    <s v="AA-10375"/>
    <s v="Allen Armold"/>
    <s v="Consumer"/>
    <s v="United States"/>
    <s v="Los Angeles"/>
    <x v="1"/>
    <n v="90008"/>
    <x v="1"/>
    <s v="OFF-BI-10002976"/>
    <x v="1"/>
    <s v="Binders"/>
    <s v="ACCOHIDE Binder by Acco"/>
    <n v="16.52"/>
    <n v="5"/>
    <x v="2"/>
    <n v="5.5754999999999999"/>
    <n v="0.33750000000000002"/>
  </r>
  <r>
    <n v="1174"/>
    <s v="US-2015-104430"/>
    <x v="417"/>
    <x v="1"/>
    <n v="10"/>
    <x v="2"/>
    <s v="Thu"/>
    <d v="2015-10-26T00:00:00"/>
    <x v="1"/>
    <s v="LT-17110"/>
    <s v="Liz Thompson"/>
    <s v="Consumer"/>
    <s v="United States"/>
    <s v="Bloomington"/>
    <x v="10"/>
    <n v="61701"/>
    <x v="2"/>
    <s v="OFF-BI-10000301"/>
    <x v="1"/>
    <s v="Binders"/>
    <s v="GBC Instant Report Kit"/>
    <n v="5.1760000000000002"/>
    <n v="4"/>
    <x v="3"/>
    <n v="-7.7640000000000002"/>
    <n v="-1.5"/>
  </r>
  <r>
    <n v="1175"/>
    <s v="CA-2015-132080"/>
    <x v="418"/>
    <x v="1"/>
    <n v="8"/>
    <x v="6"/>
    <s v="Sat"/>
    <d v="2015-08-25T00:00:00"/>
    <x v="2"/>
    <s v="DP-13105"/>
    <s v="Dave Poirier"/>
    <s v="Corporate"/>
    <s v="United States"/>
    <s v="New York City"/>
    <x v="15"/>
    <n v="10035"/>
    <x v="3"/>
    <s v="OFF-BI-10003694"/>
    <x v="1"/>
    <s v="Binders"/>
    <s v="Avery 3 1/2&quot; Diskette Storage Pages, 10/Pack"/>
    <n v="50.112000000000002"/>
    <n v="6"/>
    <x v="2"/>
    <n v="16.2864"/>
    <n v="0.32500000000000001"/>
  </r>
  <r>
    <n v="1176"/>
    <s v="CA-2016-161207"/>
    <x v="48"/>
    <x v="0"/>
    <n v="8"/>
    <x v="6"/>
    <s v="Mon"/>
    <d v="2016-09-03T00:00:00"/>
    <x v="1"/>
    <s v="AB-10060"/>
    <s v="Adam Bellavance"/>
    <s v="Home Office"/>
    <s v="United States"/>
    <s v="Concord"/>
    <x v="38"/>
    <n v="3301"/>
    <x v="3"/>
    <s v="OFF-SU-10000381"/>
    <x v="1"/>
    <s v="Supplies"/>
    <s v="Acme Forged Steel Scissors with Black Enamel Handles"/>
    <n v="27.93"/>
    <n v="3"/>
    <x v="0"/>
    <n v="8.0997000000000003"/>
    <n v="0.29000000000000004"/>
  </r>
  <r>
    <n v="1177"/>
    <s v="CA-2014-120243"/>
    <x v="419"/>
    <x v="2"/>
    <n v="12"/>
    <x v="4"/>
    <s v="Sat"/>
    <d v="2014-12-30T00:00:00"/>
    <x v="0"/>
    <s v="AT-10435"/>
    <s v="Alyssa Tate"/>
    <s v="Home Office"/>
    <s v="United States"/>
    <s v="Los Angeles"/>
    <x v="1"/>
    <n v="90004"/>
    <x v="1"/>
    <s v="OFF-LA-10004425"/>
    <x v="1"/>
    <s v="Labels"/>
    <s v="Staple-on labels"/>
    <n v="11.56"/>
    <n v="4"/>
    <x v="0"/>
    <n v="5.4332000000000003"/>
    <n v="0.47000000000000003"/>
  </r>
  <r>
    <n v="1180"/>
    <s v="CA-2016-168081"/>
    <x v="420"/>
    <x v="0"/>
    <n v="4"/>
    <x v="3"/>
    <s v="Sun"/>
    <d v="2016-04-27T00:00:00"/>
    <x v="0"/>
    <s v="CA-12055"/>
    <s v="Cathy Armstrong"/>
    <s v="Home Office"/>
    <s v="United States"/>
    <s v="Houston"/>
    <x v="5"/>
    <n v="77070"/>
    <x v="2"/>
    <s v="TEC-AC-10003174"/>
    <x v="2"/>
    <s v="Accessories"/>
    <s v="Plantronics S12 Corded Telephone Headset System"/>
    <n v="258.69600000000003"/>
    <n v="3"/>
    <x v="2"/>
    <n v="64.674000000000007"/>
    <n v="0.25"/>
  </r>
  <r>
    <n v="1181"/>
    <s v="CA-2014-128146"/>
    <x v="260"/>
    <x v="2"/>
    <n v="6"/>
    <x v="1"/>
    <s v="Sat"/>
    <d v="2014-06-25T00:00:00"/>
    <x v="1"/>
    <s v="DB-13060"/>
    <s v="Dave Brooks"/>
    <s v="Consumer"/>
    <s v="United States"/>
    <s v="Lakewood"/>
    <x v="30"/>
    <n v="8701"/>
    <x v="3"/>
    <s v="TEC-PH-10004539"/>
    <x v="2"/>
    <s v="Phones"/>
    <s v="Wireless Extenders zBoost YX545 SOHO Signal Booster"/>
    <n v="1322.93"/>
    <n v="7"/>
    <x v="0"/>
    <n v="357.19110000000001"/>
    <n v="0.27"/>
  </r>
  <r>
    <n v="1183"/>
    <s v="CA-2017-138779"/>
    <x v="421"/>
    <x v="3"/>
    <n v="1"/>
    <x v="9"/>
    <s v="Sat"/>
    <d v="2017-01-15T00:00:00"/>
    <x v="2"/>
    <s v="RB-19570"/>
    <s v="Rob Beeghly"/>
    <s v="Consumer"/>
    <s v="United States"/>
    <s v="Jacksonville"/>
    <x v="3"/>
    <n v="28540"/>
    <x v="0"/>
    <s v="OFF-EN-10002504"/>
    <x v="1"/>
    <s v="Envelopes"/>
    <s v="Tyvek  Top-Opening Peel &amp; Seel Envelopes, Plain White"/>
    <n v="21.744"/>
    <n v="1"/>
    <x v="2"/>
    <n v="7.3385999999999996"/>
    <n v="0.33749999999999997"/>
  </r>
  <r>
    <n v="1185"/>
    <s v="CA-2014-127131"/>
    <x v="156"/>
    <x v="2"/>
    <n v="11"/>
    <x v="0"/>
    <s v="Mon"/>
    <d v="2014-11-30T00:00:00"/>
    <x v="1"/>
    <s v="HR-14830"/>
    <s v="Harold Ryan"/>
    <s v="Corporate"/>
    <s v="United States"/>
    <s v="Seattle"/>
    <x v="4"/>
    <n v="98103"/>
    <x v="1"/>
    <s v="OFF-BI-10004656"/>
    <x v="1"/>
    <s v="Binders"/>
    <s v="Peel &amp; Stick Add-On Corner Pockets"/>
    <n v="12.096"/>
    <n v="7"/>
    <x v="2"/>
    <n v="4.2336"/>
    <n v="0.35"/>
  </r>
  <r>
    <n v="1189"/>
    <s v="CA-2017-117212"/>
    <x v="422"/>
    <x v="3"/>
    <n v="2"/>
    <x v="11"/>
    <s v="Sun"/>
    <d v="2017-02-28T00:00:00"/>
    <x v="0"/>
    <s v="BT-11530"/>
    <s v="Bradley Talbott"/>
    <s v="Home Office"/>
    <s v="United States"/>
    <s v="Los Angeles"/>
    <x v="1"/>
    <n v="90036"/>
    <x v="1"/>
    <s v="OFF-AP-10004532"/>
    <x v="1"/>
    <s v="Appliances"/>
    <s v="Kensington 6 Outlet Guardian Standard Surge Protector"/>
    <n v="81.92"/>
    <n v="4"/>
    <x v="0"/>
    <n v="22.118400000000001"/>
    <n v="0.27"/>
  </r>
  <r>
    <n v="1194"/>
    <s v="US-2015-130519"/>
    <x v="423"/>
    <x v="1"/>
    <n v="9"/>
    <x v="8"/>
    <s v="Tue"/>
    <d v="2015-09-15T00:00:00"/>
    <x v="3"/>
    <s v="NG-18355"/>
    <s v="Nat Gilpin"/>
    <s v="Corporate"/>
    <s v="United States"/>
    <s v="Coral Springs"/>
    <x v="2"/>
    <n v="33065"/>
    <x v="0"/>
    <s v="OFF-PA-10001937"/>
    <x v="1"/>
    <s v="Paper"/>
    <s v="Xerox 21"/>
    <n v="15.552"/>
    <n v="3"/>
    <x v="2"/>
    <n v="5.4432"/>
    <n v="0.35000000000000003"/>
  </r>
  <r>
    <n v="1198"/>
    <s v="CA-2016-130946"/>
    <x v="143"/>
    <x v="0"/>
    <n v="4"/>
    <x v="3"/>
    <s v="Fri"/>
    <d v="2016-04-12T00:00:00"/>
    <x v="1"/>
    <s v="ZC-21910"/>
    <s v="Zuschuss Carroll"/>
    <s v="Consumer"/>
    <s v="United States"/>
    <s v="Houston"/>
    <x v="5"/>
    <n v="77041"/>
    <x v="2"/>
    <s v="TEC-AC-10001990"/>
    <x v="2"/>
    <s v="Accessories"/>
    <s v="Kensington Orbit Wireless Mobile Trackball for PC and Mac"/>
    <n v="431.928"/>
    <n v="9"/>
    <x v="2"/>
    <n v="64.789199999999994"/>
    <n v="0.15"/>
  </r>
  <r>
    <n v="1201"/>
    <s v="CA-2016-114727"/>
    <x v="424"/>
    <x v="0"/>
    <n v="7"/>
    <x v="7"/>
    <s v="Mon"/>
    <d v="2016-07-24T00:00:00"/>
    <x v="1"/>
    <s v="LS-16945"/>
    <s v="Linda Southworth"/>
    <s v="Corporate"/>
    <s v="United States"/>
    <s v="Denver"/>
    <x v="22"/>
    <n v="80219"/>
    <x v="1"/>
    <s v="FUR-CH-10002335"/>
    <x v="0"/>
    <s v="Chairs"/>
    <s v="Hon GuestStacker Chair"/>
    <n v="544.00800000000004"/>
    <n v="3"/>
    <x v="2"/>
    <n v="40.800600000000003"/>
    <n v="7.4999999999999997E-2"/>
  </r>
  <r>
    <n v="1206"/>
    <s v="CA-2017-133235"/>
    <x v="375"/>
    <x v="3"/>
    <n v="8"/>
    <x v="6"/>
    <s v="Tue"/>
    <d v="2017-08-04T00:00:00"/>
    <x v="2"/>
    <s v="LH-16750"/>
    <s v="Larry Hughes"/>
    <s v="Consumer"/>
    <s v="United States"/>
    <s v="Charlotte"/>
    <x v="3"/>
    <n v="28205"/>
    <x v="0"/>
    <s v="TEC-PH-10002660"/>
    <x v="2"/>
    <s v="Phones"/>
    <s v="Nortel Networks T7316 E Nt8 B27"/>
    <n v="271.95999999999998"/>
    <n v="5"/>
    <x v="2"/>
    <n v="16.997499999999999"/>
    <n v="6.25E-2"/>
  </r>
  <r>
    <n v="1207"/>
    <s v="CA-2016-137050"/>
    <x v="215"/>
    <x v="0"/>
    <n v="7"/>
    <x v="7"/>
    <s v="Thu"/>
    <d v="2016-07-18T00:00:00"/>
    <x v="0"/>
    <s v="SW-20755"/>
    <s v="Steven Ward"/>
    <s v="Corporate"/>
    <s v="United States"/>
    <s v="New York City"/>
    <x v="15"/>
    <n v="10009"/>
    <x v="3"/>
    <s v="OFF-ST-10004634"/>
    <x v="1"/>
    <s v="Storage"/>
    <s v="Personal Folder Holder, Ebony"/>
    <n v="11.21"/>
    <n v="1"/>
    <x v="0"/>
    <n v="3.363"/>
    <n v="0.3"/>
  </r>
  <r>
    <n v="1213"/>
    <s v="US-2017-118087"/>
    <x v="425"/>
    <x v="3"/>
    <n v="9"/>
    <x v="8"/>
    <s v="Sat"/>
    <d v="2017-09-13T00:00:00"/>
    <x v="1"/>
    <s v="SP-20620"/>
    <s v="Stefania Perrino"/>
    <s v="Corporate"/>
    <s v="United States"/>
    <s v="Philadelphia"/>
    <x v="9"/>
    <n v="19134"/>
    <x v="3"/>
    <s v="FUR-CH-10004860"/>
    <x v="0"/>
    <s v="Chairs"/>
    <s v="Global Low Back Tilter Chair"/>
    <n v="141.37200000000001"/>
    <n v="2"/>
    <x v="4"/>
    <n v="-48.470399999999998"/>
    <n v="-0.3428571428571428"/>
  </r>
  <r>
    <n v="1221"/>
    <s v="CA-2014-110184"/>
    <x v="136"/>
    <x v="2"/>
    <n v="7"/>
    <x v="7"/>
    <s v="Sat"/>
    <d v="2014-07-16T00:00:00"/>
    <x v="1"/>
    <s v="BF-11170"/>
    <s v="Ben Ferrer"/>
    <s v="Home Office"/>
    <s v="United States"/>
    <s v="Los Angeles"/>
    <x v="1"/>
    <n v="90036"/>
    <x v="1"/>
    <s v="OFF-ST-10000107"/>
    <x v="1"/>
    <s v="Storage"/>
    <s v="Fellowes Super Stor/Drawer"/>
    <n v="249.75"/>
    <n v="9"/>
    <x v="0"/>
    <n v="44.954999999999998"/>
    <n v="0.18"/>
  </r>
  <r>
    <n v="1223"/>
    <s v="CA-2016-126004"/>
    <x v="426"/>
    <x v="0"/>
    <n v="12"/>
    <x v="4"/>
    <s v="Sun"/>
    <d v="2016-12-05T00:00:00"/>
    <x v="2"/>
    <s v="BM-11140"/>
    <s v="Becky Martin"/>
    <s v="Consumer"/>
    <s v="United States"/>
    <s v="New York City"/>
    <x v="15"/>
    <n v="10024"/>
    <x v="3"/>
    <s v="FUR-FU-10001602"/>
    <x v="0"/>
    <s v="Furnishings"/>
    <s v="Eldon Delta Triangular Chair Mat, 52&quot; x 58&quot;, Clear"/>
    <n v="113.79"/>
    <n v="3"/>
    <x v="0"/>
    <n v="20.482199999999999"/>
    <n v="0.18"/>
  </r>
  <r>
    <n v="1229"/>
    <s v="CA-2017-100013"/>
    <x v="44"/>
    <x v="3"/>
    <n v="11"/>
    <x v="0"/>
    <s v="Mon"/>
    <d v="2017-11-11T00:00:00"/>
    <x v="1"/>
    <s v="ZC-21910"/>
    <s v="Zuschuss Carroll"/>
    <s v="Consumer"/>
    <s v="United States"/>
    <s v="Los Angeles"/>
    <x v="1"/>
    <n v="90045"/>
    <x v="1"/>
    <s v="OFF-EN-10001219"/>
    <x v="1"/>
    <s v="Envelopes"/>
    <s v="#10- 4 1/8&quot; x 9 1/2&quot; Security-Tint Envelopes"/>
    <n v="15.28"/>
    <n v="2"/>
    <x v="0"/>
    <n v="7.4871999999999996"/>
    <n v="0.49"/>
  </r>
  <r>
    <n v="1232"/>
    <s v="CA-2015-132570"/>
    <x v="89"/>
    <x v="1"/>
    <n v="10"/>
    <x v="2"/>
    <s v="Sat"/>
    <d v="2015-11-02T00:00:00"/>
    <x v="0"/>
    <s v="KT-16480"/>
    <s v="Kean Thornton"/>
    <s v="Consumer"/>
    <s v="United States"/>
    <s v="Buffalo"/>
    <x v="15"/>
    <n v="14215"/>
    <x v="3"/>
    <s v="OFF-AR-10000369"/>
    <x v="1"/>
    <s v="Art"/>
    <s v="Design Ebony Sketching Pencil"/>
    <n v="2.78"/>
    <n v="2"/>
    <x v="0"/>
    <n v="0.7228"/>
    <n v="0.26"/>
  </r>
  <r>
    <n v="1234"/>
    <s v="CA-2016-153682"/>
    <x v="197"/>
    <x v="0"/>
    <n v="5"/>
    <x v="5"/>
    <s v="Mon"/>
    <d v="2016-06-01T00:00:00"/>
    <x v="2"/>
    <s v="BG-11695"/>
    <s v="Brooke Gillingham"/>
    <s v="Corporate"/>
    <s v="United States"/>
    <s v="Cincinnati"/>
    <x v="24"/>
    <n v="45231"/>
    <x v="3"/>
    <s v="TEC-CO-10001046"/>
    <x v="2"/>
    <s v="Copiers"/>
    <s v="Canon Imageclass D680 Copier / Fax"/>
    <n v="839.98800000000006"/>
    <n v="2"/>
    <x v="8"/>
    <n v="69.998999999999995"/>
    <n v="8.3333333333333329E-2"/>
  </r>
  <r>
    <n v="1235"/>
    <s v="CA-2016-144344"/>
    <x v="99"/>
    <x v="0"/>
    <n v="10"/>
    <x v="2"/>
    <s v="Fri"/>
    <d v="2016-10-28T00:00:00"/>
    <x v="3"/>
    <s v="PG-18820"/>
    <s v="Patrick Gardner"/>
    <s v="Consumer"/>
    <s v="United States"/>
    <s v="Boynton Beach"/>
    <x v="2"/>
    <n v="33437"/>
    <x v="0"/>
    <s v="FUR-FU-10000076"/>
    <x v="0"/>
    <s v="Furnishings"/>
    <s v="24-Hour Round Wall Clock"/>
    <n v="47.951999999999998"/>
    <n v="3"/>
    <x v="2"/>
    <n v="13.786199999999999"/>
    <n v="0.28749999999999998"/>
  </r>
  <r>
    <n v="1239"/>
    <s v="CA-2014-127012"/>
    <x v="427"/>
    <x v="2"/>
    <n v="8"/>
    <x v="6"/>
    <s v="Mon"/>
    <d v="2014-08-15T00:00:00"/>
    <x v="1"/>
    <s v="GM-14680"/>
    <s v="Greg Matthias"/>
    <s v="Consumer"/>
    <s v="United States"/>
    <s v="Seattle"/>
    <x v="4"/>
    <n v="98105"/>
    <x v="1"/>
    <s v="FUR-FU-10003691"/>
    <x v="0"/>
    <s v="Furnishings"/>
    <s v="Eldon Image Series Desk Accessories, Ebony"/>
    <n v="12.35"/>
    <n v="1"/>
    <x v="0"/>
    <n v="5.4340000000000002"/>
    <n v="0.44"/>
  </r>
  <r>
    <n v="1242"/>
    <s v="CA-2016-128727"/>
    <x v="48"/>
    <x v="0"/>
    <n v="8"/>
    <x v="6"/>
    <s v="Mon"/>
    <d v="2016-09-04T00:00:00"/>
    <x v="1"/>
    <s v="MO-17800"/>
    <s v="Meg O'Connel"/>
    <s v="Home Office"/>
    <s v="United States"/>
    <s v="New York City"/>
    <x v="15"/>
    <n v="10024"/>
    <x v="3"/>
    <s v="TEC-PH-10003442"/>
    <x v="2"/>
    <s v="Phones"/>
    <s v="Samsung Replacement EH64AVFWE Premium Headset"/>
    <n v="22"/>
    <n v="4"/>
    <x v="0"/>
    <n v="5.5"/>
    <n v="0.25"/>
  </r>
  <r>
    <n v="1243"/>
    <s v="US-2016-162859"/>
    <x v="428"/>
    <x v="0"/>
    <n v="2"/>
    <x v="11"/>
    <s v="Mon"/>
    <d v="2016-02-22T00:00:00"/>
    <x v="1"/>
    <s v="PG-18820"/>
    <s v="Patrick Gardner"/>
    <s v="Consumer"/>
    <s v="United States"/>
    <s v="New York City"/>
    <x v="15"/>
    <n v="10009"/>
    <x v="3"/>
    <s v="OFF-BI-10004519"/>
    <x v="1"/>
    <s v="Binders"/>
    <s v="GBC DocuBind P100 Manual Binding Machine"/>
    <n v="398.35199999999998"/>
    <n v="3"/>
    <x v="2"/>
    <n v="124.485"/>
    <n v="0.3125"/>
  </r>
  <r>
    <n v="1245"/>
    <s v="CA-2017-133641"/>
    <x v="303"/>
    <x v="3"/>
    <n v="5"/>
    <x v="5"/>
    <s v="Sun"/>
    <d v="2017-05-21T00:00:00"/>
    <x v="1"/>
    <s v="EJ-14155"/>
    <s v="Eva Jacobs"/>
    <s v="Consumer"/>
    <s v="United States"/>
    <s v="Gulfport"/>
    <x v="35"/>
    <n v="39503"/>
    <x v="0"/>
    <s v="OFF-EN-10004955"/>
    <x v="1"/>
    <s v="Envelopes"/>
    <s v="Fashion Color Clasp Envelopes"/>
    <n v="48.69"/>
    <n v="9"/>
    <x v="0"/>
    <n v="23.8581"/>
    <n v="0.49000000000000005"/>
  </r>
  <r>
    <n v="1246"/>
    <s v="CA-2014-168494"/>
    <x v="429"/>
    <x v="2"/>
    <n v="12"/>
    <x v="4"/>
    <s v="Fri"/>
    <d v="2014-12-14T00:00:00"/>
    <x v="0"/>
    <s v="NP-18700"/>
    <s v="Nora Preis"/>
    <s v="Consumer"/>
    <s v="United States"/>
    <s v="Fresno"/>
    <x v="1"/>
    <n v="93727"/>
    <x v="1"/>
    <s v="FUR-TA-10004619"/>
    <x v="0"/>
    <s v="Tables"/>
    <s v="Hon Non-Folding Utility Tables"/>
    <n v="764.68799999999999"/>
    <n v="6"/>
    <x v="2"/>
    <n v="95.585999999999999"/>
    <n v="0.125"/>
  </r>
  <r>
    <n v="1249"/>
    <s v="CA-2017-115602"/>
    <x v="401"/>
    <x v="3"/>
    <n v="12"/>
    <x v="4"/>
    <s v="Mon"/>
    <d v="2017-12-24T00:00:00"/>
    <x v="1"/>
    <s v="DJ-13630"/>
    <s v="Doug Jacobs"/>
    <s v="Consumer"/>
    <s v="United States"/>
    <s v="New York City"/>
    <x v="15"/>
    <n v="10009"/>
    <x v="3"/>
    <s v="OFF-AR-10002280"/>
    <x v="1"/>
    <s v="Art"/>
    <s v="Staples in misc. colors"/>
    <n v="38.82"/>
    <n v="6"/>
    <x v="0"/>
    <n v="17.469000000000001"/>
    <n v="0.45"/>
  </r>
  <r>
    <n v="1253"/>
    <s v="CA-2015-154956"/>
    <x v="430"/>
    <x v="1"/>
    <n v="7"/>
    <x v="7"/>
    <s v="Sat"/>
    <d v="2015-07-09T00:00:00"/>
    <x v="1"/>
    <s v="IM-15070"/>
    <s v="Irene Maddox"/>
    <s v="Consumer"/>
    <s v="United States"/>
    <s v="Milwaukee"/>
    <x v="6"/>
    <n v="53209"/>
    <x v="2"/>
    <s v="TEC-PH-10004165"/>
    <x v="2"/>
    <s v="Phones"/>
    <s v="Mitel MiVoice 5330e IP Phone"/>
    <n v="1099.96"/>
    <n v="4"/>
    <x v="0"/>
    <n v="285.9896"/>
    <n v="0.26"/>
  </r>
  <r>
    <n v="1254"/>
    <s v="CA-2017-144638"/>
    <x v="431"/>
    <x v="3"/>
    <n v="3"/>
    <x v="10"/>
    <s v="Fri"/>
    <d v="2017-03-14T00:00:00"/>
    <x v="1"/>
    <s v="MH-18115"/>
    <s v="Mick Hernandez"/>
    <s v="Home Office"/>
    <s v="United States"/>
    <s v="Chester"/>
    <x v="9"/>
    <n v="19013"/>
    <x v="3"/>
    <s v="OFF-AR-10003958"/>
    <x v="1"/>
    <s v="Art"/>
    <s v="Newell 337"/>
    <n v="5.2480000000000002"/>
    <n v="2"/>
    <x v="2"/>
    <n v="0.59040000000000004"/>
    <n v="0.1125"/>
  </r>
  <r>
    <n v="1258"/>
    <s v="US-2016-168620"/>
    <x v="432"/>
    <x v="0"/>
    <n v="12"/>
    <x v="4"/>
    <s v="Sat"/>
    <d v="2016-12-28T00:00:00"/>
    <x v="0"/>
    <s v="RB-19795"/>
    <s v="Ross Baird"/>
    <s v="Home Office"/>
    <s v="United States"/>
    <s v="Charlotte"/>
    <x v="3"/>
    <n v="28205"/>
    <x v="0"/>
    <s v="OFF-BI-10001575"/>
    <x v="1"/>
    <s v="Binders"/>
    <s v="GBC Linen Binding Covers"/>
    <n v="27.882000000000001"/>
    <n v="3"/>
    <x v="7"/>
    <n v="-20.4468"/>
    <n v="-0.73333333333333328"/>
  </r>
  <r>
    <n v="1261"/>
    <s v="CA-2017-117079"/>
    <x v="433"/>
    <x v="3"/>
    <n v="10"/>
    <x v="2"/>
    <s v="Mon"/>
    <d v="2017-10-27T00:00:00"/>
    <x v="1"/>
    <s v="JR-15700"/>
    <s v="Jocasta Rupert"/>
    <s v="Consumer"/>
    <s v="United States"/>
    <s v="Jacksonville"/>
    <x v="2"/>
    <n v="32216"/>
    <x v="0"/>
    <s v="TEC-PH-10004586"/>
    <x v="2"/>
    <s v="Phones"/>
    <s v="Wilson SignalBoost 841262 DB PRO Amplifier Kit"/>
    <n v="863.88"/>
    <n v="3"/>
    <x v="2"/>
    <n v="107.985"/>
    <n v="0.125"/>
  </r>
  <r>
    <n v="1262"/>
    <s v="US-2016-144393"/>
    <x v="99"/>
    <x v="0"/>
    <n v="10"/>
    <x v="2"/>
    <s v="Fri"/>
    <d v="2016-11-04T00:00:00"/>
    <x v="1"/>
    <s v="SM-20950"/>
    <s v="Suzanne McNair"/>
    <s v="Corporate"/>
    <s v="United States"/>
    <s v="Greenville"/>
    <x v="3"/>
    <n v="27834"/>
    <x v="0"/>
    <s v="OFF-BI-10004236"/>
    <x v="1"/>
    <s v="Binders"/>
    <s v="XtraLife ClearVue Slant-D Ring Binder, White, 3&quot;"/>
    <n v="17.616"/>
    <n v="4"/>
    <x v="7"/>
    <n v="-14.0928"/>
    <n v="-0.8"/>
  </r>
  <r>
    <n v="1263"/>
    <s v="CA-2017-105053"/>
    <x v="434"/>
    <x v="3"/>
    <n v="7"/>
    <x v="7"/>
    <s v="Fri"/>
    <d v="2017-07-09T00:00:00"/>
    <x v="0"/>
    <s v="CS-12355"/>
    <s v="Christine Sundaresam"/>
    <s v="Consumer"/>
    <s v="United States"/>
    <s v="Long Beach"/>
    <x v="15"/>
    <n v="11561"/>
    <x v="3"/>
    <s v="OFF-BI-10001634"/>
    <x v="1"/>
    <s v="Binders"/>
    <s v="Wilson Jones Active Use Binders"/>
    <n v="17.472000000000001"/>
    <n v="3"/>
    <x v="2"/>
    <n v="6.3335999999999997"/>
    <n v="0.36249999999999993"/>
  </r>
  <r>
    <n v="1264"/>
    <s v="CA-2016-155992"/>
    <x v="390"/>
    <x v="0"/>
    <n v="10"/>
    <x v="2"/>
    <s v="Sat"/>
    <d v="2016-10-02T00:00:00"/>
    <x v="2"/>
    <s v="CC-12220"/>
    <s v="Chris Cortes"/>
    <s v="Consumer"/>
    <s v="United States"/>
    <s v="La Porte"/>
    <x v="14"/>
    <n v="46350"/>
    <x v="2"/>
    <s v="TEC-PH-10000215"/>
    <x v="2"/>
    <s v="Phones"/>
    <s v="Plantronics Cordless Phone Headset with In-line Volume - M214C"/>
    <n v="69.900000000000006"/>
    <n v="2"/>
    <x v="0"/>
    <n v="18.873000000000001"/>
    <n v="0.27"/>
  </r>
  <r>
    <n v="1266"/>
    <s v="CA-2017-110380"/>
    <x v="263"/>
    <x v="3"/>
    <n v="9"/>
    <x v="8"/>
    <s v="Sat"/>
    <d v="2017-09-07T00:00:00"/>
    <x v="1"/>
    <s v="PF-19225"/>
    <s v="Phillip Flathmann"/>
    <s v="Consumer"/>
    <s v="United States"/>
    <s v="San Francisco"/>
    <x v="1"/>
    <n v="94122"/>
    <x v="1"/>
    <s v="OFF-AR-10000422"/>
    <x v="1"/>
    <s v="Art"/>
    <s v="Pencil and Crayon Sharpener"/>
    <n v="6.57"/>
    <n v="3"/>
    <x v="0"/>
    <n v="1.7739"/>
    <n v="0.27"/>
  </r>
  <r>
    <n v="1267"/>
    <s v="US-2014-167738"/>
    <x v="163"/>
    <x v="2"/>
    <n v="12"/>
    <x v="4"/>
    <s v="Wed"/>
    <d v="2014-12-29T00:00:00"/>
    <x v="1"/>
    <s v="JC-16105"/>
    <s v="Julie Creighton"/>
    <s v="Corporate"/>
    <s v="United States"/>
    <s v="Los Angeles"/>
    <x v="1"/>
    <n v="90045"/>
    <x v="1"/>
    <s v="OFF-ST-10003306"/>
    <x v="1"/>
    <s v="Storage"/>
    <s v="Letter Size Cart"/>
    <n v="142.86000000000001"/>
    <n v="1"/>
    <x v="0"/>
    <n v="41.429400000000001"/>
    <n v="0.28999999999999998"/>
  </r>
  <r>
    <n v="1269"/>
    <s v="CA-2017-121412"/>
    <x v="394"/>
    <x v="3"/>
    <n v="9"/>
    <x v="8"/>
    <s v="Sat"/>
    <d v="2017-09-27T00:00:00"/>
    <x v="1"/>
    <s v="BG-11695"/>
    <s v="Brooke Gillingham"/>
    <s v="Corporate"/>
    <s v="United States"/>
    <s v="Louisville"/>
    <x v="22"/>
    <n v="80027"/>
    <x v="1"/>
    <s v="FUR-FU-10000246"/>
    <x v="0"/>
    <s v="Furnishings"/>
    <s v="Aluminum Document Frame"/>
    <n v="29.327999999999999"/>
    <n v="3"/>
    <x v="2"/>
    <n v="3.6659999999999999"/>
    <n v="0.125"/>
  </r>
  <r>
    <n v="1270"/>
    <s v="CA-2017-100426"/>
    <x v="397"/>
    <x v="3"/>
    <n v="6"/>
    <x v="1"/>
    <s v="Sun"/>
    <d v="2017-06-08T00:00:00"/>
    <x v="1"/>
    <s v="DC-12850"/>
    <s v="Dan Campbell"/>
    <s v="Consumer"/>
    <s v="United States"/>
    <s v="Florence"/>
    <x v="19"/>
    <n v="35630"/>
    <x v="0"/>
    <s v="OFF-PA-10002870"/>
    <x v="1"/>
    <s v="Paper"/>
    <s v="Ampad Phone Message Book, Recycled, 400 Message Capacity, 5 ¾” x 11”"/>
    <n v="12.48"/>
    <n v="2"/>
    <x v="0"/>
    <n v="5.6159999999999997"/>
    <n v="0.44999999999999996"/>
  </r>
  <r>
    <n v="1271"/>
    <s v="US-2016-103646"/>
    <x v="435"/>
    <x v="0"/>
    <n v="4"/>
    <x v="3"/>
    <s v="Thu"/>
    <d v="2016-04-26T00:00:00"/>
    <x v="1"/>
    <s v="SP-20545"/>
    <s v="Sibella Parks"/>
    <s v="Corporate"/>
    <s v="United States"/>
    <s v="Chicago"/>
    <x v="10"/>
    <n v="60623"/>
    <x v="2"/>
    <s v="OFF-ST-10000563"/>
    <x v="1"/>
    <s v="Storage"/>
    <s v="Fellowes Bankers Box Stor/Drawer Steel Plus"/>
    <n v="102.336"/>
    <n v="4"/>
    <x v="2"/>
    <n v="-12.792"/>
    <n v="-0.125"/>
  </r>
  <r>
    <n v="1274"/>
    <s v="CA-2016-119186"/>
    <x v="436"/>
    <x v="0"/>
    <n v="5"/>
    <x v="5"/>
    <s v="Thu"/>
    <d v="2016-05-26T00:00:00"/>
    <x v="3"/>
    <s v="MS-17710"/>
    <s v="Maurice Satty"/>
    <s v="Consumer"/>
    <s v="United States"/>
    <s v="Fort Worth"/>
    <x v="5"/>
    <n v="76106"/>
    <x v="2"/>
    <s v="OFF-PA-10004621"/>
    <x v="1"/>
    <s v="Paper"/>
    <s v="Xerox 212"/>
    <n v="10.368"/>
    <n v="2"/>
    <x v="2"/>
    <n v="3.6288"/>
    <n v="0.35"/>
  </r>
  <r>
    <n v="1278"/>
    <s v="CA-2016-148698"/>
    <x v="437"/>
    <x v="0"/>
    <n v="5"/>
    <x v="5"/>
    <s v="Mon"/>
    <d v="2016-05-07T00:00:00"/>
    <x v="1"/>
    <s v="BD-11770"/>
    <s v="Bryan Davis"/>
    <s v="Consumer"/>
    <s v="United States"/>
    <s v="Houston"/>
    <x v="5"/>
    <n v="77070"/>
    <x v="2"/>
    <s v="OFF-AR-10004022"/>
    <x v="1"/>
    <s v="Art"/>
    <s v="Panasonic KP-380BK Classic Electric Pencil Sharpener"/>
    <n v="86.352000000000004"/>
    <n v="3"/>
    <x v="2"/>
    <n v="5.3970000000000002"/>
    <n v="6.25E-2"/>
  </r>
  <r>
    <n v="1279"/>
    <s v="CA-2014-163293"/>
    <x v="78"/>
    <x v="2"/>
    <n v="9"/>
    <x v="8"/>
    <s v="Mon"/>
    <d v="2014-09-11T00:00:00"/>
    <x v="2"/>
    <s v="KC-16255"/>
    <s v="Karen Carlisle"/>
    <s v="Corporate"/>
    <s v="United States"/>
    <s v="Macon"/>
    <x v="32"/>
    <n v="31204"/>
    <x v="0"/>
    <s v="TEC-AC-10004209"/>
    <x v="2"/>
    <s v="Accessories"/>
    <s v="Memorex Froggy Flash Drive 4 GB"/>
    <n v="32.97"/>
    <n v="3"/>
    <x v="0"/>
    <n v="12.8583"/>
    <n v="0.39"/>
  </r>
  <r>
    <n v="1281"/>
    <s v="CA-2016-160815"/>
    <x v="64"/>
    <x v="0"/>
    <n v="9"/>
    <x v="8"/>
    <s v="Mon"/>
    <d v="2016-09-06T00:00:00"/>
    <x v="2"/>
    <s v="TR-21325"/>
    <s v="Toby Ritter"/>
    <s v="Consumer"/>
    <s v="United States"/>
    <s v="Cedar Rapids"/>
    <x v="23"/>
    <n v="52402"/>
    <x v="2"/>
    <s v="TEC-PH-10003505"/>
    <x v="2"/>
    <s v="Phones"/>
    <s v="Geemarc AmpliPOWER60"/>
    <n v="278.39999999999998"/>
    <n v="3"/>
    <x v="0"/>
    <n v="80.736000000000004"/>
    <n v="0.29000000000000004"/>
  </r>
  <r>
    <n v="1282"/>
    <s v="CA-2017-122154"/>
    <x v="357"/>
    <x v="3"/>
    <n v="4"/>
    <x v="3"/>
    <s v="Sun"/>
    <d v="2017-04-11T00:00:00"/>
    <x v="2"/>
    <s v="SA-20830"/>
    <s v="Sue Ann Reed"/>
    <s v="Consumer"/>
    <s v="United States"/>
    <s v="Jacksonville"/>
    <x v="2"/>
    <n v="32216"/>
    <x v="0"/>
    <s v="OFF-LA-10000121"/>
    <x v="1"/>
    <s v="Labels"/>
    <s v="Avery 48"/>
    <n v="15.12"/>
    <n v="3"/>
    <x v="2"/>
    <n v="4.9139999999999997"/>
    <n v="0.32500000000000001"/>
  </r>
  <r>
    <n v="1285"/>
    <s v="US-2015-149692"/>
    <x v="398"/>
    <x v="1"/>
    <n v="12"/>
    <x v="4"/>
    <s v="Sun"/>
    <d v="2015-12-12T00:00:00"/>
    <x v="1"/>
    <s v="KW-16435"/>
    <s v="Katrina Willman"/>
    <s v="Consumer"/>
    <s v="United States"/>
    <s v="Austin"/>
    <x v="5"/>
    <n v="78745"/>
    <x v="2"/>
    <s v="OFF-BI-10002813"/>
    <x v="1"/>
    <s v="Binders"/>
    <s v="Avery Reinforcements for Hole-Punch Pages"/>
    <n v="2.7719999999999998"/>
    <n v="7"/>
    <x v="3"/>
    <n v="-4.851"/>
    <n v="-1.7500000000000002"/>
  </r>
  <r>
    <n v="1286"/>
    <s v="CA-2016-119445"/>
    <x v="189"/>
    <x v="0"/>
    <n v="6"/>
    <x v="1"/>
    <s v="Sun"/>
    <d v="2016-07-03T00:00:00"/>
    <x v="1"/>
    <s v="GM-14500"/>
    <s v="Gene McClure"/>
    <s v="Consumer"/>
    <s v="United States"/>
    <s v="Providence"/>
    <x v="34"/>
    <n v="2908"/>
    <x v="3"/>
    <s v="OFF-ST-10000617"/>
    <x v="1"/>
    <s v="Storage"/>
    <s v="Woodgrain Magazine Files by Perma"/>
    <n v="14.9"/>
    <n v="5"/>
    <x v="0"/>
    <n v="1.0429999999999999"/>
    <n v="6.9999999999999993E-2"/>
  </r>
  <r>
    <n v="1287"/>
    <s v="CA-2015-124268"/>
    <x v="430"/>
    <x v="1"/>
    <n v="7"/>
    <x v="7"/>
    <s v="Sat"/>
    <d v="2015-07-08T00:00:00"/>
    <x v="1"/>
    <s v="AD-10180"/>
    <s v="Alan Dominguez"/>
    <s v="Home Office"/>
    <s v="United States"/>
    <s v="New York City"/>
    <x v="15"/>
    <n v="10035"/>
    <x v="3"/>
    <s v="OFF-AR-10004817"/>
    <x v="1"/>
    <s v="Art"/>
    <s v="Colorific Watercolor Pencils"/>
    <n v="15.48"/>
    <n v="3"/>
    <x v="0"/>
    <n v="4.4892000000000003"/>
    <n v="0.29000000000000004"/>
  </r>
  <r>
    <n v="1288"/>
    <s v="CA-2016-154711"/>
    <x v="438"/>
    <x v="0"/>
    <n v="11"/>
    <x v="0"/>
    <s v="Tue"/>
    <d v="2016-11-26T00:00:00"/>
    <x v="1"/>
    <s v="TB-21355"/>
    <s v="Todd Boyes"/>
    <s v="Corporate"/>
    <s v="United States"/>
    <s v="New York City"/>
    <x v="15"/>
    <n v="10009"/>
    <x v="3"/>
    <s v="FUR-FU-10000397"/>
    <x v="0"/>
    <s v="Furnishings"/>
    <s v="Luxo Economy Swing Arm Lamp"/>
    <n v="39.880000000000003"/>
    <n v="2"/>
    <x v="0"/>
    <n v="11.166399999999999"/>
    <n v="0.27999999999999997"/>
  </r>
  <r>
    <n v="1291"/>
    <s v="CA-2016-163384"/>
    <x v="336"/>
    <x v="0"/>
    <n v="11"/>
    <x v="0"/>
    <s v="Thu"/>
    <d v="2016-11-12T00:00:00"/>
    <x v="2"/>
    <s v="CC-12430"/>
    <s v="Chuck Clark"/>
    <s v="Home Office"/>
    <s v="United States"/>
    <s v="San Francisco"/>
    <x v="1"/>
    <n v="94122"/>
    <x v="1"/>
    <s v="OFF-BI-10004970"/>
    <x v="1"/>
    <s v="Binders"/>
    <s v="ACCOHIDE 3-Ring Binder, Blue, 1&quot;"/>
    <n v="13.215999999999999"/>
    <n v="4"/>
    <x v="2"/>
    <n v="4.4603999999999999"/>
    <n v="0.33750000000000002"/>
  </r>
  <r>
    <n v="1293"/>
    <s v="CA-2015-101707"/>
    <x v="372"/>
    <x v="1"/>
    <n v="8"/>
    <x v="6"/>
    <s v="Thu"/>
    <d v="2015-09-01T00:00:00"/>
    <x v="1"/>
    <s v="PF-19165"/>
    <s v="Philip Fox"/>
    <s v="Consumer"/>
    <s v="United States"/>
    <s v="San Diego"/>
    <x v="1"/>
    <n v="92105"/>
    <x v="1"/>
    <s v="OFF-SU-10001218"/>
    <x v="1"/>
    <s v="Supplies"/>
    <s v="Fiskars Softgrip Scissors"/>
    <n v="32.94"/>
    <n v="3"/>
    <x v="0"/>
    <n v="9.2232000000000003"/>
    <n v="0.28000000000000003"/>
  </r>
  <r>
    <n v="1296"/>
    <s v="CA-2015-138898"/>
    <x v="439"/>
    <x v="1"/>
    <n v="5"/>
    <x v="5"/>
    <s v="Mon"/>
    <d v="2015-05-29T00:00:00"/>
    <x v="1"/>
    <s v="JH-16180"/>
    <s v="Justin Hirsh"/>
    <s v="Consumer"/>
    <s v="United States"/>
    <s v="Pueblo"/>
    <x v="22"/>
    <n v="81001"/>
    <x v="1"/>
    <s v="OFF-AP-10004487"/>
    <x v="1"/>
    <s v="Appliances"/>
    <s v="Kensington 4 Outlet MasterPiece Compact Power Control Center"/>
    <n v="845.72799999999995"/>
    <n v="13"/>
    <x v="2"/>
    <n v="84.572800000000001"/>
    <n v="0.1"/>
  </r>
  <r>
    <n v="1297"/>
    <s v="CA-2017-115427"/>
    <x v="246"/>
    <x v="3"/>
    <n v="12"/>
    <x v="4"/>
    <s v="Sat"/>
    <d v="2018-01-03T00:00:00"/>
    <x v="1"/>
    <s v="EB-13975"/>
    <s v="Erica Bern"/>
    <s v="Corporate"/>
    <s v="United States"/>
    <s v="Fairfield"/>
    <x v="1"/>
    <n v="94533"/>
    <x v="1"/>
    <s v="OFF-BI-10002103"/>
    <x v="1"/>
    <s v="Binders"/>
    <s v="Cardinal Slant-D Ring Binder, Heavy Gauge Vinyl"/>
    <n v="13.904"/>
    <n v="2"/>
    <x v="2"/>
    <n v="4.5187999999999997"/>
    <n v="0.32499999999999996"/>
  </r>
  <r>
    <n v="1299"/>
    <s v="CA-2016-134425"/>
    <x v="16"/>
    <x v="0"/>
    <n v="12"/>
    <x v="4"/>
    <s v="Thu"/>
    <d v="2016-12-12T00:00:00"/>
    <x v="0"/>
    <s v="QJ-19255"/>
    <s v="Quincy Jones"/>
    <s v="Corporate"/>
    <s v="United States"/>
    <s v="Saint Paul"/>
    <x v="11"/>
    <n v="55106"/>
    <x v="2"/>
    <s v="TEC-PH-10003555"/>
    <x v="2"/>
    <s v="Phones"/>
    <s v="Motorola HK250 Universal Bluetooth Headset"/>
    <n v="114.95"/>
    <n v="5"/>
    <x v="0"/>
    <n v="2.2989999999999999"/>
    <n v="0.02"/>
  </r>
  <r>
    <n v="1300"/>
    <s v="CA-2015-121391"/>
    <x v="241"/>
    <x v="1"/>
    <n v="10"/>
    <x v="2"/>
    <s v="Sun"/>
    <d v="2015-10-07T00:00:00"/>
    <x v="2"/>
    <s v="AA-10315"/>
    <s v="Alex Avila"/>
    <s v="Consumer"/>
    <s v="United States"/>
    <s v="San Francisco"/>
    <x v="1"/>
    <n v="94109"/>
    <x v="1"/>
    <s v="OFF-ST-10001590"/>
    <x v="1"/>
    <s v="Storage"/>
    <s v="Tenex Personal Project File with Scoop Front Design, Black"/>
    <n v="26.96"/>
    <n v="2"/>
    <x v="0"/>
    <n v="7.0095999999999998"/>
    <n v="0.26"/>
  </r>
  <r>
    <n v="1301"/>
    <s v="CA-2016-137043"/>
    <x v="440"/>
    <x v="0"/>
    <n v="12"/>
    <x v="4"/>
    <s v="Fri"/>
    <d v="2016-12-25T00:00:00"/>
    <x v="0"/>
    <s v="LC-17140"/>
    <s v="Logan Currie"/>
    <s v="Consumer"/>
    <s v="United States"/>
    <s v="Springfield"/>
    <x v="17"/>
    <n v="22153"/>
    <x v="0"/>
    <s v="FUR-FU-10003664"/>
    <x v="0"/>
    <s v="Furnishings"/>
    <s v="Electrix Architect's Clamp-On Swing Arm Lamp, Black"/>
    <n v="572.76"/>
    <n v="6"/>
    <x v="0"/>
    <n v="166.10040000000001"/>
    <n v="0.29000000000000004"/>
  </r>
  <r>
    <n v="1303"/>
    <s v="CA-2015-115847"/>
    <x v="441"/>
    <x v="1"/>
    <n v="9"/>
    <x v="8"/>
    <s v="Sat"/>
    <d v="2015-09-24T00:00:00"/>
    <x v="0"/>
    <s v="TC-21535"/>
    <s v="Tracy Collins"/>
    <s v="Home Office"/>
    <s v="United States"/>
    <s v="Arlington"/>
    <x v="17"/>
    <n v="22204"/>
    <x v="0"/>
    <s v="FUR-BO-10003433"/>
    <x v="0"/>
    <s v="Bookcases"/>
    <s v="Sauder Cornerstone Collection Library"/>
    <n v="61.96"/>
    <n v="2"/>
    <x v="0"/>
    <n v="4.3372000000000002"/>
    <n v="7.0000000000000007E-2"/>
  </r>
  <r>
    <n v="1304"/>
    <s v="US-2017-126179"/>
    <x v="442"/>
    <x v="3"/>
    <n v="7"/>
    <x v="7"/>
    <s v="Mon"/>
    <d v="2017-07-07T00:00:00"/>
    <x v="1"/>
    <s v="CS-12460"/>
    <s v="Chuck Sachs"/>
    <s v="Consumer"/>
    <s v="United States"/>
    <s v="Columbus"/>
    <x v="32"/>
    <n v="31907"/>
    <x v="0"/>
    <s v="FUR-FU-10002554"/>
    <x v="0"/>
    <s v="Furnishings"/>
    <s v="Westinghouse Floor Lamp with Metal Mesh Shade, Black"/>
    <n v="23.99"/>
    <n v="1"/>
    <x v="0"/>
    <n v="5.5176999999999996"/>
    <n v="0.23"/>
  </r>
  <r>
    <n v="1306"/>
    <s v="CA-2016-101966"/>
    <x v="215"/>
    <x v="0"/>
    <n v="7"/>
    <x v="7"/>
    <s v="Thu"/>
    <d v="2016-07-16T00:00:00"/>
    <x v="0"/>
    <s v="BM-11785"/>
    <s v="Bryan Mills"/>
    <s v="Consumer"/>
    <s v="United States"/>
    <s v="Houston"/>
    <x v="5"/>
    <n v="77036"/>
    <x v="2"/>
    <s v="TEC-PH-10003437"/>
    <x v="2"/>
    <s v="Phones"/>
    <s v="Blue Parrot B250XT Professional Grade Wireless Bluetooth Headset with"/>
    <n v="419.94400000000002"/>
    <n v="7"/>
    <x v="2"/>
    <n v="52.493000000000002"/>
    <n v="0.125"/>
  </r>
  <r>
    <n v="1307"/>
    <s v="CA-2016-141397"/>
    <x v="23"/>
    <x v="0"/>
    <n v="6"/>
    <x v="1"/>
    <s v="Mon"/>
    <d v="2016-06-21T00:00:00"/>
    <x v="2"/>
    <s v="RC-19825"/>
    <s v="Roy Collins"/>
    <s v="Consumer"/>
    <s v="United States"/>
    <s v="Pasadena"/>
    <x v="1"/>
    <n v="91104"/>
    <x v="1"/>
    <s v="OFF-PA-10002986"/>
    <x v="1"/>
    <s v="Paper"/>
    <s v="Xerox 1898"/>
    <n v="46.76"/>
    <n v="7"/>
    <x v="0"/>
    <n v="22.444800000000001"/>
    <n v="0.48000000000000004"/>
  </r>
  <r>
    <n v="1312"/>
    <s v="CA-2016-141082"/>
    <x v="10"/>
    <x v="0"/>
    <n v="12"/>
    <x v="4"/>
    <s v="Fri"/>
    <d v="2016-12-13T00:00:00"/>
    <x v="1"/>
    <s v="FM-14380"/>
    <s v="Fred McMath"/>
    <s v="Consumer"/>
    <s v="United States"/>
    <s v="Lawrence"/>
    <x v="31"/>
    <n v="1841"/>
    <x v="3"/>
    <s v="OFF-LA-10001404"/>
    <x v="1"/>
    <s v="Labels"/>
    <s v="Avery 517"/>
    <n v="3.69"/>
    <n v="1"/>
    <x v="0"/>
    <n v="1.7343"/>
    <n v="0.47"/>
  </r>
  <r>
    <n v="1314"/>
    <s v="US-2016-134488"/>
    <x v="443"/>
    <x v="0"/>
    <n v="9"/>
    <x v="8"/>
    <s v="Sat"/>
    <d v="2016-10-01T00:00:00"/>
    <x v="1"/>
    <s v="PK-19075"/>
    <s v="Pete Kriz"/>
    <s v="Consumer"/>
    <s v="United States"/>
    <s v="Columbus"/>
    <x v="24"/>
    <n v="43229"/>
    <x v="3"/>
    <s v="FUR-CH-10003199"/>
    <x v="0"/>
    <s v="Chairs"/>
    <s v="Office Star - Contemporary Task Swivel Chair"/>
    <n v="155.37200000000001"/>
    <n v="2"/>
    <x v="4"/>
    <n v="-13.317600000000001"/>
    <n v="-8.5714285714285715E-2"/>
  </r>
  <r>
    <n v="1315"/>
    <s v="CA-2016-145919"/>
    <x v="122"/>
    <x v="0"/>
    <n v="12"/>
    <x v="4"/>
    <s v="Sun"/>
    <d v="2016-12-23T00:00:00"/>
    <x v="1"/>
    <s v="HG-14965"/>
    <s v="Henry Goldwyn"/>
    <s v="Corporate"/>
    <s v="United States"/>
    <s v="Los Angeles"/>
    <x v="1"/>
    <n v="90032"/>
    <x v="1"/>
    <s v="OFF-PA-10003072"/>
    <x v="1"/>
    <s v="Paper"/>
    <s v="Eureka Recycled Copy Paper 8 1/2&quot; x 11&quot;, Ream"/>
    <n v="38.880000000000003"/>
    <n v="6"/>
    <x v="0"/>
    <n v="18.662400000000002"/>
    <n v="0.48000000000000004"/>
  </r>
  <r>
    <n v="1318"/>
    <s v="CA-2017-157651"/>
    <x v="386"/>
    <x v="3"/>
    <n v="12"/>
    <x v="4"/>
    <s v="Sun"/>
    <d v="2017-12-14T00:00:00"/>
    <x v="1"/>
    <s v="HA-14920"/>
    <s v="Helen Andreada"/>
    <s v="Consumer"/>
    <s v="United States"/>
    <s v="Philadelphia"/>
    <x v="9"/>
    <n v="19120"/>
    <x v="3"/>
    <s v="TEC-AC-10003116"/>
    <x v="2"/>
    <s v="Accessories"/>
    <s v="Memorex Froggy Flash Drive 8 GB"/>
    <n v="14.2"/>
    <n v="1"/>
    <x v="2"/>
    <n v="3.3725000000000001"/>
    <n v="0.23750000000000002"/>
  </r>
  <r>
    <n v="1319"/>
    <s v="CA-2014-160773"/>
    <x v="267"/>
    <x v="2"/>
    <n v="7"/>
    <x v="7"/>
    <s v="Tue"/>
    <d v="2014-07-05T00:00:00"/>
    <x v="1"/>
    <s v="LW-16825"/>
    <s v="Laurel Workman"/>
    <s v="Corporate"/>
    <s v="United States"/>
    <s v="Deltona"/>
    <x v="2"/>
    <n v="32725"/>
    <x v="0"/>
    <s v="TEC-PH-10004586"/>
    <x v="2"/>
    <s v="Phones"/>
    <s v="Wilson SignalBoost 841262 DB PRO Amplifier Kit"/>
    <n v="575.91999999999996"/>
    <n v="2"/>
    <x v="2"/>
    <n v="71.989999999999995"/>
    <n v="0.125"/>
  </r>
  <r>
    <n v="1321"/>
    <s v="CA-2017-167703"/>
    <x v="444"/>
    <x v="3"/>
    <n v="2"/>
    <x v="11"/>
    <s v="Fri"/>
    <d v="2017-02-08T00:00:00"/>
    <x v="1"/>
    <s v="MC-17575"/>
    <s v="Matt Collins"/>
    <s v="Consumer"/>
    <s v="United States"/>
    <s v="Cincinnati"/>
    <x v="24"/>
    <n v="45231"/>
    <x v="3"/>
    <s v="OFF-BI-10002071"/>
    <x v="1"/>
    <s v="Binders"/>
    <s v="Fellowes Black Plastic Comb Bindings"/>
    <n v="5.2290000000000001"/>
    <n v="3"/>
    <x v="7"/>
    <n v="-4.1832000000000003"/>
    <n v="-0.8"/>
  </r>
  <r>
    <n v="1323"/>
    <s v="CA-2017-121804"/>
    <x v="445"/>
    <x v="3"/>
    <n v="3"/>
    <x v="10"/>
    <s v="Fri"/>
    <d v="2017-03-08T00:00:00"/>
    <x v="1"/>
    <s v="LP-17095"/>
    <s v="Liz Preis"/>
    <s v="Consumer"/>
    <s v="United States"/>
    <s v="Murray"/>
    <x v="0"/>
    <n v="42071"/>
    <x v="0"/>
    <s v="OFF-AP-10004859"/>
    <x v="1"/>
    <s v="Appliances"/>
    <s v="Acco 6 Outlet Guardian Premium Surge Suppressor"/>
    <n v="72.8"/>
    <n v="5"/>
    <x v="0"/>
    <n v="19.655999999999999"/>
    <n v="0.27"/>
  </r>
  <r>
    <n v="1324"/>
    <s v="CA-2017-162635"/>
    <x v="446"/>
    <x v="3"/>
    <n v="10"/>
    <x v="2"/>
    <s v="Mon"/>
    <d v="2017-10-10T00:00:00"/>
    <x v="2"/>
    <s v="EB-14170"/>
    <s v="Evan Bailliet"/>
    <s v="Consumer"/>
    <s v="United States"/>
    <s v="Wilmington"/>
    <x v="3"/>
    <n v="28403"/>
    <x v="0"/>
    <s v="OFF-PA-10002659"/>
    <x v="1"/>
    <s v="Paper"/>
    <s v="Avoid Verbal Orders Carbonless Minifold Book"/>
    <n v="10.816000000000001"/>
    <n v="4"/>
    <x v="2"/>
    <n v="3.5152000000000001"/>
    <n v="0.32500000000000001"/>
  </r>
  <r>
    <n v="1325"/>
    <s v="CA-2014-107153"/>
    <x v="447"/>
    <x v="2"/>
    <n v="9"/>
    <x v="8"/>
    <s v="Sun"/>
    <d v="2014-10-03T00:00:00"/>
    <x v="1"/>
    <s v="GZ-14545"/>
    <s v="George Zrebassa"/>
    <s v="Corporate"/>
    <s v="United States"/>
    <s v="Lawrence"/>
    <x v="31"/>
    <n v="1841"/>
    <x v="3"/>
    <s v="OFF-ST-10001321"/>
    <x v="1"/>
    <s v="Storage"/>
    <s v="Decoflex Hanging Personal Folder File, Blue"/>
    <n v="46.26"/>
    <n v="3"/>
    <x v="0"/>
    <n v="12.4902"/>
    <n v="0.27"/>
  </r>
  <r>
    <n v="1326"/>
    <s v="US-2014-117058"/>
    <x v="278"/>
    <x v="2"/>
    <n v="5"/>
    <x v="5"/>
    <s v="Tue"/>
    <d v="2014-05-30T00:00:00"/>
    <x v="2"/>
    <s v="LE-16810"/>
    <s v="Laurel Elliston"/>
    <s v="Consumer"/>
    <s v="United States"/>
    <s v="Chicago"/>
    <x v="10"/>
    <n v="60653"/>
    <x v="2"/>
    <s v="OFF-BI-10004139"/>
    <x v="1"/>
    <s v="Binders"/>
    <s v="Fellowes Presentation Covers for Comb Binding Machines"/>
    <n v="17.46"/>
    <n v="6"/>
    <x v="3"/>
    <n v="-30.555"/>
    <n v="-1.75"/>
  </r>
  <r>
    <n v="1327"/>
    <s v="CA-2015-120439"/>
    <x v="448"/>
    <x v="1"/>
    <n v="6"/>
    <x v="1"/>
    <s v="Sun"/>
    <d v="2015-06-18T00:00:00"/>
    <x v="1"/>
    <s v="AD-10180"/>
    <s v="Alan Dominguez"/>
    <s v="Home Office"/>
    <s v="United States"/>
    <s v="Philadelphia"/>
    <x v="9"/>
    <n v="19120"/>
    <x v="3"/>
    <s v="FUR-FU-10001867"/>
    <x v="0"/>
    <s v="Furnishings"/>
    <s v="Eldon Expressions Punched Metal &amp; Wood Desk Accessories, Pewter &amp; Cherry"/>
    <n v="51.072000000000003"/>
    <n v="6"/>
    <x v="2"/>
    <n v="5.1071999999999997"/>
    <n v="9.9999999999999992E-2"/>
  </r>
  <r>
    <n v="1328"/>
    <s v="CA-2016-128258"/>
    <x v="449"/>
    <x v="0"/>
    <n v="3"/>
    <x v="10"/>
    <s v="Wed"/>
    <d v="2016-04-01T00:00:00"/>
    <x v="2"/>
    <s v="CP-12085"/>
    <s v="Cathy Prescott"/>
    <s v="Corporate"/>
    <s v="United States"/>
    <s v="Norwich"/>
    <x v="29"/>
    <n v="6360"/>
    <x v="3"/>
    <s v="OFF-PA-10004156"/>
    <x v="1"/>
    <s v="Paper"/>
    <s v="Xerox 188"/>
    <n v="11.34"/>
    <n v="1"/>
    <x v="0"/>
    <n v="5.5566000000000004"/>
    <n v="0.49000000000000005"/>
  </r>
  <r>
    <n v="1329"/>
    <s v="CA-2017-106033"/>
    <x v="450"/>
    <x v="3"/>
    <n v="10"/>
    <x v="2"/>
    <s v="Sun"/>
    <d v="2017-10-18T00:00:00"/>
    <x v="0"/>
    <s v="FG-14260"/>
    <s v="Frank Gastineau"/>
    <s v="Home Office"/>
    <s v="United States"/>
    <s v="San Francisco"/>
    <x v="1"/>
    <n v="94110"/>
    <x v="1"/>
    <s v="OFF-AR-10002818"/>
    <x v="1"/>
    <s v="Art"/>
    <s v="Panasonic KP-310 Heavy-Duty Electric Pencil Sharpener"/>
    <n v="87.92"/>
    <n v="4"/>
    <x v="0"/>
    <n v="26.376000000000001"/>
    <n v="0.3"/>
  </r>
  <r>
    <n v="1330"/>
    <s v="CA-2016-142762"/>
    <x v="451"/>
    <x v="0"/>
    <n v="5"/>
    <x v="5"/>
    <s v="Mon"/>
    <d v="2016-05-27T00:00:00"/>
    <x v="1"/>
    <s v="LD-17005"/>
    <s v="Lisa DeCherney"/>
    <s v="Consumer"/>
    <s v="United States"/>
    <s v="San Francisco"/>
    <x v="1"/>
    <n v="94109"/>
    <x v="1"/>
    <s v="FUR-FU-10003691"/>
    <x v="0"/>
    <s v="Furnishings"/>
    <s v="Eldon Image Series Desk Accessories, Ebony"/>
    <n v="37.049999999999997"/>
    <n v="3"/>
    <x v="0"/>
    <n v="16.302"/>
    <n v="0.44"/>
  </r>
  <r>
    <n v="1331"/>
    <s v="CA-2017-127705"/>
    <x v="452"/>
    <x v="3"/>
    <n v="6"/>
    <x v="1"/>
    <s v="Fri"/>
    <d v="2017-06-06T00:00:00"/>
    <x v="1"/>
    <s v="AB-10255"/>
    <s v="Alejandro Ballentine"/>
    <s v="Home Office"/>
    <s v="United States"/>
    <s v="Lorain"/>
    <x v="24"/>
    <n v="44052"/>
    <x v="3"/>
    <s v="TEC-PH-10000347"/>
    <x v="2"/>
    <s v="Phones"/>
    <s v="Cush Cases Heavy Duty Rugged Cover Case for Samsung Galaxy S5 - Purple"/>
    <n v="2.97"/>
    <n v="1"/>
    <x v="8"/>
    <n v="-0.64349999999999996"/>
    <n v="-0.21666666666666665"/>
  </r>
  <r>
    <n v="1333"/>
    <s v="CA-2014-122567"/>
    <x v="453"/>
    <x v="2"/>
    <n v="2"/>
    <x v="11"/>
    <s v="Sun"/>
    <d v="2014-02-21T00:00:00"/>
    <x v="1"/>
    <s v="MN-17935"/>
    <s v="Michael Nguyen"/>
    <s v="Consumer"/>
    <s v="United States"/>
    <s v="Dallas"/>
    <x v="5"/>
    <n v="75220"/>
    <x v="2"/>
    <s v="OFF-BI-10002012"/>
    <x v="1"/>
    <s v="Binders"/>
    <s v="Wilson Jones Easy Flow II Sheet Lifters"/>
    <n v="1.08"/>
    <n v="3"/>
    <x v="3"/>
    <n v="-1.728"/>
    <n v="-1.5999999999999999"/>
  </r>
  <r>
    <n v="1335"/>
    <s v="CA-2014-121664"/>
    <x v="454"/>
    <x v="2"/>
    <n v="5"/>
    <x v="5"/>
    <s v="Tue"/>
    <d v="2014-05-10T00:00:00"/>
    <x v="1"/>
    <s v="HP-14815"/>
    <s v="Harold Pawlan"/>
    <s v="Home Office"/>
    <s v="United States"/>
    <s v="Los Angeles"/>
    <x v="1"/>
    <n v="90049"/>
    <x v="1"/>
    <s v="OFF-BI-10003684"/>
    <x v="1"/>
    <s v="Binders"/>
    <s v="Wilson Jones Legal Size Ring Binders"/>
    <n v="140.73599999999999"/>
    <n v="8"/>
    <x v="2"/>
    <n v="52.776000000000003"/>
    <n v="0.37500000000000006"/>
  </r>
  <r>
    <n v="1336"/>
    <s v="CA-2016-122133"/>
    <x v="455"/>
    <x v="0"/>
    <n v="5"/>
    <x v="5"/>
    <s v="Mon"/>
    <d v="2016-05-23T00:00:00"/>
    <x v="1"/>
    <s v="JR-15670"/>
    <s v="Jim Radford"/>
    <s v="Consumer"/>
    <s v="United States"/>
    <s v="Middletown"/>
    <x v="29"/>
    <n v="6457"/>
    <x v="3"/>
    <s v="OFF-ST-10002574"/>
    <x v="1"/>
    <s v="Storage"/>
    <s v="SAFCO Commercial Wire Shelving, Black"/>
    <n v="552.55999999999995"/>
    <n v="4"/>
    <x v="0"/>
    <n v="0"/>
    <n v="0"/>
  </r>
  <r>
    <n v="1337"/>
    <s v="US-2017-123281"/>
    <x v="456"/>
    <x v="3"/>
    <n v="4"/>
    <x v="3"/>
    <s v="Sun"/>
    <d v="2017-04-07T00:00:00"/>
    <x v="1"/>
    <s v="JF-15190"/>
    <s v="Jamie Frazer"/>
    <s v="Consumer"/>
    <s v="United States"/>
    <s v="Los Angeles"/>
    <x v="1"/>
    <n v="90008"/>
    <x v="1"/>
    <s v="FUR-FU-10003724"/>
    <x v="0"/>
    <s v="Furnishings"/>
    <s v="Westinghouse Clip-On Gooseneck Lamps"/>
    <n v="25.11"/>
    <n v="3"/>
    <x v="0"/>
    <n v="6.5286"/>
    <n v="0.26"/>
  </r>
  <r>
    <n v="1338"/>
    <s v="CA-2017-100524"/>
    <x v="184"/>
    <x v="3"/>
    <n v="3"/>
    <x v="10"/>
    <s v="Fri"/>
    <d v="2017-04-02T00:00:00"/>
    <x v="0"/>
    <s v="CM-12115"/>
    <s v="Chad McGuire"/>
    <s v="Consumer"/>
    <s v="United States"/>
    <s v="New York City"/>
    <x v="15"/>
    <n v="10011"/>
    <x v="3"/>
    <s v="FUR-FU-10004018"/>
    <x v="0"/>
    <s v="Furnishings"/>
    <s v="Tensor Computer Mounted Lamp"/>
    <n v="29.78"/>
    <n v="2"/>
    <x v="0"/>
    <n v="8.0405999999999995"/>
    <n v="0.26999999999999996"/>
  </r>
  <r>
    <n v="1341"/>
    <s v="CA-2017-113481"/>
    <x v="457"/>
    <x v="3"/>
    <n v="1"/>
    <x v="9"/>
    <s v="Mon"/>
    <d v="2017-01-04T00:00:00"/>
    <x v="2"/>
    <s v="AS-10045"/>
    <s v="Aaron Smayling"/>
    <s v="Corporate"/>
    <s v="United States"/>
    <s v="Jacksonville"/>
    <x v="3"/>
    <n v="28540"/>
    <x v="0"/>
    <s v="TEC-MA-10002178"/>
    <x v="2"/>
    <s v="Machines"/>
    <s v="Cisco CP-7937G Unified IP Conference Station Phone"/>
    <n v="695.7"/>
    <n v="2"/>
    <x v="5"/>
    <n v="-27.827999999999999"/>
    <n v="-3.9999999999999994E-2"/>
  </r>
  <r>
    <n v="1344"/>
    <s v="CA-2015-131758"/>
    <x v="71"/>
    <x v="1"/>
    <n v="5"/>
    <x v="5"/>
    <s v="Thu"/>
    <d v="2015-06-01T00:00:00"/>
    <x v="1"/>
    <s v="KB-16315"/>
    <s v="Karl Braun"/>
    <s v="Consumer"/>
    <s v="United States"/>
    <s v="Freeport"/>
    <x v="15"/>
    <n v="11520"/>
    <x v="3"/>
    <s v="OFF-AR-10000411"/>
    <x v="1"/>
    <s v="Art"/>
    <s v="Boston 16701 Slimline Battery Pencil Sharpener"/>
    <n v="47.82"/>
    <n v="3"/>
    <x v="0"/>
    <n v="14.346"/>
    <n v="0.3"/>
  </r>
  <r>
    <n v="1346"/>
    <s v="CA-2014-118339"/>
    <x v="458"/>
    <x v="2"/>
    <n v="3"/>
    <x v="10"/>
    <s v="Mon"/>
    <d v="2014-03-24T00:00:00"/>
    <x v="1"/>
    <s v="BN-11515"/>
    <s v="Bradley Nguyen"/>
    <s v="Consumer"/>
    <s v="United States"/>
    <s v="Lakeville"/>
    <x v="11"/>
    <n v="55044"/>
    <x v="2"/>
    <s v="OFF-AP-10001154"/>
    <x v="1"/>
    <s v="Appliances"/>
    <s v="Bionaire Personal Warm Mist Humidifier/Vaporizer"/>
    <n v="93.78"/>
    <n v="2"/>
    <x v="0"/>
    <n v="36.574199999999998"/>
    <n v="0.38999999999999996"/>
  </r>
  <r>
    <n v="1351"/>
    <s v="CA-2014-153976"/>
    <x v="459"/>
    <x v="2"/>
    <n v="10"/>
    <x v="2"/>
    <s v="Fri"/>
    <d v="2014-10-08T00:00:00"/>
    <x v="0"/>
    <s v="BP-11290"/>
    <s v="Beth Paige"/>
    <s v="Consumer"/>
    <s v="United States"/>
    <s v="Evanston"/>
    <x v="10"/>
    <n v="60201"/>
    <x v="2"/>
    <s v="FUR-CH-10002880"/>
    <x v="0"/>
    <s v="Chairs"/>
    <s v="Global High-Back Leather Tilter, Burgundy"/>
    <n v="258.279"/>
    <n v="3"/>
    <x v="4"/>
    <n v="-70.104299999999995"/>
    <n v="-0.27142857142857141"/>
  </r>
  <r>
    <n v="1352"/>
    <s v="CA-2016-162901"/>
    <x v="460"/>
    <x v="0"/>
    <n v="3"/>
    <x v="10"/>
    <s v="Mon"/>
    <d v="2016-03-31T00:00:00"/>
    <x v="2"/>
    <s v="AS-10045"/>
    <s v="Aaron Smayling"/>
    <s v="Corporate"/>
    <s v="United States"/>
    <s v="Arlington"/>
    <x v="17"/>
    <n v="22204"/>
    <x v="0"/>
    <s v="OFF-ST-10000649"/>
    <x v="1"/>
    <s v="Storage"/>
    <s v="Hanging Personal Folder File"/>
    <n v="31.4"/>
    <n v="2"/>
    <x v="0"/>
    <n v="7.85"/>
    <n v="0.25"/>
  </r>
  <r>
    <n v="1353"/>
    <s v="CA-2017-162978"/>
    <x v="461"/>
    <x v="3"/>
    <n v="5"/>
    <x v="5"/>
    <s v="Thu"/>
    <d v="2017-05-09T00:00:00"/>
    <x v="1"/>
    <s v="LW-16990"/>
    <s v="Lindsay Williams"/>
    <s v="Corporate"/>
    <s v="United States"/>
    <s v="San Francisco"/>
    <x v="1"/>
    <n v="94109"/>
    <x v="1"/>
    <s v="TEC-PH-10003092"/>
    <x v="2"/>
    <s v="Phones"/>
    <s v="Motorola L804"/>
    <n v="183.96"/>
    <n v="5"/>
    <x v="2"/>
    <n v="20.695499999999999"/>
    <n v="0.11249999999999999"/>
  </r>
  <r>
    <n v="1356"/>
    <s v="US-2014-160444"/>
    <x v="259"/>
    <x v="2"/>
    <n v="7"/>
    <x v="7"/>
    <s v="Sat"/>
    <d v="2014-07-05T00:00:00"/>
    <x v="3"/>
    <s v="DC-12850"/>
    <s v="Dan Campbell"/>
    <s v="Consumer"/>
    <s v="United States"/>
    <s v="Houston"/>
    <x v="5"/>
    <n v="77036"/>
    <x v="2"/>
    <s v="OFF-ST-10001522"/>
    <x v="1"/>
    <s v="Storage"/>
    <s v="Gould Plastics 18-Pocket Panel Bin, 34w x 5-1/4d x 20-1/2h"/>
    <n v="220.77600000000001"/>
    <n v="3"/>
    <x v="2"/>
    <n v="-44.155200000000001"/>
    <n v="-0.19999999999999998"/>
  </r>
  <r>
    <n v="1358"/>
    <s v="CA-2016-145247"/>
    <x v="462"/>
    <x v="0"/>
    <n v="5"/>
    <x v="5"/>
    <s v="Thu"/>
    <d v="2016-05-07T00:00:00"/>
    <x v="2"/>
    <s v="ND-18370"/>
    <s v="Natalie DeCherney"/>
    <s v="Consumer"/>
    <s v="United States"/>
    <s v="Louisville"/>
    <x v="0"/>
    <n v="40214"/>
    <x v="0"/>
    <s v="OFF-PA-10003641"/>
    <x v="1"/>
    <s v="Paper"/>
    <s v="Xerox 1909"/>
    <n v="79.14"/>
    <n v="3"/>
    <x v="0"/>
    <n v="36.404400000000003"/>
    <n v="0.46"/>
  </r>
  <r>
    <n v="1359"/>
    <s v="CA-2017-160045"/>
    <x v="463"/>
    <x v="3"/>
    <n v="4"/>
    <x v="3"/>
    <s v="Wed"/>
    <d v="2017-04-27T00:00:00"/>
    <x v="2"/>
    <s v="LB-16735"/>
    <s v="Larry Blacks"/>
    <s v="Consumer"/>
    <s v="United States"/>
    <s v="Fort Worth"/>
    <x v="5"/>
    <n v="76106"/>
    <x v="2"/>
    <s v="FUR-FU-10000010"/>
    <x v="0"/>
    <s v="Furnishings"/>
    <s v="DAX Value U-Channel Document Frames, Easel Back"/>
    <n v="1.988"/>
    <n v="1"/>
    <x v="6"/>
    <n v="-1.4413"/>
    <n v="-0.72499999999999998"/>
  </r>
  <r>
    <n v="1360"/>
    <s v="US-2014-151925"/>
    <x v="464"/>
    <x v="2"/>
    <n v="9"/>
    <x v="8"/>
    <s v="Fri"/>
    <d v="2014-10-01T00:00:00"/>
    <x v="0"/>
    <s v="KT-16465"/>
    <s v="Kean Takahito"/>
    <s v="Consumer"/>
    <s v="United States"/>
    <s v="Los Angeles"/>
    <x v="1"/>
    <n v="90049"/>
    <x v="1"/>
    <s v="FUR-CH-10002961"/>
    <x v="0"/>
    <s v="Chairs"/>
    <s v="Leather Task Chair, Black"/>
    <n v="145.56800000000001"/>
    <n v="2"/>
    <x v="2"/>
    <n v="0"/>
    <n v="0"/>
  </r>
  <r>
    <n v="1361"/>
    <s v="CA-2017-125199"/>
    <x v="15"/>
    <x v="3"/>
    <n v="10"/>
    <x v="2"/>
    <s v="Thu"/>
    <d v="2017-10-25T00:00:00"/>
    <x v="1"/>
    <s v="HM-14860"/>
    <s v="Harry Marie"/>
    <s v="Corporate"/>
    <s v="United States"/>
    <s v="Philadelphia"/>
    <x v="9"/>
    <n v="19120"/>
    <x v="3"/>
    <s v="OFF-AR-10002956"/>
    <x v="1"/>
    <s v="Art"/>
    <s v="Boston 16801 Nautilus Battery Pencil Sharpener"/>
    <n v="123.256"/>
    <n v="7"/>
    <x v="2"/>
    <n v="9.2441999999999993"/>
    <n v="7.4999999999999997E-2"/>
  </r>
  <r>
    <n v="1364"/>
    <s v="US-2017-155425"/>
    <x v="465"/>
    <x v="3"/>
    <n v="11"/>
    <x v="0"/>
    <s v="Fri"/>
    <d v="2017-11-11T00:00:00"/>
    <x v="2"/>
    <s v="AB-10600"/>
    <s v="Ann Blume"/>
    <s v="Corporate"/>
    <s v="United States"/>
    <s v="Tucson"/>
    <x v="16"/>
    <n v="85705"/>
    <x v="1"/>
    <s v="OFF-BI-10001036"/>
    <x v="1"/>
    <s v="Binders"/>
    <s v="Cardinal EasyOpen D-Ring Binders"/>
    <n v="38.387999999999998"/>
    <n v="14"/>
    <x v="7"/>
    <n v="-25.591999999999999"/>
    <n v="-0.66666666666666663"/>
  </r>
  <r>
    <n v="1369"/>
    <s v="CA-2017-133249"/>
    <x v="141"/>
    <x v="3"/>
    <n v="7"/>
    <x v="7"/>
    <s v="Sat"/>
    <d v="2017-07-11T00:00:00"/>
    <x v="2"/>
    <s v="SZ-20035"/>
    <s v="Sam Zeldin"/>
    <s v="Home Office"/>
    <s v="United States"/>
    <s v="Pico Rivera"/>
    <x v="1"/>
    <n v="90660"/>
    <x v="1"/>
    <s v="FUR-FU-10001588"/>
    <x v="0"/>
    <s v="Furnishings"/>
    <s v="Deflect-o SuperTray Unbreakable Stackable Tray, Letter, Black"/>
    <n v="145.9"/>
    <n v="5"/>
    <x v="0"/>
    <n v="62.737000000000002"/>
    <n v="0.43"/>
  </r>
  <r>
    <n v="1370"/>
    <s v="US-2015-103471"/>
    <x v="100"/>
    <x v="1"/>
    <n v="12"/>
    <x v="4"/>
    <s v="Thu"/>
    <d v="2015-12-28T00:00:00"/>
    <x v="1"/>
    <s v="JR-15670"/>
    <s v="Jim Radford"/>
    <s v="Consumer"/>
    <s v="United States"/>
    <s v="Colorado Springs"/>
    <x v="22"/>
    <n v="80906"/>
    <x v="1"/>
    <s v="FUR-BO-10002613"/>
    <x v="0"/>
    <s v="Bookcases"/>
    <s v="Atlantic Metals Mobile 4-Shelf Bookcases, Custom Colors"/>
    <n v="590.05799999999999"/>
    <n v="7"/>
    <x v="7"/>
    <n v="-786.74400000000003"/>
    <n v="-1.3333333333333335"/>
  </r>
  <r>
    <n v="1372"/>
    <s v="CA-2017-136672"/>
    <x v="466"/>
    <x v="3"/>
    <n v="3"/>
    <x v="10"/>
    <s v="Tue"/>
    <d v="2017-03-12T00:00:00"/>
    <x v="1"/>
    <s v="MG-17890"/>
    <s v="Michael Granlund"/>
    <s v="Home Office"/>
    <s v="United States"/>
    <s v="Clinton"/>
    <x v="39"/>
    <n v="20735"/>
    <x v="3"/>
    <s v="TEC-AC-10004510"/>
    <x v="2"/>
    <s v="Accessories"/>
    <s v="Logitech Desktop MK120 Mouse and keyboard Combo"/>
    <n v="49.08"/>
    <n v="3"/>
    <x v="0"/>
    <n v="4.9080000000000004"/>
    <n v="0.1"/>
  </r>
  <r>
    <n v="1373"/>
    <s v="US-2014-157021"/>
    <x v="467"/>
    <x v="2"/>
    <n v="4"/>
    <x v="3"/>
    <s v="Tue"/>
    <d v="2014-04-06T00:00:00"/>
    <x v="0"/>
    <s v="KM-16720"/>
    <s v="Kunst Miller"/>
    <s v="Consumer"/>
    <s v="United States"/>
    <s v="Vallejo"/>
    <x v="1"/>
    <n v="94591"/>
    <x v="1"/>
    <s v="OFF-LA-10002312"/>
    <x v="1"/>
    <s v="Labels"/>
    <s v="Avery 490"/>
    <n v="29.6"/>
    <n v="2"/>
    <x v="0"/>
    <n v="14.8"/>
    <n v="0.5"/>
  </r>
  <r>
    <n v="1375"/>
    <s v="CA-2015-120362"/>
    <x v="468"/>
    <x v="1"/>
    <n v="9"/>
    <x v="8"/>
    <s v="Mon"/>
    <d v="2015-09-19T00:00:00"/>
    <x v="1"/>
    <s v="CA-12265"/>
    <s v="Christina Anderson"/>
    <s v="Consumer"/>
    <s v="United States"/>
    <s v="Provo"/>
    <x v="7"/>
    <n v="84604"/>
    <x v="1"/>
    <s v="FUR-TA-10003008"/>
    <x v="0"/>
    <s v="Tables"/>
    <s v="Lesro Round Back Collection Coffee Table, End Table"/>
    <n v="912.75"/>
    <n v="5"/>
    <x v="0"/>
    <n v="118.6575"/>
    <n v="0.13"/>
  </r>
  <r>
    <n v="1376"/>
    <s v="CA-2014-126361"/>
    <x v="469"/>
    <x v="2"/>
    <n v="8"/>
    <x v="6"/>
    <s v="Mon"/>
    <d v="2014-08-09T00:00:00"/>
    <x v="0"/>
    <s v="VD-21670"/>
    <s v="Valerie Dominguez"/>
    <s v="Consumer"/>
    <s v="United States"/>
    <s v="Pleasant Grove"/>
    <x v="7"/>
    <n v="84062"/>
    <x v="1"/>
    <s v="OFF-AP-10003590"/>
    <x v="1"/>
    <s v="Appliances"/>
    <s v="Hoover WindTunnel Plus Canister Vacuum"/>
    <n v="1089.75"/>
    <n v="3"/>
    <x v="0"/>
    <n v="305.13"/>
    <n v="0.27999999999999997"/>
  </r>
  <r>
    <n v="1382"/>
    <s v="US-2016-100566"/>
    <x v="322"/>
    <x v="0"/>
    <n v="9"/>
    <x v="8"/>
    <s v="Sat"/>
    <d v="2016-09-09T00:00:00"/>
    <x v="1"/>
    <s v="JK-16120"/>
    <s v="Julie Kriz"/>
    <s v="Home Office"/>
    <s v="United States"/>
    <s v="Aurora"/>
    <x v="10"/>
    <n v="60505"/>
    <x v="2"/>
    <s v="FUR-FU-10003394"/>
    <x v="0"/>
    <s v="Furnishings"/>
    <s v="Tenex &quot;The Solids&quot; Textured Chair Mats"/>
    <n v="83.951999999999998"/>
    <n v="3"/>
    <x v="6"/>
    <n v="-90.248400000000004"/>
    <n v="-1.0750000000000002"/>
  </r>
  <r>
    <n v="1383"/>
    <s v="US-2016-108504"/>
    <x v="470"/>
    <x v="0"/>
    <n v="2"/>
    <x v="11"/>
    <s v="Fri"/>
    <d v="2016-02-05T00:00:00"/>
    <x v="3"/>
    <s v="PP-18955"/>
    <s v="Paul Prost"/>
    <s v="Home Office"/>
    <s v="United States"/>
    <s v="Smyrna"/>
    <x v="32"/>
    <n v="30080"/>
    <x v="0"/>
    <s v="OFF-ST-10002344"/>
    <x v="1"/>
    <s v="Storage"/>
    <s v="Carina 42&quot;Hx23 3/4&quot;W Media Storage Unit"/>
    <n v="80.98"/>
    <n v="1"/>
    <x v="0"/>
    <n v="1.6195999999999999"/>
    <n v="1.9999999999999997E-2"/>
  </r>
  <r>
    <n v="1394"/>
    <s v="CA-2017-124828"/>
    <x v="442"/>
    <x v="3"/>
    <n v="7"/>
    <x v="7"/>
    <s v="Mon"/>
    <d v="2017-07-04T00:00:00"/>
    <x v="2"/>
    <s v="YS-21880"/>
    <s v="Yana Sorensen"/>
    <s v="Corporate"/>
    <s v="United States"/>
    <s v="Burlington"/>
    <x v="3"/>
    <n v="27217"/>
    <x v="0"/>
    <s v="OFF-AR-10003514"/>
    <x v="1"/>
    <s v="Art"/>
    <s v="4009 Highlighters by Sanford"/>
    <n v="9.5519999999999996"/>
    <n v="3"/>
    <x v="2"/>
    <n v="1.5522"/>
    <n v="0.16250000000000001"/>
  </r>
  <r>
    <n v="1395"/>
    <s v="US-2017-117247"/>
    <x v="446"/>
    <x v="3"/>
    <n v="10"/>
    <x v="2"/>
    <s v="Mon"/>
    <d v="2017-10-14T00:00:00"/>
    <x v="1"/>
    <s v="CK-12760"/>
    <s v="Cyma Kinney"/>
    <s v="Corporate"/>
    <s v="United States"/>
    <s v="Aurora"/>
    <x v="10"/>
    <n v="60505"/>
    <x v="2"/>
    <s v="FUR-TA-10002958"/>
    <x v="0"/>
    <s v="Tables"/>
    <s v="Bevis Oval Conference Table, Walnut"/>
    <n v="652.45000000000005"/>
    <n v="5"/>
    <x v="5"/>
    <n v="-430.61700000000002"/>
    <n v="-0.66"/>
  </r>
  <r>
    <n v="1397"/>
    <s v="CA-2016-124485"/>
    <x v="387"/>
    <x v="0"/>
    <n v="11"/>
    <x v="0"/>
    <s v="Thu"/>
    <d v="2016-11-26T00:00:00"/>
    <x v="2"/>
    <s v="NC-18340"/>
    <s v="Nat Carroll"/>
    <s v="Consumer"/>
    <s v="United States"/>
    <s v="New York City"/>
    <x v="15"/>
    <n v="10035"/>
    <x v="3"/>
    <s v="OFF-BI-10000822"/>
    <x v="1"/>
    <s v="Binders"/>
    <s v="Acco PRESSTEX Data Binder with Storage Hooks, Light Blue, 9 1/2&quot; X 11&quot;"/>
    <n v="17.216000000000001"/>
    <n v="4"/>
    <x v="2"/>
    <n v="6.0255999999999998"/>
    <n v="0.35"/>
  </r>
  <r>
    <n v="1401"/>
    <s v="CA-2016-159212"/>
    <x v="471"/>
    <x v="0"/>
    <n v="11"/>
    <x v="0"/>
    <s v="Tue"/>
    <d v="2016-11-05T00:00:00"/>
    <x v="1"/>
    <s v="KM-16375"/>
    <s v="Katherine Murray"/>
    <s v="Home Office"/>
    <s v="United States"/>
    <s v="Salem"/>
    <x v="17"/>
    <n v="24153"/>
    <x v="0"/>
    <s v="TEC-PH-10003988"/>
    <x v="2"/>
    <s v="Phones"/>
    <s v="LF Elite 3D Dazzle Designer Hard Case Cover, Lf Stylus Pen and Wiper For Apple Iphone 5c Mini Lite"/>
    <n v="21.8"/>
    <n v="2"/>
    <x v="0"/>
    <n v="6.1040000000000001"/>
    <n v="0.27999999999999997"/>
  </r>
  <r>
    <n v="1403"/>
    <s v="US-2016-161396"/>
    <x v="472"/>
    <x v="0"/>
    <n v="4"/>
    <x v="3"/>
    <s v="Tue"/>
    <d v="2016-04-25T00:00:00"/>
    <x v="1"/>
    <s v="GM-14455"/>
    <s v="Gary Mitchum"/>
    <s v="Home Office"/>
    <s v="United States"/>
    <s v="Columbus"/>
    <x v="24"/>
    <n v="43229"/>
    <x v="3"/>
    <s v="FUR-TA-10002622"/>
    <x v="0"/>
    <s v="Tables"/>
    <s v="Bush Andora Conference Table, Maple/Graphite Gray Finish"/>
    <n v="205.17599999999999"/>
    <n v="2"/>
    <x v="8"/>
    <n v="-58.133200000000002"/>
    <n v="-0.28333333333333338"/>
  </r>
  <r>
    <n v="1405"/>
    <s v="US-2014-118486"/>
    <x v="321"/>
    <x v="2"/>
    <n v="4"/>
    <x v="3"/>
    <s v="Sun"/>
    <d v="2014-04-08T00:00:00"/>
    <x v="2"/>
    <s v="SD-20485"/>
    <s v="Shirley Daniels"/>
    <s v="Home Office"/>
    <s v="United States"/>
    <s v="Philadelphia"/>
    <x v="9"/>
    <n v="19143"/>
    <x v="3"/>
    <s v="OFF-SU-10004498"/>
    <x v="1"/>
    <s v="Supplies"/>
    <s v="Martin-Yale Premier Letter Opener"/>
    <n v="10.304"/>
    <n v="1"/>
    <x v="2"/>
    <n v="-2.1896"/>
    <n v="-0.21249999999999999"/>
  </r>
  <r>
    <n v="1408"/>
    <s v="CA-2016-130407"/>
    <x v="473"/>
    <x v="0"/>
    <n v="9"/>
    <x v="8"/>
    <s v="Fri"/>
    <d v="2016-09-06T00:00:00"/>
    <x v="1"/>
    <s v="KD-16270"/>
    <s v="Karen Daniels"/>
    <s v="Consumer"/>
    <s v="United States"/>
    <s v="New York City"/>
    <x v="15"/>
    <n v="10024"/>
    <x v="3"/>
    <s v="OFF-AR-10002240"/>
    <x v="1"/>
    <s v="Art"/>
    <s v="Panasonic KP-150 Electric Pencil Sharpener"/>
    <n v="75.48"/>
    <n v="2"/>
    <x v="0"/>
    <n v="19.6248"/>
    <n v="0.26"/>
  </r>
  <r>
    <n v="1410"/>
    <s v="US-2016-122245"/>
    <x v="474"/>
    <x v="0"/>
    <n v="9"/>
    <x v="8"/>
    <s v="Sun"/>
    <d v="2016-09-30T00:00:00"/>
    <x v="1"/>
    <s v="AB-10105"/>
    <s v="Adrian Barton"/>
    <s v="Consumer"/>
    <s v="United States"/>
    <s v="Phoenix"/>
    <x v="16"/>
    <n v="85023"/>
    <x v="1"/>
    <s v="FUR-TA-10002356"/>
    <x v="0"/>
    <s v="Tables"/>
    <s v="Bevis Boat-Shaped Conference Table"/>
    <n v="393.16500000000002"/>
    <n v="3"/>
    <x v="5"/>
    <n v="-204.44579999999999"/>
    <n v="-0.51999999999999991"/>
  </r>
  <r>
    <n v="1411"/>
    <s v="CA-2017-105144"/>
    <x v="258"/>
    <x v="3"/>
    <n v="11"/>
    <x v="0"/>
    <s v="Sat"/>
    <d v="2017-11-11T00:00:00"/>
    <x v="1"/>
    <s v="SZ-20035"/>
    <s v="Sam Zeldin"/>
    <s v="Home Office"/>
    <s v="United States"/>
    <s v="Grand Prairie"/>
    <x v="5"/>
    <n v="75051"/>
    <x v="2"/>
    <s v="OFF-LA-10003923"/>
    <x v="1"/>
    <s v="Labels"/>
    <s v="Alphabetical Labels for Top Tab Filing"/>
    <n v="23.68"/>
    <n v="2"/>
    <x v="2"/>
    <n v="8.8800000000000008"/>
    <n v="0.37500000000000006"/>
  </r>
  <r>
    <n v="1412"/>
    <s v="CA-2016-136329"/>
    <x v="475"/>
    <x v="0"/>
    <n v="7"/>
    <x v="7"/>
    <s v="Sat"/>
    <d v="2016-07-13T00:00:00"/>
    <x v="1"/>
    <s v="JD-15895"/>
    <s v="Jonathan Doherty"/>
    <s v="Corporate"/>
    <s v="United States"/>
    <s v="New York City"/>
    <x v="15"/>
    <n v="10035"/>
    <x v="3"/>
    <s v="FUR-CH-10002335"/>
    <x v="0"/>
    <s v="Chairs"/>
    <s v="Hon GuestStacker Chair"/>
    <n v="408.00599999999997"/>
    <n v="2"/>
    <x v="9"/>
    <n v="72.534400000000005"/>
    <n v="0.17777777777777781"/>
  </r>
  <r>
    <n v="1414"/>
    <s v="CA-2014-146640"/>
    <x v="476"/>
    <x v="2"/>
    <n v="6"/>
    <x v="1"/>
    <s v="Mon"/>
    <d v="2014-07-05T00:00:00"/>
    <x v="1"/>
    <s v="HA-14905"/>
    <s v="Helen Abelman"/>
    <s v="Consumer"/>
    <s v="United States"/>
    <s v="New York City"/>
    <x v="15"/>
    <n v="10024"/>
    <x v="3"/>
    <s v="OFF-BI-10002867"/>
    <x v="1"/>
    <s v="Binders"/>
    <s v="GBC Recycled Regency Composition Covers"/>
    <n v="334.76799999999997"/>
    <n v="7"/>
    <x v="2"/>
    <n v="108.7996"/>
    <n v="0.32500000000000001"/>
  </r>
  <r>
    <n v="1415"/>
    <s v="CA-2017-115994"/>
    <x v="477"/>
    <x v="3"/>
    <n v="1"/>
    <x v="9"/>
    <s v="Sat"/>
    <d v="2017-01-31T00:00:00"/>
    <x v="0"/>
    <s v="BT-11305"/>
    <s v="Beth Thompson"/>
    <s v="Home Office"/>
    <s v="United States"/>
    <s v="Costa Mesa"/>
    <x v="1"/>
    <n v="92627"/>
    <x v="1"/>
    <s v="TEC-AC-10000580"/>
    <x v="2"/>
    <s v="Accessories"/>
    <s v="Logitech G13 Programmable Gameboard with LCD Display"/>
    <n v="239.97"/>
    <n v="3"/>
    <x v="0"/>
    <n v="26.396699999999999"/>
    <n v="0.11"/>
  </r>
  <r>
    <n v="1417"/>
    <s v="CA-2015-126697"/>
    <x v="478"/>
    <x v="1"/>
    <n v="9"/>
    <x v="8"/>
    <s v="Mon"/>
    <d v="2015-09-24T00:00:00"/>
    <x v="2"/>
    <s v="SV-20815"/>
    <s v="Stuart Van"/>
    <s v="Corporate"/>
    <s v="United States"/>
    <s v="Houston"/>
    <x v="5"/>
    <n v="77041"/>
    <x v="2"/>
    <s v="TEC-PH-10002922"/>
    <x v="2"/>
    <s v="Phones"/>
    <s v="ShoreTel ShorePhone IP 230 VoIP phone"/>
    <n v="946.34400000000005"/>
    <n v="7"/>
    <x v="2"/>
    <n v="118.29300000000001"/>
    <n v="0.125"/>
  </r>
  <r>
    <n v="1420"/>
    <s v="CA-2015-124800"/>
    <x v="120"/>
    <x v="1"/>
    <n v="9"/>
    <x v="8"/>
    <s v="Sat"/>
    <d v="2015-09-30T00:00:00"/>
    <x v="1"/>
    <s v="RW-19540"/>
    <s v="Rick Wilson"/>
    <s v="Corporate"/>
    <s v="United States"/>
    <s v="Mesa"/>
    <x v="16"/>
    <n v="85204"/>
    <x v="1"/>
    <s v="OFF-PA-10000501"/>
    <x v="1"/>
    <s v="Paper"/>
    <s v="Petty Cash Envelope"/>
    <n v="86.272000000000006"/>
    <n v="4"/>
    <x v="2"/>
    <n v="31.273599999999998"/>
    <n v="0.36249999999999993"/>
  </r>
  <r>
    <n v="1427"/>
    <s v="US-2015-164448"/>
    <x v="89"/>
    <x v="1"/>
    <n v="10"/>
    <x v="2"/>
    <s v="Sat"/>
    <d v="2015-11-04T00:00:00"/>
    <x v="0"/>
    <s v="DK-12835"/>
    <s v="Damala Kotsonis"/>
    <s v="Corporate"/>
    <s v="United States"/>
    <s v="Salinas"/>
    <x v="1"/>
    <n v="93905"/>
    <x v="1"/>
    <s v="OFF-BI-10002949"/>
    <x v="1"/>
    <s v="Binders"/>
    <s v="Prestige Round Ring Binders"/>
    <n v="9.7279999999999998"/>
    <n v="2"/>
    <x v="2"/>
    <n v="3.2831999999999999"/>
    <n v="0.33750000000000002"/>
  </r>
  <r>
    <n v="1431"/>
    <s v="CA-2017-122700"/>
    <x v="199"/>
    <x v="3"/>
    <n v="11"/>
    <x v="0"/>
    <s v="Sun"/>
    <d v="2017-11-30T00:00:00"/>
    <x v="1"/>
    <s v="LT-17110"/>
    <s v="Liz Thompson"/>
    <s v="Consumer"/>
    <s v="United States"/>
    <s v="Columbus"/>
    <x v="24"/>
    <n v="43229"/>
    <x v="3"/>
    <s v="TEC-PH-10003092"/>
    <x v="2"/>
    <s v="Phones"/>
    <s v="Motorola L804"/>
    <n v="220.75200000000001"/>
    <n v="8"/>
    <x v="8"/>
    <n v="-40.471200000000003"/>
    <n v="-0.18333333333333335"/>
  </r>
  <r>
    <n v="1432"/>
    <s v="CA-2014-120768"/>
    <x v="173"/>
    <x v="2"/>
    <n v="12"/>
    <x v="4"/>
    <s v="Fri"/>
    <d v="2014-12-21T00:00:00"/>
    <x v="0"/>
    <s v="IM-15070"/>
    <s v="Irene Maddox"/>
    <s v="Consumer"/>
    <s v="United States"/>
    <s v="Florence"/>
    <x v="19"/>
    <n v="35630"/>
    <x v="0"/>
    <s v="OFF-BI-10001191"/>
    <x v="1"/>
    <s v="Binders"/>
    <s v="Canvas Sectional Post Binders"/>
    <n v="152.76"/>
    <n v="6"/>
    <x v="0"/>
    <n v="74.852400000000003"/>
    <n v="0.49000000000000005"/>
  </r>
  <r>
    <n v="1435"/>
    <s v="US-2016-153129"/>
    <x v="479"/>
    <x v="0"/>
    <n v="12"/>
    <x v="4"/>
    <s v="Mon"/>
    <d v="2016-12-30T00:00:00"/>
    <x v="1"/>
    <s v="FP-14320"/>
    <s v="Frank Preis"/>
    <s v="Consumer"/>
    <s v="United States"/>
    <s v="Seattle"/>
    <x v="4"/>
    <n v="98105"/>
    <x v="1"/>
    <s v="OFF-PA-10003673"/>
    <x v="1"/>
    <s v="Paper"/>
    <s v="Strathmore Photo Mount Cards"/>
    <n v="33.9"/>
    <n v="5"/>
    <x v="0"/>
    <n v="15.593999999999999"/>
    <n v="0.46"/>
  </r>
  <r>
    <n v="1436"/>
    <s v="CA-2017-106852"/>
    <x v="307"/>
    <x v="3"/>
    <n v="6"/>
    <x v="1"/>
    <s v="Tue"/>
    <d v="2017-06-27T00:00:00"/>
    <x v="1"/>
    <s v="ST-20530"/>
    <s v="Shui Tom"/>
    <s v="Consumer"/>
    <s v="United States"/>
    <s v="Parma"/>
    <x v="24"/>
    <n v="44134"/>
    <x v="3"/>
    <s v="OFF-PA-10001639"/>
    <x v="1"/>
    <s v="Paper"/>
    <s v="Xerox 203"/>
    <n v="31.103999999999999"/>
    <n v="6"/>
    <x v="2"/>
    <n v="10.8864"/>
    <n v="0.35000000000000003"/>
  </r>
  <r>
    <n v="1438"/>
    <s v="CA-2015-139731"/>
    <x v="52"/>
    <x v="1"/>
    <n v="10"/>
    <x v="2"/>
    <s v="Thu"/>
    <d v="2015-10-15T00:00:00"/>
    <x v="3"/>
    <s v="JE-15745"/>
    <s v="Joel Eaton"/>
    <s v="Consumer"/>
    <s v="United States"/>
    <s v="Amarillo"/>
    <x v="5"/>
    <n v="79109"/>
    <x v="2"/>
    <s v="TEC-AC-10004975"/>
    <x v="2"/>
    <s v="Accessories"/>
    <s v="Plantronics Audio 995 Wireless Stereo Headset"/>
    <n v="263.88"/>
    <n v="3"/>
    <x v="2"/>
    <n v="42.880499999999998"/>
    <n v="0.16250000000000001"/>
  </r>
  <r>
    <n v="1440"/>
    <s v="CA-2017-122735"/>
    <x v="480"/>
    <x v="3"/>
    <n v="4"/>
    <x v="3"/>
    <s v="Wed"/>
    <d v="2017-04-15T00:00:00"/>
    <x v="0"/>
    <s v="BD-11320"/>
    <s v="Bill Donatelli"/>
    <s v="Consumer"/>
    <s v="United States"/>
    <s v="Providence"/>
    <x v="34"/>
    <n v="2908"/>
    <x v="3"/>
    <s v="OFF-BI-10004364"/>
    <x v="1"/>
    <s v="Binders"/>
    <s v="Storex Dura Pro Binders"/>
    <n v="29.7"/>
    <n v="5"/>
    <x v="0"/>
    <n v="13.365"/>
    <n v="0.45"/>
  </r>
  <r>
    <n v="1442"/>
    <s v="CA-2017-128160"/>
    <x v="481"/>
    <x v="3"/>
    <n v="12"/>
    <x v="4"/>
    <s v="Tue"/>
    <d v="2017-12-24T00:00:00"/>
    <x v="0"/>
    <s v="MM-17920"/>
    <s v="Michael Moore"/>
    <s v="Consumer"/>
    <s v="United States"/>
    <s v="San Francisco"/>
    <x v="1"/>
    <n v="94110"/>
    <x v="1"/>
    <s v="OFF-BI-10001510"/>
    <x v="1"/>
    <s v="Binders"/>
    <s v="Deluxe Heavy-Duty Vinyl Round Ring Binder"/>
    <n v="36.671999999999997"/>
    <n v="2"/>
    <x v="2"/>
    <n v="11.46"/>
    <n v="0.31250000000000006"/>
  </r>
  <r>
    <n v="1443"/>
    <s v="CA-2017-117695"/>
    <x v="482"/>
    <x v="3"/>
    <n v="8"/>
    <x v="6"/>
    <s v="Sat"/>
    <d v="2017-08-08T00:00:00"/>
    <x v="2"/>
    <s v="PW-19030"/>
    <s v="Pauline Webber"/>
    <s v="Corporate"/>
    <s v="United States"/>
    <s v="Richmond"/>
    <x v="0"/>
    <n v="40475"/>
    <x v="0"/>
    <s v="OFF-PA-10002713"/>
    <x v="1"/>
    <s v="Paper"/>
    <s v="Adams Phone Message Book, 200 Message Capacity, 8 1/16” x 11”"/>
    <n v="13.76"/>
    <n v="2"/>
    <x v="0"/>
    <n v="6.3296000000000001"/>
    <n v="0.46"/>
  </r>
  <r>
    <n v="1444"/>
    <s v="CA-2015-166135"/>
    <x v="483"/>
    <x v="1"/>
    <n v="10"/>
    <x v="2"/>
    <s v="Thu"/>
    <d v="2015-10-06T00:00:00"/>
    <x v="1"/>
    <s v="SC-20440"/>
    <s v="Shaun Chance"/>
    <s v="Corporate"/>
    <s v="United States"/>
    <s v="Aurora"/>
    <x v="22"/>
    <n v="80013"/>
    <x v="1"/>
    <s v="OFF-ST-10002974"/>
    <x v="1"/>
    <s v="Storage"/>
    <s v="Trav-L-File Heavy-Duty Shuttle II, Black"/>
    <n v="139.42400000000001"/>
    <n v="4"/>
    <x v="2"/>
    <n v="17.428000000000001"/>
    <n v="0.125"/>
  </r>
  <r>
    <n v="1445"/>
    <s v="CA-2016-133725"/>
    <x v="451"/>
    <x v="0"/>
    <n v="5"/>
    <x v="5"/>
    <s v="Mon"/>
    <d v="2016-05-28T00:00:00"/>
    <x v="1"/>
    <s v="KL-16645"/>
    <s v="Ken Lonsdale"/>
    <s v="Consumer"/>
    <s v="United States"/>
    <s v="Chicago"/>
    <x v="10"/>
    <n v="60623"/>
    <x v="2"/>
    <s v="TEC-PH-10004165"/>
    <x v="2"/>
    <s v="Phones"/>
    <s v="Mitel MiVoice 5330e IP Phone"/>
    <n v="1979.9280000000001"/>
    <n v="9"/>
    <x v="2"/>
    <n v="148.49459999999999"/>
    <n v="7.4999999999999997E-2"/>
  </r>
  <r>
    <n v="1446"/>
    <s v="CA-2017-102337"/>
    <x v="484"/>
    <x v="3"/>
    <n v="6"/>
    <x v="1"/>
    <s v="Tue"/>
    <d v="2017-06-16T00:00:00"/>
    <x v="2"/>
    <s v="SD-20485"/>
    <s v="Shirley Daniels"/>
    <s v="Home Office"/>
    <s v="United States"/>
    <s v="Chicago"/>
    <x v="10"/>
    <n v="60653"/>
    <x v="2"/>
    <s v="OFF-ST-10004804"/>
    <x v="1"/>
    <s v="Storage"/>
    <s v="Belkin 19&quot; Vented Equipment Shelf, Black"/>
    <n v="164.73599999999999"/>
    <n v="4"/>
    <x v="2"/>
    <n v="-39.1248"/>
    <n v="-0.23750000000000002"/>
  </r>
  <r>
    <n v="1449"/>
    <s v="US-2014-112564"/>
    <x v="485"/>
    <x v="2"/>
    <n v="4"/>
    <x v="3"/>
    <s v="Wed"/>
    <d v="2014-04-24T00:00:00"/>
    <x v="2"/>
    <s v="TS-21160"/>
    <s v="Theresa Swint"/>
    <s v="Corporate"/>
    <s v="United States"/>
    <s v="Philadelphia"/>
    <x v="9"/>
    <n v="19134"/>
    <x v="3"/>
    <s v="OFF-BI-10004876"/>
    <x v="1"/>
    <s v="Binders"/>
    <s v="Wilson Jones Suede Grain Vinyl Binders"/>
    <n v="2.5019999999999998"/>
    <n v="3"/>
    <x v="7"/>
    <n v="-1.7514000000000001"/>
    <n v="-0.70000000000000007"/>
  </r>
  <r>
    <n v="1450"/>
    <s v="CA-2015-145821"/>
    <x v="486"/>
    <x v="1"/>
    <n v="5"/>
    <x v="5"/>
    <s v="Fri"/>
    <d v="2015-05-07T00:00:00"/>
    <x v="1"/>
    <s v="JB-15400"/>
    <s v="Jennifer Braxton"/>
    <s v="Corporate"/>
    <s v="United States"/>
    <s v="Los Angeles"/>
    <x v="1"/>
    <n v="90008"/>
    <x v="1"/>
    <s v="TEC-PH-10004348"/>
    <x v="2"/>
    <s v="Phones"/>
    <s v="OtterBox Defender Series Case - iPhone 5c"/>
    <n v="88.751999999999995"/>
    <n v="3"/>
    <x v="2"/>
    <n v="11.093999999999999"/>
    <n v="0.125"/>
  </r>
  <r>
    <n v="1451"/>
    <s v="US-2015-160150"/>
    <x v="487"/>
    <x v="1"/>
    <n v="7"/>
    <x v="7"/>
    <s v="Sun"/>
    <d v="2015-07-20T00:00:00"/>
    <x v="2"/>
    <s v="TS-21085"/>
    <s v="Thais Sissman"/>
    <s v="Consumer"/>
    <s v="United States"/>
    <s v="Phoenix"/>
    <x v="16"/>
    <n v="85023"/>
    <x v="1"/>
    <s v="OFF-BI-10004352"/>
    <x v="1"/>
    <s v="Binders"/>
    <s v="Wilson Jones DublLock D-Ring Binders"/>
    <n v="2.0249999999999999"/>
    <n v="1"/>
    <x v="7"/>
    <n v="-1.35"/>
    <n v="-0.66666666666666674"/>
  </r>
  <r>
    <n v="1452"/>
    <s v="CA-2016-133711"/>
    <x v="488"/>
    <x v="0"/>
    <n v="11"/>
    <x v="0"/>
    <s v="Sat"/>
    <d v="2016-11-29T00:00:00"/>
    <x v="2"/>
    <s v="MC-17425"/>
    <s v="Mark Cousins"/>
    <s v="Corporate"/>
    <s v="United States"/>
    <s v="Mobile"/>
    <x v="19"/>
    <n v="36608"/>
    <x v="0"/>
    <s v="OFF-PA-10001685"/>
    <x v="1"/>
    <s v="Paper"/>
    <s v="Easy-staple paper"/>
    <n v="70.98"/>
    <n v="7"/>
    <x v="0"/>
    <n v="34.780200000000001"/>
    <n v="0.49"/>
  </r>
  <r>
    <n v="1456"/>
    <s v="CA-2017-148474"/>
    <x v="489"/>
    <x v="3"/>
    <n v="6"/>
    <x v="1"/>
    <s v="Mon"/>
    <d v="2017-06-19T00:00:00"/>
    <x v="1"/>
    <s v="ME-17320"/>
    <s v="Maria Etezadi"/>
    <s v="Home Office"/>
    <s v="United States"/>
    <s v="Columbus"/>
    <x v="32"/>
    <n v="31907"/>
    <x v="0"/>
    <s v="OFF-BI-10000977"/>
    <x v="1"/>
    <s v="Binders"/>
    <s v="Ibico Plastic Spiral Binding Combs"/>
    <n v="91.2"/>
    <n v="3"/>
    <x v="0"/>
    <n v="41.951999999999998"/>
    <n v="0.45999999999999996"/>
  </r>
  <r>
    <n v="1458"/>
    <s v="CA-2015-111297"/>
    <x v="490"/>
    <x v="1"/>
    <n v="8"/>
    <x v="6"/>
    <s v="Mon"/>
    <d v="2015-08-21T00:00:00"/>
    <x v="1"/>
    <s v="SC-20440"/>
    <s v="Shaun Chance"/>
    <s v="Corporate"/>
    <s v="United States"/>
    <s v="New Bedford"/>
    <x v="31"/>
    <n v="2740"/>
    <x v="3"/>
    <s v="OFF-BI-10002412"/>
    <x v="1"/>
    <s v="Binders"/>
    <s v="Wilson Jones “Snap” Scratch Pad Binder Tool for Ring Binders"/>
    <n v="52.2"/>
    <n v="9"/>
    <x v="0"/>
    <n v="23.49"/>
    <n v="0.44999999999999996"/>
  </r>
  <r>
    <n v="1459"/>
    <s v="CA-2016-123722"/>
    <x v="474"/>
    <x v="0"/>
    <n v="9"/>
    <x v="8"/>
    <s v="Sun"/>
    <d v="2016-10-01T00:00:00"/>
    <x v="1"/>
    <s v="NH-18610"/>
    <s v="Nicole Hansen"/>
    <s v="Corporate"/>
    <s v="United States"/>
    <s v="Irving"/>
    <x v="5"/>
    <n v="75061"/>
    <x v="2"/>
    <s v="OFF-LA-10001569"/>
    <x v="1"/>
    <s v="Labels"/>
    <s v="Avery 499"/>
    <n v="15.936"/>
    <n v="4"/>
    <x v="2"/>
    <n v="5.1791999999999998"/>
    <n v="0.32500000000000001"/>
  </r>
  <r>
    <n v="1460"/>
    <s v="CA-2014-155271"/>
    <x v="414"/>
    <x v="2"/>
    <n v="5"/>
    <x v="5"/>
    <s v="Sun"/>
    <d v="2014-05-04T00:00:00"/>
    <x v="3"/>
    <s v="AA-10480"/>
    <s v="Andrew Allen"/>
    <s v="Consumer"/>
    <s v="United States"/>
    <s v="Middletown"/>
    <x v="29"/>
    <n v="6457"/>
    <x v="3"/>
    <s v="FUR-FU-10001473"/>
    <x v="0"/>
    <s v="Furnishings"/>
    <s v="DAX Wood Document Frame"/>
    <n v="27.46"/>
    <n v="2"/>
    <x v="0"/>
    <n v="9.8856000000000002"/>
    <n v="0.36"/>
  </r>
  <r>
    <n v="1461"/>
    <s v="CA-2015-119907"/>
    <x v="491"/>
    <x v="1"/>
    <n v="12"/>
    <x v="4"/>
    <s v="Tue"/>
    <d v="2015-12-08T00:00:00"/>
    <x v="1"/>
    <s v="LC-17140"/>
    <s v="Logan Currie"/>
    <s v="Consumer"/>
    <s v="United States"/>
    <s v="Seattle"/>
    <x v="4"/>
    <n v="98103"/>
    <x v="1"/>
    <s v="OFF-BI-10001765"/>
    <x v="1"/>
    <s v="Binders"/>
    <s v="Wilson Jones Heavy-Duty Casebound Ring Binders with Metal Hinges"/>
    <n v="55.423999999999999"/>
    <n v="2"/>
    <x v="2"/>
    <n v="19.398399999999999"/>
    <n v="0.35"/>
  </r>
  <r>
    <n v="1462"/>
    <s v="US-2016-128902"/>
    <x v="21"/>
    <x v="0"/>
    <n v="3"/>
    <x v="10"/>
    <s v="Fri"/>
    <d v="2016-03-15T00:00:00"/>
    <x v="1"/>
    <s v="MB-18085"/>
    <s v="Mick Brown"/>
    <s v="Consumer"/>
    <s v="United States"/>
    <s v="Vineland"/>
    <x v="30"/>
    <n v="8360"/>
    <x v="3"/>
    <s v="FUR-TA-10001095"/>
    <x v="0"/>
    <s v="Tables"/>
    <s v="Chromcraft Round Conference Tables"/>
    <n v="244.006"/>
    <n v="2"/>
    <x v="4"/>
    <n v="-31.372199999999999"/>
    <n v="-0.12857142857142856"/>
  </r>
  <r>
    <n v="1463"/>
    <s v="CA-2016-152289"/>
    <x v="367"/>
    <x v="0"/>
    <n v="8"/>
    <x v="6"/>
    <s v="Fri"/>
    <d v="2016-08-28T00:00:00"/>
    <x v="2"/>
    <s v="LC-16930"/>
    <s v="Linda Cazamias"/>
    <s v="Corporate"/>
    <s v="United States"/>
    <s v="Pasadena"/>
    <x v="5"/>
    <n v="77506"/>
    <x v="2"/>
    <s v="TEC-AC-10004571"/>
    <x v="2"/>
    <s v="Accessories"/>
    <s v="Logitech G700s Rechargeable Gaming Mouse"/>
    <n v="159.98400000000001"/>
    <n v="2"/>
    <x v="2"/>
    <n v="43.995600000000003"/>
    <n v="0.27500000000000002"/>
  </r>
  <r>
    <n v="1465"/>
    <s v="US-2016-104794"/>
    <x v="185"/>
    <x v="0"/>
    <n v="12"/>
    <x v="4"/>
    <s v="Fri"/>
    <d v="2016-12-19T00:00:00"/>
    <x v="2"/>
    <s v="KD-16495"/>
    <s v="Keith Dawkins"/>
    <s v="Corporate"/>
    <s v="United States"/>
    <s v="New York City"/>
    <x v="15"/>
    <n v="10009"/>
    <x v="3"/>
    <s v="OFF-FA-10001754"/>
    <x v="1"/>
    <s v="Fasteners"/>
    <s v="Stockwell Gold Paper Clips"/>
    <n v="3.68"/>
    <n v="2"/>
    <x v="0"/>
    <n v="1.8031999999999999"/>
    <n v="0.48999999999999994"/>
  </r>
  <r>
    <n v="1466"/>
    <s v="CA-2014-151708"/>
    <x v="232"/>
    <x v="2"/>
    <n v="8"/>
    <x v="6"/>
    <s v="Fri"/>
    <d v="2014-08-14T00:00:00"/>
    <x v="1"/>
    <s v="MB-17305"/>
    <s v="Maria Bertelson"/>
    <s v="Consumer"/>
    <s v="United States"/>
    <s v="Glendale"/>
    <x v="16"/>
    <n v="85301"/>
    <x v="1"/>
    <s v="FUR-FU-10001602"/>
    <x v="0"/>
    <s v="Furnishings"/>
    <s v="Eldon Delta Triangular Chair Mat, 52&quot; x 58&quot;, Clear"/>
    <n v="121.376"/>
    <n v="4"/>
    <x v="2"/>
    <n v="-3.0344000000000002"/>
    <n v="-2.5000000000000001E-2"/>
  </r>
  <r>
    <n v="1468"/>
    <s v="CA-2015-100769"/>
    <x v="492"/>
    <x v="1"/>
    <n v="5"/>
    <x v="5"/>
    <s v="Sat"/>
    <d v="2015-05-16T00:00:00"/>
    <x v="3"/>
    <s v="TH-21550"/>
    <s v="Tracy Hopkins"/>
    <s v="Home Office"/>
    <s v="United States"/>
    <s v="Jacksonville"/>
    <x v="2"/>
    <n v="32216"/>
    <x v="0"/>
    <s v="TEC-AC-10002402"/>
    <x v="2"/>
    <s v="Accessories"/>
    <s v="Razer Kraken PRO Over Ear PC and Music Headset"/>
    <n v="255.96799999999999"/>
    <n v="4"/>
    <x v="2"/>
    <n v="31.995999999999999"/>
    <n v="0.125"/>
  </r>
  <r>
    <n v="1469"/>
    <s v="CA-2017-139199"/>
    <x v="34"/>
    <x v="3"/>
    <n v="12"/>
    <x v="4"/>
    <s v="Sat"/>
    <d v="2017-12-13T00:00:00"/>
    <x v="1"/>
    <s v="DK-12835"/>
    <s v="Damala Kotsonis"/>
    <s v="Corporate"/>
    <s v="United States"/>
    <s v="Detroit"/>
    <x v="12"/>
    <n v="48234"/>
    <x v="2"/>
    <s v="FUR-CH-10000847"/>
    <x v="0"/>
    <s v="Chairs"/>
    <s v="Global Executive Mid-Back Manager's Chair"/>
    <n v="872.94"/>
    <n v="3"/>
    <x v="0"/>
    <n v="226.96440000000001"/>
    <n v="0.26"/>
  </r>
  <r>
    <n v="1472"/>
    <s v="US-2015-161466"/>
    <x v="493"/>
    <x v="1"/>
    <n v="9"/>
    <x v="8"/>
    <s v="Thu"/>
    <d v="2015-09-27T00:00:00"/>
    <x v="0"/>
    <s v="ON-18715"/>
    <s v="Odella Nelson"/>
    <s v="Corporate"/>
    <s v="United States"/>
    <s v="Philadelphia"/>
    <x v="9"/>
    <n v="19120"/>
    <x v="3"/>
    <s v="OFF-AR-10000634"/>
    <x v="1"/>
    <s v="Art"/>
    <s v="Newell 320"/>
    <n v="6.8479999999999999"/>
    <n v="2"/>
    <x v="2"/>
    <n v="0.59919999999999995"/>
    <n v="8.7499999999999994E-2"/>
  </r>
  <r>
    <n v="1473"/>
    <s v="CA-2017-164959"/>
    <x v="494"/>
    <x v="3"/>
    <n v="7"/>
    <x v="7"/>
    <s v="Tue"/>
    <d v="2017-07-15T00:00:00"/>
    <x v="1"/>
    <s v="KN-16390"/>
    <s v="Katherine Nockton"/>
    <s v="Corporate"/>
    <s v="United States"/>
    <s v="Los Angeles"/>
    <x v="1"/>
    <n v="90004"/>
    <x v="1"/>
    <s v="OFF-LA-10004272"/>
    <x v="1"/>
    <s v="Labels"/>
    <s v="Avery 482"/>
    <n v="8.67"/>
    <n v="3"/>
    <x v="0"/>
    <n v="4.0749000000000004"/>
    <n v="0.47000000000000003"/>
  </r>
  <r>
    <n v="1474"/>
    <s v="US-2015-105676"/>
    <x v="491"/>
    <x v="1"/>
    <n v="12"/>
    <x v="4"/>
    <s v="Tue"/>
    <d v="2015-12-02T00:00:00"/>
    <x v="3"/>
    <s v="NM-18520"/>
    <s v="Neoma Murray"/>
    <s v="Consumer"/>
    <s v="United States"/>
    <s v="Houston"/>
    <x v="5"/>
    <n v="77036"/>
    <x v="2"/>
    <s v="FUR-FU-10004270"/>
    <x v="0"/>
    <s v="Furnishings"/>
    <s v="Eldon Image Series Desk Accessories, Burgundy"/>
    <n v="6.6879999999999997"/>
    <n v="4"/>
    <x v="6"/>
    <n v="-4.0128000000000004"/>
    <n v="-0.60000000000000009"/>
  </r>
  <r>
    <n v="1475"/>
    <s v="CA-2016-113138"/>
    <x v="257"/>
    <x v="0"/>
    <n v="11"/>
    <x v="0"/>
    <s v="Sat"/>
    <d v="2016-11-25T00:00:00"/>
    <x v="1"/>
    <s v="NP-18685"/>
    <s v="Nora Pelletier"/>
    <s v="Home Office"/>
    <s v="United States"/>
    <s v="Niagara Falls"/>
    <x v="15"/>
    <n v="14304"/>
    <x v="3"/>
    <s v="OFF-AR-10003770"/>
    <x v="1"/>
    <s v="Art"/>
    <s v="Newell 340"/>
    <n v="17.28"/>
    <n v="6"/>
    <x v="0"/>
    <n v="5.0111999999999997"/>
    <n v="0.28999999999999998"/>
  </r>
  <r>
    <n v="1477"/>
    <s v="US-2017-104955"/>
    <x v="495"/>
    <x v="3"/>
    <n v="3"/>
    <x v="10"/>
    <s v="Sun"/>
    <d v="2017-03-24T00:00:00"/>
    <x v="1"/>
    <s v="CG-12040"/>
    <s v="Catherine Glotzbach"/>
    <s v="Home Office"/>
    <s v="United States"/>
    <s v="New York City"/>
    <x v="15"/>
    <n v="10024"/>
    <x v="3"/>
    <s v="OFF-LA-10003121"/>
    <x v="1"/>
    <s v="Labels"/>
    <s v="Avery 506"/>
    <n v="28.91"/>
    <n v="7"/>
    <x v="0"/>
    <n v="13.2986"/>
    <n v="0.46"/>
  </r>
  <r>
    <n v="1478"/>
    <s v="CA-2016-121958"/>
    <x v="370"/>
    <x v="0"/>
    <n v="11"/>
    <x v="0"/>
    <s v="Sun"/>
    <d v="2016-11-17T00:00:00"/>
    <x v="1"/>
    <s v="CS-12505"/>
    <s v="Cindy Stewart"/>
    <s v="Consumer"/>
    <s v="United States"/>
    <s v="Thomasville"/>
    <x v="3"/>
    <n v="27360"/>
    <x v="0"/>
    <s v="OFF-SU-10000381"/>
    <x v="1"/>
    <s v="Supplies"/>
    <s v="Acme Forged Steel Scissors with Black Enamel Handles"/>
    <n v="52.136000000000003"/>
    <n v="7"/>
    <x v="2"/>
    <n v="5.8653000000000004"/>
    <n v="0.1125"/>
  </r>
  <r>
    <n v="1479"/>
    <s v="CA-2017-121468"/>
    <x v="123"/>
    <x v="3"/>
    <n v="11"/>
    <x v="0"/>
    <s v="Sun"/>
    <d v="2017-11-20T00:00:00"/>
    <x v="2"/>
    <s v="KD-16345"/>
    <s v="Katherine Ducich"/>
    <s v="Consumer"/>
    <s v="United States"/>
    <s v="Westminster"/>
    <x v="1"/>
    <n v="92683"/>
    <x v="1"/>
    <s v="TEC-PH-10000376"/>
    <x v="2"/>
    <s v="Phones"/>
    <s v="Square Credit Card Reader"/>
    <n v="31.968"/>
    <n v="4"/>
    <x v="2"/>
    <n v="2.3976000000000002"/>
    <n v="7.5000000000000011E-2"/>
  </r>
  <r>
    <n v="1480"/>
    <s v="US-2016-108455"/>
    <x v="496"/>
    <x v="0"/>
    <n v="12"/>
    <x v="4"/>
    <s v="Fri"/>
    <d v="2016-12-08T00:00:00"/>
    <x v="1"/>
    <s v="MK-18160"/>
    <s v="Mike Kennedy"/>
    <s v="Consumer"/>
    <s v="United States"/>
    <s v="San Francisco"/>
    <x v="1"/>
    <n v="94122"/>
    <x v="1"/>
    <s v="OFF-PA-10002262"/>
    <x v="1"/>
    <s v="Paper"/>
    <s v="Xerox 192"/>
    <n v="25.92"/>
    <n v="4"/>
    <x v="0"/>
    <n v="12.441599999999999"/>
    <n v="0.47999999999999993"/>
  </r>
  <r>
    <n v="1483"/>
    <s v="CA-2017-101210"/>
    <x v="324"/>
    <x v="3"/>
    <n v="8"/>
    <x v="6"/>
    <s v="Fri"/>
    <d v="2017-08-28T00:00:00"/>
    <x v="0"/>
    <s v="DW-13540"/>
    <s v="Don Weiss"/>
    <s v="Consumer"/>
    <s v="United States"/>
    <s v="Jackson"/>
    <x v="18"/>
    <n v="38301"/>
    <x v="0"/>
    <s v="OFF-AR-10003560"/>
    <x v="1"/>
    <s v="Art"/>
    <s v="Zebra Zazzle Fluorescent Highlighters"/>
    <n v="9.7279999999999998"/>
    <n v="2"/>
    <x v="2"/>
    <n v="1.7023999999999999"/>
    <n v="0.17499999999999999"/>
  </r>
  <r>
    <n v="1485"/>
    <s v="US-2016-108098"/>
    <x v="497"/>
    <x v="0"/>
    <n v="10"/>
    <x v="2"/>
    <s v="Fri"/>
    <d v="2016-10-18T00:00:00"/>
    <x v="1"/>
    <s v="CP-12340"/>
    <s v="Christine Phan"/>
    <s v="Corporate"/>
    <s v="United States"/>
    <s v="Seattle"/>
    <x v="4"/>
    <n v="98115"/>
    <x v="1"/>
    <s v="TEC-AC-10000865"/>
    <x v="2"/>
    <s v="Accessories"/>
    <s v="WD My Passport Ultra 500GB Portable External Hard Drive"/>
    <n v="177"/>
    <n v="3"/>
    <x v="0"/>
    <n v="30.09"/>
    <n v="0.17"/>
  </r>
  <r>
    <n v="1486"/>
    <s v="CA-2014-119032"/>
    <x v="498"/>
    <x v="2"/>
    <n v="11"/>
    <x v="0"/>
    <s v="Thu"/>
    <d v="2014-12-03T00:00:00"/>
    <x v="1"/>
    <s v="MS-17770"/>
    <s v="Maxwell Schwartz"/>
    <s v="Consumer"/>
    <s v="United States"/>
    <s v="New York City"/>
    <x v="15"/>
    <n v="10035"/>
    <x v="3"/>
    <s v="OFF-FA-10003021"/>
    <x v="1"/>
    <s v="Fasteners"/>
    <s v="Staples"/>
    <n v="3.76"/>
    <n v="2"/>
    <x v="0"/>
    <n v="1.3160000000000001"/>
    <n v="0.35000000000000003"/>
  </r>
  <r>
    <n v="1487"/>
    <s v="CA-2015-140410"/>
    <x v="499"/>
    <x v="1"/>
    <n v="11"/>
    <x v="0"/>
    <s v="Tue"/>
    <d v="2015-11-07T00:00:00"/>
    <x v="1"/>
    <s v="CM-12655"/>
    <s v="Corinna Mitchell"/>
    <s v="Home Office"/>
    <s v="United States"/>
    <s v="Los Angeles"/>
    <x v="1"/>
    <n v="90008"/>
    <x v="1"/>
    <s v="TEC-PH-10003580"/>
    <x v="2"/>
    <s v="Phones"/>
    <s v="Cisco IP Phone 7961G-GE VoIP phone"/>
    <n v="1212.848"/>
    <n v="7"/>
    <x v="2"/>
    <n v="106.1242"/>
    <n v="8.7500000000000008E-2"/>
  </r>
  <r>
    <n v="1490"/>
    <s v="CA-2014-136280"/>
    <x v="500"/>
    <x v="2"/>
    <n v="11"/>
    <x v="0"/>
    <s v="Sat"/>
    <d v="2014-12-06T00:00:00"/>
    <x v="1"/>
    <s v="Co-12640"/>
    <s v="Corey-Lock"/>
    <s v="Consumer"/>
    <s v="United States"/>
    <s v="Philadelphia"/>
    <x v="9"/>
    <n v="19143"/>
    <x v="3"/>
    <s v="OFF-LA-10000452"/>
    <x v="1"/>
    <s v="Labels"/>
    <s v="Avery 488"/>
    <n v="5.04"/>
    <n v="2"/>
    <x v="2"/>
    <n v="1.764"/>
    <n v="0.35"/>
  </r>
  <r>
    <n v="1491"/>
    <s v="CA-2017-151911"/>
    <x v="501"/>
    <x v="3"/>
    <n v="4"/>
    <x v="3"/>
    <s v="Sun"/>
    <d v="2017-05-05T00:00:00"/>
    <x v="0"/>
    <s v="DL-13495"/>
    <s v="Dionis Lloyd"/>
    <s v="Corporate"/>
    <s v="United States"/>
    <s v="New York City"/>
    <x v="15"/>
    <n v="10024"/>
    <x v="3"/>
    <s v="OFF-EN-10002986"/>
    <x v="1"/>
    <s v="Envelopes"/>
    <s v="#10-4 1/8&quot; x 9 1/2&quot; Premium Diagonal Seam Envelopes"/>
    <n v="62.96"/>
    <n v="4"/>
    <x v="0"/>
    <n v="28.332000000000001"/>
    <n v="0.45"/>
  </r>
  <r>
    <n v="1492"/>
    <s v="CA-2017-166436"/>
    <x v="220"/>
    <x v="3"/>
    <n v="11"/>
    <x v="0"/>
    <s v="Fri"/>
    <d v="2017-11-28T00:00:00"/>
    <x v="1"/>
    <s v="TS-21370"/>
    <s v="Todd Sumrall"/>
    <s v="Corporate"/>
    <s v="United States"/>
    <s v="New York City"/>
    <x v="15"/>
    <n v="10035"/>
    <x v="3"/>
    <s v="OFF-PA-10001838"/>
    <x v="1"/>
    <s v="Paper"/>
    <s v="Adams Telephone Message Book W/Dividers/Space For Phone Numbers, 5 1/4&quot;X8 1/2&quot;, 300/Messages"/>
    <n v="5.88"/>
    <n v="1"/>
    <x v="0"/>
    <n v="2.8812000000000002"/>
    <n v="0.49000000000000005"/>
  </r>
  <r>
    <n v="1494"/>
    <s v="CA-2017-139661"/>
    <x v="502"/>
    <x v="3"/>
    <n v="10"/>
    <x v="2"/>
    <s v="Mon"/>
    <d v="2017-11-03T00:00:00"/>
    <x v="1"/>
    <s v="JW-15220"/>
    <s v="Jane Waco"/>
    <s v="Corporate"/>
    <s v="United States"/>
    <s v="Vancouver"/>
    <x v="4"/>
    <n v="98661"/>
    <x v="1"/>
    <s v="FUR-FU-10002885"/>
    <x v="0"/>
    <s v="Furnishings"/>
    <s v="Magna Visual Magnetic Picture Hangers"/>
    <n v="9.64"/>
    <n v="2"/>
    <x v="0"/>
    <n v="3.6631999999999998"/>
    <n v="0.37999999999999995"/>
  </r>
  <r>
    <n v="1495"/>
    <s v="CA-2014-123925"/>
    <x v="503"/>
    <x v="2"/>
    <n v="12"/>
    <x v="4"/>
    <s v="Wed"/>
    <d v="2014-12-19T00:00:00"/>
    <x v="0"/>
    <s v="RF-19840"/>
    <s v="Roy Französisch"/>
    <s v="Consumer"/>
    <s v="United States"/>
    <s v="Columbus"/>
    <x v="32"/>
    <n v="31907"/>
    <x v="0"/>
    <s v="OFF-AR-10002952"/>
    <x v="1"/>
    <s v="Art"/>
    <s v="Stanley Contemporary Battery Pencil Sharpeners"/>
    <n v="40.049999999999997"/>
    <n v="3"/>
    <x v="0"/>
    <n v="11.214"/>
    <n v="0.28000000000000003"/>
  </r>
  <r>
    <n v="1496"/>
    <s v="CA-2017-152485"/>
    <x v="504"/>
    <x v="3"/>
    <n v="9"/>
    <x v="8"/>
    <s v="Mon"/>
    <d v="2017-09-08T00:00:00"/>
    <x v="1"/>
    <s v="JD-15790"/>
    <s v="John Dryer"/>
    <s v="Consumer"/>
    <s v="United States"/>
    <s v="Coppell"/>
    <x v="5"/>
    <n v="75019"/>
    <x v="2"/>
    <s v="OFF-AR-10003759"/>
    <x v="1"/>
    <s v="Art"/>
    <s v="Crayola Anti Dust Chalk, 12/Pack"/>
    <n v="10.192"/>
    <n v="7"/>
    <x v="2"/>
    <n v="3.1850000000000001"/>
    <n v="0.3125"/>
  </r>
  <r>
    <n v="1499"/>
    <s v="CA-2016-141586"/>
    <x v="505"/>
    <x v="0"/>
    <n v="10"/>
    <x v="2"/>
    <s v="Mon"/>
    <d v="2016-10-20T00:00:00"/>
    <x v="2"/>
    <s v="NK-18490"/>
    <s v="Neil Knudson"/>
    <s v="Home Office"/>
    <s v="United States"/>
    <s v="San Francisco"/>
    <x v="1"/>
    <n v="94122"/>
    <x v="1"/>
    <s v="OFF-BI-10003981"/>
    <x v="1"/>
    <s v="Binders"/>
    <s v="Avery Durable Plastic 1&quot; Binders"/>
    <n v="18.16"/>
    <n v="5"/>
    <x v="2"/>
    <n v="6.5830000000000002"/>
    <n v="0.36249999999999999"/>
  </r>
  <r>
    <n v="1500"/>
    <s v="CA-2017-130386"/>
    <x v="105"/>
    <x v="3"/>
    <n v="11"/>
    <x v="0"/>
    <s v="Sun"/>
    <d v="2017-11-18T00:00:00"/>
    <x v="1"/>
    <s v="NG-18430"/>
    <s v="Nathan Gelder"/>
    <s v="Consumer"/>
    <s v="United States"/>
    <s v="Austin"/>
    <x v="5"/>
    <n v="78745"/>
    <x v="2"/>
    <s v="OFF-PA-10002749"/>
    <x v="1"/>
    <s v="Paper"/>
    <s v="Wirebound Message Books, 5-1/2 x 4 Forms, 2 or 4 Forms per Page"/>
    <n v="16.056000000000001"/>
    <n v="3"/>
    <x v="2"/>
    <n v="5.8202999999999996"/>
    <n v="0.36249999999999993"/>
  </r>
  <r>
    <n v="1503"/>
    <s v="CA-2016-100468"/>
    <x v="387"/>
    <x v="0"/>
    <n v="11"/>
    <x v="0"/>
    <s v="Thu"/>
    <d v="2016-12-01T00:00:00"/>
    <x v="1"/>
    <s v="AT-10435"/>
    <s v="Alyssa Tate"/>
    <s v="Home Office"/>
    <s v="United States"/>
    <s v="Los Angeles"/>
    <x v="1"/>
    <n v="90045"/>
    <x v="1"/>
    <s v="TEC-PH-10001300"/>
    <x v="2"/>
    <s v="Phones"/>
    <s v="iKross Bluetooth Portable Keyboard + Cell Phone Stand Holder + Brush for Apple iPhone 5S 5C 5, 4S 4"/>
    <n v="33.520000000000003"/>
    <n v="2"/>
    <x v="2"/>
    <n v="3.3519999999999999"/>
    <n v="9.9999999999999992E-2"/>
  </r>
  <r>
    <n v="1505"/>
    <s v="CA-2015-153388"/>
    <x v="506"/>
    <x v="1"/>
    <n v="8"/>
    <x v="6"/>
    <s v="Sat"/>
    <d v="2015-08-07T00:00:00"/>
    <x v="1"/>
    <s v="PC-19000"/>
    <s v="Pauline Chand"/>
    <s v="Home Office"/>
    <s v="United States"/>
    <s v="Los Angeles"/>
    <x v="1"/>
    <n v="90004"/>
    <x v="1"/>
    <s v="OFF-AR-10001868"/>
    <x v="1"/>
    <s v="Art"/>
    <s v="Prang Dustless Chalk Sticks"/>
    <n v="6.72"/>
    <n v="4"/>
    <x v="0"/>
    <n v="3.36"/>
    <n v="0.5"/>
  </r>
  <r>
    <n v="1507"/>
    <s v="CA-2017-154935"/>
    <x v="165"/>
    <x v="3"/>
    <n v="12"/>
    <x v="4"/>
    <s v="Sun"/>
    <d v="2017-12-29T00:00:00"/>
    <x v="1"/>
    <s v="AR-10540"/>
    <s v="Andy Reiter"/>
    <s v="Consumer"/>
    <s v="United States"/>
    <s v="New York City"/>
    <x v="15"/>
    <n v="10024"/>
    <x v="3"/>
    <s v="OFF-BI-10003708"/>
    <x v="1"/>
    <s v="Binders"/>
    <s v="Acco Four Pocket Poly Ring Binder with Label Holder, Smoke, 1&quot;"/>
    <n v="17.88"/>
    <n v="3"/>
    <x v="2"/>
    <n v="5.5875000000000004"/>
    <n v="0.31250000000000006"/>
  </r>
  <r>
    <n v="1508"/>
    <s v="CA-2016-134208"/>
    <x v="42"/>
    <x v="0"/>
    <n v="9"/>
    <x v="8"/>
    <s v="Sat"/>
    <d v="2016-09-23T00:00:00"/>
    <x v="1"/>
    <s v="CS-12505"/>
    <s v="Cindy Stewart"/>
    <s v="Consumer"/>
    <s v="United States"/>
    <s v="Columbus"/>
    <x v="32"/>
    <n v="31907"/>
    <x v="0"/>
    <s v="TEC-MA-10004458"/>
    <x v="2"/>
    <s v="Machines"/>
    <s v="Lexmark X 9575 Professional All-in-One Color Printer"/>
    <n v="396"/>
    <n v="4"/>
    <x v="0"/>
    <n v="190.08"/>
    <n v="0.48000000000000004"/>
  </r>
  <r>
    <n v="1509"/>
    <s v="CA-2017-108294"/>
    <x v="386"/>
    <x v="3"/>
    <n v="12"/>
    <x v="4"/>
    <s v="Sun"/>
    <d v="2017-12-10T00:00:00"/>
    <x v="3"/>
    <s v="LS-16975"/>
    <s v="Lindsay Shagiari"/>
    <s v="Home Office"/>
    <s v="United States"/>
    <s v="Omaha"/>
    <x v="8"/>
    <n v="68104"/>
    <x v="2"/>
    <s v="OFF-BI-10004965"/>
    <x v="1"/>
    <s v="Binders"/>
    <s v="Ibico Covers for Plastic or Wire Binding Elements"/>
    <n v="34.5"/>
    <n v="3"/>
    <x v="0"/>
    <n v="15.525"/>
    <n v="0.45"/>
  </r>
  <r>
    <n v="1510"/>
    <s v="CA-2017-103611"/>
    <x v="507"/>
    <x v="3"/>
    <n v="9"/>
    <x v="8"/>
    <s v="Tue"/>
    <d v="2017-09-15T00:00:00"/>
    <x v="2"/>
    <s v="JM-15535"/>
    <s v="Jessica Myrick"/>
    <s v="Consumer"/>
    <s v="United States"/>
    <s v="Los Angeles"/>
    <x v="1"/>
    <n v="90036"/>
    <x v="1"/>
    <s v="FUR-FU-10004270"/>
    <x v="0"/>
    <s v="Furnishings"/>
    <s v="Eldon Image Series Desk Accessories, Burgundy"/>
    <n v="8.36"/>
    <n v="2"/>
    <x v="0"/>
    <n v="3.0095999999999998"/>
    <n v="0.36"/>
  </r>
  <r>
    <n v="1511"/>
    <s v="CA-2017-100384"/>
    <x v="92"/>
    <x v="3"/>
    <n v="6"/>
    <x v="1"/>
    <s v="Sat"/>
    <d v="2017-07-01T00:00:00"/>
    <x v="1"/>
    <s v="NH-18610"/>
    <s v="Nicole Hansen"/>
    <s v="Corporate"/>
    <s v="United States"/>
    <s v="Pomona"/>
    <x v="1"/>
    <n v="91767"/>
    <x v="1"/>
    <s v="OFF-AR-10002135"/>
    <x v="1"/>
    <s v="Art"/>
    <s v="Boston Heavy-Duty Trimline Electric Pencil Sharpeners"/>
    <n v="385.6"/>
    <n v="8"/>
    <x v="0"/>
    <n v="111.824"/>
    <n v="0.28999999999999998"/>
  </r>
  <r>
    <n v="1513"/>
    <s v="CA-2017-112809"/>
    <x v="237"/>
    <x v="3"/>
    <n v="8"/>
    <x v="6"/>
    <s v="Fri"/>
    <d v="2017-08-22T00:00:00"/>
    <x v="1"/>
    <s v="RA-19915"/>
    <s v="Russell Applegate"/>
    <s v="Consumer"/>
    <s v="United States"/>
    <s v="Dallas"/>
    <x v="5"/>
    <n v="75220"/>
    <x v="2"/>
    <s v="OFF-ST-10002276"/>
    <x v="1"/>
    <s v="Storage"/>
    <s v="Safco Steel Mobile File Cart"/>
    <n v="200.06399999999999"/>
    <n v="3"/>
    <x v="2"/>
    <n v="12.504"/>
    <n v="6.25E-2"/>
  </r>
  <r>
    <n v="1516"/>
    <s v="US-2017-160759"/>
    <x v="157"/>
    <x v="3"/>
    <n v="12"/>
    <x v="4"/>
    <s v="Mon"/>
    <d v="2017-12-17T00:00:00"/>
    <x v="1"/>
    <s v="AI-10855"/>
    <s v="Arianne Irving"/>
    <s v="Consumer"/>
    <s v="United States"/>
    <s v="Philadelphia"/>
    <x v="9"/>
    <n v="19120"/>
    <x v="3"/>
    <s v="FUR-CH-10002961"/>
    <x v="0"/>
    <s v="Chairs"/>
    <s v="Leather Task Chair, Black"/>
    <n v="63.686"/>
    <n v="1"/>
    <x v="4"/>
    <n v="-9.0980000000000008"/>
    <n v="-0.14285714285714288"/>
  </r>
  <r>
    <n v="1517"/>
    <s v="CA-2017-148446"/>
    <x v="386"/>
    <x v="3"/>
    <n v="12"/>
    <x v="4"/>
    <s v="Sun"/>
    <d v="2017-12-14T00:00:00"/>
    <x v="0"/>
    <s v="MC-17845"/>
    <s v="Michael Chen"/>
    <s v="Consumer"/>
    <s v="United States"/>
    <s v="North Las Vegas"/>
    <x v="33"/>
    <n v="89031"/>
    <x v="1"/>
    <s v="FUR-TA-10004256"/>
    <x v="0"/>
    <s v="Tables"/>
    <s v="Bretford “Just In Time” Height-Adjustable Multi-Task Work Tables"/>
    <n v="1669.6"/>
    <n v="4"/>
    <x v="0"/>
    <n v="116.872"/>
    <n v="7.0000000000000007E-2"/>
  </r>
  <r>
    <n v="1518"/>
    <s v="CA-2014-111059"/>
    <x v="508"/>
    <x v="2"/>
    <n v="2"/>
    <x v="11"/>
    <s v="Mon"/>
    <d v="2014-02-06T00:00:00"/>
    <x v="0"/>
    <s v="TB-21400"/>
    <s v="Tom Boeckenhauer"/>
    <s v="Consumer"/>
    <s v="United States"/>
    <s v="Seattle"/>
    <x v="4"/>
    <n v="98105"/>
    <x v="1"/>
    <s v="OFF-BI-10004593"/>
    <x v="1"/>
    <s v="Binders"/>
    <s v="Ibico Laser Imprintable Binding System Covers"/>
    <n v="83.84"/>
    <n v="2"/>
    <x v="2"/>
    <n v="27.248000000000001"/>
    <n v="0.32500000000000001"/>
  </r>
  <r>
    <n v="1520"/>
    <s v="CA-2017-116204"/>
    <x v="509"/>
    <x v="3"/>
    <n v="2"/>
    <x v="11"/>
    <s v="Sat"/>
    <d v="2017-02-14T00:00:00"/>
    <x v="0"/>
    <s v="VW-21775"/>
    <s v="Victoria Wilson"/>
    <s v="Corporate"/>
    <s v="United States"/>
    <s v="San Francisco"/>
    <x v="1"/>
    <n v="94110"/>
    <x v="1"/>
    <s v="OFF-BI-10001759"/>
    <x v="1"/>
    <s v="Binders"/>
    <s v="Acco Pressboard Covers with Storage Hooks, 14 7/8&quot; x 11&quot;, Dark Blue"/>
    <n v="21.335999999999999"/>
    <n v="7"/>
    <x v="2"/>
    <n v="7.7343000000000002"/>
    <n v="0.36250000000000004"/>
  </r>
  <r>
    <n v="1521"/>
    <s v="CA-2017-109946"/>
    <x v="510"/>
    <x v="3"/>
    <n v="4"/>
    <x v="3"/>
    <s v="Sun"/>
    <d v="2017-04-21T00:00:00"/>
    <x v="1"/>
    <s v="PL-18925"/>
    <s v="Paul Lucas"/>
    <s v="Home Office"/>
    <s v="United States"/>
    <s v="Chicago"/>
    <x v="10"/>
    <n v="60610"/>
    <x v="2"/>
    <s v="OFF-AR-10001419"/>
    <x v="1"/>
    <s v="Art"/>
    <s v="Newell 325"/>
    <n v="16.52"/>
    <n v="5"/>
    <x v="2"/>
    <n v="2.0649999999999999"/>
    <n v="0.125"/>
  </r>
  <r>
    <n v="1522"/>
    <s v="CA-2015-144806"/>
    <x v="398"/>
    <x v="1"/>
    <n v="12"/>
    <x v="4"/>
    <s v="Sun"/>
    <d v="2015-12-11T00:00:00"/>
    <x v="1"/>
    <s v="GH-14425"/>
    <s v="Gary Hwang"/>
    <s v="Consumer"/>
    <s v="United States"/>
    <s v="Tucson"/>
    <x v="16"/>
    <n v="85705"/>
    <x v="1"/>
    <s v="FUR-FU-10002253"/>
    <x v="0"/>
    <s v="Furnishings"/>
    <s v="Howard Miller 13&quot; Diameter Pewter Finish Round Wall Clock"/>
    <n v="206.11199999999999"/>
    <n v="6"/>
    <x v="2"/>
    <n v="48.951599999999999"/>
    <n v="0.23749999999999999"/>
  </r>
  <r>
    <n v="1527"/>
    <s v="CA-2016-122392"/>
    <x v="402"/>
    <x v="0"/>
    <n v="7"/>
    <x v="7"/>
    <s v="Fri"/>
    <d v="2016-07-27T00:00:00"/>
    <x v="1"/>
    <s v="CJ-12010"/>
    <s v="Caroline Jumper"/>
    <s v="Consumer"/>
    <s v="United States"/>
    <s v="Allentown"/>
    <x v="9"/>
    <n v="18103"/>
    <x v="3"/>
    <s v="OFF-AR-10002221"/>
    <x v="1"/>
    <s v="Art"/>
    <s v="12 Colored Short Pencils"/>
    <n v="4.16"/>
    <n v="2"/>
    <x v="2"/>
    <n v="0.36399999999999999"/>
    <n v="8.7499999999999994E-2"/>
  </r>
  <r>
    <n v="1529"/>
    <s v="CA-2015-148432"/>
    <x v="208"/>
    <x v="1"/>
    <n v="11"/>
    <x v="0"/>
    <s v="Sat"/>
    <d v="2015-11-10T00:00:00"/>
    <x v="0"/>
    <s v="MC-18130"/>
    <s v="Mike Caudle"/>
    <s v="Corporate"/>
    <s v="United States"/>
    <s v="Newark"/>
    <x v="13"/>
    <n v="19711"/>
    <x v="3"/>
    <s v="OFF-FA-10004968"/>
    <x v="1"/>
    <s v="Fasteners"/>
    <s v="Rubber Band Ball"/>
    <n v="26.18"/>
    <n v="7"/>
    <x v="0"/>
    <n v="0.52359999999999995"/>
    <n v="1.9999999999999997E-2"/>
  </r>
  <r>
    <n v="1531"/>
    <s v="CA-2015-103793"/>
    <x v="511"/>
    <x v="1"/>
    <n v="3"/>
    <x v="10"/>
    <s v="Thu"/>
    <d v="2015-03-31T00:00:00"/>
    <x v="1"/>
    <s v="BV-11245"/>
    <s v="Benjamin Venier"/>
    <s v="Corporate"/>
    <s v="United States"/>
    <s v="Miami"/>
    <x v="2"/>
    <n v="33142"/>
    <x v="0"/>
    <s v="OFF-PA-10001125"/>
    <x v="1"/>
    <s v="Paper"/>
    <s v="Xerox 1988"/>
    <n v="74.352000000000004"/>
    <n v="3"/>
    <x v="2"/>
    <n v="23.234999999999999"/>
    <n v="0.3125"/>
  </r>
  <r>
    <n v="1532"/>
    <s v="CA-2017-159884"/>
    <x v="512"/>
    <x v="3"/>
    <n v="8"/>
    <x v="6"/>
    <s v="Thu"/>
    <d v="2017-09-05T00:00:00"/>
    <x v="1"/>
    <s v="JF-15490"/>
    <s v="Jeremy Farry"/>
    <s v="Consumer"/>
    <s v="United States"/>
    <s v="Tempe"/>
    <x v="16"/>
    <n v="85281"/>
    <x v="1"/>
    <s v="OFF-ST-10000344"/>
    <x v="1"/>
    <s v="Storage"/>
    <s v="Neat Ideas Personal Hanging Folder Files, Black"/>
    <n v="10.744"/>
    <n v="1"/>
    <x v="2"/>
    <n v="0.80579999999999996"/>
    <n v="7.4999999999999997E-2"/>
  </r>
  <r>
    <n v="1534"/>
    <s v="CA-2016-139885"/>
    <x v="426"/>
    <x v="0"/>
    <n v="12"/>
    <x v="4"/>
    <s v="Sun"/>
    <d v="2016-12-08T00:00:00"/>
    <x v="1"/>
    <s v="EB-13840"/>
    <s v="Ellis Ballard"/>
    <s v="Corporate"/>
    <s v="United States"/>
    <s v="New York City"/>
    <x v="15"/>
    <n v="10035"/>
    <x v="3"/>
    <s v="OFF-ST-10003324"/>
    <x v="1"/>
    <s v="Storage"/>
    <s v="Belkin OmniView SE Rackmount Kit"/>
    <n v="212.88"/>
    <n v="6"/>
    <x v="0"/>
    <n v="0"/>
    <n v="0"/>
  </r>
  <r>
    <n v="1535"/>
    <s v="CA-2017-124086"/>
    <x v="513"/>
    <x v="3"/>
    <n v="2"/>
    <x v="11"/>
    <s v="Fri"/>
    <d v="2017-02-14T00:00:00"/>
    <x v="1"/>
    <s v="MP-18175"/>
    <s v="Mike Pelletier"/>
    <s v="Home Office"/>
    <s v="United States"/>
    <s v="Laguna Niguel"/>
    <x v="1"/>
    <n v="92677"/>
    <x v="1"/>
    <s v="FUR-BO-10004015"/>
    <x v="0"/>
    <s v="Bookcases"/>
    <s v="Bush Andora Bookcase, Maple/Graphite Gray Finish"/>
    <n v="203.983"/>
    <n v="2"/>
    <x v="11"/>
    <n v="16.7986"/>
    <n v="8.2352941176470587E-2"/>
  </r>
  <r>
    <n v="1536"/>
    <s v="CA-2016-112389"/>
    <x v="514"/>
    <x v="0"/>
    <n v="10"/>
    <x v="2"/>
    <s v="Sat"/>
    <d v="2016-11-02T00:00:00"/>
    <x v="1"/>
    <s v="JM-15655"/>
    <s v="Jim Mitchum"/>
    <s v="Corporate"/>
    <s v="United States"/>
    <s v="Bridgeton"/>
    <x v="30"/>
    <n v="8302"/>
    <x v="3"/>
    <s v="OFF-ST-10000419"/>
    <x v="1"/>
    <s v="Storage"/>
    <s v="Rogers Jumbo File, Granite"/>
    <n v="40.74"/>
    <n v="3"/>
    <x v="0"/>
    <n v="0.40739999999999998"/>
    <n v="9.9999999999999985E-3"/>
  </r>
  <r>
    <n v="1538"/>
    <s v="CA-2017-121888"/>
    <x v="174"/>
    <x v="3"/>
    <n v="9"/>
    <x v="8"/>
    <s v="Fri"/>
    <d v="2017-09-17T00:00:00"/>
    <x v="0"/>
    <s v="CL-11890"/>
    <s v="Carl Ludwig"/>
    <s v="Consumer"/>
    <s v="United States"/>
    <s v="Everett"/>
    <x v="31"/>
    <n v="2149"/>
    <x v="3"/>
    <s v="TEC-PH-10000439"/>
    <x v="2"/>
    <s v="Phones"/>
    <s v="GE DSL Phone Line Filter"/>
    <n v="39.99"/>
    <n v="1"/>
    <x v="0"/>
    <n v="11.597099999999999"/>
    <n v="0.28999999999999998"/>
  </r>
  <r>
    <n v="1542"/>
    <s v="CA-2014-166884"/>
    <x v="515"/>
    <x v="2"/>
    <n v="3"/>
    <x v="10"/>
    <s v="Tue"/>
    <d v="2014-03-16T00:00:00"/>
    <x v="0"/>
    <s v="CK-12205"/>
    <s v="Chloris Kastensmidt"/>
    <s v="Consumer"/>
    <s v="United States"/>
    <s v="Columbus"/>
    <x v="24"/>
    <n v="43229"/>
    <x v="3"/>
    <s v="FUR-FU-10003981"/>
    <x v="0"/>
    <s v="Furnishings"/>
    <s v="Eldon Wave Desk Accessories"/>
    <n v="8.32"/>
    <n v="5"/>
    <x v="2"/>
    <n v="2.2879999999999998"/>
    <n v="0.27499999999999997"/>
  </r>
  <r>
    <n v="1544"/>
    <s v="CA-2014-107181"/>
    <x v="516"/>
    <x v="2"/>
    <n v="2"/>
    <x v="11"/>
    <s v="Tue"/>
    <d v="2014-02-08T00:00:00"/>
    <x v="1"/>
    <s v="DB-13270"/>
    <s v="Deborah Brumfield"/>
    <s v="Home Office"/>
    <s v="United States"/>
    <s v="San Diego"/>
    <x v="1"/>
    <n v="92024"/>
    <x v="1"/>
    <s v="OFF-BI-10004230"/>
    <x v="1"/>
    <s v="Binders"/>
    <s v="GBC Recycled Grain Textured Covers"/>
    <n v="82.896000000000001"/>
    <n v="3"/>
    <x v="2"/>
    <n v="29.0136"/>
    <n v="0.35"/>
  </r>
  <r>
    <n v="1546"/>
    <s v="CA-2014-150245"/>
    <x v="517"/>
    <x v="2"/>
    <n v="12"/>
    <x v="4"/>
    <s v="Wed"/>
    <d v="2015-01-04T00:00:00"/>
    <x v="0"/>
    <s v="PC-18745"/>
    <s v="Pamela Coakley"/>
    <s v="Corporate"/>
    <s v="United States"/>
    <s v="Watertown"/>
    <x v="15"/>
    <n v="13601"/>
    <x v="3"/>
    <s v="FUR-BO-10002613"/>
    <x v="0"/>
    <s v="Bookcases"/>
    <s v="Atlantic Metals Mobile 4-Shelf Bookcases, Custom Colors"/>
    <n v="1573.4880000000001"/>
    <n v="7"/>
    <x v="2"/>
    <n v="196.68600000000001"/>
    <n v="0.125"/>
  </r>
  <r>
    <n v="1547"/>
    <s v="CA-2015-111395"/>
    <x v="518"/>
    <x v="1"/>
    <n v="11"/>
    <x v="0"/>
    <s v="Mon"/>
    <d v="2015-11-27T00:00:00"/>
    <x v="1"/>
    <s v="VB-21745"/>
    <s v="Victoria Brennan"/>
    <s v="Corporate"/>
    <s v="United States"/>
    <s v="San Antonio"/>
    <x v="5"/>
    <n v="78207"/>
    <x v="2"/>
    <s v="OFF-PA-10000994"/>
    <x v="1"/>
    <s v="Paper"/>
    <s v="Xerox 1915"/>
    <n v="335.52"/>
    <n v="4"/>
    <x v="2"/>
    <n v="117.432"/>
    <n v="0.35000000000000003"/>
  </r>
  <r>
    <n v="1550"/>
    <s v="CA-2014-134278"/>
    <x v="519"/>
    <x v="2"/>
    <n v="7"/>
    <x v="7"/>
    <s v="Sun"/>
    <d v="2014-07-08T00:00:00"/>
    <x v="2"/>
    <s v="EP-13915"/>
    <s v="Emily Phan"/>
    <s v="Consumer"/>
    <s v="United States"/>
    <s v="New York City"/>
    <x v="15"/>
    <n v="10011"/>
    <x v="3"/>
    <s v="TEC-CO-10001046"/>
    <x v="2"/>
    <s v="Copiers"/>
    <s v="Canon Imageclass D680 Copier / Fax"/>
    <n v="559.99199999999996"/>
    <n v="1"/>
    <x v="2"/>
    <n v="174.9975"/>
    <n v="0.3125"/>
  </r>
  <r>
    <n v="1551"/>
    <s v="US-2017-124926"/>
    <x v="38"/>
    <x v="3"/>
    <n v="11"/>
    <x v="0"/>
    <s v="Mon"/>
    <d v="2017-11-18T00:00:00"/>
    <x v="0"/>
    <s v="ME-17320"/>
    <s v="Maria Etezadi"/>
    <s v="Home Office"/>
    <s v="United States"/>
    <s v="Houston"/>
    <x v="5"/>
    <n v="77095"/>
    <x v="2"/>
    <s v="OFF-AP-10004868"/>
    <x v="1"/>
    <s v="Appliances"/>
    <s v="Hoover Commercial Soft Guard Upright Vacuum And Disposable Filtration Bags"/>
    <n v="9.3239999999999998"/>
    <n v="6"/>
    <x v="3"/>
    <n v="-24.708600000000001"/>
    <n v="-2.65"/>
  </r>
  <r>
    <n v="1552"/>
    <s v="CA-2016-159345"/>
    <x v="26"/>
    <x v="0"/>
    <n v="6"/>
    <x v="1"/>
    <s v="Fri"/>
    <d v="2016-06-22T00:00:00"/>
    <x v="1"/>
    <s v="IG-15085"/>
    <s v="Ivan Gibson"/>
    <s v="Consumer"/>
    <s v="United States"/>
    <s v="San Diego"/>
    <x v="1"/>
    <n v="92024"/>
    <x v="1"/>
    <s v="OFF-PA-10000806"/>
    <x v="1"/>
    <s v="Paper"/>
    <s v="Xerox 1934"/>
    <n v="111.96"/>
    <n v="2"/>
    <x v="0"/>
    <n v="54.860399999999998"/>
    <n v="0.49"/>
  </r>
  <r>
    <n v="1553"/>
    <s v="CA-2014-130274"/>
    <x v="520"/>
    <x v="2"/>
    <n v="5"/>
    <x v="5"/>
    <s v="Sat"/>
    <d v="2014-05-05T00:00:00"/>
    <x v="2"/>
    <s v="JS-15940"/>
    <s v="Joni Sundaresam"/>
    <s v="Home Office"/>
    <s v="United States"/>
    <s v="Appleton"/>
    <x v="6"/>
    <n v="54915"/>
    <x v="2"/>
    <s v="OFF-LA-10002195"/>
    <x v="1"/>
    <s v="Labels"/>
    <s v="Avery 481"/>
    <n v="21.56"/>
    <n v="7"/>
    <x v="0"/>
    <n v="10.348800000000001"/>
    <n v="0.48000000000000004"/>
  </r>
  <r>
    <n v="1554"/>
    <s v="CA-2017-158386"/>
    <x v="521"/>
    <x v="3"/>
    <n v="10"/>
    <x v="2"/>
    <s v="Mon"/>
    <d v="2017-10-21T00:00:00"/>
    <x v="1"/>
    <s v="BO-11425"/>
    <s v="Bobby Odegard"/>
    <s v="Consumer"/>
    <s v="United States"/>
    <s v="Richmond"/>
    <x v="0"/>
    <n v="40475"/>
    <x v="0"/>
    <s v="OFF-BI-10003719"/>
    <x v="1"/>
    <s v="Binders"/>
    <s v="Large Capacity Hanging Post Binders"/>
    <n v="124.75"/>
    <n v="5"/>
    <x v="0"/>
    <n v="57.384999999999998"/>
    <n v="0.45999999999999996"/>
  </r>
  <r>
    <n v="1555"/>
    <s v="CA-2015-111507"/>
    <x v="522"/>
    <x v="1"/>
    <n v="2"/>
    <x v="11"/>
    <s v="Fri"/>
    <d v="2015-02-13T00:00:00"/>
    <x v="1"/>
    <s v="VW-21775"/>
    <s v="Victoria Wilson"/>
    <s v="Corporate"/>
    <s v="United States"/>
    <s v="Bellevue"/>
    <x v="4"/>
    <n v="98006"/>
    <x v="1"/>
    <s v="OFF-AR-10001315"/>
    <x v="1"/>
    <s v="Art"/>
    <s v="Newell 310"/>
    <n v="5.28"/>
    <n v="3"/>
    <x v="0"/>
    <n v="1.5311999999999999"/>
    <n v="0.28999999999999998"/>
  </r>
  <r>
    <n v="1556"/>
    <s v="CA-2017-120761"/>
    <x v="504"/>
    <x v="3"/>
    <n v="9"/>
    <x v="8"/>
    <s v="Mon"/>
    <d v="2017-09-08T00:00:00"/>
    <x v="1"/>
    <s v="AB-10150"/>
    <s v="Aimee Bixby"/>
    <s v="Consumer"/>
    <s v="United States"/>
    <s v="Long Beach"/>
    <x v="15"/>
    <n v="11561"/>
    <x v="3"/>
    <s v="TEC-AC-10000171"/>
    <x v="2"/>
    <s v="Accessories"/>
    <s v="Verbatim 25 GB 6x Blu-ray Single Layer Recordable Disc, 25/Pack"/>
    <n v="91.96"/>
    <n v="4"/>
    <x v="0"/>
    <n v="39.5428"/>
    <n v="0.43000000000000005"/>
  </r>
  <r>
    <n v="1557"/>
    <s v="CA-2016-109176"/>
    <x v="194"/>
    <x v="0"/>
    <n v="5"/>
    <x v="5"/>
    <s v="Mon"/>
    <d v="2016-05-15T00:00:00"/>
    <x v="1"/>
    <s v="JW-16075"/>
    <s v="Julia West"/>
    <s v="Consumer"/>
    <s v="United States"/>
    <s v="Philadelphia"/>
    <x v="9"/>
    <n v="19140"/>
    <x v="3"/>
    <s v="OFF-EN-10003134"/>
    <x v="1"/>
    <s v="Envelopes"/>
    <s v="Staple envelope"/>
    <n v="9.3439999999999994"/>
    <n v="1"/>
    <x v="2"/>
    <n v="3.504"/>
    <n v="0.375"/>
  </r>
  <r>
    <n v="1559"/>
    <s v="CA-2015-112116"/>
    <x v="198"/>
    <x v="1"/>
    <n v="3"/>
    <x v="10"/>
    <s v="Mon"/>
    <d v="2015-03-18T00:00:00"/>
    <x v="0"/>
    <s v="JE-15475"/>
    <s v="Jeremy Ellison"/>
    <s v="Consumer"/>
    <s v="United States"/>
    <s v="Seattle"/>
    <x v="4"/>
    <n v="98103"/>
    <x v="1"/>
    <s v="FUR-TA-10001039"/>
    <x v="0"/>
    <s v="Tables"/>
    <s v="KI Adjustable-Height Table"/>
    <n v="171.96"/>
    <n v="2"/>
    <x v="0"/>
    <n v="44.709600000000002"/>
    <n v="0.26"/>
  </r>
  <r>
    <n v="1560"/>
    <s v="CA-2016-126809"/>
    <x v="523"/>
    <x v="0"/>
    <n v="4"/>
    <x v="3"/>
    <s v="Sat"/>
    <d v="2016-04-13T00:00:00"/>
    <x v="1"/>
    <s v="EB-13750"/>
    <s v="Edward Becker"/>
    <s v="Corporate"/>
    <s v="United States"/>
    <s v="Seattle"/>
    <x v="4"/>
    <n v="98103"/>
    <x v="1"/>
    <s v="OFF-BI-10003712"/>
    <x v="1"/>
    <s v="Binders"/>
    <s v="Acco Pressboard Covers with Storage Hooks, 14 7/8&quot; x 11&quot;, Light Blue"/>
    <n v="35.351999999999997"/>
    <n v="9"/>
    <x v="2"/>
    <n v="12.815099999999999"/>
    <n v="0.36249999999999999"/>
  </r>
  <r>
    <n v="1561"/>
    <s v="CA-2014-105172"/>
    <x v="524"/>
    <x v="2"/>
    <n v="4"/>
    <x v="3"/>
    <s v="Fri"/>
    <d v="2014-04-09T00:00:00"/>
    <x v="1"/>
    <s v="PK-18910"/>
    <s v="Paul Knutson"/>
    <s v="Home Office"/>
    <s v="United States"/>
    <s v="San Francisco"/>
    <x v="1"/>
    <n v="94109"/>
    <x v="1"/>
    <s v="OFF-LA-10001641"/>
    <x v="1"/>
    <s v="Labels"/>
    <s v="Avery 518"/>
    <n v="18.899999999999999"/>
    <n v="6"/>
    <x v="0"/>
    <n v="9.0719999999999992"/>
    <n v="0.48"/>
  </r>
  <r>
    <n v="1562"/>
    <s v="CA-2017-107293"/>
    <x v="525"/>
    <x v="3"/>
    <n v="9"/>
    <x v="8"/>
    <s v="Tue"/>
    <d v="2017-09-06T00:00:00"/>
    <x v="2"/>
    <s v="CS-12400"/>
    <s v="Christopher Schild"/>
    <s v="Home Office"/>
    <s v="United States"/>
    <s v="Seattle"/>
    <x v="4"/>
    <n v="98115"/>
    <x v="1"/>
    <s v="OFF-AR-10003732"/>
    <x v="1"/>
    <s v="Art"/>
    <s v="Newell 333"/>
    <n v="2.78"/>
    <n v="1"/>
    <x v="0"/>
    <n v="0.7228"/>
    <n v="0.26"/>
  </r>
  <r>
    <n v="1563"/>
    <s v="US-2017-102890"/>
    <x v="160"/>
    <x v="3"/>
    <n v="6"/>
    <x v="1"/>
    <s v="Fri"/>
    <d v="2017-06-30T00:00:00"/>
    <x v="3"/>
    <s v="SG-20470"/>
    <s v="Sheri Gordon"/>
    <s v="Consumer"/>
    <s v="United States"/>
    <s v="New York City"/>
    <x v="15"/>
    <n v="10011"/>
    <x v="3"/>
    <s v="FUR-TA-10000577"/>
    <x v="0"/>
    <s v="Tables"/>
    <s v="Bretford CR4500 Series Slim Rectangular Table"/>
    <n v="1044.6300000000001"/>
    <n v="5"/>
    <x v="8"/>
    <n v="-295.9785"/>
    <n v="-0.28333333333333333"/>
  </r>
  <r>
    <n v="1564"/>
    <s v="CA-2015-158554"/>
    <x v="526"/>
    <x v="1"/>
    <n v="11"/>
    <x v="0"/>
    <s v="Mon"/>
    <d v="2015-11-09T00:00:00"/>
    <x v="3"/>
    <s v="CM-12190"/>
    <s v="Charlotte Melton"/>
    <s v="Consumer"/>
    <s v="United States"/>
    <s v="Philadelphia"/>
    <x v="9"/>
    <n v="19134"/>
    <x v="3"/>
    <s v="OFF-PA-10004000"/>
    <x v="1"/>
    <s v="Paper"/>
    <s v="While You Were Out Pads, 50 per Pad, 4 x 5 1/4, Green Cycle"/>
    <n v="11.352"/>
    <n v="3"/>
    <x v="2"/>
    <n v="4.1151"/>
    <n v="0.36249999999999999"/>
  </r>
  <r>
    <n v="1565"/>
    <s v="CA-2014-116239"/>
    <x v="527"/>
    <x v="2"/>
    <n v="3"/>
    <x v="10"/>
    <s v="Tue"/>
    <d v="2014-03-04T00:00:00"/>
    <x v="3"/>
    <s v="CL-12565"/>
    <s v="Clay Ludtke"/>
    <s v="Consumer"/>
    <s v="United States"/>
    <s v="Columbia"/>
    <x v="20"/>
    <n v="29203"/>
    <x v="0"/>
    <s v="OFF-ST-10001370"/>
    <x v="1"/>
    <s v="Storage"/>
    <s v="Sensible Storage WireTech Storage Systems"/>
    <n v="354.9"/>
    <n v="5"/>
    <x v="0"/>
    <n v="17.745000000000001"/>
    <n v="0.05"/>
  </r>
  <r>
    <n v="1566"/>
    <s v="CA-2015-132101"/>
    <x v="528"/>
    <x v="1"/>
    <n v="3"/>
    <x v="10"/>
    <s v="Thu"/>
    <d v="2015-03-25T00:00:00"/>
    <x v="1"/>
    <s v="JO-15550"/>
    <s v="Jesus Ocampo"/>
    <s v="Home Office"/>
    <s v="United States"/>
    <s v="Seattle"/>
    <x v="4"/>
    <n v="98105"/>
    <x v="1"/>
    <s v="TEC-PH-10004539"/>
    <x v="2"/>
    <s v="Phones"/>
    <s v="Wireless Extenders zBoost YX545 SOHO Signal Booster"/>
    <n v="453.57600000000002"/>
    <n v="3"/>
    <x v="2"/>
    <n v="39.687899999999999"/>
    <n v="8.7499999999999994E-2"/>
  </r>
  <r>
    <n v="1567"/>
    <s v="CA-2015-129112"/>
    <x v="238"/>
    <x v="1"/>
    <n v="11"/>
    <x v="0"/>
    <s v="Sun"/>
    <d v="2015-11-30T00:00:00"/>
    <x v="2"/>
    <s v="AW-10840"/>
    <s v="Anthony Witt"/>
    <s v="Consumer"/>
    <s v="United States"/>
    <s v="Allen"/>
    <x v="5"/>
    <n v="75002"/>
    <x v="2"/>
    <s v="TEC-AC-10003038"/>
    <x v="2"/>
    <s v="Accessories"/>
    <s v="Kingston Digital DataTraveler 16GB USB 2.0"/>
    <n v="21.48"/>
    <n v="3"/>
    <x v="2"/>
    <n v="-0.26850000000000002"/>
    <n v="-1.2500000000000001E-2"/>
  </r>
  <r>
    <n v="1569"/>
    <s v="US-2017-152002"/>
    <x v="529"/>
    <x v="3"/>
    <n v="6"/>
    <x v="1"/>
    <s v="Sun"/>
    <d v="2017-06-11T00:00:00"/>
    <x v="3"/>
    <s v="DV-13465"/>
    <s v="Dianna Vittorini"/>
    <s v="Consumer"/>
    <s v="United States"/>
    <s v="Los Angeles"/>
    <x v="1"/>
    <n v="90004"/>
    <x v="1"/>
    <s v="OFF-PA-10000357"/>
    <x v="1"/>
    <s v="Paper"/>
    <s v="White Dual Perf Computer Printout Paper, 2700 Sheets, 1 Part, Heavyweight, 20 lbs., 14 7/8 x 11"/>
    <n v="122.97"/>
    <n v="3"/>
    <x v="0"/>
    <n v="60.255299999999998"/>
    <n v="0.49"/>
  </r>
  <r>
    <n v="1570"/>
    <s v="CA-2017-165029"/>
    <x v="199"/>
    <x v="3"/>
    <n v="11"/>
    <x v="0"/>
    <s v="Sun"/>
    <d v="2017-11-30T00:00:00"/>
    <x v="1"/>
    <s v="AH-10075"/>
    <s v="Adam Hart"/>
    <s v="Corporate"/>
    <s v="United States"/>
    <s v="Atlanta"/>
    <x v="32"/>
    <n v="30318"/>
    <x v="0"/>
    <s v="OFF-AR-10003504"/>
    <x v="1"/>
    <s v="Art"/>
    <s v="Newell 347"/>
    <n v="12.84"/>
    <n v="3"/>
    <x v="0"/>
    <n v="3.7235999999999998"/>
    <n v="0.28999999999999998"/>
  </r>
  <r>
    <n v="1571"/>
    <s v="US-2014-157385"/>
    <x v="530"/>
    <x v="2"/>
    <n v="11"/>
    <x v="0"/>
    <s v="Sun"/>
    <d v="2014-11-25T00:00:00"/>
    <x v="2"/>
    <s v="SC-20095"/>
    <s v="Sanjit Chand"/>
    <s v="Consumer"/>
    <s v="United States"/>
    <s v="Los Angeles"/>
    <x v="1"/>
    <n v="90004"/>
    <x v="1"/>
    <s v="FUR-CH-10000863"/>
    <x v="0"/>
    <s v="Chairs"/>
    <s v="Novimex Swivel Fabric Task Chair"/>
    <n v="603.91999999999996"/>
    <n v="5"/>
    <x v="2"/>
    <n v="-67.941000000000003"/>
    <n v="-0.11250000000000002"/>
  </r>
  <r>
    <n v="1575"/>
    <s v="CA-2014-101602"/>
    <x v="531"/>
    <x v="2"/>
    <n v="12"/>
    <x v="4"/>
    <s v="Mon"/>
    <d v="2014-12-18T00:00:00"/>
    <x v="2"/>
    <s v="MC-18100"/>
    <s v="Mick Crebagga"/>
    <s v="Consumer"/>
    <s v="United States"/>
    <s v="El Paso"/>
    <x v="5"/>
    <n v="79907"/>
    <x v="2"/>
    <s v="TEC-PH-10000169"/>
    <x v="2"/>
    <s v="Phones"/>
    <s v="ARKON Windshield Dashboard Air Vent Car Mount Holder"/>
    <n v="40.68"/>
    <n v="3"/>
    <x v="2"/>
    <n v="-9.1530000000000005"/>
    <n v="-0.22500000000000001"/>
  </r>
  <r>
    <n v="1577"/>
    <s v="CA-2016-109057"/>
    <x v="182"/>
    <x v="0"/>
    <n v="4"/>
    <x v="3"/>
    <s v="Fri"/>
    <d v="2016-04-27T00:00:00"/>
    <x v="1"/>
    <s v="TT-21460"/>
    <s v="Tonja Turnell"/>
    <s v="Home Office"/>
    <s v="United States"/>
    <s v="Aurora"/>
    <x v="10"/>
    <n v="60505"/>
    <x v="2"/>
    <s v="OFF-ST-10002406"/>
    <x v="1"/>
    <s v="Storage"/>
    <s v="Pizazz Global Quick File"/>
    <n v="23.952000000000002"/>
    <n v="2"/>
    <x v="2"/>
    <n v="2.3952"/>
    <n v="9.9999999999999992E-2"/>
  </r>
  <r>
    <n v="1578"/>
    <s v="CA-2016-154403"/>
    <x v="451"/>
    <x v="0"/>
    <n v="5"/>
    <x v="5"/>
    <s v="Mon"/>
    <d v="2016-05-27T00:00:00"/>
    <x v="1"/>
    <s v="AP-10720"/>
    <s v="Anne Pryor"/>
    <s v="Home Office"/>
    <s v="United States"/>
    <s v="Florence"/>
    <x v="19"/>
    <n v="35630"/>
    <x v="0"/>
    <s v="OFF-PA-10001526"/>
    <x v="1"/>
    <s v="Paper"/>
    <s v="Xerox 1949"/>
    <n v="4.9800000000000004"/>
    <n v="1"/>
    <x v="0"/>
    <n v="2.4401999999999999"/>
    <n v="0.48999999999999994"/>
  </r>
  <r>
    <n v="1579"/>
    <s v="CA-2016-102456"/>
    <x v="532"/>
    <x v="0"/>
    <n v="2"/>
    <x v="11"/>
    <s v="Sat"/>
    <d v="2016-03-01T00:00:00"/>
    <x v="2"/>
    <s v="DL-12865"/>
    <s v="Dan Lawera"/>
    <s v="Consumer"/>
    <s v="United States"/>
    <s v="New York City"/>
    <x v="15"/>
    <n v="10011"/>
    <x v="3"/>
    <s v="OFF-AP-10004336"/>
    <x v="1"/>
    <s v="Appliances"/>
    <s v="Conquest 14 Commercial Heavy-Duty Upright Vacuum, Collection System, Accessory Kit"/>
    <n v="170.88"/>
    <n v="3"/>
    <x v="0"/>
    <n v="49.555199999999999"/>
    <n v="0.28999999999999998"/>
  </r>
  <r>
    <n v="1580"/>
    <s v="CA-2015-131338"/>
    <x v="101"/>
    <x v="1"/>
    <n v="8"/>
    <x v="6"/>
    <s v="Sun"/>
    <d v="2015-08-12T00:00:00"/>
    <x v="2"/>
    <s v="NP-18325"/>
    <s v="Naresj Patel"/>
    <s v="Consumer"/>
    <s v="United States"/>
    <s v="New York City"/>
    <x v="15"/>
    <n v="10024"/>
    <x v="3"/>
    <s v="TEC-PH-10003012"/>
    <x v="2"/>
    <s v="Phones"/>
    <s v="Nortel Meridian M3904 Professional Digital phone"/>
    <n v="307.98"/>
    <n v="2"/>
    <x v="0"/>
    <n v="89.3142"/>
    <n v="0.28999999999999998"/>
  </r>
  <r>
    <n v="1590"/>
    <s v="CA-2016-109911"/>
    <x v="533"/>
    <x v="0"/>
    <n v="5"/>
    <x v="5"/>
    <s v="Thu"/>
    <d v="2016-05-16T00:00:00"/>
    <x v="1"/>
    <s v="VG-21805"/>
    <s v="Vivek Grady"/>
    <s v="Corporate"/>
    <s v="United States"/>
    <s v="Virginia Beach"/>
    <x v="17"/>
    <n v="23464"/>
    <x v="0"/>
    <s v="OFF-AR-10001662"/>
    <x v="1"/>
    <s v="Art"/>
    <s v="Rogers Handheld Barrel Pencil Sharpener"/>
    <n v="10.96"/>
    <n v="4"/>
    <x v="0"/>
    <n v="2.9592000000000001"/>
    <n v="0.26999999999999996"/>
  </r>
  <r>
    <n v="1591"/>
    <s v="US-2016-132423"/>
    <x v="172"/>
    <x v="0"/>
    <n v="4"/>
    <x v="3"/>
    <s v="Fri"/>
    <d v="2016-04-19T00:00:00"/>
    <x v="1"/>
    <s v="MY-18295"/>
    <s v="Muhammed Yedwab"/>
    <s v="Corporate"/>
    <s v="United States"/>
    <s v="Grapevine"/>
    <x v="5"/>
    <n v="76051"/>
    <x v="2"/>
    <s v="OFF-AR-10001221"/>
    <x v="1"/>
    <s v="Art"/>
    <s v="Dixon Ticonderoga Erasable Colored Pencil Set, 12-Color"/>
    <n v="33.488"/>
    <n v="7"/>
    <x v="2"/>
    <n v="5.8604000000000003"/>
    <n v="0.17500000000000002"/>
  </r>
  <r>
    <n v="1593"/>
    <s v="CA-2015-122826"/>
    <x v="534"/>
    <x v="1"/>
    <n v="6"/>
    <x v="1"/>
    <s v="Tue"/>
    <d v="2015-06-25T00:00:00"/>
    <x v="0"/>
    <s v="RD-19480"/>
    <s v="Rick Duston"/>
    <s v="Consumer"/>
    <s v="United States"/>
    <s v="Olympia"/>
    <x v="4"/>
    <n v="98502"/>
    <x v="1"/>
    <s v="TEC-PH-10004830"/>
    <x v="2"/>
    <s v="Phones"/>
    <s v="Pyle PRT45 Retro Home Telephone"/>
    <n v="201.56800000000001"/>
    <n v="4"/>
    <x v="2"/>
    <n v="22.676400000000001"/>
    <n v="0.1125"/>
  </r>
  <r>
    <n v="1594"/>
    <s v="CA-2014-117317"/>
    <x v="535"/>
    <x v="2"/>
    <n v="10"/>
    <x v="2"/>
    <s v="Sun"/>
    <d v="2014-10-19T00:00:00"/>
    <x v="3"/>
    <s v="JF-15490"/>
    <s v="Jeremy Farry"/>
    <s v="Consumer"/>
    <s v="United States"/>
    <s v="Los Angeles"/>
    <x v="1"/>
    <n v="90032"/>
    <x v="1"/>
    <s v="OFF-PA-10004519"/>
    <x v="1"/>
    <s v="Paper"/>
    <s v="Spiral Phone Message Books with Labels by Adams"/>
    <n v="13.44"/>
    <n v="3"/>
    <x v="0"/>
    <n v="6.5856000000000003"/>
    <n v="0.49000000000000005"/>
  </r>
  <r>
    <n v="1595"/>
    <s v="CA-2015-118423"/>
    <x v="536"/>
    <x v="1"/>
    <n v="3"/>
    <x v="10"/>
    <s v="Tue"/>
    <d v="2015-03-27T00:00:00"/>
    <x v="2"/>
    <s v="DP-13390"/>
    <s v="Dennis Pardue"/>
    <s v="Home Office"/>
    <s v="United States"/>
    <s v="Peoria"/>
    <x v="10"/>
    <n v="61604"/>
    <x v="2"/>
    <s v="FUR-BO-10000362"/>
    <x v="0"/>
    <s v="Bookcases"/>
    <s v="Sauder Inglewood Library Bookcases"/>
    <n v="359.05799999999999"/>
    <n v="3"/>
    <x v="4"/>
    <n v="-35.905799999999999"/>
    <n v="-0.1"/>
  </r>
  <r>
    <n v="1596"/>
    <s v="CA-2017-149181"/>
    <x v="537"/>
    <x v="3"/>
    <n v="5"/>
    <x v="5"/>
    <s v="Mon"/>
    <d v="2017-05-12T00:00:00"/>
    <x v="1"/>
    <s v="MD-17350"/>
    <s v="Maribeth Dona"/>
    <s v="Consumer"/>
    <s v="United States"/>
    <s v="Columbus"/>
    <x v="24"/>
    <n v="43229"/>
    <x v="3"/>
    <s v="FUR-CH-10004540"/>
    <x v="0"/>
    <s v="Chairs"/>
    <s v="Global Chrome Stack Chair"/>
    <n v="47.991999999999997"/>
    <n v="2"/>
    <x v="4"/>
    <n v="-2.0568"/>
    <n v="-4.2857142857142858E-2"/>
  </r>
  <r>
    <n v="1597"/>
    <s v="CA-2017-132234"/>
    <x v="521"/>
    <x v="3"/>
    <n v="10"/>
    <x v="2"/>
    <s v="Mon"/>
    <d v="2017-10-18T00:00:00"/>
    <x v="2"/>
    <s v="MY-17380"/>
    <s v="Maribeth Yedwab"/>
    <s v="Corporate"/>
    <s v="United States"/>
    <s v="New York City"/>
    <x v="15"/>
    <n v="10011"/>
    <x v="3"/>
    <s v="FUR-FU-10001290"/>
    <x v="0"/>
    <s v="Furnishings"/>
    <s v="Executive Impressions Supervisor Wall Clock"/>
    <n v="547.29999999999995"/>
    <n v="13"/>
    <x v="0"/>
    <n v="175.136"/>
    <n v="0.32"/>
  </r>
  <r>
    <n v="1598"/>
    <s v="CA-2017-158876"/>
    <x v="123"/>
    <x v="3"/>
    <n v="11"/>
    <x v="0"/>
    <s v="Sun"/>
    <d v="2017-11-21T00:00:00"/>
    <x v="0"/>
    <s v="AB-10150"/>
    <s v="Aimee Bixby"/>
    <s v="Consumer"/>
    <s v="United States"/>
    <s v="Carrollton"/>
    <x v="5"/>
    <n v="75007"/>
    <x v="2"/>
    <s v="OFF-PA-10000308"/>
    <x v="1"/>
    <s v="Paper"/>
    <s v="Xerox 1901"/>
    <n v="16.896000000000001"/>
    <n v="4"/>
    <x v="2"/>
    <n v="5.28"/>
    <n v="0.3125"/>
  </r>
  <r>
    <n v="1602"/>
    <s v="CA-2016-164672"/>
    <x v="538"/>
    <x v="0"/>
    <n v="5"/>
    <x v="5"/>
    <s v="Sun"/>
    <d v="2016-05-13T00:00:00"/>
    <x v="0"/>
    <s v="GB-14530"/>
    <s v="George Bell"/>
    <s v="Corporate"/>
    <s v="United States"/>
    <s v="Dover"/>
    <x v="13"/>
    <n v="19901"/>
    <x v="3"/>
    <s v="FUR-FU-10001488"/>
    <x v="0"/>
    <s v="Furnishings"/>
    <s v="Tenex 46&quot; x 60&quot; Computer Anti-Static Chairmat, Rectangular Shaped"/>
    <n v="211.96"/>
    <n v="2"/>
    <x v="0"/>
    <n v="42.392000000000003"/>
    <n v="0.2"/>
  </r>
  <r>
    <n v="1603"/>
    <s v="US-2016-132857"/>
    <x v="25"/>
    <x v="0"/>
    <n v="12"/>
    <x v="4"/>
    <s v="Sun"/>
    <d v="2016-12-17T00:00:00"/>
    <x v="1"/>
    <s v="CA-12775"/>
    <s v="Cynthia Arntzen"/>
    <s v="Consumer"/>
    <s v="United States"/>
    <s v="Smyrna"/>
    <x v="18"/>
    <n v="37167"/>
    <x v="0"/>
    <s v="OFF-AR-10003251"/>
    <x v="1"/>
    <s v="Art"/>
    <s v="Prang Drawing Pencil Set"/>
    <n v="6.6719999999999997"/>
    <n v="3"/>
    <x v="2"/>
    <n v="1.6679999999999999"/>
    <n v="0.25"/>
  </r>
  <r>
    <n v="1604"/>
    <s v="CA-2017-116645"/>
    <x v="327"/>
    <x v="3"/>
    <n v="11"/>
    <x v="0"/>
    <s v="Thu"/>
    <d v="2017-12-04T00:00:00"/>
    <x v="1"/>
    <s v="ME-17725"/>
    <s v="Max Engle"/>
    <s v="Consumer"/>
    <s v="United States"/>
    <s v="Newark"/>
    <x v="13"/>
    <n v="19711"/>
    <x v="3"/>
    <s v="OFF-AR-10001044"/>
    <x v="1"/>
    <s v="Art"/>
    <s v="BOSTON Ranger #55 Pencil Sharpener, Black"/>
    <n v="155.94"/>
    <n v="6"/>
    <x v="0"/>
    <n v="45.2226"/>
    <n v="0.28999999999999998"/>
  </r>
  <r>
    <n v="1605"/>
    <s v="US-2016-115819"/>
    <x v="472"/>
    <x v="0"/>
    <n v="4"/>
    <x v="3"/>
    <s v="Tue"/>
    <d v="2016-04-24T00:00:00"/>
    <x v="0"/>
    <s v="JO-15280"/>
    <s v="Jas O'Carroll"/>
    <s v="Consumer"/>
    <s v="United States"/>
    <s v="Los Angeles"/>
    <x v="1"/>
    <n v="90049"/>
    <x v="1"/>
    <s v="TEC-PH-10004700"/>
    <x v="2"/>
    <s v="Phones"/>
    <s v="PowerGen Dual USB Car Charger"/>
    <n v="39.96"/>
    <n v="5"/>
    <x v="2"/>
    <n v="12.987"/>
    <n v="0.32500000000000001"/>
  </r>
  <r>
    <n v="1611"/>
    <s v="CA-2014-156349"/>
    <x v="539"/>
    <x v="2"/>
    <n v="5"/>
    <x v="5"/>
    <s v="Mon"/>
    <d v="2014-05-30T00:00:00"/>
    <x v="1"/>
    <s v="ML-17395"/>
    <s v="Marina Lichtenstein"/>
    <s v="Corporate"/>
    <s v="United States"/>
    <s v="Los Angeles"/>
    <x v="1"/>
    <n v="90008"/>
    <x v="1"/>
    <s v="FUR-BO-10000362"/>
    <x v="0"/>
    <s v="Bookcases"/>
    <s v="Sauder Inglewood Library Bookcases"/>
    <n v="290.666"/>
    <n v="2"/>
    <x v="11"/>
    <n v="27.3568"/>
    <n v="9.4117647058823528E-2"/>
  </r>
  <r>
    <n v="1614"/>
    <s v="CA-2017-138380"/>
    <x v="201"/>
    <x v="3"/>
    <n v="12"/>
    <x v="4"/>
    <s v="Thu"/>
    <d v="2017-12-25T00:00:00"/>
    <x v="1"/>
    <s v="YS-21880"/>
    <s v="Yana Sorensen"/>
    <s v="Corporate"/>
    <s v="United States"/>
    <s v="Oakland"/>
    <x v="1"/>
    <n v="94601"/>
    <x v="1"/>
    <s v="OFF-ST-10003306"/>
    <x v="1"/>
    <s v="Storage"/>
    <s v="Letter Size Cart"/>
    <n v="1000.02"/>
    <n v="7"/>
    <x v="0"/>
    <n v="290.00580000000002"/>
    <n v="0.29000000000000004"/>
  </r>
  <r>
    <n v="1615"/>
    <s v="US-2016-113509"/>
    <x v="540"/>
    <x v="0"/>
    <n v="3"/>
    <x v="10"/>
    <s v="Tue"/>
    <d v="2016-03-19T00:00:00"/>
    <x v="1"/>
    <s v="PL-18925"/>
    <s v="Paul Lucas"/>
    <s v="Home Office"/>
    <s v="United States"/>
    <s v="Philadelphia"/>
    <x v="9"/>
    <n v="19143"/>
    <x v="3"/>
    <s v="TEC-AC-10004855"/>
    <x v="2"/>
    <s v="Accessories"/>
    <s v="V7 USB Numeric Keypad"/>
    <n v="83.975999999999999"/>
    <n v="3"/>
    <x v="2"/>
    <n v="-13.646100000000001"/>
    <n v="-0.16250000000000001"/>
  </r>
  <r>
    <n v="1616"/>
    <s v="CA-2015-130022"/>
    <x v="541"/>
    <x v="1"/>
    <n v="8"/>
    <x v="6"/>
    <s v="Mon"/>
    <d v="2015-08-16T00:00:00"/>
    <x v="1"/>
    <s v="JK-16120"/>
    <s v="Julie Kriz"/>
    <s v="Home Office"/>
    <s v="United States"/>
    <s v="Eagan"/>
    <x v="11"/>
    <n v="55122"/>
    <x v="2"/>
    <s v="OFF-LA-10002787"/>
    <x v="1"/>
    <s v="Labels"/>
    <s v="Avery 480"/>
    <n v="3.75"/>
    <n v="1"/>
    <x v="0"/>
    <n v="1.8"/>
    <n v="0.48000000000000004"/>
  </r>
  <r>
    <n v="1619"/>
    <s v="US-2016-118780"/>
    <x v="542"/>
    <x v="0"/>
    <n v="9"/>
    <x v="8"/>
    <s v="Sat"/>
    <d v="2016-09-14T00:00:00"/>
    <x v="0"/>
    <s v="PN-18775"/>
    <s v="Parhena Norris"/>
    <s v="Home Office"/>
    <s v="United States"/>
    <s v="New York City"/>
    <x v="15"/>
    <n v="10011"/>
    <x v="3"/>
    <s v="OFF-ST-10000352"/>
    <x v="1"/>
    <s v="Storage"/>
    <s v="Acco Perma 2700 Stacking Storage Drawers"/>
    <n v="59.48"/>
    <n v="2"/>
    <x v="0"/>
    <n v="8.9220000000000006"/>
    <n v="0.15000000000000002"/>
  </r>
  <r>
    <n v="1621"/>
    <s v="CA-2017-108560"/>
    <x v="141"/>
    <x v="3"/>
    <n v="7"/>
    <x v="7"/>
    <s v="Sat"/>
    <d v="2017-07-15T00:00:00"/>
    <x v="1"/>
    <s v="JC-15385"/>
    <s v="Jenna Caffey"/>
    <s v="Consumer"/>
    <s v="United States"/>
    <s v="Kent"/>
    <x v="4"/>
    <n v="98031"/>
    <x v="1"/>
    <s v="FUR-FU-10002937"/>
    <x v="0"/>
    <s v="Furnishings"/>
    <s v="GE 48&quot; Fluorescent Tube, Cool White Energy Saver, 34 Watts, 30/Box"/>
    <n v="198.46"/>
    <n v="2"/>
    <x v="0"/>
    <n v="99.23"/>
    <n v="0.5"/>
  </r>
  <r>
    <n v="1625"/>
    <s v="CA-2015-157084"/>
    <x v="543"/>
    <x v="1"/>
    <n v="12"/>
    <x v="4"/>
    <s v="Sat"/>
    <d v="2015-12-24T00:00:00"/>
    <x v="1"/>
    <s v="JG-15160"/>
    <s v="James Galang"/>
    <s v="Consumer"/>
    <s v="United States"/>
    <s v="Los Angeles"/>
    <x v="1"/>
    <n v="90049"/>
    <x v="1"/>
    <s v="TEC-PH-10002922"/>
    <x v="2"/>
    <s v="Phones"/>
    <s v="ShoreTel ShorePhone IP 230 VoIP phone"/>
    <n v="675.96"/>
    <n v="5"/>
    <x v="2"/>
    <n v="84.495000000000005"/>
    <n v="0.125"/>
  </r>
  <r>
    <n v="1627"/>
    <s v="CA-2015-164539"/>
    <x v="544"/>
    <x v="1"/>
    <n v="11"/>
    <x v="0"/>
    <s v="Mon"/>
    <d v="2015-11-22T00:00:00"/>
    <x v="1"/>
    <s v="PO-19180"/>
    <s v="Philisse Overcash"/>
    <s v="Home Office"/>
    <s v="United States"/>
    <s v="New York City"/>
    <x v="15"/>
    <n v="10011"/>
    <x v="3"/>
    <s v="OFF-AP-10002457"/>
    <x v="1"/>
    <s v="Appliances"/>
    <s v="Eureka The Boss Plus 12-Amp Hard Box Upright Vacuum, Red"/>
    <n v="523.25"/>
    <n v="5"/>
    <x v="0"/>
    <n v="141.2775"/>
    <n v="0.27"/>
  </r>
  <r>
    <n v="1628"/>
    <s v="CA-2015-143119"/>
    <x v="493"/>
    <x v="1"/>
    <n v="9"/>
    <x v="8"/>
    <s v="Thu"/>
    <d v="2015-09-30T00:00:00"/>
    <x v="1"/>
    <s v="MC-17275"/>
    <s v="Marc Crier"/>
    <s v="Consumer"/>
    <s v="United States"/>
    <s v="Lafayette"/>
    <x v="28"/>
    <n v="70506"/>
    <x v="0"/>
    <s v="FUR-CH-10001270"/>
    <x v="0"/>
    <s v="Chairs"/>
    <s v="Harbour Creations Steel Folding Chair"/>
    <n v="517.5"/>
    <n v="6"/>
    <x v="0"/>
    <n v="155.25"/>
    <n v="0.3"/>
  </r>
  <r>
    <n v="1629"/>
    <s v="CA-2017-101049"/>
    <x v="545"/>
    <x v="3"/>
    <n v="6"/>
    <x v="1"/>
    <s v="Wed"/>
    <d v="2017-06-25T00:00:00"/>
    <x v="0"/>
    <s v="AS-10240"/>
    <s v="Alan Shonely"/>
    <s v="Consumer"/>
    <s v="United States"/>
    <s v="Cleveland"/>
    <x v="24"/>
    <n v="44105"/>
    <x v="3"/>
    <s v="FUR-FU-10004415"/>
    <x v="0"/>
    <s v="Furnishings"/>
    <s v="Stacking Tray, Side-Loading, Legal, Smoke"/>
    <n v="17.920000000000002"/>
    <n v="5"/>
    <x v="2"/>
    <n v="2.464"/>
    <n v="0.13749999999999998"/>
  </r>
  <r>
    <n v="1631"/>
    <s v="CA-2016-106530"/>
    <x v="538"/>
    <x v="0"/>
    <n v="5"/>
    <x v="5"/>
    <s v="Sun"/>
    <d v="2016-05-08T00:00:00"/>
    <x v="3"/>
    <s v="CL-12565"/>
    <s v="Clay Ludtke"/>
    <s v="Consumer"/>
    <s v="United States"/>
    <s v="Cleveland"/>
    <x v="24"/>
    <n v="44105"/>
    <x v="3"/>
    <s v="OFF-ST-10002011"/>
    <x v="1"/>
    <s v="Storage"/>
    <s v="Smead Adjustable Mobile File Trolley with Lockable Top"/>
    <n v="1006.056"/>
    <n v="3"/>
    <x v="2"/>
    <n v="88.029899999999998"/>
    <n v="8.7499999999999994E-2"/>
  </r>
  <r>
    <n v="1636"/>
    <s v="CA-2014-168984"/>
    <x v="35"/>
    <x v="2"/>
    <n v="11"/>
    <x v="0"/>
    <s v="Wed"/>
    <d v="2014-12-02T00:00:00"/>
    <x v="1"/>
    <s v="NW-18400"/>
    <s v="Natalie Webber"/>
    <s v="Consumer"/>
    <s v="United States"/>
    <s v="Tigard"/>
    <x v="21"/>
    <n v="97224"/>
    <x v="1"/>
    <s v="OFF-PA-10001166"/>
    <x v="1"/>
    <s v="Paper"/>
    <s v="Xerox 2"/>
    <n v="15.552"/>
    <n v="3"/>
    <x v="2"/>
    <n v="5.4432"/>
    <n v="0.35000000000000003"/>
  </r>
  <r>
    <n v="1639"/>
    <s v="CA-2016-157266"/>
    <x v="436"/>
    <x v="0"/>
    <n v="5"/>
    <x v="5"/>
    <s v="Thu"/>
    <d v="2016-06-01T00:00:00"/>
    <x v="1"/>
    <s v="TB-21280"/>
    <s v="Toby Braunhardt"/>
    <s v="Consumer"/>
    <s v="United States"/>
    <s v="Washington"/>
    <x v="40"/>
    <n v="20016"/>
    <x v="3"/>
    <s v="OFF-PA-10002689"/>
    <x v="1"/>
    <s v="Paper"/>
    <s v="Weyerhaeuser First Choice Laser/Copy Paper (20Lb. and 88 Bright)"/>
    <n v="19.440000000000001"/>
    <n v="3"/>
    <x v="0"/>
    <n v="9.3312000000000008"/>
    <n v="0.48000000000000004"/>
  </r>
  <r>
    <n v="1643"/>
    <s v="US-2014-134712"/>
    <x v="500"/>
    <x v="2"/>
    <n v="11"/>
    <x v="0"/>
    <s v="Sat"/>
    <d v="2014-12-04T00:00:00"/>
    <x v="1"/>
    <s v="BS-11380"/>
    <s v="Bill Stewart"/>
    <s v="Corporate"/>
    <s v="United States"/>
    <s v="Skokie"/>
    <x v="10"/>
    <n v="60076"/>
    <x v="2"/>
    <s v="OFF-FA-10003112"/>
    <x v="1"/>
    <s v="Fasteners"/>
    <s v="Staples"/>
    <n v="12.624000000000001"/>
    <n v="2"/>
    <x v="2"/>
    <n v="3.9449999999999998"/>
    <n v="0.3125"/>
  </r>
  <r>
    <n v="1644"/>
    <s v="CA-2015-111829"/>
    <x v="528"/>
    <x v="1"/>
    <n v="3"/>
    <x v="10"/>
    <s v="Thu"/>
    <d v="2015-03-20T00:00:00"/>
    <x v="2"/>
    <s v="FH-14365"/>
    <s v="Fred Hopkins"/>
    <s v="Corporate"/>
    <s v="United States"/>
    <s v="Seattle"/>
    <x v="4"/>
    <n v="98115"/>
    <x v="1"/>
    <s v="OFF-ST-10000142"/>
    <x v="1"/>
    <s v="Storage"/>
    <s v="Deluxe Rollaway Locking File with Drawer"/>
    <n v="1247.6400000000001"/>
    <n v="3"/>
    <x v="0"/>
    <n v="349.33920000000001"/>
    <n v="0.27999999999999997"/>
  </r>
  <r>
    <n v="1647"/>
    <s v="CA-2015-105221"/>
    <x v="546"/>
    <x v="1"/>
    <n v="11"/>
    <x v="0"/>
    <s v="Sun"/>
    <d v="2015-11-03T00:00:00"/>
    <x v="2"/>
    <s v="VM-21685"/>
    <s v="Valerie Mitchum"/>
    <s v="Home Office"/>
    <s v="United States"/>
    <s v="Philadelphia"/>
    <x v="9"/>
    <n v="19140"/>
    <x v="3"/>
    <s v="TEC-AC-10002323"/>
    <x v="2"/>
    <s v="Accessories"/>
    <s v="SanDisk Ultra 32 GB MicroSDHC Class 10 Memory Card"/>
    <n v="35.36"/>
    <n v="2"/>
    <x v="2"/>
    <n v="-3.0939999999999999"/>
    <n v="-8.7499999999999994E-2"/>
  </r>
  <r>
    <n v="1649"/>
    <s v="CA-2015-120341"/>
    <x v="120"/>
    <x v="1"/>
    <n v="9"/>
    <x v="8"/>
    <s v="Sat"/>
    <d v="2015-09-29T00:00:00"/>
    <x v="0"/>
    <s v="SF-20200"/>
    <s v="Sarah Foster"/>
    <s v="Consumer"/>
    <s v="United States"/>
    <s v="Philadelphia"/>
    <x v="9"/>
    <n v="19143"/>
    <x v="3"/>
    <s v="OFF-BI-10004224"/>
    <x v="1"/>
    <s v="Binders"/>
    <s v="Catalog Binders with Expanding Posts"/>
    <n v="121.104"/>
    <n v="6"/>
    <x v="7"/>
    <n v="-100.92"/>
    <n v="-0.83333333333333337"/>
  </r>
  <r>
    <n v="1651"/>
    <s v="CA-2014-135699"/>
    <x v="547"/>
    <x v="2"/>
    <n v="8"/>
    <x v="6"/>
    <s v="Fri"/>
    <d v="2014-08-29T00:00:00"/>
    <x v="3"/>
    <s v="HH-15010"/>
    <s v="Hilary Holden"/>
    <s v="Corporate"/>
    <s v="United States"/>
    <s v="San Francisco"/>
    <x v="1"/>
    <n v="94110"/>
    <x v="1"/>
    <s v="OFF-PA-10004475"/>
    <x v="1"/>
    <s v="Paper"/>
    <s v="Xerox 1940"/>
    <n v="109.92"/>
    <n v="2"/>
    <x v="0"/>
    <n v="53.860799999999998"/>
    <n v="0.49"/>
  </r>
  <r>
    <n v="1653"/>
    <s v="US-2017-132444"/>
    <x v="548"/>
    <x v="3"/>
    <n v="11"/>
    <x v="0"/>
    <s v="Sat"/>
    <d v="2017-11-21T00:00:00"/>
    <x v="2"/>
    <s v="CD-12280"/>
    <s v="Christina DeMoss"/>
    <s v="Consumer"/>
    <s v="United States"/>
    <s v="Seattle"/>
    <x v="4"/>
    <n v="98105"/>
    <x v="1"/>
    <s v="OFF-ST-10003442"/>
    <x v="1"/>
    <s v="Storage"/>
    <s v="Eldon Portable Mobile Manager"/>
    <n v="169.68"/>
    <n v="6"/>
    <x v="0"/>
    <n v="45.813600000000001"/>
    <n v="0.27"/>
  </r>
  <r>
    <n v="1658"/>
    <s v="CA-2014-127159"/>
    <x v="549"/>
    <x v="2"/>
    <n v="5"/>
    <x v="5"/>
    <s v="Mon"/>
    <d v="2014-05-15T00:00:00"/>
    <x v="2"/>
    <s v="HL-15040"/>
    <s v="Hunter Lopez"/>
    <s v="Consumer"/>
    <s v="United States"/>
    <s v="Milwaukee"/>
    <x v="6"/>
    <n v="53209"/>
    <x v="2"/>
    <s v="FUR-FU-10000010"/>
    <x v="0"/>
    <s v="Furnishings"/>
    <s v="DAX Value U-Channel Document Frames, Easel Back"/>
    <n v="34.79"/>
    <n v="7"/>
    <x v="0"/>
    <n v="10.7849"/>
    <n v="0.31"/>
  </r>
  <r>
    <n v="1659"/>
    <s v="CA-2017-161809"/>
    <x v="175"/>
    <x v="3"/>
    <n v="1"/>
    <x v="9"/>
    <s v="Fri"/>
    <d v="2017-01-26T00:00:00"/>
    <x v="1"/>
    <s v="TH-21100"/>
    <s v="Thea Hendricks"/>
    <s v="Consumer"/>
    <s v="United States"/>
    <s v="Los Angeles"/>
    <x v="1"/>
    <n v="90045"/>
    <x v="1"/>
    <s v="TEC-PH-10004922"/>
    <x v="2"/>
    <s v="Phones"/>
    <s v="RCA Visys Integrated PBX 8-Line Router"/>
    <n v="160.77600000000001"/>
    <n v="3"/>
    <x v="2"/>
    <n v="10.048500000000001"/>
    <n v="6.25E-2"/>
  </r>
  <r>
    <n v="1660"/>
    <s v="CA-2017-127285"/>
    <x v="502"/>
    <x v="3"/>
    <n v="10"/>
    <x v="2"/>
    <s v="Mon"/>
    <d v="2017-11-06T00:00:00"/>
    <x v="1"/>
    <s v="MM-18055"/>
    <s v="Michelle Moray"/>
    <s v="Consumer"/>
    <s v="United States"/>
    <s v="Seattle"/>
    <x v="4"/>
    <n v="98115"/>
    <x v="1"/>
    <s v="OFF-BI-10004330"/>
    <x v="1"/>
    <s v="Binders"/>
    <s v="GBC Velobind Prepunched Cover Sets, Regency Series"/>
    <n v="88.751999999999995"/>
    <n v="3"/>
    <x v="2"/>
    <n v="27.734999999999999"/>
    <n v="0.3125"/>
  </r>
  <r>
    <n v="1664"/>
    <s v="CA-2016-128531"/>
    <x v="387"/>
    <x v="0"/>
    <n v="11"/>
    <x v="0"/>
    <s v="Thu"/>
    <d v="2016-11-26T00:00:00"/>
    <x v="0"/>
    <s v="NS-18505"/>
    <s v="Neola Schneider"/>
    <s v="Consumer"/>
    <s v="United States"/>
    <s v="Dallas"/>
    <x v="5"/>
    <n v="75217"/>
    <x v="2"/>
    <s v="OFF-ST-10001325"/>
    <x v="1"/>
    <s v="Storage"/>
    <s v="Sterilite Officeware Hinged File Box"/>
    <n v="41.92"/>
    <n v="5"/>
    <x v="2"/>
    <n v="3.6680000000000001"/>
    <n v="8.7499999999999994E-2"/>
  </r>
  <r>
    <n v="1670"/>
    <s v="US-2015-157154"/>
    <x v="550"/>
    <x v="1"/>
    <n v="1"/>
    <x v="9"/>
    <s v="Sat"/>
    <d v="2015-01-15T00:00:00"/>
    <x v="1"/>
    <s v="MM-17920"/>
    <s v="Michael Moore"/>
    <s v="Consumer"/>
    <s v="United States"/>
    <s v="New York City"/>
    <x v="15"/>
    <n v="10011"/>
    <x v="3"/>
    <s v="FUR-TA-10001889"/>
    <x v="0"/>
    <s v="Tables"/>
    <s v="Bush Advantage Collection Racetrack Conference Table"/>
    <n v="1018.104"/>
    <n v="4"/>
    <x v="8"/>
    <n v="-373.3048"/>
    <n v="-0.36666666666666664"/>
  </r>
  <r>
    <n v="1671"/>
    <s v="CA-2017-159457"/>
    <x v="15"/>
    <x v="3"/>
    <n v="10"/>
    <x v="2"/>
    <s v="Thu"/>
    <d v="2017-10-26T00:00:00"/>
    <x v="1"/>
    <s v="RD-19480"/>
    <s v="Rick Duston"/>
    <s v="Consumer"/>
    <s v="United States"/>
    <s v="Houston"/>
    <x v="5"/>
    <n v="77095"/>
    <x v="2"/>
    <s v="TEC-PH-10002185"/>
    <x v="2"/>
    <s v="Phones"/>
    <s v="QVS USB Car Charger 2-Port 2.1Amp for iPod/iPhone/iPad/iPad 2/iPad 3"/>
    <n v="16.68"/>
    <n v="3"/>
    <x v="2"/>
    <n v="5.2125000000000004"/>
    <n v="0.3125"/>
  </r>
  <r>
    <n v="1672"/>
    <s v="CA-2016-107615"/>
    <x v="551"/>
    <x v="0"/>
    <n v="3"/>
    <x v="10"/>
    <s v="Tue"/>
    <d v="2016-03-25T00:00:00"/>
    <x v="2"/>
    <s v="RB-19645"/>
    <s v="Robert Barroso"/>
    <s v="Corporate"/>
    <s v="United States"/>
    <s v="North Las Vegas"/>
    <x v="33"/>
    <n v="89031"/>
    <x v="1"/>
    <s v="TEC-AC-10001013"/>
    <x v="2"/>
    <s v="Accessories"/>
    <s v="Logitech ClearChat Comfort/USB Headset H390"/>
    <n v="58.58"/>
    <n v="2"/>
    <x v="0"/>
    <n v="19.331399999999999"/>
    <n v="0.32999999999999996"/>
  </r>
  <r>
    <n v="1673"/>
    <s v="CA-2017-111647"/>
    <x v="442"/>
    <x v="3"/>
    <n v="7"/>
    <x v="7"/>
    <s v="Mon"/>
    <d v="2017-07-07T00:00:00"/>
    <x v="1"/>
    <s v="RD-19585"/>
    <s v="Rob Dowd"/>
    <s v="Consumer"/>
    <s v="United States"/>
    <s v="Plano"/>
    <x v="5"/>
    <n v="75023"/>
    <x v="2"/>
    <s v="TEC-PH-10002726"/>
    <x v="2"/>
    <s v="Phones"/>
    <s v="netTALK DUO VoIP Telephone Service"/>
    <n v="167.96799999999999"/>
    <n v="4"/>
    <x v="2"/>
    <n v="62.988"/>
    <n v="0.375"/>
  </r>
  <r>
    <n v="1674"/>
    <s v="CA-2015-150560"/>
    <x v="552"/>
    <x v="1"/>
    <n v="12"/>
    <x v="4"/>
    <s v="Fri"/>
    <d v="2015-12-12T00:00:00"/>
    <x v="2"/>
    <s v="SW-20455"/>
    <s v="Shaun Weien"/>
    <s v="Consumer"/>
    <s v="United States"/>
    <s v="Suffolk"/>
    <x v="17"/>
    <n v="23434"/>
    <x v="0"/>
    <s v="OFF-LA-10003930"/>
    <x v="1"/>
    <s v="Labels"/>
    <s v="Dot Matrix Printer Tape Reel Labels, White, 5000/Box"/>
    <n v="196.62"/>
    <n v="2"/>
    <x v="0"/>
    <n v="96.343800000000002"/>
    <n v="0.49"/>
  </r>
  <r>
    <n v="1675"/>
    <s v="CA-2015-143077"/>
    <x v="14"/>
    <x v="1"/>
    <n v="9"/>
    <x v="8"/>
    <s v="Thu"/>
    <d v="2015-09-21T00:00:00"/>
    <x v="1"/>
    <s v="SF-20965"/>
    <s v="Sylvia Foulston"/>
    <s v="Corporate"/>
    <s v="United States"/>
    <s v="Houston"/>
    <x v="5"/>
    <n v="77041"/>
    <x v="2"/>
    <s v="FUR-FU-10003535"/>
    <x v="0"/>
    <s v="Furnishings"/>
    <s v="Howard Miller Distant Time Traveler Alarm Clock"/>
    <n v="21.936"/>
    <n v="2"/>
    <x v="6"/>
    <n v="-10.419600000000001"/>
    <n v="-0.47500000000000003"/>
  </r>
  <r>
    <n v="1677"/>
    <s v="CA-2016-122728"/>
    <x v="553"/>
    <x v="0"/>
    <n v="5"/>
    <x v="5"/>
    <s v="Wed"/>
    <d v="2016-05-24T00:00:00"/>
    <x v="1"/>
    <s v="EB-13930"/>
    <s v="Eric Barreto"/>
    <s v="Consumer"/>
    <s v="United States"/>
    <s v="San Francisco"/>
    <x v="1"/>
    <n v="94110"/>
    <x v="1"/>
    <s v="OFF-ST-10000604"/>
    <x v="1"/>
    <s v="Storage"/>
    <s v="Home/Office Personal File Carts"/>
    <n v="104.28"/>
    <n v="3"/>
    <x v="0"/>
    <n v="26.07"/>
    <n v="0.25"/>
  </r>
  <r>
    <n v="1679"/>
    <s v="CA-2014-122882"/>
    <x v="554"/>
    <x v="2"/>
    <n v="9"/>
    <x v="8"/>
    <s v="Sun"/>
    <d v="2014-09-13T00:00:00"/>
    <x v="1"/>
    <s v="SB-20290"/>
    <s v="Sean Braxton"/>
    <s v="Corporate"/>
    <s v="United States"/>
    <s v="Philadelphia"/>
    <x v="9"/>
    <n v="19134"/>
    <x v="3"/>
    <s v="OFF-ST-10002344"/>
    <x v="1"/>
    <s v="Storage"/>
    <s v="Carina 42&quot;Hx23 3/4&quot;W Media Storage Unit"/>
    <n v="64.784000000000006"/>
    <n v="1"/>
    <x v="2"/>
    <n v="-14.5764"/>
    <n v="-0.22499999999999998"/>
  </r>
  <r>
    <n v="1683"/>
    <s v="US-2016-101497"/>
    <x v="320"/>
    <x v="0"/>
    <n v="9"/>
    <x v="8"/>
    <s v="Thu"/>
    <d v="2016-10-01T00:00:00"/>
    <x v="0"/>
    <s v="PS-18760"/>
    <s v="Pamela Stobb"/>
    <s v="Consumer"/>
    <s v="United States"/>
    <s v="Los Angeles"/>
    <x v="1"/>
    <n v="90008"/>
    <x v="1"/>
    <s v="OFF-PA-10000176"/>
    <x v="1"/>
    <s v="Paper"/>
    <s v="Xerox 1887"/>
    <n v="18.97"/>
    <n v="1"/>
    <x v="0"/>
    <n v="9.1056000000000008"/>
    <n v="0.48000000000000009"/>
  </r>
  <r>
    <n v="1684"/>
    <s v="CA-2016-147585"/>
    <x v="77"/>
    <x v="0"/>
    <n v="11"/>
    <x v="0"/>
    <s v="Mon"/>
    <d v="2016-11-12T00:00:00"/>
    <x v="1"/>
    <s v="CB-12535"/>
    <s v="Claudia Bergmann"/>
    <s v="Corporate"/>
    <s v="United States"/>
    <s v="San Francisco"/>
    <x v="1"/>
    <n v="94110"/>
    <x v="1"/>
    <s v="FUR-FU-10002597"/>
    <x v="0"/>
    <s v="Furnishings"/>
    <s v="C-Line Magnetic Cubicle Keepers, Clear Polypropylene"/>
    <n v="14.82"/>
    <n v="3"/>
    <x v="0"/>
    <n v="6.2244000000000002"/>
    <n v="0.42"/>
  </r>
  <r>
    <n v="1685"/>
    <s v="CA-2017-149489"/>
    <x v="555"/>
    <x v="3"/>
    <n v="4"/>
    <x v="3"/>
    <s v="Mon"/>
    <d v="2017-04-27T00:00:00"/>
    <x v="2"/>
    <s v="DK-12835"/>
    <s v="Damala Kotsonis"/>
    <s v="Corporate"/>
    <s v="United States"/>
    <s v="Philadelphia"/>
    <x v="9"/>
    <n v="19143"/>
    <x v="3"/>
    <s v="OFF-AP-10002495"/>
    <x v="1"/>
    <s v="Appliances"/>
    <s v="Acco Smartsocket Table Surge Protector, 6 Color-Coded Adapter Outlets"/>
    <n v="99.28"/>
    <n v="2"/>
    <x v="2"/>
    <n v="12.41"/>
    <n v="0.125"/>
  </r>
  <r>
    <n v="1688"/>
    <s v="CA-2017-143798"/>
    <x v="386"/>
    <x v="3"/>
    <n v="12"/>
    <x v="4"/>
    <s v="Sun"/>
    <d v="2017-12-12T00:00:00"/>
    <x v="2"/>
    <s v="AW-10840"/>
    <s v="Anthony Witt"/>
    <s v="Consumer"/>
    <s v="United States"/>
    <s v="Philadelphia"/>
    <x v="9"/>
    <n v="19140"/>
    <x v="3"/>
    <s v="OFF-PA-10000788"/>
    <x v="1"/>
    <s v="Paper"/>
    <s v="Xerox 210"/>
    <n v="10.368"/>
    <n v="2"/>
    <x v="2"/>
    <n v="3.6288"/>
    <n v="0.35"/>
  </r>
  <r>
    <n v="1690"/>
    <s v="CA-2014-142839"/>
    <x v="556"/>
    <x v="2"/>
    <n v="8"/>
    <x v="6"/>
    <s v="Sat"/>
    <d v="2014-08-20T00:00:00"/>
    <x v="1"/>
    <s v="TS-21610"/>
    <s v="Troy Staebel"/>
    <s v="Consumer"/>
    <s v="United States"/>
    <s v="Philadelphia"/>
    <x v="9"/>
    <n v="19143"/>
    <x v="3"/>
    <s v="FUR-TA-10001539"/>
    <x v="0"/>
    <s v="Tables"/>
    <s v="Chromcraft Rectangular Conference Tables"/>
    <n v="853.09199999999998"/>
    <n v="6"/>
    <x v="8"/>
    <n v="-227.49119999999999"/>
    <n v="-0.26666666666666666"/>
  </r>
  <r>
    <n v="1691"/>
    <s v="CA-2017-129833"/>
    <x v="34"/>
    <x v="3"/>
    <n v="12"/>
    <x v="4"/>
    <s v="Sat"/>
    <d v="2017-12-15T00:00:00"/>
    <x v="1"/>
    <s v="HF-14995"/>
    <s v="Herbert Flentye"/>
    <s v="Consumer"/>
    <s v="United States"/>
    <s v="Indianapolis"/>
    <x v="14"/>
    <n v="46203"/>
    <x v="2"/>
    <s v="OFF-PA-10000575"/>
    <x v="1"/>
    <s v="Paper"/>
    <s v="Wirebound Message Books, Four 2 3/4 x 5 White Forms per Page"/>
    <n v="33.450000000000003"/>
    <n v="5"/>
    <x v="0"/>
    <n v="15.387"/>
    <n v="0.45999999999999996"/>
  </r>
  <r>
    <n v="1693"/>
    <s v="US-2016-154361"/>
    <x v="557"/>
    <x v="0"/>
    <n v="3"/>
    <x v="10"/>
    <s v="Mon"/>
    <d v="2016-03-19T00:00:00"/>
    <x v="1"/>
    <s v="HZ-14950"/>
    <s v="Henia Zydlo"/>
    <s v="Consumer"/>
    <s v="United States"/>
    <s v="Columbus"/>
    <x v="24"/>
    <n v="43229"/>
    <x v="3"/>
    <s v="FUR-FU-10004020"/>
    <x v="0"/>
    <s v="Furnishings"/>
    <s v="Advantus Panel Wall Acrylic Frame"/>
    <n v="21.88"/>
    <n v="5"/>
    <x v="2"/>
    <n v="6.2904999999999998"/>
    <n v="0.28749999999999998"/>
  </r>
  <r>
    <n v="1694"/>
    <s v="US-2016-158708"/>
    <x v="189"/>
    <x v="0"/>
    <n v="6"/>
    <x v="1"/>
    <s v="Sun"/>
    <d v="2016-06-29T00:00:00"/>
    <x v="0"/>
    <s v="AB-10255"/>
    <s v="Alejandro Ballentine"/>
    <s v="Home Office"/>
    <s v="United States"/>
    <s v="Plano"/>
    <x v="5"/>
    <n v="75023"/>
    <x v="2"/>
    <s v="TEC-AC-10003133"/>
    <x v="2"/>
    <s v="Accessories"/>
    <s v="Memorex Mini Travel Drive 4 GB USB 2.0 Flash Drive"/>
    <n v="13.616"/>
    <n v="2"/>
    <x v="2"/>
    <n v="3.5741999999999998"/>
    <n v="0.26250000000000001"/>
  </r>
  <r>
    <n v="1695"/>
    <s v="CA-2015-156335"/>
    <x v="12"/>
    <x v="1"/>
    <n v="9"/>
    <x v="8"/>
    <s v="Fri"/>
    <d v="2015-09-28T00:00:00"/>
    <x v="0"/>
    <s v="PO-19195"/>
    <s v="Phillina Ober"/>
    <s v="Home Office"/>
    <s v="United States"/>
    <s v="Bayonne"/>
    <x v="30"/>
    <n v="7002"/>
    <x v="3"/>
    <s v="TEC-AC-10002006"/>
    <x v="2"/>
    <s v="Accessories"/>
    <s v="Memorex Micro Travel Drive 16 GB"/>
    <n v="63.96"/>
    <n v="4"/>
    <x v="0"/>
    <n v="19.8276"/>
    <n v="0.31"/>
  </r>
  <r>
    <n v="1698"/>
    <s v="CA-2015-148376"/>
    <x v="17"/>
    <x v="1"/>
    <n v="12"/>
    <x v="4"/>
    <s v="Sun"/>
    <d v="2015-12-31T00:00:00"/>
    <x v="1"/>
    <s v="AG-10900"/>
    <s v="Arthur Gainer"/>
    <s v="Consumer"/>
    <s v="United States"/>
    <s v="Los Angeles"/>
    <x v="1"/>
    <n v="90008"/>
    <x v="1"/>
    <s v="OFF-AP-10000240"/>
    <x v="1"/>
    <s v="Appliances"/>
    <s v="Belkin F9G930V10-GRY 9 Outlet Surge"/>
    <n v="106.96"/>
    <n v="2"/>
    <x v="0"/>
    <n v="31.0184"/>
    <n v="0.29000000000000004"/>
  </r>
  <r>
    <n v="1700"/>
    <s v="CA-2014-135657"/>
    <x v="558"/>
    <x v="2"/>
    <n v="6"/>
    <x v="1"/>
    <s v="Tue"/>
    <d v="2014-06-07T00:00:00"/>
    <x v="0"/>
    <s v="SC-20725"/>
    <s v="Steven Cartwright"/>
    <s v="Consumer"/>
    <s v="United States"/>
    <s v="Seattle"/>
    <x v="4"/>
    <n v="98115"/>
    <x v="1"/>
    <s v="FUR-TA-10004086"/>
    <x v="0"/>
    <s v="Tables"/>
    <s v="KI Adjustable-Height Table"/>
    <n v="515.88"/>
    <n v="6"/>
    <x v="0"/>
    <n v="113.4936"/>
    <n v="0.22"/>
  </r>
  <r>
    <n v="1701"/>
    <s v="CA-2015-114069"/>
    <x v="559"/>
    <x v="1"/>
    <n v="7"/>
    <x v="7"/>
    <s v="Mon"/>
    <d v="2015-07-15T00:00:00"/>
    <x v="0"/>
    <s v="ND-18370"/>
    <s v="Natalie DeCherney"/>
    <s v="Consumer"/>
    <s v="United States"/>
    <s v="New York City"/>
    <x v="15"/>
    <n v="10035"/>
    <x v="3"/>
    <s v="OFF-BI-10000320"/>
    <x v="1"/>
    <s v="Binders"/>
    <s v="GBC Plastic Binding Combs"/>
    <n v="11.808"/>
    <n v="2"/>
    <x v="2"/>
    <n v="4.2804000000000002"/>
    <n v="0.36250000000000004"/>
  </r>
  <r>
    <n v="1704"/>
    <s v="CA-2014-139857"/>
    <x v="560"/>
    <x v="2"/>
    <n v="2"/>
    <x v="11"/>
    <s v="Sun"/>
    <d v="2014-02-06T00:00:00"/>
    <x v="1"/>
    <s v="CD-12790"/>
    <s v="Cynthia Delaney"/>
    <s v="Home Office"/>
    <s v="United States"/>
    <s v="San Diego"/>
    <x v="1"/>
    <n v="92037"/>
    <x v="1"/>
    <s v="OFF-FA-10001843"/>
    <x v="1"/>
    <s v="Fasteners"/>
    <s v="Staples"/>
    <n v="12.35"/>
    <n v="5"/>
    <x v="0"/>
    <n v="5.8045"/>
    <n v="0.47000000000000003"/>
  </r>
  <r>
    <n v="1706"/>
    <s v="CA-2015-100545"/>
    <x v="6"/>
    <x v="1"/>
    <n v="11"/>
    <x v="0"/>
    <s v="Sun"/>
    <d v="2015-11-26T00:00:00"/>
    <x v="1"/>
    <s v="IM-15070"/>
    <s v="Irene Maddox"/>
    <s v="Consumer"/>
    <s v="United States"/>
    <s v="Philadelphia"/>
    <x v="9"/>
    <n v="19120"/>
    <x v="3"/>
    <s v="OFF-BI-10003638"/>
    <x v="1"/>
    <s v="Binders"/>
    <s v="GBC Durable Plastic Covers"/>
    <n v="11.61"/>
    <n v="2"/>
    <x v="7"/>
    <n v="-9.2880000000000003"/>
    <n v="-0.8"/>
  </r>
  <r>
    <n v="1707"/>
    <s v="CA-2017-123491"/>
    <x v="502"/>
    <x v="3"/>
    <n v="10"/>
    <x v="2"/>
    <s v="Mon"/>
    <d v="2017-11-05T00:00:00"/>
    <x v="1"/>
    <s v="JK-15205"/>
    <s v="Jamie Kunitz"/>
    <s v="Consumer"/>
    <s v="United States"/>
    <s v="San Francisco"/>
    <x v="1"/>
    <n v="94122"/>
    <x v="1"/>
    <s v="OFF-LA-10003077"/>
    <x v="1"/>
    <s v="Labels"/>
    <s v="Avery 500"/>
    <n v="43.86"/>
    <n v="6"/>
    <x v="0"/>
    <n v="20.6142"/>
    <n v="0.47000000000000003"/>
  </r>
  <r>
    <n v="1713"/>
    <s v="CA-2015-145401"/>
    <x v="561"/>
    <x v="1"/>
    <n v="1"/>
    <x v="9"/>
    <s v="Fri"/>
    <d v="2015-02-04T00:00:00"/>
    <x v="1"/>
    <s v="JP-15520"/>
    <s v="Jeremy Pistek"/>
    <s v="Consumer"/>
    <s v="United States"/>
    <s v="Houston"/>
    <x v="5"/>
    <n v="77070"/>
    <x v="2"/>
    <s v="OFF-PA-10004405"/>
    <x v="1"/>
    <s v="Paper"/>
    <s v="Rediform Voice Mail Log Books"/>
    <n v="14.304"/>
    <n v="6"/>
    <x v="2"/>
    <n v="5.0064000000000002"/>
    <n v="0.35000000000000003"/>
  </r>
  <r>
    <n v="1714"/>
    <s v="US-2017-124968"/>
    <x v="562"/>
    <x v="3"/>
    <n v="9"/>
    <x v="8"/>
    <s v="Fri"/>
    <d v="2017-09-13T00:00:00"/>
    <x v="0"/>
    <s v="MM-18055"/>
    <s v="Michelle Moray"/>
    <s v="Consumer"/>
    <s v="United States"/>
    <s v="Chicago"/>
    <x v="10"/>
    <n v="60610"/>
    <x v="2"/>
    <s v="FUR-TA-10004289"/>
    <x v="0"/>
    <s v="Tables"/>
    <s v="BoxOffice By Design Rectangular and Half-Moon Meeting Room Tables"/>
    <n v="765.625"/>
    <n v="7"/>
    <x v="5"/>
    <n v="-566.5625"/>
    <n v="-0.74"/>
  </r>
  <r>
    <n v="1715"/>
    <s v="CA-2017-104003"/>
    <x v="563"/>
    <x v="3"/>
    <n v="10"/>
    <x v="2"/>
    <s v="Sat"/>
    <d v="2017-10-13T00:00:00"/>
    <x v="1"/>
    <s v="DC-13285"/>
    <s v="Debra Catini"/>
    <s v="Consumer"/>
    <s v="United States"/>
    <s v="San Francisco"/>
    <x v="1"/>
    <n v="94110"/>
    <x v="1"/>
    <s v="FUR-BO-10003965"/>
    <x v="0"/>
    <s v="Bookcases"/>
    <s v="O'Sullivan Manor Hill 2-Door Library in Brianna Oak"/>
    <n v="307.666"/>
    <n v="2"/>
    <x v="11"/>
    <n v="-14.478400000000001"/>
    <n v="-4.7058823529411764E-2"/>
  </r>
  <r>
    <n v="1716"/>
    <s v="CA-2016-154788"/>
    <x v="564"/>
    <x v="0"/>
    <n v="4"/>
    <x v="3"/>
    <s v="Sat"/>
    <d v="2016-05-04T00:00:00"/>
    <x v="1"/>
    <s v="JL-15835"/>
    <s v="John Lee"/>
    <s v="Consumer"/>
    <s v="United States"/>
    <s v="New York City"/>
    <x v="15"/>
    <n v="10011"/>
    <x v="3"/>
    <s v="OFF-BI-10003314"/>
    <x v="1"/>
    <s v="Binders"/>
    <s v="Tuff Stuff Recycled Round Ring Binders"/>
    <n v="7.7119999999999997"/>
    <n v="2"/>
    <x v="2"/>
    <n v="2.7955999999999999"/>
    <n v="0.36249999999999999"/>
  </r>
  <r>
    <n v="1717"/>
    <s v="CA-2016-169943"/>
    <x v="287"/>
    <x v="0"/>
    <n v="5"/>
    <x v="5"/>
    <s v="Thu"/>
    <d v="2016-05-24T00:00:00"/>
    <x v="1"/>
    <s v="BN-11515"/>
    <s v="Bradley Nguyen"/>
    <s v="Consumer"/>
    <s v="United States"/>
    <s v="New York City"/>
    <x v="15"/>
    <n v="10011"/>
    <x v="3"/>
    <s v="OFF-AP-10001563"/>
    <x v="1"/>
    <s v="Appliances"/>
    <s v="Belkin Premiere Surge Master II 8-outlet surge protector"/>
    <n v="242.9"/>
    <n v="5"/>
    <x v="0"/>
    <n v="70.441000000000003"/>
    <n v="0.28999999999999998"/>
  </r>
  <r>
    <n v="1722"/>
    <s v="US-2015-123218"/>
    <x v="139"/>
    <x v="1"/>
    <n v="12"/>
    <x v="4"/>
    <s v="Sun"/>
    <d v="2015-12-25T00:00:00"/>
    <x v="1"/>
    <s v="KD-16345"/>
    <s v="Katherine Ducich"/>
    <s v="Consumer"/>
    <s v="United States"/>
    <s v="Chicago"/>
    <x v="10"/>
    <n v="60623"/>
    <x v="2"/>
    <s v="TEC-PH-10001061"/>
    <x v="2"/>
    <s v="Phones"/>
    <s v="Apple iPhone 5C"/>
    <n v="159.98400000000001"/>
    <n v="2"/>
    <x v="2"/>
    <n v="11.998799999999999"/>
    <n v="7.4999999999999997E-2"/>
  </r>
  <r>
    <n v="1725"/>
    <s v="CA-2015-127453"/>
    <x v="543"/>
    <x v="1"/>
    <n v="12"/>
    <x v="4"/>
    <s v="Sat"/>
    <d v="2015-12-20T00:00:00"/>
    <x v="2"/>
    <s v="JK-15370"/>
    <s v="Jay Kimmel"/>
    <s v="Consumer"/>
    <s v="United States"/>
    <s v="Philadelphia"/>
    <x v="9"/>
    <n v="19143"/>
    <x v="3"/>
    <s v="OFF-AP-10000828"/>
    <x v="1"/>
    <s v="Appliances"/>
    <s v="Avanti 4.4 Cu. Ft. Refrigerator"/>
    <n v="434.35199999999998"/>
    <n v="3"/>
    <x v="2"/>
    <n v="43.435200000000002"/>
    <n v="0.1"/>
  </r>
  <r>
    <n v="1728"/>
    <s v="US-2017-164056"/>
    <x v="565"/>
    <x v="3"/>
    <n v="4"/>
    <x v="3"/>
    <s v="Sat"/>
    <d v="2017-05-04T00:00:00"/>
    <x v="0"/>
    <s v="FM-14215"/>
    <s v="Filia McAdams"/>
    <s v="Corporate"/>
    <s v="United States"/>
    <s v="Dublin"/>
    <x v="24"/>
    <n v="43017"/>
    <x v="3"/>
    <s v="FUR-TA-10001307"/>
    <x v="0"/>
    <s v="Tables"/>
    <s v="SAFCO PlanMaster Heigh-Adjustable Drafting Table Base, 43w x 30d x 30-37h, Black"/>
    <n v="1048.3499999999999"/>
    <n v="5"/>
    <x v="8"/>
    <n v="-69.89"/>
    <n v="-6.666666666666668E-2"/>
  </r>
  <r>
    <n v="1729"/>
    <s v="CA-2016-106894"/>
    <x v="566"/>
    <x v="0"/>
    <n v="2"/>
    <x v="11"/>
    <s v="Sun"/>
    <d v="2016-02-07T00:00:00"/>
    <x v="3"/>
    <s v="CA-12265"/>
    <s v="Christina Anderson"/>
    <s v="Consumer"/>
    <s v="United States"/>
    <s v="Springfield"/>
    <x v="17"/>
    <n v="22153"/>
    <x v="0"/>
    <s v="TEC-AC-10003063"/>
    <x v="2"/>
    <s v="Accessories"/>
    <s v="Micro Innovations USB RF Wireless Keyboard with Mouse"/>
    <n v="100"/>
    <n v="4"/>
    <x v="0"/>
    <n v="21"/>
    <n v="0.21"/>
  </r>
  <r>
    <n v="1731"/>
    <s v="CA-2014-125136"/>
    <x v="447"/>
    <x v="2"/>
    <n v="9"/>
    <x v="8"/>
    <s v="Sun"/>
    <d v="2014-10-03T00:00:00"/>
    <x v="1"/>
    <s v="KD-16495"/>
    <s v="Keith Dawkins"/>
    <s v="Corporate"/>
    <s v="United States"/>
    <s v="Fayetteville"/>
    <x v="3"/>
    <n v="28314"/>
    <x v="0"/>
    <s v="OFF-PA-10001457"/>
    <x v="1"/>
    <s v="Paper"/>
    <s v="White GlueTop Scratch Pads"/>
    <n v="96.256"/>
    <n v="8"/>
    <x v="2"/>
    <n v="31.283200000000001"/>
    <n v="0.32500000000000001"/>
  </r>
  <r>
    <n v="1733"/>
    <s v="US-2016-131149"/>
    <x v="211"/>
    <x v="0"/>
    <n v="7"/>
    <x v="7"/>
    <s v="Sun"/>
    <d v="2016-07-14T00:00:00"/>
    <x v="1"/>
    <s v="LH-17155"/>
    <s v="Logan Haushalter"/>
    <s v="Consumer"/>
    <s v="United States"/>
    <s v="Dallas"/>
    <x v="5"/>
    <n v="75081"/>
    <x v="2"/>
    <s v="OFF-ST-10000689"/>
    <x v="1"/>
    <s v="Storage"/>
    <s v="Fellowes Strictly Business Drawer File, Letter/Legal Size"/>
    <n v="338.04"/>
    <n v="3"/>
    <x v="2"/>
    <n v="-33.804000000000002"/>
    <n v="-0.1"/>
  </r>
  <r>
    <n v="1735"/>
    <s v="CA-2017-101483"/>
    <x v="567"/>
    <x v="3"/>
    <n v="7"/>
    <x v="7"/>
    <s v="Sat"/>
    <d v="2017-08-01T00:00:00"/>
    <x v="0"/>
    <s v="AG-10675"/>
    <s v="Anna Gayman"/>
    <s v="Consumer"/>
    <s v="United States"/>
    <s v="Jacksonville"/>
    <x v="3"/>
    <n v="28540"/>
    <x v="0"/>
    <s v="OFF-AP-10002082"/>
    <x v="1"/>
    <s v="Appliances"/>
    <s v="Holmes HEPA Air Purifier"/>
    <n v="34.847999999999999"/>
    <n v="2"/>
    <x v="2"/>
    <n v="6.5339999999999998"/>
    <n v="0.1875"/>
  </r>
  <r>
    <n v="1738"/>
    <s v="CA-2015-130204"/>
    <x v="37"/>
    <x v="1"/>
    <n v="9"/>
    <x v="8"/>
    <s v="Thu"/>
    <d v="2015-09-09T00:00:00"/>
    <x v="1"/>
    <s v="DB-13120"/>
    <s v="David Bremer"/>
    <s v="Corporate"/>
    <s v="United States"/>
    <s v="San Francisco"/>
    <x v="1"/>
    <n v="94122"/>
    <x v="1"/>
    <s v="OFF-ST-10001325"/>
    <x v="1"/>
    <s v="Storage"/>
    <s v="Sterilite Officeware Hinged File Box"/>
    <n v="31.44"/>
    <n v="3"/>
    <x v="0"/>
    <n v="8.4887999999999995"/>
    <n v="0.26999999999999996"/>
  </r>
  <r>
    <n v="1741"/>
    <s v="CA-2014-110527"/>
    <x v="128"/>
    <x v="2"/>
    <n v="8"/>
    <x v="6"/>
    <s v="Sat"/>
    <d v="2014-08-16T00:00:00"/>
    <x v="1"/>
    <s v="ED-13885"/>
    <s v="Emily Ducich"/>
    <s v="Home Office"/>
    <s v="United States"/>
    <s v="San Diego"/>
    <x v="1"/>
    <n v="92037"/>
    <x v="1"/>
    <s v="OFF-LA-10000262"/>
    <x v="1"/>
    <s v="Labels"/>
    <s v="Avery 494"/>
    <n v="20.88"/>
    <n v="8"/>
    <x v="0"/>
    <n v="9.6047999999999991"/>
    <n v="0.45999999999999996"/>
  </r>
  <r>
    <n v="1742"/>
    <s v="CA-2017-152807"/>
    <x v="502"/>
    <x v="3"/>
    <n v="10"/>
    <x v="2"/>
    <s v="Mon"/>
    <d v="2017-11-03T00:00:00"/>
    <x v="1"/>
    <s v="MC-18100"/>
    <s v="Mick Crebagga"/>
    <s v="Consumer"/>
    <s v="United States"/>
    <s v="Philadelphia"/>
    <x v="9"/>
    <n v="19140"/>
    <x v="3"/>
    <s v="OFF-PA-10004355"/>
    <x v="1"/>
    <s v="Paper"/>
    <s v="Xerox 231"/>
    <n v="20.736000000000001"/>
    <n v="4"/>
    <x v="2"/>
    <n v="7.2576000000000001"/>
    <n v="0.35"/>
  </r>
  <r>
    <n v="1746"/>
    <s v="CA-2014-133270"/>
    <x v="568"/>
    <x v="2"/>
    <n v="6"/>
    <x v="1"/>
    <s v="Fri"/>
    <d v="2014-06-09T00:00:00"/>
    <x v="2"/>
    <s v="BM-11785"/>
    <s v="Bryan Mills"/>
    <s v="Consumer"/>
    <s v="United States"/>
    <s v="Rochester"/>
    <x v="15"/>
    <n v="14609"/>
    <x v="3"/>
    <s v="OFF-AR-10002656"/>
    <x v="1"/>
    <s v="Art"/>
    <s v="Sanford Liquid Accent Highlighters"/>
    <n v="13.36"/>
    <n v="2"/>
    <x v="0"/>
    <n v="4.9432"/>
    <n v="0.37"/>
  </r>
  <r>
    <n v="1747"/>
    <s v="CA-2016-155670"/>
    <x v="569"/>
    <x v="0"/>
    <n v="8"/>
    <x v="6"/>
    <s v="Sat"/>
    <d v="2016-08-17T00:00:00"/>
    <x v="0"/>
    <s v="EM-14065"/>
    <s v="Erin Mull"/>
    <s v="Consumer"/>
    <s v="United States"/>
    <s v="Jacksonville"/>
    <x v="3"/>
    <n v="28540"/>
    <x v="0"/>
    <s v="OFF-BI-10000138"/>
    <x v="1"/>
    <s v="Binders"/>
    <s v="Acco Translucent Poly Ring Binders"/>
    <n v="11.231999999999999"/>
    <n v="8"/>
    <x v="7"/>
    <n v="-8.2368000000000006"/>
    <n v="-0.73333333333333339"/>
  </r>
  <r>
    <n v="1749"/>
    <s v="US-2014-157406"/>
    <x v="570"/>
    <x v="2"/>
    <n v="4"/>
    <x v="3"/>
    <s v="Fri"/>
    <d v="2014-04-29T00:00:00"/>
    <x v="1"/>
    <s v="DA-13450"/>
    <s v="Dianna Arnett"/>
    <s v="Home Office"/>
    <s v="United States"/>
    <s v="Houston"/>
    <x v="5"/>
    <n v="77095"/>
    <x v="2"/>
    <s v="OFF-PA-10003543"/>
    <x v="1"/>
    <s v="Paper"/>
    <s v="Xerox 1985"/>
    <n v="10.368"/>
    <n v="2"/>
    <x v="2"/>
    <n v="3.6288"/>
    <n v="0.35"/>
  </r>
  <r>
    <n v="1751"/>
    <s v="CA-2015-139094"/>
    <x v="6"/>
    <x v="1"/>
    <n v="11"/>
    <x v="0"/>
    <s v="Sun"/>
    <d v="2015-11-27T00:00:00"/>
    <x v="1"/>
    <s v="MO-17800"/>
    <s v="Meg O'Connel"/>
    <s v="Home Office"/>
    <s v="United States"/>
    <s v="San Antonio"/>
    <x v="5"/>
    <n v="78207"/>
    <x v="2"/>
    <s v="FUR-TA-10004607"/>
    <x v="0"/>
    <s v="Tables"/>
    <s v="Hon 2111 Invitation Series Straight Table"/>
    <n v="206.96199999999999"/>
    <n v="2"/>
    <x v="4"/>
    <n v="-32.522599999999997"/>
    <n v="-0.15714285714285714"/>
  </r>
  <r>
    <n v="1752"/>
    <s v="CA-2017-168837"/>
    <x v="334"/>
    <x v="3"/>
    <n v="10"/>
    <x v="2"/>
    <s v="Sat"/>
    <d v="2017-10-17T00:00:00"/>
    <x v="2"/>
    <s v="JW-15955"/>
    <s v="Joni Wasserman"/>
    <s v="Consumer"/>
    <s v="United States"/>
    <s v="Oakland"/>
    <x v="1"/>
    <n v="94601"/>
    <x v="1"/>
    <s v="FUR-FU-10001918"/>
    <x v="0"/>
    <s v="Furnishings"/>
    <s v="C-Line Cubicle Keepers Polyproplyene Holder With Velcro Backings"/>
    <n v="9.4600000000000009"/>
    <n v="2"/>
    <x v="0"/>
    <n v="3.6894"/>
    <n v="0.38999999999999996"/>
  </r>
  <r>
    <n v="1753"/>
    <s v="CA-2017-116715"/>
    <x v="571"/>
    <x v="3"/>
    <n v="12"/>
    <x v="4"/>
    <s v="Sat"/>
    <d v="2017-12-05T00:00:00"/>
    <x v="2"/>
    <s v="VW-21775"/>
    <s v="Victoria Wilson"/>
    <s v="Corporate"/>
    <s v="United States"/>
    <s v="San Francisco"/>
    <x v="1"/>
    <n v="94122"/>
    <x v="1"/>
    <s v="OFF-ST-10004340"/>
    <x v="1"/>
    <s v="Storage"/>
    <s v="Fellowes Mobile File Cart, Black"/>
    <n v="559.62"/>
    <n v="9"/>
    <x v="0"/>
    <n v="151.09739999999999"/>
    <n v="0.26999999999999996"/>
  </r>
  <r>
    <n v="1756"/>
    <s v="CA-2015-135622"/>
    <x v="572"/>
    <x v="1"/>
    <n v="12"/>
    <x v="4"/>
    <s v="Tue"/>
    <d v="2015-12-11T00:00:00"/>
    <x v="0"/>
    <s v="TT-21460"/>
    <s v="Tonja Turnell"/>
    <s v="Home Office"/>
    <s v="United States"/>
    <s v="Fort Worth"/>
    <x v="5"/>
    <n v="76106"/>
    <x v="2"/>
    <s v="OFF-PA-10000100"/>
    <x v="1"/>
    <s v="Paper"/>
    <s v="Xerox 1945"/>
    <n v="360.71199999999999"/>
    <n v="11"/>
    <x v="2"/>
    <n v="130.75810000000001"/>
    <n v="0.36250000000000004"/>
  </r>
  <r>
    <n v="1758"/>
    <s v="US-2015-107349"/>
    <x v="559"/>
    <x v="1"/>
    <n v="7"/>
    <x v="7"/>
    <s v="Mon"/>
    <d v="2015-07-15T00:00:00"/>
    <x v="2"/>
    <s v="SL-20155"/>
    <s v="Sara Luxemburg"/>
    <s v="Home Office"/>
    <s v="United States"/>
    <s v="Houston"/>
    <x v="5"/>
    <n v="77095"/>
    <x v="2"/>
    <s v="OFF-BI-10001765"/>
    <x v="1"/>
    <s v="Binders"/>
    <s v="Wilson Jones Heavy-Duty Casebound Ring Binders with Metal Hinges"/>
    <n v="41.567999999999998"/>
    <n v="6"/>
    <x v="3"/>
    <n v="-66.508799999999994"/>
    <n v="-1.5999999999999999"/>
  </r>
  <r>
    <n v="1759"/>
    <s v="CA-2014-139017"/>
    <x v="217"/>
    <x v="2"/>
    <n v="5"/>
    <x v="5"/>
    <s v="Sun"/>
    <d v="2014-05-17T00:00:00"/>
    <x v="1"/>
    <s v="RM-19375"/>
    <s v="Raymond Messe"/>
    <s v="Consumer"/>
    <s v="United States"/>
    <s v="Houston"/>
    <x v="5"/>
    <n v="77095"/>
    <x v="2"/>
    <s v="TEC-AC-10001013"/>
    <x v="2"/>
    <s v="Accessories"/>
    <s v="Logitech ClearChat Comfort/USB Headset H390"/>
    <n v="46.863999999999997"/>
    <n v="2"/>
    <x v="2"/>
    <n v="7.6154000000000002"/>
    <n v="0.16250000000000001"/>
  </r>
  <r>
    <n v="1760"/>
    <s v="CA-2014-141817"/>
    <x v="573"/>
    <x v="2"/>
    <n v="1"/>
    <x v="9"/>
    <s v="Sun"/>
    <d v="2014-01-12T00:00:00"/>
    <x v="1"/>
    <s v="MB-18085"/>
    <s v="Mick Brown"/>
    <s v="Consumer"/>
    <s v="United States"/>
    <s v="Philadelphia"/>
    <x v="9"/>
    <n v="19143"/>
    <x v="3"/>
    <s v="OFF-AR-10003478"/>
    <x v="1"/>
    <s v="Art"/>
    <s v="Avery Hi-Liter EverBold Pen Style Fluorescent Highlighters, 4/Pack"/>
    <n v="19.536000000000001"/>
    <n v="3"/>
    <x v="2"/>
    <n v="4.8840000000000003"/>
    <n v="0.25"/>
  </r>
  <r>
    <n v="1761"/>
    <s v="CA-2015-130785"/>
    <x v="574"/>
    <x v="1"/>
    <n v="9"/>
    <x v="8"/>
    <s v="Sat"/>
    <d v="2015-09-09T00:00:00"/>
    <x v="1"/>
    <s v="AG-10900"/>
    <s v="Arthur Gainer"/>
    <s v="Consumer"/>
    <s v="United States"/>
    <s v="San Diego"/>
    <x v="1"/>
    <n v="92105"/>
    <x v="1"/>
    <s v="FUR-BO-10000330"/>
    <x v="0"/>
    <s v="Bookcases"/>
    <s v="Sauder Camden County Barrister Bookcase, Planked Cherry Finish"/>
    <n v="411.33199999999999"/>
    <n v="4"/>
    <x v="11"/>
    <n v="-4.8391999999999999"/>
    <n v="-1.1764705882352941E-2"/>
  </r>
  <r>
    <n v="1764"/>
    <s v="CA-2016-110254"/>
    <x v="575"/>
    <x v="0"/>
    <n v="8"/>
    <x v="6"/>
    <s v="Thu"/>
    <d v="2016-08-08T00:00:00"/>
    <x v="1"/>
    <s v="ML-17755"/>
    <s v="Max Ludwig"/>
    <s v="Home Office"/>
    <s v="United States"/>
    <s v="Suffolk"/>
    <x v="17"/>
    <n v="23434"/>
    <x v="0"/>
    <s v="OFF-SU-10002573"/>
    <x v="1"/>
    <s v="Supplies"/>
    <s v="Acme 10&quot; Easy Grip Assistive Scissors"/>
    <n v="35.06"/>
    <n v="2"/>
    <x v="0"/>
    <n v="10.518000000000001"/>
    <n v="0.3"/>
  </r>
  <r>
    <n v="1768"/>
    <s v="US-2014-158057"/>
    <x v="576"/>
    <x v="2"/>
    <n v="3"/>
    <x v="10"/>
    <s v="Sat"/>
    <d v="2014-03-26T00:00:00"/>
    <x v="1"/>
    <s v="CC-12685"/>
    <s v="Craig Carroll"/>
    <s v="Consumer"/>
    <s v="United States"/>
    <s v="Greensboro"/>
    <x v="3"/>
    <n v="27405"/>
    <x v="0"/>
    <s v="OFF-BI-10004410"/>
    <x v="1"/>
    <s v="Binders"/>
    <s v="C-Line Peel &amp; Stick Add-On Filing Pockets, 8-3/4 x 5-1/8, 10/Pack"/>
    <n v="7.6440000000000001"/>
    <n v="4"/>
    <x v="7"/>
    <n v="-5.8604000000000003"/>
    <n v="-0.76666666666666672"/>
  </r>
  <r>
    <n v="1770"/>
    <s v="CA-2017-146024"/>
    <x v="577"/>
    <x v="3"/>
    <n v="3"/>
    <x v="10"/>
    <s v="Thu"/>
    <d v="2017-03-08T00:00:00"/>
    <x v="1"/>
    <s v="SC-20770"/>
    <s v="Stewart Carmichael"/>
    <s v="Corporate"/>
    <s v="United States"/>
    <s v="Dallas"/>
    <x v="5"/>
    <n v="75081"/>
    <x v="2"/>
    <s v="OFF-SU-10001935"/>
    <x v="1"/>
    <s v="Supplies"/>
    <s v="Staple remover"/>
    <n v="6.976"/>
    <n v="4"/>
    <x v="2"/>
    <n v="-1.3952"/>
    <n v="-0.2"/>
  </r>
  <r>
    <n v="1772"/>
    <s v="CA-2016-129686"/>
    <x v="578"/>
    <x v="0"/>
    <n v="11"/>
    <x v="0"/>
    <s v="Sun"/>
    <d v="2016-11-29T00:00:00"/>
    <x v="0"/>
    <s v="GG-14650"/>
    <s v="Greg Guthrie"/>
    <s v="Corporate"/>
    <s v="United States"/>
    <s v="Chicago"/>
    <x v="10"/>
    <n v="60623"/>
    <x v="2"/>
    <s v="OFF-ST-10004337"/>
    <x v="1"/>
    <s v="Storage"/>
    <s v="SAFCO Commercial Wire Shelving, 72h"/>
    <n v="97.983999999999995"/>
    <n v="2"/>
    <x v="2"/>
    <n v="-24.495999999999999"/>
    <n v="-0.25"/>
  </r>
  <r>
    <n v="1774"/>
    <s v="CA-2014-118976"/>
    <x v="579"/>
    <x v="2"/>
    <n v="4"/>
    <x v="3"/>
    <s v="Mon"/>
    <d v="2014-05-03T00:00:00"/>
    <x v="1"/>
    <s v="MY-18295"/>
    <s v="Muhammed Yedwab"/>
    <s v="Corporate"/>
    <s v="United States"/>
    <s v="Baltimore"/>
    <x v="39"/>
    <n v="21215"/>
    <x v="3"/>
    <s v="OFF-BI-10001628"/>
    <x v="1"/>
    <s v="Binders"/>
    <s v="Acco Data Flex Cable Posts For Top &amp; Bottom Load Binders, 6&quot; Capacity"/>
    <n v="20.86"/>
    <n v="2"/>
    <x v="0"/>
    <n v="9.3870000000000005"/>
    <n v="0.45"/>
  </r>
  <r>
    <n v="1778"/>
    <s v="CA-2015-105347"/>
    <x v="27"/>
    <x v="1"/>
    <n v="11"/>
    <x v="0"/>
    <s v="Tue"/>
    <d v="2015-11-28T00:00:00"/>
    <x v="1"/>
    <s v="DP-13000"/>
    <s v="Darren Powers"/>
    <s v="Consumer"/>
    <s v="United States"/>
    <s v="Los Angeles"/>
    <x v="1"/>
    <n v="90004"/>
    <x v="1"/>
    <s v="OFF-PA-10000675"/>
    <x v="1"/>
    <s v="Paper"/>
    <s v="Xerox 1919"/>
    <n v="368.91"/>
    <n v="9"/>
    <x v="0"/>
    <n v="180.76589999999999"/>
    <n v="0.48999999999999994"/>
  </r>
  <r>
    <n v="1780"/>
    <s v="CA-2016-124667"/>
    <x v="580"/>
    <x v="0"/>
    <n v="11"/>
    <x v="0"/>
    <s v="Fri"/>
    <d v="2016-11-16T00:00:00"/>
    <x v="1"/>
    <s v="BD-11770"/>
    <s v="Bryan Davis"/>
    <s v="Consumer"/>
    <s v="United States"/>
    <s v="New York City"/>
    <x v="15"/>
    <n v="10011"/>
    <x v="3"/>
    <s v="TEC-AC-10003447"/>
    <x v="2"/>
    <s v="Accessories"/>
    <s v="Micropad Numeric Keypads"/>
    <n v="59.97"/>
    <n v="3"/>
    <x v="0"/>
    <n v="14.9925"/>
    <n v="0.25"/>
  </r>
  <r>
    <n v="1782"/>
    <s v="CA-2015-111094"/>
    <x v="581"/>
    <x v="1"/>
    <n v="7"/>
    <x v="7"/>
    <s v="Thu"/>
    <d v="2015-07-13T00:00:00"/>
    <x v="1"/>
    <s v="CB-12535"/>
    <s v="Claudia Bergmann"/>
    <s v="Corporate"/>
    <s v="United States"/>
    <s v="Franklin"/>
    <x v="31"/>
    <n v="2038"/>
    <x v="3"/>
    <s v="OFF-PA-10001609"/>
    <x v="1"/>
    <s v="Paper"/>
    <s v="Tops Wirebound Message Log Books"/>
    <n v="6.58"/>
    <n v="2"/>
    <x v="0"/>
    <n v="3.0268000000000002"/>
    <n v="0.46"/>
  </r>
  <r>
    <n v="1784"/>
    <s v="CA-2017-166317"/>
    <x v="582"/>
    <x v="3"/>
    <n v="9"/>
    <x v="8"/>
    <s v="Fri"/>
    <d v="2017-09-26T00:00:00"/>
    <x v="1"/>
    <s v="JE-15610"/>
    <s v="Jim Epp"/>
    <s v="Corporate"/>
    <s v="United States"/>
    <s v="Milwaukee"/>
    <x v="6"/>
    <n v="53209"/>
    <x v="2"/>
    <s v="OFF-PA-10004475"/>
    <x v="1"/>
    <s v="Paper"/>
    <s v="Xerox 1940"/>
    <n v="219.84"/>
    <n v="4"/>
    <x v="0"/>
    <n v="107.7216"/>
    <n v="0.49"/>
  </r>
  <r>
    <n v="1788"/>
    <s v="CA-2015-154326"/>
    <x v="583"/>
    <x v="1"/>
    <n v="2"/>
    <x v="11"/>
    <s v="Sun"/>
    <d v="2015-02-19T00:00:00"/>
    <x v="1"/>
    <s v="RP-19855"/>
    <s v="Roy Phan"/>
    <s v="Corporate"/>
    <s v="United States"/>
    <s v="Kenosha"/>
    <x v="6"/>
    <n v="53142"/>
    <x v="2"/>
    <s v="TEC-PH-10001819"/>
    <x v="2"/>
    <s v="Phones"/>
    <s v="Innergie mMini Combo Duo USB Travel Charging Kit"/>
    <n v="134.97"/>
    <n v="3"/>
    <x v="0"/>
    <n v="64.785600000000002"/>
    <n v="0.48000000000000004"/>
  </r>
  <r>
    <n v="1791"/>
    <s v="CA-2014-102008"/>
    <x v="584"/>
    <x v="2"/>
    <n v="9"/>
    <x v="8"/>
    <s v="Tue"/>
    <d v="2014-10-04T00:00:00"/>
    <x v="1"/>
    <s v="RA-19915"/>
    <s v="Russell Applegate"/>
    <s v="Consumer"/>
    <s v="United States"/>
    <s v="New York City"/>
    <x v="15"/>
    <n v="10011"/>
    <x v="3"/>
    <s v="OFF-PA-10004092"/>
    <x v="1"/>
    <s v="Paper"/>
    <s v="Tops Green Bar Computer Printout Paper"/>
    <n v="48.94"/>
    <n v="1"/>
    <x v="0"/>
    <n v="24.47"/>
    <n v="0.5"/>
  </r>
  <r>
    <n v="1792"/>
    <s v="CA-2014-120474"/>
    <x v="585"/>
    <x v="2"/>
    <n v="12"/>
    <x v="4"/>
    <s v="Mon"/>
    <d v="2014-12-03T00:00:00"/>
    <x v="2"/>
    <s v="RP-19390"/>
    <s v="Resi Pölking"/>
    <s v="Consumer"/>
    <s v="United States"/>
    <s v="Madison"/>
    <x v="6"/>
    <n v="53711"/>
    <x v="2"/>
    <s v="FUR-CH-10001854"/>
    <x v="0"/>
    <s v="Chairs"/>
    <s v="Office Star - Professional Matrix Back Chair with 2-to-1 Synchro Tilt and Mesh Fabric Seat"/>
    <n v="2807.84"/>
    <n v="8"/>
    <x v="0"/>
    <n v="673.88160000000005"/>
    <n v="0.24"/>
  </r>
  <r>
    <n v="1794"/>
    <s v="CA-2014-104773"/>
    <x v="586"/>
    <x v="2"/>
    <n v="12"/>
    <x v="4"/>
    <s v="Mon"/>
    <d v="2014-12-13T00:00:00"/>
    <x v="1"/>
    <s v="TB-21175"/>
    <s v="Thomas Boland"/>
    <s v="Corporate"/>
    <s v="United States"/>
    <s v="Houston"/>
    <x v="5"/>
    <n v="77041"/>
    <x v="2"/>
    <s v="OFF-ST-10000777"/>
    <x v="1"/>
    <s v="Storage"/>
    <s v="Companion Letter/Legal File, Black"/>
    <n v="60.415999999999997"/>
    <n v="2"/>
    <x v="2"/>
    <n v="6.0415999999999999"/>
    <n v="0.1"/>
  </r>
  <r>
    <n v="1795"/>
    <s v="CA-2016-140774"/>
    <x v="64"/>
    <x v="0"/>
    <n v="9"/>
    <x v="8"/>
    <s v="Mon"/>
    <d v="2016-09-10T00:00:00"/>
    <x v="1"/>
    <s v="BE-11455"/>
    <s v="Brad Eason"/>
    <s v="Home Office"/>
    <s v="United States"/>
    <s v="Olathe"/>
    <x v="41"/>
    <n v="66062"/>
    <x v="2"/>
    <s v="OFF-AR-10004022"/>
    <x v="1"/>
    <s v="Art"/>
    <s v="Panasonic KP-380BK Classic Electric Pencil Sharpener"/>
    <n v="107.94"/>
    <n v="3"/>
    <x v="0"/>
    <n v="26.984999999999999"/>
    <n v="0.25"/>
  </r>
  <r>
    <n v="1796"/>
    <s v="US-2017-139465"/>
    <x v="151"/>
    <x v="3"/>
    <n v="8"/>
    <x v="6"/>
    <s v="Sun"/>
    <d v="2017-08-30T00:00:00"/>
    <x v="2"/>
    <s v="MR-17545"/>
    <s v="Mathew Reese"/>
    <s v="Home Office"/>
    <s v="United States"/>
    <s v="New York City"/>
    <x v="15"/>
    <n v="10024"/>
    <x v="3"/>
    <s v="OFF-ST-10002352"/>
    <x v="1"/>
    <s v="Storage"/>
    <s v="Iris Project Case"/>
    <n v="63.84"/>
    <n v="8"/>
    <x v="0"/>
    <n v="16.598400000000002"/>
    <n v="0.26"/>
  </r>
  <r>
    <n v="1799"/>
    <s v="CA-2016-100965"/>
    <x v="273"/>
    <x v="0"/>
    <n v="7"/>
    <x v="7"/>
    <s v="Thu"/>
    <d v="2016-07-11T00:00:00"/>
    <x v="1"/>
    <s v="RM-19375"/>
    <s v="Raymond Messe"/>
    <s v="Consumer"/>
    <s v="United States"/>
    <s v="San Jose"/>
    <x v="1"/>
    <n v="95123"/>
    <x v="1"/>
    <s v="FUR-FU-10003039"/>
    <x v="0"/>
    <s v="Furnishings"/>
    <s v="Howard Miller 11-1/2&quot; Diameter Grantwood Wall Clock"/>
    <n v="215.65"/>
    <n v="5"/>
    <x v="0"/>
    <n v="73.320999999999998"/>
    <n v="0.33999999999999997"/>
  </r>
  <r>
    <n v="1800"/>
    <s v="CA-2016-121034"/>
    <x v="587"/>
    <x v="0"/>
    <n v="8"/>
    <x v="6"/>
    <s v="Mon"/>
    <d v="2016-08-10T00:00:00"/>
    <x v="0"/>
    <s v="JF-15565"/>
    <s v="Jill Fjeld"/>
    <s v="Consumer"/>
    <s v="United States"/>
    <s v="Dallas"/>
    <x v="5"/>
    <n v="75081"/>
    <x v="2"/>
    <s v="OFF-FA-10000585"/>
    <x v="1"/>
    <s v="Fasteners"/>
    <s v="OIC Bulk Pack Metal Binder Clips"/>
    <n v="11.167999999999999"/>
    <n v="4"/>
    <x v="2"/>
    <n v="3.6295999999999999"/>
    <n v="0.32500000000000001"/>
  </r>
  <r>
    <n v="1802"/>
    <s v="CA-2016-149461"/>
    <x v="370"/>
    <x v="0"/>
    <n v="11"/>
    <x v="0"/>
    <s v="Sun"/>
    <d v="2016-11-19T00:00:00"/>
    <x v="1"/>
    <s v="AS-10135"/>
    <s v="Adrian Shami"/>
    <s v="Home Office"/>
    <s v="United States"/>
    <s v="Auburn"/>
    <x v="4"/>
    <n v="98002"/>
    <x v="1"/>
    <s v="FUR-FU-10004270"/>
    <x v="0"/>
    <s v="Furnishings"/>
    <s v="Eldon Image Series Desk Accessories, Burgundy"/>
    <n v="4.18"/>
    <n v="1"/>
    <x v="0"/>
    <n v="1.5047999999999999"/>
    <n v="0.36"/>
  </r>
  <r>
    <n v="1803"/>
    <s v="CA-2017-158379"/>
    <x v="582"/>
    <x v="3"/>
    <n v="9"/>
    <x v="8"/>
    <s v="Fri"/>
    <d v="2017-09-26T00:00:00"/>
    <x v="0"/>
    <s v="JA-15970"/>
    <s v="Joseph Airdo"/>
    <s v="Consumer"/>
    <s v="United States"/>
    <s v="Philadelphia"/>
    <x v="9"/>
    <n v="19134"/>
    <x v="3"/>
    <s v="OFF-BI-10002498"/>
    <x v="1"/>
    <s v="Binders"/>
    <s v="Clear Mylar Reinforcing Strips"/>
    <n v="5.6070000000000002"/>
    <n v="1"/>
    <x v="7"/>
    <n v="-4.2987000000000002"/>
    <n v="-0.76666666666666672"/>
  </r>
  <r>
    <n v="1806"/>
    <s v="US-2016-116729"/>
    <x v="588"/>
    <x v="0"/>
    <n v="12"/>
    <x v="4"/>
    <s v="Sun"/>
    <d v="2016-12-28T00:00:00"/>
    <x v="2"/>
    <s v="GK-14620"/>
    <s v="Grace Kelly"/>
    <s v="Corporate"/>
    <s v="United States"/>
    <s v="Los Angeles"/>
    <x v="1"/>
    <n v="90049"/>
    <x v="1"/>
    <s v="TEC-PH-10002200"/>
    <x v="2"/>
    <s v="Phones"/>
    <s v="Samsung Galaxy Note 2"/>
    <n v="2575.944"/>
    <n v="7"/>
    <x v="2"/>
    <n v="257.59440000000001"/>
    <n v="0.1"/>
  </r>
  <r>
    <n v="1809"/>
    <s v="CA-2016-164938"/>
    <x v="589"/>
    <x v="0"/>
    <n v="2"/>
    <x v="11"/>
    <s v="Thu"/>
    <d v="2016-02-13T00:00:00"/>
    <x v="2"/>
    <s v="PB-19210"/>
    <s v="Phillip Breyer"/>
    <s v="Corporate"/>
    <s v="United States"/>
    <s v="Tulsa"/>
    <x v="26"/>
    <n v="74133"/>
    <x v="2"/>
    <s v="TEC-PH-10004897"/>
    <x v="2"/>
    <s v="Phones"/>
    <s v="Mediabridge Sport Armband iPhone 5s"/>
    <n v="69.930000000000007"/>
    <n v="7"/>
    <x v="0"/>
    <n v="0.69930000000000003"/>
    <n v="0.01"/>
  </r>
  <r>
    <n v="1812"/>
    <s v="CA-2014-132612"/>
    <x v="3"/>
    <x v="2"/>
    <n v="6"/>
    <x v="1"/>
    <s v="Mon"/>
    <d v="2014-06-11T00:00:00"/>
    <x v="0"/>
    <s v="FO-14305"/>
    <s v="Frank Olsen"/>
    <s v="Consumer"/>
    <s v="United States"/>
    <s v="Harrisonburg"/>
    <x v="17"/>
    <n v="22801"/>
    <x v="0"/>
    <s v="FUR-TA-10004534"/>
    <x v="0"/>
    <s v="Tables"/>
    <s v="Bevis 44 x 96 Conference Tables"/>
    <n v="1441.3"/>
    <n v="7"/>
    <x v="0"/>
    <n v="245.02099999999999"/>
    <n v="0.16999999999999998"/>
  </r>
  <r>
    <n v="1813"/>
    <s v="US-2017-161193"/>
    <x v="224"/>
    <x v="3"/>
    <n v="11"/>
    <x v="0"/>
    <s v="Mon"/>
    <d v="2017-11-26T00:00:00"/>
    <x v="1"/>
    <s v="BT-11680"/>
    <s v="Brian Thompson"/>
    <s v="Consumer"/>
    <s v="United States"/>
    <s v="Newark"/>
    <x v="24"/>
    <n v="43055"/>
    <x v="3"/>
    <s v="FUR-FU-10001861"/>
    <x v="0"/>
    <s v="Furnishings"/>
    <s v="Floodlight Indoor Halogen Bulbs, 1 Bulb per Pack, 60 Watts"/>
    <n v="77.599999999999994"/>
    <n v="5"/>
    <x v="2"/>
    <n v="28.13"/>
    <n v="0.36249999999999999"/>
  </r>
  <r>
    <n v="1815"/>
    <s v="CA-2015-131597"/>
    <x v="468"/>
    <x v="1"/>
    <n v="9"/>
    <x v="8"/>
    <s v="Mon"/>
    <d v="2015-09-18T00:00:00"/>
    <x v="1"/>
    <s v="SP-20620"/>
    <s v="Stefania Perrino"/>
    <s v="Corporate"/>
    <s v="United States"/>
    <s v="Los Angeles"/>
    <x v="1"/>
    <n v="90045"/>
    <x v="1"/>
    <s v="FUR-TA-10002607"/>
    <x v="0"/>
    <s v="Tables"/>
    <s v="KI Conference Tables"/>
    <n v="170.136"/>
    <n v="3"/>
    <x v="2"/>
    <n v="-8.5068000000000001"/>
    <n v="-0.05"/>
  </r>
  <r>
    <n v="1816"/>
    <s v="CA-2015-164833"/>
    <x v="590"/>
    <x v="1"/>
    <n v="6"/>
    <x v="1"/>
    <s v="Thu"/>
    <d v="2015-06-04T00:00:00"/>
    <x v="3"/>
    <s v="LL-16840"/>
    <s v="Lauren Leatherbury"/>
    <s v="Consumer"/>
    <s v="United States"/>
    <s v="Seattle"/>
    <x v="4"/>
    <n v="98105"/>
    <x v="1"/>
    <s v="OFF-LA-10000443"/>
    <x v="1"/>
    <s v="Labels"/>
    <s v="Avery 501"/>
    <n v="7.38"/>
    <n v="2"/>
    <x v="0"/>
    <n v="3.4685999999999999"/>
    <n v="0.47"/>
  </r>
  <r>
    <n v="1818"/>
    <s v="CA-2015-125423"/>
    <x v="348"/>
    <x v="1"/>
    <n v="12"/>
    <x v="4"/>
    <s v="Sun"/>
    <d v="2015-12-15T00:00:00"/>
    <x v="0"/>
    <s v="MC-17575"/>
    <s v="Matt Collins"/>
    <s v="Consumer"/>
    <s v="United States"/>
    <s v="Los Angeles"/>
    <x v="1"/>
    <n v="90036"/>
    <x v="1"/>
    <s v="OFF-LA-10001771"/>
    <x v="1"/>
    <s v="Labels"/>
    <s v="Avery 513"/>
    <n v="9.9600000000000009"/>
    <n v="2"/>
    <x v="0"/>
    <n v="4.5815999999999999"/>
    <n v="0.45999999999999996"/>
  </r>
  <r>
    <n v="1819"/>
    <s v="US-2014-130379"/>
    <x v="591"/>
    <x v="2"/>
    <n v="5"/>
    <x v="5"/>
    <s v="Sun"/>
    <d v="2014-05-29T00:00:00"/>
    <x v="1"/>
    <s v="JL-15235"/>
    <s v="Janet Lee"/>
    <s v="Consumer"/>
    <s v="United States"/>
    <s v="Chicago"/>
    <x v="10"/>
    <n v="60623"/>
    <x v="2"/>
    <s v="OFF-AP-10001394"/>
    <x v="1"/>
    <s v="Appliances"/>
    <s v="Harmony Air Purifier"/>
    <n v="75.599999999999994"/>
    <n v="2"/>
    <x v="3"/>
    <n v="-166.32"/>
    <n v="-2.2000000000000002"/>
  </r>
  <r>
    <n v="1821"/>
    <s v="CA-2016-168956"/>
    <x v="592"/>
    <x v="0"/>
    <n v="2"/>
    <x v="11"/>
    <s v="Tue"/>
    <d v="2016-02-20T00:00:00"/>
    <x v="1"/>
    <s v="EA-14035"/>
    <s v="Erin Ashbrook"/>
    <s v="Corporate"/>
    <s v="United States"/>
    <s v="Chicago"/>
    <x v="10"/>
    <n v="60623"/>
    <x v="2"/>
    <s v="OFF-AP-10004233"/>
    <x v="1"/>
    <s v="Appliances"/>
    <s v="Honeywell Enviracaire Portable Air Cleaner for up to 8 x 10 Room"/>
    <n v="92.063999999999993"/>
    <n v="6"/>
    <x v="3"/>
    <n v="-225.55680000000001"/>
    <n v="-2.4500000000000002"/>
  </r>
  <r>
    <n v="1825"/>
    <s v="CA-2016-167507"/>
    <x v="593"/>
    <x v="0"/>
    <n v="12"/>
    <x v="4"/>
    <s v="Thu"/>
    <d v="2016-12-28T00:00:00"/>
    <x v="1"/>
    <s v="SA-20830"/>
    <s v="Sue Ann Reed"/>
    <s v="Consumer"/>
    <s v="United States"/>
    <s v="Redmond"/>
    <x v="21"/>
    <n v="97756"/>
    <x v="1"/>
    <s v="OFF-BI-10003694"/>
    <x v="1"/>
    <s v="Binders"/>
    <s v="Avery 3 1/2&quot; Diskette Storage Pages, 10/Pack"/>
    <n v="31.32"/>
    <n v="10"/>
    <x v="7"/>
    <n v="-25.056000000000001"/>
    <n v="-0.8"/>
  </r>
  <r>
    <n v="1828"/>
    <s v="CA-2016-109344"/>
    <x v="594"/>
    <x v="0"/>
    <n v="2"/>
    <x v="11"/>
    <s v="Mon"/>
    <d v="2016-02-11T00:00:00"/>
    <x v="0"/>
    <s v="CH-12070"/>
    <s v="Cathy Hwang"/>
    <s v="Home Office"/>
    <s v="United States"/>
    <s v="Raleigh"/>
    <x v="3"/>
    <n v="27604"/>
    <x v="0"/>
    <s v="TEC-PH-10002624"/>
    <x v="2"/>
    <s v="Phones"/>
    <s v="Samsung Galaxy S4 Mini"/>
    <n v="1127.9760000000001"/>
    <n v="3"/>
    <x v="2"/>
    <n v="126.8973"/>
    <n v="0.11249999999999999"/>
  </r>
  <r>
    <n v="1829"/>
    <s v="US-2015-140851"/>
    <x v="559"/>
    <x v="1"/>
    <n v="7"/>
    <x v="7"/>
    <s v="Mon"/>
    <d v="2015-07-15T00:00:00"/>
    <x v="0"/>
    <s v="ND-18460"/>
    <s v="Neil Ducich"/>
    <s v="Corporate"/>
    <s v="United States"/>
    <s v="Macon"/>
    <x v="32"/>
    <n v="31204"/>
    <x v="0"/>
    <s v="OFF-PA-10000019"/>
    <x v="1"/>
    <s v="Paper"/>
    <s v="Xerox 1931"/>
    <n v="38.880000000000003"/>
    <n v="6"/>
    <x v="0"/>
    <n v="18.662400000000002"/>
    <n v="0.48000000000000004"/>
  </r>
  <r>
    <n v="1830"/>
    <s v="CA-2014-103373"/>
    <x v="595"/>
    <x v="2"/>
    <n v="5"/>
    <x v="5"/>
    <s v="Sun"/>
    <d v="2014-05-24T00:00:00"/>
    <x v="1"/>
    <s v="BS-11755"/>
    <s v="Bruce Stewart"/>
    <s v="Consumer"/>
    <s v="United States"/>
    <s v="Cleveland"/>
    <x v="24"/>
    <n v="44105"/>
    <x v="3"/>
    <s v="TEC-PH-10002885"/>
    <x v="2"/>
    <s v="Phones"/>
    <s v="Apple iPhone 5"/>
    <n v="779.79600000000005"/>
    <n v="2"/>
    <x v="8"/>
    <n v="-168.95580000000001"/>
    <n v="-0.21666666666666667"/>
  </r>
  <r>
    <n v="1831"/>
    <s v="CA-2017-145884"/>
    <x v="207"/>
    <x v="3"/>
    <n v="10"/>
    <x v="2"/>
    <s v="Sat"/>
    <d v="2017-10-21T00:00:00"/>
    <x v="3"/>
    <s v="SL-20155"/>
    <s v="Sara Luxemburg"/>
    <s v="Home Office"/>
    <s v="United States"/>
    <s v="Muskogee"/>
    <x v="26"/>
    <n v="74403"/>
    <x v="2"/>
    <s v="TEC-PH-10000895"/>
    <x v="2"/>
    <s v="Phones"/>
    <s v="Polycom VVX 310 VoIP phone"/>
    <n v="1439.92"/>
    <n v="8"/>
    <x v="0"/>
    <n v="374.37920000000003"/>
    <n v="0.26"/>
  </r>
  <r>
    <n v="1833"/>
    <s v="CA-2015-131422"/>
    <x v="596"/>
    <x v="1"/>
    <n v="11"/>
    <x v="0"/>
    <s v="Thu"/>
    <d v="2015-11-09T00:00:00"/>
    <x v="1"/>
    <s v="GB-14530"/>
    <s v="George Bell"/>
    <s v="Corporate"/>
    <s v="United States"/>
    <s v="Monroe"/>
    <x v="3"/>
    <n v="28110"/>
    <x v="0"/>
    <s v="FUR-CH-10001270"/>
    <x v="0"/>
    <s v="Chairs"/>
    <s v="Harbour Creations Steel Folding Chair"/>
    <n v="207"/>
    <n v="3"/>
    <x v="2"/>
    <n v="25.875"/>
    <n v="0.125"/>
  </r>
  <r>
    <n v="1834"/>
    <s v="CA-2017-162691"/>
    <x v="375"/>
    <x v="3"/>
    <n v="8"/>
    <x v="6"/>
    <s v="Tue"/>
    <d v="2017-08-07T00:00:00"/>
    <x v="1"/>
    <s v="AS-10045"/>
    <s v="Aaron Smayling"/>
    <s v="Corporate"/>
    <s v="United States"/>
    <s v="Austin"/>
    <x v="5"/>
    <n v="78745"/>
    <x v="2"/>
    <s v="TEC-MA-10000488"/>
    <x v="2"/>
    <s v="Machines"/>
    <s v="Bady BDG101FRU Card Printer"/>
    <n v="1439.982"/>
    <n v="3"/>
    <x v="8"/>
    <n v="-263.99669999999998"/>
    <n v="-0.18333333333333332"/>
  </r>
  <r>
    <n v="1836"/>
    <s v="CA-2014-141278"/>
    <x v="260"/>
    <x v="2"/>
    <n v="6"/>
    <x v="1"/>
    <s v="Sat"/>
    <d v="2014-06-24T00:00:00"/>
    <x v="2"/>
    <s v="RM-19375"/>
    <s v="Raymond Messe"/>
    <s v="Consumer"/>
    <s v="United States"/>
    <s v="Meriden"/>
    <x v="29"/>
    <n v="6450"/>
    <x v="3"/>
    <s v="OFF-AR-10003056"/>
    <x v="1"/>
    <s v="Art"/>
    <s v="Newell 341"/>
    <n v="21.4"/>
    <n v="5"/>
    <x v="0"/>
    <n v="6.2060000000000004"/>
    <n v="0.29000000000000004"/>
  </r>
  <r>
    <n v="1837"/>
    <s v="CA-2017-122693"/>
    <x v="597"/>
    <x v="3"/>
    <n v="2"/>
    <x v="11"/>
    <s v="Sun"/>
    <d v="2017-02-21T00:00:00"/>
    <x v="0"/>
    <s v="NH-18610"/>
    <s v="Nicole Hansen"/>
    <s v="Corporate"/>
    <s v="United States"/>
    <s v="Roswell"/>
    <x v="32"/>
    <n v="30076"/>
    <x v="0"/>
    <s v="OFF-AP-10002518"/>
    <x v="1"/>
    <s v="Appliances"/>
    <s v="Kensington 7 Outlet MasterPiece Power Center"/>
    <n v="1245.8599999999999"/>
    <n v="7"/>
    <x v="0"/>
    <n v="361.29939999999999"/>
    <n v="0.29000000000000004"/>
  </r>
  <r>
    <n v="1838"/>
    <s v="CA-2014-117345"/>
    <x v="598"/>
    <x v="2"/>
    <n v="8"/>
    <x v="6"/>
    <s v="Fri"/>
    <d v="2014-08-05T00:00:00"/>
    <x v="1"/>
    <s v="BF-10975"/>
    <s v="Barbara Fisher"/>
    <s v="Corporate"/>
    <s v="United States"/>
    <s v="Charlotte"/>
    <x v="3"/>
    <n v="28205"/>
    <x v="0"/>
    <s v="OFF-LA-10000240"/>
    <x v="1"/>
    <s v="Labels"/>
    <s v="Self-Adhesive Address Labels for Typewriters by Universal"/>
    <n v="17.544"/>
    <n v="3"/>
    <x v="2"/>
    <n v="5.9211"/>
    <n v="0.33749999999999997"/>
  </r>
  <r>
    <n v="1842"/>
    <s v="CA-2016-157763"/>
    <x v="424"/>
    <x v="0"/>
    <n v="7"/>
    <x v="7"/>
    <s v="Mon"/>
    <d v="2016-07-23T00:00:00"/>
    <x v="1"/>
    <s v="KH-16330"/>
    <s v="Katharine Harms"/>
    <s v="Corporate"/>
    <s v="United States"/>
    <s v="Bowling Green"/>
    <x v="0"/>
    <n v="42104"/>
    <x v="0"/>
    <s v="FUR-CH-10000988"/>
    <x v="0"/>
    <s v="Chairs"/>
    <s v="Hon Olson Stacker Stools"/>
    <n v="140.81"/>
    <n v="1"/>
    <x v="0"/>
    <n v="39.4268"/>
    <n v="0.27999999999999997"/>
  </r>
  <r>
    <n v="1843"/>
    <s v="CA-2015-135391"/>
    <x v="97"/>
    <x v="1"/>
    <n v="2"/>
    <x v="11"/>
    <s v="Mon"/>
    <d v="2015-02-11T00:00:00"/>
    <x v="0"/>
    <s v="FA-14230"/>
    <s v="Frank Atkinson"/>
    <s v="Corporate"/>
    <s v="United States"/>
    <s v="San Antonio"/>
    <x v="5"/>
    <n v="78207"/>
    <x v="2"/>
    <s v="OFF-LA-10001074"/>
    <x v="1"/>
    <s v="Labels"/>
    <s v="Round Specialty Laser Printer Labels"/>
    <n v="40.095999999999997"/>
    <n v="4"/>
    <x v="2"/>
    <n v="13.532400000000001"/>
    <n v="0.33750000000000008"/>
  </r>
  <r>
    <n v="1845"/>
    <s v="US-2017-113852"/>
    <x v="567"/>
    <x v="3"/>
    <n v="7"/>
    <x v="7"/>
    <s v="Sat"/>
    <d v="2017-08-02T00:00:00"/>
    <x v="1"/>
    <s v="GW-14605"/>
    <s v="Giulietta Weimer"/>
    <s v="Consumer"/>
    <s v="United States"/>
    <s v="Seattle"/>
    <x v="4"/>
    <n v="98115"/>
    <x v="1"/>
    <s v="TEC-AC-10003027"/>
    <x v="2"/>
    <s v="Accessories"/>
    <s v="Imation 8GB Mini TravelDrive USB 2.0 Flash Drive"/>
    <n v="90.57"/>
    <n v="3"/>
    <x v="0"/>
    <n v="11.774100000000001"/>
    <n v="0.13"/>
  </r>
  <r>
    <n v="1846"/>
    <s v="US-2017-158512"/>
    <x v="599"/>
    <x v="3"/>
    <n v="1"/>
    <x v="9"/>
    <s v="Thu"/>
    <d v="2017-01-17T00:00:00"/>
    <x v="0"/>
    <s v="DA-13450"/>
    <s v="Dianna Arnett"/>
    <s v="Home Office"/>
    <s v="United States"/>
    <s v="Washington"/>
    <x v="40"/>
    <n v="20016"/>
    <x v="3"/>
    <s v="OFF-PA-10001804"/>
    <x v="1"/>
    <s v="Paper"/>
    <s v="Xerox 195"/>
    <n v="40.08"/>
    <n v="6"/>
    <x v="0"/>
    <n v="19.238399999999999"/>
    <n v="0.48"/>
  </r>
  <r>
    <n v="1848"/>
    <s v="CA-2017-128370"/>
    <x v="18"/>
    <x v="3"/>
    <n v="9"/>
    <x v="8"/>
    <s v="Sun"/>
    <d v="2017-09-10T00:00:00"/>
    <x v="3"/>
    <s v="FH-14275"/>
    <s v="Frank Hawley"/>
    <s v="Corporate"/>
    <s v="United States"/>
    <s v="Los Angeles"/>
    <x v="1"/>
    <n v="90004"/>
    <x v="1"/>
    <s v="FUR-CH-10002602"/>
    <x v="0"/>
    <s v="Chairs"/>
    <s v="DMI Arturo Collection Mission-style Design Wood Chair"/>
    <n v="362.35199999999998"/>
    <n v="3"/>
    <x v="2"/>
    <n v="27.176400000000001"/>
    <n v="7.5000000000000011E-2"/>
  </r>
  <r>
    <n v="1850"/>
    <s v="CA-2015-160472"/>
    <x v="600"/>
    <x v="1"/>
    <n v="7"/>
    <x v="7"/>
    <s v="Mon"/>
    <d v="2015-07-25T00:00:00"/>
    <x v="0"/>
    <s v="RK-19300"/>
    <s v="Ralph Kennedy"/>
    <s v="Consumer"/>
    <s v="United States"/>
    <s v="South Bend"/>
    <x v="14"/>
    <n v="46614"/>
    <x v="2"/>
    <s v="OFF-ST-10000464"/>
    <x v="1"/>
    <s v="Storage"/>
    <s v="Multi-Use Personal File Cart and Caster Set, Three Stacking Bins"/>
    <n v="34.76"/>
    <n v="1"/>
    <x v="0"/>
    <n v="9.7327999999999992"/>
    <n v="0.27999999999999997"/>
  </r>
  <r>
    <n v="1856"/>
    <s v="CA-2014-114643"/>
    <x v="601"/>
    <x v="2"/>
    <n v="6"/>
    <x v="1"/>
    <s v="Fri"/>
    <d v="2014-06-17T00:00:00"/>
    <x v="1"/>
    <s v="FM-14215"/>
    <s v="Filia McAdams"/>
    <s v="Corporate"/>
    <s v="United States"/>
    <s v="Los Angeles"/>
    <x v="1"/>
    <n v="90032"/>
    <x v="1"/>
    <s v="OFF-AR-10003631"/>
    <x v="1"/>
    <s v="Art"/>
    <s v="Staples in misc. colors"/>
    <n v="14.52"/>
    <n v="3"/>
    <x v="0"/>
    <n v="4.7915999999999999"/>
    <n v="0.33"/>
  </r>
  <r>
    <n v="1857"/>
    <s v="US-2017-158218"/>
    <x v="602"/>
    <x v="3"/>
    <n v="5"/>
    <x v="5"/>
    <s v="Fri"/>
    <d v="2017-05-15T00:00:00"/>
    <x v="0"/>
    <s v="AC-10420"/>
    <s v="Alyssa Crouse"/>
    <s v="Corporate"/>
    <s v="United States"/>
    <s v="Houston"/>
    <x v="5"/>
    <n v="77041"/>
    <x v="2"/>
    <s v="OFF-ST-10000563"/>
    <x v="1"/>
    <s v="Storage"/>
    <s v="Fellowes Bankers Box Stor/Drawer Steel Plus"/>
    <n v="127.92"/>
    <n v="5"/>
    <x v="2"/>
    <n v="-15.99"/>
    <n v="-0.125"/>
  </r>
  <r>
    <n v="1861"/>
    <s v="US-2017-121251"/>
    <x v="603"/>
    <x v="3"/>
    <n v="3"/>
    <x v="10"/>
    <s v="Sun"/>
    <d v="2017-03-27T00:00:00"/>
    <x v="2"/>
    <s v="GM-14440"/>
    <s v="Gary McGarr"/>
    <s v="Consumer"/>
    <s v="United States"/>
    <s v="New York City"/>
    <x v="15"/>
    <n v="10009"/>
    <x v="3"/>
    <s v="FUR-BO-10001918"/>
    <x v="0"/>
    <s v="Bookcases"/>
    <s v="Sauder Forest Hills Library with Doors, Woodland Oak Finish"/>
    <n v="257.56799999999998"/>
    <n v="2"/>
    <x v="2"/>
    <n v="-28.976400000000002"/>
    <n v="-0.11250000000000002"/>
  </r>
  <r>
    <n v="1863"/>
    <s v="CA-2014-151078"/>
    <x v="604"/>
    <x v="2"/>
    <n v="11"/>
    <x v="0"/>
    <s v="Wed"/>
    <d v="2014-11-12T00:00:00"/>
    <x v="3"/>
    <s v="RF-19840"/>
    <s v="Roy Französisch"/>
    <s v="Consumer"/>
    <s v="United States"/>
    <s v="San Antonio"/>
    <x v="5"/>
    <n v="78207"/>
    <x v="2"/>
    <s v="OFF-ST-10001328"/>
    <x v="1"/>
    <s v="Storage"/>
    <s v="Personal Filing Tote with Lid, Black/Gray"/>
    <n v="49.631999999999998"/>
    <n v="4"/>
    <x v="2"/>
    <n v="4.9631999999999996"/>
    <n v="9.9999999999999992E-2"/>
  </r>
  <r>
    <n v="1864"/>
    <s v="US-2016-100839"/>
    <x v="63"/>
    <x v="0"/>
    <n v="10"/>
    <x v="2"/>
    <s v="Thu"/>
    <d v="2016-10-17T00:00:00"/>
    <x v="1"/>
    <s v="NC-18625"/>
    <s v="Noah Childs"/>
    <s v="Corporate"/>
    <s v="United States"/>
    <s v="Aurora"/>
    <x v="22"/>
    <n v="80013"/>
    <x v="1"/>
    <s v="FUR-TA-10004575"/>
    <x v="0"/>
    <s v="Tables"/>
    <s v="Hon 5100 Series Wood Tables"/>
    <n v="727.45"/>
    <n v="5"/>
    <x v="5"/>
    <n v="-465.56799999999998"/>
    <n v="-0.6399999999999999"/>
  </r>
  <r>
    <n v="1866"/>
    <s v="US-2017-116659"/>
    <x v="105"/>
    <x v="3"/>
    <n v="11"/>
    <x v="0"/>
    <s v="Sun"/>
    <d v="2017-11-12T00:00:00"/>
    <x v="3"/>
    <s v="NG-18355"/>
    <s v="Nat Gilpin"/>
    <s v="Corporate"/>
    <s v="United States"/>
    <s v="Newark"/>
    <x v="24"/>
    <n v="43055"/>
    <x v="3"/>
    <s v="TEC-PH-10002824"/>
    <x v="2"/>
    <s v="Phones"/>
    <s v="Jabra SPEAK 410 Multidevice Speakerphone"/>
    <n v="370.78199999999998"/>
    <n v="3"/>
    <x v="8"/>
    <n v="-92.695499999999996"/>
    <n v="-0.25"/>
  </r>
  <r>
    <n v="1867"/>
    <s v="CA-2017-118857"/>
    <x v="4"/>
    <x v="3"/>
    <n v="4"/>
    <x v="3"/>
    <s v="Sat"/>
    <d v="2017-04-18T00:00:00"/>
    <x v="2"/>
    <s v="AH-10075"/>
    <s v="Adam Hart"/>
    <s v="Corporate"/>
    <s v="United States"/>
    <s v="Henderson"/>
    <x v="33"/>
    <n v="89015"/>
    <x v="1"/>
    <s v="FUR-FU-10004460"/>
    <x v="0"/>
    <s v="Furnishings"/>
    <s v="Howard Miller 12&quot; Round Wall Clock"/>
    <n v="196.45"/>
    <n v="5"/>
    <x v="0"/>
    <n v="70.721999999999994"/>
    <n v="0.36"/>
  </r>
  <r>
    <n v="1868"/>
    <s v="CA-2015-127110"/>
    <x v="605"/>
    <x v="1"/>
    <n v="6"/>
    <x v="1"/>
    <s v="Thu"/>
    <d v="2015-07-01T00:00:00"/>
    <x v="1"/>
    <s v="CH-12070"/>
    <s v="Cathy Hwang"/>
    <s v="Home Office"/>
    <s v="United States"/>
    <s v="Philadelphia"/>
    <x v="9"/>
    <n v="19143"/>
    <x v="3"/>
    <s v="OFF-PA-10003309"/>
    <x v="1"/>
    <s v="Paper"/>
    <s v="Xerox 211"/>
    <n v="31.103999999999999"/>
    <n v="6"/>
    <x v="2"/>
    <n v="10.8864"/>
    <n v="0.35000000000000003"/>
  </r>
  <r>
    <n v="1870"/>
    <s v="CA-2016-148201"/>
    <x v="367"/>
    <x v="0"/>
    <n v="8"/>
    <x v="6"/>
    <s v="Fri"/>
    <d v="2016-08-29T00:00:00"/>
    <x v="0"/>
    <s v="CC-12145"/>
    <s v="Charles Crestani"/>
    <s v="Consumer"/>
    <s v="United States"/>
    <s v="Seattle"/>
    <x v="4"/>
    <n v="98103"/>
    <x v="1"/>
    <s v="OFF-PA-10000019"/>
    <x v="1"/>
    <s v="Paper"/>
    <s v="Xerox 1931"/>
    <n v="6.48"/>
    <n v="1"/>
    <x v="0"/>
    <n v="3.1103999999999998"/>
    <n v="0.47999999999999993"/>
  </r>
  <r>
    <n v="1871"/>
    <s v="CA-2014-116932"/>
    <x v="606"/>
    <x v="2"/>
    <n v="7"/>
    <x v="7"/>
    <s v="Mon"/>
    <d v="2014-07-25T00:00:00"/>
    <x v="1"/>
    <s v="ME-18010"/>
    <s v="Michelle Ellison"/>
    <s v="Corporate"/>
    <s v="United States"/>
    <s v="San Francisco"/>
    <x v="1"/>
    <n v="94122"/>
    <x v="1"/>
    <s v="OFF-AR-10002067"/>
    <x v="1"/>
    <s v="Art"/>
    <s v="Newell 334"/>
    <n v="99.2"/>
    <n v="5"/>
    <x v="0"/>
    <n v="25.792000000000002"/>
    <n v="0.26"/>
  </r>
  <r>
    <n v="1874"/>
    <s v="CA-2017-142888"/>
    <x v="607"/>
    <x v="3"/>
    <n v="11"/>
    <x v="0"/>
    <s v="Tue"/>
    <d v="2017-11-25T00:00:00"/>
    <x v="1"/>
    <s v="BP-11230"/>
    <s v="Benjamin Patterson"/>
    <s v="Consumer"/>
    <s v="United States"/>
    <s v="Spokane"/>
    <x v="4"/>
    <n v="99207"/>
    <x v="1"/>
    <s v="FUR-TA-10004767"/>
    <x v="0"/>
    <s v="Tables"/>
    <s v="Safco Drafting Table"/>
    <n v="70.98"/>
    <n v="1"/>
    <x v="0"/>
    <n v="20.584199999999999"/>
    <n v="0.28999999999999998"/>
  </r>
  <r>
    <n v="1875"/>
    <s v="CA-2014-147914"/>
    <x v="608"/>
    <x v="2"/>
    <n v="6"/>
    <x v="1"/>
    <s v="Wed"/>
    <d v="2014-06-09T00:00:00"/>
    <x v="1"/>
    <s v="MP-17470"/>
    <s v="Mark Packer"/>
    <s v="Home Office"/>
    <s v="United States"/>
    <s v="Columbus"/>
    <x v="24"/>
    <n v="43229"/>
    <x v="3"/>
    <s v="OFF-PA-10001685"/>
    <x v="1"/>
    <s v="Paper"/>
    <s v="Easy-staple paper"/>
    <n v="16.224"/>
    <n v="2"/>
    <x v="2"/>
    <n v="5.8811999999999998"/>
    <n v="0.36249999999999999"/>
  </r>
  <r>
    <n v="1876"/>
    <s v="US-2016-112977"/>
    <x v="609"/>
    <x v="0"/>
    <n v="3"/>
    <x v="10"/>
    <s v="Thu"/>
    <d v="2016-03-16T00:00:00"/>
    <x v="1"/>
    <s v="CJ-12010"/>
    <s v="Caroline Jumper"/>
    <s v="Consumer"/>
    <s v="United States"/>
    <s v="Long Beach"/>
    <x v="15"/>
    <n v="11561"/>
    <x v="3"/>
    <s v="FUR-BO-10003272"/>
    <x v="0"/>
    <s v="Bookcases"/>
    <s v="O'Sullivan Living Dimensions 5-Shelf Bookcases"/>
    <n v="176.78399999999999"/>
    <n v="1"/>
    <x v="2"/>
    <n v="-22.097999999999999"/>
    <n v="-0.125"/>
  </r>
  <r>
    <n v="1877"/>
    <s v="CA-2017-112039"/>
    <x v="610"/>
    <x v="3"/>
    <n v="3"/>
    <x v="10"/>
    <s v="Sat"/>
    <d v="2017-03-29T00:00:00"/>
    <x v="1"/>
    <s v="JC-15775"/>
    <s v="John Castell"/>
    <s v="Consumer"/>
    <s v="United States"/>
    <s v="San Antonio"/>
    <x v="5"/>
    <n v="78207"/>
    <x v="2"/>
    <s v="TEC-PH-10000984"/>
    <x v="2"/>
    <s v="Phones"/>
    <s v="Panasonic KX-TG9471B"/>
    <n v="470.37599999999998"/>
    <n v="3"/>
    <x v="2"/>
    <n v="47.037599999999998"/>
    <n v="0.1"/>
  </r>
  <r>
    <n v="1878"/>
    <s v="CA-2017-118885"/>
    <x v="611"/>
    <x v="3"/>
    <n v="12"/>
    <x v="4"/>
    <s v="Fri"/>
    <d v="2018-01-02T00:00:00"/>
    <x v="1"/>
    <s v="JG-15160"/>
    <s v="James Galang"/>
    <s v="Consumer"/>
    <s v="United States"/>
    <s v="Los Angeles"/>
    <x v="1"/>
    <n v="90049"/>
    <x v="1"/>
    <s v="FUR-CH-10002880"/>
    <x v="0"/>
    <s v="Chairs"/>
    <s v="Global High-Back Leather Tilter, Burgundy"/>
    <n v="393.56799999999998"/>
    <n v="4"/>
    <x v="2"/>
    <n v="-44.276400000000002"/>
    <n v="-0.11250000000000002"/>
  </r>
  <r>
    <n v="1880"/>
    <s v="US-2017-166611"/>
    <x v="612"/>
    <x v="3"/>
    <n v="3"/>
    <x v="10"/>
    <s v="Tue"/>
    <d v="2017-04-02T00:00:00"/>
    <x v="1"/>
    <s v="CK-12760"/>
    <s v="Cyma Kinney"/>
    <s v="Corporate"/>
    <s v="United States"/>
    <s v="Jacksonville"/>
    <x v="2"/>
    <n v="32216"/>
    <x v="0"/>
    <s v="OFF-BI-10001191"/>
    <x v="1"/>
    <s v="Binders"/>
    <s v="Canvas Sectional Post Binders"/>
    <n v="68.742000000000004"/>
    <n v="9"/>
    <x v="7"/>
    <n v="-48.119399999999999"/>
    <n v="-0.7"/>
  </r>
  <r>
    <n v="1881"/>
    <s v="CA-2015-109512"/>
    <x v="613"/>
    <x v="1"/>
    <n v="3"/>
    <x v="10"/>
    <s v="Thu"/>
    <d v="2015-03-05T00:00:00"/>
    <x v="3"/>
    <s v="LF-17185"/>
    <s v="Luke Foster"/>
    <s v="Consumer"/>
    <s v="United States"/>
    <s v="New York City"/>
    <x v="15"/>
    <n v="10011"/>
    <x v="3"/>
    <s v="OFF-EN-10002621"/>
    <x v="1"/>
    <s v="Envelopes"/>
    <s v="Staple envelope"/>
    <n v="29.34"/>
    <n v="3"/>
    <x v="0"/>
    <n v="14.67"/>
    <n v="0.5"/>
  </r>
  <r>
    <n v="1884"/>
    <s v="CA-2016-118570"/>
    <x v="370"/>
    <x v="0"/>
    <n v="11"/>
    <x v="0"/>
    <s v="Sun"/>
    <d v="2016-11-17T00:00:00"/>
    <x v="1"/>
    <s v="CC-12430"/>
    <s v="Chuck Clark"/>
    <s v="Home Office"/>
    <s v="United States"/>
    <s v="Philadelphia"/>
    <x v="9"/>
    <n v="19143"/>
    <x v="3"/>
    <s v="OFF-PA-10001289"/>
    <x v="1"/>
    <s v="Paper"/>
    <s v="White Computer Printout Paper by Universal"/>
    <n v="217.05600000000001"/>
    <n v="7"/>
    <x v="2"/>
    <n v="78.6828"/>
    <n v="0.36249999999999999"/>
  </r>
  <r>
    <n v="1885"/>
    <s v="CA-2017-154718"/>
    <x v="614"/>
    <x v="3"/>
    <n v="1"/>
    <x v="9"/>
    <s v="Thu"/>
    <d v="2017-01-23T00:00:00"/>
    <x v="0"/>
    <s v="DL-12865"/>
    <s v="Dan Lawera"/>
    <s v="Consumer"/>
    <s v="United States"/>
    <s v="Keller"/>
    <x v="5"/>
    <n v="76248"/>
    <x v="2"/>
    <s v="OFF-LA-10003714"/>
    <x v="1"/>
    <s v="Labels"/>
    <s v="Avery 510"/>
    <n v="6"/>
    <n v="2"/>
    <x v="2"/>
    <n v="2.1"/>
    <n v="0.35000000000000003"/>
  </r>
  <r>
    <n v="1886"/>
    <s v="CA-2016-147578"/>
    <x v="182"/>
    <x v="0"/>
    <n v="4"/>
    <x v="3"/>
    <s v="Fri"/>
    <d v="2016-04-26T00:00:00"/>
    <x v="0"/>
    <s v="PG-18895"/>
    <s v="Paul Gonzalez"/>
    <s v="Consumer"/>
    <s v="United States"/>
    <s v="San Francisco"/>
    <x v="1"/>
    <n v="94122"/>
    <x v="1"/>
    <s v="FUR-FU-10001889"/>
    <x v="0"/>
    <s v="Furnishings"/>
    <s v="Ultra Door Pull Handle"/>
    <n v="31.56"/>
    <n v="3"/>
    <x v="0"/>
    <n v="10.4148"/>
    <n v="0.33"/>
  </r>
  <r>
    <n v="1887"/>
    <s v="CA-2014-140165"/>
    <x v="8"/>
    <x v="2"/>
    <n v="5"/>
    <x v="5"/>
    <s v="Tue"/>
    <d v="2014-05-15T00:00:00"/>
    <x v="2"/>
    <s v="EH-14005"/>
    <s v="Erica Hernandez"/>
    <s v="Home Office"/>
    <s v="United States"/>
    <s v="Hialeah"/>
    <x v="2"/>
    <n v="33012"/>
    <x v="0"/>
    <s v="OFF-FA-10002815"/>
    <x v="1"/>
    <s v="Fasteners"/>
    <s v="Staples"/>
    <n v="7.1040000000000001"/>
    <n v="2"/>
    <x v="2"/>
    <n v="2.3976000000000002"/>
    <n v="0.33750000000000002"/>
  </r>
  <r>
    <n v="1889"/>
    <s v="CA-2014-142587"/>
    <x v="615"/>
    <x v="2"/>
    <n v="10"/>
    <x v="2"/>
    <s v="Tue"/>
    <d v="2014-10-22T00:00:00"/>
    <x v="2"/>
    <s v="TB-21520"/>
    <s v="Tracy Blumstein"/>
    <s v="Consumer"/>
    <s v="United States"/>
    <s v="Fairfield"/>
    <x v="24"/>
    <n v="45014"/>
    <x v="3"/>
    <s v="OFF-AP-10004708"/>
    <x v="1"/>
    <s v="Appliances"/>
    <s v="Fellowes Superior 10 Outlet Split Surge Protector"/>
    <n v="121.792"/>
    <n v="4"/>
    <x v="2"/>
    <n v="13.701599999999999"/>
    <n v="0.11249999999999999"/>
  </r>
  <r>
    <n v="1891"/>
    <s v="CA-2014-157623"/>
    <x v="616"/>
    <x v="2"/>
    <n v="3"/>
    <x v="10"/>
    <s v="Fri"/>
    <d v="2014-03-18T00:00:00"/>
    <x v="1"/>
    <s v="DK-13225"/>
    <s v="Dean Katz"/>
    <s v="Corporate"/>
    <s v="United States"/>
    <s v="Huntington Beach"/>
    <x v="1"/>
    <n v="92646"/>
    <x v="1"/>
    <s v="OFF-PA-10001204"/>
    <x v="1"/>
    <s v="Paper"/>
    <s v="Xerox 1972"/>
    <n v="10.56"/>
    <n v="2"/>
    <x v="0"/>
    <n v="4.7519999999999998"/>
    <n v="0.44999999999999996"/>
  </r>
  <r>
    <n v="1893"/>
    <s v="CA-2017-145310"/>
    <x v="66"/>
    <x v="3"/>
    <n v="12"/>
    <x v="4"/>
    <s v="Fri"/>
    <d v="2017-12-24T00:00:00"/>
    <x v="0"/>
    <s v="JP-15520"/>
    <s v="Jeremy Pistek"/>
    <s v="Consumer"/>
    <s v="United States"/>
    <s v="Port Orange"/>
    <x v="2"/>
    <n v="32127"/>
    <x v="0"/>
    <s v="OFF-EN-10002621"/>
    <x v="1"/>
    <s v="Envelopes"/>
    <s v="Staple envelope"/>
    <n v="7.8239999999999998"/>
    <n v="1"/>
    <x v="2"/>
    <n v="2.9340000000000002"/>
    <n v="0.37500000000000006"/>
  </r>
  <r>
    <n v="1894"/>
    <s v="CA-2016-100083"/>
    <x v="387"/>
    <x v="0"/>
    <n v="11"/>
    <x v="0"/>
    <s v="Thu"/>
    <d v="2016-11-29T00:00:00"/>
    <x v="1"/>
    <s v="CD-11980"/>
    <s v="Carol Darley"/>
    <s v="Consumer"/>
    <s v="United States"/>
    <s v="Medford"/>
    <x v="21"/>
    <n v="97504"/>
    <x v="1"/>
    <s v="OFF-PA-10000241"/>
    <x v="1"/>
    <s v="Paper"/>
    <s v="IBM Multi-Purpose Copy Paper, 8 1/2 x 11&quot;, Case"/>
    <n v="24.783999999999999"/>
    <n v="1"/>
    <x v="2"/>
    <n v="7.7450000000000001"/>
    <n v="0.3125"/>
  </r>
  <r>
    <n v="1895"/>
    <s v="US-2017-108063"/>
    <x v="571"/>
    <x v="3"/>
    <n v="12"/>
    <x v="4"/>
    <s v="Sat"/>
    <d v="2017-12-05T00:00:00"/>
    <x v="2"/>
    <s v="AS-10090"/>
    <s v="Adam Shillingsburg"/>
    <s v="Consumer"/>
    <s v="United States"/>
    <s v="Charlottesville"/>
    <x v="17"/>
    <n v="22901"/>
    <x v="0"/>
    <s v="OFF-AR-10001446"/>
    <x v="1"/>
    <s v="Art"/>
    <s v="Newell 309"/>
    <n v="34.65"/>
    <n v="3"/>
    <x v="0"/>
    <n v="10.395"/>
    <n v="0.3"/>
  </r>
  <r>
    <n v="1896"/>
    <s v="CA-2015-109197"/>
    <x v="617"/>
    <x v="1"/>
    <n v="12"/>
    <x v="4"/>
    <s v="Thu"/>
    <d v="2016-01-04T00:00:00"/>
    <x v="1"/>
    <s v="JO-15280"/>
    <s v="Jas O'Carroll"/>
    <s v="Consumer"/>
    <s v="United States"/>
    <s v="Missoula"/>
    <x v="37"/>
    <n v="59801"/>
    <x v="1"/>
    <s v="OFF-BI-10004632"/>
    <x v="1"/>
    <s v="Binders"/>
    <s v="Ibico Hi-Tech Manual Binding System"/>
    <n v="487.98399999999998"/>
    <n v="2"/>
    <x v="2"/>
    <n v="152.495"/>
    <n v="0.3125"/>
  </r>
  <r>
    <n v="1897"/>
    <s v="CA-2017-141789"/>
    <x v="618"/>
    <x v="3"/>
    <n v="10"/>
    <x v="2"/>
    <s v="Tue"/>
    <d v="2017-10-06T00:00:00"/>
    <x v="2"/>
    <s v="AC-10450"/>
    <s v="Amy Cox"/>
    <s v="Consumer"/>
    <s v="United States"/>
    <s v="Minneapolis"/>
    <x v="11"/>
    <n v="55407"/>
    <x v="2"/>
    <s v="OFF-BI-10001359"/>
    <x v="1"/>
    <s v="Binders"/>
    <s v="GBC DocuBind TL300 Electric Binding System"/>
    <n v="1793.98"/>
    <n v="2"/>
    <x v="0"/>
    <n v="843.17060000000004"/>
    <n v="0.47000000000000003"/>
  </r>
  <r>
    <n v="1898"/>
    <s v="CA-2014-169775"/>
    <x v="547"/>
    <x v="2"/>
    <n v="8"/>
    <x v="6"/>
    <s v="Fri"/>
    <d v="2014-09-02T00:00:00"/>
    <x v="0"/>
    <s v="RA-19945"/>
    <s v="Ryan Akin"/>
    <s v="Consumer"/>
    <s v="United States"/>
    <s v="Miami"/>
    <x v="2"/>
    <n v="33178"/>
    <x v="0"/>
    <s v="OFF-EN-10001749"/>
    <x v="1"/>
    <s v="Envelopes"/>
    <s v="Jiffy Padded Mailers with Self-Seal Closure"/>
    <n v="29.808"/>
    <n v="2"/>
    <x v="2"/>
    <n v="10.805400000000001"/>
    <n v="0.36250000000000004"/>
  </r>
  <r>
    <n v="1901"/>
    <s v="CA-2016-140543"/>
    <x v="619"/>
    <x v="0"/>
    <n v="6"/>
    <x v="1"/>
    <s v="Wed"/>
    <d v="2016-07-03T00:00:00"/>
    <x v="0"/>
    <s v="Co-12640"/>
    <s v="Corey-Lock"/>
    <s v="Consumer"/>
    <s v="United States"/>
    <s v="Florence"/>
    <x v="20"/>
    <n v="29501"/>
    <x v="0"/>
    <s v="OFF-ST-10000563"/>
    <x v="1"/>
    <s v="Storage"/>
    <s v="Fellowes Bankers Box Stor/Drawer Steel Plus"/>
    <n v="191.88"/>
    <n v="6"/>
    <x v="0"/>
    <n v="19.187999999999999"/>
    <n v="9.9999999999999992E-2"/>
  </r>
  <r>
    <n v="1902"/>
    <s v="CA-2016-151141"/>
    <x v="620"/>
    <x v="0"/>
    <n v="8"/>
    <x v="6"/>
    <s v="Sat"/>
    <d v="2016-08-23T00:00:00"/>
    <x v="2"/>
    <s v="DW-13480"/>
    <s v="Dianna Wilson"/>
    <s v="Home Office"/>
    <s v="United States"/>
    <s v="Detroit"/>
    <x v="12"/>
    <n v="48205"/>
    <x v="2"/>
    <s v="TEC-PH-10004924"/>
    <x v="2"/>
    <s v="Phones"/>
    <s v="SKILCRAFT Telephone Shoulder Rest, 2&quot; x 6.5&quot; x 2.5&quot;, Black"/>
    <n v="14.78"/>
    <n v="2"/>
    <x v="0"/>
    <n v="3.9906000000000001"/>
    <n v="0.27"/>
  </r>
  <r>
    <n v="1903"/>
    <s v="CA-2017-167094"/>
    <x v="207"/>
    <x v="3"/>
    <n v="10"/>
    <x v="2"/>
    <s v="Sat"/>
    <d v="2017-10-22T00:00:00"/>
    <x v="2"/>
    <s v="DK-12835"/>
    <s v="Damala Kotsonis"/>
    <s v="Corporate"/>
    <s v="United States"/>
    <s v="Springfield"/>
    <x v="21"/>
    <n v="97477"/>
    <x v="1"/>
    <s v="OFF-PA-10003953"/>
    <x v="1"/>
    <s v="Paper"/>
    <s v="Xerox 218"/>
    <n v="5.1840000000000002"/>
    <n v="1"/>
    <x v="2"/>
    <n v="1.8144"/>
    <n v="0.35"/>
  </r>
  <r>
    <n v="1906"/>
    <s v="CA-2017-154410"/>
    <x v="207"/>
    <x v="3"/>
    <n v="10"/>
    <x v="2"/>
    <s v="Sat"/>
    <d v="2017-10-24T00:00:00"/>
    <x v="2"/>
    <s v="MD-17860"/>
    <s v="Michael Dominguez"/>
    <s v="Corporate"/>
    <s v="United States"/>
    <s v="Indianapolis"/>
    <x v="14"/>
    <n v="46203"/>
    <x v="2"/>
    <s v="OFF-ST-10002743"/>
    <x v="1"/>
    <s v="Storage"/>
    <s v="SAFCO Boltless Steel Shelving"/>
    <n v="909.12"/>
    <n v="8"/>
    <x v="0"/>
    <n v="9.0912000000000006"/>
    <n v="0.01"/>
  </r>
  <r>
    <n v="1907"/>
    <s v="US-2016-150567"/>
    <x v="621"/>
    <x v="0"/>
    <n v="5"/>
    <x v="5"/>
    <s v="Tue"/>
    <d v="2016-05-21T00:00:00"/>
    <x v="1"/>
    <s v="RP-19855"/>
    <s v="Roy Phan"/>
    <s v="Corporate"/>
    <s v="United States"/>
    <s v="Apopka"/>
    <x v="2"/>
    <n v="32712"/>
    <x v="0"/>
    <s v="OFF-BI-10001757"/>
    <x v="1"/>
    <s v="Binders"/>
    <s v="Pressboard Hanging Data Binders for Unburst Sheets"/>
    <n v="2.952"/>
    <n v="2"/>
    <x v="7"/>
    <n v="-2.1648000000000001"/>
    <n v="-0.73333333333333339"/>
  </r>
  <r>
    <n v="1909"/>
    <s v="CA-2015-157959"/>
    <x v="301"/>
    <x v="1"/>
    <n v="2"/>
    <x v="11"/>
    <s v="Tue"/>
    <d v="2015-02-04T00:00:00"/>
    <x v="2"/>
    <s v="RW-19540"/>
    <s v="Rick Wilson"/>
    <s v="Corporate"/>
    <s v="United States"/>
    <s v="Los Angeles"/>
    <x v="1"/>
    <n v="90008"/>
    <x v="1"/>
    <s v="FUR-FU-10004093"/>
    <x v="0"/>
    <s v="Furnishings"/>
    <s v="Hand-Finished Solid Wood Document Frame"/>
    <n v="136.91999999999999"/>
    <n v="4"/>
    <x v="0"/>
    <n v="41.076000000000001"/>
    <n v="0.30000000000000004"/>
  </r>
  <r>
    <n v="1910"/>
    <s v="CA-2017-105886"/>
    <x v="401"/>
    <x v="3"/>
    <n v="12"/>
    <x v="4"/>
    <s v="Mon"/>
    <d v="2017-12-23T00:00:00"/>
    <x v="1"/>
    <s v="DB-13660"/>
    <s v="Duane Benoit"/>
    <s v="Consumer"/>
    <s v="United States"/>
    <s v="Oceanside"/>
    <x v="15"/>
    <n v="11572"/>
    <x v="3"/>
    <s v="FUR-FU-10001037"/>
    <x v="0"/>
    <s v="Furnishings"/>
    <s v="DAX Charcoal/Nickel-Tone Document Frame, 5 x 7"/>
    <n v="18.96"/>
    <n v="2"/>
    <x v="0"/>
    <n v="8.532"/>
    <n v="0.44999999999999996"/>
  </r>
  <r>
    <n v="1911"/>
    <s v="CA-2016-105963"/>
    <x v="622"/>
    <x v="0"/>
    <n v="11"/>
    <x v="0"/>
    <s v="Tue"/>
    <d v="2016-11-22T00:00:00"/>
    <x v="1"/>
    <s v="SC-20770"/>
    <s v="Stewart Carmichael"/>
    <s v="Corporate"/>
    <s v="United States"/>
    <s v="Los Angeles"/>
    <x v="1"/>
    <n v="90008"/>
    <x v="1"/>
    <s v="TEC-AC-10003832"/>
    <x v="2"/>
    <s v="Accessories"/>
    <s v="Imation 16GB Mini TravelDrive USB 2.0 Flash Drive"/>
    <n v="99.39"/>
    <n v="3"/>
    <x v="0"/>
    <n v="40.749899999999997"/>
    <n v="0.41"/>
  </r>
  <r>
    <n v="1912"/>
    <s v="CA-2017-121503"/>
    <x v="442"/>
    <x v="3"/>
    <n v="7"/>
    <x v="7"/>
    <s v="Mon"/>
    <d v="2017-07-06T00:00:00"/>
    <x v="0"/>
    <s v="FH-14275"/>
    <s v="Frank Hawley"/>
    <s v="Corporate"/>
    <s v="United States"/>
    <s v="Houston"/>
    <x v="5"/>
    <n v="77041"/>
    <x v="2"/>
    <s v="OFF-PA-10001878"/>
    <x v="1"/>
    <s v="Paper"/>
    <s v="Xerox 1891"/>
    <n v="273.89600000000002"/>
    <n v="7"/>
    <x v="2"/>
    <n v="92.439899999999994"/>
    <n v="0.33749999999999997"/>
  </r>
  <r>
    <n v="1914"/>
    <s v="CA-2014-103366"/>
    <x v="623"/>
    <x v="2"/>
    <n v="1"/>
    <x v="9"/>
    <s v="Wed"/>
    <d v="2014-01-17T00:00:00"/>
    <x v="2"/>
    <s v="EH-13990"/>
    <s v="Erica Hackney"/>
    <s v="Consumer"/>
    <s v="United States"/>
    <s v="Roswell"/>
    <x v="32"/>
    <n v="30076"/>
    <x v="0"/>
    <s v="TEC-AC-10003628"/>
    <x v="2"/>
    <s v="Accessories"/>
    <s v="Logitech 910-002974 M325 Wireless Mouse for Web Scrolling"/>
    <n v="149.94999999999999"/>
    <n v="5"/>
    <x v="0"/>
    <n v="65.977999999999994"/>
    <n v="0.44"/>
  </r>
  <r>
    <n v="1918"/>
    <s v="CA-2015-105634"/>
    <x v="624"/>
    <x v="1"/>
    <n v="11"/>
    <x v="0"/>
    <s v="Sun"/>
    <d v="2015-11-14T00:00:00"/>
    <x v="1"/>
    <s v="HA-14905"/>
    <s v="Helen Abelman"/>
    <s v="Consumer"/>
    <s v="United States"/>
    <s v="Franklin"/>
    <x v="31"/>
    <n v="2038"/>
    <x v="3"/>
    <s v="OFF-AR-10001573"/>
    <x v="1"/>
    <s v="Art"/>
    <s v="American Pencil"/>
    <n v="11.65"/>
    <n v="5"/>
    <x v="0"/>
    <n v="3.3784999999999998"/>
    <n v="0.28999999999999998"/>
  </r>
  <r>
    <n v="1919"/>
    <s v="CA-2015-123673"/>
    <x v="625"/>
    <x v="1"/>
    <n v="10"/>
    <x v="2"/>
    <s v="Fri"/>
    <d v="2015-11-01T00:00:00"/>
    <x v="0"/>
    <s v="CH-12070"/>
    <s v="Cathy Hwang"/>
    <s v="Home Office"/>
    <s v="United States"/>
    <s v="Detroit"/>
    <x v="12"/>
    <n v="48227"/>
    <x v="2"/>
    <s v="TEC-PH-10001809"/>
    <x v="2"/>
    <s v="Phones"/>
    <s v="Panasonic KX T7736-B Digital phone"/>
    <n v="299.89999999999998"/>
    <n v="2"/>
    <x v="0"/>
    <n v="74.974999999999994"/>
    <n v="0.25"/>
  </r>
  <r>
    <n v="1920"/>
    <s v="US-2017-111423"/>
    <x v="626"/>
    <x v="3"/>
    <n v="8"/>
    <x v="6"/>
    <s v="Thu"/>
    <d v="2017-08-19T00:00:00"/>
    <x v="2"/>
    <s v="EH-13765"/>
    <s v="Edward Hooks"/>
    <s v="Corporate"/>
    <s v="United States"/>
    <s v="Watertown"/>
    <x v="15"/>
    <n v="13601"/>
    <x v="3"/>
    <s v="OFF-BI-10003091"/>
    <x v="1"/>
    <s v="Binders"/>
    <s v="GBC DocuBind TL200 Manual Binding Machine"/>
    <n v="895.92"/>
    <n v="5"/>
    <x v="2"/>
    <n v="302.37299999999999"/>
    <n v="0.33750000000000002"/>
  </r>
  <r>
    <n v="1922"/>
    <s v="CA-2015-125178"/>
    <x v="291"/>
    <x v="1"/>
    <n v="10"/>
    <x v="2"/>
    <s v="Sat"/>
    <d v="2015-10-09T00:00:00"/>
    <x v="1"/>
    <s v="MZ-17515"/>
    <s v="Mary Zewe"/>
    <s v="Corporate"/>
    <s v="United States"/>
    <s v="Reading"/>
    <x v="9"/>
    <n v="19601"/>
    <x v="3"/>
    <s v="OFF-ST-10002562"/>
    <x v="1"/>
    <s v="Storage"/>
    <s v="Staple magnet"/>
    <n v="15.007999999999999"/>
    <n v="2"/>
    <x v="2"/>
    <n v="1.5007999999999999"/>
    <n v="0.1"/>
  </r>
  <r>
    <n v="1923"/>
    <s v="CA-2016-156685"/>
    <x v="627"/>
    <x v="0"/>
    <n v="7"/>
    <x v="7"/>
    <s v="Fri"/>
    <d v="2016-07-10T00:00:00"/>
    <x v="0"/>
    <s v="SC-20230"/>
    <s v="Scot Coram"/>
    <s v="Corporate"/>
    <s v="United States"/>
    <s v="Arlington"/>
    <x v="5"/>
    <n v="76017"/>
    <x v="2"/>
    <s v="TEC-PH-10004345"/>
    <x v="2"/>
    <s v="Phones"/>
    <s v="Cisco SPA 502G IP Phone"/>
    <n v="863.64"/>
    <n v="9"/>
    <x v="2"/>
    <n v="107.955"/>
    <n v="0.125"/>
  </r>
  <r>
    <n v="1925"/>
    <s v="CA-2017-126865"/>
    <x v="255"/>
    <x v="3"/>
    <n v="12"/>
    <x v="4"/>
    <s v="Tue"/>
    <d v="2017-12-07T00:00:00"/>
    <x v="0"/>
    <s v="NP-18325"/>
    <s v="Naresj Patel"/>
    <s v="Consumer"/>
    <s v="United States"/>
    <s v="San Diego"/>
    <x v="1"/>
    <n v="92024"/>
    <x v="1"/>
    <s v="OFF-PA-10003039"/>
    <x v="1"/>
    <s v="Paper"/>
    <s v="Xerox 1960"/>
    <n v="92.94"/>
    <n v="3"/>
    <x v="0"/>
    <n v="41.823"/>
    <n v="0.45"/>
  </r>
  <r>
    <n v="1926"/>
    <s v="CA-2017-102834"/>
    <x v="628"/>
    <x v="3"/>
    <n v="3"/>
    <x v="10"/>
    <s v="Thu"/>
    <d v="2017-03-13T00:00:00"/>
    <x v="1"/>
    <s v="LW-16990"/>
    <s v="Lindsay Williams"/>
    <s v="Corporate"/>
    <s v="United States"/>
    <s v="San Francisco"/>
    <x v="1"/>
    <n v="94110"/>
    <x v="1"/>
    <s v="TEC-AC-10001908"/>
    <x v="2"/>
    <s v="Accessories"/>
    <s v="Logitech Wireless Headset h800"/>
    <n v="199.98"/>
    <n v="2"/>
    <x v="0"/>
    <n v="69.992999999999995"/>
    <n v="0.35"/>
  </r>
  <r>
    <n v="1927"/>
    <s v="US-2016-139710"/>
    <x v="629"/>
    <x v="0"/>
    <n v="6"/>
    <x v="1"/>
    <s v="Thu"/>
    <d v="2016-06-15T00:00:00"/>
    <x v="1"/>
    <s v="GM-14680"/>
    <s v="Greg Matthias"/>
    <s v="Consumer"/>
    <s v="United States"/>
    <s v="Los Angeles"/>
    <x v="1"/>
    <n v="90045"/>
    <x v="1"/>
    <s v="TEC-PH-10001198"/>
    <x v="2"/>
    <s v="Phones"/>
    <s v="Avaya 4621SW VoIP phone"/>
    <n v="177.48"/>
    <n v="3"/>
    <x v="2"/>
    <n v="19.9665"/>
    <n v="0.1125"/>
  </r>
  <r>
    <n v="1928"/>
    <s v="CA-2017-121538"/>
    <x v="352"/>
    <x v="3"/>
    <n v="11"/>
    <x v="0"/>
    <s v="Tue"/>
    <d v="2017-12-01T00:00:00"/>
    <x v="2"/>
    <s v="RH-19495"/>
    <s v="Rick Hansen"/>
    <s v="Consumer"/>
    <s v="United States"/>
    <s v="Denver"/>
    <x v="22"/>
    <n v="80219"/>
    <x v="1"/>
    <s v="OFF-PA-10004071"/>
    <x v="1"/>
    <s v="Paper"/>
    <s v="Eaton Premium Continuous-Feed Paper, 25% Cotton, Letter Size, White, 1000 Shts/Box"/>
    <n v="88.768000000000001"/>
    <n v="2"/>
    <x v="2"/>
    <n v="31.0688"/>
    <n v="0.35"/>
  </r>
  <r>
    <n v="1929"/>
    <s v="US-2017-101539"/>
    <x v="630"/>
    <x v="3"/>
    <n v="3"/>
    <x v="10"/>
    <s v="Thu"/>
    <d v="2017-03-18T00:00:00"/>
    <x v="0"/>
    <s v="VM-21685"/>
    <s v="Valerie Mitchum"/>
    <s v="Home Office"/>
    <s v="United States"/>
    <s v="Seattle"/>
    <x v="4"/>
    <n v="98105"/>
    <x v="1"/>
    <s v="OFF-PA-10001972"/>
    <x v="1"/>
    <s v="Paper"/>
    <s v="Xerox 214"/>
    <n v="6.48"/>
    <n v="1"/>
    <x v="0"/>
    <n v="3.1103999999999998"/>
    <n v="0.47999999999999993"/>
  </r>
  <r>
    <n v="1932"/>
    <s v="CA-2016-152121"/>
    <x v="578"/>
    <x v="0"/>
    <n v="11"/>
    <x v="0"/>
    <s v="Sun"/>
    <d v="2016-11-29T00:00:00"/>
    <x v="0"/>
    <s v="CC-12670"/>
    <s v="Craig Carreira"/>
    <s v="Consumer"/>
    <s v="United States"/>
    <s v="Scottsdale"/>
    <x v="16"/>
    <n v="85254"/>
    <x v="1"/>
    <s v="TEC-PH-10002483"/>
    <x v="2"/>
    <s v="Phones"/>
    <s v="Motorola Moto X"/>
    <n v="271.99200000000002"/>
    <n v="1"/>
    <x v="2"/>
    <n v="23.799299999999999"/>
    <n v="8.7499999999999994E-2"/>
  </r>
  <r>
    <n v="1933"/>
    <s v="CA-2017-161200"/>
    <x v="631"/>
    <x v="3"/>
    <n v="8"/>
    <x v="6"/>
    <s v="Sun"/>
    <d v="2017-08-10T00:00:00"/>
    <x v="0"/>
    <s v="SV-20365"/>
    <s v="Seth Vernon"/>
    <s v="Consumer"/>
    <s v="United States"/>
    <s v="Lafayette"/>
    <x v="28"/>
    <n v="70506"/>
    <x v="0"/>
    <s v="FUR-BO-10000468"/>
    <x v="0"/>
    <s v="Bookcases"/>
    <s v="O'Sullivan 2-Shelf Heavy-Duty Bookcases"/>
    <n v="145.74"/>
    <n v="3"/>
    <x v="0"/>
    <n v="23.3184"/>
    <n v="0.16"/>
  </r>
  <r>
    <n v="1935"/>
    <s v="CA-2017-101245"/>
    <x v="342"/>
    <x v="3"/>
    <n v="11"/>
    <x v="0"/>
    <s v="Mon"/>
    <d v="2017-12-03T00:00:00"/>
    <x v="1"/>
    <s v="LW-16990"/>
    <s v="Lindsay Williams"/>
    <s v="Corporate"/>
    <s v="United States"/>
    <s v="San Francisco"/>
    <x v="1"/>
    <n v="94109"/>
    <x v="1"/>
    <s v="OFF-PA-10003129"/>
    <x v="1"/>
    <s v="Paper"/>
    <s v="Tops White Computer Printout Paper"/>
    <n v="244.55"/>
    <n v="5"/>
    <x v="0"/>
    <n v="114.9385"/>
    <n v="0.47"/>
  </r>
  <r>
    <n v="1937"/>
    <s v="CA-2015-141768"/>
    <x v="439"/>
    <x v="1"/>
    <n v="5"/>
    <x v="5"/>
    <s v="Mon"/>
    <d v="2015-05-27T00:00:00"/>
    <x v="0"/>
    <s v="NP-18685"/>
    <s v="Nora Pelletier"/>
    <s v="Home Office"/>
    <s v="United States"/>
    <s v="San Francisco"/>
    <x v="1"/>
    <n v="94109"/>
    <x v="1"/>
    <s v="FUR-FU-10002268"/>
    <x v="0"/>
    <s v="Furnishings"/>
    <s v="Ultra Door Push Plate"/>
    <n v="14.73"/>
    <n v="3"/>
    <x v="0"/>
    <n v="4.8609"/>
    <n v="0.33"/>
  </r>
  <r>
    <n v="1938"/>
    <s v="CA-2016-112109"/>
    <x v="627"/>
    <x v="0"/>
    <n v="7"/>
    <x v="7"/>
    <s v="Fri"/>
    <d v="2016-07-12T00:00:00"/>
    <x v="1"/>
    <s v="JE-15715"/>
    <s v="Joe Elijah"/>
    <s v="Consumer"/>
    <s v="United States"/>
    <s v="Broomfield"/>
    <x v="22"/>
    <n v="80020"/>
    <x v="1"/>
    <s v="OFF-BI-10002082"/>
    <x v="1"/>
    <s v="Binders"/>
    <s v="GBC Twin Loop Wire Binding Elements"/>
    <n v="19.968"/>
    <n v="2"/>
    <x v="7"/>
    <n v="-13.311999999999999"/>
    <n v="-0.66666666666666663"/>
  </r>
  <r>
    <n v="1942"/>
    <s v="CA-2017-144064"/>
    <x v="632"/>
    <x v="3"/>
    <n v="8"/>
    <x v="6"/>
    <s v="Tue"/>
    <d v="2017-09-01T00:00:00"/>
    <x v="2"/>
    <s v="CP-12085"/>
    <s v="Cathy Prescott"/>
    <s v="Corporate"/>
    <s v="United States"/>
    <s v="Quincy"/>
    <x v="10"/>
    <n v="62301"/>
    <x v="2"/>
    <s v="OFF-LA-10004544"/>
    <x v="1"/>
    <s v="Labels"/>
    <s v="Avery 505"/>
    <n v="47.36"/>
    <n v="4"/>
    <x v="2"/>
    <n v="17.760000000000002"/>
    <n v="0.37500000000000006"/>
  </r>
  <r>
    <n v="1945"/>
    <s v="CA-2016-108581"/>
    <x v="23"/>
    <x v="0"/>
    <n v="6"/>
    <x v="1"/>
    <s v="Mon"/>
    <d v="2016-06-26T00:00:00"/>
    <x v="1"/>
    <s v="EA-14035"/>
    <s v="Erin Ashbrook"/>
    <s v="Corporate"/>
    <s v="United States"/>
    <s v="Carrollton"/>
    <x v="5"/>
    <n v="75007"/>
    <x v="2"/>
    <s v="TEC-AC-10001109"/>
    <x v="2"/>
    <s v="Accessories"/>
    <s v="Logitech Trackman Marble Mouse"/>
    <n v="95.968000000000004"/>
    <n v="4"/>
    <x v="2"/>
    <n v="26.391200000000001"/>
    <n v="0.27500000000000002"/>
  </r>
  <r>
    <n v="1947"/>
    <s v="CA-2017-157987"/>
    <x v="263"/>
    <x v="3"/>
    <n v="9"/>
    <x v="8"/>
    <s v="Sat"/>
    <d v="2017-09-06T00:00:00"/>
    <x v="1"/>
    <s v="AC-10615"/>
    <s v="Ann Chong"/>
    <s v="Corporate"/>
    <s v="United States"/>
    <s v="New York City"/>
    <x v="15"/>
    <n v="10009"/>
    <x v="3"/>
    <s v="OFF-AR-10000658"/>
    <x v="1"/>
    <s v="Art"/>
    <s v="Newell 324"/>
    <n v="23.1"/>
    <n v="2"/>
    <x v="0"/>
    <n v="6.468"/>
    <n v="0.27999999999999997"/>
  </r>
  <r>
    <n v="1959"/>
    <s v="CA-2017-110905"/>
    <x v="18"/>
    <x v="3"/>
    <n v="9"/>
    <x v="8"/>
    <s v="Sun"/>
    <d v="2017-09-15T00:00:00"/>
    <x v="0"/>
    <s v="RW-19690"/>
    <s v="Robert Waldorf"/>
    <s v="Consumer"/>
    <s v="United States"/>
    <s v="Springfield"/>
    <x v="25"/>
    <n v="65807"/>
    <x v="2"/>
    <s v="OFF-BI-10003669"/>
    <x v="1"/>
    <s v="Binders"/>
    <s v="3M Organizer Strips"/>
    <n v="16.2"/>
    <n v="3"/>
    <x v="0"/>
    <n v="7.7759999999999998"/>
    <n v="0.48"/>
  </r>
  <r>
    <n v="1967"/>
    <s v="CA-2017-165841"/>
    <x v="201"/>
    <x v="3"/>
    <n v="12"/>
    <x v="4"/>
    <s v="Thu"/>
    <d v="2017-12-28T00:00:00"/>
    <x v="1"/>
    <s v="DB-13210"/>
    <s v="Dean Braden"/>
    <s v="Consumer"/>
    <s v="United States"/>
    <s v="Paterson"/>
    <x v="30"/>
    <n v="7501"/>
    <x v="3"/>
    <s v="TEC-PH-10002103"/>
    <x v="2"/>
    <s v="Phones"/>
    <s v="Jabra SPEAK 410"/>
    <n v="281.97000000000003"/>
    <n v="3"/>
    <x v="0"/>
    <n v="78.951599999999999"/>
    <n v="0.27999999999999997"/>
  </r>
  <r>
    <n v="1970"/>
    <s v="CA-2017-117485"/>
    <x v="394"/>
    <x v="3"/>
    <n v="9"/>
    <x v="8"/>
    <s v="Sat"/>
    <d v="2017-09-29T00:00:00"/>
    <x v="1"/>
    <s v="BD-11320"/>
    <s v="Bill Donatelli"/>
    <s v="Consumer"/>
    <s v="United States"/>
    <s v="Tulsa"/>
    <x v="26"/>
    <n v="74133"/>
    <x v="2"/>
    <s v="TEC-AC-10004659"/>
    <x v="2"/>
    <s v="Accessories"/>
    <s v="Imation Secure+ Hardware Encrypted USB 2.0 Flash Drive; 16GB"/>
    <n v="291.95999999999998"/>
    <n v="4"/>
    <x v="0"/>
    <n v="102.18600000000001"/>
    <n v="0.35000000000000003"/>
  </r>
  <r>
    <n v="1971"/>
    <s v="CA-2017-140242"/>
    <x v="633"/>
    <x v="3"/>
    <n v="5"/>
    <x v="5"/>
    <s v="Sat"/>
    <d v="2017-05-11T00:00:00"/>
    <x v="1"/>
    <s v="ML-17755"/>
    <s v="Max Ludwig"/>
    <s v="Home Office"/>
    <s v="United States"/>
    <s v="Chicago"/>
    <x v="10"/>
    <n v="60623"/>
    <x v="2"/>
    <s v="OFF-AR-10004752"/>
    <x v="1"/>
    <s v="Art"/>
    <s v="Blackstonian Pencils"/>
    <n v="6.4080000000000004"/>
    <n v="3"/>
    <x v="2"/>
    <n v="0.64080000000000004"/>
    <n v="0.1"/>
  </r>
  <r>
    <n v="1973"/>
    <s v="CA-2014-148950"/>
    <x v="634"/>
    <x v="2"/>
    <n v="12"/>
    <x v="4"/>
    <s v="Sun"/>
    <d v="2014-12-19T00:00:00"/>
    <x v="1"/>
    <s v="JD-16015"/>
    <s v="Joy Daniels"/>
    <s v="Consumer"/>
    <s v="United States"/>
    <s v="Chicago"/>
    <x v="10"/>
    <n v="60610"/>
    <x v="2"/>
    <s v="OFF-BI-10001249"/>
    <x v="1"/>
    <s v="Binders"/>
    <s v="Avery Heavy-Duty EZD View Binder with Locking Rings"/>
    <n v="5.1040000000000001"/>
    <n v="4"/>
    <x v="3"/>
    <n v="-8.6768000000000001"/>
    <n v="-1.7"/>
  </r>
  <r>
    <n v="1976"/>
    <s v="CA-2014-110408"/>
    <x v="635"/>
    <x v="2"/>
    <n v="10"/>
    <x v="2"/>
    <s v="Sat"/>
    <d v="2014-10-20T00:00:00"/>
    <x v="0"/>
    <s v="AS-10225"/>
    <s v="Alan Schoenberger"/>
    <s v="Corporate"/>
    <s v="United States"/>
    <s v="Montgomery"/>
    <x v="19"/>
    <n v="36116"/>
    <x v="0"/>
    <s v="OFF-ST-10001522"/>
    <x v="1"/>
    <s v="Storage"/>
    <s v="Gould Plastics 18-Pocket Panel Bin, 34w x 5-1/4d x 20-1/2h"/>
    <n v="275.97000000000003"/>
    <n v="3"/>
    <x v="0"/>
    <n v="11.0388"/>
    <n v="3.9999999999999994E-2"/>
  </r>
  <r>
    <n v="1979"/>
    <s v="CA-2015-109939"/>
    <x v="409"/>
    <x v="1"/>
    <n v="5"/>
    <x v="5"/>
    <s v="Fri"/>
    <d v="2015-05-12T00:00:00"/>
    <x v="1"/>
    <s v="AA-10375"/>
    <s v="Allen Armold"/>
    <s v="Consumer"/>
    <s v="United States"/>
    <s v="Salem"/>
    <x v="21"/>
    <n v="97301"/>
    <x v="1"/>
    <s v="OFF-AR-10000127"/>
    <x v="1"/>
    <s v="Art"/>
    <s v="Newell 321"/>
    <n v="5.2480000000000002"/>
    <n v="2"/>
    <x v="2"/>
    <n v="0.59040000000000004"/>
    <n v="0.1125"/>
  </r>
  <r>
    <n v="1980"/>
    <s v="CA-2016-112669"/>
    <x v="167"/>
    <x v="0"/>
    <n v="4"/>
    <x v="3"/>
    <s v="Thu"/>
    <d v="2016-04-14T00:00:00"/>
    <x v="3"/>
    <s v="KT-16465"/>
    <s v="Kean Takahito"/>
    <s v="Consumer"/>
    <s v="United States"/>
    <s v="Glendale"/>
    <x v="16"/>
    <n v="85301"/>
    <x v="1"/>
    <s v="FUR-CH-10004086"/>
    <x v="0"/>
    <s v="Chairs"/>
    <s v="Hon 4070 Series Pagoda Armless Upholstered Stacking Chairs"/>
    <n v="933.53599999999994"/>
    <n v="4"/>
    <x v="2"/>
    <n v="105.0228"/>
    <n v="0.11250000000000002"/>
  </r>
  <r>
    <n v="1982"/>
    <s v="CA-2015-119592"/>
    <x v="636"/>
    <x v="1"/>
    <n v="12"/>
    <x v="4"/>
    <s v="Mon"/>
    <d v="2015-12-16T00:00:00"/>
    <x v="0"/>
    <s v="MM-18280"/>
    <s v="Muhammed MacIntyre"/>
    <s v="Corporate"/>
    <s v="United States"/>
    <s v="Columbus"/>
    <x v="32"/>
    <n v="31907"/>
    <x v="0"/>
    <s v="OFF-BI-10004187"/>
    <x v="1"/>
    <s v="Binders"/>
    <s v="3-ring staple pack"/>
    <n v="3.76"/>
    <n v="2"/>
    <x v="0"/>
    <n v="1.8048"/>
    <n v="0.48000000000000004"/>
  </r>
  <r>
    <n v="1983"/>
    <s v="CA-2014-122749"/>
    <x v="637"/>
    <x v="2"/>
    <n v="12"/>
    <x v="4"/>
    <s v="Wed"/>
    <d v="2014-12-09T00:00:00"/>
    <x v="1"/>
    <s v="NG-18430"/>
    <s v="Nathan Gelder"/>
    <s v="Consumer"/>
    <s v="United States"/>
    <s v="Oklahoma City"/>
    <x v="26"/>
    <n v="73120"/>
    <x v="2"/>
    <s v="TEC-PH-10003811"/>
    <x v="2"/>
    <s v="Phones"/>
    <s v="Jabra Supreme Plus Driver Edition Headset"/>
    <n v="479.96"/>
    <n v="4"/>
    <x v="0"/>
    <n v="134.3888"/>
    <n v="0.28000000000000003"/>
  </r>
  <r>
    <n v="1984"/>
    <s v="CA-2014-164721"/>
    <x v="638"/>
    <x v="2"/>
    <n v="11"/>
    <x v="0"/>
    <s v="Tue"/>
    <d v="2014-11-27T00:00:00"/>
    <x v="0"/>
    <s v="LW-16825"/>
    <s v="Laurel Workman"/>
    <s v="Corporate"/>
    <s v="United States"/>
    <s v="Brentwood"/>
    <x v="1"/>
    <n v="94513"/>
    <x v="1"/>
    <s v="OFF-AP-10000240"/>
    <x v="1"/>
    <s v="Appliances"/>
    <s v="Belkin F9G930V10-GRY 9 Outlet Surge"/>
    <n v="320.88"/>
    <n v="6"/>
    <x v="0"/>
    <n v="93.055199999999999"/>
    <n v="0.28999999999999998"/>
  </r>
  <r>
    <n v="1987"/>
    <s v="CA-2016-147417"/>
    <x v="196"/>
    <x v="0"/>
    <n v="7"/>
    <x v="7"/>
    <s v="Mon"/>
    <d v="2016-07-27T00:00:00"/>
    <x v="2"/>
    <s v="CB-12415"/>
    <s v="Christy Brittain"/>
    <s v="Consumer"/>
    <s v="United States"/>
    <s v="Columbus"/>
    <x v="24"/>
    <n v="43229"/>
    <x v="3"/>
    <s v="TEC-CO-10001449"/>
    <x v="2"/>
    <s v="Copiers"/>
    <s v="Hewlett Packard LaserJet 3310 Copier"/>
    <n v="1439.9760000000001"/>
    <n v="4"/>
    <x v="8"/>
    <n v="191.99680000000001"/>
    <n v="0.13333333333333333"/>
  </r>
  <r>
    <n v="1988"/>
    <s v="CA-2015-127509"/>
    <x v="526"/>
    <x v="1"/>
    <n v="11"/>
    <x v="0"/>
    <s v="Mon"/>
    <d v="2015-11-13T00:00:00"/>
    <x v="1"/>
    <s v="AS-10090"/>
    <s v="Adam Shillingsburg"/>
    <s v="Consumer"/>
    <s v="United States"/>
    <s v="Springfield"/>
    <x v="25"/>
    <n v="65807"/>
    <x v="2"/>
    <s v="OFF-BI-10002393"/>
    <x v="1"/>
    <s v="Binders"/>
    <s v="Binder Posts"/>
    <n v="17.22"/>
    <n v="3"/>
    <x v="0"/>
    <n v="7.9211999999999998"/>
    <n v="0.46"/>
  </r>
  <r>
    <n v="1992"/>
    <s v="CA-2017-111374"/>
    <x v="639"/>
    <x v="3"/>
    <n v="2"/>
    <x v="11"/>
    <s v="Fri"/>
    <d v="2017-02-28T00:00:00"/>
    <x v="1"/>
    <s v="CB-12415"/>
    <s v="Christy Brittain"/>
    <s v="Consumer"/>
    <s v="United States"/>
    <s v="Philadelphia"/>
    <x v="9"/>
    <n v="19134"/>
    <x v="3"/>
    <s v="OFF-BI-10004970"/>
    <x v="1"/>
    <s v="Binders"/>
    <s v="ACCOHIDE 3-Ring Binder, Blue, 1&quot;"/>
    <n v="4.9560000000000004"/>
    <n v="4"/>
    <x v="7"/>
    <n v="-3.7995999999999999"/>
    <n v="-0.76666666666666661"/>
  </r>
  <r>
    <n v="1993"/>
    <s v="CA-2017-133648"/>
    <x v="640"/>
    <x v="3"/>
    <n v="6"/>
    <x v="1"/>
    <s v="Sun"/>
    <d v="2017-07-02T00:00:00"/>
    <x v="1"/>
    <s v="ML-17755"/>
    <s v="Max Ludwig"/>
    <s v="Home Office"/>
    <s v="United States"/>
    <s v="Springfield"/>
    <x v="21"/>
    <n v="97477"/>
    <x v="1"/>
    <s v="OFF-LA-10003923"/>
    <x v="1"/>
    <s v="Labels"/>
    <s v="Alphabetical Labels for Top Tab Filing"/>
    <n v="71.040000000000006"/>
    <n v="6"/>
    <x v="2"/>
    <n v="26.64"/>
    <n v="0.375"/>
  </r>
  <r>
    <n v="1996"/>
    <s v="US-2017-147221"/>
    <x v="571"/>
    <x v="3"/>
    <n v="12"/>
    <x v="4"/>
    <s v="Sat"/>
    <d v="2017-12-04T00:00:00"/>
    <x v="0"/>
    <s v="JS-16030"/>
    <s v="Joy Smith"/>
    <s v="Consumer"/>
    <s v="United States"/>
    <s v="Houston"/>
    <x v="5"/>
    <n v="77036"/>
    <x v="2"/>
    <s v="OFF-AP-10002534"/>
    <x v="1"/>
    <s v="Appliances"/>
    <s v="3.6 Cubic Foot Counter Height Office Refrigerator"/>
    <n v="294.62"/>
    <n v="5"/>
    <x v="3"/>
    <n v="-766.01199999999994"/>
    <n v="-2.5999999999999996"/>
  </r>
  <r>
    <n v="1998"/>
    <s v="CA-2014-131905"/>
    <x v="641"/>
    <x v="2"/>
    <n v="2"/>
    <x v="11"/>
    <s v="Thu"/>
    <d v="2014-02-09T00:00:00"/>
    <x v="2"/>
    <s v="ND-18460"/>
    <s v="Neil Ducich"/>
    <s v="Corporate"/>
    <s v="United States"/>
    <s v="Chesapeake"/>
    <x v="17"/>
    <n v="23320"/>
    <x v="0"/>
    <s v="OFF-LA-10002787"/>
    <x v="1"/>
    <s v="Labels"/>
    <s v="Avery 480"/>
    <n v="15"/>
    <n v="4"/>
    <x v="0"/>
    <n v="7.2"/>
    <n v="0.48000000000000004"/>
  </r>
  <r>
    <n v="2001"/>
    <s v="CA-2017-166128"/>
    <x v="642"/>
    <x v="3"/>
    <n v="4"/>
    <x v="3"/>
    <s v="Tue"/>
    <d v="2017-04-18T00:00:00"/>
    <x v="1"/>
    <s v="LW-17215"/>
    <s v="Luke Weiss"/>
    <s v="Consumer"/>
    <s v="United States"/>
    <s v="Pasadena"/>
    <x v="1"/>
    <n v="91104"/>
    <x v="1"/>
    <s v="TEC-AC-10001767"/>
    <x v="2"/>
    <s v="Accessories"/>
    <s v="SanDisk Ultra 64 GB MicroSDHC Class 10 Memory Card"/>
    <n v="199.95"/>
    <n v="5"/>
    <x v="0"/>
    <n v="21.994499999999999"/>
    <n v="0.11"/>
  </r>
  <r>
    <n v="2003"/>
    <s v="CA-2017-163510"/>
    <x v="53"/>
    <x v="3"/>
    <n v="12"/>
    <x v="4"/>
    <s v="Mon"/>
    <d v="2017-12-28T00:00:00"/>
    <x v="0"/>
    <s v="JW-15955"/>
    <s v="Joni Wasserman"/>
    <s v="Consumer"/>
    <s v="United States"/>
    <s v="Louisville"/>
    <x v="0"/>
    <n v="40214"/>
    <x v="0"/>
    <s v="OFF-ST-10000563"/>
    <x v="1"/>
    <s v="Storage"/>
    <s v="Fellowes Bankers Box Stor/Drawer Steel Plus"/>
    <n v="95.94"/>
    <n v="3"/>
    <x v="0"/>
    <n v="9.5939999999999994"/>
    <n v="9.9999999999999992E-2"/>
  </r>
  <r>
    <n v="2005"/>
    <s v="US-2017-143028"/>
    <x v="642"/>
    <x v="3"/>
    <n v="4"/>
    <x v="3"/>
    <s v="Tue"/>
    <d v="2017-04-18T00:00:00"/>
    <x v="1"/>
    <s v="SC-20050"/>
    <s v="Sample Company A"/>
    <s v="Home Office"/>
    <s v="United States"/>
    <s v="Lubbock"/>
    <x v="5"/>
    <n v="79424"/>
    <x v="2"/>
    <s v="OFF-BI-10004738"/>
    <x v="1"/>
    <s v="Binders"/>
    <s v="Flexible Leather- Look Classic Collection Ring Binder"/>
    <n v="11.364000000000001"/>
    <n v="3"/>
    <x v="3"/>
    <n v="-17.045999999999999"/>
    <n v="-1.4999999999999998"/>
  </r>
  <r>
    <n v="2006"/>
    <s v="CA-2014-111150"/>
    <x v="517"/>
    <x v="2"/>
    <n v="12"/>
    <x v="4"/>
    <s v="Wed"/>
    <d v="2015-01-04T00:00:00"/>
    <x v="1"/>
    <s v="RW-19630"/>
    <s v="Rob Williams"/>
    <s v="Corporate"/>
    <s v="United States"/>
    <s v="Columbia"/>
    <x v="25"/>
    <n v="65203"/>
    <x v="2"/>
    <s v="OFF-AR-10000034"/>
    <x v="1"/>
    <s v="Art"/>
    <s v="BIC Brite Liner Grip Highlighters, Assorted, 5/Pack"/>
    <n v="29.68"/>
    <n v="7"/>
    <x v="0"/>
    <n v="11.575200000000001"/>
    <n v="0.39"/>
  </r>
  <r>
    <n v="2008"/>
    <s v="CA-2017-165386"/>
    <x v="643"/>
    <x v="3"/>
    <n v="8"/>
    <x v="6"/>
    <s v="Thu"/>
    <d v="2017-08-04T00:00:00"/>
    <x v="2"/>
    <s v="CM-12190"/>
    <s v="Charlotte Melton"/>
    <s v="Consumer"/>
    <s v="United States"/>
    <s v="Chicago"/>
    <x v="10"/>
    <n v="60623"/>
    <x v="2"/>
    <s v="FUR-BO-10003034"/>
    <x v="0"/>
    <s v="Bookcases"/>
    <s v="O'Sullivan Elevations Bookcase, Cherry Finish"/>
    <n v="183.37200000000001"/>
    <n v="2"/>
    <x v="4"/>
    <n v="-36.674399999999999"/>
    <n v="-0.19999999999999998"/>
  </r>
  <r>
    <n v="2009"/>
    <s v="CA-2014-116407"/>
    <x v="644"/>
    <x v="2"/>
    <n v="11"/>
    <x v="0"/>
    <s v="Sat"/>
    <d v="2014-11-21T00:00:00"/>
    <x v="1"/>
    <s v="JF-15190"/>
    <s v="Jamie Frazer"/>
    <s v="Consumer"/>
    <s v="United States"/>
    <s v="Johnson City"/>
    <x v="18"/>
    <n v="37604"/>
    <x v="0"/>
    <s v="OFF-AR-10001315"/>
    <x v="1"/>
    <s v="Art"/>
    <s v="Newell 310"/>
    <n v="4.2240000000000002"/>
    <n v="3"/>
    <x v="2"/>
    <n v="0.47520000000000001"/>
    <n v="0.1125"/>
  </r>
  <r>
    <n v="2012"/>
    <s v="CA-2015-155761"/>
    <x v="552"/>
    <x v="1"/>
    <n v="12"/>
    <x v="4"/>
    <s v="Fri"/>
    <d v="2015-12-11T00:00:00"/>
    <x v="3"/>
    <s v="SC-20800"/>
    <s v="Stuart Calhoun"/>
    <s v="Consumer"/>
    <s v="United States"/>
    <s v="Houston"/>
    <x v="5"/>
    <n v="77041"/>
    <x v="2"/>
    <s v="TEC-AC-10001606"/>
    <x v="2"/>
    <s v="Accessories"/>
    <s v="Logitech Wireless Performance Mouse MX for PC and Mac"/>
    <n v="159.98400000000001"/>
    <n v="2"/>
    <x v="2"/>
    <n v="35.996400000000001"/>
    <n v="0.22500000000000001"/>
  </r>
  <r>
    <n v="2014"/>
    <s v="CA-2016-145905"/>
    <x v="31"/>
    <x v="0"/>
    <n v="9"/>
    <x v="8"/>
    <s v="Sun"/>
    <d v="2016-09-23T00:00:00"/>
    <x v="1"/>
    <s v="AM-10705"/>
    <s v="Anne McFarland"/>
    <s v="Consumer"/>
    <s v="United States"/>
    <s v="Auburn"/>
    <x v="19"/>
    <n v="36830"/>
    <x v="0"/>
    <s v="FUR-CH-10001854"/>
    <x v="0"/>
    <s v="Chairs"/>
    <s v="Office Star - Professional Matrix Back Chair with 2-to-1 Synchro Tilt and Mesh Fabric Seat"/>
    <n v="350.98"/>
    <n v="1"/>
    <x v="0"/>
    <n v="84.235200000000006"/>
    <n v="0.24"/>
  </r>
  <r>
    <n v="2017"/>
    <s v="CA-2015-113110"/>
    <x v="528"/>
    <x v="1"/>
    <n v="3"/>
    <x v="10"/>
    <s v="Thu"/>
    <d v="2015-03-23T00:00:00"/>
    <x v="1"/>
    <s v="BK-11260"/>
    <s v="Berenike Kampe"/>
    <s v="Consumer"/>
    <s v="United States"/>
    <s v="San Bernardino"/>
    <x v="1"/>
    <n v="92404"/>
    <x v="1"/>
    <s v="OFF-BI-10000088"/>
    <x v="1"/>
    <s v="Binders"/>
    <s v="GBC Imprintable Covers"/>
    <n v="17.568000000000001"/>
    <n v="2"/>
    <x v="2"/>
    <n v="6.3684000000000003"/>
    <n v="0.36249999999999999"/>
  </r>
  <r>
    <n v="2021"/>
    <s v="CA-2016-168354"/>
    <x v="250"/>
    <x v="0"/>
    <n v="9"/>
    <x v="8"/>
    <s v="Mon"/>
    <d v="2016-09-21T00:00:00"/>
    <x v="2"/>
    <s v="RH-19510"/>
    <s v="Rick Huthwaite"/>
    <s v="Home Office"/>
    <s v="United States"/>
    <s v="Providence"/>
    <x v="34"/>
    <n v="2908"/>
    <x v="3"/>
    <s v="OFF-ST-10001490"/>
    <x v="1"/>
    <s v="Storage"/>
    <s v="Hot File 7-Pocket, Floor Stand"/>
    <n v="1606.23"/>
    <n v="9"/>
    <x v="0"/>
    <n v="481.86900000000003"/>
    <n v="0.3"/>
  </r>
  <r>
    <n v="2025"/>
    <s v="US-2017-111241"/>
    <x v="645"/>
    <x v="3"/>
    <n v="8"/>
    <x v="6"/>
    <s v="Sun"/>
    <d v="2017-08-22T00:00:00"/>
    <x v="0"/>
    <s v="GM-14500"/>
    <s v="Gene McClure"/>
    <s v="Consumer"/>
    <s v="United States"/>
    <s v="Fresno"/>
    <x v="1"/>
    <n v="93727"/>
    <x v="1"/>
    <s v="OFF-BI-10002867"/>
    <x v="1"/>
    <s v="Binders"/>
    <s v="GBC Recycled Regency Composition Covers"/>
    <n v="239.12"/>
    <n v="5"/>
    <x v="2"/>
    <n v="77.713999999999999"/>
    <n v="0.32500000000000001"/>
  </r>
  <r>
    <n v="2026"/>
    <s v="CA-2015-114237"/>
    <x v="646"/>
    <x v="1"/>
    <n v="3"/>
    <x v="10"/>
    <s v="Fri"/>
    <d v="2015-03-15T00:00:00"/>
    <x v="2"/>
    <s v="MC-17275"/>
    <s v="Marc Crier"/>
    <s v="Consumer"/>
    <s v="United States"/>
    <s v="Seattle"/>
    <x v="4"/>
    <n v="98103"/>
    <x v="1"/>
    <s v="FUR-BO-10004409"/>
    <x v="0"/>
    <s v="Bookcases"/>
    <s v="Safco Value Mate Series Steel Bookcases, Baked Enamel Finish on Steel, Gray"/>
    <n v="141.96"/>
    <n v="2"/>
    <x v="0"/>
    <n v="39.748800000000003"/>
    <n v="0.28000000000000003"/>
  </r>
  <r>
    <n v="2027"/>
    <s v="CA-2016-113516"/>
    <x v="162"/>
    <x v="0"/>
    <n v="9"/>
    <x v="8"/>
    <s v="Thu"/>
    <d v="2016-09-10T00:00:00"/>
    <x v="0"/>
    <s v="VM-21685"/>
    <s v="Valerie Mitchum"/>
    <s v="Home Office"/>
    <s v="United States"/>
    <s v="Lancaster"/>
    <x v="1"/>
    <n v="93534"/>
    <x v="1"/>
    <s v="OFF-BI-10002225"/>
    <x v="1"/>
    <s v="Binders"/>
    <s v="Square Ring Data Binders, Rigid 75 Pt. Covers, 11&quot; x 14-7/8&quot;"/>
    <n v="33.024000000000001"/>
    <n v="2"/>
    <x v="2"/>
    <n v="11.558400000000001"/>
    <n v="0.35000000000000003"/>
  </r>
  <r>
    <n v="2029"/>
    <s v="CA-2015-117961"/>
    <x v="647"/>
    <x v="1"/>
    <n v="11"/>
    <x v="0"/>
    <s v="Thu"/>
    <d v="2015-11-30T00:00:00"/>
    <x v="1"/>
    <s v="GP-14740"/>
    <s v="Guy Phonely"/>
    <s v="Corporate"/>
    <s v="United States"/>
    <s v="Leominster"/>
    <x v="31"/>
    <n v="1453"/>
    <x v="3"/>
    <s v="OFF-BI-10000343"/>
    <x v="1"/>
    <s v="Binders"/>
    <s v="Pressboard Covers with Storage Hooks, 9 1/2&quot; x 11&quot;, Light Blue"/>
    <n v="14.73"/>
    <n v="3"/>
    <x v="0"/>
    <n v="6.9230999999999998"/>
    <n v="0.47"/>
  </r>
  <r>
    <n v="2033"/>
    <s v="CA-2016-128923"/>
    <x v="10"/>
    <x v="0"/>
    <n v="12"/>
    <x v="4"/>
    <s v="Fri"/>
    <d v="2016-12-13T00:00:00"/>
    <x v="1"/>
    <s v="GB-14530"/>
    <s v="George Bell"/>
    <s v="Corporate"/>
    <s v="United States"/>
    <s v="Fort Worth"/>
    <x v="5"/>
    <n v="76106"/>
    <x v="2"/>
    <s v="OFF-PA-10002250"/>
    <x v="1"/>
    <s v="Paper"/>
    <s v="Things To Do Today Pad"/>
    <n v="9.3919999999999995"/>
    <n v="2"/>
    <x v="2"/>
    <n v="3.2871999999999999"/>
    <n v="0.35000000000000003"/>
  </r>
  <r>
    <n v="2035"/>
    <s v="CA-2017-162481"/>
    <x v="145"/>
    <x v="3"/>
    <n v="9"/>
    <x v="8"/>
    <s v="Mon"/>
    <d v="2017-09-29T00:00:00"/>
    <x v="1"/>
    <s v="CT-11995"/>
    <s v="Carol Triggs"/>
    <s v="Consumer"/>
    <s v="United States"/>
    <s v="Rochester"/>
    <x v="11"/>
    <n v="55901"/>
    <x v="2"/>
    <s v="OFF-BI-10002976"/>
    <x v="1"/>
    <s v="Binders"/>
    <s v="ACCOHIDE Binder by Acco"/>
    <n v="8.26"/>
    <n v="2"/>
    <x v="0"/>
    <n v="3.8822000000000001"/>
    <n v="0.47000000000000003"/>
  </r>
  <r>
    <n v="2037"/>
    <s v="CA-2015-119214"/>
    <x v="648"/>
    <x v="1"/>
    <n v="1"/>
    <x v="9"/>
    <s v="Fri"/>
    <d v="2015-01-27T00:00:00"/>
    <x v="1"/>
    <s v="CW-11905"/>
    <s v="Carl Weiss"/>
    <s v="Home Office"/>
    <s v="United States"/>
    <s v="Bozeman"/>
    <x v="37"/>
    <n v="59715"/>
    <x v="1"/>
    <s v="OFF-PA-10002893"/>
    <x v="1"/>
    <s v="Paper"/>
    <s v="Wirebound Service Call Books, 5 1/2&quot; x 4&quot;"/>
    <n v="29.04"/>
    <n v="3"/>
    <x v="0"/>
    <n v="13.9392"/>
    <n v="0.48"/>
  </r>
  <r>
    <n v="2039"/>
    <s v="CA-2015-122287"/>
    <x v="649"/>
    <x v="1"/>
    <n v="6"/>
    <x v="1"/>
    <s v="Thu"/>
    <d v="2015-06-23T00:00:00"/>
    <x v="1"/>
    <s v="SN-20560"/>
    <s v="Skye Norling"/>
    <s v="Home Office"/>
    <s v="United States"/>
    <s v="Peoria"/>
    <x v="16"/>
    <n v="85345"/>
    <x v="1"/>
    <s v="OFF-PA-10001661"/>
    <x v="1"/>
    <s v="Paper"/>
    <s v="Xerox 1922"/>
    <n v="11.952"/>
    <n v="3"/>
    <x v="2"/>
    <n v="4.3326000000000002"/>
    <n v="0.36250000000000004"/>
  </r>
  <r>
    <n v="2043"/>
    <s v="CA-2015-104493"/>
    <x v="650"/>
    <x v="1"/>
    <n v="10"/>
    <x v="2"/>
    <s v="Fri"/>
    <d v="2015-10-08T00:00:00"/>
    <x v="1"/>
    <s v="EB-13705"/>
    <s v="Ed Braxton"/>
    <s v="Corporate"/>
    <s v="United States"/>
    <s v="San Diego"/>
    <x v="1"/>
    <n v="92105"/>
    <x v="1"/>
    <s v="OFF-BI-10004817"/>
    <x v="1"/>
    <s v="Binders"/>
    <s v="GBC Personal VeloBind Strips"/>
    <n v="57.503999999999998"/>
    <n v="6"/>
    <x v="2"/>
    <n v="20.1264"/>
    <n v="0.35000000000000003"/>
  </r>
  <r>
    <n v="2044"/>
    <s v="US-2017-158946"/>
    <x v="548"/>
    <x v="3"/>
    <n v="11"/>
    <x v="0"/>
    <s v="Sat"/>
    <d v="2017-11-23T00:00:00"/>
    <x v="1"/>
    <s v="JW-15220"/>
    <s v="Jane Waco"/>
    <s v="Corporate"/>
    <s v="United States"/>
    <s v="Lakewood"/>
    <x v="24"/>
    <n v="44107"/>
    <x v="3"/>
    <s v="OFF-AR-10001860"/>
    <x v="1"/>
    <s v="Art"/>
    <s v="BIC Liqua Brite Liner"/>
    <n v="38.863999999999997"/>
    <n v="7"/>
    <x v="2"/>
    <n v="7.7728000000000002"/>
    <n v="0.2"/>
  </r>
  <r>
    <n v="2045"/>
    <s v="CA-2014-129168"/>
    <x v="651"/>
    <x v="2"/>
    <n v="8"/>
    <x v="6"/>
    <s v="Sun"/>
    <d v="2014-08-23T00:00:00"/>
    <x v="1"/>
    <s v="KB-16585"/>
    <s v="Ken Black"/>
    <s v="Corporate"/>
    <s v="United States"/>
    <s v="Houston"/>
    <x v="5"/>
    <n v="77095"/>
    <x v="2"/>
    <s v="OFF-PA-10001639"/>
    <x v="1"/>
    <s v="Paper"/>
    <s v="Xerox 203"/>
    <n v="15.552"/>
    <n v="3"/>
    <x v="2"/>
    <n v="5.4432"/>
    <n v="0.35000000000000003"/>
  </r>
  <r>
    <n v="2046"/>
    <s v="CA-2016-131835"/>
    <x v="19"/>
    <x v="0"/>
    <n v="7"/>
    <x v="7"/>
    <s v="Sun"/>
    <d v="2016-07-21T00:00:00"/>
    <x v="1"/>
    <s v="MC-17590"/>
    <s v="Matt Collister"/>
    <s v="Corporate"/>
    <s v="United States"/>
    <s v="Perth Amboy"/>
    <x v="30"/>
    <n v="8861"/>
    <x v="3"/>
    <s v="OFF-AP-10004487"/>
    <x v="1"/>
    <s v="Appliances"/>
    <s v="Kensington 4 Outlet MasterPiece Compact Power Control Center"/>
    <n v="162.63999999999999"/>
    <n v="2"/>
    <x v="0"/>
    <n v="45.539200000000001"/>
    <n v="0.28000000000000003"/>
  </r>
  <r>
    <n v="2049"/>
    <s v="CA-2015-142237"/>
    <x v="652"/>
    <x v="1"/>
    <n v="7"/>
    <x v="7"/>
    <s v="Sat"/>
    <d v="2015-07-13T00:00:00"/>
    <x v="2"/>
    <s v="CK-12595"/>
    <s v="Clytie Kelty"/>
    <s v="Consumer"/>
    <s v="United States"/>
    <s v="Philadelphia"/>
    <x v="9"/>
    <n v="19134"/>
    <x v="3"/>
    <s v="FUR-FU-10004848"/>
    <x v="0"/>
    <s v="Furnishings"/>
    <s v="Howard Miller 13-3/4&quot; Diameter Brushed Chrome Round Wall Clock"/>
    <n v="289.8"/>
    <n v="7"/>
    <x v="2"/>
    <n v="36.225000000000001"/>
    <n v="0.125"/>
  </r>
  <r>
    <n v="2055"/>
    <s v="CA-2016-136434"/>
    <x v="49"/>
    <x v="0"/>
    <n v="12"/>
    <x v="4"/>
    <s v="Thu"/>
    <d v="2016-12-07T00:00:00"/>
    <x v="1"/>
    <s v="RD-19480"/>
    <s v="Rick Duston"/>
    <s v="Consumer"/>
    <s v="United States"/>
    <s v="Richmond"/>
    <x v="14"/>
    <n v="47374"/>
    <x v="2"/>
    <s v="FUR-FU-10001196"/>
    <x v="0"/>
    <s v="Furnishings"/>
    <s v="DAX Cubicle Frames - 8x10"/>
    <n v="17.309999999999999"/>
    <n v="3"/>
    <x v="0"/>
    <n v="5.1929999999999996"/>
    <n v="0.3"/>
  </r>
  <r>
    <n v="2056"/>
    <s v="CA-2017-120376"/>
    <x v="66"/>
    <x v="3"/>
    <n v="12"/>
    <x v="4"/>
    <s v="Fri"/>
    <d v="2017-12-25T00:00:00"/>
    <x v="2"/>
    <s v="TP-21130"/>
    <s v="Theone Pippenger"/>
    <s v="Consumer"/>
    <s v="United States"/>
    <s v="Detroit"/>
    <x v="12"/>
    <n v="48227"/>
    <x v="2"/>
    <s v="TEC-AC-10001114"/>
    <x v="2"/>
    <s v="Accessories"/>
    <s v="Microsoft Wireless Mobile Mouse 4000"/>
    <n v="199.95"/>
    <n v="5"/>
    <x v="0"/>
    <n v="63.984000000000002"/>
    <n v="0.32"/>
  </r>
  <r>
    <n v="2060"/>
    <s v="CA-2014-106439"/>
    <x v="653"/>
    <x v="2"/>
    <n v="10"/>
    <x v="2"/>
    <s v="Fri"/>
    <d v="2014-11-04T00:00:00"/>
    <x v="1"/>
    <s v="GG-14650"/>
    <s v="Greg Guthrie"/>
    <s v="Corporate"/>
    <s v="United States"/>
    <s v="Los Angeles"/>
    <x v="1"/>
    <n v="90049"/>
    <x v="1"/>
    <s v="OFF-FA-10002975"/>
    <x v="1"/>
    <s v="Fasteners"/>
    <s v="Staples"/>
    <n v="11.34"/>
    <n v="3"/>
    <x v="0"/>
    <n v="5.2164000000000001"/>
    <n v="0.46"/>
  </r>
  <r>
    <n v="2069"/>
    <s v="CA-2015-133452"/>
    <x v="654"/>
    <x v="1"/>
    <n v="4"/>
    <x v="3"/>
    <s v="Mon"/>
    <d v="2015-04-19T00:00:00"/>
    <x v="1"/>
    <s v="ZC-21910"/>
    <s v="Zuschuss Carroll"/>
    <s v="Consumer"/>
    <s v="United States"/>
    <s v="Pomona"/>
    <x v="1"/>
    <n v="91767"/>
    <x v="1"/>
    <s v="TEC-AC-10002800"/>
    <x v="2"/>
    <s v="Accessories"/>
    <s v="Plantronics Audio 478 Stereo USB Headset"/>
    <n v="199.96"/>
    <n v="4"/>
    <x v="0"/>
    <n v="69.986000000000004"/>
    <n v="0.35000000000000003"/>
  </r>
  <r>
    <n v="2071"/>
    <s v="CA-2016-146521"/>
    <x v="655"/>
    <x v="0"/>
    <n v="7"/>
    <x v="7"/>
    <s v="Thu"/>
    <d v="2016-07-23T00:00:00"/>
    <x v="0"/>
    <s v="CC-12610"/>
    <s v="Corey Catlett"/>
    <s v="Corporate"/>
    <s v="United States"/>
    <s v="Philadelphia"/>
    <x v="9"/>
    <n v="19134"/>
    <x v="3"/>
    <s v="OFF-BI-10000301"/>
    <x v="1"/>
    <s v="Binders"/>
    <s v="GBC Instant Report Kit"/>
    <n v="1.9410000000000001"/>
    <n v="1"/>
    <x v="7"/>
    <n v="-1.294"/>
    <n v="-0.66666666666666663"/>
  </r>
  <r>
    <n v="2072"/>
    <s v="US-2017-110996"/>
    <x v="224"/>
    <x v="3"/>
    <n v="11"/>
    <x v="0"/>
    <s v="Mon"/>
    <d v="2017-11-25T00:00:00"/>
    <x v="1"/>
    <s v="KA-16525"/>
    <s v="Kelly Andreada"/>
    <s v="Consumer"/>
    <s v="United States"/>
    <s v="Ontario"/>
    <x v="1"/>
    <n v="91761"/>
    <x v="1"/>
    <s v="FUR-CH-10003956"/>
    <x v="0"/>
    <s v="Chairs"/>
    <s v="Novimex High-Tech Fabric Mesh Task Chair"/>
    <n v="283.92"/>
    <n v="5"/>
    <x v="2"/>
    <n v="-46.137"/>
    <n v="-0.16250000000000001"/>
  </r>
  <r>
    <n v="2073"/>
    <s v="CA-2016-129693"/>
    <x v="488"/>
    <x v="0"/>
    <n v="11"/>
    <x v="0"/>
    <s v="Sat"/>
    <d v="2016-12-02T00:00:00"/>
    <x v="1"/>
    <s v="TC-20980"/>
    <s v="Tamara Chand"/>
    <s v="Corporate"/>
    <s v="United States"/>
    <s v="Seattle"/>
    <x v="4"/>
    <n v="98105"/>
    <x v="1"/>
    <s v="OFF-BI-10002954"/>
    <x v="1"/>
    <s v="Binders"/>
    <s v="Newell 3-Hole Punched Plastic Slotted Magazine Holders for Binders"/>
    <n v="7.3120000000000003"/>
    <n v="2"/>
    <x v="2"/>
    <n v="2.5592000000000001"/>
    <n v="0.35000000000000003"/>
  </r>
  <r>
    <n v="2074"/>
    <s v="CA-2017-122504"/>
    <x v="656"/>
    <x v="3"/>
    <n v="11"/>
    <x v="0"/>
    <s v="Tue"/>
    <d v="2017-11-12T00:00:00"/>
    <x v="0"/>
    <s v="DB-13270"/>
    <s v="Deborah Brumfield"/>
    <s v="Home Office"/>
    <s v="United States"/>
    <s v="Brentwood"/>
    <x v="1"/>
    <n v="94513"/>
    <x v="1"/>
    <s v="TEC-AC-10003289"/>
    <x v="2"/>
    <s v="Accessories"/>
    <s v="Anker Ultra-Slim Mini Bluetooth 3.0 Wireless Keyboard"/>
    <n v="59.97"/>
    <n v="3"/>
    <x v="0"/>
    <n v="13.793100000000001"/>
    <n v="0.23"/>
  </r>
  <r>
    <n v="2076"/>
    <s v="CA-2014-131051"/>
    <x v="585"/>
    <x v="2"/>
    <n v="12"/>
    <x v="4"/>
    <s v="Mon"/>
    <d v="2014-12-05T00:00:00"/>
    <x v="1"/>
    <s v="TR-21325"/>
    <s v="Toby Ritter"/>
    <s v="Consumer"/>
    <s v="United States"/>
    <s v="San Francisco"/>
    <x v="1"/>
    <n v="94122"/>
    <x v="1"/>
    <s v="FUR-FU-10001861"/>
    <x v="0"/>
    <s v="Furnishings"/>
    <s v="Floodlight Indoor Halogen Bulbs, 1 Bulb per Pack, 60 Watts"/>
    <n v="58.2"/>
    <n v="3"/>
    <x v="0"/>
    <n v="28.518000000000001"/>
    <n v="0.49"/>
  </r>
  <r>
    <n v="2077"/>
    <s v="CA-2017-140676"/>
    <x v="507"/>
    <x v="3"/>
    <n v="9"/>
    <x v="8"/>
    <s v="Tue"/>
    <d v="2017-09-15T00:00:00"/>
    <x v="2"/>
    <s v="BF-11080"/>
    <s v="Bart Folk"/>
    <s v="Consumer"/>
    <s v="United States"/>
    <s v="Baltimore"/>
    <x v="39"/>
    <n v="21215"/>
    <x v="3"/>
    <s v="OFF-PA-10004082"/>
    <x v="1"/>
    <s v="Paper"/>
    <s v="Adams Telephone Message Book w/Frequently-Called Numbers Space, 400 Messages per Book"/>
    <n v="39.9"/>
    <n v="5"/>
    <x v="0"/>
    <n v="19.95"/>
    <n v="0.5"/>
  </r>
  <r>
    <n v="2080"/>
    <s v="CA-2015-120103"/>
    <x v="100"/>
    <x v="1"/>
    <n v="12"/>
    <x v="4"/>
    <s v="Thu"/>
    <d v="2015-12-29T00:00:00"/>
    <x v="1"/>
    <s v="MS-17365"/>
    <s v="Maribeth Schnelling"/>
    <s v="Consumer"/>
    <s v="United States"/>
    <s v="Phoenix"/>
    <x v="16"/>
    <n v="85023"/>
    <x v="1"/>
    <s v="OFF-PA-10001295"/>
    <x v="1"/>
    <s v="Paper"/>
    <s v="Computer Printout Paper with Letter-Trim Perforations"/>
    <n v="106.232"/>
    <n v="7"/>
    <x v="2"/>
    <n v="37.181199999999997"/>
    <n v="0.35"/>
  </r>
  <r>
    <n v="2083"/>
    <s v="CA-2017-104647"/>
    <x v="657"/>
    <x v="3"/>
    <n v="2"/>
    <x v="11"/>
    <s v="Thu"/>
    <d v="2017-03-01T00:00:00"/>
    <x v="1"/>
    <s v="CK-12595"/>
    <s v="Clytie Kelty"/>
    <s v="Consumer"/>
    <s v="United States"/>
    <s v="Los Angeles"/>
    <x v="1"/>
    <n v="90008"/>
    <x v="1"/>
    <s v="OFF-PA-10002870"/>
    <x v="1"/>
    <s v="Paper"/>
    <s v="Ampad Phone Message Book, Recycled, 400 Message Capacity, 5 ¾” x 11”"/>
    <n v="37.44"/>
    <n v="6"/>
    <x v="0"/>
    <n v="16.847999999999999"/>
    <n v="0.45"/>
  </r>
  <r>
    <n v="2084"/>
    <s v="CA-2014-110352"/>
    <x v="530"/>
    <x v="2"/>
    <n v="11"/>
    <x v="0"/>
    <s v="Sun"/>
    <d v="2014-11-29T00:00:00"/>
    <x v="1"/>
    <s v="ED-13885"/>
    <s v="Emily Ducich"/>
    <s v="Home Office"/>
    <s v="United States"/>
    <s v="Houston"/>
    <x v="5"/>
    <n v="77036"/>
    <x v="2"/>
    <s v="OFF-LA-10003923"/>
    <x v="1"/>
    <s v="Labels"/>
    <s v="Alphabetical Labels for Top Tab Filing"/>
    <n v="23.68"/>
    <n v="2"/>
    <x v="2"/>
    <n v="8.8800000000000008"/>
    <n v="0.37500000000000006"/>
  </r>
  <r>
    <n v="2085"/>
    <s v="CA-2016-140501"/>
    <x v="658"/>
    <x v="0"/>
    <n v="6"/>
    <x v="1"/>
    <s v="Thu"/>
    <d v="2016-06-28T00:00:00"/>
    <x v="1"/>
    <s v="IM-15070"/>
    <s v="Irene Maddox"/>
    <s v="Consumer"/>
    <s v="United States"/>
    <s v="New York City"/>
    <x v="15"/>
    <n v="10009"/>
    <x v="3"/>
    <s v="OFF-LA-10003510"/>
    <x v="1"/>
    <s v="Labels"/>
    <s v="Avery 4027 File Folder Labels for Dot Matrix Printers, 5000 Labels per Box, White"/>
    <n v="122.12"/>
    <n v="4"/>
    <x v="0"/>
    <n v="56.175199999999997"/>
    <n v="0.45999999999999996"/>
  </r>
  <r>
    <n v="2090"/>
    <s v="CA-2015-139290"/>
    <x v="659"/>
    <x v="1"/>
    <n v="10"/>
    <x v="2"/>
    <s v="Mon"/>
    <d v="2015-10-30T00:00:00"/>
    <x v="1"/>
    <s v="MY-17380"/>
    <s v="Maribeth Yedwab"/>
    <s v="Corporate"/>
    <s v="United States"/>
    <s v="Rancho Cucamonga"/>
    <x v="1"/>
    <n v="91730"/>
    <x v="1"/>
    <s v="OFF-LA-10004008"/>
    <x v="1"/>
    <s v="Labels"/>
    <s v="Avery 507"/>
    <n v="5.76"/>
    <n v="2"/>
    <x v="0"/>
    <n v="2.6496"/>
    <n v="0.46"/>
  </r>
  <r>
    <n v="2091"/>
    <s v="CA-2017-166142"/>
    <x v="660"/>
    <x v="3"/>
    <n v="7"/>
    <x v="7"/>
    <s v="Sat"/>
    <d v="2017-07-19T00:00:00"/>
    <x v="1"/>
    <s v="MM-17260"/>
    <s v="Magdelene Morse"/>
    <s v="Consumer"/>
    <s v="United States"/>
    <s v="Wilmington"/>
    <x v="13"/>
    <n v="19805"/>
    <x v="3"/>
    <s v="OFF-BI-10004094"/>
    <x v="1"/>
    <s v="Binders"/>
    <s v="GBC Standard Plastic Binding Systems Combs"/>
    <n v="26.55"/>
    <n v="3"/>
    <x v="0"/>
    <n v="13.009499999999999"/>
    <n v="0.48999999999999994"/>
  </r>
  <r>
    <n v="2093"/>
    <s v="CA-2014-145926"/>
    <x v="661"/>
    <x v="2"/>
    <n v="11"/>
    <x v="0"/>
    <s v="Mon"/>
    <d v="2014-11-21T00:00:00"/>
    <x v="1"/>
    <s v="MP-17470"/>
    <s v="Mark Packer"/>
    <s v="Home Office"/>
    <s v="United States"/>
    <s v="Moorhead"/>
    <x v="11"/>
    <n v="56560"/>
    <x v="2"/>
    <s v="FUR-CH-10004289"/>
    <x v="0"/>
    <s v="Chairs"/>
    <s v="Global Super Steno Chair"/>
    <n v="479.9"/>
    <n v="5"/>
    <x v="0"/>
    <n v="81.582999999999998"/>
    <n v="0.17"/>
  </r>
  <r>
    <n v="2094"/>
    <s v="CA-2015-149678"/>
    <x v="654"/>
    <x v="1"/>
    <n v="4"/>
    <x v="3"/>
    <s v="Mon"/>
    <d v="2015-04-15T00:00:00"/>
    <x v="0"/>
    <s v="AW-10840"/>
    <s v="Anthony Witt"/>
    <s v="Consumer"/>
    <s v="United States"/>
    <s v="Farmington"/>
    <x v="27"/>
    <n v="87401"/>
    <x v="1"/>
    <s v="OFF-SU-10004498"/>
    <x v="1"/>
    <s v="Supplies"/>
    <s v="Martin-Yale Premier Letter Opener"/>
    <n v="12.88"/>
    <n v="1"/>
    <x v="0"/>
    <n v="0.38640000000000002"/>
    <n v="0.03"/>
  </r>
  <r>
    <n v="2095"/>
    <s v="US-2015-164357"/>
    <x v="662"/>
    <x v="1"/>
    <n v="11"/>
    <x v="0"/>
    <s v="Wed"/>
    <d v="2015-11-29T00:00:00"/>
    <x v="1"/>
    <s v="SF-20065"/>
    <s v="Sandra Flanagan"/>
    <s v="Consumer"/>
    <s v="United States"/>
    <s v="Wilmington"/>
    <x v="3"/>
    <n v="28403"/>
    <x v="0"/>
    <s v="OFF-AR-10001177"/>
    <x v="1"/>
    <s v="Art"/>
    <s v="Newell 349"/>
    <n v="13.12"/>
    <n v="5"/>
    <x v="2"/>
    <n v="1.476"/>
    <n v="0.1125"/>
  </r>
  <r>
    <n v="2096"/>
    <s v="US-2016-146570"/>
    <x v="663"/>
    <x v="0"/>
    <n v="5"/>
    <x v="5"/>
    <s v="Sun"/>
    <d v="2016-05-20T00:00:00"/>
    <x v="1"/>
    <s v="SN-20710"/>
    <s v="Steve Nguyen"/>
    <s v="Home Office"/>
    <s v="United States"/>
    <s v="Jackson"/>
    <x v="35"/>
    <n v="39212"/>
    <x v="0"/>
    <s v="OFF-BI-10001718"/>
    <x v="1"/>
    <s v="Binders"/>
    <s v="GBC DocuBind P50 Personal Binding Machine"/>
    <n v="511.84"/>
    <n v="8"/>
    <x v="0"/>
    <n v="240.56479999999999"/>
    <n v="0.47000000000000003"/>
  </r>
  <r>
    <n v="2099"/>
    <s v="CA-2017-124401"/>
    <x v="209"/>
    <x v="3"/>
    <n v="9"/>
    <x v="8"/>
    <s v="Thu"/>
    <d v="2017-09-12T00:00:00"/>
    <x v="1"/>
    <s v="RD-19900"/>
    <s v="Ruben Dartt"/>
    <s v="Consumer"/>
    <s v="United States"/>
    <s v="Portland"/>
    <x v="21"/>
    <n v="97206"/>
    <x v="1"/>
    <s v="OFF-ST-10000649"/>
    <x v="1"/>
    <s v="Storage"/>
    <s v="Hanging Personal Folder File"/>
    <n v="37.68"/>
    <n v="3"/>
    <x v="2"/>
    <n v="2.355"/>
    <n v="6.25E-2"/>
  </r>
  <r>
    <n v="2101"/>
    <s v="US-2014-140116"/>
    <x v="415"/>
    <x v="2"/>
    <n v="3"/>
    <x v="10"/>
    <s v="Mon"/>
    <d v="2014-03-17T00:00:00"/>
    <x v="1"/>
    <s v="KT-16480"/>
    <s v="Kean Thornton"/>
    <s v="Consumer"/>
    <s v="United States"/>
    <s v="Denver"/>
    <x v="22"/>
    <n v="80219"/>
    <x v="1"/>
    <s v="OFF-ST-10000078"/>
    <x v="1"/>
    <s v="Storage"/>
    <s v="Tennsco 6- and 18-Compartment Lockers"/>
    <n v="636.40800000000002"/>
    <n v="3"/>
    <x v="2"/>
    <n v="-15.9102"/>
    <n v="-2.4999999999999998E-2"/>
  </r>
  <r>
    <n v="2103"/>
    <s v="CA-2014-123295"/>
    <x v="664"/>
    <x v="2"/>
    <n v="7"/>
    <x v="7"/>
    <s v="Fri"/>
    <d v="2014-07-18T00:00:00"/>
    <x v="3"/>
    <s v="AH-10120"/>
    <s v="Adrian Hane"/>
    <s v="Home Office"/>
    <s v="United States"/>
    <s v="Tucson"/>
    <x v="16"/>
    <n v="85705"/>
    <x v="1"/>
    <s v="FUR-CH-10002372"/>
    <x v="0"/>
    <s v="Chairs"/>
    <s v="Office Star - Ergonomically Designed Knee Chair"/>
    <n v="259.13600000000002"/>
    <n v="4"/>
    <x v="2"/>
    <n v="-25.913599999999999"/>
    <n v="-9.9999999999999992E-2"/>
  </r>
  <r>
    <n v="2104"/>
    <s v="CA-2017-167101"/>
    <x v="665"/>
    <x v="3"/>
    <n v="3"/>
    <x v="10"/>
    <s v="Fri"/>
    <d v="2017-03-28T00:00:00"/>
    <x v="0"/>
    <s v="BM-11650"/>
    <s v="Brian Moss"/>
    <s v="Corporate"/>
    <s v="United States"/>
    <s v="New York City"/>
    <x v="15"/>
    <n v="10009"/>
    <x v="3"/>
    <s v="OFF-PA-10000357"/>
    <x v="1"/>
    <s v="Paper"/>
    <s v="Xerox 1888"/>
    <n v="221.92"/>
    <n v="4"/>
    <x v="0"/>
    <n v="106.52160000000001"/>
    <n v="0.48000000000000004"/>
  </r>
  <r>
    <n v="2106"/>
    <s v="US-2014-167633"/>
    <x v="584"/>
    <x v="2"/>
    <n v="9"/>
    <x v="8"/>
    <s v="Tue"/>
    <d v="2014-10-05T00:00:00"/>
    <x v="1"/>
    <s v="BW-11200"/>
    <s v="Ben Wallace"/>
    <s v="Consumer"/>
    <s v="United States"/>
    <s v="Boynton Beach"/>
    <x v="2"/>
    <n v="33437"/>
    <x v="0"/>
    <s v="OFF-PA-10004888"/>
    <x v="1"/>
    <s v="Paper"/>
    <s v="Xerox 217"/>
    <n v="15.552"/>
    <n v="3"/>
    <x v="2"/>
    <n v="5.4432"/>
    <n v="0.35000000000000003"/>
  </r>
  <r>
    <n v="2107"/>
    <s v="US-2014-152723"/>
    <x v="464"/>
    <x v="2"/>
    <n v="9"/>
    <x v="8"/>
    <s v="Fri"/>
    <d v="2014-09-26T00:00:00"/>
    <x v="3"/>
    <s v="HG-14965"/>
    <s v="Henry Goldwyn"/>
    <s v="Corporate"/>
    <s v="United States"/>
    <s v="Mesquite"/>
    <x v="5"/>
    <n v="75150"/>
    <x v="2"/>
    <s v="OFF-BI-10003460"/>
    <x v="1"/>
    <s v="Binders"/>
    <s v="Acco 3-Hole Punch"/>
    <n v="0.876"/>
    <n v="1"/>
    <x v="3"/>
    <n v="-1.4016"/>
    <n v="-1.5999999999999999"/>
  </r>
  <r>
    <n v="2108"/>
    <s v="CA-2015-164882"/>
    <x v="89"/>
    <x v="1"/>
    <n v="10"/>
    <x v="2"/>
    <s v="Sat"/>
    <d v="2015-10-31T00:00:00"/>
    <x v="3"/>
    <s v="SG-20080"/>
    <s v="Sandra Glassco"/>
    <s v="Consumer"/>
    <s v="United States"/>
    <s v="Redlands"/>
    <x v="1"/>
    <n v="92374"/>
    <x v="1"/>
    <s v="OFF-PA-10000157"/>
    <x v="1"/>
    <s v="Paper"/>
    <s v="Xerox 191"/>
    <n v="19.98"/>
    <n v="1"/>
    <x v="0"/>
    <n v="9.3905999999999992"/>
    <n v="0.47"/>
  </r>
  <r>
    <n v="2117"/>
    <s v="CA-2015-159786"/>
    <x v="88"/>
    <x v="1"/>
    <n v="10"/>
    <x v="2"/>
    <s v="Mon"/>
    <d v="2015-10-17T00:00:00"/>
    <x v="0"/>
    <s v="RK-19300"/>
    <s v="Ralph Kennedy"/>
    <s v="Consumer"/>
    <s v="United States"/>
    <s v="Rochester"/>
    <x v="15"/>
    <n v="14609"/>
    <x v="3"/>
    <s v="FUR-TA-10001307"/>
    <x v="0"/>
    <s v="Tables"/>
    <s v="SAFCO PlanMaster Heigh-Adjustable Drafting Table Base, 43w x 30d x 30-37h, Black"/>
    <n v="209.67"/>
    <n v="1"/>
    <x v="8"/>
    <n v="-13.978"/>
    <n v="-6.6666666666666666E-2"/>
  </r>
  <r>
    <n v="2118"/>
    <s v="CA-2016-130267"/>
    <x v="250"/>
    <x v="0"/>
    <n v="9"/>
    <x v="8"/>
    <s v="Mon"/>
    <d v="2016-09-23T00:00:00"/>
    <x v="1"/>
    <s v="SW-20245"/>
    <s v="Scot Wooten"/>
    <s v="Consumer"/>
    <s v="United States"/>
    <s v="Stockton"/>
    <x v="1"/>
    <n v="95207"/>
    <x v="1"/>
    <s v="OFF-PA-10002222"/>
    <x v="1"/>
    <s v="Paper"/>
    <s v="Xerox Color Copier Paper, 11&quot; x 17&quot;, Ream"/>
    <n v="159.88"/>
    <n v="7"/>
    <x v="0"/>
    <n v="73.544799999999995"/>
    <n v="0.45999999999999996"/>
  </r>
  <r>
    <n v="2119"/>
    <s v="CA-2017-155460"/>
    <x v="666"/>
    <x v="3"/>
    <n v="4"/>
    <x v="3"/>
    <s v="Thu"/>
    <d v="2017-04-15T00:00:00"/>
    <x v="2"/>
    <s v="RW-19630"/>
    <s v="Rob Williams"/>
    <s v="Corporate"/>
    <s v="United States"/>
    <s v="Seattle"/>
    <x v="4"/>
    <n v="98105"/>
    <x v="1"/>
    <s v="OFF-PA-10002479"/>
    <x v="1"/>
    <s v="Paper"/>
    <s v="Xerox 4200 Series MultiUse Premium Copy Paper (20Lb. and 84 Bright)"/>
    <n v="5.28"/>
    <n v="1"/>
    <x v="0"/>
    <n v="2.3759999999999999"/>
    <n v="0.44999999999999996"/>
  </r>
  <r>
    <n v="2121"/>
    <s v="US-2017-168690"/>
    <x v="361"/>
    <x v="3"/>
    <n v="1"/>
    <x v="9"/>
    <s v="Sat"/>
    <d v="2017-01-13T00:00:00"/>
    <x v="1"/>
    <s v="TS-21085"/>
    <s v="Thais Sissman"/>
    <s v="Consumer"/>
    <s v="United States"/>
    <s v="Ormond Beach"/>
    <x v="2"/>
    <n v="32174"/>
    <x v="0"/>
    <s v="OFF-BI-10000145"/>
    <x v="1"/>
    <s v="Binders"/>
    <s v="Zipper Ring Binder Pockets"/>
    <n v="2.8079999999999998"/>
    <n v="3"/>
    <x v="7"/>
    <n v="-1.9656"/>
    <n v="-0.70000000000000007"/>
  </r>
  <r>
    <n v="2122"/>
    <s v="CA-2017-158246"/>
    <x v="45"/>
    <x v="3"/>
    <n v="11"/>
    <x v="0"/>
    <s v="Thu"/>
    <d v="2017-11-11T00:00:00"/>
    <x v="2"/>
    <s v="JB-15400"/>
    <s v="Jennifer Braxton"/>
    <s v="Corporate"/>
    <s v="United States"/>
    <s v="Sunnyvale"/>
    <x v="1"/>
    <n v="94086"/>
    <x v="1"/>
    <s v="FUR-CH-10003061"/>
    <x v="0"/>
    <s v="Chairs"/>
    <s v="Global Leather Task Chair, Black"/>
    <n v="215.976"/>
    <n v="3"/>
    <x v="2"/>
    <n v="-2.6997"/>
    <n v="-1.2500000000000001E-2"/>
  </r>
  <r>
    <n v="2123"/>
    <s v="CA-2017-167381"/>
    <x v="582"/>
    <x v="3"/>
    <n v="9"/>
    <x v="8"/>
    <s v="Fri"/>
    <d v="2017-09-24T00:00:00"/>
    <x v="0"/>
    <s v="EH-14005"/>
    <s v="Erica Hernandez"/>
    <s v="Home Office"/>
    <s v="United States"/>
    <s v="Lansing"/>
    <x v="12"/>
    <n v="48911"/>
    <x v="2"/>
    <s v="FUR-BO-10001972"/>
    <x v="0"/>
    <s v="Bookcases"/>
    <s v="O'Sullivan 4-Shelf Bookcase in Odessa Pine"/>
    <n v="241.96"/>
    <n v="2"/>
    <x v="0"/>
    <n v="41.133200000000002"/>
    <n v="0.17"/>
  </r>
  <r>
    <n v="2125"/>
    <s v="CA-2017-144862"/>
    <x v="96"/>
    <x v="3"/>
    <n v="12"/>
    <x v="4"/>
    <s v="Fri"/>
    <d v="2017-12-05T00:00:00"/>
    <x v="1"/>
    <s v="EH-14005"/>
    <s v="Erica Hernandez"/>
    <s v="Home Office"/>
    <s v="United States"/>
    <s v="Philadelphia"/>
    <x v="9"/>
    <n v="19143"/>
    <x v="3"/>
    <s v="OFF-EN-10003040"/>
    <x v="1"/>
    <s v="Envelopes"/>
    <s v="Quality Park Security Envelopes"/>
    <n v="104.68"/>
    <n v="5"/>
    <x v="2"/>
    <n v="35.329500000000003"/>
    <n v="0.33750000000000002"/>
  </r>
  <r>
    <n v="2127"/>
    <s v="CA-2014-126032"/>
    <x v="667"/>
    <x v="2"/>
    <n v="6"/>
    <x v="1"/>
    <s v="Mon"/>
    <d v="2014-06-28T00:00:00"/>
    <x v="1"/>
    <s v="BS-11665"/>
    <s v="Brian Stugart"/>
    <s v="Consumer"/>
    <s v="United States"/>
    <s v="Philadelphia"/>
    <x v="9"/>
    <n v="19143"/>
    <x v="3"/>
    <s v="TEC-AC-10000158"/>
    <x v="2"/>
    <s v="Accessories"/>
    <s v="Sony 64GB Class 10 Micro SDHC R40 Memory Card"/>
    <n v="86.376000000000005"/>
    <n v="3"/>
    <x v="2"/>
    <n v="1.0797000000000001"/>
    <n v="1.2500000000000001E-2"/>
  </r>
  <r>
    <n v="2130"/>
    <s v="US-2014-114188"/>
    <x v="668"/>
    <x v="2"/>
    <n v="5"/>
    <x v="5"/>
    <s v="Tue"/>
    <d v="2014-05-22T00:00:00"/>
    <x v="0"/>
    <s v="RF-19345"/>
    <s v="Randy Ferguson"/>
    <s v="Corporate"/>
    <s v="United States"/>
    <s v="Dover"/>
    <x v="38"/>
    <n v="3820"/>
    <x v="3"/>
    <s v="OFF-AP-10000124"/>
    <x v="1"/>
    <s v="Appliances"/>
    <s v="Acco 6 Outlet Guardian Basic Surge Suppressor"/>
    <n v="33.28"/>
    <n v="4"/>
    <x v="0"/>
    <n v="9.3184000000000005"/>
    <n v="0.28000000000000003"/>
  </r>
  <r>
    <n v="2133"/>
    <s v="CA-2015-156524"/>
    <x v="311"/>
    <x v="1"/>
    <n v="11"/>
    <x v="0"/>
    <s v="Fri"/>
    <d v="2015-11-26T00:00:00"/>
    <x v="1"/>
    <s v="DL-12865"/>
    <s v="Dan Lawera"/>
    <s v="Consumer"/>
    <s v="United States"/>
    <s v="New York City"/>
    <x v="15"/>
    <n v="10011"/>
    <x v="3"/>
    <s v="OFF-PA-10003883"/>
    <x v="1"/>
    <s v="Paper"/>
    <s v="Message Book, Phone, Wirebound Standard Line Memo, 2 3/4&quot; X 5&quot;"/>
    <n v="19.649999999999999"/>
    <n v="3"/>
    <x v="0"/>
    <n v="9.0389999999999997"/>
    <n v="0.46"/>
  </r>
  <r>
    <n v="2134"/>
    <s v="CA-2015-122210"/>
    <x v="669"/>
    <x v="1"/>
    <n v="11"/>
    <x v="0"/>
    <s v="Mon"/>
    <d v="2015-12-04T00:00:00"/>
    <x v="1"/>
    <s v="WB-21850"/>
    <s v="William Brown"/>
    <s v="Consumer"/>
    <s v="United States"/>
    <s v="Philadelphia"/>
    <x v="9"/>
    <n v="19134"/>
    <x v="3"/>
    <s v="OFF-BI-10003656"/>
    <x v="1"/>
    <s v="Binders"/>
    <s v="Fellowes PB200 Plastic Comb Binding Machine"/>
    <n v="152.99100000000001"/>
    <n v="3"/>
    <x v="7"/>
    <n v="-122.39279999999999"/>
    <n v="-0.79999999999999993"/>
  </r>
  <r>
    <n v="2137"/>
    <s v="CA-2015-156377"/>
    <x v="617"/>
    <x v="1"/>
    <n v="12"/>
    <x v="4"/>
    <s v="Thu"/>
    <d v="2016-01-05T00:00:00"/>
    <x v="1"/>
    <s v="TB-21625"/>
    <s v="Trudy Brown"/>
    <s v="Consumer"/>
    <s v="United States"/>
    <s v="Grand Prairie"/>
    <x v="5"/>
    <n v="75051"/>
    <x v="2"/>
    <s v="FUR-FU-10002364"/>
    <x v="0"/>
    <s v="Furnishings"/>
    <s v="Eldon Expressions Wood Desk Accessories, Oak"/>
    <n v="14.76"/>
    <n v="5"/>
    <x v="6"/>
    <n v="-11.439"/>
    <n v="-0.77500000000000002"/>
  </r>
  <r>
    <n v="2139"/>
    <s v="US-2017-157896"/>
    <x v="670"/>
    <x v="3"/>
    <n v="11"/>
    <x v="0"/>
    <s v="Thu"/>
    <d v="2017-11-16T00:00:00"/>
    <x v="3"/>
    <s v="CB-12415"/>
    <s v="Christy Brittain"/>
    <s v="Consumer"/>
    <s v="United States"/>
    <s v="New York City"/>
    <x v="15"/>
    <n v="10009"/>
    <x v="3"/>
    <s v="OFF-PA-10004092"/>
    <x v="1"/>
    <s v="Paper"/>
    <s v="Tops Green Bar Computer Printout Paper"/>
    <n v="146.82"/>
    <n v="3"/>
    <x v="0"/>
    <n v="73.41"/>
    <n v="0.5"/>
  </r>
  <r>
    <n v="2140"/>
    <s v="CA-2014-159520"/>
    <x v="568"/>
    <x v="2"/>
    <n v="6"/>
    <x v="1"/>
    <s v="Fri"/>
    <d v="2014-06-11T00:00:00"/>
    <x v="1"/>
    <s v="GT-14635"/>
    <s v="Grant Thornton"/>
    <s v="Corporate"/>
    <s v="United States"/>
    <s v="Long Beach"/>
    <x v="15"/>
    <n v="11561"/>
    <x v="3"/>
    <s v="OFF-BI-10003982"/>
    <x v="1"/>
    <s v="Binders"/>
    <s v="Wilson Jones Century Plastic Molded Ring Binders"/>
    <n v="149.54400000000001"/>
    <n v="9"/>
    <x v="2"/>
    <n v="50.4711"/>
    <n v="0.33749999999999997"/>
  </r>
  <r>
    <n v="2143"/>
    <s v="CA-2016-155481"/>
    <x v="142"/>
    <x v="0"/>
    <n v="9"/>
    <x v="8"/>
    <s v="Thu"/>
    <d v="2016-09-05T00:00:00"/>
    <x v="1"/>
    <s v="DK-13225"/>
    <s v="Dean Katz"/>
    <s v="Corporate"/>
    <s v="United States"/>
    <s v="Philadelphia"/>
    <x v="9"/>
    <n v="19140"/>
    <x v="3"/>
    <s v="OFF-PA-10004675"/>
    <x v="1"/>
    <s v="Paper"/>
    <s v="Telephone Message Books with Fax/Mobile Section, 5 1/2&quot; x 3 3/16&quot;"/>
    <n v="30.48"/>
    <n v="6"/>
    <x v="2"/>
    <n v="9.9060000000000006"/>
    <n v="0.32500000000000001"/>
  </r>
  <r>
    <n v="2146"/>
    <s v="US-2016-152051"/>
    <x v="671"/>
    <x v="0"/>
    <n v="6"/>
    <x v="1"/>
    <s v="Sat"/>
    <d v="2016-06-29T00:00:00"/>
    <x v="1"/>
    <s v="TS-21160"/>
    <s v="Theresa Swint"/>
    <s v="Corporate"/>
    <s v="United States"/>
    <s v="York"/>
    <x v="9"/>
    <n v="17403"/>
    <x v="3"/>
    <s v="FUR-CH-10002965"/>
    <x v="0"/>
    <s v="Chairs"/>
    <s v="Global Leather Highback Executive Chair with Pneumatic Height Adjustment, Black"/>
    <n v="422.05799999999999"/>
    <n v="3"/>
    <x v="4"/>
    <n v="-18.088200000000001"/>
    <n v="-4.2857142857142858E-2"/>
  </r>
  <r>
    <n v="2149"/>
    <s v="CA-2014-141607"/>
    <x v="429"/>
    <x v="2"/>
    <n v="12"/>
    <x v="4"/>
    <s v="Fri"/>
    <d v="2014-12-17T00:00:00"/>
    <x v="1"/>
    <s v="WB-21850"/>
    <s v="William Brown"/>
    <s v="Consumer"/>
    <s v="United States"/>
    <s v="Concord"/>
    <x v="1"/>
    <n v="94521"/>
    <x v="1"/>
    <s v="FUR-FU-10003975"/>
    <x v="0"/>
    <s v="Furnishings"/>
    <s v="Eldon Advantage Chair Mats for Low to Medium Pile Carpets"/>
    <n v="43.31"/>
    <n v="1"/>
    <x v="0"/>
    <n v="4.3310000000000004"/>
    <n v="0.1"/>
  </r>
  <r>
    <n v="2150"/>
    <s v="CA-2017-102771"/>
    <x v="184"/>
    <x v="3"/>
    <n v="3"/>
    <x v="10"/>
    <s v="Fri"/>
    <d v="2017-04-05T00:00:00"/>
    <x v="1"/>
    <s v="DO-13435"/>
    <s v="Denny Ordway"/>
    <s v="Consumer"/>
    <s v="United States"/>
    <s v="New York City"/>
    <x v="15"/>
    <n v="10035"/>
    <x v="3"/>
    <s v="TEC-PH-10001536"/>
    <x v="2"/>
    <s v="Phones"/>
    <s v="Spigen Samsung Galaxy S5 Case Wallet"/>
    <n v="84.95"/>
    <n v="5"/>
    <x v="0"/>
    <n v="22.087"/>
    <n v="0.26"/>
  </r>
  <r>
    <n v="2151"/>
    <s v="US-2017-139969"/>
    <x v="123"/>
    <x v="3"/>
    <n v="11"/>
    <x v="0"/>
    <s v="Sun"/>
    <d v="2017-11-26T00:00:00"/>
    <x v="1"/>
    <s v="AF-10870"/>
    <s v="Art Ferguson"/>
    <s v="Consumer"/>
    <s v="United States"/>
    <s v="College Station"/>
    <x v="5"/>
    <n v="77840"/>
    <x v="2"/>
    <s v="FUR-CH-10001973"/>
    <x v="0"/>
    <s v="Chairs"/>
    <s v="Office Star Flex Back Scooter Chair with White Frame"/>
    <n v="233.05799999999999"/>
    <n v="3"/>
    <x v="4"/>
    <n v="-53.270400000000002"/>
    <n v="-0.22857142857142859"/>
  </r>
  <r>
    <n v="2152"/>
    <s v="CA-2014-167360"/>
    <x v="156"/>
    <x v="2"/>
    <n v="11"/>
    <x v="0"/>
    <s v="Mon"/>
    <d v="2014-11-29T00:00:00"/>
    <x v="0"/>
    <s v="RB-19435"/>
    <s v="Richard Bierner"/>
    <s v="Consumer"/>
    <s v="United States"/>
    <s v="Saint Louis"/>
    <x v="25"/>
    <n v="63116"/>
    <x v="2"/>
    <s v="TEC-AC-10001772"/>
    <x v="2"/>
    <s v="Accessories"/>
    <s v="Memorex Mini Travel Drive 16 GB USB 2.0 Flash Drive"/>
    <n v="111.79"/>
    <n v="7"/>
    <x v="0"/>
    <n v="43.598100000000002"/>
    <n v="0.39"/>
  </r>
  <r>
    <n v="2153"/>
    <s v="CA-2015-123505"/>
    <x v="6"/>
    <x v="1"/>
    <n v="11"/>
    <x v="0"/>
    <s v="Sun"/>
    <d v="2015-11-26T00:00:00"/>
    <x v="1"/>
    <s v="AR-10540"/>
    <s v="Andy Reiter"/>
    <s v="Consumer"/>
    <s v="United States"/>
    <s v="Quincy"/>
    <x v="31"/>
    <n v="2169"/>
    <x v="3"/>
    <s v="OFF-PA-10002586"/>
    <x v="1"/>
    <s v="Paper"/>
    <s v="Xerox 1970"/>
    <n v="14.94"/>
    <n v="3"/>
    <x v="0"/>
    <n v="7.0217999999999998"/>
    <n v="0.47000000000000003"/>
  </r>
  <r>
    <n v="2154"/>
    <s v="CA-2016-117282"/>
    <x v="215"/>
    <x v="0"/>
    <n v="7"/>
    <x v="7"/>
    <s v="Thu"/>
    <d v="2016-07-18T00:00:00"/>
    <x v="1"/>
    <s v="DR-12880"/>
    <s v="Dan Reichenbach"/>
    <s v="Corporate"/>
    <s v="United States"/>
    <s v="New York City"/>
    <x v="15"/>
    <n v="10009"/>
    <x v="3"/>
    <s v="OFF-BI-10004094"/>
    <x v="1"/>
    <s v="Binders"/>
    <s v="GBC Standard Plastic Binding Systems Combs"/>
    <n v="14.16"/>
    <n v="2"/>
    <x v="2"/>
    <n v="5.133"/>
    <n v="0.36249999999999999"/>
  </r>
  <r>
    <n v="2155"/>
    <s v="US-2016-120460"/>
    <x v="564"/>
    <x v="0"/>
    <n v="4"/>
    <x v="3"/>
    <s v="Sat"/>
    <d v="2016-05-05T00:00:00"/>
    <x v="1"/>
    <s v="BF-11170"/>
    <s v="Ben Ferrer"/>
    <s v="Home Office"/>
    <s v="United States"/>
    <s v="Dallas"/>
    <x v="5"/>
    <n v="75081"/>
    <x v="2"/>
    <s v="FUR-FU-10004973"/>
    <x v="0"/>
    <s v="Furnishings"/>
    <s v="Flat Face Poster Frame"/>
    <n v="22.608000000000001"/>
    <n v="3"/>
    <x v="6"/>
    <n v="-10.1736"/>
    <n v="-0.45"/>
  </r>
  <r>
    <n v="2156"/>
    <s v="CA-2016-111115"/>
    <x v="196"/>
    <x v="0"/>
    <n v="7"/>
    <x v="7"/>
    <s v="Mon"/>
    <d v="2016-07-27T00:00:00"/>
    <x v="0"/>
    <s v="LB-16735"/>
    <s v="Larry Blacks"/>
    <s v="Consumer"/>
    <s v="United States"/>
    <s v="Los Angeles"/>
    <x v="1"/>
    <n v="90032"/>
    <x v="1"/>
    <s v="OFF-FA-10000624"/>
    <x v="1"/>
    <s v="Fasteners"/>
    <s v="OIC Binder Clips"/>
    <n v="21.48"/>
    <n v="6"/>
    <x v="0"/>
    <n v="10.74"/>
    <n v="0.5"/>
  </r>
  <r>
    <n v="2157"/>
    <s v="CA-2014-124646"/>
    <x v="168"/>
    <x v="2"/>
    <n v="6"/>
    <x v="1"/>
    <s v="Sun"/>
    <d v="2014-06-24T00:00:00"/>
    <x v="2"/>
    <s v="DV-13465"/>
    <s v="Dianna Vittorini"/>
    <s v="Consumer"/>
    <s v="United States"/>
    <s v="Minneapolis"/>
    <x v="11"/>
    <n v="55407"/>
    <x v="2"/>
    <s v="OFF-ST-10001097"/>
    <x v="1"/>
    <s v="Storage"/>
    <s v="Office Impressions Heavy Duty Welded Shelving &amp; Multimedia Storage Drawers"/>
    <n v="501.81"/>
    <n v="3"/>
    <x v="0"/>
    <n v="0"/>
    <n v="0"/>
  </r>
  <r>
    <n v="2159"/>
    <s v="CA-2017-148166"/>
    <x v="207"/>
    <x v="3"/>
    <n v="10"/>
    <x v="2"/>
    <s v="Sat"/>
    <d v="2017-10-26T00:00:00"/>
    <x v="1"/>
    <s v="NK-18490"/>
    <s v="Neil Knudson"/>
    <s v="Home Office"/>
    <s v="United States"/>
    <s v="Deltona"/>
    <x v="2"/>
    <n v="32725"/>
    <x v="0"/>
    <s v="OFF-AR-10004956"/>
    <x v="1"/>
    <s v="Art"/>
    <s v="Newell 33"/>
    <n v="17.856000000000002"/>
    <n v="4"/>
    <x v="2"/>
    <n v="2.0087999999999999"/>
    <n v="0.11249999999999999"/>
  </r>
  <r>
    <n v="2160"/>
    <s v="CA-2016-159737"/>
    <x v="322"/>
    <x v="0"/>
    <n v="9"/>
    <x v="8"/>
    <s v="Sat"/>
    <d v="2016-09-09T00:00:00"/>
    <x v="1"/>
    <s v="CS-11950"/>
    <s v="Carlos Soltero"/>
    <s v="Consumer"/>
    <s v="United States"/>
    <s v="Chicago"/>
    <x v="10"/>
    <n v="60610"/>
    <x v="2"/>
    <s v="OFF-BI-10004236"/>
    <x v="1"/>
    <s v="Binders"/>
    <s v="XtraLife ClearVue Slant-D Ring Binder, White, 3&quot;"/>
    <n v="8.8079999999999998"/>
    <n v="3"/>
    <x v="3"/>
    <n v="-14.973599999999999"/>
    <n v="-1.7"/>
  </r>
  <r>
    <n v="2161"/>
    <s v="CA-2016-141019"/>
    <x v="672"/>
    <x v="0"/>
    <n v="5"/>
    <x v="5"/>
    <s v="Sat"/>
    <d v="2016-05-14T00:00:00"/>
    <x v="3"/>
    <s v="LH-17155"/>
    <s v="Logan Haushalter"/>
    <s v="Consumer"/>
    <s v="United States"/>
    <s v="Cincinnati"/>
    <x v="24"/>
    <n v="45231"/>
    <x v="3"/>
    <s v="FUR-FU-10002937"/>
    <x v="0"/>
    <s v="Furnishings"/>
    <s v="GE 48&quot; Fluorescent Tube, Cool White Energy Saver, 34 Watts, 30/Box"/>
    <n v="79.384"/>
    <n v="1"/>
    <x v="2"/>
    <n v="29.768999999999998"/>
    <n v="0.375"/>
  </r>
  <r>
    <n v="2162"/>
    <s v="CA-2016-101938"/>
    <x v="673"/>
    <x v="0"/>
    <n v="1"/>
    <x v="9"/>
    <s v="Thu"/>
    <d v="2016-01-12T00:00:00"/>
    <x v="1"/>
    <s v="DW-13480"/>
    <s v="Dianna Wilson"/>
    <s v="Home Office"/>
    <s v="United States"/>
    <s v="Oakland"/>
    <x v="1"/>
    <n v="94601"/>
    <x v="1"/>
    <s v="OFF-AR-10003696"/>
    <x v="1"/>
    <s v="Art"/>
    <s v="Panasonic KP-350BK Electric Pencil Sharpener with Auto Stop"/>
    <n v="34.58"/>
    <n v="1"/>
    <x v="0"/>
    <n v="10.0282"/>
    <n v="0.29000000000000004"/>
  </r>
  <r>
    <n v="2163"/>
    <s v="CA-2017-166296"/>
    <x v="674"/>
    <x v="3"/>
    <n v="3"/>
    <x v="10"/>
    <s v="Mon"/>
    <d v="2017-03-19T00:00:00"/>
    <x v="1"/>
    <s v="KF-16285"/>
    <s v="Karen Ferguson"/>
    <s v="Home Office"/>
    <s v="United States"/>
    <s v="Manteca"/>
    <x v="1"/>
    <n v="95336"/>
    <x v="1"/>
    <s v="OFF-PA-10004359"/>
    <x v="1"/>
    <s v="Paper"/>
    <s v="Multicolor Computer Printout Paper"/>
    <n v="314.55"/>
    <n v="3"/>
    <x v="0"/>
    <n v="150.98400000000001"/>
    <n v="0.48000000000000004"/>
  </r>
  <r>
    <n v="2164"/>
    <s v="CA-2016-154018"/>
    <x v="63"/>
    <x v="0"/>
    <n v="10"/>
    <x v="2"/>
    <s v="Thu"/>
    <d v="2016-10-19T00:00:00"/>
    <x v="1"/>
    <s v="HA-14920"/>
    <s v="Helen Andreada"/>
    <s v="Consumer"/>
    <s v="United States"/>
    <s v="Laredo"/>
    <x v="5"/>
    <n v="78041"/>
    <x v="2"/>
    <s v="TEC-AC-10002402"/>
    <x v="2"/>
    <s v="Accessories"/>
    <s v="Razer Kraken PRO Over Ear PC and Music Headset"/>
    <n v="191.976"/>
    <n v="3"/>
    <x v="2"/>
    <n v="23.997"/>
    <n v="0.125"/>
  </r>
  <r>
    <n v="2169"/>
    <s v="CA-2017-117870"/>
    <x v="675"/>
    <x v="3"/>
    <n v="1"/>
    <x v="9"/>
    <s v="Fri"/>
    <d v="2017-01-30T00:00:00"/>
    <x v="0"/>
    <s v="JH-15820"/>
    <s v="John Huston"/>
    <s v="Consumer"/>
    <s v="United States"/>
    <s v="Kent"/>
    <x v="24"/>
    <n v="44240"/>
    <x v="3"/>
    <s v="OFF-AR-10004078"/>
    <x v="1"/>
    <s v="Art"/>
    <s v="Newell 312"/>
    <n v="14.016"/>
    <n v="3"/>
    <x v="2"/>
    <n v="1.752"/>
    <n v="0.125"/>
  </r>
  <r>
    <n v="2172"/>
    <s v="US-2017-137491"/>
    <x v="123"/>
    <x v="3"/>
    <n v="11"/>
    <x v="0"/>
    <s v="Sun"/>
    <d v="2017-11-25T00:00:00"/>
    <x v="1"/>
    <s v="LC-16930"/>
    <s v="Linda Cazamias"/>
    <s v="Corporate"/>
    <s v="United States"/>
    <s v="San Angelo"/>
    <x v="5"/>
    <n v="76903"/>
    <x v="2"/>
    <s v="FUR-CH-10004675"/>
    <x v="0"/>
    <s v="Chairs"/>
    <s v="Lifetime Advantage Folding Chairs, 4/Carton"/>
    <n v="305.31200000000001"/>
    <n v="2"/>
    <x v="4"/>
    <n v="-8.7232000000000003"/>
    <n v="-2.8571428571428571E-2"/>
  </r>
  <r>
    <n v="2173"/>
    <s v="CA-2014-152296"/>
    <x v="598"/>
    <x v="2"/>
    <n v="8"/>
    <x v="6"/>
    <s v="Fri"/>
    <d v="2014-08-03T00:00:00"/>
    <x v="2"/>
    <s v="IL-15100"/>
    <s v="Ivan Liston"/>
    <s v="Consumer"/>
    <s v="United States"/>
    <s v="San Francisco"/>
    <x v="1"/>
    <n v="94122"/>
    <x v="1"/>
    <s v="OFF-BI-10004506"/>
    <x v="1"/>
    <s v="Binders"/>
    <s v="Wilson Jones data.warehouse D-Ring Binders with DublLock"/>
    <n v="19.751999999999999"/>
    <n v="3"/>
    <x v="2"/>
    <n v="6.9131999999999998"/>
    <n v="0.35000000000000003"/>
  </r>
  <r>
    <n v="2175"/>
    <s v="CA-2015-132507"/>
    <x v="117"/>
    <x v="1"/>
    <n v="7"/>
    <x v="7"/>
    <s v="Thu"/>
    <d v="2015-08-03T00:00:00"/>
    <x v="0"/>
    <s v="CC-12610"/>
    <s v="Corey Catlett"/>
    <s v="Corporate"/>
    <s v="United States"/>
    <s v="Houston"/>
    <x v="5"/>
    <n v="77041"/>
    <x v="2"/>
    <s v="OFF-ST-10000943"/>
    <x v="1"/>
    <s v="Storage"/>
    <s v="Eldon ProFile File 'N Store Portable File Tub Letter/Legal Size Black"/>
    <n v="61.792000000000002"/>
    <n v="4"/>
    <x v="2"/>
    <n v="6.1791999999999998"/>
    <n v="9.9999999999999992E-2"/>
  </r>
  <r>
    <n v="2176"/>
    <s v="CA-2016-125738"/>
    <x v="676"/>
    <x v="0"/>
    <n v="10"/>
    <x v="2"/>
    <s v="Sat"/>
    <d v="2016-10-21T00:00:00"/>
    <x v="1"/>
    <s v="PB-18805"/>
    <s v="Patrick Bzostek"/>
    <s v="Home Office"/>
    <s v="United States"/>
    <s v="Salt Lake City"/>
    <x v="7"/>
    <n v="84106"/>
    <x v="1"/>
    <s v="OFF-PA-10000740"/>
    <x v="1"/>
    <s v="Paper"/>
    <s v="Xerox 1982"/>
    <n v="45.68"/>
    <n v="2"/>
    <x v="0"/>
    <n v="21.012799999999999"/>
    <n v="0.45999999999999996"/>
  </r>
  <r>
    <n v="2180"/>
    <s v="CA-2016-128818"/>
    <x v="677"/>
    <x v="0"/>
    <n v="5"/>
    <x v="5"/>
    <s v="Sat"/>
    <d v="2016-05-11T00:00:00"/>
    <x v="1"/>
    <s v="CJ-12010"/>
    <s v="Caroline Jumper"/>
    <s v="Consumer"/>
    <s v="United States"/>
    <s v="New York City"/>
    <x v="15"/>
    <n v="10009"/>
    <x v="3"/>
    <s v="OFF-BI-10000309"/>
    <x v="1"/>
    <s v="Binders"/>
    <s v="GBC Twin Loop Wire Binding Elements, 9/16&quot; Spine, Black"/>
    <n v="85.231999999999999"/>
    <n v="7"/>
    <x v="2"/>
    <n v="30.896599999999999"/>
    <n v="0.36249999999999999"/>
  </r>
  <r>
    <n v="2186"/>
    <s v="CA-2017-124576"/>
    <x v="375"/>
    <x v="3"/>
    <n v="8"/>
    <x v="6"/>
    <s v="Tue"/>
    <d v="2017-08-04T00:00:00"/>
    <x v="0"/>
    <s v="HK-14890"/>
    <s v="Heather Kirkland"/>
    <s v="Corporate"/>
    <s v="United States"/>
    <s v="Salinas"/>
    <x v="1"/>
    <n v="93905"/>
    <x v="1"/>
    <s v="OFF-BI-10002735"/>
    <x v="1"/>
    <s v="Binders"/>
    <s v="GBC Prestige Therm-A-Bind Covers"/>
    <n v="54.896000000000001"/>
    <n v="2"/>
    <x v="2"/>
    <n v="18.5274"/>
    <n v="0.33750000000000002"/>
  </r>
  <r>
    <n v="2187"/>
    <s v="CA-2016-101378"/>
    <x v="215"/>
    <x v="0"/>
    <n v="7"/>
    <x v="7"/>
    <s v="Thu"/>
    <d v="2016-07-14T00:00:00"/>
    <x v="3"/>
    <s v="RH-19600"/>
    <s v="Rob Haberlin"/>
    <s v="Consumer"/>
    <s v="United States"/>
    <s v="Huntsville"/>
    <x v="19"/>
    <n v="35810"/>
    <x v="0"/>
    <s v="TEC-AC-10002345"/>
    <x v="2"/>
    <s v="Accessories"/>
    <s v="HP Standard 104 key PS/2 Keyboard"/>
    <n v="29"/>
    <n v="2"/>
    <x v="0"/>
    <n v="7.25"/>
    <n v="0.25"/>
  </r>
  <r>
    <n v="2188"/>
    <s v="CA-2017-143063"/>
    <x v="678"/>
    <x v="3"/>
    <n v="8"/>
    <x v="6"/>
    <s v="Thu"/>
    <d v="2017-08-15T00:00:00"/>
    <x v="1"/>
    <s v="IL-15100"/>
    <s v="Ivan Liston"/>
    <s v="Consumer"/>
    <s v="United States"/>
    <s v="Columbus"/>
    <x v="14"/>
    <n v="47201"/>
    <x v="2"/>
    <s v="OFF-EN-10003134"/>
    <x v="1"/>
    <s v="Envelopes"/>
    <s v="Staple envelope"/>
    <n v="70.08"/>
    <n v="6"/>
    <x v="0"/>
    <n v="35.04"/>
    <n v="0.5"/>
  </r>
  <r>
    <n v="2191"/>
    <s v="CA-2016-118913"/>
    <x v="671"/>
    <x v="0"/>
    <n v="6"/>
    <x v="1"/>
    <s v="Sat"/>
    <d v="2016-06-29T00:00:00"/>
    <x v="1"/>
    <s v="AS-10240"/>
    <s v="Alan Shonely"/>
    <s v="Consumer"/>
    <s v="United States"/>
    <s v="Los Angeles"/>
    <x v="1"/>
    <n v="90049"/>
    <x v="1"/>
    <s v="OFF-AP-10000692"/>
    <x v="1"/>
    <s v="Appliances"/>
    <s v="Fellowes Mighty 8 Compact Surge Protector"/>
    <n v="60.81"/>
    <n v="3"/>
    <x v="0"/>
    <n v="17.026800000000001"/>
    <n v="0.28000000000000003"/>
  </r>
  <r>
    <n v="2192"/>
    <s v="CA-2016-128412"/>
    <x v="107"/>
    <x v="0"/>
    <n v="12"/>
    <x v="4"/>
    <s v="Sat"/>
    <d v="2016-12-17T00:00:00"/>
    <x v="1"/>
    <s v="AP-10915"/>
    <s v="Arthur Prichep"/>
    <s v="Consumer"/>
    <s v="United States"/>
    <s v="Seattle"/>
    <x v="4"/>
    <n v="98105"/>
    <x v="1"/>
    <s v="OFF-BI-10001718"/>
    <x v="1"/>
    <s v="Binders"/>
    <s v="GBC DocuBind P50 Personal Binding Machine"/>
    <n v="153.55199999999999"/>
    <n v="3"/>
    <x v="2"/>
    <n v="51.823799999999999"/>
    <n v="0.33750000000000002"/>
  </r>
  <r>
    <n v="2197"/>
    <s v="CA-2016-136483"/>
    <x v="49"/>
    <x v="0"/>
    <n v="12"/>
    <x v="4"/>
    <s v="Thu"/>
    <d v="2016-12-06T00:00:00"/>
    <x v="1"/>
    <s v="AG-10390"/>
    <s v="Allen Goldenen"/>
    <s v="Consumer"/>
    <s v="United States"/>
    <s v="Knoxville"/>
    <x v="18"/>
    <n v="37918"/>
    <x v="0"/>
    <s v="OFF-AR-10000940"/>
    <x v="1"/>
    <s v="Art"/>
    <s v="Newell 343"/>
    <n v="4.7039999999999997"/>
    <n v="2"/>
    <x v="2"/>
    <n v="0.41160000000000002"/>
    <n v="8.7500000000000008E-2"/>
  </r>
  <r>
    <n v="2198"/>
    <s v="CA-2014-163013"/>
    <x v="679"/>
    <x v="2"/>
    <n v="11"/>
    <x v="0"/>
    <s v="Fri"/>
    <d v="2014-12-04T00:00:00"/>
    <x v="1"/>
    <s v="BF-11080"/>
    <s v="Bart Folk"/>
    <s v="Consumer"/>
    <s v="United States"/>
    <s v="Montgomery"/>
    <x v="19"/>
    <n v="36116"/>
    <x v="0"/>
    <s v="OFF-AR-10001954"/>
    <x v="1"/>
    <s v="Art"/>
    <s v="Newell 331"/>
    <n v="14.67"/>
    <n v="3"/>
    <x v="0"/>
    <n v="3.9609000000000001"/>
    <n v="0.27"/>
  </r>
  <r>
    <n v="2199"/>
    <s v="CA-2015-135363"/>
    <x v="261"/>
    <x v="1"/>
    <n v="3"/>
    <x v="10"/>
    <s v="Sat"/>
    <d v="2015-04-02T00:00:00"/>
    <x v="1"/>
    <s v="CK-12205"/>
    <s v="Chloris Kastensmidt"/>
    <s v="Consumer"/>
    <s v="United States"/>
    <s v="Philadelphia"/>
    <x v="9"/>
    <n v="19120"/>
    <x v="3"/>
    <s v="OFF-PA-10003177"/>
    <x v="1"/>
    <s v="Paper"/>
    <s v="Xerox 1999"/>
    <n v="15.552"/>
    <n v="3"/>
    <x v="2"/>
    <n v="5.4432"/>
    <n v="0.35000000000000003"/>
  </r>
  <r>
    <n v="2201"/>
    <s v="US-2014-165659"/>
    <x v="106"/>
    <x v="2"/>
    <n v="6"/>
    <x v="1"/>
    <s v="Sun"/>
    <d v="2014-06-06T00:00:00"/>
    <x v="1"/>
    <s v="LT-17110"/>
    <s v="Liz Thompson"/>
    <s v="Consumer"/>
    <s v="United States"/>
    <s v="Little Rock"/>
    <x v="36"/>
    <n v="72209"/>
    <x v="0"/>
    <s v="FUR-FU-10001935"/>
    <x v="0"/>
    <s v="Furnishings"/>
    <s v="3M Hangers With Command Adhesive"/>
    <n v="22.2"/>
    <n v="6"/>
    <x v="0"/>
    <n v="9.1020000000000003"/>
    <n v="0.41000000000000003"/>
  </r>
  <r>
    <n v="2203"/>
    <s v="CA-2015-138002"/>
    <x v="680"/>
    <x v="1"/>
    <n v="9"/>
    <x v="8"/>
    <s v="Sun"/>
    <d v="2015-09-12T00:00:00"/>
    <x v="1"/>
    <s v="BT-11305"/>
    <s v="Beth Thompson"/>
    <s v="Home Office"/>
    <s v="United States"/>
    <s v="Seattle"/>
    <x v="4"/>
    <n v="98103"/>
    <x v="1"/>
    <s v="OFF-BI-10002160"/>
    <x v="1"/>
    <s v="Binders"/>
    <s v="Acco Hanging Data Binders"/>
    <n v="6.0960000000000001"/>
    <n v="2"/>
    <x v="2"/>
    <n v="2.1335999999999999"/>
    <n v="0.35"/>
  </r>
  <r>
    <n v="2205"/>
    <s v="CA-2015-128860"/>
    <x v="681"/>
    <x v="1"/>
    <n v="6"/>
    <x v="1"/>
    <s v="Mon"/>
    <d v="2015-07-05T00:00:00"/>
    <x v="1"/>
    <s v="SC-20725"/>
    <s v="Steven Cartwright"/>
    <s v="Consumer"/>
    <s v="United States"/>
    <s v="Lancaster"/>
    <x v="9"/>
    <n v="17602"/>
    <x v="3"/>
    <s v="FUR-FU-10001473"/>
    <x v="0"/>
    <s v="Furnishings"/>
    <s v="Eldon Executive Woodline II Desk Accessories, Mahogany"/>
    <n v="20.103999999999999"/>
    <n v="1"/>
    <x v="2"/>
    <n v="1.7591000000000001"/>
    <n v="8.7500000000000008E-2"/>
  </r>
  <r>
    <n v="2206"/>
    <s v="CA-2016-164350"/>
    <x v="542"/>
    <x v="0"/>
    <n v="9"/>
    <x v="8"/>
    <s v="Sat"/>
    <d v="2016-09-12T00:00:00"/>
    <x v="0"/>
    <s v="CG-12040"/>
    <s v="Catherine Glotzbach"/>
    <s v="Home Office"/>
    <s v="United States"/>
    <s v="Bristol"/>
    <x v="18"/>
    <n v="37620"/>
    <x v="0"/>
    <s v="OFF-AR-10000538"/>
    <x v="1"/>
    <s v="Art"/>
    <s v="Boston Model 1800 Electric Pencil Sharpener, Gray"/>
    <n v="67.56"/>
    <n v="3"/>
    <x v="2"/>
    <n v="8.4450000000000003"/>
    <n v="0.125"/>
  </r>
  <r>
    <n v="2207"/>
    <s v="US-2014-103905"/>
    <x v="682"/>
    <x v="2"/>
    <n v="7"/>
    <x v="7"/>
    <s v="Mon"/>
    <d v="2014-07-20T00:00:00"/>
    <x v="1"/>
    <s v="AW-10930"/>
    <s v="Arthur Wiediger"/>
    <s v="Home Office"/>
    <s v="United States"/>
    <s v="Aurora"/>
    <x v="10"/>
    <n v="60505"/>
    <x v="2"/>
    <s v="OFF-BI-10001098"/>
    <x v="1"/>
    <s v="Binders"/>
    <s v="Acco D-Ring Binder w/DublLock"/>
    <n v="29.931999999999999"/>
    <n v="7"/>
    <x v="3"/>
    <n v="-46.394599999999997"/>
    <n v="-1.55"/>
  </r>
  <r>
    <n v="2209"/>
    <s v="CA-2015-129854"/>
    <x v="418"/>
    <x v="1"/>
    <n v="8"/>
    <x v="6"/>
    <s v="Sat"/>
    <d v="2015-08-26T00:00:00"/>
    <x v="1"/>
    <s v="RB-19705"/>
    <s v="Roger Barcio"/>
    <s v="Home Office"/>
    <s v="United States"/>
    <s v="New York City"/>
    <x v="15"/>
    <n v="10009"/>
    <x v="3"/>
    <s v="OFF-AR-10000390"/>
    <x v="1"/>
    <s v="Art"/>
    <s v="Newell Chalk Holder"/>
    <n v="16.52"/>
    <n v="4"/>
    <x v="0"/>
    <n v="7.5991999999999997"/>
    <n v="0.46"/>
  </r>
  <r>
    <n v="2210"/>
    <s v="CA-2014-125556"/>
    <x v="683"/>
    <x v="2"/>
    <n v="11"/>
    <x v="0"/>
    <s v="Fri"/>
    <d v="2014-11-16T00:00:00"/>
    <x v="0"/>
    <s v="ML-17410"/>
    <s v="Maris LaWare"/>
    <s v="Consumer"/>
    <s v="United States"/>
    <s v="Fairfield"/>
    <x v="29"/>
    <n v="6824"/>
    <x v="3"/>
    <s v="TEC-PH-10001079"/>
    <x v="2"/>
    <s v="Phones"/>
    <s v="Polycom SoundPoint Pro SE-225 Corded phone"/>
    <n v="832.93"/>
    <n v="7"/>
    <x v="0"/>
    <n v="233.22040000000001"/>
    <n v="0.28000000000000003"/>
  </r>
  <r>
    <n v="2212"/>
    <s v="CA-2016-162313"/>
    <x v="578"/>
    <x v="0"/>
    <n v="11"/>
    <x v="0"/>
    <s v="Sun"/>
    <d v="2016-11-30T00:00:00"/>
    <x v="2"/>
    <s v="VB-21745"/>
    <s v="Victoria Brennan"/>
    <s v="Corporate"/>
    <s v="United States"/>
    <s v="Lincoln Park"/>
    <x v="12"/>
    <n v="48146"/>
    <x v="2"/>
    <s v="OFF-AP-10003842"/>
    <x v="1"/>
    <s v="Appliances"/>
    <s v="Euro-Pro Shark Turbo Vacuum"/>
    <n v="167.292"/>
    <n v="6"/>
    <x v="9"/>
    <n v="29.7408"/>
    <n v="0.17777777777777778"/>
  </r>
  <r>
    <n v="2213"/>
    <s v="CA-2017-107874"/>
    <x v="607"/>
    <x v="3"/>
    <n v="11"/>
    <x v="0"/>
    <s v="Tue"/>
    <d v="2017-11-25T00:00:00"/>
    <x v="1"/>
    <s v="SW-20275"/>
    <s v="Scott Williamson"/>
    <s v="Consumer"/>
    <s v="United States"/>
    <s v="New York City"/>
    <x v="15"/>
    <n v="10035"/>
    <x v="3"/>
    <s v="FUR-FU-10003535"/>
    <x v="0"/>
    <s v="Furnishings"/>
    <s v="Howard Miller Distant Time Traveler Alarm Clock"/>
    <n v="27.42"/>
    <n v="1"/>
    <x v="0"/>
    <n v="11.2422"/>
    <n v="0.41"/>
  </r>
  <r>
    <n v="2214"/>
    <s v="CA-2017-129378"/>
    <x v="171"/>
    <x v="3"/>
    <n v="10"/>
    <x v="2"/>
    <s v="Sun"/>
    <d v="2017-10-02T00:00:00"/>
    <x v="2"/>
    <s v="NS-18505"/>
    <s v="Neola Schneider"/>
    <s v="Consumer"/>
    <s v="United States"/>
    <s v="San Jose"/>
    <x v="1"/>
    <n v="95123"/>
    <x v="1"/>
    <s v="OFF-BI-10002012"/>
    <x v="1"/>
    <s v="Binders"/>
    <s v="Wilson Jones Easy Flow II Sheet Lifters"/>
    <n v="1.44"/>
    <n v="1"/>
    <x v="2"/>
    <n v="0.504"/>
    <n v="0.35000000000000003"/>
  </r>
  <r>
    <n v="2218"/>
    <s v="CA-2014-151953"/>
    <x v="59"/>
    <x v="2"/>
    <n v="9"/>
    <x v="8"/>
    <s v="Sat"/>
    <d v="2014-09-25T00:00:00"/>
    <x v="1"/>
    <s v="DB-13555"/>
    <s v="Dorothy Badders"/>
    <s v="Corporate"/>
    <s v="United States"/>
    <s v="Jacksonville"/>
    <x v="2"/>
    <n v="32216"/>
    <x v="0"/>
    <s v="OFF-AR-10003469"/>
    <x v="1"/>
    <s v="Art"/>
    <s v="Nontoxic Chalk"/>
    <n v="2.8159999999999998"/>
    <n v="2"/>
    <x v="2"/>
    <n v="0.98560000000000003"/>
    <n v="0.35000000000000003"/>
  </r>
  <r>
    <n v="2219"/>
    <s v="CA-2017-130841"/>
    <x v="684"/>
    <x v="3"/>
    <n v="7"/>
    <x v="7"/>
    <s v="Fri"/>
    <d v="2017-08-01T00:00:00"/>
    <x v="1"/>
    <s v="MH-17620"/>
    <s v="Matt Hagelstein"/>
    <s v="Corporate"/>
    <s v="United States"/>
    <s v="San Francisco"/>
    <x v="1"/>
    <n v="94110"/>
    <x v="1"/>
    <s v="OFF-BI-10000145"/>
    <x v="1"/>
    <s v="Binders"/>
    <s v="Zipper Ring Binder Pockets"/>
    <n v="9.984"/>
    <n v="4"/>
    <x v="2"/>
    <n v="3.6192000000000002"/>
    <n v="0.36250000000000004"/>
  </r>
  <r>
    <n v="2222"/>
    <s v="CA-2015-131884"/>
    <x v="398"/>
    <x v="1"/>
    <n v="12"/>
    <x v="4"/>
    <s v="Sun"/>
    <d v="2015-12-06T00:00:00"/>
    <x v="3"/>
    <s v="DK-13375"/>
    <s v="Dennis Kane"/>
    <s v="Consumer"/>
    <s v="United States"/>
    <s v="Marion"/>
    <x v="24"/>
    <n v="43302"/>
    <x v="3"/>
    <s v="TEC-PH-10001578"/>
    <x v="2"/>
    <s v="Phones"/>
    <s v="Polycom SoundStation2 EX Conference phone"/>
    <n v="485.94"/>
    <n v="2"/>
    <x v="8"/>
    <n v="-89.088999999999999"/>
    <n v="-0.18333333333333332"/>
  </r>
  <r>
    <n v="2225"/>
    <s v="CA-2017-121909"/>
    <x v="685"/>
    <x v="3"/>
    <n v="7"/>
    <x v="7"/>
    <s v="Mon"/>
    <d v="2017-08-05T00:00:00"/>
    <x v="1"/>
    <s v="EA-14035"/>
    <s v="Erin Ashbrook"/>
    <s v="Corporate"/>
    <s v="United States"/>
    <s v="Philadelphia"/>
    <x v="9"/>
    <n v="19134"/>
    <x v="3"/>
    <s v="OFF-PA-10003790"/>
    <x v="1"/>
    <s v="Paper"/>
    <s v="Xerox 1991"/>
    <n v="54.816000000000003"/>
    <n v="3"/>
    <x v="2"/>
    <n v="17.815200000000001"/>
    <n v="0.32500000000000001"/>
  </r>
  <r>
    <n v="2226"/>
    <s v="CA-2016-106383"/>
    <x v="686"/>
    <x v="0"/>
    <n v="3"/>
    <x v="10"/>
    <s v="Sat"/>
    <d v="2016-03-21T00:00:00"/>
    <x v="0"/>
    <s v="BT-11440"/>
    <s v="Bobby Trafton"/>
    <s v="Consumer"/>
    <s v="United States"/>
    <s v="Littleton"/>
    <x v="22"/>
    <n v="80122"/>
    <x v="1"/>
    <s v="FUR-BO-10002202"/>
    <x v="0"/>
    <s v="Bookcases"/>
    <s v="Atlantic Metals Mobile 2-Shelf Bookcases, Custom Colors"/>
    <n v="72.293999999999997"/>
    <n v="1"/>
    <x v="7"/>
    <n v="-98.8018"/>
    <n v="-1.3666666666666667"/>
  </r>
  <r>
    <n v="2227"/>
    <s v="CA-2017-130771"/>
    <x v="567"/>
    <x v="3"/>
    <n v="7"/>
    <x v="7"/>
    <s v="Sat"/>
    <d v="2017-08-03T00:00:00"/>
    <x v="1"/>
    <s v="LA-16780"/>
    <s v="Laura Armstrong"/>
    <s v="Corporate"/>
    <s v="United States"/>
    <s v="Austin"/>
    <x v="5"/>
    <n v="78745"/>
    <x v="2"/>
    <s v="OFF-FA-10003059"/>
    <x v="1"/>
    <s v="Fasteners"/>
    <s v="Assorted Color Push Pins"/>
    <n v="2.8959999999999999"/>
    <n v="2"/>
    <x v="2"/>
    <n v="0.47060000000000002"/>
    <n v="0.16250000000000001"/>
  </r>
  <r>
    <n v="2229"/>
    <s v="CA-2016-139157"/>
    <x v="390"/>
    <x v="0"/>
    <n v="10"/>
    <x v="2"/>
    <s v="Sat"/>
    <d v="2016-10-05T00:00:00"/>
    <x v="1"/>
    <s v="GM-14680"/>
    <s v="Greg Matthias"/>
    <s v="Consumer"/>
    <s v="United States"/>
    <s v="New York City"/>
    <x v="15"/>
    <n v="10024"/>
    <x v="3"/>
    <s v="FUR-TA-10003238"/>
    <x v="0"/>
    <s v="Tables"/>
    <s v="Chromcraft Bull-Nose Wood 48&quot; x 96&quot; Rectangular Conference Tables"/>
    <n v="330.58800000000002"/>
    <n v="1"/>
    <x v="8"/>
    <n v="-115.7058"/>
    <n v="-0.35"/>
  </r>
  <r>
    <n v="2230"/>
    <s v="CA-2014-128055"/>
    <x v="687"/>
    <x v="2"/>
    <n v="3"/>
    <x v="10"/>
    <s v="Mon"/>
    <d v="2014-04-05T00:00:00"/>
    <x v="1"/>
    <s v="AA-10315"/>
    <s v="Alex Avila"/>
    <s v="Consumer"/>
    <s v="United States"/>
    <s v="San Francisco"/>
    <x v="1"/>
    <n v="94122"/>
    <x v="1"/>
    <s v="OFF-BI-10004390"/>
    <x v="1"/>
    <s v="Binders"/>
    <s v="GBC DocuBind 200 Manual Binding Machine"/>
    <n v="673.56799999999998"/>
    <n v="2"/>
    <x v="2"/>
    <n v="252.58799999999999"/>
    <n v="0.375"/>
  </r>
  <r>
    <n v="2232"/>
    <s v="CA-2017-157091"/>
    <x v="333"/>
    <x v="3"/>
    <n v="6"/>
    <x v="1"/>
    <s v="Mon"/>
    <d v="2017-07-01T00:00:00"/>
    <x v="1"/>
    <s v="DB-13405"/>
    <s v="Denny Blanton"/>
    <s v="Consumer"/>
    <s v="United States"/>
    <s v="La Porte"/>
    <x v="14"/>
    <n v="46350"/>
    <x v="2"/>
    <s v="FUR-FU-10000293"/>
    <x v="0"/>
    <s v="Furnishings"/>
    <s v="Eldon Antistatic Chair Mats for Low to Medium Pile Carpets"/>
    <n v="526.45000000000005"/>
    <n v="5"/>
    <x v="0"/>
    <n v="31.587"/>
    <n v="0.06"/>
  </r>
  <r>
    <n v="2233"/>
    <s v="CA-2017-132122"/>
    <x v="360"/>
    <x v="3"/>
    <n v="7"/>
    <x v="7"/>
    <s v="Sun"/>
    <d v="2017-07-14T00:00:00"/>
    <x v="1"/>
    <s v="JH-15820"/>
    <s v="John Huston"/>
    <s v="Consumer"/>
    <s v="United States"/>
    <s v="Chicago"/>
    <x v="10"/>
    <n v="60610"/>
    <x v="2"/>
    <s v="OFF-ST-10003692"/>
    <x v="1"/>
    <s v="Storage"/>
    <s v="Recycled Steel Personal File for Hanging File Folders"/>
    <n v="228.92"/>
    <n v="5"/>
    <x v="2"/>
    <n v="14.307499999999999"/>
    <n v="6.25E-2"/>
  </r>
  <r>
    <n v="2234"/>
    <s v="CA-2015-123232"/>
    <x v="636"/>
    <x v="1"/>
    <n v="12"/>
    <x v="4"/>
    <s v="Mon"/>
    <d v="2015-12-16T00:00:00"/>
    <x v="0"/>
    <s v="DJ-13630"/>
    <s v="Doug Jacobs"/>
    <s v="Consumer"/>
    <s v="United States"/>
    <s v="Portland"/>
    <x v="21"/>
    <n v="97206"/>
    <x v="1"/>
    <s v="TEC-PH-10001051"/>
    <x v="2"/>
    <s v="Phones"/>
    <s v="HTC One"/>
    <n v="319.96800000000002"/>
    <n v="4"/>
    <x v="2"/>
    <n v="35.996400000000001"/>
    <n v="0.1125"/>
  </r>
  <r>
    <n v="2235"/>
    <s v="CA-2017-104066"/>
    <x v="255"/>
    <x v="3"/>
    <n v="12"/>
    <x v="4"/>
    <s v="Tue"/>
    <d v="2017-12-10T00:00:00"/>
    <x v="1"/>
    <s v="QJ-19255"/>
    <s v="Quincy Jones"/>
    <s v="Corporate"/>
    <s v="United States"/>
    <s v="Burlington"/>
    <x v="42"/>
    <n v="5408"/>
    <x v="3"/>
    <s v="TEC-AC-10001013"/>
    <x v="2"/>
    <s v="Accessories"/>
    <s v="Logitech ClearChat Comfort/USB Headset H390"/>
    <n v="205.03"/>
    <n v="7"/>
    <x v="0"/>
    <n v="67.659899999999993"/>
    <n v="0.32999999999999996"/>
  </r>
  <r>
    <n v="2236"/>
    <s v="CA-2015-145849"/>
    <x v="423"/>
    <x v="1"/>
    <n v="9"/>
    <x v="8"/>
    <s v="Tue"/>
    <d v="2015-09-17T00:00:00"/>
    <x v="0"/>
    <s v="CT-11995"/>
    <s v="Carol Triggs"/>
    <s v="Consumer"/>
    <s v="United States"/>
    <s v="Indianapolis"/>
    <x v="14"/>
    <n v="46203"/>
    <x v="2"/>
    <s v="OFF-ST-10000025"/>
    <x v="1"/>
    <s v="Storage"/>
    <s v="Fellowes Stor/Drawer Steel Plus Storage Drawers"/>
    <n v="190.86"/>
    <n v="2"/>
    <x v="0"/>
    <n v="11.451599999999999"/>
    <n v="5.9999999999999991E-2"/>
  </r>
  <r>
    <n v="2238"/>
    <s v="CA-2016-122322"/>
    <x v="688"/>
    <x v="0"/>
    <n v="7"/>
    <x v="7"/>
    <s v="Fri"/>
    <d v="2016-07-21T00:00:00"/>
    <x v="1"/>
    <s v="RH-19510"/>
    <s v="Rick Huthwaite"/>
    <s v="Home Office"/>
    <s v="United States"/>
    <s v="Provo"/>
    <x v="7"/>
    <n v="84604"/>
    <x v="1"/>
    <s v="OFF-SU-10000952"/>
    <x v="1"/>
    <s v="Supplies"/>
    <s v="Fiskars Home &amp; Office Scissors"/>
    <n v="44.4"/>
    <n v="5"/>
    <x v="0"/>
    <n v="12.432"/>
    <n v="0.28000000000000003"/>
  </r>
  <r>
    <n v="2239"/>
    <s v="CA-2017-166849"/>
    <x v="689"/>
    <x v="3"/>
    <n v="4"/>
    <x v="3"/>
    <s v="Thu"/>
    <d v="2017-04-26T00:00:00"/>
    <x v="1"/>
    <s v="SJ-20125"/>
    <s v="Sanjit Jacobs"/>
    <s v="Home Office"/>
    <s v="United States"/>
    <s v="Chicago"/>
    <x v="10"/>
    <n v="60610"/>
    <x v="2"/>
    <s v="FUR-FU-10004597"/>
    <x v="0"/>
    <s v="Furnishings"/>
    <s v="Eldon Cleatmat Chair Mats for Medium Pile Carpets"/>
    <n v="44.4"/>
    <n v="2"/>
    <x v="6"/>
    <n v="-52.17"/>
    <n v="-1.175"/>
  </r>
  <r>
    <n v="2240"/>
    <s v="CA-2016-146633"/>
    <x v="622"/>
    <x v="0"/>
    <n v="11"/>
    <x v="0"/>
    <s v="Tue"/>
    <d v="2016-11-17T00:00:00"/>
    <x v="0"/>
    <s v="TG-21310"/>
    <s v="Toby Gnade"/>
    <s v="Consumer"/>
    <s v="United States"/>
    <s v="Los Angeles"/>
    <x v="1"/>
    <n v="90049"/>
    <x v="1"/>
    <s v="OFF-BI-10003527"/>
    <x v="1"/>
    <s v="Binders"/>
    <s v="Fellowes PB500 Electric Punch Plastic Comb Binding Machine with Manual Bind"/>
    <n v="1016.792"/>
    <n v="1"/>
    <x v="2"/>
    <n v="381.29700000000003"/>
    <n v="0.375"/>
  </r>
  <r>
    <n v="2242"/>
    <s v="US-2016-126893"/>
    <x v="488"/>
    <x v="0"/>
    <n v="11"/>
    <x v="0"/>
    <s v="Sat"/>
    <d v="2016-12-01T00:00:00"/>
    <x v="1"/>
    <s v="CT-11995"/>
    <s v="Carol Triggs"/>
    <s v="Consumer"/>
    <s v="United States"/>
    <s v="Philadelphia"/>
    <x v="9"/>
    <n v="19134"/>
    <x v="3"/>
    <s v="TEC-PH-10004165"/>
    <x v="2"/>
    <s v="Phones"/>
    <s v="Mitel MiVoice 5330e IP Phone"/>
    <n v="494.98200000000003"/>
    <n v="3"/>
    <x v="8"/>
    <n v="-115.4958"/>
    <n v="-0.23333333333333334"/>
  </r>
  <r>
    <n v="2243"/>
    <s v="CA-2017-103380"/>
    <x v="607"/>
    <x v="3"/>
    <n v="11"/>
    <x v="0"/>
    <s v="Tue"/>
    <d v="2017-11-25T00:00:00"/>
    <x v="1"/>
    <s v="BF-11005"/>
    <s v="Barry Franz"/>
    <s v="Home Office"/>
    <s v="United States"/>
    <s v="Pasadena"/>
    <x v="1"/>
    <n v="91104"/>
    <x v="1"/>
    <s v="OFF-ST-10003442"/>
    <x v="1"/>
    <s v="Storage"/>
    <s v="Eldon Portable Mobile Manager"/>
    <n v="56.56"/>
    <n v="2"/>
    <x v="0"/>
    <n v="15.2712"/>
    <n v="0.27"/>
  </r>
  <r>
    <n v="2248"/>
    <s v="CA-2015-116092"/>
    <x v="583"/>
    <x v="1"/>
    <n v="2"/>
    <x v="11"/>
    <s v="Sun"/>
    <d v="2015-02-18T00:00:00"/>
    <x v="0"/>
    <s v="JM-16195"/>
    <s v="Justin MacKendrick"/>
    <s v="Consumer"/>
    <s v="United States"/>
    <s v="Los Angeles"/>
    <x v="1"/>
    <n v="90004"/>
    <x v="1"/>
    <s v="OFF-PA-10004285"/>
    <x v="1"/>
    <s v="Paper"/>
    <s v="Xerox 1959"/>
    <n v="13.36"/>
    <n v="2"/>
    <x v="0"/>
    <n v="6.4127999999999998"/>
    <n v="0.48"/>
  </r>
  <r>
    <n v="2253"/>
    <s v="CA-2016-117849"/>
    <x v="172"/>
    <x v="0"/>
    <n v="4"/>
    <x v="3"/>
    <s v="Fri"/>
    <d v="2016-04-17T00:00:00"/>
    <x v="0"/>
    <s v="JK-16120"/>
    <s v="Julie Kriz"/>
    <s v="Home Office"/>
    <s v="United States"/>
    <s v="San Diego"/>
    <x v="1"/>
    <n v="92105"/>
    <x v="1"/>
    <s v="OFF-PA-10004327"/>
    <x v="1"/>
    <s v="Paper"/>
    <s v="Xerox 1911"/>
    <n v="143.69999999999999"/>
    <n v="3"/>
    <x v="0"/>
    <n v="68.975999999999999"/>
    <n v="0.48000000000000004"/>
  </r>
  <r>
    <n v="2254"/>
    <s v="CA-2015-169201"/>
    <x v="690"/>
    <x v="1"/>
    <n v="9"/>
    <x v="8"/>
    <s v="Mon"/>
    <d v="2015-10-01T00:00:00"/>
    <x v="2"/>
    <s v="HG-14965"/>
    <s v="Henry Goldwyn"/>
    <s v="Corporate"/>
    <s v="United States"/>
    <s v="San Francisco"/>
    <x v="1"/>
    <n v="94110"/>
    <x v="1"/>
    <s v="OFF-AP-10000696"/>
    <x v="1"/>
    <s v="Appliances"/>
    <s v="Holmes Odor Grabber"/>
    <n v="43.26"/>
    <n v="3"/>
    <x v="0"/>
    <n v="14.2758"/>
    <n v="0.33"/>
  </r>
  <r>
    <n v="2256"/>
    <s v="CA-2016-164091"/>
    <x v="42"/>
    <x v="0"/>
    <n v="9"/>
    <x v="8"/>
    <s v="Sat"/>
    <d v="2016-09-22T00:00:00"/>
    <x v="1"/>
    <s v="LA-16780"/>
    <s v="Laura Armstrong"/>
    <s v="Corporate"/>
    <s v="United States"/>
    <s v="Bangor"/>
    <x v="43"/>
    <n v="4401"/>
    <x v="3"/>
    <s v="TEC-PH-10001944"/>
    <x v="2"/>
    <s v="Phones"/>
    <s v="Wi-Ex zBoost YX540 Cellular Phone Signal Booster"/>
    <n v="437.85"/>
    <n v="3"/>
    <x v="0"/>
    <n v="131.35499999999999"/>
    <n v="0.29999999999999993"/>
  </r>
  <r>
    <n v="2258"/>
    <s v="CA-2017-105214"/>
    <x v="114"/>
    <x v="3"/>
    <n v="6"/>
    <x v="1"/>
    <s v="Fri"/>
    <d v="2017-06-19T00:00:00"/>
    <x v="2"/>
    <s v="TS-21610"/>
    <s v="Troy Staebel"/>
    <s v="Consumer"/>
    <s v="United States"/>
    <s v="San Francisco"/>
    <x v="1"/>
    <n v="94122"/>
    <x v="1"/>
    <s v="FUR-CH-10000015"/>
    <x v="0"/>
    <s v="Chairs"/>
    <s v="Hon Multipurpose Stacking Arm Chairs"/>
    <n v="1212.96"/>
    <n v="7"/>
    <x v="2"/>
    <n v="90.971999999999994"/>
    <n v="7.4999999999999997E-2"/>
  </r>
  <r>
    <n v="2260"/>
    <s v="CA-2015-117611"/>
    <x v="624"/>
    <x v="1"/>
    <n v="11"/>
    <x v="0"/>
    <s v="Sun"/>
    <d v="2015-11-10T00:00:00"/>
    <x v="0"/>
    <s v="MZ-17335"/>
    <s v="Maria Zettner"/>
    <s v="Home Office"/>
    <s v="United States"/>
    <s v="San Diego"/>
    <x v="1"/>
    <n v="92024"/>
    <x v="1"/>
    <s v="OFF-FA-10002280"/>
    <x v="1"/>
    <s v="Fasteners"/>
    <s v="Advantus Plastic Paper Clips"/>
    <n v="5"/>
    <n v="1"/>
    <x v="0"/>
    <n v="2.4"/>
    <n v="0.48"/>
  </r>
  <r>
    <n v="2262"/>
    <s v="US-2015-137960"/>
    <x v="216"/>
    <x v="1"/>
    <n v="12"/>
    <x v="4"/>
    <s v="Fri"/>
    <d v="2015-12-18T00:00:00"/>
    <x v="3"/>
    <s v="MW-18220"/>
    <s v="Mitch Webber"/>
    <s v="Consumer"/>
    <s v="United States"/>
    <s v="New York City"/>
    <x v="15"/>
    <n v="10035"/>
    <x v="3"/>
    <s v="TEC-AC-10002253"/>
    <x v="2"/>
    <s v="Accessories"/>
    <s v="Imation Bio 8GB USB Flash Drive Imation Corp"/>
    <n v="166.24"/>
    <n v="1"/>
    <x v="0"/>
    <n v="24.936"/>
    <n v="0.15"/>
  </r>
  <r>
    <n v="2263"/>
    <s v="CA-2017-122994"/>
    <x v="691"/>
    <x v="3"/>
    <n v="2"/>
    <x v="11"/>
    <s v="Mon"/>
    <d v="2017-02-09T00:00:00"/>
    <x v="2"/>
    <s v="MV-17485"/>
    <s v="Mark Van Huff"/>
    <s v="Consumer"/>
    <s v="United States"/>
    <s v="Arlington"/>
    <x v="17"/>
    <n v="22204"/>
    <x v="0"/>
    <s v="FUR-BO-10004015"/>
    <x v="0"/>
    <s v="Bookcases"/>
    <s v="Bush Andora Bookcase, Maple/Graphite Gray Finish"/>
    <n v="359.97"/>
    <n v="3"/>
    <x v="0"/>
    <n v="79.193399999999997"/>
    <n v="0.21999999999999997"/>
  </r>
  <r>
    <n v="2264"/>
    <s v="CA-2016-131065"/>
    <x v="692"/>
    <x v="0"/>
    <n v="11"/>
    <x v="0"/>
    <s v="Mon"/>
    <d v="2016-11-16T00:00:00"/>
    <x v="0"/>
    <s v="AA-10375"/>
    <s v="Allen Armold"/>
    <s v="Consumer"/>
    <s v="United States"/>
    <s v="Atlanta"/>
    <x v="32"/>
    <n v="30318"/>
    <x v="0"/>
    <s v="TEC-AC-10004145"/>
    <x v="2"/>
    <s v="Accessories"/>
    <s v="Logitech diNovo Edge Keyboard"/>
    <n v="499.98"/>
    <n v="2"/>
    <x v="0"/>
    <n v="114.9954"/>
    <n v="0.23"/>
  </r>
  <r>
    <n v="2267"/>
    <s v="CA-2017-149146"/>
    <x v="383"/>
    <x v="3"/>
    <n v="10"/>
    <x v="2"/>
    <s v="Thu"/>
    <d v="2017-10-12T00:00:00"/>
    <x v="3"/>
    <s v="SM-20320"/>
    <s v="Sean Miller"/>
    <s v="Home Office"/>
    <s v="United States"/>
    <s v="Monroe"/>
    <x v="3"/>
    <n v="28110"/>
    <x v="0"/>
    <s v="OFF-PA-10003919"/>
    <x v="1"/>
    <s v="Paper"/>
    <s v="Xerox 1989"/>
    <n v="7.968"/>
    <n v="2"/>
    <x v="2"/>
    <n v="2.6892"/>
    <n v="0.33750000000000002"/>
  </r>
  <r>
    <n v="2268"/>
    <s v="CA-2017-137470"/>
    <x v="693"/>
    <x v="3"/>
    <n v="9"/>
    <x v="8"/>
    <s v="Sun"/>
    <d v="2017-09-17T00:00:00"/>
    <x v="3"/>
    <s v="TP-21415"/>
    <s v="Tom Prescott"/>
    <s v="Consumer"/>
    <s v="United States"/>
    <s v="Seattle"/>
    <x v="4"/>
    <n v="98115"/>
    <x v="1"/>
    <s v="OFF-PA-10002001"/>
    <x v="1"/>
    <s v="Paper"/>
    <s v="Xerox 1984"/>
    <n v="12.96"/>
    <n v="2"/>
    <x v="0"/>
    <n v="6.3503999999999996"/>
    <n v="0.48999999999999994"/>
  </r>
  <r>
    <n v="2269"/>
    <s v="CA-2017-105480"/>
    <x v="694"/>
    <x v="3"/>
    <n v="12"/>
    <x v="4"/>
    <s v="Wed"/>
    <d v="2017-12-26T00:00:00"/>
    <x v="1"/>
    <s v="DK-13225"/>
    <s v="Dean Katz"/>
    <s v="Corporate"/>
    <s v="United States"/>
    <s v="Rochester"/>
    <x v="15"/>
    <n v="14609"/>
    <x v="3"/>
    <s v="OFF-PA-10002787"/>
    <x v="1"/>
    <s v="Paper"/>
    <s v="Xerox 227"/>
    <n v="6.48"/>
    <n v="1"/>
    <x v="0"/>
    <n v="3.1103999999999998"/>
    <n v="0.47999999999999993"/>
  </r>
  <r>
    <n v="2271"/>
    <s v="CA-2017-164917"/>
    <x v="571"/>
    <x v="3"/>
    <n v="12"/>
    <x v="4"/>
    <s v="Sat"/>
    <d v="2017-12-07T00:00:00"/>
    <x v="1"/>
    <s v="MK-17905"/>
    <s v="Michael Kennedy"/>
    <s v="Corporate"/>
    <s v="United States"/>
    <s v="Miami"/>
    <x v="2"/>
    <n v="33180"/>
    <x v="0"/>
    <s v="OFF-AR-10004344"/>
    <x v="1"/>
    <s v="Art"/>
    <s v="Bulldog Vacuum Base Pencil Sharpener"/>
    <n v="47.96"/>
    <n v="5"/>
    <x v="2"/>
    <n v="4.1965000000000003"/>
    <n v="8.7500000000000008E-2"/>
  </r>
  <r>
    <n v="2272"/>
    <s v="CA-2015-102036"/>
    <x v="478"/>
    <x v="1"/>
    <n v="9"/>
    <x v="8"/>
    <s v="Mon"/>
    <d v="2015-09-27T00:00:00"/>
    <x v="1"/>
    <s v="CS-12130"/>
    <s v="Chad Sievert"/>
    <s v="Consumer"/>
    <s v="United States"/>
    <s v="Seattle"/>
    <x v="4"/>
    <n v="98105"/>
    <x v="1"/>
    <s v="OFF-ST-10003123"/>
    <x v="1"/>
    <s v="Storage"/>
    <s v="Fellowes Bases and Tops For Staxonsteel/High-Stak Systems"/>
    <n v="199.74"/>
    <n v="6"/>
    <x v="0"/>
    <n v="47.937600000000003"/>
    <n v="0.24000000000000002"/>
  </r>
  <r>
    <n v="2273"/>
    <s v="CA-2015-142944"/>
    <x v="695"/>
    <x v="1"/>
    <n v="3"/>
    <x v="10"/>
    <s v="Fri"/>
    <d v="2015-03-11T00:00:00"/>
    <x v="1"/>
    <s v="JL-15850"/>
    <s v="John Lucas"/>
    <s v="Consumer"/>
    <s v="United States"/>
    <s v="San Francisco"/>
    <x v="1"/>
    <n v="94122"/>
    <x v="1"/>
    <s v="FUR-FU-10000308"/>
    <x v="0"/>
    <s v="Furnishings"/>
    <s v="Deflect-o Glass Clear Studded Chair Mats"/>
    <n v="435.26"/>
    <n v="7"/>
    <x v="0"/>
    <n v="95.757199999999997"/>
    <n v="0.22"/>
  </r>
  <r>
    <n v="2275"/>
    <s v="CA-2014-157882"/>
    <x v="459"/>
    <x v="2"/>
    <n v="10"/>
    <x v="2"/>
    <s v="Fri"/>
    <d v="2014-10-08T00:00:00"/>
    <x v="0"/>
    <s v="AR-10405"/>
    <s v="Allen Rosenblatt"/>
    <s v="Corporate"/>
    <s v="United States"/>
    <s v="Los Angeles"/>
    <x v="1"/>
    <n v="90036"/>
    <x v="1"/>
    <s v="FUR-TA-10001866"/>
    <x v="0"/>
    <s v="Tables"/>
    <s v="Bevis Round Conference Room Tables and Bases"/>
    <n v="143.43199999999999"/>
    <n v="1"/>
    <x v="2"/>
    <n v="3.5857999999999999"/>
    <n v="2.5000000000000001E-2"/>
  </r>
  <r>
    <n v="2277"/>
    <s v="CA-2014-104283"/>
    <x v="696"/>
    <x v="2"/>
    <n v="6"/>
    <x v="1"/>
    <s v="Fri"/>
    <d v="2014-07-01T00:00:00"/>
    <x v="1"/>
    <s v="LM-17065"/>
    <s v="Liz MacKendrick"/>
    <s v="Consumer"/>
    <s v="United States"/>
    <s v="Southaven"/>
    <x v="35"/>
    <n v="38671"/>
    <x v="0"/>
    <s v="OFF-ST-10004337"/>
    <x v="1"/>
    <s v="Storage"/>
    <s v="SAFCO Commercial Wire Shelving, 72h"/>
    <n v="306.2"/>
    <n v="5"/>
    <x v="0"/>
    <n v="0"/>
    <n v="0"/>
  </r>
  <r>
    <n v="2280"/>
    <s v="CA-2017-142622"/>
    <x v="502"/>
    <x v="3"/>
    <n v="10"/>
    <x v="2"/>
    <s v="Mon"/>
    <d v="2017-11-02T00:00:00"/>
    <x v="2"/>
    <s v="JK-15625"/>
    <s v="Jim Karlsson"/>
    <s v="Consumer"/>
    <s v="United States"/>
    <s v="Seattle"/>
    <x v="4"/>
    <n v="98115"/>
    <x v="1"/>
    <s v="FUR-CH-10003833"/>
    <x v="0"/>
    <s v="Chairs"/>
    <s v="Novimex Fabric Task Chair"/>
    <n v="97.567999999999998"/>
    <n v="2"/>
    <x v="2"/>
    <n v="-6.0979999999999999"/>
    <n v="-6.25E-2"/>
  </r>
  <r>
    <n v="2283"/>
    <s v="CA-2016-132143"/>
    <x v="322"/>
    <x v="0"/>
    <n v="9"/>
    <x v="8"/>
    <s v="Sat"/>
    <d v="2016-09-05T00:00:00"/>
    <x v="2"/>
    <s v="FM-14215"/>
    <s v="Filia McAdams"/>
    <s v="Corporate"/>
    <s v="United States"/>
    <s v="Middletown"/>
    <x v="29"/>
    <n v="6457"/>
    <x v="3"/>
    <s v="OFF-PA-10002713"/>
    <x v="1"/>
    <s v="Paper"/>
    <s v="Adams Phone Message Book, 200 Message Capacity, 8 1/16” x 11”"/>
    <n v="48.16"/>
    <n v="7"/>
    <x v="0"/>
    <n v="22.153600000000001"/>
    <n v="0.46000000000000008"/>
  </r>
  <r>
    <n v="2284"/>
    <s v="CA-2015-153108"/>
    <x v="613"/>
    <x v="1"/>
    <n v="3"/>
    <x v="10"/>
    <s v="Thu"/>
    <d v="2015-03-09T00:00:00"/>
    <x v="1"/>
    <s v="SF-20200"/>
    <s v="Sarah Foster"/>
    <s v="Consumer"/>
    <s v="United States"/>
    <s v="New Castle"/>
    <x v="14"/>
    <n v="47362"/>
    <x v="2"/>
    <s v="TEC-PH-10001552"/>
    <x v="2"/>
    <s v="Phones"/>
    <s v="I Need's 3d Hello Kitty Hybrid Silicone Case Cover for HTC One X 4g with 3d Hello Kitty Stylus Pen Green/pink"/>
    <n v="23.92"/>
    <n v="2"/>
    <x v="0"/>
    <n v="6.6976000000000004"/>
    <n v="0.27999999999999997"/>
  </r>
  <r>
    <n v="2286"/>
    <s v="CA-2016-112676"/>
    <x v="462"/>
    <x v="0"/>
    <n v="5"/>
    <x v="5"/>
    <s v="Thu"/>
    <d v="2016-05-08T00:00:00"/>
    <x v="2"/>
    <s v="PJ-18835"/>
    <s v="Patrick Jones"/>
    <s v="Corporate"/>
    <s v="United States"/>
    <s v="Murfreesboro"/>
    <x v="18"/>
    <n v="37130"/>
    <x v="0"/>
    <s v="OFF-PA-10003971"/>
    <x v="1"/>
    <s v="Paper"/>
    <s v="Xerox 1965"/>
    <n v="14.352"/>
    <n v="3"/>
    <x v="2"/>
    <n v="5.2026000000000003"/>
    <n v="0.36249999999999999"/>
  </r>
  <r>
    <n v="2287"/>
    <s v="CA-2017-165687"/>
    <x v="697"/>
    <x v="3"/>
    <n v="11"/>
    <x v="0"/>
    <s v="Fri"/>
    <d v="2017-11-23T00:00:00"/>
    <x v="1"/>
    <s v="CS-12355"/>
    <s v="Christine Sundaresam"/>
    <s v="Consumer"/>
    <s v="United States"/>
    <s v="Salem"/>
    <x v="17"/>
    <n v="24153"/>
    <x v="0"/>
    <s v="OFF-AP-10004036"/>
    <x v="1"/>
    <s v="Appliances"/>
    <s v="Bionaire 99.97% HEPA Air Cleaner"/>
    <n v="35.04"/>
    <n v="2"/>
    <x v="0"/>
    <n v="12.263999999999999"/>
    <n v="0.35"/>
  </r>
  <r>
    <n v="2288"/>
    <s v="US-2017-112928"/>
    <x v="698"/>
    <x v="3"/>
    <n v="6"/>
    <x v="1"/>
    <s v="Thu"/>
    <d v="2017-06-05T00:00:00"/>
    <x v="0"/>
    <s v="BB-10990"/>
    <s v="Barry Blumstein"/>
    <s v="Corporate"/>
    <s v="United States"/>
    <s v="Toledo"/>
    <x v="24"/>
    <n v="43615"/>
    <x v="3"/>
    <s v="OFF-AP-10002287"/>
    <x v="1"/>
    <s v="Appliances"/>
    <s v="Eureka Sanitaire  Multi-Pro Heavy-Duty Upright, Disposable Bags"/>
    <n v="17.48"/>
    <n v="5"/>
    <x v="2"/>
    <n v="1.3109999999999999"/>
    <n v="7.4999999999999997E-2"/>
  </r>
  <r>
    <n v="2289"/>
    <s v="CA-2017-143343"/>
    <x v="192"/>
    <x v="3"/>
    <n v="6"/>
    <x v="1"/>
    <s v="Sat"/>
    <d v="2017-06-13T00:00:00"/>
    <x v="2"/>
    <s v="BW-11200"/>
    <s v="Ben Wallace"/>
    <s v="Consumer"/>
    <s v="United States"/>
    <s v="Los Angeles"/>
    <x v="1"/>
    <n v="90032"/>
    <x v="1"/>
    <s v="OFF-AR-10002375"/>
    <x v="1"/>
    <s v="Art"/>
    <s v="Newell 351"/>
    <n v="16.399999999999999"/>
    <n v="5"/>
    <x v="0"/>
    <n v="4.7560000000000002"/>
    <n v="0.29000000000000004"/>
  </r>
  <r>
    <n v="2290"/>
    <s v="CA-2017-115154"/>
    <x v="699"/>
    <x v="3"/>
    <n v="1"/>
    <x v="9"/>
    <s v="Sun"/>
    <d v="2017-01-11T00:00:00"/>
    <x v="2"/>
    <s v="RS-19420"/>
    <s v="Ricardo Sperren"/>
    <s v="Corporate"/>
    <s v="United States"/>
    <s v="Seattle"/>
    <x v="4"/>
    <n v="98115"/>
    <x v="1"/>
    <s v="FUR-TA-10001950"/>
    <x v="0"/>
    <s v="Tables"/>
    <s v="Balt Solid Wood Round Tables"/>
    <n v="892.98"/>
    <n v="2"/>
    <x v="0"/>
    <n v="80.368200000000002"/>
    <n v="0.09"/>
  </r>
  <r>
    <n v="2291"/>
    <s v="CA-2015-149342"/>
    <x v="700"/>
    <x v="1"/>
    <n v="4"/>
    <x v="3"/>
    <s v="Mon"/>
    <d v="2015-04-25T00:00:00"/>
    <x v="1"/>
    <s v="TS-21160"/>
    <s v="Theresa Swint"/>
    <s v="Corporate"/>
    <s v="United States"/>
    <s v="Columbus"/>
    <x v="32"/>
    <n v="31907"/>
    <x v="0"/>
    <s v="TEC-PH-10001557"/>
    <x v="2"/>
    <s v="Phones"/>
    <s v="Pyle PMP37LED"/>
    <n v="287.97000000000003"/>
    <n v="3"/>
    <x v="0"/>
    <n v="77.751900000000006"/>
    <n v="0.27"/>
  </r>
  <r>
    <n v="2294"/>
    <s v="CA-2015-130995"/>
    <x v="546"/>
    <x v="1"/>
    <n v="11"/>
    <x v="0"/>
    <s v="Sun"/>
    <d v="2015-11-06T00:00:00"/>
    <x v="1"/>
    <s v="QJ-19255"/>
    <s v="Quincy Jones"/>
    <s v="Corporate"/>
    <s v="United States"/>
    <s v="New York City"/>
    <x v="15"/>
    <n v="10009"/>
    <x v="3"/>
    <s v="TEC-PH-10000347"/>
    <x v="2"/>
    <s v="Phones"/>
    <s v="Cush Cases Heavy Duty Rugged Cover Case for Samsung Galaxy S5 - Purple"/>
    <n v="4.95"/>
    <n v="1"/>
    <x v="0"/>
    <n v="1.3365"/>
    <n v="0.27"/>
  </r>
  <r>
    <n v="2295"/>
    <s v="CA-2017-127929"/>
    <x v="329"/>
    <x v="3"/>
    <n v="12"/>
    <x v="4"/>
    <s v="Sat"/>
    <d v="2017-12-27T00:00:00"/>
    <x v="1"/>
    <s v="FM-14215"/>
    <s v="Filia McAdams"/>
    <s v="Corporate"/>
    <s v="United States"/>
    <s v="Middletown"/>
    <x v="29"/>
    <n v="6457"/>
    <x v="3"/>
    <s v="FUR-FU-10003708"/>
    <x v="0"/>
    <s v="Furnishings"/>
    <s v="Tenex Traditional Chairmats for Medium Pile Carpet, Standard Lip, 36&quot; x 48&quot;"/>
    <n v="181.95"/>
    <n v="3"/>
    <x v="0"/>
    <n v="38.209499999999998"/>
    <n v="0.21"/>
  </r>
  <r>
    <n v="2296"/>
    <s v="CA-2015-113145"/>
    <x v="546"/>
    <x v="1"/>
    <n v="11"/>
    <x v="0"/>
    <s v="Sun"/>
    <d v="2015-11-05T00:00:00"/>
    <x v="1"/>
    <s v="VD-21670"/>
    <s v="Valerie Dominguez"/>
    <s v="Consumer"/>
    <s v="United States"/>
    <s v="New York City"/>
    <x v="15"/>
    <n v="10011"/>
    <x v="3"/>
    <s v="OFF-PA-10002659"/>
    <x v="1"/>
    <s v="Paper"/>
    <s v="Avoid Verbal Orders Carbonless Minifold Book"/>
    <n v="13.52"/>
    <n v="4"/>
    <x v="0"/>
    <n v="6.2191999999999998"/>
    <n v="0.46"/>
  </r>
  <r>
    <n v="2301"/>
    <s v="CA-2014-162362"/>
    <x v="683"/>
    <x v="2"/>
    <n v="11"/>
    <x v="0"/>
    <s v="Fri"/>
    <d v="2014-11-18T00:00:00"/>
    <x v="1"/>
    <s v="JL-15505"/>
    <s v="Jeremy Lonsdale"/>
    <s v="Consumer"/>
    <s v="United States"/>
    <s v="Midland"/>
    <x v="12"/>
    <n v="48640"/>
    <x v="2"/>
    <s v="OFF-BI-10000756"/>
    <x v="1"/>
    <s v="Binders"/>
    <s v="Storex DuraTech Recycled Plastic Frosted Binders"/>
    <n v="12.72"/>
    <n v="3"/>
    <x v="0"/>
    <n v="6.36"/>
    <n v="0.5"/>
  </r>
  <r>
    <n v="2303"/>
    <s v="CA-2016-106558"/>
    <x v="325"/>
    <x v="0"/>
    <n v="1"/>
    <x v="9"/>
    <s v="Sun"/>
    <d v="2016-01-21T00:00:00"/>
    <x v="1"/>
    <s v="DL-13495"/>
    <s v="Dionis Lloyd"/>
    <s v="Corporate"/>
    <s v="United States"/>
    <s v="Columbus"/>
    <x v="32"/>
    <n v="31907"/>
    <x v="0"/>
    <s v="TEC-AC-10001142"/>
    <x v="2"/>
    <s v="Accessories"/>
    <s v="First Data FD10 PIN Pad"/>
    <n v="316"/>
    <n v="4"/>
    <x v="0"/>
    <n v="31.6"/>
    <n v="0.1"/>
  </r>
  <r>
    <n v="2304"/>
    <s v="CA-2017-157931"/>
    <x v="693"/>
    <x v="3"/>
    <n v="9"/>
    <x v="8"/>
    <s v="Sun"/>
    <d v="2017-09-22T00:00:00"/>
    <x v="0"/>
    <s v="MO-17800"/>
    <s v="Meg O'Connel"/>
    <s v="Home Office"/>
    <s v="United States"/>
    <s v="Roswell"/>
    <x v="32"/>
    <n v="30076"/>
    <x v="0"/>
    <s v="FUR-CH-10000785"/>
    <x v="0"/>
    <s v="Chairs"/>
    <s v="Global Ergonomic Managers Chair"/>
    <n v="723.92"/>
    <n v="4"/>
    <x v="0"/>
    <n v="188.2192"/>
    <n v="0.26"/>
  </r>
  <r>
    <n v="2306"/>
    <s v="CA-2016-115574"/>
    <x v="440"/>
    <x v="0"/>
    <n v="12"/>
    <x v="4"/>
    <s v="Fri"/>
    <d v="2016-12-24T00:00:00"/>
    <x v="2"/>
    <s v="BP-11185"/>
    <s v="Ben Peterman"/>
    <s v="Corporate"/>
    <s v="United States"/>
    <s v="Chicago"/>
    <x v="10"/>
    <n v="60623"/>
    <x v="2"/>
    <s v="FUR-BO-10003441"/>
    <x v="0"/>
    <s v="Bookcases"/>
    <s v="Bush Westfield Collection Bookcases, Fully Assembled"/>
    <n v="141.37200000000001"/>
    <n v="2"/>
    <x v="4"/>
    <n v="-14.1372"/>
    <n v="-9.9999999999999992E-2"/>
  </r>
  <r>
    <n v="2307"/>
    <s v="CA-2015-160794"/>
    <x v="701"/>
    <x v="1"/>
    <n v="8"/>
    <x v="6"/>
    <s v="Thu"/>
    <d v="2015-08-08T00:00:00"/>
    <x v="2"/>
    <s v="MS-17980"/>
    <s v="Michael Stewart"/>
    <s v="Corporate"/>
    <s v="United States"/>
    <s v="Houston"/>
    <x v="5"/>
    <n v="77041"/>
    <x v="2"/>
    <s v="OFF-PA-10004156"/>
    <x v="1"/>
    <s v="Paper"/>
    <s v="Xerox 188"/>
    <n v="27.216000000000001"/>
    <n v="3"/>
    <x v="2"/>
    <n v="9.8658000000000001"/>
    <n v="0.36249999999999999"/>
  </r>
  <r>
    <n v="2308"/>
    <s v="CA-2017-116225"/>
    <x v="60"/>
    <x v="3"/>
    <n v="11"/>
    <x v="0"/>
    <s v="Sun"/>
    <d v="2017-11-09T00:00:00"/>
    <x v="1"/>
    <s v="SV-20935"/>
    <s v="Susan Vittorini"/>
    <s v="Consumer"/>
    <s v="United States"/>
    <s v="New York City"/>
    <x v="15"/>
    <n v="10009"/>
    <x v="3"/>
    <s v="TEC-AC-10001432"/>
    <x v="2"/>
    <s v="Accessories"/>
    <s v="Enermax Aurora Lite Keyboard"/>
    <n v="390.75"/>
    <n v="5"/>
    <x v="0"/>
    <n v="171.93"/>
    <n v="0.44"/>
  </r>
  <r>
    <n v="2309"/>
    <s v="US-2017-120418"/>
    <x v="529"/>
    <x v="3"/>
    <n v="6"/>
    <x v="1"/>
    <s v="Sun"/>
    <d v="2017-06-12T00:00:00"/>
    <x v="2"/>
    <s v="BC-11125"/>
    <s v="Becky Castell"/>
    <s v="Home Office"/>
    <s v="United States"/>
    <s v="Peoria"/>
    <x v="16"/>
    <n v="85345"/>
    <x v="1"/>
    <s v="FUR-CH-10001394"/>
    <x v="0"/>
    <s v="Chairs"/>
    <s v="Global Leather Executive Chair"/>
    <n v="280.79199999999997"/>
    <n v="1"/>
    <x v="2"/>
    <n v="35.098999999999997"/>
    <n v="0.125"/>
  </r>
  <r>
    <n v="2314"/>
    <s v="CA-2017-122035"/>
    <x v="227"/>
    <x v="3"/>
    <n v="7"/>
    <x v="7"/>
    <s v="Thu"/>
    <d v="2017-07-25T00:00:00"/>
    <x v="1"/>
    <s v="EM-13825"/>
    <s v="Elizabeth Moffitt"/>
    <s v="Corporate"/>
    <s v="United States"/>
    <s v="Sioux Falls"/>
    <x v="44"/>
    <n v="57103"/>
    <x v="2"/>
    <s v="OFF-LA-10004093"/>
    <x v="1"/>
    <s v="Labels"/>
    <s v="Avery 486"/>
    <n v="14.62"/>
    <n v="2"/>
    <x v="0"/>
    <n v="6.8714000000000004"/>
    <n v="0.47000000000000003"/>
  </r>
  <r>
    <n v="2320"/>
    <s v="CA-2015-117828"/>
    <x v="702"/>
    <x v="1"/>
    <n v="12"/>
    <x v="4"/>
    <s v="Wed"/>
    <d v="2015-12-26T00:00:00"/>
    <x v="2"/>
    <s v="BD-11500"/>
    <s v="Bradley Drucker"/>
    <s v="Consumer"/>
    <s v="United States"/>
    <s v="Richmond"/>
    <x v="17"/>
    <n v="23223"/>
    <x v="0"/>
    <s v="OFF-AP-10001563"/>
    <x v="1"/>
    <s v="Appliances"/>
    <s v="Belkin Premiere Surge Master II 8-outlet surge protector"/>
    <n v="194.32"/>
    <n v="4"/>
    <x v="0"/>
    <n v="56.352800000000002"/>
    <n v="0.29000000000000004"/>
  </r>
  <r>
    <n v="2321"/>
    <s v="CA-2017-165491"/>
    <x v="176"/>
    <x v="3"/>
    <n v="3"/>
    <x v="10"/>
    <s v="Mon"/>
    <d v="2017-03-24T00:00:00"/>
    <x v="1"/>
    <s v="HW-14935"/>
    <s v="Helen Wasserman"/>
    <s v="Corporate"/>
    <s v="United States"/>
    <s v="Seattle"/>
    <x v="4"/>
    <n v="98115"/>
    <x v="1"/>
    <s v="TEC-AC-10000358"/>
    <x v="2"/>
    <s v="Accessories"/>
    <s v="Imation Secure Drive + Hardware Encrypted USB flash drive - 16 GB"/>
    <n v="265.93"/>
    <n v="7"/>
    <x v="0"/>
    <n v="63.8232"/>
    <n v="0.24"/>
  </r>
  <r>
    <n v="2322"/>
    <s v="CA-2015-109470"/>
    <x v="617"/>
    <x v="1"/>
    <n v="12"/>
    <x v="4"/>
    <s v="Thu"/>
    <d v="2016-01-03T00:00:00"/>
    <x v="0"/>
    <s v="KC-16255"/>
    <s v="Karen Carlisle"/>
    <s v="Corporate"/>
    <s v="United States"/>
    <s v="Henderson"/>
    <x v="0"/>
    <n v="42420"/>
    <x v="0"/>
    <s v="OFF-BI-10004492"/>
    <x v="1"/>
    <s v="Binders"/>
    <s v="Tuf-Vin Binders"/>
    <n v="94.74"/>
    <n v="3"/>
    <x v="0"/>
    <n v="44.527799999999999"/>
    <n v="0.47000000000000003"/>
  </r>
  <r>
    <n v="2326"/>
    <s v="CA-2015-105102"/>
    <x v="423"/>
    <x v="1"/>
    <n v="9"/>
    <x v="8"/>
    <s v="Tue"/>
    <d v="2015-09-19T00:00:00"/>
    <x v="0"/>
    <s v="BM-11575"/>
    <s v="Brendan Murry"/>
    <s v="Corporate"/>
    <s v="United States"/>
    <s v="New York City"/>
    <x v="15"/>
    <n v="10035"/>
    <x v="3"/>
    <s v="OFF-BI-10002082"/>
    <x v="1"/>
    <s v="Binders"/>
    <s v="GBC Twin Loop Wire Binding Elements"/>
    <n v="79.872"/>
    <n v="3"/>
    <x v="2"/>
    <n v="29.952000000000002"/>
    <n v="0.375"/>
  </r>
  <r>
    <n v="2329"/>
    <s v="CA-2017-138422"/>
    <x v="394"/>
    <x v="3"/>
    <n v="9"/>
    <x v="8"/>
    <s v="Sat"/>
    <d v="2017-09-26T00:00:00"/>
    <x v="2"/>
    <s v="KN-16705"/>
    <s v="Kristina Nunn"/>
    <s v="Home Office"/>
    <s v="United States"/>
    <s v="Fort Collins"/>
    <x v="22"/>
    <n v="80525"/>
    <x v="1"/>
    <s v="OFF-EN-10004147"/>
    <x v="1"/>
    <s v="Envelopes"/>
    <s v="Wausau Papers Astrobrights Colored Envelopes"/>
    <n v="14.352"/>
    <n v="3"/>
    <x v="2"/>
    <n v="5.2026000000000003"/>
    <n v="0.36249999999999999"/>
  </r>
  <r>
    <n v="2330"/>
    <s v="US-2015-147739"/>
    <x v="703"/>
    <x v="1"/>
    <n v="12"/>
    <x v="4"/>
    <s v="Fri"/>
    <d v="2015-12-29T00:00:00"/>
    <x v="1"/>
    <s v="JD-16150"/>
    <s v="Justin Deggeller"/>
    <s v="Corporate"/>
    <s v="United States"/>
    <s v="Philadelphia"/>
    <x v="9"/>
    <n v="19140"/>
    <x v="3"/>
    <s v="FUR-FU-10001468"/>
    <x v="0"/>
    <s v="Furnishings"/>
    <s v="Tenex Antistatic Computer Chair Mats"/>
    <n v="547.13599999999997"/>
    <n v="4"/>
    <x v="2"/>
    <n v="-68.391999999999996"/>
    <n v="-0.125"/>
  </r>
  <r>
    <n v="2331"/>
    <s v="CA-2016-155187"/>
    <x v="443"/>
    <x v="0"/>
    <n v="9"/>
    <x v="8"/>
    <s v="Sat"/>
    <d v="2016-09-26T00:00:00"/>
    <x v="0"/>
    <s v="LA-16780"/>
    <s v="Laura Armstrong"/>
    <s v="Corporate"/>
    <s v="United States"/>
    <s v="Los Angeles"/>
    <x v="1"/>
    <n v="90004"/>
    <x v="1"/>
    <s v="OFF-ST-10000642"/>
    <x v="1"/>
    <s v="Storage"/>
    <s v="Tennsco Lockers, Gray"/>
    <n v="41.96"/>
    <n v="2"/>
    <x v="0"/>
    <n v="2.9371999999999998"/>
    <n v="6.9999999999999993E-2"/>
  </r>
  <r>
    <n v="2333"/>
    <s v="CA-2017-169285"/>
    <x v="704"/>
    <x v="3"/>
    <n v="3"/>
    <x v="10"/>
    <s v="Tue"/>
    <d v="2017-03-25T00:00:00"/>
    <x v="1"/>
    <s v="RW-19690"/>
    <s v="Robert Waldorf"/>
    <s v="Consumer"/>
    <s v="United States"/>
    <s v="Lafayette"/>
    <x v="14"/>
    <n v="47905"/>
    <x v="2"/>
    <s v="OFF-PA-10004071"/>
    <x v="1"/>
    <s v="Paper"/>
    <s v="Eaton Premium Continuous-Feed Paper, 25% Cotton, Letter Size, White, 1000 Shts/Box"/>
    <n v="277.39999999999998"/>
    <n v="5"/>
    <x v="0"/>
    <n v="133.15199999999999"/>
    <n v="0.48"/>
  </r>
  <r>
    <n v="2335"/>
    <s v="CA-2014-140886"/>
    <x v="584"/>
    <x v="2"/>
    <n v="9"/>
    <x v="8"/>
    <s v="Tue"/>
    <d v="2014-10-04T00:00:00"/>
    <x v="1"/>
    <s v="KW-16570"/>
    <s v="Kelly Williams"/>
    <s v="Consumer"/>
    <s v="United States"/>
    <s v="Clarksville"/>
    <x v="18"/>
    <n v="37042"/>
    <x v="0"/>
    <s v="OFF-AP-10000696"/>
    <x v="1"/>
    <s v="Appliances"/>
    <s v="Holmes Odor Grabber"/>
    <n v="69.215999999999994"/>
    <n v="6"/>
    <x v="2"/>
    <n v="11.2476"/>
    <n v="0.16250000000000001"/>
  </r>
  <r>
    <n v="2336"/>
    <s v="CA-2017-152695"/>
    <x v="386"/>
    <x v="3"/>
    <n v="12"/>
    <x v="4"/>
    <s v="Sun"/>
    <d v="2017-12-10T00:00:00"/>
    <x v="3"/>
    <s v="CC-12220"/>
    <s v="Chris Cortes"/>
    <s v="Consumer"/>
    <s v="United States"/>
    <s v="Fairfield"/>
    <x v="29"/>
    <n v="6824"/>
    <x v="3"/>
    <s v="OFF-EN-10004030"/>
    <x v="1"/>
    <s v="Envelopes"/>
    <s v="Convenience Packs of Business Envelopes"/>
    <n v="10.86"/>
    <n v="3"/>
    <x v="0"/>
    <n v="5.1041999999999996"/>
    <n v="0.47"/>
  </r>
  <r>
    <n v="2338"/>
    <s v="CA-2014-110639"/>
    <x v="705"/>
    <x v="2"/>
    <n v="8"/>
    <x v="6"/>
    <s v="Sat"/>
    <d v="2014-08-23T00:00:00"/>
    <x v="3"/>
    <s v="RH-19495"/>
    <s v="Rick Hansen"/>
    <s v="Consumer"/>
    <s v="United States"/>
    <s v="New York City"/>
    <x v="15"/>
    <n v="10009"/>
    <x v="3"/>
    <s v="OFF-PA-10003936"/>
    <x v="1"/>
    <s v="Paper"/>
    <s v="Xerox 1994"/>
    <n v="25.92"/>
    <n v="4"/>
    <x v="0"/>
    <n v="12.441599999999999"/>
    <n v="0.47999999999999993"/>
  </r>
  <r>
    <n v="2340"/>
    <s v="CA-2014-121727"/>
    <x v="706"/>
    <x v="2"/>
    <n v="8"/>
    <x v="6"/>
    <s v="Tue"/>
    <d v="2014-08-24T00:00:00"/>
    <x v="1"/>
    <s v="JK-15625"/>
    <s v="Jim Karlsson"/>
    <s v="Consumer"/>
    <s v="United States"/>
    <s v="Columbus"/>
    <x v="24"/>
    <n v="43229"/>
    <x v="3"/>
    <s v="OFF-AR-10004930"/>
    <x v="1"/>
    <s v="Art"/>
    <s v="Turquoise Lead Holder with Pocket Clip"/>
    <n v="10.72"/>
    <n v="2"/>
    <x v="2"/>
    <n v="1.742"/>
    <n v="0.16249999999999998"/>
  </r>
  <r>
    <n v="2341"/>
    <s v="CA-2016-137736"/>
    <x v="336"/>
    <x v="0"/>
    <n v="11"/>
    <x v="0"/>
    <s v="Thu"/>
    <d v="2016-11-15T00:00:00"/>
    <x v="1"/>
    <s v="DC-13285"/>
    <s v="Debra Catini"/>
    <s v="Consumer"/>
    <s v="United States"/>
    <s v="Warner Robins"/>
    <x v="32"/>
    <n v="31088"/>
    <x v="0"/>
    <s v="OFF-AR-10004999"/>
    <x v="1"/>
    <s v="Art"/>
    <s v="Newell 315"/>
    <n v="41.86"/>
    <n v="7"/>
    <x v="0"/>
    <n v="10.465"/>
    <n v="0.25"/>
  </r>
  <r>
    <n v="2342"/>
    <s v="US-2014-143231"/>
    <x v="517"/>
    <x v="2"/>
    <n v="12"/>
    <x v="4"/>
    <s v="Wed"/>
    <d v="2015-01-03T00:00:00"/>
    <x v="2"/>
    <s v="GM-14455"/>
    <s v="Gary Mitchum"/>
    <s v="Home Office"/>
    <s v="United States"/>
    <s v="Franklin"/>
    <x v="31"/>
    <n v="2038"/>
    <x v="3"/>
    <s v="FUR-FU-10002501"/>
    <x v="0"/>
    <s v="Furnishings"/>
    <s v="Nu-Dell Executive Frame"/>
    <n v="63.2"/>
    <n v="5"/>
    <x v="0"/>
    <n v="23.384"/>
    <n v="0.37"/>
  </r>
  <r>
    <n v="2344"/>
    <s v="US-2014-155894"/>
    <x v="707"/>
    <x v="2"/>
    <n v="7"/>
    <x v="7"/>
    <s v="Sat"/>
    <d v="2014-07-30T00:00:00"/>
    <x v="0"/>
    <s v="CL-11890"/>
    <s v="Carl Ludwig"/>
    <s v="Consumer"/>
    <s v="United States"/>
    <s v="Chicago"/>
    <x v="10"/>
    <n v="60623"/>
    <x v="2"/>
    <s v="OFF-ST-10004804"/>
    <x v="1"/>
    <s v="Storage"/>
    <s v="Belkin 19&quot; Vented Equipment Shelf, Black"/>
    <n v="123.55200000000001"/>
    <n v="3"/>
    <x v="2"/>
    <n v="-29.343599999999999"/>
    <n v="-0.23749999999999999"/>
  </r>
  <r>
    <n v="2345"/>
    <s v="CA-2016-119025"/>
    <x v="708"/>
    <x v="0"/>
    <n v="2"/>
    <x v="11"/>
    <s v="Mon"/>
    <d v="2016-02-28T00:00:00"/>
    <x v="1"/>
    <s v="PV-18985"/>
    <s v="Paul Van Hugh"/>
    <s v="Home Office"/>
    <s v="United States"/>
    <s v="Milwaukee"/>
    <x v="6"/>
    <n v="53209"/>
    <x v="2"/>
    <s v="OFF-AP-10001205"/>
    <x v="1"/>
    <s v="Appliances"/>
    <s v="Belkin 5 Outlet SurgeMaster Power Centers"/>
    <n v="490.32"/>
    <n v="9"/>
    <x v="0"/>
    <n v="137.28960000000001"/>
    <n v="0.28000000000000003"/>
  </r>
  <r>
    <n v="2346"/>
    <s v="CA-2016-159373"/>
    <x v="69"/>
    <x v="0"/>
    <n v="3"/>
    <x v="10"/>
    <s v="Sun"/>
    <d v="2016-03-18T00:00:00"/>
    <x v="1"/>
    <s v="LT-17110"/>
    <s v="Liz Thompson"/>
    <s v="Consumer"/>
    <s v="United States"/>
    <s v="San Antonio"/>
    <x v="5"/>
    <n v="78207"/>
    <x v="2"/>
    <s v="OFF-PA-10000659"/>
    <x v="1"/>
    <s v="Paper"/>
    <s v="TOPS Carbonless Receipt Book, Four 2-3/4 x 7-1/4 Money Receipts per Page"/>
    <n v="70.08"/>
    <n v="5"/>
    <x v="2"/>
    <n v="24.527999999999999"/>
    <n v="0.35"/>
  </r>
  <r>
    <n v="2349"/>
    <s v="CA-2017-109701"/>
    <x v="571"/>
    <x v="3"/>
    <n v="12"/>
    <x v="4"/>
    <s v="Sat"/>
    <d v="2017-12-03T00:00:00"/>
    <x v="3"/>
    <s v="AM-10360"/>
    <s v="Alice McCarthy"/>
    <s v="Corporate"/>
    <s v="United States"/>
    <s v="Los Angeles"/>
    <x v="1"/>
    <n v="90032"/>
    <x v="1"/>
    <s v="OFF-BI-10004187"/>
    <x v="1"/>
    <s v="Binders"/>
    <s v="3-ring staple pack"/>
    <n v="9.0239999999999991"/>
    <n v="6"/>
    <x v="2"/>
    <n v="3.1583999999999999"/>
    <n v="0.35000000000000003"/>
  </r>
  <r>
    <n v="2354"/>
    <s v="CA-2015-111514"/>
    <x v="283"/>
    <x v="1"/>
    <n v="8"/>
    <x v="6"/>
    <s v="Mon"/>
    <d v="2015-09-02T00:00:00"/>
    <x v="2"/>
    <s v="SC-20260"/>
    <s v="Scott Cohen"/>
    <s v="Corporate"/>
    <s v="United States"/>
    <s v="San Francisco"/>
    <x v="1"/>
    <n v="94122"/>
    <x v="1"/>
    <s v="FUR-BO-10002545"/>
    <x v="0"/>
    <s v="Bookcases"/>
    <s v="Atlantic Metals Mobile 3-Shelf Bookcases, Custom Colors"/>
    <n v="1552.8309999999999"/>
    <n v="7"/>
    <x v="11"/>
    <n v="200.9546"/>
    <n v="0.12941176470588237"/>
  </r>
  <r>
    <n v="2358"/>
    <s v="US-2014-148838"/>
    <x v="458"/>
    <x v="2"/>
    <n v="3"/>
    <x v="10"/>
    <s v="Mon"/>
    <d v="2014-03-21T00:00:00"/>
    <x v="1"/>
    <s v="CP-12340"/>
    <s v="Christine Phan"/>
    <s v="Corporate"/>
    <s v="United States"/>
    <s v="New York City"/>
    <x v="15"/>
    <n v="10024"/>
    <x v="3"/>
    <s v="FUR-TA-10003473"/>
    <x v="0"/>
    <s v="Tables"/>
    <s v="Bretford Rectangular Conference Table Tops"/>
    <n v="1579.7460000000001"/>
    <n v="7"/>
    <x v="8"/>
    <n v="-447.59469999999999"/>
    <n v="-0.28333333333333333"/>
  </r>
  <r>
    <n v="2363"/>
    <s v="CA-2017-136497"/>
    <x v="510"/>
    <x v="3"/>
    <n v="4"/>
    <x v="3"/>
    <s v="Sun"/>
    <d v="2017-04-20T00:00:00"/>
    <x v="1"/>
    <s v="RF-19840"/>
    <s v="Roy Französisch"/>
    <s v="Consumer"/>
    <s v="United States"/>
    <s v="Columbus"/>
    <x v="24"/>
    <n v="43229"/>
    <x v="3"/>
    <s v="OFF-BI-10001553"/>
    <x v="1"/>
    <s v="Binders"/>
    <s v="SpineVue Locking Slant-D Ring Binders by Cardinal"/>
    <n v="13.71"/>
    <n v="5"/>
    <x v="7"/>
    <n v="-10.054"/>
    <n v="-0.73333333333333328"/>
  </r>
  <r>
    <n v="2364"/>
    <s v="US-2016-108637"/>
    <x v="69"/>
    <x v="0"/>
    <n v="3"/>
    <x v="10"/>
    <s v="Sun"/>
    <d v="2016-03-18T00:00:00"/>
    <x v="1"/>
    <s v="AB-10060"/>
    <s v="Adam Bellavance"/>
    <s v="Home Office"/>
    <s v="United States"/>
    <s v="Waynesboro"/>
    <x v="17"/>
    <n v="22980"/>
    <x v="0"/>
    <s v="FUR-FU-10004864"/>
    <x v="0"/>
    <s v="Furnishings"/>
    <s v="Howard Miller 14-1/2&quot; Diameter Chrome Round Wall Clock"/>
    <n v="127.88"/>
    <n v="2"/>
    <x v="0"/>
    <n v="40.921599999999998"/>
    <n v="0.32"/>
  </r>
  <r>
    <n v="2367"/>
    <s v="CA-2014-102295"/>
    <x v="156"/>
    <x v="2"/>
    <n v="11"/>
    <x v="0"/>
    <s v="Mon"/>
    <d v="2014-11-26T00:00:00"/>
    <x v="0"/>
    <s v="EH-13990"/>
    <s v="Erica Hackney"/>
    <s v="Consumer"/>
    <s v="United States"/>
    <s v="Sacramento"/>
    <x v="1"/>
    <n v="95823"/>
    <x v="1"/>
    <s v="FUR-CH-10001714"/>
    <x v="0"/>
    <s v="Chairs"/>
    <s v="Global Leather &amp; Oak Executive Chair, Burgundy"/>
    <n v="120.712"/>
    <n v="1"/>
    <x v="2"/>
    <n v="-18.1068"/>
    <n v="-0.15"/>
  </r>
  <r>
    <n v="2368"/>
    <s v="CA-2017-123659"/>
    <x v="513"/>
    <x v="3"/>
    <n v="2"/>
    <x v="11"/>
    <s v="Fri"/>
    <d v="2017-02-13T00:00:00"/>
    <x v="2"/>
    <s v="MN-17935"/>
    <s v="Michael Nguyen"/>
    <s v="Consumer"/>
    <s v="United States"/>
    <s v="Clinton"/>
    <x v="39"/>
    <n v="20735"/>
    <x v="3"/>
    <s v="OFF-PA-10002464"/>
    <x v="1"/>
    <s v="Paper"/>
    <s v="HP Office Recycled Paper (20Lb. and 87 Bright)"/>
    <n v="23.12"/>
    <n v="4"/>
    <x v="0"/>
    <n v="11.328799999999999"/>
    <n v="0.48999999999999994"/>
  </r>
  <r>
    <n v="2369"/>
    <s v="US-2016-129469"/>
    <x v="709"/>
    <x v="0"/>
    <n v="9"/>
    <x v="8"/>
    <s v="Fri"/>
    <d v="2016-09-27T00:00:00"/>
    <x v="1"/>
    <s v="KL-16555"/>
    <s v="Kelly Lampkin"/>
    <s v="Corporate"/>
    <s v="United States"/>
    <s v="Fairfield"/>
    <x v="24"/>
    <n v="45014"/>
    <x v="3"/>
    <s v="FUR-FU-10002298"/>
    <x v="0"/>
    <s v="Furnishings"/>
    <s v="Rubbermaid ClusterMat Chairmats, Mat Size- 66&quot; x 60&quot;, Lip 20&quot; x 11&quot; -90 Degree Angle"/>
    <n v="532.70399999999995"/>
    <n v="6"/>
    <x v="2"/>
    <n v="-26.635200000000001"/>
    <n v="-5.000000000000001E-2"/>
  </r>
  <r>
    <n v="2371"/>
    <s v="CA-2017-155152"/>
    <x v="434"/>
    <x v="3"/>
    <n v="7"/>
    <x v="7"/>
    <s v="Fri"/>
    <d v="2017-07-09T00:00:00"/>
    <x v="0"/>
    <s v="MP-17965"/>
    <s v="Michael Paige"/>
    <s v="Corporate"/>
    <s v="United States"/>
    <s v="Warwick"/>
    <x v="34"/>
    <n v="2886"/>
    <x v="3"/>
    <s v="TEC-AC-10004353"/>
    <x v="2"/>
    <s v="Accessories"/>
    <s v="Hypercom P1300 Pinpad"/>
    <n v="252"/>
    <n v="4"/>
    <x v="0"/>
    <n v="93.24"/>
    <n v="0.37"/>
  </r>
  <r>
    <n v="2372"/>
    <s v="CA-2016-159940"/>
    <x v="273"/>
    <x v="0"/>
    <n v="7"/>
    <x v="7"/>
    <s v="Thu"/>
    <d v="2016-07-11T00:00:00"/>
    <x v="0"/>
    <s v="BF-11020"/>
    <s v="Barry Französisch"/>
    <s v="Corporate"/>
    <s v="United States"/>
    <s v="Aurora"/>
    <x v="10"/>
    <n v="60505"/>
    <x v="2"/>
    <s v="FUR-FU-10004973"/>
    <x v="0"/>
    <s v="Furnishings"/>
    <s v="Flat Face Poster Frame"/>
    <n v="60.287999999999997"/>
    <n v="8"/>
    <x v="6"/>
    <n v="-27.1296"/>
    <n v="-0.45"/>
  </r>
  <r>
    <n v="2376"/>
    <s v="CA-2017-119669"/>
    <x v="710"/>
    <x v="3"/>
    <n v="1"/>
    <x v="9"/>
    <s v="Tue"/>
    <d v="2017-01-30T00:00:00"/>
    <x v="1"/>
    <s v="TP-21130"/>
    <s v="Theone Pippenger"/>
    <s v="Consumer"/>
    <s v="United States"/>
    <s v="Smyrna"/>
    <x v="32"/>
    <n v="30080"/>
    <x v="0"/>
    <s v="OFF-FA-10000053"/>
    <x v="1"/>
    <s v="Fasteners"/>
    <s v="Revere Boxed Rubber Bands by Revere"/>
    <n v="5.67"/>
    <n v="3"/>
    <x v="0"/>
    <n v="0.1134"/>
    <n v="0.02"/>
  </r>
  <r>
    <n v="2377"/>
    <s v="US-2014-164616"/>
    <x v="706"/>
    <x v="2"/>
    <n v="8"/>
    <x v="6"/>
    <s v="Tue"/>
    <d v="2014-08-21T00:00:00"/>
    <x v="0"/>
    <s v="MS-17770"/>
    <s v="Maxwell Schwartz"/>
    <s v="Consumer"/>
    <s v="United States"/>
    <s v="Columbus"/>
    <x v="24"/>
    <n v="43229"/>
    <x v="3"/>
    <s v="OFF-BI-10001718"/>
    <x v="1"/>
    <s v="Binders"/>
    <s v="GBC DocuBind P50 Personal Binding Machine"/>
    <n v="76.775999999999996"/>
    <n v="4"/>
    <x v="7"/>
    <n v="-58.861600000000003"/>
    <n v="-0.76666666666666672"/>
  </r>
  <r>
    <n v="2379"/>
    <s v="CA-2015-148628"/>
    <x v="398"/>
    <x v="1"/>
    <n v="12"/>
    <x v="4"/>
    <s v="Sun"/>
    <d v="2015-12-11T00:00:00"/>
    <x v="1"/>
    <s v="KM-16375"/>
    <s v="Katherine Murray"/>
    <s v="Home Office"/>
    <s v="United States"/>
    <s v="Thousand Oaks"/>
    <x v="1"/>
    <n v="91360"/>
    <x v="1"/>
    <s v="OFF-PA-10003883"/>
    <x v="1"/>
    <s v="Paper"/>
    <s v="Message Book, Phone, Wirebound Standard Line Memo, 2 3/4&quot; X 5&quot;"/>
    <n v="32.75"/>
    <n v="5"/>
    <x v="0"/>
    <n v="15.065"/>
    <n v="0.45999999999999996"/>
  </r>
  <r>
    <n v="2380"/>
    <s v="CA-2016-118052"/>
    <x v="711"/>
    <x v="0"/>
    <n v="5"/>
    <x v="5"/>
    <s v="Fri"/>
    <d v="2016-05-10T00:00:00"/>
    <x v="1"/>
    <s v="BE-11455"/>
    <s v="Brad Eason"/>
    <s v="Home Office"/>
    <s v="United States"/>
    <s v="Lorain"/>
    <x v="24"/>
    <n v="44052"/>
    <x v="3"/>
    <s v="OFF-FA-10004248"/>
    <x v="1"/>
    <s v="Fasteners"/>
    <s v="Advantus T-Pin Paper Clips"/>
    <n v="7.2160000000000002"/>
    <n v="2"/>
    <x v="2"/>
    <n v="1.7138"/>
    <n v="0.23749999999999999"/>
  </r>
  <r>
    <n v="2383"/>
    <s v="US-2017-117534"/>
    <x v="610"/>
    <x v="3"/>
    <n v="3"/>
    <x v="10"/>
    <s v="Sat"/>
    <d v="2017-03-26T00:00:00"/>
    <x v="2"/>
    <s v="CV-12295"/>
    <s v="Christina VanderZanden"/>
    <s v="Consumer"/>
    <s v="United States"/>
    <s v="Fresno"/>
    <x v="1"/>
    <n v="93727"/>
    <x v="1"/>
    <s v="OFF-AP-10002403"/>
    <x v="1"/>
    <s v="Appliances"/>
    <s v="Acco Smartsocket Color-Coded Six-Outlet AC Adapter Model Surge Protectors"/>
    <n v="176.04"/>
    <n v="4"/>
    <x v="0"/>
    <n v="45.770400000000002"/>
    <n v="0.26"/>
  </r>
  <r>
    <n v="2388"/>
    <s v="CA-2015-145065"/>
    <x v="294"/>
    <x v="1"/>
    <n v="12"/>
    <x v="4"/>
    <s v="Sat"/>
    <d v="2015-12-15T00:00:00"/>
    <x v="2"/>
    <s v="DK-13375"/>
    <s v="Dennis Kane"/>
    <s v="Consumer"/>
    <s v="United States"/>
    <s v="San Diego"/>
    <x v="1"/>
    <n v="92105"/>
    <x v="1"/>
    <s v="OFF-FA-10001229"/>
    <x v="1"/>
    <s v="Fasteners"/>
    <s v="Staples"/>
    <n v="7.86"/>
    <n v="2"/>
    <x v="0"/>
    <n v="3.6156000000000001"/>
    <n v="0.46"/>
  </r>
  <r>
    <n v="2390"/>
    <s v="US-2015-127040"/>
    <x v="398"/>
    <x v="1"/>
    <n v="12"/>
    <x v="4"/>
    <s v="Sun"/>
    <d v="2015-12-10T00:00:00"/>
    <x v="1"/>
    <s v="SG-20605"/>
    <s v="Speros Goranitis"/>
    <s v="Consumer"/>
    <s v="United States"/>
    <s v="New York City"/>
    <x v="15"/>
    <n v="10009"/>
    <x v="3"/>
    <s v="OFF-PA-10004255"/>
    <x v="1"/>
    <s v="Paper"/>
    <s v="Xerox 219"/>
    <n v="6.48"/>
    <n v="1"/>
    <x v="0"/>
    <n v="3.1103999999999998"/>
    <n v="0.47999999999999993"/>
  </r>
  <r>
    <n v="2394"/>
    <s v="CA-2016-128111"/>
    <x v="712"/>
    <x v="0"/>
    <n v="3"/>
    <x v="10"/>
    <s v="Thu"/>
    <d v="2016-03-23T00:00:00"/>
    <x v="1"/>
    <s v="CS-12355"/>
    <s v="Christine Sundaresam"/>
    <s v="Consumer"/>
    <s v="United States"/>
    <s v="Malden"/>
    <x v="31"/>
    <n v="2148"/>
    <x v="3"/>
    <s v="OFF-AR-10000588"/>
    <x v="1"/>
    <s v="Art"/>
    <s v="Newell 345"/>
    <n v="39.68"/>
    <n v="2"/>
    <x v="0"/>
    <n v="10.316800000000001"/>
    <n v="0.26"/>
  </r>
  <r>
    <n v="2395"/>
    <s v="CA-2015-137897"/>
    <x v="713"/>
    <x v="1"/>
    <n v="11"/>
    <x v="0"/>
    <s v="Sat"/>
    <d v="2015-11-19T00:00:00"/>
    <x v="1"/>
    <s v="PJ-18835"/>
    <s v="Patrick Jones"/>
    <s v="Corporate"/>
    <s v="United States"/>
    <s v="New York City"/>
    <x v="15"/>
    <n v="10035"/>
    <x v="3"/>
    <s v="TEC-AC-10002217"/>
    <x v="2"/>
    <s v="Accessories"/>
    <s v="Imation Clip USB flash drive - 8 GB"/>
    <n v="37.6"/>
    <n v="2"/>
    <x v="0"/>
    <n v="2.2559999999999998"/>
    <n v="5.9999999999999991E-2"/>
  </r>
  <r>
    <n v="2398"/>
    <s v="CA-2017-169264"/>
    <x v="714"/>
    <x v="3"/>
    <n v="8"/>
    <x v="6"/>
    <s v="Mon"/>
    <d v="2017-08-16T00:00:00"/>
    <x v="0"/>
    <s v="NP-18700"/>
    <s v="Nora Preis"/>
    <s v="Consumer"/>
    <s v="United States"/>
    <s v="San Francisco"/>
    <x v="1"/>
    <n v="94109"/>
    <x v="1"/>
    <s v="OFF-LA-10001613"/>
    <x v="1"/>
    <s v="Labels"/>
    <s v="Avery File Folder Labels"/>
    <n v="5.76"/>
    <n v="2"/>
    <x v="0"/>
    <n v="2.8224"/>
    <n v="0.49000000000000005"/>
  </r>
  <r>
    <n v="2400"/>
    <s v="CA-2017-147361"/>
    <x v="425"/>
    <x v="3"/>
    <n v="9"/>
    <x v="8"/>
    <s v="Sat"/>
    <d v="2017-09-15T00:00:00"/>
    <x v="1"/>
    <s v="SB-20290"/>
    <s v="Sean Braxton"/>
    <s v="Corporate"/>
    <s v="United States"/>
    <s v="Florence"/>
    <x v="20"/>
    <n v="29501"/>
    <x v="0"/>
    <s v="OFF-ST-10001809"/>
    <x v="1"/>
    <s v="Storage"/>
    <s v="Fellowes Officeware Wire Shelving"/>
    <n v="628.80999999999995"/>
    <n v="7"/>
    <x v="0"/>
    <n v="12.5762"/>
    <n v="0.02"/>
  </r>
  <r>
    <n v="2402"/>
    <s v="CA-2017-145877"/>
    <x v="715"/>
    <x v="3"/>
    <n v="4"/>
    <x v="3"/>
    <s v="Sat"/>
    <d v="2017-04-04T00:00:00"/>
    <x v="0"/>
    <s v="AS-10090"/>
    <s v="Adam Shillingsburg"/>
    <s v="Consumer"/>
    <s v="United States"/>
    <s v="Springfield"/>
    <x v="25"/>
    <n v="65807"/>
    <x v="2"/>
    <s v="OFF-ST-10000649"/>
    <x v="1"/>
    <s v="Storage"/>
    <s v="Hanging Personal Folder File"/>
    <n v="94.2"/>
    <n v="6"/>
    <x v="0"/>
    <n v="23.55"/>
    <n v="0.25"/>
  </r>
  <r>
    <n v="2404"/>
    <s v="US-2016-110170"/>
    <x v="716"/>
    <x v="0"/>
    <n v="9"/>
    <x v="8"/>
    <s v="Tue"/>
    <d v="2016-10-03T00:00:00"/>
    <x v="1"/>
    <s v="HM-14860"/>
    <s v="Harry Marie"/>
    <s v="Corporate"/>
    <s v="United States"/>
    <s v="Huntsville"/>
    <x v="5"/>
    <n v="77340"/>
    <x v="2"/>
    <s v="FUR-BO-10000780"/>
    <x v="0"/>
    <s v="Bookcases"/>
    <s v="O'Sullivan Plantations 2-Door Library in Landvery Oak"/>
    <n v="956.66480000000001"/>
    <n v="7"/>
    <x v="10"/>
    <n v="-225.0976"/>
    <n v="-0.23529411764705882"/>
  </r>
  <r>
    <n v="2405"/>
    <s v="CA-2017-108574"/>
    <x v="563"/>
    <x v="3"/>
    <n v="10"/>
    <x v="2"/>
    <s v="Sat"/>
    <d v="2017-10-11T00:00:00"/>
    <x v="1"/>
    <s v="MG-18145"/>
    <s v="Mike Gockenbach"/>
    <s v="Consumer"/>
    <s v="United States"/>
    <s v="Los Angeles"/>
    <x v="1"/>
    <n v="90045"/>
    <x v="1"/>
    <s v="TEC-AC-10002049"/>
    <x v="2"/>
    <s v="Accessories"/>
    <s v="Logitech G19 Programmable Gaming Keyboard"/>
    <n v="1115.9100000000001"/>
    <n v="9"/>
    <x v="0"/>
    <n v="200.8638"/>
    <n v="0.18"/>
  </r>
  <r>
    <n v="2408"/>
    <s v="CA-2017-144589"/>
    <x v="175"/>
    <x v="3"/>
    <n v="1"/>
    <x v="9"/>
    <s v="Fri"/>
    <d v="2017-01-25T00:00:00"/>
    <x v="1"/>
    <s v="TM-21010"/>
    <s v="Tamara Manning"/>
    <s v="Consumer"/>
    <s v="United States"/>
    <s v="San Francisco"/>
    <x v="1"/>
    <n v="94122"/>
    <x v="1"/>
    <s v="OFF-AR-10003631"/>
    <x v="1"/>
    <s v="Art"/>
    <s v="Staples in misc. colors"/>
    <n v="24.2"/>
    <n v="5"/>
    <x v="0"/>
    <n v="7.9859999999999998"/>
    <n v="0.33"/>
  </r>
  <r>
    <n v="2410"/>
    <s v="CA-2017-155985"/>
    <x v="717"/>
    <x v="3"/>
    <n v="3"/>
    <x v="10"/>
    <s v="Thu"/>
    <d v="2017-03-25T00:00:00"/>
    <x v="2"/>
    <s v="BE-11335"/>
    <s v="Bill Eplett"/>
    <s v="Home Office"/>
    <s v="United States"/>
    <s v="San Francisco"/>
    <x v="1"/>
    <n v="94122"/>
    <x v="1"/>
    <s v="FUR-FU-10000758"/>
    <x v="0"/>
    <s v="Furnishings"/>
    <s v="DAX Natural Wood-Tone Poster Frame"/>
    <n v="211.84"/>
    <n v="8"/>
    <x v="0"/>
    <n v="76.2624"/>
    <n v="0.36"/>
  </r>
  <r>
    <n v="2411"/>
    <s v="CA-2014-162684"/>
    <x v="598"/>
    <x v="2"/>
    <n v="8"/>
    <x v="6"/>
    <s v="Fri"/>
    <d v="2014-08-06T00:00:00"/>
    <x v="1"/>
    <s v="AS-10630"/>
    <s v="Ann Steele"/>
    <s v="Home Office"/>
    <s v="United States"/>
    <s v="Philadelphia"/>
    <x v="9"/>
    <n v="19120"/>
    <x v="3"/>
    <s v="OFF-FA-10000992"/>
    <x v="1"/>
    <s v="Fasteners"/>
    <s v="Acco Clips to Go Binder Clips, 24 Clips in Two Sizes"/>
    <n v="5.68"/>
    <n v="2"/>
    <x v="2"/>
    <n v="1.917"/>
    <n v="0.33750000000000002"/>
  </r>
  <r>
    <n v="2412"/>
    <s v="CA-2015-142041"/>
    <x v="718"/>
    <x v="1"/>
    <n v="6"/>
    <x v="1"/>
    <s v="Sun"/>
    <d v="2015-06-09T00:00:00"/>
    <x v="0"/>
    <s v="EM-13810"/>
    <s v="Eleni McCrary"/>
    <s v="Corporate"/>
    <s v="United States"/>
    <s v="Los Angeles"/>
    <x v="1"/>
    <n v="90036"/>
    <x v="1"/>
    <s v="OFF-BI-10004187"/>
    <x v="1"/>
    <s v="Binders"/>
    <s v="3-ring staple pack"/>
    <n v="7.52"/>
    <n v="5"/>
    <x v="2"/>
    <n v="2.6320000000000001"/>
    <n v="0.35000000000000003"/>
  </r>
  <r>
    <n v="2413"/>
    <s v="CA-2014-151295"/>
    <x v="604"/>
    <x v="2"/>
    <n v="11"/>
    <x v="0"/>
    <s v="Wed"/>
    <d v="2014-11-16T00:00:00"/>
    <x v="1"/>
    <s v="JA-15970"/>
    <s v="Joseph Airdo"/>
    <s v="Consumer"/>
    <s v="United States"/>
    <s v="Los Angeles"/>
    <x v="1"/>
    <n v="90045"/>
    <x v="1"/>
    <s v="OFF-PA-10001947"/>
    <x v="1"/>
    <s v="Paper"/>
    <s v="Xerox 1974"/>
    <n v="11.96"/>
    <n v="2"/>
    <x v="0"/>
    <n v="5.8604000000000003"/>
    <n v="0.49"/>
  </r>
  <r>
    <n v="2415"/>
    <s v="CA-2016-156300"/>
    <x v="719"/>
    <x v="0"/>
    <n v="12"/>
    <x v="4"/>
    <s v="Thu"/>
    <d v="2017-01-02T00:00:00"/>
    <x v="1"/>
    <s v="TB-21595"/>
    <s v="Troy Blackwell"/>
    <s v="Consumer"/>
    <s v="United States"/>
    <s v="Milwaukee"/>
    <x v="6"/>
    <n v="53209"/>
    <x v="2"/>
    <s v="FUR-CH-10001714"/>
    <x v="0"/>
    <s v="Chairs"/>
    <s v="Global Leather &amp; Oak Executive Chair, Burgundy"/>
    <n v="754.45"/>
    <n v="5"/>
    <x v="0"/>
    <n v="60.356000000000002"/>
    <n v="0.08"/>
  </r>
  <r>
    <n v="2416"/>
    <s v="CA-2015-146087"/>
    <x v="377"/>
    <x v="1"/>
    <n v="7"/>
    <x v="7"/>
    <s v="Mon"/>
    <d v="2015-07-11T00:00:00"/>
    <x v="1"/>
    <s v="PP-18955"/>
    <s v="Paul Prost"/>
    <s v="Home Office"/>
    <s v="United States"/>
    <s v="Holyoke"/>
    <x v="31"/>
    <n v="1040"/>
    <x v="3"/>
    <s v="FUR-BO-10002824"/>
    <x v="0"/>
    <s v="Bookcases"/>
    <s v="Bush Mission Pointe Library"/>
    <n v="301.95999999999998"/>
    <n v="2"/>
    <x v="0"/>
    <n v="60.392000000000003"/>
    <n v="0.2"/>
  </r>
  <r>
    <n v="2417"/>
    <s v="CA-2017-168655"/>
    <x v="383"/>
    <x v="3"/>
    <n v="10"/>
    <x v="2"/>
    <s v="Thu"/>
    <d v="2017-10-18T00:00:00"/>
    <x v="1"/>
    <s v="ML-18040"/>
    <s v="Michelle Lonsdale"/>
    <s v="Corporate"/>
    <s v="United States"/>
    <s v="Albuquerque"/>
    <x v="27"/>
    <n v="87105"/>
    <x v="1"/>
    <s v="TEC-AC-10002842"/>
    <x v="2"/>
    <s v="Accessories"/>
    <s v="WD My Passport Ultra 2TB Portable External Hard Drive"/>
    <n v="595"/>
    <n v="5"/>
    <x v="0"/>
    <n v="95.2"/>
    <n v="0.16"/>
  </r>
  <r>
    <n v="2419"/>
    <s v="CA-2016-107202"/>
    <x v="205"/>
    <x v="0"/>
    <n v="5"/>
    <x v="5"/>
    <s v="Sat"/>
    <d v="2016-05-28T00:00:00"/>
    <x v="1"/>
    <s v="LC-16930"/>
    <s v="Linda Cazamias"/>
    <s v="Corporate"/>
    <s v="United States"/>
    <s v="Sparks"/>
    <x v="33"/>
    <n v="89431"/>
    <x v="1"/>
    <s v="TEC-MA-10000112"/>
    <x v="2"/>
    <s v="Machines"/>
    <s v="Panasonic KX MB2061 Multifunction Printer"/>
    <n v="2396.4"/>
    <n v="10"/>
    <x v="2"/>
    <n v="179.73"/>
    <n v="7.4999999999999997E-2"/>
  </r>
  <r>
    <n v="2420"/>
    <s v="CA-2017-159597"/>
    <x v="45"/>
    <x v="3"/>
    <n v="11"/>
    <x v="0"/>
    <s v="Thu"/>
    <d v="2017-11-14T00:00:00"/>
    <x v="1"/>
    <s v="MC-17590"/>
    <s v="Matt Collister"/>
    <s v="Corporate"/>
    <s v="United States"/>
    <s v="Coachella"/>
    <x v="1"/>
    <n v="92236"/>
    <x v="1"/>
    <s v="OFF-ST-10002289"/>
    <x v="1"/>
    <s v="Storage"/>
    <s v="Safco Wire Cube Shelving System, For Use as 4 or 5 14&quot; Cubes, Black"/>
    <n v="63.56"/>
    <n v="2"/>
    <x v="0"/>
    <n v="3.1779999999999999"/>
    <n v="4.9999999999999996E-2"/>
  </r>
  <r>
    <n v="2422"/>
    <s v="CA-2016-155551"/>
    <x v="720"/>
    <x v="0"/>
    <n v="4"/>
    <x v="3"/>
    <s v="Mon"/>
    <d v="2016-04-23T00:00:00"/>
    <x v="1"/>
    <s v="CR-12580"/>
    <s v="Clay Rozendal"/>
    <s v="Home Office"/>
    <s v="United States"/>
    <s v="Elmhurst"/>
    <x v="10"/>
    <n v="60126"/>
    <x v="2"/>
    <s v="OFF-ST-10003656"/>
    <x v="1"/>
    <s v="Storage"/>
    <s v="Safco Industrial Wire Shelving"/>
    <n v="230.376"/>
    <n v="3"/>
    <x v="2"/>
    <n v="-48.954900000000002"/>
    <n v="-0.21249999999999999"/>
  </r>
  <r>
    <n v="2424"/>
    <s v="US-2017-147669"/>
    <x v="53"/>
    <x v="3"/>
    <n v="12"/>
    <x v="4"/>
    <s v="Mon"/>
    <d v="2017-12-30T00:00:00"/>
    <x v="1"/>
    <s v="SV-20935"/>
    <s v="Susan Vittorini"/>
    <s v="Consumer"/>
    <s v="United States"/>
    <s v="Fairfield"/>
    <x v="24"/>
    <n v="45014"/>
    <x v="3"/>
    <s v="TEC-AC-10002473"/>
    <x v="2"/>
    <s v="Accessories"/>
    <s v="Maxell 4.7GB DVD-R"/>
    <n v="158.928"/>
    <n v="7"/>
    <x v="2"/>
    <n v="41.718600000000002"/>
    <n v="0.26250000000000001"/>
  </r>
  <r>
    <n v="2428"/>
    <s v="CA-2016-169922"/>
    <x v="721"/>
    <x v="0"/>
    <n v="6"/>
    <x v="1"/>
    <s v="Sat"/>
    <d v="2016-06-17T00:00:00"/>
    <x v="1"/>
    <s v="MZ-17515"/>
    <s v="Mary Zewe"/>
    <s v="Corporate"/>
    <s v="United States"/>
    <s v="Arlington"/>
    <x v="5"/>
    <n v="76017"/>
    <x v="2"/>
    <s v="OFF-BI-10003784"/>
    <x v="1"/>
    <s v="Binders"/>
    <s v="Computer Printout Index Tabs"/>
    <n v="1.3440000000000001"/>
    <n v="4"/>
    <x v="3"/>
    <n v="-2.1503999999999999"/>
    <n v="-1.5999999999999999"/>
  </r>
  <r>
    <n v="2431"/>
    <s v="CA-2017-100748"/>
    <x v="722"/>
    <x v="3"/>
    <n v="5"/>
    <x v="5"/>
    <s v="Sat"/>
    <d v="2017-05-20T00:00:00"/>
    <x v="1"/>
    <s v="RB-19795"/>
    <s v="Ross Baird"/>
    <s v="Home Office"/>
    <s v="United States"/>
    <s v="San Francisco"/>
    <x v="1"/>
    <n v="94110"/>
    <x v="1"/>
    <s v="OFF-LA-10000240"/>
    <x v="1"/>
    <s v="Labels"/>
    <s v="Self-Adhesive Address Labels for Typewriters by Universal"/>
    <n v="58.48"/>
    <n v="8"/>
    <x v="0"/>
    <n v="27.485600000000002"/>
    <n v="0.47000000000000003"/>
  </r>
  <r>
    <n v="2432"/>
    <s v="CA-2017-129805"/>
    <x v="116"/>
    <x v="3"/>
    <n v="12"/>
    <x v="4"/>
    <s v="Thu"/>
    <d v="2018-01-02T00:00:00"/>
    <x v="1"/>
    <s v="HM-14860"/>
    <s v="Harry Marie"/>
    <s v="Corporate"/>
    <s v="United States"/>
    <s v="Seattle"/>
    <x v="4"/>
    <n v="98103"/>
    <x v="1"/>
    <s v="FUR-FU-10001935"/>
    <x v="0"/>
    <s v="Furnishings"/>
    <s v="3M Hangers With Command Adhesive"/>
    <n v="7.4"/>
    <n v="2"/>
    <x v="0"/>
    <n v="3.0339999999999998"/>
    <n v="0.41"/>
  </r>
  <r>
    <n v="2433"/>
    <s v="CA-2014-148586"/>
    <x v="723"/>
    <x v="2"/>
    <n v="3"/>
    <x v="10"/>
    <s v="Tue"/>
    <d v="2014-04-01T00:00:00"/>
    <x v="1"/>
    <s v="AZ-10750"/>
    <s v="Annie Zypern"/>
    <s v="Consumer"/>
    <s v="United States"/>
    <s v="New York City"/>
    <x v="15"/>
    <n v="10009"/>
    <x v="3"/>
    <s v="FUR-CH-10002439"/>
    <x v="0"/>
    <s v="Chairs"/>
    <s v="Iceberg Nesting Folding Chair, 19w x 6d x 43h"/>
    <n v="366.786"/>
    <n v="7"/>
    <x v="9"/>
    <n v="65.206400000000002"/>
    <n v="0.17777777777777778"/>
  </r>
  <r>
    <n v="2434"/>
    <s v="US-2017-112613"/>
    <x v="39"/>
    <x v="3"/>
    <n v="5"/>
    <x v="5"/>
    <s v="Sun"/>
    <d v="2017-06-01T00:00:00"/>
    <x v="1"/>
    <s v="JH-15910"/>
    <s v="Jonathan Howell"/>
    <s v="Consumer"/>
    <s v="United States"/>
    <s v="Houston"/>
    <x v="5"/>
    <n v="77070"/>
    <x v="2"/>
    <s v="TEC-PH-10001536"/>
    <x v="2"/>
    <s v="Phones"/>
    <s v="Spigen Samsung Galaxy S5 Case Wallet"/>
    <n v="54.368000000000002"/>
    <n v="4"/>
    <x v="2"/>
    <n v="4.0776000000000003"/>
    <n v="7.4999999999999997E-2"/>
  </r>
  <r>
    <n v="2435"/>
    <s v="CA-2015-154746"/>
    <x v="713"/>
    <x v="1"/>
    <n v="11"/>
    <x v="0"/>
    <s v="Sat"/>
    <d v="2015-11-17T00:00:00"/>
    <x v="2"/>
    <s v="PJ-18835"/>
    <s v="Patrick Jones"/>
    <s v="Corporate"/>
    <s v="United States"/>
    <s v="Springfield"/>
    <x v="17"/>
    <n v="22153"/>
    <x v="0"/>
    <s v="OFF-EN-10001532"/>
    <x v="1"/>
    <s v="Envelopes"/>
    <s v="Brown Kraft Recycled Envelopes"/>
    <n v="33.96"/>
    <n v="2"/>
    <x v="0"/>
    <n v="16.98"/>
    <n v="0.5"/>
  </r>
  <r>
    <n v="2437"/>
    <s v="CA-2017-140053"/>
    <x v="442"/>
    <x v="3"/>
    <n v="7"/>
    <x v="7"/>
    <s v="Mon"/>
    <d v="2017-07-10T00:00:00"/>
    <x v="1"/>
    <s v="CA-12265"/>
    <s v="Christina Anderson"/>
    <s v="Consumer"/>
    <s v="United States"/>
    <s v="Farmington"/>
    <x v="27"/>
    <n v="87401"/>
    <x v="1"/>
    <s v="FUR-FU-10003708"/>
    <x v="0"/>
    <s v="Furnishings"/>
    <s v="Tenex Traditional Chairmats for Medium Pile Carpet, Standard Lip, 36&quot; x 48&quot;"/>
    <n v="545.85"/>
    <n v="9"/>
    <x v="0"/>
    <n v="114.6285"/>
    <n v="0.21"/>
  </r>
  <r>
    <n v="2438"/>
    <s v="CA-2014-164210"/>
    <x v="724"/>
    <x v="2"/>
    <n v="11"/>
    <x v="0"/>
    <s v="Tue"/>
    <d v="2014-11-20T00:00:00"/>
    <x v="0"/>
    <s v="PW-19240"/>
    <s v="Pierre Wener"/>
    <s v="Consumer"/>
    <s v="United States"/>
    <s v="Louisville"/>
    <x v="22"/>
    <n v="80027"/>
    <x v="1"/>
    <s v="FUR-TA-10000849"/>
    <x v="0"/>
    <s v="Tables"/>
    <s v="Bevis Rectangular Conference Tables"/>
    <n v="145.97999999999999"/>
    <n v="2"/>
    <x v="5"/>
    <n v="-99.266400000000004"/>
    <n v="-0.68"/>
  </r>
  <r>
    <n v="2440"/>
    <s v="CA-2017-139948"/>
    <x v="725"/>
    <x v="3"/>
    <n v="7"/>
    <x v="7"/>
    <s v="Mon"/>
    <d v="2017-07-22T00:00:00"/>
    <x v="1"/>
    <s v="SW-20455"/>
    <s v="Shaun Weien"/>
    <s v="Consumer"/>
    <s v="United States"/>
    <s v="Tampa"/>
    <x v="2"/>
    <n v="33614"/>
    <x v="0"/>
    <s v="FUR-FU-10002597"/>
    <x v="0"/>
    <s v="Furnishings"/>
    <s v="C-Line Magnetic Cubicle Keepers, Clear Polypropylene"/>
    <n v="7.9039999999999999"/>
    <n v="2"/>
    <x v="2"/>
    <n v="2.1736"/>
    <n v="0.27500000000000002"/>
  </r>
  <r>
    <n v="2441"/>
    <s v="CA-2016-146934"/>
    <x v="726"/>
    <x v="0"/>
    <n v="5"/>
    <x v="5"/>
    <s v="Sun"/>
    <d v="2016-05-27T00:00:00"/>
    <x v="1"/>
    <s v="AF-10870"/>
    <s v="Art Ferguson"/>
    <s v="Consumer"/>
    <s v="United States"/>
    <s v="Passaic"/>
    <x v="30"/>
    <n v="7055"/>
    <x v="3"/>
    <s v="TEC-PH-10004614"/>
    <x v="2"/>
    <s v="Phones"/>
    <s v="AT&amp;T 841000 Phone"/>
    <n v="345"/>
    <n v="5"/>
    <x v="0"/>
    <n v="86.25"/>
    <n v="0.25"/>
  </r>
  <r>
    <n v="2447"/>
    <s v="CA-2015-100573"/>
    <x v="12"/>
    <x v="1"/>
    <n v="9"/>
    <x v="8"/>
    <s v="Fri"/>
    <d v="2015-10-01T00:00:00"/>
    <x v="1"/>
    <s v="AM-10705"/>
    <s v="Anne McFarland"/>
    <s v="Consumer"/>
    <s v="United States"/>
    <s v="Los Angeles"/>
    <x v="1"/>
    <n v="90004"/>
    <x v="1"/>
    <s v="OFF-EN-10000461"/>
    <x v="1"/>
    <s v="Envelopes"/>
    <s v="#10- 4 1/8&quot; x 9 1/2&quot; Recycled Envelopes"/>
    <n v="17.48"/>
    <n v="2"/>
    <x v="0"/>
    <n v="8.2156000000000002"/>
    <n v="0.47000000000000003"/>
  </r>
  <r>
    <n v="2448"/>
    <s v="CA-2016-119165"/>
    <x v="727"/>
    <x v="0"/>
    <n v="10"/>
    <x v="2"/>
    <s v="Mon"/>
    <d v="2016-11-06T00:00:00"/>
    <x v="1"/>
    <s v="BD-11320"/>
    <s v="Bill Donatelli"/>
    <s v="Consumer"/>
    <s v="United States"/>
    <s v="Philadelphia"/>
    <x v="9"/>
    <n v="19143"/>
    <x v="3"/>
    <s v="FUR-CH-10000988"/>
    <x v="0"/>
    <s v="Chairs"/>
    <s v="Hon Olson Stacker Stools"/>
    <n v="492.83499999999998"/>
    <n v="5"/>
    <x v="4"/>
    <n v="-14.081"/>
    <n v="-2.8571428571428571E-2"/>
  </r>
  <r>
    <n v="2449"/>
    <s v="CA-2015-128027"/>
    <x v="468"/>
    <x v="1"/>
    <n v="9"/>
    <x v="8"/>
    <s v="Mon"/>
    <d v="2015-09-17T00:00:00"/>
    <x v="0"/>
    <s v="CM-12385"/>
    <s v="Christopher Martinez"/>
    <s v="Consumer"/>
    <s v="United States"/>
    <s v="North Charleston"/>
    <x v="20"/>
    <n v="29406"/>
    <x v="0"/>
    <s v="OFF-ST-10001809"/>
    <x v="1"/>
    <s v="Storage"/>
    <s v="Fellowes Officeware Wire Shelving"/>
    <n v="269.49"/>
    <n v="3"/>
    <x v="0"/>
    <n v="5.3898000000000001"/>
    <n v="0.02"/>
  </r>
  <r>
    <n v="2450"/>
    <s v="CA-2016-140207"/>
    <x v="728"/>
    <x v="0"/>
    <n v="11"/>
    <x v="0"/>
    <s v="Sat"/>
    <d v="2016-11-10T00:00:00"/>
    <x v="1"/>
    <s v="CS-12400"/>
    <s v="Christopher Schild"/>
    <s v="Home Office"/>
    <s v="United States"/>
    <s v="San Jose"/>
    <x v="1"/>
    <n v="95123"/>
    <x v="1"/>
    <s v="OFF-BI-10003963"/>
    <x v="1"/>
    <s v="Binders"/>
    <s v="Cardinal Holdit Data Disk Pockets"/>
    <n v="29.12"/>
    <n v="5"/>
    <x v="2"/>
    <n v="9.8279999999999994"/>
    <n v="0.33749999999999997"/>
  </r>
  <r>
    <n v="2451"/>
    <s v="CA-2017-140949"/>
    <x v="293"/>
    <x v="3"/>
    <n v="3"/>
    <x v="10"/>
    <s v="Fri"/>
    <d v="2017-03-22T00:00:00"/>
    <x v="0"/>
    <s v="DB-13405"/>
    <s v="Denny Blanton"/>
    <s v="Consumer"/>
    <s v="United States"/>
    <s v="New York City"/>
    <x v="15"/>
    <n v="10011"/>
    <x v="3"/>
    <s v="OFF-LA-10000081"/>
    <x v="1"/>
    <s v="Labels"/>
    <s v="Avery 496"/>
    <n v="18.75"/>
    <n v="5"/>
    <x v="0"/>
    <n v="9"/>
    <n v="0.48"/>
  </r>
  <r>
    <n v="2460"/>
    <s v="CA-2017-138548"/>
    <x v="729"/>
    <x v="3"/>
    <n v="8"/>
    <x v="6"/>
    <s v="Tue"/>
    <d v="2017-08-21T00:00:00"/>
    <x v="1"/>
    <s v="JG-15160"/>
    <s v="James Galang"/>
    <s v="Consumer"/>
    <s v="United States"/>
    <s v="Plainfield"/>
    <x v="30"/>
    <n v="7060"/>
    <x v="3"/>
    <s v="OFF-AP-10002578"/>
    <x v="1"/>
    <s v="Appliances"/>
    <s v="Fellowes Premier Superior Surge Suppressor, 10-Outlet, With Phone and Remote"/>
    <n v="97.84"/>
    <n v="2"/>
    <x v="0"/>
    <n v="25.438400000000001"/>
    <n v="0.26"/>
  </r>
  <r>
    <n v="2461"/>
    <s v="CA-2015-142419"/>
    <x v="652"/>
    <x v="1"/>
    <n v="7"/>
    <x v="7"/>
    <s v="Sat"/>
    <d v="2015-07-13T00:00:00"/>
    <x v="0"/>
    <s v="SC-20380"/>
    <s v="Shahid Collister"/>
    <s v="Consumer"/>
    <s v="United States"/>
    <s v="Seattle"/>
    <x v="4"/>
    <n v="98115"/>
    <x v="1"/>
    <s v="OFF-PA-10001763"/>
    <x v="1"/>
    <s v="Paper"/>
    <s v="Xerox 1896"/>
    <n v="29.97"/>
    <n v="3"/>
    <x v="0"/>
    <n v="13.486499999999999"/>
    <n v="0.45"/>
  </r>
  <r>
    <n v="2463"/>
    <s v="CA-2017-148691"/>
    <x v="730"/>
    <x v="3"/>
    <n v="12"/>
    <x v="4"/>
    <s v="Sun"/>
    <d v="2017-12-09T00:00:00"/>
    <x v="1"/>
    <s v="CS-12460"/>
    <s v="Chuck Sachs"/>
    <s v="Consumer"/>
    <s v="United States"/>
    <s v="New York City"/>
    <x v="15"/>
    <n v="10009"/>
    <x v="3"/>
    <s v="OFF-BI-10001524"/>
    <x v="1"/>
    <s v="Binders"/>
    <s v="GBC Premium Transparent Covers with Diagonal Lined Pattern"/>
    <n v="83.92"/>
    <n v="5"/>
    <x v="2"/>
    <n v="29.372"/>
    <n v="0.35"/>
  </r>
  <r>
    <n v="2467"/>
    <s v="CA-2017-128755"/>
    <x v="461"/>
    <x v="3"/>
    <n v="5"/>
    <x v="5"/>
    <s v="Thu"/>
    <d v="2017-05-08T00:00:00"/>
    <x v="1"/>
    <s v="MK-18160"/>
    <s v="Mike Kennedy"/>
    <s v="Consumer"/>
    <s v="United States"/>
    <s v="Newport News"/>
    <x v="17"/>
    <n v="23602"/>
    <x v="0"/>
    <s v="OFF-PA-10000726"/>
    <x v="1"/>
    <s v="Paper"/>
    <s v="Black Print Carbonless Snap-Off Rapid Letter, 8 1/2&quot; x 7&quot;"/>
    <n v="9.11"/>
    <n v="1"/>
    <x v="0"/>
    <n v="4.0994999999999999"/>
    <n v="0.45"/>
  </r>
  <r>
    <n v="2471"/>
    <s v="US-2016-135923"/>
    <x v="115"/>
    <x v="0"/>
    <n v="1"/>
    <x v="9"/>
    <s v="Fri"/>
    <d v="2016-01-28T00:00:00"/>
    <x v="1"/>
    <s v="CM-11935"/>
    <s v="Carlos Meador"/>
    <s v="Consumer"/>
    <s v="United States"/>
    <s v="Fayetteville"/>
    <x v="3"/>
    <n v="28314"/>
    <x v="0"/>
    <s v="FUR-FU-10002107"/>
    <x v="0"/>
    <s v="Furnishings"/>
    <s v="Eldon Pizzaz Desk Accessories"/>
    <n v="14.272"/>
    <n v="8"/>
    <x v="2"/>
    <n v="4.2816000000000001"/>
    <n v="0.3"/>
  </r>
  <r>
    <n v="2474"/>
    <s v="CA-2016-114972"/>
    <x v="54"/>
    <x v="0"/>
    <n v="11"/>
    <x v="0"/>
    <s v="Thu"/>
    <d v="2016-11-06T00:00:00"/>
    <x v="2"/>
    <s v="PF-19225"/>
    <s v="Phillip Flathmann"/>
    <s v="Consumer"/>
    <s v="United States"/>
    <s v="Los Angeles"/>
    <x v="1"/>
    <n v="90032"/>
    <x v="1"/>
    <s v="FUR-CH-10001190"/>
    <x v="0"/>
    <s v="Chairs"/>
    <s v="Global Deluxe High-Back Office Chair in Storm"/>
    <n v="217.584"/>
    <n v="2"/>
    <x v="2"/>
    <n v="-29.9178"/>
    <n v="-0.13749999999999998"/>
  </r>
  <r>
    <n v="2478"/>
    <s v="CA-2017-102750"/>
    <x v="504"/>
    <x v="3"/>
    <n v="9"/>
    <x v="8"/>
    <s v="Mon"/>
    <d v="2017-09-08T00:00:00"/>
    <x v="0"/>
    <s v="GM-14695"/>
    <s v="Greg Maxwell"/>
    <s v="Corporate"/>
    <s v="United States"/>
    <s v="Los Angeles"/>
    <x v="1"/>
    <n v="90036"/>
    <x v="1"/>
    <s v="FUR-TA-10000198"/>
    <x v="0"/>
    <s v="Tables"/>
    <s v="Chromcraft Bull-Nose Wood Oval Conference Tables &amp; Bases"/>
    <n v="1322.3520000000001"/>
    <n v="3"/>
    <x v="2"/>
    <n v="-99.176400000000001"/>
    <n v="-7.4999999999999997E-2"/>
  </r>
  <r>
    <n v="2479"/>
    <s v="CA-2014-145212"/>
    <x v="103"/>
    <x v="2"/>
    <n v="9"/>
    <x v="8"/>
    <s v="Sat"/>
    <d v="2014-09-19T00:00:00"/>
    <x v="1"/>
    <s v="DC-12850"/>
    <s v="Dan Campbell"/>
    <s v="Consumer"/>
    <s v="United States"/>
    <s v="New York City"/>
    <x v="15"/>
    <n v="10011"/>
    <x v="3"/>
    <s v="OFF-AR-10002833"/>
    <x v="1"/>
    <s v="Art"/>
    <s v="Newell 322"/>
    <n v="5.46"/>
    <n v="3"/>
    <x v="0"/>
    <n v="1.4742"/>
    <n v="0.27"/>
  </r>
  <r>
    <n v="2480"/>
    <s v="CA-2017-141992"/>
    <x v="248"/>
    <x v="3"/>
    <n v="6"/>
    <x v="1"/>
    <s v="Mon"/>
    <d v="2017-06-25T00:00:00"/>
    <x v="1"/>
    <s v="FO-14305"/>
    <s v="Frank Olsen"/>
    <s v="Consumer"/>
    <s v="United States"/>
    <s v="Dallas"/>
    <x v="5"/>
    <n v="75220"/>
    <x v="2"/>
    <s v="OFF-SU-10002557"/>
    <x v="1"/>
    <s v="Supplies"/>
    <s v="Fiskars Spring-Action Scissors"/>
    <n v="11.183999999999999"/>
    <n v="1"/>
    <x v="2"/>
    <n v="0.83879999999999999"/>
    <n v="7.4999999999999997E-2"/>
  </r>
  <r>
    <n v="2482"/>
    <s v="CA-2017-147956"/>
    <x v="165"/>
    <x v="3"/>
    <n v="12"/>
    <x v="4"/>
    <s v="Sun"/>
    <d v="2017-12-31T00:00:00"/>
    <x v="1"/>
    <s v="AH-10210"/>
    <s v="Alan Hwang"/>
    <s v="Consumer"/>
    <s v="United States"/>
    <s v="Seattle"/>
    <x v="4"/>
    <n v="98105"/>
    <x v="1"/>
    <s v="OFF-ST-10001097"/>
    <x v="1"/>
    <s v="Storage"/>
    <s v="Office Impressions Heavy Duty Welded Shelving &amp; Multimedia Storage Drawers"/>
    <n v="1003.62"/>
    <n v="6"/>
    <x v="0"/>
    <n v="0"/>
    <n v="0"/>
  </r>
  <r>
    <n v="2483"/>
    <s v="CA-2017-126067"/>
    <x v="731"/>
    <x v="3"/>
    <n v="8"/>
    <x v="6"/>
    <s v="Mon"/>
    <d v="2017-09-03T00:00:00"/>
    <x v="1"/>
    <s v="KN-16705"/>
    <s v="Kristina Nunn"/>
    <s v="Home Office"/>
    <s v="United States"/>
    <s v="Seattle"/>
    <x v="4"/>
    <n v="98105"/>
    <x v="1"/>
    <s v="TEC-PH-10000912"/>
    <x v="2"/>
    <s v="Phones"/>
    <s v="Anker 24W Portable Micro USB Car Charger"/>
    <n v="35.167999999999999"/>
    <n v="4"/>
    <x v="2"/>
    <n v="11.429600000000001"/>
    <n v="0.32500000000000001"/>
  </r>
  <r>
    <n v="2487"/>
    <s v="CA-2015-104514"/>
    <x v="98"/>
    <x v="1"/>
    <n v="1"/>
    <x v="9"/>
    <s v="Fri"/>
    <d v="2015-01-04T00:00:00"/>
    <x v="0"/>
    <s v="CB-12535"/>
    <s v="Claudia Bergmann"/>
    <s v="Corporate"/>
    <s v="United States"/>
    <s v="Newark"/>
    <x v="13"/>
    <n v="19711"/>
    <x v="3"/>
    <s v="OFF-ST-10001837"/>
    <x v="1"/>
    <s v="Storage"/>
    <s v="SAFCO Mobile Desk Side File, Wire Frame"/>
    <n v="85.52"/>
    <n v="2"/>
    <x v="0"/>
    <n v="22.235199999999999"/>
    <n v="0.26"/>
  </r>
  <r>
    <n v="2490"/>
    <s v="CA-2015-141040"/>
    <x v="328"/>
    <x v="1"/>
    <n v="10"/>
    <x v="2"/>
    <s v="Fri"/>
    <d v="2015-10-13T00:00:00"/>
    <x v="0"/>
    <s v="TB-21250"/>
    <s v="Tim Brockman"/>
    <s v="Consumer"/>
    <s v="United States"/>
    <s v="New York City"/>
    <x v="15"/>
    <n v="10024"/>
    <x v="3"/>
    <s v="TEC-PH-10001835"/>
    <x v="2"/>
    <s v="Phones"/>
    <s v="Jawbone JAMBOX Wireless Bluetooth Speaker"/>
    <n v="631.96"/>
    <n v="4"/>
    <x v="0"/>
    <n v="303.3408"/>
    <n v="0.48"/>
  </r>
  <r>
    <n v="2492"/>
    <s v="CA-2014-113579"/>
    <x v="732"/>
    <x v="2"/>
    <n v="12"/>
    <x v="4"/>
    <s v="Sat"/>
    <d v="2014-12-15T00:00:00"/>
    <x v="0"/>
    <s v="KD-16345"/>
    <s v="Katherine Ducich"/>
    <s v="Consumer"/>
    <s v="United States"/>
    <s v="Los Angeles"/>
    <x v="1"/>
    <n v="90049"/>
    <x v="1"/>
    <s v="OFF-PA-10001457"/>
    <x v="1"/>
    <s v="Paper"/>
    <s v="White GlueTop Scratch Pads"/>
    <n v="90.24"/>
    <n v="6"/>
    <x v="0"/>
    <n v="41.510399999999997"/>
    <n v="0.46"/>
  </r>
  <r>
    <n v="2493"/>
    <s v="CA-2014-144624"/>
    <x v="84"/>
    <x v="2"/>
    <n v="11"/>
    <x v="0"/>
    <s v="Wed"/>
    <d v="2014-11-23T00:00:00"/>
    <x v="1"/>
    <s v="JM-15865"/>
    <s v="John Murray"/>
    <s v="Consumer"/>
    <s v="United States"/>
    <s v="Jamestown"/>
    <x v="15"/>
    <n v="14701"/>
    <x v="3"/>
    <s v="TEC-PH-10002885"/>
    <x v="2"/>
    <s v="Phones"/>
    <s v="Apple iPhone 5"/>
    <n v="4548.8100000000004"/>
    <n v="7"/>
    <x v="0"/>
    <n v="1228.1786999999999"/>
    <n v="0.26999999999999996"/>
  </r>
  <r>
    <n v="2494"/>
    <s v="CA-2016-146206"/>
    <x v="542"/>
    <x v="0"/>
    <n v="9"/>
    <x v="8"/>
    <s v="Sat"/>
    <d v="2016-09-14T00:00:00"/>
    <x v="0"/>
    <s v="KT-16480"/>
    <s v="Kean Thornton"/>
    <s v="Consumer"/>
    <s v="United States"/>
    <s v="Houston"/>
    <x v="5"/>
    <n v="77095"/>
    <x v="2"/>
    <s v="FUR-TA-10004086"/>
    <x v="0"/>
    <s v="Tables"/>
    <s v="KI Adjustable-Height Table"/>
    <n v="300.93"/>
    <n v="5"/>
    <x v="4"/>
    <n v="-34.392000000000003"/>
    <n v="-0.1142857142857143"/>
  </r>
  <r>
    <n v="2496"/>
    <s v="CA-2014-136644"/>
    <x v="733"/>
    <x v="2"/>
    <n v="6"/>
    <x v="1"/>
    <s v="Mon"/>
    <d v="2014-06-22T00:00:00"/>
    <x v="1"/>
    <s v="SC-20575"/>
    <s v="Sonia Cooley"/>
    <s v="Consumer"/>
    <s v="United States"/>
    <s v="Mishawaka"/>
    <x v="14"/>
    <n v="46544"/>
    <x v="2"/>
    <s v="FUR-CH-10000225"/>
    <x v="0"/>
    <s v="Chairs"/>
    <s v="Global Geo Office Task Chair, Gray"/>
    <n v="647.84"/>
    <n v="8"/>
    <x v="0"/>
    <n v="32.392000000000003"/>
    <n v="0.05"/>
  </r>
  <r>
    <n v="2497"/>
    <s v="CA-2015-122371"/>
    <x v="120"/>
    <x v="1"/>
    <n v="9"/>
    <x v="8"/>
    <s v="Sat"/>
    <d v="2015-10-01T00:00:00"/>
    <x v="1"/>
    <s v="BS-11800"/>
    <s v="Bryan Spruell"/>
    <s v="Home Office"/>
    <s v="United States"/>
    <s v="San Diego"/>
    <x v="1"/>
    <n v="92037"/>
    <x v="1"/>
    <s v="OFF-ST-10002370"/>
    <x v="1"/>
    <s v="Storage"/>
    <s v="Sortfiler Multipurpose Personal File Organizer, Black"/>
    <n v="64.17"/>
    <n v="3"/>
    <x v="0"/>
    <n v="18.609300000000001"/>
    <n v="0.29000000000000004"/>
  </r>
  <r>
    <n v="2499"/>
    <s v="CA-2016-126935"/>
    <x v="287"/>
    <x v="0"/>
    <n v="5"/>
    <x v="5"/>
    <s v="Thu"/>
    <d v="2016-05-24T00:00:00"/>
    <x v="1"/>
    <s v="BT-11395"/>
    <s v="Bill Tyler"/>
    <s v="Corporate"/>
    <s v="United States"/>
    <s v="San Francisco"/>
    <x v="1"/>
    <n v="94109"/>
    <x v="1"/>
    <s v="OFF-BI-10004817"/>
    <x v="1"/>
    <s v="Binders"/>
    <s v="GBC Personal VeloBind Strips"/>
    <n v="9.5839999999999996"/>
    <n v="1"/>
    <x v="2"/>
    <n v="3.3544"/>
    <n v="0.35000000000000003"/>
  </r>
  <r>
    <n v="2500"/>
    <s v="US-2017-133781"/>
    <x v="734"/>
    <x v="3"/>
    <n v="6"/>
    <x v="1"/>
    <s v="Thu"/>
    <d v="2017-06-23T00:00:00"/>
    <x v="2"/>
    <s v="DC-12850"/>
    <s v="Dan Campbell"/>
    <s v="Consumer"/>
    <s v="United States"/>
    <s v="Miami"/>
    <x v="2"/>
    <n v="33178"/>
    <x v="0"/>
    <s v="OFF-EN-10004483"/>
    <x v="1"/>
    <s v="Envelopes"/>
    <s v="#10 White Business Envelopes,4 1/8 x 9 1/2"/>
    <n v="37.607999999999997"/>
    <n v="3"/>
    <x v="2"/>
    <n v="12.6927"/>
    <n v="0.33750000000000002"/>
  </r>
  <r>
    <n v="2501"/>
    <s v="CA-2017-131618"/>
    <x v="46"/>
    <x v="3"/>
    <n v="6"/>
    <x v="1"/>
    <s v="Sat"/>
    <d v="2017-06-20T00:00:00"/>
    <x v="2"/>
    <s v="LS-17200"/>
    <s v="Luke Schmidt"/>
    <s v="Corporate"/>
    <s v="United States"/>
    <s v="Skokie"/>
    <x v="10"/>
    <n v="60076"/>
    <x v="2"/>
    <s v="OFF-PA-10001892"/>
    <x v="1"/>
    <s v="Paper"/>
    <s v="Rediform Wirebound &quot;Phone Memo&quot; Message Book, 11 x 5-3/4"/>
    <n v="12.224"/>
    <n v="2"/>
    <x v="2"/>
    <n v="4.4311999999999996"/>
    <n v="0.36249999999999993"/>
  </r>
  <r>
    <n v="2504"/>
    <s v="CA-2016-149482"/>
    <x v="692"/>
    <x v="0"/>
    <n v="11"/>
    <x v="0"/>
    <s v="Mon"/>
    <d v="2016-11-19T00:00:00"/>
    <x v="1"/>
    <s v="RR-19315"/>
    <s v="Ralph Ritter"/>
    <s v="Consumer"/>
    <s v="United States"/>
    <s v="San Francisco"/>
    <x v="1"/>
    <n v="94110"/>
    <x v="1"/>
    <s v="OFF-LA-10000248"/>
    <x v="1"/>
    <s v="Labels"/>
    <s v="Avery 52"/>
    <n v="7.38"/>
    <n v="2"/>
    <x v="0"/>
    <n v="3.4685999999999999"/>
    <n v="0.47"/>
  </r>
  <r>
    <n v="2505"/>
    <s v="CA-2014-143917"/>
    <x v="735"/>
    <x v="2"/>
    <n v="7"/>
    <x v="7"/>
    <s v="Fri"/>
    <d v="2014-07-27T00:00:00"/>
    <x v="0"/>
    <s v="KL-16645"/>
    <s v="Ken Lonsdale"/>
    <s v="Consumer"/>
    <s v="United States"/>
    <s v="San Francisco"/>
    <x v="1"/>
    <n v="94122"/>
    <x v="1"/>
    <s v="OFF-ST-10001228"/>
    <x v="1"/>
    <s v="Storage"/>
    <s v="Fellowes Personal Hanging Folder Files, Navy"/>
    <n v="53.72"/>
    <n v="4"/>
    <x v="0"/>
    <n v="15.041600000000001"/>
    <n v="0.28000000000000003"/>
  </r>
  <r>
    <n v="2508"/>
    <s v="CA-2015-120397"/>
    <x v="736"/>
    <x v="1"/>
    <n v="7"/>
    <x v="7"/>
    <s v="Thu"/>
    <d v="2015-07-02T00:00:00"/>
    <x v="3"/>
    <s v="RB-19435"/>
    <s v="Richard Bierner"/>
    <s v="Consumer"/>
    <s v="United States"/>
    <s v="Houston"/>
    <x v="5"/>
    <n v="77070"/>
    <x v="2"/>
    <s v="OFF-AP-10001293"/>
    <x v="1"/>
    <s v="Appliances"/>
    <s v="Belkin 8 Outlet Surge Protector"/>
    <n v="32.783999999999999"/>
    <n v="4"/>
    <x v="3"/>
    <n v="-85.238399999999999"/>
    <n v="-2.6"/>
  </r>
  <r>
    <n v="2509"/>
    <s v="CA-2017-163902"/>
    <x v="577"/>
    <x v="3"/>
    <n v="3"/>
    <x v="10"/>
    <s v="Thu"/>
    <d v="2017-03-08T00:00:00"/>
    <x v="1"/>
    <s v="MY-17380"/>
    <s v="Maribeth Yedwab"/>
    <s v="Corporate"/>
    <s v="United States"/>
    <s v="Los Angeles"/>
    <x v="1"/>
    <n v="90045"/>
    <x v="1"/>
    <s v="TEC-PH-10000675"/>
    <x v="2"/>
    <s v="Phones"/>
    <s v="Panasonic KX TS3282B Corded phone"/>
    <n v="196.77600000000001"/>
    <n v="3"/>
    <x v="2"/>
    <n v="14.7582"/>
    <n v="7.4999999999999997E-2"/>
  </r>
  <r>
    <n v="2511"/>
    <s v="CA-2016-136812"/>
    <x v="737"/>
    <x v="0"/>
    <n v="11"/>
    <x v="0"/>
    <s v="Fri"/>
    <d v="2016-11-23T00:00:00"/>
    <x v="1"/>
    <s v="AW-10930"/>
    <s v="Arthur Wiediger"/>
    <s v="Home Office"/>
    <s v="United States"/>
    <s v="Oklahoma City"/>
    <x v="26"/>
    <n v="73120"/>
    <x v="2"/>
    <s v="OFF-ST-10003470"/>
    <x v="1"/>
    <s v="Storage"/>
    <s v="Tennsco Snap-Together Open Shelving Units, Starter Sets and Add-On Units"/>
    <n v="1117.92"/>
    <n v="4"/>
    <x v="0"/>
    <n v="55.896000000000001"/>
    <n v="4.9999999999999996E-2"/>
  </r>
  <r>
    <n v="2512"/>
    <s v="CA-2015-102722"/>
    <x v="24"/>
    <x v="1"/>
    <n v="4"/>
    <x v="3"/>
    <s v="Sat"/>
    <d v="2015-04-19T00:00:00"/>
    <x v="2"/>
    <s v="KW-16570"/>
    <s v="Kelly Williams"/>
    <s v="Consumer"/>
    <s v="United States"/>
    <s v="Monroe"/>
    <x v="28"/>
    <n v="71203"/>
    <x v="0"/>
    <s v="TEC-AC-10003116"/>
    <x v="2"/>
    <s v="Accessories"/>
    <s v="Memorex Froggy Flash Drive 8 GB"/>
    <n v="106.5"/>
    <n v="6"/>
    <x v="0"/>
    <n v="41.534999999999997"/>
    <n v="0.38999999999999996"/>
  </r>
  <r>
    <n v="2513"/>
    <s v="CA-2017-155089"/>
    <x v="571"/>
    <x v="3"/>
    <n v="12"/>
    <x v="4"/>
    <s v="Sat"/>
    <d v="2017-12-06T00:00:00"/>
    <x v="1"/>
    <s v="DB-12910"/>
    <s v="Daniel Byrd"/>
    <s v="Home Office"/>
    <s v="United States"/>
    <s v="Tampa"/>
    <x v="2"/>
    <n v="33614"/>
    <x v="0"/>
    <s v="OFF-BI-10002429"/>
    <x v="1"/>
    <s v="Binders"/>
    <s v="Premier Elliptical Ring Binder, Black"/>
    <n v="45.66"/>
    <n v="5"/>
    <x v="7"/>
    <n v="-33.484000000000002"/>
    <n v="-0.73333333333333339"/>
  </r>
  <r>
    <n v="2514"/>
    <s v="CA-2016-124506"/>
    <x v="580"/>
    <x v="0"/>
    <n v="11"/>
    <x v="0"/>
    <s v="Fri"/>
    <d v="2016-11-17T00:00:00"/>
    <x v="1"/>
    <s v="BB-11545"/>
    <s v="Brenda Bowman"/>
    <s v="Corporate"/>
    <s v="United States"/>
    <s v="Chicago"/>
    <x v="10"/>
    <n v="60623"/>
    <x v="2"/>
    <s v="TEC-AC-10003280"/>
    <x v="2"/>
    <s v="Accessories"/>
    <s v="Belkin F8E887 USB Wired Ergonomic Keyboard"/>
    <n v="95.968000000000004"/>
    <n v="4"/>
    <x v="2"/>
    <n v="1.1996"/>
    <n v="1.2499999999999999E-2"/>
  </r>
  <r>
    <n v="2516"/>
    <s v="CA-2014-106572"/>
    <x v="738"/>
    <x v="2"/>
    <n v="9"/>
    <x v="8"/>
    <s v="Fri"/>
    <d v="2014-09-10T00:00:00"/>
    <x v="1"/>
    <s v="NP-18700"/>
    <s v="Nora Preis"/>
    <s v="Consumer"/>
    <s v="United States"/>
    <s v="Bowling Green"/>
    <x v="24"/>
    <n v="43402"/>
    <x v="3"/>
    <s v="OFF-ST-10000585"/>
    <x v="1"/>
    <s v="Storage"/>
    <s v="Economy Rollaway Files"/>
    <n v="264.32"/>
    <n v="2"/>
    <x v="2"/>
    <n v="19.824000000000002"/>
    <n v="7.5000000000000011E-2"/>
  </r>
  <r>
    <n v="2517"/>
    <s v="CA-2014-128888"/>
    <x v="644"/>
    <x v="2"/>
    <n v="11"/>
    <x v="0"/>
    <s v="Sat"/>
    <d v="2014-11-22T00:00:00"/>
    <x v="1"/>
    <s v="PB-19105"/>
    <s v="Peter Bühler"/>
    <s v="Consumer"/>
    <s v="United States"/>
    <s v="Houston"/>
    <x v="5"/>
    <n v="77095"/>
    <x v="2"/>
    <s v="OFF-EN-10003001"/>
    <x v="1"/>
    <s v="Envelopes"/>
    <s v="Ames Color-File Green Diamond Border X-ray Mailers"/>
    <n v="604.65599999999995"/>
    <n v="9"/>
    <x v="2"/>
    <n v="204.07140000000001"/>
    <n v="0.33750000000000002"/>
  </r>
  <r>
    <n v="2518"/>
    <s v="CA-2017-123134"/>
    <x v="739"/>
    <x v="3"/>
    <n v="5"/>
    <x v="5"/>
    <s v="Tue"/>
    <d v="2017-05-07T00:00:00"/>
    <x v="1"/>
    <s v="DW-13585"/>
    <s v="Dorothy Wardle"/>
    <s v="Corporate"/>
    <s v="United States"/>
    <s v="Westfield"/>
    <x v="30"/>
    <n v="7090"/>
    <x v="3"/>
    <s v="FUR-FU-10003975"/>
    <x v="0"/>
    <s v="Furnishings"/>
    <s v="Eldon Advantage Chair Mats for Low to Medium Pile Carpets"/>
    <n v="129.93"/>
    <n v="3"/>
    <x v="0"/>
    <n v="12.993"/>
    <n v="9.9999999999999992E-2"/>
  </r>
  <r>
    <n v="2519"/>
    <s v="CA-2016-124352"/>
    <x v="676"/>
    <x v="0"/>
    <n v="10"/>
    <x v="2"/>
    <s v="Sat"/>
    <d v="2016-10-21T00:00:00"/>
    <x v="1"/>
    <s v="CD-12790"/>
    <s v="Cynthia Delaney"/>
    <s v="Home Office"/>
    <s v="United States"/>
    <s v="Oklahoma City"/>
    <x v="26"/>
    <n v="73120"/>
    <x v="2"/>
    <s v="OFF-LA-10004559"/>
    <x v="1"/>
    <s v="Labels"/>
    <s v="Avery 49"/>
    <n v="20.16"/>
    <n v="7"/>
    <x v="0"/>
    <n v="9.8783999999999992"/>
    <n v="0.48999999999999994"/>
  </r>
  <r>
    <n v="2525"/>
    <s v="CA-2015-124541"/>
    <x v="740"/>
    <x v="1"/>
    <n v="4"/>
    <x v="3"/>
    <s v="Mon"/>
    <d v="2015-04-10T00:00:00"/>
    <x v="1"/>
    <s v="TT-21220"/>
    <s v="Thomas Thornton"/>
    <s v="Consumer"/>
    <s v="United States"/>
    <s v="Houston"/>
    <x v="5"/>
    <n v="77041"/>
    <x v="2"/>
    <s v="OFF-AR-10004078"/>
    <x v="1"/>
    <s v="Art"/>
    <s v="Newell 312"/>
    <n v="42.048000000000002"/>
    <n v="9"/>
    <x v="2"/>
    <n v="5.2560000000000002"/>
    <n v="0.125"/>
  </r>
  <r>
    <n v="2530"/>
    <s v="CA-2014-108707"/>
    <x v="741"/>
    <x v="2"/>
    <n v="10"/>
    <x v="2"/>
    <s v="Fri"/>
    <d v="2014-10-29T00:00:00"/>
    <x v="1"/>
    <s v="DB-12910"/>
    <s v="Daniel Byrd"/>
    <s v="Home Office"/>
    <s v="United States"/>
    <s v="Fort Lauderdale"/>
    <x v="2"/>
    <n v="33311"/>
    <x v="0"/>
    <s v="OFF-PA-10000788"/>
    <x v="1"/>
    <s v="Paper"/>
    <s v="Xerox 210"/>
    <n v="10.368"/>
    <n v="2"/>
    <x v="2"/>
    <n v="3.6288"/>
    <n v="0.35"/>
  </r>
  <r>
    <n v="2531"/>
    <s v="CA-2014-111500"/>
    <x v="651"/>
    <x v="2"/>
    <n v="8"/>
    <x v="6"/>
    <s v="Sun"/>
    <d v="2014-08-21T00:00:00"/>
    <x v="1"/>
    <s v="DJ-13510"/>
    <s v="Don Jones"/>
    <s v="Corporate"/>
    <s v="United States"/>
    <s v="Little Rock"/>
    <x v="36"/>
    <n v="72209"/>
    <x v="0"/>
    <s v="OFF-PA-10000595"/>
    <x v="1"/>
    <s v="Paper"/>
    <s v="Xerox 1929"/>
    <n v="114.2"/>
    <n v="5"/>
    <x v="0"/>
    <n v="52.531999999999996"/>
    <n v="0.45999999999999996"/>
  </r>
  <r>
    <n v="2535"/>
    <s v="US-2017-117723"/>
    <x v="729"/>
    <x v="3"/>
    <n v="8"/>
    <x v="6"/>
    <s v="Tue"/>
    <d v="2017-08-18T00:00:00"/>
    <x v="0"/>
    <s v="DL-13495"/>
    <s v="Dionis Lloyd"/>
    <s v="Corporate"/>
    <s v="United States"/>
    <s v="Philadelphia"/>
    <x v="9"/>
    <n v="19120"/>
    <x v="3"/>
    <s v="OFF-ST-10004459"/>
    <x v="1"/>
    <s v="Storage"/>
    <s v="Tennsco Single-Tier Lockers"/>
    <n v="1801.6320000000001"/>
    <n v="6"/>
    <x v="2"/>
    <n v="-337.80599999999998"/>
    <n v="-0.18749999999999997"/>
  </r>
  <r>
    <n v="2536"/>
    <s v="CA-2015-143238"/>
    <x v="680"/>
    <x v="1"/>
    <n v="9"/>
    <x v="8"/>
    <s v="Sun"/>
    <d v="2015-09-08T00:00:00"/>
    <x v="2"/>
    <s v="LO-17170"/>
    <s v="Lori Olson"/>
    <s v="Corporate"/>
    <s v="United States"/>
    <s v="La Quinta"/>
    <x v="1"/>
    <n v="92253"/>
    <x v="1"/>
    <s v="TEC-AC-10003499"/>
    <x v="2"/>
    <s v="Accessories"/>
    <s v="Memorex Mini Travel Drive 8 GB USB 2.0 Flash Drive"/>
    <n v="46.32"/>
    <n v="4"/>
    <x v="0"/>
    <n v="18.064800000000002"/>
    <n v="0.39"/>
  </r>
  <r>
    <n v="2537"/>
    <s v="CA-2015-168746"/>
    <x v="742"/>
    <x v="1"/>
    <n v="1"/>
    <x v="9"/>
    <s v="Tue"/>
    <d v="2015-01-29T00:00:00"/>
    <x v="0"/>
    <s v="SV-20365"/>
    <s v="Seth Vernon"/>
    <s v="Consumer"/>
    <s v="United States"/>
    <s v="Cleveland"/>
    <x v="24"/>
    <n v="44105"/>
    <x v="3"/>
    <s v="FUR-CH-10000513"/>
    <x v="0"/>
    <s v="Chairs"/>
    <s v="High-Back Leather Manager's Chair"/>
    <n v="181.98599999999999"/>
    <n v="2"/>
    <x v="4"/>
    <n v="-54.595799999999997"/>
    <n v="-0.3"/>
  </r>
  <r>
    <n v="2540"/>
    <s v="CA-2015-113404"/>
    <x v="743"/>
    <x v="1"/>
    <n v="7"/>
    <x v="7"/>
    <s v="Thu"/>
    <d v="2015-07-16T00:00:00"/>
    <x v="3"/>
    <s v="EM-13810"/>
    <s v="Eleni McCrary"/>
    <s v="Corporate"/>
    <s v="United States"/>
    <s v="San Francisco"/>
    <x v="1"/>
    <n v="94122"/>
    <x v="1"/>
    <s v="FUR-CH-10003312"/>
    <x v="0"/>
    <s v="Chairs"/>
    <s v="Hon 2090 “Pillow Soft” Series Mid Back Swivel/Tilt Chairs"/>
    <n v="1348.704"/>
    <n v="6"/>
    <x v="2"/>
    <n v="-219.1644"/>
    <n v="-0.16250000000000001"/>
  </r>
  <r>
    <n v="2542"/>
    <s v="CA-2016-144792"/>
    <x v="564"/>
    <x v="0"/>
    <n v="4"/>
    <x v="3"/>
    <s v="Sat"/>
    <d v="2016-05-04T00:00:00"/>
    <x v="1"/>
    <s v="KD-16615"/>
    <s v="Ken Dana"/>
    <s v="Corporate"/>
    <s v="United States"/>
    <s v="Scottsdale"/>
    <x v="16"/>
    <n v="85254"/>
    <x v="1"/>
    <s v="FUR-FU-10002759"/>
    <x v="0"/>
    <s v="Furnishings"/>
    <s v="12-1/2 Diameter Round Wall Clock"/>
    <n v="111.88800000000001"/>
    <n v="7"/>
    <x v="2"/>
    <n v="22.377600000000001"/>
    <n v="0.2"/>
  </r>
  <r>
    <n v="2543"/>
    <s v="CA-2014-164385"/>
    <x v="464"/>
    <x v="2"/>
    <n v="9"/>
    <x v="8"/>
    <s v="Fri"/>
    <d v="2014-10-01T00:00:00"/>
    <x v="0"/>
    <s v="NB-18580"/>
    <s v="Nicole Brennan"/>
    <s v="Corporate"/>
    <s v="United States"/>
    <s v="Philadelphia"/>
    <x v="9"/>
    <n v="19134"/>
    <x v="3"/>
    <s v="OFF-AP-10002191"/>
    <x v="1"/>
    <s v="Appliances"/>
    <s v="Belkin 8 Outlet SurgeMaster II Gold Surge Protector"/>
    <n v="143.952"/>
    <n v="3"/>
    <x v="2"/>
    <n v="14.395200000000001"/>
    <n v="0.1"/>
  </r>
  <r>
    <n v="2544"/>
    <s v="US-2016-114174"/>
    <x v="162"/>
    <x v="0"/>
    <n v="9"/>
    <x v="8"/>
    <s v="Thu"/>
    <d v="2016-09-14T00:00:00"/>
    <x v="1"/>
    <s v="AP-10720"/>
    <s v="Anne Pryor"/>
    <s v="Home Office"/>
    <s v="United States"/>
    <s v="Malden"/>
    <x v="31"/>
    <n v="2148"/>
    <x v="3"/>
    <s v="FUR-BO-10003450"/>
    <x v="0"/>
    <s v="Bookcases"/>
    <s v="Bush Westfield Collection Bookcases, Dark Cherry Finish"/>
    <n v="173.94"/>
    <n v="3"/>
    <x v="0"/>
    <n v="13.9152"/>
    <n v="0.08"/>
  </r>
  <r>
    <n v="2546"/>
    <s v="CA-2017-108070"/>
    <x v="510"/>
    <x v="3"/>
    <n v="4"/>
    <x v="3"/>
    <s v="Sun"/>
    <d v="2017-04-20T00:00:00"/>
    <x v="1"/>
    <s v="JE-15745"/>
    <s v="Joel Eaton"/>
    <s v="Consumer"/>
    <s v="United States"/>
    <s v="San Jose"/>
    <x v="1"/>
    <n v="95123"/>
    <x v="1"/>
    <s v="OFF-ST-10004804"/>
    <x v="1"/>
    <s v="Storage"/>
    <s v="Belkin 19&quot; Vented Equipment Shelf, Black"/>
    <n v="205.92"/>
    <n v="4"/>
    <x v="0"/>
    <n v="2.0592000000000001"/>
    <n v="1.0000000000000002E-2"/>
  </r>
  <r>
    <n v="2548"/>
    <s v="US-2015-128090"/>
    <x v="744"/>
    <x v="1"/>
    <n v="8"/>
    <x v="6"/>
    <s v="Sun"/>
    <d v="2015-08-22T00:00:00"/>
    <x v="1"/>
    <s v="JM-15865"/>
    <s v="John Murray"/>
    <s v="Consumer"/>
    <s v="United States"/>
    <s v="Phoenix"/>
    <x v="16"/>
    <n v="85023"/>
    <x v="1"/>
    <s v="OFF-AR-10002255"/>
    <x v="1"/>
    <s v="Art"/>
    <s v="Newell 346"/>
    <n v="2.3039999999999998"/>
    <n v="1"/>
    <x v="2"/>
    <n v="0.25919999999999999"/>
    <n v="0.1125"/>
  </r>
  <r>
    <n v="2552"/>
    <s v="CA-2017-101042"/>
    <x v="123"/>
    <x v="3"/>
    <n v="11"/>
    <x v="0"/>
    <s v="Sun"/>
    <d v="2017-11-23T00:00:00"/>
    <x v="1"/>
    <s v="AB-10105"/>
    <s v="Adrian Barton"/>
    <s v="Consumer"/>
    <s v="United States"/>
    <s v="Henderson"/>
    <x v="0"/>
    <n v="42420"/>
    <x v="0"/>
    <s v="FUR-FU-10004665"/>
    <x v="0"/>
    <s v="Furnishings"/>
    <s v="3M Polarizing Task Lamp with Clamp Arm, Light Gray"/>
    <n v="821.88"/>
    <n v="6"/>
    <x v="0"/>
    <n v="213.68879999999999"/>
    <n v="0.26"/>
  </r>
  <r>
    <n v="2554"/>
    <s v="CA-2016-155439"/>
    <x v="745"/>
    <x v="0"/>
    <n v="9"/>
    <x v="8"/>
    <s v="Wed"/>
    <d v="2016-09-18T00:00:00"/>
    <x v="1"/>
    <s v="PN-18775"/>
    <s v="Parhena Norris"/>
    <s v="Home Office"/>
    <s v="United States"/>
    <s v="Columbia"/>
    <x v="20"/>
    <n v="29203"/>
    <x v="0"/>
    <s v="OFF-PA-10000029"/>
    <x v="1"/>
    <s v="Paper"/>
    <s v="Xerox 224"/>
    <n v="25.92"/>
    <n v="4"/>
    <x v="0"/>
    <n v="12.441599999999999"/>
    <n v="0.47999999999999993"/>
  </r>
  <r>
    <n v="2555"/>
    <s v="CA-2016-118626"/>
    <x v="242"/>
    <x v="0"/>
    <n v="8"/>
    <x v="6"/>
    <s v="Mon"/>
    <d v="2016-08-20T00:00:00"/>
    <x v="1"/>
    <s v="JC-15775"/>
    <s v="John Castell"/>
    <s v="Consumer"/>
    <s v="United States"/>
    <s v="Tallahassee"/>
    <x v="2"/>
    <n v="32303"/>
    <x v="0"/>
    <s v="TEC-PH-10000369"/>
    <x v="2"/>
    <s v="Phones"/>
    <s v="HTC One Mini"/>
    <n v="705.54399999999998"/>
    <n v="7"/>
    <x v="2"/>
    <n v="70.554400000000001"/>
    <n v="0.1"/>
  </r>
  <r>
    <n v="2556"/>
    <s v="CA-2015-111458"/>
    <x v="120"/>
    <x v="1"/>
    <n v="9"/>
    <x v="8"/>
    <s v="Sat"/>
    <d v="2015-09-30T00:00:00"/>
    <x v="1"/>
    <s v="PF-19165"/>
    <s v="Philip Fox"/>
    <s v="Consumer"/>
    <s v="United States"/>
    <s v="New York City"/>
    <x v="15"/>
    <n v="10035"/>
    <x v="3"/>
    <s v="TEC-AC-10001590"/>
    <x v="2"/>
    <s v="Accessories"/>
    <s v="Dell Slim USB Multimedia Keyboard"/>
    <n v="50"/>
    <n v="2"/>
    <x v="0"/>
    <n v="12"/>
    <n v="0.24"/>
  </r>
  <r>
    <n v="2557"/>
    <s v="US-2016-126844"/>
    <x v="746"/>
    <x v="0"/>
    <n v="10"/>
    <x v="2"/>
    <s v="Sat"/>
    <d v="2016-10-14T00:00:00"/>
    <x v="1"/>
    <s v="BW-11110"/>
    <s v="Bart Watters"/>
    <s v="Corporate"/>
    <s v="United States"/>
    <s v="Houston"/>
    <x v="5"/>
    <n v="77070"/>
    <x v="2"/>
    <s v="FUR-FU-10004909"/>
    <x v="0"/>
    <s v="Furnishings"/>
    <s v="Contemporary Wood/Metal Frame"/>
    <n v="51.712000000000003"/>
    <n v="8"/>
    <x v="6"/>
    <n v="-32.32"/>
    <n v="-0.625"/>
  </r>
  <r>
    <n v="2558"/>
    <s v="US-2015-112508"/>
    <x v="536"/>
    <x v="1"/>
    <n v="3"/>
    <x v="10"/>
    <s v="Tue"/>
    <d v="2015-03-30T00:00:00"/>
    <x v="1"/>
    <s v="BP-11185"/>
    <s v="Ben Peterman"/>
    <s v="Corporate"/>
    <s v="United States"/>
    <s v="Coral Springs"/>
    <x v="2"/>
    <n v="33065"/>
    <x v="0"/>
    <s v="OFF-AP-10002287"/>
    <x v="1"/>
    <s v="Appliances"/>
    <s v="Eureka Sanitaire  Multi-Pro Heavy-Duty Upright, Disposable Bags"/>
    <n v="6.992"/>
    <n v="2"/>
    <x v="2"/>
    <n v="0.52439999999999998"/>
    <n v="7.4999999999999997E-2"/>
  </r>
  <r>
    <n v="2559"/>
    <s v="CA-2015-147788"/>
    <x v="70"/>
    <x v="1"/>
    <n v="5"/>
    <x v="5"/>
    <s v="Sun"/>
    <d v="2015-06-04T00:00:00"/>
    <x v="1"/>
    <s v="TM-21010"/>
    <s v="Tamara Manning"/>
    <s v="Consumer"/>
    <s v="United States"/>
    <s v="Orem"/>
    <x v="7"/>
    <n v="84057"/>
    <x v="1"/>
    <s v="FUR-BO-10004357"/>
    <x v="0"/>
    <s v="Bookcases"/>
    <s v="O'Sullivan Living Dimensions 3-Shelf Bookcases"/>
    <n v="1406.86"/>
    <n v="7"/>
    <x v="0"/>
    <n v="140.68600000000001"/>
    <n v="0.1"/>
  </r>
  <r>
    <n v="2562"/>
    <s v="CA-2015-144288"/>
    <x v="703"/>
    <x v="1"/>
    <n v="12"/>
    <x v="4"/>
    <s v="Fri"/>
    <d v="2015-12-31T00:00:00"/>
    <x v="1"/>
    <s v="MB-17305"/>
    <s v="Maria Bertelson"/>
    <s v="Consumer"/>
    <s v="United States"/>
    <s v="Nashville"/>
    <x v="18"/>
    <n v="37211"/>
    <x v="0"/>
    <s v="OFF-LA-10003190"/>
    <x v="1"/>
    <s v="Labels"/>
    <s v="Avery 474"/>
    <n v="9.2159999999999993"/>
    <n v="4"/>
    <x v="2"/>
    <n v="3.3408000000000002"/>
    <n v="0.36250000000000004"/>
  </r>
  <r>
    <n v="2564"/>
    <s v="CA-2015-110632"/>
    <x v="747"/>
    <x v="1"/>
    <n v="3"/>
    <x v="10"/>
    <s v="Tue"/>
    <d v="2015-03-22T00:00:00"/>
    <x v="0"/>
    <s v="HR-14830"/>
    <s v="Harold Ryan"/>
    <s v="Corporate"/>
    <s v="United States"/>
    <s v="New York City"/>
    <x v="15"/>
    <n v="10009"/>
    <x v="3"/>
    <s v="TEC-AC-10000387"/>
    <x v="2"/>
    <s v="Accessories"/>
    <s v="KeyTronic KT800P2 - Keyboard - Black"/>
    <n v="15.02"/>
    <n v="1"/>
    <x v="0"/>
    <n v="2.7035999999999998"/>
    <n v="0.18"/>
  </r>
  <r>
    <n v="2566"/>
    <s v="CA-2017-109589"/>
    <x v="201"/>
    <x v="3"/>
    <n v="12"/>
    <x v="4"/>
    <s v="Thu"/>
    <d v="2017-12-24T00:00:00"/>
    <x v="2"/>
    <s v="BD-11635"/>
    <s v="Brian Derr"/>
    <s v="Consumer"/>
    <s v="United States"/>
    <s v="Bowling Green"/>
    <x v="0"/>
    <n v="42104"/>
    <x v="0"/>
    <s v="TEC-AC-10003116"/>
    <x v="2"/>
    <s v="Accessories"/>
    <s v="Memorex Froggy Flash Drive 8 GB"/>
    <n v="71"/>
    <n v="4"/>
    <x v="0"/>
    <n v="27.69"/>
    <n v="0.39"/>
  </r>
  <r>
    <n v="2567"/>
    <s v="CA-2017-123967"/>
    <x v="748"/>
    <x v="3"/>
    <n v="11"/>
    <x v="0"/>
    <s v="Wed"/>
    <d v="2017-11-03T00:00:00"/>
    <x v="0"/>
    <s v="SF-20200"/>
    <s v="Sarah Foster"/>
    <s v="Consumer"/>
    <s v="United States"/>
    <s v="Bellingham"/>
    <x v="4"/>
    <n v="98226"/>
    <x v="1"/>
    <s v="OFF-BI-10001308"/>
    <x v="1"/>
    <s v="Binders"/>
    <s v="GBC Standard Plastic Binding Systems' Combs"/>
    <n v="25.12"/>
    <n v="5"/>
    <x v="2"/>
    <n v="7.85"/>
    <n v="0.3125"/>
  </r>
  <r>
    <n v="2569"/>
    <s v="CA-2017-148929"/>
    <x v="209"/>
    <x v="3"/>
    <n v="9"/>
    <x v="8"/>
    <s v="Thu"/>
    <d v="2017-09-11T00:00:00"/>
    <x v="1"/>
    <s v="SP-20620"/>
    <s v="Stefania Perrino"/>
    <s v="Corporate"/>
    <s v="United States"/>
    <s v="New York City"/>
    <x v="15"/>
    <n v="10011"/>
    <x v="3"/>
    <s v="OFF-ST-10003282"/>
    <x v="1"/>
    <s v="Storage"/>
    <s v="Advantus 10-Drawer Portable Organizer, Chrome Metal Frame, Smoke Drawers"/>
    <n v="478.08"/>
    <n v="8"/>
    <x v="0"/>
    <n v="133.86240000000001"/>
    <n v="0.28000000000000003"/>
  </r>
  <r>
    <n v="2570"/>
    <s v="CA-2017-134404"/>
    <x v="749"/>
    <x v="3"/>
    <n v="12"/>
    <x v="4"/>
    <s v="Wed"/>
    <d v="2017-12-27T00:00:00"/>
    <x v="3"/>
    <s v="DR-12880"/>
    <s v="Dan Reichenbach"/>
    <s v="Corporate"/>
    <s v="United States"/>
    <s v="Newark"/>
    <x v="24"/>
    <n v="43055"/>
    <x v="3"/>
    <s v="TEC-PH-10000576"/>
    <x v="2"/>
    <s v="Phones"/>
    <s v="AT&amp;T 1080 Corded phone"/>
    <n v="164.38800000000001"/>
    <n v="2"/>
    <x v="8"/>
    <n v="-35.617400000000004"/>
    <n v="-0.21666666666666667"/>
  </r>
  <r>
    <n v="2572"/>
    <s v="CA-2017-109778"/>
    <x v="11"/>
    <x v="3"/>
    <n v="7"/>
    <x v="7"/>
    <s v="Sun"/>
    <d v="2017-07-21T00:00:00"/>
    <x v="1"/>
    <s v="VM-21685"/>
    <s v="Valerie Mitchum"/>
    <s v="Home Office"/>
    <s v="United States"/>
    <s v="Woodstock"/>
    <x v="10"/>
    <n v="60098"/>
    <x v="2"/>
    <s v="OFF-AR-10003759"/>
    <x v="1"/>
    <s v="Art"/>
    <s v="Crayola Anti Dust Chalk, 12/Pack"/>
    <n v="2.9119999999999999"/>
    <n v="2"/>
    <x v="2"/>
    <n v="0.91"/>
    <n v="0.3125"/>
  </r>
  <r>
    <n v="2573"/>
    <s v="CA-2016-155845"/>
    <x v="396"/>
    <x v="0"/>
    <n v="8"/>
    <x v="6"/>
    <s v="Fri"/>
    <d v="2016-08-15T00:00:00"/>
    <x v="0"/>
    <s v="CM-12235"/>
    <s v="Chris McAfee"/>
    <s v="Consumer"/>
    <s v="United States"/>
    <s v="Carrollton"/>
    <x v="5"/>
    <n v="75007"/>
    <x v="2"/>
    <s v="TEC-AC-10004145"/>
    <x v="2"/>
    <s v="Accessories"/>
    <s v="Logitech diNovo Edge Keyboard"/>
    <n v="1399.944"/>
    <n v="7"/>
    <x v="2"/>
    <n v="52.497900000000001"/>
    <n v="3.7499999999999999E-2"/>
  </r>
  <r>
    <n v="2574"/>
    <s v="CA-2017-145128"/>
    <x v="360"/>
    <x v="3"/>
    <n v="7"/>
    <x v="7"/>
    <s v="Sun"/>
    <d v="2017-07-14T00:00:00"/>
    <x v="1"/>
    <s v="SM-20320"/>
    <s v="Sean Miller"/>
    <s v="Home Office"/>
    <s v="United States"/>
    <s v="Lafayette"/>
    <x v="14"/>
    <n v="47905"/>
    <x v="2"/>
    <s v="FUR-FU-10000293"/>
    <x v="0"/>
    <s v="Furnishings"/>
    <s v="Eldon Antistatic Chair Mats for Low to Medium Pile Carpets"/>
    <n v="526.45000000000005"/>
    <n v="5"/>
    <x v="0"/>
    <n v="31.587"/>
    <n v="0.06"/>
  </r>
  <r>
    <n v="2575"/>
    <s v="CA-2014-129091"/>
    <x v="750"/>
    <x v="2"/>
    <n v="11"/>
    <x v="0"/>
    <s v="Sat"/>
    <d v="2014-11-27T00:00:00"/>
    <x v="1"/>
    <s v="RA-19885"/>
    <s v="Ruben Ausman"/>
    <s v="Corporate"/>
    <s v="United States"/>
    <s v="Columbus"/>
    <x v="32"/>
    <n v="31907"/>
    <x v="0"/>
    <s v="OFF-EN-10004955"/>
    <x v="1"/>
    <s v="Envelopes"/>
    <s v="Fashion Color Clasp Envelopes"/>
    <n v="16.23"/>
    <n v="3"/>
    <x v="0"/>
    <n v="7.9527000000000001"/>
    <n v="0.49"/>
  </r>
  <r>
    <n v="2579"/>
    <s v="US-2014-155502"/>
    <x v="751"/>
    <x v="2"/>
    <n v="1"/>
    <x v="9"/>
    <s v="Sun"/>
    <d v="2014-01-31T00:00:00"/>
    <x v="1"/>
    <s v="SD-20485"/>
    <s v="Shirley Daniels"/>
    <s v="Home Office"/>
    <s v="United States"/>
    <s v="Alexandria"/>
    <x v="17"/>
    <n v="22304"/>
    <x v="0"/>
    <s v="FUR-FU-10004587"/>
    <x v="0"/>
    <s v="Furnishings"/>
    <s v="GE General Use Halogen Bulbs, 100 Watts, 1 Bulb per Pack"/>
    <n v="62.82"/>
    <n v="3"/>
    <x v="0"/>
    <n v="30.7818"/>
    <n v="0.49"/>
  </r>
  <r>
    <n v="2587"/>
    <s v="CA-2017-131695"/>
    <x v="160"/>
    <x v="3"/>
    <n v="6"/>
    <x v="1"/>
    <s v="Fri"/>
    <d v="2017-07-06T00:00:00"/>
    <x v="1"/>
    <s v="RA-19285"/>
    <s v="Ralph Arnett"/>
    <s v="Consumer"/>
    <s v="United States"/>
    <s v="New York City"/>
    <x v="15"/>
    <n v="10024"/>
    <x v="3"/>
    <s v="OFF-ST-10001476"/>
    <x v="1"/>
    <s v="Storage"/>
    <s v="Steel Personal Filing/Posting Tote"/>
    <n v="248.57"/>
    <n v="7"/>
    <x v="0"/>
    <n v="67.113900000000001"/>
    <n v="0.27"/>
  </r>
  <r>
    <n v="2589"/>
    <s v="CA-2016-137729"/>
    <x v="462"/>
    <x v="0"/>
    <n v="5"/>
    <x v="5"/>
    <s v="Thu"/>
    <d v="2016-05-09T00:00:00"/>
    <x v="1"/>
    <s v="BF-11005"/>
    <s v="Barry Franz"/>
    <s v="Home Office"/>
    <s v="United States"/>
    <s v="Los Angeles"/>
    <x v="1"/>
    <n v="90004"/>
    <x v="1"/>
    <s v="OFF-ST-10001505"/>
    <x v="1"/>
    <s v="Storage"/>
    <s v="Perma STOR-ALL Hanging File Box, 13 1/8&quot;W x 12 1/4&quot;D x 10 1/2&quot;H"/>
    <n v="5.98"/>
    <n v="1"/>
    <x v="0"/>
    <n v="1.0165999999999999"/>
    <n v="0.16999999999999998"/>
  </r>
  <r>
    <n v="2591"/>
    <s v="US-2016-115455"/>
    <x v="162"/>
    <x v="0"/>
    <n v="9"/>
    <x v="8"/>
    <s v="Thu"/>
    <d v="2016-09-14T00:00:00"/>
    <x v="1"/>
    <s v="SE-20110"/>
    <s v="Sanjit Engle"/>
    <s v="Consumer"/>
    <s v="United States"/>
    <s v="Wheeling"/>
    <x v="10"/>
    <n v="60090"/>
    <x v="2"/>
    <s v="FUR-FU-10004671"/>
    <x v="0"/>
    <s v="Furnishings"/>
    <s v="Executive Impressions 12&quot; Wall Clock"/>
    <n v="14.135999999999999"/>
    <n v="2"/>
    <x v="6"/>
    <n v="-7.7747999999999999"/>
    <n v="-0.55000000000000004"/>
  </r>
  <r>
    <n v="2593"/>
    <s v="CA-2017-128300"/>
    <x v="220"/>
    <x v="3"/>
    <n v="11"/>
    <x v="0"/>
    <s v="Fri"/>
    <d v="2017-11-26T00:00:00"/>
    <x v="0"/>
    <s v="RS-19765"/>
    <s v="Roland Schwarz"/>
    <s v="Corporate"/>
    <s v="United States"/>
    <s v="Summerville"/>
    <x v="20"/>
    <n v="29483"/>
    <x v="0"/>
    <s v="TEC-PH-10002807"/>
    <x v="2"/>
    <s v="Phones"/>
    <s v="Motorla HX550 Universal Bluetooth Headset"/>
    <n v="79.099999999999994"/>
    <n v="2"/>
    <x v="0"/>
    <n v="39.549999999999997"/>
    <n v="0.5"/>
  </r>
  <r>
    <n v="2595"/>
    <s v="CA-2017-149048"/>
    <x v="722"/>
    <x v="3"/>
    <n v="5"/>
    <x v="5"/>
    <s v="Sat"/>
    <d v="2017-05-17T00:00:00"/>
    <x v="1"/>
    <s v="BM-11650"/>
    <s v="Brian Moss"/>
    <s v="Corporate"/>
    <s v="United States"/>
    <s v="Columbus"/>
    <x v="14"/>
    <n v="47201"/>
    <x v="2"/>
    <s v="OFF-EN-10003296"/>
    <x v="1"/>
    <s v="Envelopes"/>
    <s v="Tyvek Side-Opening Peel &amp; Seel Expanding Envelopes"/>
    <n v="180.96"/>
    <n v="2"/>
    <x v="0"/>
    <n v="81.432000000000002"/>
    <n v="0.45"/>
  </r>
  <r>
    <n v="2600"/>
    <s v="CA-2017-108553"/>
    <x v="752"/>
    <x v="3"/>
    <n v="4"/>
    <x v="3"/>
    <s v="Sun"/>
    <d v="2017-04-29T00:00:00"/>
    <x v="1"/>
    <s v="SK-19990"/>
    <s v="Sally Knutson"/>
    <s v="Consumer"/>
    <s v="United States"/>
    <s v="New York City"/>
    <x v="15"/>
    <n v="10024"/>
    <x v="3"/>
    <s v="OFF-AP-10000026"/>
    <x v="1"/>
    <s v="Appliances"/>
    <s v="Tripp Lite Isotel 6 Outlet Surge Protector with Fax/Modem Protection"/>
    <n v="121.94"/>
    <n v="2"/>
    <x v="0"/>
    <n v="35.3626"/>
    <n v="0.29000000000000004"/>
  </r>
  <r>
    <n v="2602"/>
    <s v="CA-2016-165848"/>
    <x v="30"/>
    <x v="0"/>
    <n v="6"/>
    <x v="1"/>
    <s v="Sat"/>
    <d v="2016-06-04T00:00:00"/>
    <x v="3"/>
    <s v="EN-13780"/>
    <s v="Edward Nazzal"/>
    <s v="Consumer"/>
    <s v="United States"/>
    <s v="New York City"/>
    <x v="15"/>
    <n v="10035"/>
    <x v="3"/>
    <s v="OFF-PA-10000349"/>
    <x v="1"/>
    <s v="Paper"/>
    <s v="Easy-staple paper"/>
    <n v="14.94"/>
    <n v="3"/>
    <x v="0"/>
    <n v="7.0217999999999998"/>
    <n v="0.47000000000000003"/>
  </r>
  <r>
    <n v="2606"/>
    <s v="CA-2014-112718"/>
    <x v="753"/>
    <x v="2"/>
    <n v="12"/>
    <x v="4"/>
    <s v="Tue"/>
    <d v="2014-12-21T00:00:00"/>
    <x v="1"/>
    <s v="KN-16450"/>
    <s v="Kean Nguyen"/>
    <s v="Corporate"/>
    <s v="United States"/>
    <s v="Jacksonville"/>
    <x v="2"/>
    <n v="32216"/>
    <x v="0"/>
    <s v="OFF-BI-10000591"/>
    <x v="1"/>
    <s v="Binders"/>
    <s v="Avery Binder Labels"/>
    <n v="1.167"/>
    <n v="1"/>
    <x v="7"/>
    <n v="-0.85580000000000001"/>
    <n v="-0.73333333333333328"/>
  </r>
  <r>
    <n v="2607"/>
    <s v="CA-2016-154053"/>
    <x v="754"/>
    <x v="0"/>
    <n v="3"/>
    <x v="10"/>
    <s v="Fri"/>
    <d v="2016-03-10T00:00:00"/>
    <x v="1"/>
    <s v="MG-17890"/>
    <s v="Michael Granlund"/>
    <s v="Home Office"/>
    <s v="United States"/>
    <s v="San Diego"/>
    <x v="1"/>
    <n v="92024"/>
    <x v="1"/>
    <s v="OFF-AR-10003727"/>
    <x v="1"/>
    <s v="Art"/>
    <s v="Berol Giant Pencil Sharpener"/>
    <n v="16.989999999999998"/>
    <n v="1"/>
    <x v="0"/>
    <n v="4.9271000000000003"/>
    <n v="0.29000000000000004"/>
  </r>
  <r>
    <n v="2608"/>
    <s v="CA-2014-127446"/>
    <x v="638"/>
    <x v="2"/>
    <n v="11"/>
    <x v="0"/>
    <s v="Tue"/>
    <d v="2014-11-30T00:00:00"/>
    <x v="1"/>
    <s v="MC-17590"/>
    <s v="Matt Collister"/>
    <s v="Corporate"/>
    <s v="United States"/>
    <s v="Arlington"/>
    <x v="5"/>
    <n v="76017"/>
    <x v="2"/>
    <s v="TEC-AC-10001635"/>
    <x v="2"/>
    <s v="Accessories"/>
    <s v="KeyTronic KT400U2 - Keyboard - Black"/>
    <n v="24.672000000000001"/>
    <n v="3"/>
    <x v="2"/>
    <n v="0"/>
    <n v="0"/>
  </r>
  <r>
    <n v="2614"/>
    <s v="CA-2016-137204"/>
    <x v="235"/>
    <x v="0"/>
    <n v="4"/>
    <x v="3"/>
    <s v="Thu"/>
    <d v="2016-05-05T00:00:00"/>
    <x v="1"/>
    <s v="BO-11350"/>
    <s v="Bill Overfelt"/>
    <s v="Corporate"/>
    <s v="United States"/>
    <s v="Los Angeles"/>
    <x v="1"/>
    <n v="90045"/>
    <x v="1"/>
    <s v="FUR-CH-10002304"/>
    <x v="0"/>
    <s v="Chairs"/>
    <s v="Global Stack Chair without Arms, Black"/>
    <n v="41.567999999999998"/>
    <n v="2"/>
    <x v="2"/>
    <n v="2.5979999999999999"/>
    <n v="6.25E-2"/>
  </r>
  <r>
    <n v="2615"/>
    <s v="CA-2014-147298"/>
    <x v="755"/>
    <x v="2"/>
    <n v="4"/>
    <x v="3"/>
    <s v="Sat"/>
    <d v="2014-05-03T00:00:00"/>
    <x v="1"/>
    <s v="AG-10300"/>
    <s v="Aleksandra Gannaway"/>
    <s v="Corporate"/>
    <s v="United States"/>
    <s v="Los Angeles"/>
    <x v="1"/>
    <n v="90049"/>
    <x v="1"/>
    <s v="FUR-CH-10004886"/>
    <x v="0"/>
    <s v="Chairs"/>
    <s v="Bevis Steel Folding Chairs"/>
    <n v="230.28"/>
    <n v="3"/>
    <x v="2"/>
    <n v="23.027999999999999"/>
    <n v="9.9999999999999992E-2"/>
  </r>
  <r>
    <n v="2619"/>
    <s v="CA-2017-115931"/>
    <x v="66"/>
    <x v="3"/>
    <n v="12"/>
    <x v="4"/>
    <s v="Fri"/>
    <d v="2017-12-26T00:00:00"/>
    <x v="1"/>
    <s v="JM-15655"/>
    <s v="Jim Mitchum"/>
    <s v="Corporate"/>
    <s v="United States"/>
    <s v="Carlsbad"/>
    <x v="27"/>
    <n v="88220"/>
    <x v="1"/>
    <s v="OFF-AR-10000369"/>
    <x v="1"/>
    <s v="Art"/>
    <s v="Design Ebony Sketching Pencil"/>
    <n v="4.17"/>
    <n v="3"/>
    <x v="0"/>
    <n v="1.0842000000000001"/>
    <n v="0.26"/>
  </r>
  <r>
    <n v="2623"/>
    <s v="CA-2014-164861"/>
    <x v="637"/>
    <x v="2"/>
    <n v="12"/>
    <x v="4"/>
    <s v="Wed"/>
    <d v="2014-12-06T00:00:00"/>
    <x v="0"/>
    <s v="MC-17635"/>
    <s v="Matthew Clasen"/>
    <s v="Corporate"/>
    <s v="United States"/>
    <s v="Saint Louis"/>
    <x v="25"/>
    <n v="63116"/>
    <x v="2"/>
    <s v="OFF-PA-10001972"/>
    <x v="1"/>
    <s v="Paper"/>
    <s v="Xerox 214"/>
    <n v="25.92"/>
    <n v="4"/>
    <x v="0"/>
    <n v="12.441599999999999"/>
    <n v="0.47999999999999993"/>
  </r>
  <r>
    <n v="2624"/>
    <s v="CA-2017-127180"/>
    <x v="756"/>
    <x v="3"/>
    <n v="10"/>
    <x v="2"/>
    <s v="Sun"/>
    <d v="2017-10-24T00:00:00"/>
    <x v="2"/>
    <s v="TA-21385"/>
    <s v="Tom Ashbrook"/>
    <s v="Home Office"/>
    <s v="United States"/>
    <s v="New York City"/>
    <x v="15"/>
    <n v="10024"/>
    <x v="3"/>
    <s v="TEC-CO-10004722"/>
    <x v="2"/>
    <s v="Copiers"/>
    <s v="Canon imageCLASS 2200 Advanced Copier"/>
    <n v="11199.968000000001"/>
    <n v="4"/>
    <x v="2"/>
    <n v="3919.9888000000001"/>
    <n v="0.35"/>
  </r>
  <r>
    <n v="2628"/>
    <s v="US-2017-165344"/>
    <x v="38"/>
    <x v="3"/>
    <n v="11"/>
    <x v="0"/>
    <s v="Mon"/>
    <d v="2017-11-15T00:00:00"/>
    <x v="2"/>
    <s v="SB-20290"/>
    <s v="Sean Braxton"/>
    <s v="Corporate"/>
    <s v="United States"/>
    <s v="Springfield"/>
    <x v="24"/>
    <n v="45503"/>
    <x v="3"/>
    <s v="TEC-AC-10002399"/>
    <x v="2"/>
    <s v="Accessories"/>
    <s v="SanDisk Cruzer 32 GB USB Flash Drive"/>
    <n v="60.863999999999997"/>
    <n v="4"/>
    <x v="2"/>
    <n v="9.1295999999999999"/>
    <n v="0.15"/>
  </r>
  <r>
    <n v="2631"/>
    <s v="CA-2015-168186"/>
    <x v="228"/>
    <x v="1"/>
    <n v="9"/>
    <x v="8"/>
    <s v="Thu"/>
    <d v="2015-09-15T00:00:00"/>
    <x v="1"/>
    <s v="AB-10150"/>
    <s v="Aimee Bixby"/>
    <s v="Consumer"/>
    <s v="United States"/>
    <s v="Tulsa"/>
    <x v="26"/>
    <n v="74133"/>
    <x v="2"/>
    <s v="OFF-PA-10000477"/>
    <x v="1"/>
    <s v="Paper"/>
    <s v="Xerox 1952"/>
    <n v="14.94"/>
    <n v="3"/>
    <x v="0"/>
    <n v="7.0217999999999998"/>
    <n v="0.47000000000000003"/>
  </r>
  <r>
    <n v="2632"/>
    <s v="US-2017-110604"/>
    <x v="354"/>
    <x v="3"/>
    <n v="5"/>
    <x v="5"/>
    <s v="Mon"/>
    <d v="2017-05-20T00:00:00"/>
    <x v="1"/>
    <s v="JF-15295"/>
    <s v="Jason Fortune-"/>
    <s v="Consumer"/>
    <s v="United States"/>
    <s v="Seattle"/>
    <x v="4"/>
    <n v="98103"/>
    <x v="1"/>
    <s v="FUR-FU-10000076"/>
    <x v="0"/>
    <s v="Furnishings"/>
    <s v="24-Hour Round Wall Clock"/>
    <n v="39.96"/>
    <n v="2"/>
    <x v="0"/>
    <n v="17.1828"/>
    <n v="0.43"/>
  </r>
  <r>
    <n v="2635"/>
    <s v="CA-2015-116750"/>
    <x v="757"/>
    <x v="1"/>
    <n v="7"/>
    <x v="7"/>
    <s v="Sun"/>
    <d v="2015-07-10T00:00:00"/>
    <x v="0"/>
    <s v="BF-10975"/>
    <s v="Barbara Fisher"/>
    <s v="Corporate"/>
    <s v="United States"/>
    <s v="Fayetteville"/>
    <x v="3"/>
    <n v="28314"/>
    <x v="0"/>
    <s v="FUR-FU-10003829"/>
    <x v="0"/>
    <s v="Furnishings"/>
    <s v="Stackable Trays"/>
    <n v="4.9279999999999999"/>
    <n v="2"/>
    <x v="2"/>
    <n v="0.73919999999999997"/>
    <n v="0.15"/>
  </r>
  <r>
    <n v="2637"/>
    <s v="CA-2015-162369"/>
    <x v="758"/>
    <x v="1"/>
    <n v="8"/>
    <x v="6"/>
    <s v="Sat"/>
    <d v="2015-08-19T00:00:00"/>
    <x v="1"/>
    <s v="TT-21265"/>
    <s v="Tim Taslimi"/>
    <s v="Corporate"/>
    <s v="United States"/>
    <s v="Los Angeles"/>
    <x v="1"/>
    <n v="90045"/>
    <x v="1"/>
    <s v="OFF-ST-10000046"/>
    <x v="1"/>
    <s v="Storage"/>
    <s v="Fellowes Super Stor/Drawer Files"/>
    <n v="323.10000000000002"/>
    <n v="2"/>
    <x v="0"/>
    <n v="61.389000000000003"/>
    <n v="0.19"/>
  </r>
  <r>
    <n v="2638"/>
    <s v="CA-2017-108441"/>
    <x v="489"/>
    <x v="3"/>
    <n v="6"/>
    <x v="1"/>
    <s v="Mon"/>
    <d v="2017-06-18T00:00:00"/>
    <x v="1"/>
    <s v="SB-20170"/>
    <s v="Sarah Bern"/>
    <s v="Consumer"/>
    <s v="United States"/>
    <s v="New York City"/>
    <x v="15"/>
    <n v="10035"/>
    <x v="3"/>
    <s v="OFF-PA-10000697"/>
    <x v="1"/>
    <s v="Paper"/>
    <s v="TOPS Voice Message Log Book, Flash Format"/>
    <n v="19.04"/>
    <n v="4"/>
    <x v="0"/>
    <n v="9.3295999999999992"/>
    <n v="0.49"/>
  </r>
  <r>
    <n v="2642"/>
    <s v="CA-2015-169740"/>
    <x v="759"/>
    <x v="1"/>
    <n v="2"/>
    <x v="11"/>
    <s v="Fri"/>
    <d v="2015-02-25T00:00:00"/>
    <x v="1"/>
    <s v="LM-17065"/>
    <s v="Liz MacKendrick"/>
    <s v="Consumer"/>
    <s v="United States"/>
    <s v="Hot Springs"/>
    <x v="36"/>
    <n v="71901"/>
    <x v="0"/>
    <s v="TEC-AC-10000927"/>
    <x v="2"/>
    <s v="Accessories"/>
    <s v="Anker Ultrathin Bluetooth Wireless Keyboard Aluminum Cover with Stand "/>
    <n v="29.99"/>
    <n v="1"/>
    <x v="0"/>
    <n v="2.9990000000000001"/>
    <n v="0.1"/>
  </r>
  <r>
    <n v="2643"/>
    <s v="CA-2016-124051"/>
    <x v="719"/>
    <x v="0"/>
    <n v="12"/>
    <x v="4"/>
    <s v="Thu"/>
    <d v="2016-12-30T00:00:00"/>
    <x v="2"/>
    <s v="KA-16525"/>
    <s v="Kelly Andreada"/>
    <s v="Consumer"/>
    <s v="United States"/>
    <s v="Aurora"/>
    <x v="10"/>
    <n v="60505"/>
    <x v="2"/>
    <s v="OFF-PA-10001289"/>
    <x v="1"/>
    <s v="Paper"/>
    <s v="White Computer Printout Paper by Universal"/>
    <n v="186.048"/>
    <n v="6"/>
    <x v="2"/>
    <n v="67.442400000000006"/>
    <n v="0.36250000000000004"/>
  </r>
  <r>
    <n v="2644"/>
    <s v="CA-2016-149111"/>
    <x v="760"/>
    <x v="0"/>
    <n v="4"/>
    <x v="3"/>
    <s v="Sun"/>
    <d v="2016-04-21T00:00:00"/>
    <x v="0"/>
    <s v="BF-11170"/>
    <s v="Ben Ferrer"/>
    <s v="Home Office"/>
    <s v="United States"/>
    <s v="Raleigh"/>
    <x v="3"/>
    <n v="27604"/>
    <x v="0"/>
    <s v="TEC-PH-10003092"/>
    <x v="2"/>
    <s v="Phones"/>
    <s v="Motorola L804"/>
    <n v="36.792000000000002"/>
    <n v="1"/>
    <x v="2"/>
    <n v="4.1391"/>
    <n v="0.11249999999999999"/>
  </r>
  <r>
    <n v="2646"/>
    <s v="CA-2014-131002"/>
    <x v="554"/>
    <x v="2"/>
    <n v="9"/>
    <x v="8"/>
    <s v="Sun"/>
    <d v="2014-09-12T00:00:00"/>
    <x v="0"/>
    <s v="TB-21400"/>
    <s v="Tom Boeckenhauer"/>
    <s v="Consumer"/>
    <s v="United States"/>
    <s v="Tulsa"/>
    <x v="26"/>
    <n v="74133"/>
    <x v="2"/>
    <s v="FUR-FU-10004270"/>
    <x v="0"/>
    <s v="Furnishings"/>
    <s v="Executive Impressions 13&quot; Clairmont Wall Clock"/>
    <n v="57.69"/>
    <n v="3"/>
    <x v="0"/>
    <n v="23.652899999999999"/>
    <n v="0.41"/>
  </r>
  <r>
    <n v="2651"/>
    <s v="US-2016-146794"/>
    <x v="181"/>
    <x v="0"/>
    <n v="9"/>
    <x v="8"/>
    <s v="Mon"/>
    <d v="2016-10-01T00:00:00"/>
    <x v="1"/>
    <s v="SH-19975"/>
    <s v="Sally Hughsby"/>
    <s v="Corporate"/>
    <s v="United States"/>
    <s v="Hesperia"/>
    <x v="1"/>
    <n v="92345"/>
    <x v="1"/>
    <s v="FUR-BO-10004467"/>
    <x v="0"/>
    <s v="Bookcases"/>
    <s v="Bestar Classic Bookcase"/>
    <n v="424.95749999999998"/>
    <n v="5"/>
    <x v="11"/>
    <n v="19.998000000000001"/>
    <n v="4.7058823529411771E-2"/>
  </r>
  <r>
    <n v="2652"/>
    <s v="CA-2017-112515"/>
    <x v="693"/>
    <x v="3"/>
    <n v="9"/>
    <x v="8"/>
    <s v="Sun"/>
    <d v="2017-09-21T00:00:00"/>
    <x v="0"/>
    <s v="AS-10225"/>
    <s v="Alan Schoenberger"/>
    <s v="Corporate"/>
    <s v="United States"/>
    <s v="Provo"/>
    <x v="7"/>
    <n v="84604"/>
    <x v="1"/>
    <s v="OFF-BI-10000829"/>
    <x v="1"/>
    <s v="Binders"/>
    <s v="Avery Non-Stick Binders"/>
    <n v="10.776"/>
    <n v="3"/>
    <x v="2"/>
    <n v="3.5022000000000002"/>
    <n v="0.32500000000000001"/>
  </r>
  <r>
    <n v="2659"/>
    <s v="CA-2016-150343"/>
    <x v="761"/>
    <x v="0"/>
    <n v="8"/>
    <x v="6"/>
    <s v="Tue"/>
    <d v="2016-08-20T00:00:00"/>
    <x v="1"/>
    <s v="PK-19075"/>
    <s v="Pete Kriz"/>
    <s v="Consumer"/>
    <s v="United States"/>
    <s v="San Francisco"/>
    <x v="1"/>
    <n v="94110"/>
    <x v="1"/>
    <s v="OFF-EN-10004030"/>
    <x v="1"/>
    <s v="Envelopes"/>
    <s v="Convenience Packs of Business Envelopes"/>
    <n v="10.86"/>
    <n v="3"/>
    <x v="0"/>
    <n v="5.1041999999999996"/>
    <n v="0.47"/>
  </r>
  <r>
    <n v="2660"/>
    <s v="CA-2015-135538"/>
    <x v="100"/>
    <x v="1"/>
    <n v="12"/>
    <x v="4"/>
    <s v="Thu"/>
    <d v="2015-12-28T00:00:00"/>
    <x v="1"/>
    <s v="HR-14830"/>
    <s v="Harold Ryan"/>
    <s v="Corporate"/>
    <s v="United States"/>
    <s v="Gilbert"/>
    <x v="16"/>
    <n v="85234"/>
    <x v="1"/>
    <s v="FUR-CH-10004287"/>
    <x v="0"/>
    <s v="Chairs"/>
    <s v="SAFCO Arco Folding Chair"/>
    <n v="883.84"/>
    <n v="4"/>
    <x v="2"/>
    <n v="99.432000000000002"/>
    <n v="0.1125"/>
  </r>
  <r>
    <n v="2661"/>
    <s v="CA-2017-123372"/>
    <x v="352"/>
    <x v="3"/>
    <n v="11"/>
    <x v="0"/>
    <s v="Tue"/>
    <d v="2017-12-02T00:00:00"/>
    <x v="1"/>
    <s v="DG-13300"/>
    <s v="Deirdre Greer"/>
    <s v="Corporate"/>
    <s v="United States"/>
    <s v="New York City"/>
    <x v="15"/>
    <n v="10035"/>
    <x v="3"/>
    <s v="TEC-PH-10002834"/>
    <x v="2"/>
    <s v="Phones"/>
    <s v="Google Nexus 5"/>
    <n v="1979.89"/>
    <n v="11"/>
    <x v="0"/>
    <n v="494.97250000000003"/>
    <n v="0.25"/>
  </r>
  <r>
    <n v="2663"/>
    <s v="CA-2017-159604"/>
    <x v="347"/>
    <x v="3"/>
    <n v="4"/>
    <x v="3"/>
    <s v="Fri"/>
    <d v="2017-04-15T00:00:00"/>
    <x v="2"/>
    <s v="CL-12700"/>
    <s v="Craig Leslie"/>
    <s v="Home Office"/>
    <s v="United States"/>
    <s v="Springfield"/>
    <x v="25"/>
    <n v="65807"/>
    <x v="2"/>
    <s v="OFF-BI-10003460"/>
    <x v="1"/>
    <s v="Binders"/>
    <s v="Acco 3-Hole Punch"/>
    <n v="8.76"/>
    <n v="2"/>
    <x v="0"/>
    <n v="4.2047999999999996"/>
    <n v="0.48"/>
  </r>
  <r>
    <n v="2664"/>
    <s v="CA-2016-164784"/>
    <x v="762"/>
    <x v="0"/>
    <n v="5"/>
    <x v="5"/>
    <s v="Sun"/>
    <d v="2016-05-04T00:00:00"/>
    <x v="2"/>
    <s v="HF-14995"/>
    <s v="Herbert Flentye"/>
    <s v="Consumer"/>
    <s v="United States"/>
    <s v="Memphis"/>
    <x v="18"/>
    <n v="38109"/>
    <x v="0"/>
    <s v="OFF-LA-10001569"/>
    <x v="1"/>
    <s v="Labels"/>
    <s v="Avery 499"/>
    <n v="3.984"/>
    <n v="1"/>
    <x v="2"/>
    <n v="1.2948"/>
    <n v="0.32500000000000001"/>
  </r>
  <r>
    <n v="2667"/>
    <s v="CA-2016-111794"/>
    <x v="390"/>
    <x v="0"/>
    <n v="10"/>
    <x v="2"/>
    <s v="Sat"/>
    <d v="2016-10-01T00:00:00"/>
    <x v="3"/>
    <s v="HG-15025"/>
    <s v="Hunter Glantz"/>
    <s v="Consumer"/>
    <s v="United States"/>
    <s v="Amarillo"/>
    <x v="5"/>
    <n v="79109"/>
    <x v="2"/>
    <s v="TEC-AC-10003832"/>
    <x v="2"/>
    <s v="Accessories"/>
    <s v="Imation 16GB Mini TravelDrive USB 2.0 Flash Drive"/>
    <n v="79.512"/>
    <n v="3"/>
    <x v="2"/>
    <n v="20.8719"/>
    <n v="0.26250000000000001"/>
  </r>
  <r>
    <n v="2669"/>
    <s v="US-2015-139759"/>
    <x v="763"/>
    <x v="1"/>
    <n v="8"/>
    <x v="6"/>
    <s v="Tue"/>
    <d v="2015-08-30T00:00:00"/>
    <x v="1"/>
    <s v="NL-18310"/>
    <s v="Nancy Lomonaco"/>
    <s v="Home Office"/>
    <s v="United States"/>
    <s v="Los Angeles"/>
    <x v="1"/>
    <n v="90045"/>
    <x v="1"/>
    <s v="FUR-CH-10002774"/>
    <x v="0"/>
    <s v="Chairs"/>
    <s v="Global Deluxe Stacking Chair, Gray"/>
    <n v="40.783999999999999"/>
    <n v="1"/>
    <x v="2"/>
    <n v="4.5881999999999996"/>
    <n v="0.11249999999999999"/>
  </r>
  <r>
    <n v="2671"/>
    <s v="CA-2014-126403"/>
    <x v="338"/>
    <x v="2"/>
    <n v="9"/>
    <x v="8"/>
    <s v="Tue"/>
    <d v="2014-09-12T00:00:00"/>
    <x v="0"/>
    <s v="RR-19525"/>
    <s v="Rick Reed"/>
    <s v="Corporate"/>
    <s v="United States"/>
    <s v="Lowell"/>
    <x v="31"/>
    <n v="1852"/>
    <x v="3"/>
    <s v="OFF-PA-10001144"/>
    <x v="1"/>
    <s v="Paper"/>
    <s v="Xerox 1913"/>
    <n v="166.44"/>
    <n v="3"/>
    <x v="0"/>
    <n v="79.891199999999998"/>
    <n v="0.48"/>
  </r>
  <r>
    <n v="2675"/>
    <s v="CA-2017-136875"/>
    <x v="730"/>
    <x v="3"/>
    <n v="12"/>
    <x v="4"/>
    <s v="Sun"/>
    <d v="2017-12-03T00:00:00"/>
    <x v="3"/>
    <s v="TC-21295"/>
    <s v="Toby Carlisle"/>
    <s v="Consumer"/>
    <s v="United States"/>
    <s v="San Diego"/>
    <x v="1"/>
    <n v="92024"/>
    <x v="1"/>
    <s v="OFF-PA-10000357"/>
    <x v="1"/>
    <s v="Paper"/>
    <s v="Xerox 1888"/>
    <n v="166.44"/>
    <n v="3"/>
    <x v="0"/>
    <n v="79.891199999999998"/>
    <n v="0.48"/>
  </r>
  <r>
    <n v="2676"/>
    <s v="CA-2017-132185"/>
    <x v="342"/>
    <x v="3"/>
    <n v="11"/>
    <x v="0"/>
    <s v="Mon"/>
    <d v="2017-12-02T00:00:00"/>
    <x v="1"/>
    <s v="DB-13615"/>
    <s v="Doug Bickford"/>
    <s v="Consumer"/>
    <s v="United States"/>
    <s v="Asheville"/>
    <x v="3"/>
    <n v="28806"/>
    <x v="0"/>
    <s v="OFF-AR-10000422"/>
    <x v="1"/>
    <s v="Art"/>
    <s v="Pencil and Crayon Sharpener"/>
    <n v="8.76"/>
    <n v="5"/>
    <x v="2"/>
    <n v="0.76649999999999996"/>
    <n v="8.7499999999999994E-2"/>
  </r>
  <r>
    <n v="2678"/>
    <s v="US-2014-160780"/>
    <x v="260"/>
    <x v="2"/>
    <n v="6"/>
    <x v="1"/>
    <s v="Sat"/>
    <d v="2014-06-21T00:00:00"/>
    <x v="3"/>
    <s v="SV-20785"/>
    <s v="Stewart Visinsky"/>
    <s v="Consumer"/>
    <s v="United States"/>
    <s v="Pueblo"/>
    <x v="22"/>
    <n v="81001"/>
    <x v="1"/>
    <s v="OFF-BI-10001116"/>
    <x v="1"/>
    <s v="Binders"/>
    <s v="Wilson Jones 1&quot; Hanging DublLock Ring Binders"/>
    <n v="11.087999999999999"/>
    <n v="7"/>
    <x v="7"/>
    <n v="-8.1311999999999998"/>
    <n v="-0.73333333333333339"/>
  </r>
  <r>
    <n v="2680"/>
    <s v="CA-2017-127026"/>
    <x v="275"/>
    <x v="3"/>
    <n v="1"/>
    <x v="9"/>
    <s v="Sat"/>
    <d v="2017-01-27T00:00:00"/>
    <x v="1"/>
    <s v="MH-18115"/>
    <s v="Mick Hernandez"/>
    <s v="Home Office"/>
    <s v="United States"/>
    <s v="Jackson"/>
    <x v="12"/>
    <n v="49201"/>
    <x v="2"/>
    <s v="OFF-BI-10000546"/>
    <x v="1"/>
    <s v="Binders"/>
    <s v="Avery Durable Binders"/>
    <n v="14.4"/>
    <n v="5"/>
    <x v="0"/>
    <n v="7.056"/>
    <n v="0.49"/>
  </r>
  <r>
    <n v="2685"/>
    <s v="CA-2017-137085"/>
    <x v="221"/>
    <x v="3"/>
    <n v="6"/>
    <x v="1"/>
    <s v="Thu"/>
    <d v="2017-07-06T00:00:00"/>
    <x v="1"/>
    <s v="CT-11995"/>
    <s v="Carol Triggs"/>
    <s v="Consumer"/>
    <s v="United States"/>
    <s v="Los Angeles"/>
    <x v="1"/>
    <n v="90004"/>
    <x v="1"/>
    <s v="OFF-BI-10000632"/>
    <x v="1"/>
    <s v="Binders"/>
    <s v="Satellite Sectional Post Binders"/>
    <n v="312.55200000000002"/>
    <n v="9"/>
    <x v="2"/>
    <n v="101.57940000000001"/>
    <n v="0.32500000000000001"/>
  </r>
  <r>
    <n v="2686"/>
    <s v="CA-2016-133123"/>
    <x v="47"/>
    <x v="0"/>
    <n v="9"/>
    <x v="8"/>
    <s v="Tue"/>
    <d v="2016-09-11T00:00:00"/>
    <x v="1"/>
    <s v="KB-16315"/>
    <s v="Karl Braun"/>
    <s v="Consumer"/>
    <s v="United States"/>
    <s v="Thomasville"/>
    <x v="3"/>
    <n v="27360"/>
    <x v="0"/>
    <s v="OFF-EN-10003055"/>
    <x v="1"/>
    <s v="Envelopes"/>
    <s v="Blue String-Tie &amp; Button Interoffice Envelopes, 10 x 13"/>
    <n v="95.951999999999998"/>
    <n v="3"/>
    <x v="2"/>
    <n v="29.984999999999999"/>
    <n v="0.3125"/>
  </r>
  <r>
    <n v="2688"/>
    <s v="US-2016-128195"/>
    <x v="575"/>
    <x v="0"/>
    <n v="8"/>
    <x v="6"/>
    <s v="Thu"/>
    <d v="2016-08-05T00:00:00"/>
    <x v="2"/>
    <s v="RA-19285"/>
    <s v="Ralph Arnett"/>
    <s v="Consumer"/>
    <s v="United States"/>
    <s v="Peoria"/>
    <x v="10"/>
    <n v="61604"/>
    <x v="2"/>
    <s v="OFF-BI-10002003"/>
    <x v="1"/>
    <s v="Binders"/>
    <s v="Ibico Presentation Index for Binding Systems"/>
    <n v="3.98"/>
    <n v="5"/>
    <x v="3"/>
    <n v="-6.5670000000000002"/>
    <n v="-1.6500000000000001"/>
  </r>
  <r>
    <n v="2689"/>
    <s v="CA-2015-153220"/>
    <x v="764"/>
    <x v="1"/>
    <n v="11"/>
    <x v="0"/>
    <s v="Thu"/>
    <d v="2015-11-14T00:00:00"/>
    <x v="2"/>
    <s v="YC-21895"/>
    <s v="Yoseph Carroll"/>
    <s v="Corporate"/>
    <s v="United States"/>
    <s v="Los Angeles"/>
    <x v="1"/>
    <n v="90032"/>
    <x v="1"/>
    <s v="OFF-PA-10003016"/>
    <x v="1"/>
    <s v="Paper"/>
    <s v="Adams &quot;While You Were Out&quot; Message Pads"/>
    <n v="15.7"/>
    <n v="5"/>
    <x v="0"/>
    <n v="7.0650000000000004"/>
    <n v="0.45000000000000007"/>
  </r>
  <r>
    <n v="2690"/>
    <s v="CA-2014-123064"/>
    <x v="476"/>
    <x v="2"/>
    <n v="6"/>
    <x v="1"/>
    <s v="Mon"/>
    <d v="2014-07-02T00:00:00"/>
    <x v="2"/>
    <s v="RA-19915"/>
    <s v="Russell Applegate"/>
    <s v="Consumer"/>
    <s v="United States"/>
    <s v="Chicago"/>
    <x v="10"/>
    <n v="60653"/>
    <x v="2"/>
    <s v="OFF-AR-10004582"/>
    <x v="1"/>
    <s v="Art"/>
    <s v="BIC Brite Liner Grip Highlighters"/>
    <n v="5.2480000000000002"/>
    <n v="4"/>
    <x v="2"/>
    <n v="1.64"/>
    <n v="0.31249999999999994"/>
  </r>
  <r>
    <n v="2691"/>
    <s v="CA-2017-156412"/>
    <x v="765"/>
    <x v="3"/>
    <n v="12"/>
    <x v="4"/>
    <s v="Mon"/>
    <d v="2017-12-08T00:00:00"/>
    <x v="1"/>
    <s v="CM-12160"/>
    <s v="Charles McCrossin"/>
    <s v="Consumer"/>
    <s v="United States"/>
    <s v="Philadelphia"/>
    <x v="9"/>
    <n v="19134"/>
    <x v="3"/>
    <s v="OFF-BI-10004364"/>
    <x v="1"/>
    <s v="Binders"/>
    <s v="Storex Dura Pro Binders"/>
    <n v="5.3460000000000001"/>
    <n v="3"/>
    <x v="7"/>
    <n v="-4.4550000000000001"/>
    <n v="-0.83333333333333337"/>
  </r>
  <r>
    <n v="2694"/>
    <s v="CA-2016-138079"/>
    <x v="115"/>
    <x v="0"/>
    <n v="1"/>
    <x v="9"/>
    <s v="Fri"/>
    <d v="2016-01-28T00:00:00"/>
    <x v="1"/>
    <s v="AJ-10795"/>
    <s v="Anthony Johnson"/>
    <s v="Corporate"/>
    <s v="United States"/>
    <s v="Seattle"/>
    <x v="4"/>
    <n v="98115"/>
    <x v="1"/>
    <s v="FUR-FU-10001475"/>
    <x v="0"/>
    <s v="Furnishings"/>
    <s v="Contract Clock, 14&quot;, Brown"/>
    <n v="109.9"/>
    <n v="5"/>
    <x v="0"/>
    <n v="37.366"/>
    <n v="0.33999999999999997"/>
  </r>
  <r>
    <n v="2695"/>
    <s v="CA-2014-143182"/>
    <x v="766"/>
    <x v="2"/>
    <n v="10"/>
    <x v="2"/>
    <s v="Wed"/>
    <d v="2014-10-20T00:00:00"/>
    <x v="1"/>
    <s v="DL-12865"/>
    <s v="Dan Lawera"/>
    <s v="Consumer"/>
    <s v="United States"/>
    <s v="Hialeah"/>
    <x v="2"/>
    <n v="33012"/>
    <x v="0"/>
    <s v="FUR-FU-10004270"/>
    <x v="0"/>
    <s v="Furnishings"/>
    <s v="Executive Impressions 13&quot; Clairmont Wall Clock"/>
    <n v="15.384"/>
    <n v="1"/>
    <x v="2"/>
    <n v="4.0382999999999996"/>
    <n v="0.26249999999999996"/>
  </r>
  <r>
    <n v="2696"/>
    <s v="CA-2016-161662"/>
    <x v="566"/>
    <x v="0"/>
    <n v="2"/>
    <x v="11"/>
    <s v="Sun"/>
    <d v="2016-02-09T00:00:00"/>
    <x v="2"/>
    <s v="BE-11410"/>
    <s v="Bobby Elias"/>
    <s v="Consumer"/>
    <s v="United States"/>
    <s v="Lancaster"/>
    <x v="24"/>
    <n v="43130"/>
    <x v="3"/>
    <s v="OFF-PA-10003465"/>
    <x v="1"/>
    <s v="Paper"/>
    <s v="Xerox 1912"/>
    <n v="30.352"/>
    <n v="2"/>
    <x v="2"/>
    <n v="10.623200000000001"/>
    <n v="0.35000000000000003"/>
  </r>
  <r>
    <n v="2697"/>
    <s v="CA-2014-145317"/>
    <x v="767"/>
    <x v="2"/>
    <n v="3"/>
    <x v="10"/>
    <s v="Tue"/>
    <d v="2014-03-23T00:00:00"/>
    <x v="1"/>
    <s v="SM-20320"/>
    <s v="Sean Miller"/>
    <s v="Home Office"/>
    <s v="United States"/>
    <s v="Jacksonville"/>
    <x v="2"/>
    <n v="32216"/>
    <x v="0"/>
    <s v="TEC-MA-10003626"/>
    <x v="2"/>
    <s v="Machines"/>
    <s v="Hewlett-Packard Deskjet 6540 Color Inkjet Printer"/>
    <n v="821.3"/>
    <n v="4"/>
    <x v="5"/>
    <n v="-16.425999999999998"/>
    <n v="-0.02"/>
  </r>
  <r>
    <n v="2704"/>
    <s v="CA-2014-143413"/>
    <x v="768"/>
    <x v="2"/>
    <n v="5"/>
    <x v="5"/>
    <s v="Sat"/>
    <d v="2014-05-30T00:00:00"/>
    <x v="1"/>
    <s v="RP-19390"/>
    <s v="Resi Pölking"/>
    <s v="Consumer"/>
    <s v="United States"/>
    <s v="Baltimore"/>
    <x v="39"/>
    <n v="21215"/>
    <x v="3"/>
    <s v="OFF-PA-10002319"/>
    <x v="1"/>
    <s v="Paper"/>
    <s v="Xerox 1944"/>
    <n v="116.28"/>
    <n v="3"/>
    <x v="0"/>
    <n v="56.977200000000003"/>
    <n v="0.49000000000000005"/>
  </r>
  <r>
    <n v="2705"/>
    <s v="CA-2017-156818"/>
    <x v="494"/>
    <x v="3"/>
    <n v="7"/>
    <x v="7"/>
    <s v="Tue"/>
    <d v="2017-07-13T00:00:00"/>
    <x v="0"/>
    <s v="JD-16015"/>
    <s v="Joy Daniels"/>
    <s v="Consumer"/>
    <s v="United States"/>
    <s v="New York City"/>
    <x v="15"/>
    <n v="10009"/>
    <x v="3"/>
    <s v="TEC-AC-10002323"/>
    <x v="2"/>
    <s v="Accessories"/>
    <s v="SanDisk Ultra 32 GB MicroSDHC Class 10 Memory Card"/>
    <n v="132.6"/>
    <n v="6"/>
    <x v="0"/>
    <n v="17.238"/>
    <n v="0.13"/>
  </r>
  <r>
    <n v="2706"/>
    <s v="CA-2017-155873"/>
    <x v="114"/>
    <x v="3"/>
    <n v="6"/>
    <x v="1"/>
    <s v="Fri"/>
    <d v="2017-06-21T00:00:00"/>
    <x v="1"/>
    <s v="AB-10255"/>
    <s v="Alejandro Ballentine"/>
    <s v="Home Office"/>
    <s v="United States"/>
    <s v="Carlsbad"/>
    <x v="27"/>
    <n v="88220"/>
    <x v="1"/>
    <s v="OFF-SU-10001165"/>
    <x v="1"/>
    <s v="Supplies"/>
    <s v="Acme Elite Stainless Steel Scissors"/>
    <n v="16.68"/>
    <n v="2"/>
    <x v="0"/>
    <n v="4.3368000000000002"/>
    <n v="0.26"/>
  </r>
  <r>
    <n v="2709"/>
    <s v="CA-2015-121797"/>
    <x v="561"/>
    <x v="1"/>
    <n v="1"/>
    <x v="9"/>
    <s v="Fri"/>
    <d v="2015-02-06T00:00:00"/>
    <x v="1"/>
    <s v="CC-12145"/>
    <s v="Charles Crestani"/>
    <s v="Consumer"/>
    <s v="United States"/>
    <s v="Los Angeles"/>
    <x v="1"/>
    <n v="90049"/>
    <x v="1"/>
    <s v="FUR-FU-10001876"/>
    <x v="0"/>
    <s v="Furnishings"/>
    <s v="Computer Room Manger, 14&quot;"/>
    <n v="227.36"/>
    <n v="7"/>
    <x v="0"/>
    <n v="81.849599999999995"/>
    <n v="0.35999999999999993"/>
  </r>
  <r>
    <n v="2711"/>
    <s v="US-2015-120572"/>
    <x v="552"/>
    <x v="1"/>
    <n v="12"/>
    <x v="4"/>
    <s v="Fri"/>
    <d v="2015-12-15T00:00:00"/>
    <x v="1"/>
    <s v="GH-14425"/>
    <s v="Gary Hwang"/>
    <s v="Consumer"/>
    <s v="United States"/>
    <s v="Jacksonville"/>
    <x v="2"/>
    <n v="32216"/>
    <x v="0"/>
    <s v="OFF-BI-10001098"/>
    <x v="1"/>
    <s v="Binders"/>
    <s v="Acco D-Ring Binder w/DublLock"/>
    <n v="12.827999999999999"/>
    <n v="2"/>
    <x v="7"/>
    <n v="-8.9795999999999996"/>
    <n v="-0.7"/>
  </r>
  <r>
    <n v="2712"/>
    <s v="CA-2017-132430"/>
    <x v="446"/>
    <x v="3"/>
    <n v="10"/>
    <x v="2"/>
    <s v="Mon"/>
    <d v="2017-10-11T00:00:00"/>
    <x v="2"/>
    <s v="CP-12085"/>
    <s v="Cathy Prescott"/>
    <s v="Corporate"/>
    <s v="United States"/>
    <s v="Lakewood"/>
    <x v="24"/>
    <n v="44107"/>
    <x v="3"/>
    <s v="FUR-FU-10003577"/>
    <x v="0"/>
    <s v="Furnishings"/>
    <s v="Nu-Dell Leatherette Frames"/>
    <n v="45.887999999999998"/>
    <n v="4"/>
    <x v="2"/>
    <n v="9.1776"/>
    <n v="0.2"/>
  </r>
  <r>
    <n v="2713"/>
    <s v="CA-2017-146031"/>
    <x v="567"/>
    <x v="3"/>
    <n v="7"/>
    <x v="7"/>
    <s v="Sat"/>
    <d v="2017-08-01T00:00:00"/>
    <x v="0"/>
    <s v="GM-14440"/>
    <s v="Gary McGarr"/>
    <s v="Consumer"/>
    <s v="United States"/>
    <s v="Troy"/>
    <x v="15"/>
    <n v="12180"/>
    <x v="3"/>
    <s v="OFF-AR-10002656"/>
    <x v="1"/>
    <s v="Art"/>
    <s v="Sanford Liquid Accent Highlighters"/>
    <n v="60.12"/>
    <n v="9"/>
    <x v="0"/>
    <n v="22.244399999999999"/>
    <n v="0.37"/>
  </r>
  <r>
    <n v="2714"/>
    <s v="CA-2014-110100"/>
    <x v="570"/>
    <x v="2"/>
    <n v="4"/>
    <x v="3"/>
    <s v="Fri"/>
    <d v="2014-04-29T00:00:00"/>
    <x v="1"/>
    <s v="LC-16885"/>
    <s v="Lena Creighton"/>
    <s v="Consumer"/>
    <s v="United States"/>
    <s v="Wilmington"/>
    <x v="3"/>
    <n v="28403"/>
    <x v="0"/>
    <s v="TEC-PH-10004531"/>
    <x v="2"/>
    <s v="Phones"/>
    <s v="AT&amp;T CL2909"/>
    <n v="302.37599999999998"/>
    <n v="3"/>
    <x v="2"/>
    <n v="37.796999999999997"/>
    <n v="0.125"/>
  </r>
  <r>
    <n v="2715"/>
    <s v="CA-2015-103723"/>
    <x v="491"/>
    <x v="1"/>
    <n v="12"/>
    <x v="4"/>
    <s v="Tue"/>
    <d v="2015-12-06T00:00:00"/>
    <x v="1"/>
    <s v="BT-11305"/>
    <s v="Beth Thompson"/>
    <s v="Home Office"/>
    <s v="United States"/>
    <s v="Seattle"/>
    <x v="4"/>
    <n v="98105"/>
    <x v="1"/>
    <s v="OFF-AR-10003251"/>
    <x v="1"/>
    <s v="Art"/>
    <s v="Prang Drawing Pencil Set"/>
    <n v="13.9"/>
    <n v="5"/>
    <x v="0"/>
    <n v="5.56"/>
    <n v="0.39999999999999997"/>
  </r>
  <r>
    <n v="2716"/>
    <s v="CA-2014-127187"/>
    <x v="769"/>
    <x v="2"/>
    <n v="12"/>
    <x v="4"/>
    <s v="Thu"/>
    <d v="2014-12-08T00:00:00"/>
    <x v="1"/>
    <s v="CP-12085"/>
    <s v="Cathy Prescott"/>
    <s v="Corporate"/>
    <s v="United States"/>
    <s v="New York City"/>
    <x v="15"/>
    <n v="10024"/>
    <x v="3"/>
    <s v="TEC-PH-10000673"/>
    <x v="2"/>
    <s v="Phones"/>
    <s v="Plantronics Voyager Pro HD - Bluetooth Headset"/>
    <n v="129.97999999999999"/>
    <n v="2"/>
    <x v="0"/>
    <n v="62.3904"/>
    <n v="0.48000000000000004"/>
  </r>
  <r>
    <n v="2717"/>
    <s v="CA-2017-128475"/>
    <x v="770"/>
    <x v="3"/>
    <n v="8"/>
    <x v="6"/>
    <s v="Sat"/>
    <d v="2017-09-01T00:00:00"/>
    <x v="1"/>
    <s v="SC-20680"/>
    <s v="Steve Carroll"/>
    <s v="Home Office"/>
    <s v="United States"/>
    <s v="Columbus"/>
    <x v="32"/>
    <n v="31907"/>
    <x v="0"/>
    <s v="TEC-AC-10000158"/>
    <x v="2"/>
    <s v="Accessories"/>
    <s v="Sony 64GB Class 10 Micro SDHC R40 Memory Card"/>
    <n v="71.98"/>
    <n v="2"/>
    <x v="0"/>
    <n v="15.1158"/>
    <n v="0.21"/>
  </r>
  <r>
    <n v="2718"/>
    <s v="CA-2014-100006"/>
    <x v="554"/>
    <x v="2"/>
    <n v="9"/>
    <x v="8"/>
    <s v="Sun"/>
    <d v="2014-09-13T00:00:00"/>
    <x v="1"/>
    <s v="DK-13375"/>
    <s v="Dennis Kane"/>
    <s v="Consumer"/>
    <s v="United States"/>
    <s v="New York City"/>
    <x v="15"/>
    <n v="10024"/>
    <x v="3"/>
    <s v="TEC-PH-10002075"/>
    <x v="2"/>
    <s v="Phones"/>
    <s v="AT&amp;T EL51110 DECT"/>
    <n v="377.97"/>
    <n v="3"/>
    <x v="0"/>
    <n v="109.6113"/>
    <n v="0.28999999999999998"/>
  </r>
  <r>
    <n v="2719"/>
    <s v="CA-2017-144827"/>
    <x v="201"/>
    <x v="3"/>
    <n v="12"/>
    <x v="4"/>
    <s v="Thu"/>
    <d v="2017-12-27T00:00:00"/>
    <x v="1"/>
    <s v="SE-20110"/>
    <s v="Sanjit Engle"/>
    <s v="Consumer"/>
    <s v="United States"/>
    <s v="Costa Mesa"/>
    <x v="1"/>
    <n v="92627"/>
    <x v="1"/>
    <s v="OFF-ST-10004340"/>
    <x v="1"/>
    <s v="Storage"/>
    <s v="Fellowes Mobile File Cart, Black"/>
    <n v="124.36"/>
    <n v="2"/>
    <x v="0"/>
    <n v="33.577199999999998"/>
    <n v="0.26999999999999996"/>
  </r>
  <r>
    <n v="2720"/>
    <s v="CA-2014-110030"/>
    <x v="771"/>
    <x v="2"/>
    <n v="12"/>
    <x v="4"/>
    <s v="Sat"/>
    <d v="2014-12-08T00:00:00"/>
    <x v="0"/>
    <s v="LF-17185"/>
    <s v="Luke Foster"/>
    <s v="Consumer"/>
    <s v="United States"/>
    <s v="Houston"/>
    <x v="5"/>
    <n v="77095"/>
    <x v="2"/>
    <s v="FUR-FU-10002759"/>
    <x v="0"/>
    <s v="Furnishings"/>
    <s v="12-1/2 Diameter Round Wall Clock"/>
    <n v="23.975999999999999"/>
    <n v="3"/>
    <x v="6"/>
    <n v="-14.3856"/>
    <n v="-0.6"/>
  </r>
  <r>
    <n v="2721"/>
    <s v="CA-2014-121286"/>
    <x v="130"/>
    <x v="2"/>
    <n v="11"/>
    <x v="0"/>
    <s v="Tue"/>
    <d v="2014-11-08T00:00:00"/>
    <x v="0"/>
    <s v="ON-18715"/>
    <s v="Odella Nelson"/>
    <s v="Corporate"/>
    <s v="United States"/>
    <s v="Cary"/>
    <x v="3"/>
    <n v="27511"/>
    <x v="0"/>
    <s v="OFF-FA-10000585"/>
    <x v="1"/>
    <s v="Fasteners"/>
    <s v="OIC Bulk Pack Metal Binder Clips"/>
    <n v="8.3759999999999994"/>
    <n v="3"/>
    <x v="2"/>
    <n v="2.7222"/>
    <n v="0.32500000000000001"/>
  </r>
  <r>
    <n v="2723"/>
    <s v="CA-2016-164735"/>
    <x v="167"/>
    <x v="0"/>
    <n v="4"/>
    <x v="3"/>
    <s v="Thu"/>
    <d v="2016-04-19T00:00:00"/>
    <x v="0"/>
    <s v="TB-21400"/>
    <s v="Tom Boeckenhauer"/>
    <s v="Consumer"/>
    <s v="United States"/>
    <s v="Alexandria"/>
    <x v="17"/>
    <n v="22304"/>
    <x v="0"/>
    <s v="OFF-ST-10001558"/>
    <x v="1"/>
    <s v="Storage"/>
    <s v="Acco Perma 4000 Stacking Storage Drawers"/>
    <n v="81.2"/>
    <n v="5"/>
    <x v="0"/>
    <n v="12.18"/>
    <n v="0.15"/>
  </r>
  <r>
    <n v="2724"/>
    <s v="CA-2014-153479"/>
    <x v="772"/>
    <x v="2"/>
    <n v="10"/>
    <x v="2"/>
    <s v="Sat"/>
    <d v="2014-10-08T00:00:00"/>
    <x v="1"/>
    <s v="DF-13135"/>
    <s v="David Flashing"/>
    <s v="Consumer"/>
    <s v="United States"/>
    <s v="Vallejo"/>
    <x v="1"/>
    <n v="94591"/>
    <x v="1"/>
    <s v="OFF-LA-10004689"/>
    <x v="1"/>
    <s v="Labels"/>
    <s v="Avery 512"/>
    <n v="14.45"/>
    <n v="5"/>
    <x v="0"/>
    <n v="6.7915000000000001"/>
    <n v="0.47000000000000003"/>
  </r>
  <r>
    <n v="2726"/>
    <s v="CA-2017-149888"/>
    <x v="656"/>
    <x v="3"/>
    <n v="11"/>
    <x v="0"/>
    <s v="Tue"/>
    <d v="2017-11-13T00:00:00"/>
    <x v="1"/>
    <s v="EP-13915"/>
    <s v="Emily Phan"/>
    <s v="Consumer"/>
    <s v="United States"/>
    <s v="Philadelphia"/>
    <x v="9"/>
    <n v="19120"/>
    <x v="3"/>
    <s v="TEC-PH-10003811"/>
    <x v="2"/>
    <s v="Phones"/>
    <s v="Jabra Supreme Plus Driver Edition Headset"/>
    <n v="359.97"/>
    <n v="5"/>
    <x v="8"/>
    <n v="-71.994"/>
    <n v="-0.19999999999999998"/>
  </r>
  <r>
    <n v="2728"/>
    <s v="CA-2017-119193"/>
    <x v="66"/>
    <x v="3"/>
    <n v="12"/>
    <x v="4"/>
    <s v="Fri"/>
    <d v="2017-12-24T00:00:00"/>
    <x v="2"/>
    <s v="SK-19990"/>
    <s v="Sally Knutson"/>
    <s v="Consumer"/>
    <s v="United States"/>
    <s v="Toledo"/>
    <x v="24"/>
    <n v="43615"/>
    <x v="3"/>
    <s v="OFF-BI-10000848"/>
    <x v="1"/>
    <s v="Binders"/>
    <s v="Angle-D Ring Binders"/>
    <n v="1.641"/>
    <n v="1"/>
    <x v="7"/>
    <n v="-1.3128"/>
    <n v="-0.79999999999999993"/>
  </r>
  <r>
    <n v="2730"/>
    <s v="CA-2017-104801"/>
    <x v="773"/>
    <x v="3"/>
    <n v="2"/>
    <x v="11"/>
    <s v="Mon"/>
    <d v="2017-02-19T00:00:00"/>
    <x v="1"/>
    <s v="FH-14350"/>
    <s v="Fred Harton"/>
    <s v="Consumer"/>
    <s v="United States"/>
    <s v="Seattle"/>
    <x v="4"/>
    <n v="98105"/>
    <x v="1"/>
    <s v="OFF-AR-10001547"/>
    <x v="1"/>
    <s v="Art"/>
    <s v="Newell 311"/>
    <n v="6.63"/>
    <n v="3"/>
    <x v="0"/>
    <n v="1.7901"/>
    <n v="0.27"/>
  </r>
  <r>
    <n v="2733"/>
    <s v="CA-2014-107594"/>
    <x v="774"/>
    <x v="2"/>
    <n v="7"/>
    <x v="7"/>
    <s v="Wed"/>
    <d v="2014-07-06T00:00:00"/>
    <x v="1"/>
    <s v="EH-13945"/>
    <s v="Eric Hoffmann"/>
    <s v="Consumer"/>
    <s v="United States"/>
    <s v="Plainfield"/>
    <x v="30"/>
    <n v="7060"/>
    <x v="3"/>
    <s v="TEC-PH-10002923"/>
    <x v="2"/>
    <s v="Phones"/>
    <s v="Logitech B530 USB Headset - headset - Full size, Binaural"/>
    <n v="73.98"/>
    <n v="2"/>
    <x v="0"/>
    <n v="19.974599999999999"/>
    <n v="0.26999999999999996"/>
  </r>
  <r>
    <n v="2735"/>
    <s v="CA-2015-129770"/>
    <x v="775"/>
    <x v="1"/>
    <n v="2"/>
    <x v="11"/>
    <s v="Sat"/>
    <d v="2015-02-23T00:00:00"/>
    <x v="0"/>
    <s v="JE-15715"/>
    <s v="Joe Elijah"/>
    <s v="Consumer"/>
    <s v="United States"/>
    <s v="Las Cruces"/>
    <x v="27"/>
    <n v="88001"/>
    <x v="1"/>
    <s v="OFF-PA-10000249"/>
    <x v="1"/>
    <s v="Paper"/>
    <s v="Easy-staple paper"/>
    <n v="49.12"/>
    <n v="4"/>
    <x v="0"/>
    <n v="23.086400000000001"/>
    <n v="0.47000000000000003"/>
  </r>
  <r>
    <n v="2736"/>
    <s v="CA-2015-115798"/>
    <x v="50"/>
    <x v="1"/>
    <n v="11"/>
    <x v="0"/>
    <s v="Fri"/>
    <d v="2015-11-19T00:00:00"/>
    <x v="1"/>
    <s v="KL-16645"/>
    <s v="Ken Lonsdale"/>
    <s v="Consumer"/>
    <s v="United States"/>
    <s v="Newark"/>
    <x v="13"/>
    <n v="19711"/>
    <x v="3"/>
    <s v="TEC-PH-10003691"/>
    <x v="2"/>
    <s v="Phones"/>
    <s v="BlackBerry Q10"/>
    <n v="377.97"/>
    <n v="3"/>
    <x v="0"/>
    <n v="94.492500000000007"/>
    <n v="0.25"/>
  </r>
  <r>
    <n v="2740"/>
    <s v="CA-2017-122707"/>
    <x v="510"/>
    <x v="3"/>
    <n v="4"/>
    <x v="3"/>
    <s v="Sun"/>
    <d v="2017-04-18T00:00:00"/>
    <x v="2"/>
    <s v="EB-13750"/>
    <s v="Edward Becker"/>
    <s v="Corporate"/>
    <s v="United States"/>
    <s v="Hoover"/>
    <x v="19"/>
    <n v="35244"/>
    <x v="0"/>
    <s v="OFF-SU-10000157"/>
    <x v="1"/>
    <s v="Supplies"/>
    <s v="Compact Automatic Electric Letter Opener"/>
    <n v="477.24"/>
    <n v="4"/>
    <x v="0"/>
    <n v="9.5448000000000004"/>
    <n v="0.02"/>
  </r>
  <r>
    <n v="2742"/>
    <s v="CA-2016-165015"/>
    <x v="776"/>
    <x v="0"/>
    <n v="2"/>
    <x v="11"/>
    <s v="Thu"/>
    <d v="2016-02-27T00:00:00"/>
    <x v="0"/>
    <s v="BD-11725"/>
    <s v="Bruce Degenhardt"/>
    <s v="Consumer"/>
    <s v="United States"/>
    <s v="Newark"/>
    <x v="24"/>
    <n v="43055"/>
    <x v="3"/>
    <s v="OFF-EN-10003134"/>
    <x v="1"/>
    <s v="Envelopes"/>
    <s v="Staple envelope"/>
    <n v="46.72"/>
    <n v="5"/>
    <x v="2"/>
    <n v="17.52"/>
    <n v="0.375"/>
  </r>
  <r>
    <n v="2743"/>
    <s v="CA-2014-149244"/>
    <x v="130"/>
    <x v="2"/>
    <n v="11"/>
    <x v="0"/>
    <s v="Tue"/>
    <d v="2014-11-08T00:00:00"/>
    <x v="1"/>
    <s v="MS-17530"/>
    <s v="MaryBeth Skach"/>
    <s v="Consumer"/>
    <s v="United States"/>
    <s v="San Diego"/>
    <x v="1"/>
    <n v="92037"/>
    <x v="1"/>
    <s v="FUR-FU-10004671"/>
    <x v="0"/>
    <s v="Furnishings"/>
    <s v="Executive Impressions 12&quot; Wall Clock"/>
    <n v="35.340000000000003"/>
    <n v="2"/>
    <x v="0"/>
    <n v="13.4292"/>
    <n v="0.37999999999999995"/>
  </r>
  <r>
    <n v="2744"/>
    <s v="CA-2015-140144"/>
    <x v="777"/>
    <x v="1"/>
    <n v="6"/>
    <x v="1"/>
    <s v="Sat"/>
    <d v="2015-06-25T00:00:00"/>
    <x v="0"/>
    <s v="SC-20770"/>
    <s v="Stewart Carmichael"/>
    <s v="Corporate"/>
    <s v="United States"/>
    <s v="San Francisco"/>
    <x v="1"/>
    <n v="94122"/>
    <x v="1"/>
    <s v="FUR-FU-10002253"/>
    <x v="0"/>
    <s v="Furnishings"/>
    <s v="Howard Miller 13&quot; Diameter Pewter Finish Round Wall Clock"/>
    <n v="257.64"/>
    <n v="6"/>
    <x v="0"/>
    <n v="100.4796"/>
    <n v="0.39"/>
  </r>
  <r>
    <n v="2746"/>
    <s v="CA-2017-163321"/>
    <x v="778"/>
    <x v="3"/>
    <n v="8"/>
    <x v="6"/>
    <s v="Mon"/>
    <d v="2017-08-11T00:00:00"/>
    <x v="0"/>
    <s v="FM-14380"/>
    <s v="Fred McMath"/>
    <s v="Consumer"/>
    <s v="United States"/>
    <s v="Jacksonville"/>
    <x v="3"/>
    <n v="28540"/>
    <x v="0"/>
    <s v="TEC-AC-10004571"/>
    <x v="2"/>
    <s v="Accessories"/>
    <s v="Logitech G700s Rechargeable Gaming Mouse"/>
    <n v="79.992000000000004"/>
    <n v="1"/>
    <x v="2"/>
    <n v="21.997800000000002"/>
    <n v="0.27500000000000002"/>
  </r>
  <r>
    <n v="2747"/>
    <s v="CA-2014-155887"/>
    <x v="549"/>
    <x v="2"/>
    <n v="5"/>
    <x v="5"/>
    <s v="Mon"/>
    <d v="2014-05-17T00:00:00"/>
    <x v="1"/>
    <s v="KT-16480"/>
    <s v="Kean Thornton"/>
    <s v="Consumer"/>
    <s v="United States"/>
    <s v="Franklin"/>
    <x v="31"/>
    <n v="2038"/>
    <x v="3"/>
    <s v="FUR-TA-10002228"/>
    <x v="0"/>
    <s v="Tables"/>
    <s v="Bevis Traditional Conference Table Top, Plinth Base"/>
    <n v="700.05600000000004"/>
    <n v="3"/>
    <x v="4"/>
    <n v="-130.0104"/>
    <n v="-0.18571428571428572"/>
  </r>
  <r>
    <n v="2748"/>
    <s v="US-2015-165449"/>
    <x v="6"/>
    <x v="1"/>
    <n v="11"/>
    <x v="0"/>
    <s v="Sun"/>
    <d v="2015-11-26T00:00:00"/>
    <x v="1"/>
    <s v="AP-10720"/>
    <s v="Anne Pryor"/>
    <s v="Home Office"/>
    <s v="United States"/>
    <s v="Frisco"/>
    <x v="5"/>
    <n v="75034"/>
    <x v="2"/>
    <s v="TEC-AC-10004127"/>
    <x v="2"/>
    <s v="Accessories"/>
    <s v="SanDisk Cruzer 8 GB USB Flash Drive"/>
    <n v="27.167999999999999"/>
    <n v="4"/>
    <x v="2"/>
    <n v="-1.3584000000000001"/>
    <n v="-0.05"/>
  </r>
  <r>
    <n v="2749"/>
    <s v="CA-2015-110247"/>
    <x v="779"/>
    <x v="1"/>
    <n v="12"/>
    <x v="4"/>
    <s v="Fri"/>
    <d v="2015-12-08T00:00:00"/>
    <x v="1"/>
    <s v="RH-19555"/>
    <s v="Ritsa Hightower"/>
    <s v="Consumer"/>
    <s v="United States"/>
    <s v="Tallahassee"/>
    <x v="2"/>
    <n v="32303"/>
    <x v="0"/>
    <s v="OFF-BI-10001553"/>
    <x v="1"/>
    <s v="Binders"/>
    <s v="SpineVue Locking Slant-D Ring Binders by Cardinal"/>
    <n v="8.2260000000000009"/>
    <n v="3"/>
    <x v="7"/>
    <n v="-6.0324"/>
    <n v="-0.73333333333333328"/>
  </r>
  <r>
    <n v="2750"/>
    <s v="US-2014-141257"/>
    <x v="780"/>
    <x v="2"/>
    <n v="6"/>
    <x v="1"/>
    <s v="Sun"/>
    <d v="2014-06-14T00:00:00"/>
    <x v="1"/>
    <s v="CS-11950"/>
    <s v="Carlos Soltero"/>
    <s v="Consumer"/>
    <s v="United States"/>
    <s v="Seattle"/>
    <x v="4"/>
    <n v="98115"/>
    <x v="1"/>
    <s v="FUR-CH-10002758"/>
    <x v="0"/>
    <s v="Chairs"/>
    <s v="Hon Deluxe Fabric Upholstered Stacking Chairs, Squared Back"/>
    <n v="585.55200000000002"/>
    <n v="3"/>
    <x v="2"/>
    <n v="73.194000000000003"/>
    <n v="0.125"/>
  </r>
  <r>
    <n v="2751"/>
    <s v="CA-2014-154669"/>
    <x v="232"/>
    <x v="2"/>
    <n v="8"/>
    <x v="6"/>
    <s v="Fri"/>
    <d v="2014-08-11T00:00:00"/>
    <x v="0"/>
    <s v="TM-21010"/>
    <s v="Tamara Manning"/>
    <s v="Consumer"/>
    <s v="United States"/>
    <s v="Vacaville"/>
    <x v="1"/>
    <n v="95687"/>
    <x v="1"/>
    <s v="OFF-ST-10000532"/>
    <x v="1"/>
    <s v="Storage"/>
    <s v="Advantus Rolling Drawer Organizers"/>
    <n v="423.28"/>
    <n v="11"/>
    <x v="0"/>
    <n v="110.0528"/>
    <n v="0.26"/>
  </r>
  <r>
    <n v="2752"/>
    <s v="CA-2014-158029"/>
    <x v="539"/>
    <x v="2"/>
    <n v="5"/>
    <x v="5"/>
    <s v="Mon"/>
    <d v="2014-05-30T00:00:00"/>
    <x v="1"/>
    <s v="HF-14995"/>
    <s v="Herbert Flentye"/>
    <s v="Consumer"/>
    <s v="United States"/>
    <s v="Los Angeles"/>
    <x v="1"/>
    <n v="90008"/>
    <x v="1"/>
    <s v="FUR-CH-10000988"/>
    <x v="0"/>
    <s v="Chairs"/>
    <s v="Hon Olson Stacker Stools"/>
    <n v="225.29599999999999"/>
    <n v="2"/>
    <x v="2"/>
    <n v="22.529599999999999"/>
    <n v="9.9999999999999992E-2"/>
  </r>
  <r>
    <n v="2753"/>
    <s v="CA-2015-155306"/>
    <x v="781"/>
    <x v="1"/>
    <n v="4"/>
    <x v="3"/>
    <s v="Fri"/>
    <d v="2015-04-21T00:00:00"/>
    <x v="1"/>
    <s v="GA-14515"/>
    <s v="George Ashbrook"/>
    <s v="Consumer"/>
    <s v="United States"/>
    <s v="San Francisco"/>
    <x v="1"/>
    <n v="94122"/>
    <x v="1"/>
    <s v="OFF-AR-10003251"/>
    <x v="1"/>
    <s v="Art"/>
    <s v="Prang Drawing Pencil Set"/>
    <n v="5.56"/>
    <n v="2"/>
    <x v="0"/>
    <n v="2.2240000000000002"/>
    <n v="0.40000000000000008"/>
  </r>
  <r>
    <n v="2758"/>
    <s v="CA-2016-127775"/>
    <x v="721"/>
    <x v="0"/>
    <n v="6"/>
    <x v="1"/>
    <s v="Sat"/>
    <d v="2016-06-13T00:00:00"/>
    <x v="0"/>
    <s v="ES-14020"/>
    <s v="Erica Smith"/>
    <s v="Consumer"/>
    <s v="United States"/>
    <s v="New York City"/>
    <x v="15"/>
    <n v="10035"/>
    <x v="3"/>
    <s v="TEC-AC-10002402"/>
    <x v="2"/>
    <s v="Accessories"/>
    <s v="Razer Kraken PRO Over Ear PC and Music Headset"/>
    <n v="239.97"/>
    <n v="3"/>
    <x v="0"/>
    <n v="71.991"/>
    <n v="0.3"/>
  </r>
  <r>
    <n v="2759"/>
    <s v="CA-2016-146171"/>
    <x v="21"/>
    <x v="0"/>
    <n v="3"/>
    <x v="10"/>
    <s v="Fri"/>
    <d v="2016-03-15T00:00:00"/>
    <x v="1"/>
    <s v="JP-16135"/>
    <s v="Julie Prescott"/>
    <s v="Home Office"/>
    <s v="United States"/>
    <s v="Columbus"/>
    <x v="32"/>
    <n v="31907"/>
    <x v="0"/>
    <s v="FUR-FU-10004270"/>
    <x v="0"/>
    <s v="Furnishings"/>
    <s v="Executive Impressions 13&quot; Clairmont Wall Clock"/>
    <n v="76.92"/>
    <n v="4"/>
    <x v="0"/>
    <n v="31.537199999999999"/>
    <n v="0.41"/>
  </r>
  <r>
    <n v="2761"/>
    <s v="CA-2014-129574"/>
    <x v="539"/>
    <x v="2"/>
    <n v="5"/>
    <x v="5"/>
    <s v="Mon"/>
    <d v="2014-05-29T00:00:00"/>
    <x v="2"/>
    <s v="Dp-13240"/>
    <s v="Dean percer"/>
    <s v="Home Office"/>
    <s v="United States"/>
    <s v="Murray"/>
    <x v="7"/>
    <n v="84107"/>
    <x v="1"/>
    <s v="OFF-PA-10002893"/>
    <x v="1"/>
    <s v="Paper"/>
    <s v="Wirebound Service Call Books, 5 1/2&quot; x 4&quot;"/>
    <n v="48.4"/>
    <n v="5"/>
    <x v="0"/>
    <n v="23.231999999999999"/>
    <n v="0.48"/>
  </r>
  <r>
    <n v="2762"/>
    <s v="CA-2017-126536"/>
    <x v="383"/>
    <x v="3"/>
    <n v="10"/>
    <x v="2"/>
    <s v="Thu"/>
    <d v="2017-10-14T00:00:00"/>
    <x v="2"/>
    <s v="NK-18490"/>
    <s v="Neil Knudson"/>
    <s v="Home Office"/>
    <s v="United States"/>
    <s v="San Francisco"/>
    <x v="1"/>
    <n v="94110"/>
    <x v="1"/>
    <s v="TEC-AC-10003709"/>
    <x v="2"/>
    <s v="Accessories"/>
    <s v="Maxell 4.7GB DVD-R 5/Pack"/>
    <n v="0.99"/>
    <n v="1"/>
    <x v="0"/>
    <n v="0.43559999999999999"/>
    <n v="0.44"/>
  </r>
  <r>
    <n v="2764"/>
    <s v="CA-2017-165757"/>
    <x v="734"/>
    <x v="3"/>
    <n v="6"/>
    <x v="1"/>
    <s v="Thu"/>
    <d v="2017-06-28T00:00:00"/>
    <x v="1"/>
    <s v="PL-18925"/>
    <s v="Paul Lucas"/>
    <s v="Home Office"/>
    <s v="United States"/>
    <s v="Philadelphia"/>
    <x v="9"/>
    <n v="19140"/>
    <x v="3"/>
    <s v="OFF-BI-10003166"/>
    <x v="1"/>
    <s v="Binders"/>
    <s v="GBC Plasticlear Binding Covers"/>
    <n v="10.332000000000001"/>
    <n v="3"/>
    <x v="7"/>
    <n v="-7.5768000000000004"/>
    <n v="-0.73333333333333328"/>
  </r>
  <r>
    <n v="2767"/>
    <s v="CA-2017-167752"/>
    <x v="782"/>
    <x v="3"/>
    <n v="1"/>
    <x v="9"/>
    <s v="Sun"/>
    <d v="2017-01-18T00:00:00"/>
    <x v="2"/>
    <s v="RW-19690"/>
    <s v="Robert Waldorf"/>
    <s v="Consumer"/>
    <s v="United States"/>
    <s v="Philadelphia"/>
    <x v="9"/>
    <n v="19134"/>
    <x v="3"/>
    <s v="OFF-AP-10000159"/>
    <x v="1"/>
    <s v="Appliances"/>
    <s v="Belkin F9M820V08 8 Outlet Surge"/>
    <n v="34.384"/>
    <n v="1"/>
    <x v="2"/>
    <n v="3.8681999999999999"/>
    <n v="0.11249999999999999"/>
  </r>
  <r>
    <n v="2769"/>
    <s v="US-2015-122140"/>
    <x v="783"/>
    <x v="1"/>
    <n v="4"/>
    <x v="3"/>
    <s v="Thu"/>
    <d v="2015-04-07T00:00:00"/>
    <x v="1"/>
    <s v="MO-17950"/>
    <s v="Michael Oakman"/>
    <s v="Consumer"/>
    <s v="United States"/>
    <s v="Dallas"/>
    <x v="5"/>
    <n v="75220"/>
    <x v="2"/>
    <s v="OFF-AP-10001242"/>
    <x v="1"/>
    <s v="Appliances"/>
    <s v="APC 7 Outlet Network SurgeArrest Surge Protector"/>
    <n v="32.192"/>
    <n v="2"/>
    <x v="3"/>
    <n v="-80.48"/>
    <n v="-2.5"/>
  </r>
  <r>
    <n v="2772"/>
    <s v="CA-2016-163986"/>
    <x v="322"/>
    <x v="0"/>
    <n v="9"/>
    <x v="8"/>
    <s v="Sat"/>
    <d v="2016-09-10T00:00:00"/>
    <x v="1"/>
    <s v="JJ-15445"/>
    <s v="Jennifer Jackson"/>
    <s v="Consumer"/>
    <s v="United States"/>
    <s v="Waukesha"/>
    <x v="6"/>
    <n v="53186"/>
    <x v="2"/>
    <s v="OFF-ST-10000918"/>
    <x v="1"/>
    <s v="Storage"/>
    <s v="Crate-A-Files"/>
    <n v="54.5"/>
    <n v="5"/>
    <x v="0"/>
    <n v="14.17"/>
    <n v="0.26"/>
  </r>
  <r>
    <n v="2773"/>
    <s v="CA-2017-158967"/>
    <x v="386"/>
    <x v="3"/>
    <n v="12"/>
    <x v="4"/>
    <s v="Sun"/>
    <d v="2017-12-12T00:00:00"/>
    <x v="2"/>
    <s v="BT-11680"/>
    <s v="Brian Thompson"/>
    <s v="Consumer"/>
    <s v="United States"/>
    <s v="Fort Lauderdale"/>
    <x v="2"/>
    <n v="33311"/>
    <x v="0"/>
    <s v="FUR-FU-10001940"/>
    <x v="0"/>
    <s v="Furnishings"/>
    <s v="Staple-based wall hangings"/>
    <n v="19.103999999999999"/>
    <n v="3"/>
    <x v="2"/>
    <n v="5.7312000000000003"/>
    <n v="0.30000000000000004"/>
  </r>
  <r>
    <n v="2774"/>
    <s v="CA-2016-131576"/>
    <x v="438"/>
    <x v="0"/>
    <n v="11"/>
    <x v="0"/>
    <s v="Tue"/>
    <d v="2016-11-26T00:00:00"/>
    <x v="1"/>
    <s v="RD-19585"/>
    <s v="Rob Dowd"/>
    <s v="Consumer"/>
    <s v="United States"/>
    <s v="Detroit"/>
    <x v="12"/>
    <n v="48205"/>
    <x v="2"/>
    <s v="OFF-BI-10002852"/>
    <x v="1"/>
    <s v="Binders"/>
    <s v="Ibico Standard Transparent Covers"/>
    <n v="49.44"/>
    <n v="3"/>
    <x v="0"/>
    <n v="24.2256"/>
    <n v="0.49000000000000005"/>
  </r>
  <r>
    <n v="2775"/>
    <s v="CA-2017-143455"/>
    <x v="341"/>
    <x v="3"/>
    <n v="11"/>
    <x v="0"/>
    <s v="Sat"/>
    <d v="2017-11-18T00:00:00"/>
    <x v="1"/>
    <s v="ML-17755"/>
    <s v="Max Ludwig"/>
    <s v="Home Office"/>
    <s v="United States"/>
    <s v="Springfield"/>
    <x v="24"/>
    <n v="45503"/>
    <x v="3"/>
    <s v="OFF-PA-10004451"/>
    <x v="1"/>
    <s v="Paper"/>
    <s v="Xerox 222"/>
    <n v="10.368"/>
    <n v="2"/>
    <x v="2"/>
    <n v="3.6288"/>
    <n v="0.35"/>
  </r>
  <r>
    <n v="2776"/>
    <s v="CA-2016-144729"/>
    <x v="147"/>
    <x v="0"/>
    <n v="10"/>
    <x v="2"/>
    <s v="Fri"/>
    <d v="2016-10-25T00:00:00"/>
    <x v="1"/>
    <s v="JE-15745"/>
    <s v="Joel Eaton"/>
    <s v="Consumer"/>
    <s v="United States"/>
    <s v="San Diego"/>
    <x v="1"/>
    <n v="92037"/>
    <x v="1"/>
    <s v="OFF-ST-10004804"/>
    <x v="1"/>
    <s v="Storage"/>
    <s v="Belkin 19&quot; Vented Equipment Shelf, Black"/>
    <n v="154.44"/>
    <n v="3"/>
    <x v="0"/>
    <n v="1.5444"/>
    <n v="0.01"/>
  </r>
  <r>
    <n v="2777"/>
    <s v="CA-2015-127019"/>
    <x v="376"/>
    <x v="1"/>
    <n v="12"/>
    <x v="4"/>
    <s v="Mon"/>
    <d v="2015-12-25T00:00:00"/>
    <x v="1"/>
    <s v="ER-13855"/>
    <s v="Elpida Rittenbach"/>
    <s v="Corporate"/>
    <s v="United States"/>
    <s v="Colorado Springs"/>
    <x v="22"/>
    <n v="80906"/>
    <x v="1"/>
    <s v="OFF-AP-10003971"/>
    <x v="1"/>
    <s v="Appliances"/>
    <s v="Belkin 6 Outlet Metallic Surge Strip"/>
    <n v="60.984000000000002"/>
    <n v="7"/>
    <x v="2"/>
    <n v="4.5738000000000003"/>
    <n v="7.4999999999999997E-2"/>
  </r>
  <r>
    <n v="2778"/>
    <s v="CA-2015-138534"/>
    <x v="784"/>
    <x v="1"/>
    <n v="7"/>
    <x v="7"/>
    <s v="Fri"/>
    <d v="2015-07-19T00:00:00"/>
    <x v="0"/>
    <s v="JM-15535"/>
    <s v="Jessica Myrick"/>
    <s v="Consumer"/>
    <s v="United States"/>
    <s v="Bakersfield"/>
    <x v="1"/>
    <n v="93309"/>
    <x v="1"/>
    <s v="FUR-BO-10003159"/>
    <x v="0"/>
    <s v="Bookcases"/>
    <s v="Sauder Camden County Collection Libraries, Planked Cherry Finish"/>
    <n v="195.46600000000001"/>
    <n v="2"/>
    <x v="11"/>
    <n v="-13.797599999999999"/>
    <n v="-7.0588235294117646E-2"/>
  </r>
  <r>
    <n v="2779"/>
    <s v="CA-2017-108322"/>
    <x v="501"/>
    <x v="3"/>
    <n v="4"/>
    <x v="3"/>
    <s v="Sun"/>
    <d v="2017-05-05T00:00:00"/>
    <x v="1"/>
    <s v="SS-20140"/>
    <s v="Saphhira Shifley"/>
    <s v="Corporate"/>
    <s v="United States"/>
    <s v="Pompano Beach"/>
    <x v="2"/>
    <n v="33068"/>
    <x v="0"/>
    <s v="FUR-FU-10001935"/>
    <x v="0"/>
    <s v="Furnishings"/>
    <s v="3M Hangers With Command Adhesive"/>
    <n v="23.68"/>
    <n v="8"/>
    <x v="2"/>
    <n v="6.2160000000000002"/>
    <n v="0.26250000000000001"/>
  </r>
  <r>
    <n v="2781"/>
    <s v="CA-2017-167668"/>
    <x v="633"/>
    <x v="3"/>
    <n v="5"/>
    <x v="5"/>
    <s v="Sat"/>
    <d v="2017-05-08T00:00:00"/>
    <x v="2"/>
    <s v="TC-21295"/>
    <s v="Toby Carlisle"/>
    <s v="Consumer"/>
    <s v="United States"/>
    <s v="New York City"/>
    <x v="15"/>
    <n v="10035"/>
    <x v="3"/>
    <s v="OFF-LA-10004544"/>
    <x v="1"/>
    <s v="Labels"/>
    <s v="Avery 505"/>
    <n v="59.2"/>
    <n v="4"/>
    <x v="0"/>
    <n v="29.6"/>
    <n v="0.5"/>
  </r>
  <r>
    <n v="2782"/>
    <s v="CA-2017-146724"/>
    <x v="224"/>
    <x v="3"/>
    <n v="11"/>
    <x v="0"/>
    <s v="Mon"/>
    <d v="2017-11-27T00:00:00"/>
    <x v="1"/>
    <s v="HG-15025"/>
    <s v="Hunter Glantz"/>
    <s v="Consumer"/>
    <s v="United States"/>
    <s v="Lakeville"/>
    <x v="11"/>
    <n v="55044"/>
    <x v="2"/>
    <s v="OFF-AR-10001026"/>
    <x v="1"/>
    <s v="Art"/>
    <s v="Sanford Uni-Blazer View Highlighters, Chisel Tip, Yellow"/>
    <n v="22"/>
    <n v="10"/>
    <x v="0"/>
    <n v="9.68"/>
    <n v="0.44"/>
  </r>
  <r>
    <n v="2783"/>
    <s v="CA-2016-139878"/>
    <x v="580"/>
    <x v="0"/>
    <n v="11"/>
    <x v="0"/>
    <s v="Fri"/>
    <d v="2016-11-16T00:00:00"/>
    <x v="1"/>
    <s v="LD-17005"/>
    <s v="Lisa DeCherney"/>
    <s v="Consumer"/>
    <s v="United States"/>
    <s v="Detroit"/>
    <x v="12"/>
    <n v="48234"/>
    <x v="2"/>
    <s v="TEC-PH-10001336"/>
    <x v="2"/>
    <s v="Phones"/>
    <s v="Digium D40 VoIP phone"/>
    <n v="257.98"/>
    <n v="2"/>
    <x v="0"/>
    <n v="74.8142"/>
    <n v="0.28999999999999998"/>
  </r>
  <r>
    <n v="2784"/>
    <s v="US-2016-106677"/>
    <x v="728"/>
    <x v="0"/>
    <n v="11"/>
    <x v="0"/>
    <s v="Sat"/>
    <d v="2016-11-10T00:00:00"/>
    <x v="1"/>
    <s v="AS-10285"/>
    <s v="Alejandro Savely"/>
    <s v="Corporate"/>
    <s v="United States"/>
    <s v="Philadelphia"/>
    <x v="9"/>
    <n v="19134"/>
    <x v="3"/>
    <s v="TEC-PH-10003187"/>
    <x v="2"/>
    <s v="Phones"/>
    <s v="Anker Astro Mini 3000mAh Ultra-Compact Portable Charger"/>
    <n v="23.988"/>
    <n v="2"/>
    <x v="8"/>
    <n v="-15.992000000000001"/>
    <n v="-0.66666666666666674"/>
  </r>
  <r>
    <n v="2785"/>
    <s v="CA-2016-116974"/>
    <x v="785"/>
    <x v="0"/>
    <n v="10"/>
    <x v="2"/>
    <s v="Sun"/>
    <d v="2016-10-15T00:00:00"/>
    <x v="1"/>
    <s v="MP-17965"/>
    <s v="Michael Paige"/>
    <s v="Corporate"/>
    <s v="United States"/>
    <s v="Troy"/>
    <x v="24"/>
    <n v="45373"/>
    <x v="3"/>
    <s v="TEC-PH-10004897"/>
    <x v="2"/>
    <s v="Phones"/>
    <s v="Mediabridge Sport Armband iPhone 5s"/>
    <n v="23.975999999999999"/>
    <n v="4"/>
    <x v="8"/>
    <n v="-15.5844"/>
    <n v="-0.65"/>
  </r>
  <r>
    <n v="2786"/>
    <s v="CA-2015-149972"/>
    <x v="478"/>
    <x v="1"/>
    <n v="9"/>
    <x v="8"/>
    <s v="Mon"/>
    <d v="2015-09-23T00:00:00"/>
    <x v="2"/>
    <s v="CD-12790"/>
    <s v="Cynthia Delaney"/>
    <s v="Home Office"/>
    <s v="United States"/>
    <s v="Los Angeles"/>
    <x v="1"/>
    <n v="90036"/>
    <x v="1"/>
    <s v="FUR-CH-10004997"/>
    <x v="0"/>
    <s v="Chairs"/>
    <s v="Hon Every-Day Series Multi-Task Chairs"/>
    <n v="601.53599999999994"/>
    <n v="4"/>
    <x v="2"/>
    <n v="0"/>
    <n v="0"/>
  </r>
  <r>
    <n v="2788"/>
    <s v="US-2014-117744"/>
    <x v="265"/>
    <x v="2"/>
    <n v="12"/>
    <x v="4"/>
    <s v="Tue"/>
    <d v="2014-12-06T00:00:00"/>
    <x v="1"/>
    <s v="MD-17860"/>
    <s v="Michael Dominguez"/>
    <s v="Corporate"/>
    <s v="United States"/>
    <s v="Corpus Christi"/>
    <x v="5"/>
    <n v="78415"/>
    <x v="2"/>
    <s v="FUR-FU-10001588"/>
    <x v="0"/>
    <s v="Furnishings"/>
    <s v="Deflect-o SuperTray Unbreakable Stackable Tray, Letter, Black"/>
    <n v="58.36"/>
    <n v="5"/>
    <x v="6"/>
    <n v="-24.803000000000001"/>
    <n v="-0.42500000000000004"/>
  </r>
  <r>
    <n v="2791"/>
    <s v="CA-2014-125514"/>
    <x v="158"/>
    <x v="2"/>
    <n v="9"/>
    <x v="8"/>
    <s v="Sun"/>
    <d v="2014-09-22T00:00:00"/>
    <x v="2"/>
    <s v="BM-11650"/>
    <s v="Brian Moss"/>
    <s v="Corporate"/>
    <s v="United States"/>
    <s v="Omaha"/>
    <x v="8"/>
    <n v="68104"/>
    <x v="2"/>
    <s v="OFF-AP-10000358"/>
    <x v="1"/>
    <s v="Appliances"/>
    <s v="Fellowes Basic Home/Office Series Surge Protectors"/>
    <n v="25.96"/>
    <n v="2"/>
    <x v="0"/>
    <n v="7.5284000000000004"/>
    <n v="0.28999999999999998"/>
  </r>
  <r>
    <n v="2794"/>
    <s v="CA-2014-154599"/>
    <x v="786"/>
    <x v="2"/>
    <n v="4"/>
    <x v="3"/>
    <s v="Sat"/>
    <d v="2014-04-17T00:00:00"/>
    <x v="1"/>
    <s v="KN-16450"/>
    <s v="Kean Nguyen"/>
    <s v="Corporate"/>
    <s v="United States"/>
    <s v="Redondo Beach"/>
    <x v="1"/>
    <n v="90278"/>
    <x v="1"/>
    <s v="TEC-PH-10001557"/>
    <x v="2"/>
    <s v="Phones"/>
    <s v="Pyle PMP37LED"/>
    <n v="1075.088"/>
    <n v="14"/>
    <x v="2"/>
    <n v="94.0702"/>
    <n v="8.7500000000000008E-2"/>
  </r>
  <r>
    <n v="2798"/>
    <s v="CA-2017-158743"/>
    <x v="178"/>
    <x v="3"/>
    <n v="10"/>
    <x v="2"/>
    <s v="Fri"/>
    <d v="2017-10-27T00:00:00"/>
    <x v="1"/>
    <s v="IG-15085"/>
    <s v="Ivan Gibson"/>
    <s v="Consumer"/>
    <s v="United States"/>
    <s v="Little Rock"/>
    <x v="36"/>
    <n v="72209"/>
    <x v="0"/>
    <s v="OFF-AR-10002257"/>
    <x v="1"/>
    <s v="Art"/>
    <s v="Eldon Spacemaker Box, Quick-Snap Lid, Clear"/>
    <n v="13.36"/>
    <n v="4"/>
    <x v="0"/>
    <n v="4.1416000000000004"/>
    <n v="0.31000000000000005"/>
  </r>
  <r>
    <n v="2801"/>
    <s v="CA-2016-153318"/>
    <x v="787"/>
    <x v="0"/>
    <n v="10"/>
    <x v="2"/>
    <s v="Tue"/>
    <d v="2016-10-28T00:00:00"/>
    <x v="2"/>
    <s v="JS-15595"/>
    <s v="Jill Stevenson"/>
    <s v="Corporate"/>
    <s v="United States"/>
    <s v="Miami"/>
    <x v="2"/>
    <n v="33180"/>
    <x v="0"/>
    <s v="TEC-PH-10000984"/>
    <x v="2"/>
    <s v="Phones"/>
    <s v="Panasonic KX-TG9471B"/>
    <n v="783.96"/>
    <n v="5"/>
    <x v="2"/>
    <n v="78.396000000000001"/>
    <n v="9.9999999999999992E-2"/>
  </r>
  <r>
    <n v="2802"/>
    <s v="US-2015-110163"/>
    <x v="546"/>
    <x v="1"/>
    <n v="11"/>
    <x v="0"/>
    <s v="Sun"/>
    <d v="2015-11-04T00:00:00"/>
    <x v="2"/>
    <s v="GA-14725"/>
    <s v="Guy Armstrong"/>
    <s v="Consumer"/>
    <s v="United States"/>
    <s v="Salem"/>
    <x v="21"/>
    <n v="97301"/>
    <x v="1"/>
    <s v="OFF-AR-10001683"/>
    <x v="1"/>
    <s v="Art"/>
    <s v="Lumber Crayons"/>
    <n v="7.88"/>
    <n v="1"/>
    <x v="2"/>
    <n v="1.7729999999999999"/>
    <n v="0.22499999999999998"/>
  </r>
  <r>
    <n v="2803"/>
    <s v="CA-2017-143329"/>
    <x v="132"/>
    <x v="3"/>
    <n v="11"/>
    <x v="0"/>
    <s v="Fri"/>
    <d v="2017-11-08T00:00:00"/>
    <x v="1"/>
    <s v="DL-13330"/>
    <s v="Denise Leinenbach"/>
    <s v="Consumer"/>
    <s v="United States"/>
    <s v="Las Cruces"/>
    <x v="27"/>
    <n v="88001"/>
    <x v="1"/>
    <s v="FUR-FU-10000629"/>
    <x v="0"/>
    <s v="Furnishings"/>
    <s v="9-3/4 Diameter Round Wall Clock"/>
    <n v="41.37"/>
    <n v="3"/>
    <x v="0"/>
    <n v="17.375399999999999"/>
    <n v="0.42"/>
  </r>
  <r>
    <n v="2804"/>
    <s v="CA-2015-159380"/>
    <x v="788"/>
    <x v="1"/>
    <n v="5"/>
    <x v="5"/>
    <s v="Tue"/>
    <d v="2015-05-16T00:00:00"/>
    <x v="1"/>
    <s v="CS-12505"/>
    <s v="Cindy Stewart"/>
    <s v="Consumer"/>
    <s v="United States"/>
    <s v="San Francisco"/>
    <x v="1"/>
    <n v="94122"/>
    <x v="1"/>
    <s v="OFF-PA-10003893"/>
    <x v="1"/>
    <s v="Paper"/>
    <s v="Xerox 1962"/>
    <n v="12.84"/>
    <n v="3"/>
    <x v="0"/>
    <n v="5.7779999999999996"/>
    <n v="0.44999999999999996"/>
  </r>
  <r>
    <n v="2806"/>
    <s v="CA-2015-122623"/>
    <x v="67"/>
    <x v="1"/>
    <n v="9"/>
    <x v="8"/>
    <s v="Mon"/>
    <d v="2015-09-11T00:00:00"/>
    <x v="1"/>
    <s v="CC-12145"/>
    <s v="Charles Crestani"/>
    <s v="Consumer"/>
    <s v="United States"/>
    <s v="El Paso"/>
    <x v="5"/>
    <n v="79907"/>
    <x v="2"/>
    <s v="FUR-CH-10000553"/>
    <x v="0"/>
    <s v="Chairs"/>
    <s v="Metal Folding Chairs, Beige, 4/Carton"/>
    <n v="47.515999999999998"/>
    <n v="2"/>
    <x v="4"/>
    <n v="-2.0364"/>
    <n v="-4.2857142857142858E-2"/>
  </r>
  <r>
    <n v="2807"/>
    <s v="CA-2015-148635"/>
    <x v="392"/>
    <x v="1"/>
    <n v="7"/>
    <x v="7"/>
    <s v="Sat"/>
    <d v="2015-07-27T00:00:00"/>
    <x v="0"/>
    <s v="MH-18025"/>
    <s v="Michelle Huthwaite"/>
    <s v="Consumer"/>
    <s v="United States"/>
    <s v="Seattle"/>
    <x v="4"/>
    <n v="98115"/>
    <x v="1"/>
    <s v="OFF-FA-10004395"/>
    <x v="1"/>
    <s v="Fasteners"/>
    <s v="Plymouth Boxed Rubber Bands by Plymouth"/>
    <n v="9.42"/>
    <n v="2"/>
    <x v="0"/>
    <n v="0.47099999999999997"/>
    <n v="4.9999999999999996E-2"/>
  </r>
  <r>
    <n v="2811"/>
    <s v="CA-2015-135685"/>
    <x v="544"/>
    <x v="1"/>
    <n v="11"/>
    <x v="0"/>
    <s v="Mon"/>
    <d v="2015-11-18T00:00:00"/>
    <x v="0"/>
    <s v="MP-18175"/>
    <s v="Mike Pelletier"/>
    <s v="Home Office"/>
    <s v="United States"/>
    <s v="Milwaukee"/>
    <x v="6"/>
    <n v="53209"/>
    <x v="2"/>
    <s v="OFF-PA-10000157"/>
    <x v="1"/>
    <s v="Paper"/>
    <s v="Xerox 191"/>
    <n v="179.82"/>
    <n v="9"/>
    <x v="0"/>
    <n v="84.5154"/>
    <n v="0.47000000000000003"/>
  </r>
  <r>
    <n v="2816"/>
    <s v="CA-2015-104626"/>
    <x v="135"/>
    <x v="1"/>
    <n v="9"/>
    <x v="8"/>
    <s v="Tue"/>
    <d v="2015-09-08T00:00:00"/>
    <x v="1"/>
    <s v="DR-12940"/>
    <s v="Daniel Raglin"/>
    <s v="Home Office"/>
    <s v="United States"/>
    <s v="Franklin"/>
    <x v="31"/>
    <n v="2038"/>
    <x v="3"/>
    <s v="OFF-BI-10001510"/>
    <x v="1"/>
    <s v="Binders"/>
    <s v="Deluxe Heavy-Duty Vinyl Round Ring Binder"/>
    <n v="114.6"/>
    <n v="5"/>
    <x v="0"/>
    <n v="51.57"/>
    <n v="0.45"/>
  </r>
  <r>
    <n v="2820"/>
    <s v="CA-2016-160500"/>
    <x v="462"/>
    <x v="0"/>
    <n v="5"/>
    <x v="5"/>
    <s v="Thu"/>
    <d v="2016-05-08T00:00:00"/>
    <x v="2"/>
    <s v="DM-13015"/>
    <s v="Darrin Martin"/>
    <s v="Consumer"/>
    <s v="United States"/>
    <s v="Encinitas"/>
    <x v="1"/>
    <n v="92024"/>
    <x v="1"/>
    <s v="OFF-BI-10003784"/>
    <x v="1"/>
    <s v="Binders"/>
    <s v="Computer Printout Index Tabs"/>
    <n v="6.72"/>
    <n v="5"/>
    <x v="2"/>
    <n v="2.3519999999999999"/>
    <n v="0.35"/>
  </r>
  <r>
    <n v="2822"/>
    <s v="CA-2017-100202"/>
    <x v="410"/>
    <x v="0"/>
    <n v="12"/>
    <x v="4"/>
    <s v="Sat"/>
    <d v="2017-01-05T00:00:00"/>
    <x v="1"/>
    <s v="BD-11620"/>
    <s v="Brian DeCherney"/>
    <s v="Consumer"/>
    <s v="United States"/>
    <s v="Anaheim"/>
    <x v="1"/>
    <n v="92804"/>
    <x v="1"/>
    <s v="TEC-PH-10002563"/>
    <x v="2"/>
    <s v="Phones"/>
    <s v="Adtran 1202752G1"/>
    <n v="302.37599999999998"/>
    <n v="3"/>
    <x v="2"/>
    <n v="22.6782"/>
    <n v="7.5000000000000011E-2"/>
  </r>
  <r>
    <n v="2823"/>
    <s v="CA-2017-131016"/>
    <x v="65"/>
    <x v="3"/>
    <n v="9"/>
    <x v="8"/>
    <s v="Mon"/>
    <d v="2017-09-20T00:00:00"/>
    <x v="2"/>
    <s v="DC-12850"/>
    <s v="Dan Campbell"/>
    <s v="Consumer"/>
    <s v="United States"/>
    <s v="Arlington"/>
    <x v="5"/>
    <n v="76017"/>
    <x v="2"/>
    <s v="OFF-AR-10000122"/>
    <x v="1"/>
    <s v="Art"/>
    <s v="Newell 314"/>
    <n v="8.9280000000000008"/>
    <n v="2"/>
    <x v="2"/>
    <n v="0.55800000000000005"/>
    <n v="6.25E-2"/>
  </r>
  <r>
    <n v="2825"/>
    <s v="US-2014-112914"/>
    <x v="789"/>
    <x v="2"/>
    <n v="9"/>
    <x v="8"/>
    <s v="Thu"/>
    <d v="2014-09-30T00:00:00"/>
    <x v="1"/>
    <s v="MT-18070"/>
    <s v="Michelle Tran"/>
    <s v="Home Office"/>
    <s v="United States"/>
    <s v="Houston"/>
    <x v="5"/>
    <n v="77041"/>
    <x v="2"/>
    <s v="OFF-PA-10003270"/>
    <x v="1"/>
    <s v="Paper"/>
    <s v="Xerox 1954"/>
    <n v="33.792000000000002"/>
    <n v="8"/>
    <x v="2"/>
    <n v="10.56"/>
    <n v="0.3125"/>
  </r>
  <r>
    <n v="2829"/>
    <s v="CA-2016-124149"/>
    <x v="131"/>
    <x v="0"/>
    <n v="4"/>
    <x v="3"/>
    <s v="Sat"/>
    <d v="2016-04-26T00:00:00"/>
    <x v="2"/>
    <s v="MJ-17740"/>
    <s v="Max Jones"/>
    <s v="Consumer"/>
    <s v="United States"/>
    <s v="Lancaster"/>
    <x v="24"/>
    <n v="43130"/>
    <x v="3"/>
    <s v="OFF-PA-10002421"/>
    <x v="1"/>
    <s v="Paper"/>
    <s v="Embossed Ink Jet Note Cards"/>
    <n v="108.336"/>
    <n v="6"/>
    <x v="2"/>
    <n v="37.9176"/>
    <n v="0.35000000000000003"/>
  </r>
  <r>
    <n v="2832"/>
    <s v="CA-2014-148915"/>
    <x v="300"/>
    <x v="2"/>
    <n v="11"/>
    <x v="0"/>
    <s v="Sat"/>
    <d v="2014-11-05T00:00:00"/>
    <x v="1"/>
    <s v="ND-18370"/>
    <s v="Natalie DeCherney"/>
    <s v="Consumer"/>
    <s v="United States"/>
    <s v="Portland"/>
    <x v="21"/>
    <n v="97206"/>
    <x v="1"/>
    <s v="OFF-ST-10001128"/>
    <x v="1"/>
    <s v="Storage"/>
    <s v="Carina Mini System Audio Rack, Model AR050B"/>
    <n v="443.92"/>
    <n v="5"/>
    <x v="2"/>
    <n v="-94.332999999999998"/>
    <n v="-0.21249999999999999"/>
  </r>
  <r>
    <n v="2834"/>
    <s v="CA-2017-134649"/>
    <x v="790"/>
    <x v="3"/>
    <n v="1"/>
    <x v="9"/>
    <s v="Thu"/>
    <d v="2017-01-31T00:00:00"/>
    <x v="0"/>
    <s v="CA-11965"/>
    <s v="Carol Adams"/>
    <s v="Corporate"/>
    <s v="United States"/>
    <s v="Hoover"/>
    <x v="19"/>
    <n v="35244"/>
    <x v="0"/>
    <s v="OFF-AR-10001547"/>
    <x v="1"/>
    <s v="Art"/>
    <s v="Newell 311"/>
    <n v="15.47"/>
    <n v="7"/>
    <x v="0"/>
    <n v="4.1768999999999998"/>
    <n v="0.26999999999999996"/>
  </r>
  <r>
    <n v="2836"/>
    <s v="CA-2017-110842"/>
    <x v="341"/>
    <x v="3"/>
    <n v="11"/>
    <x v="0"/>
    <s v="Sat"/>
    <d v="2017-11-16T00:00:00"/>
    <x v="1"/>
    <s v="GA-14725"/>
    <s v="Guy Armstrong"/>
    <s v="Consumer"/>
    <s v="United States"/>
    <s v="Los Angeles"/>
    <x v="1"/>
    <n v="90036"/>
    <x v="1"/>
    <s v="OFF-AP-10003971"/>
    <x v="1"/>
    <s v="Appliances"/>
    <s v="Belkin 6 Outlet Metallic Surge Strip"/>
    <n v="10.89"/>
    <n v="1"/>
    <x v="0"/>
    <n v="2.8313999999999999"/>
    <n v="0.25999999999999995"/>
  </r>
  <r>
    <n v="2839"/>
    <s v="CA-2016-147368"/>
    <x v="629"/>
    <x v="0"/>
    <n v="6"/>
    <x v="1"/>
    <s v="Thu"/>
    <d v="2016-06-12T00:00:00"/>
    <x v="2"/>
    <s v="TC-21295"/>
    <s v="Toby Carlisle"/>
    <s v="Consumer"/>
    <s v="United States"/>
    <s v="Tallahassee"/>
    <x v="2"/>
    <n v="32303"/>
    <x v="0"/>
    <s v="TEC-MA-10002178"/>
    <x v="2"/>
    <s v="Machines"/>
    <s v="Cisco CP-7937G Unified IP Conference Station Phone"/>
    <n v="695.7"/>
    <n v="2"/>
    <x v="5"/>
    <n v="-27.827999999999999"/>
    <n v="-3.9999999999999994E-2"/>
  </r>
  <r>
    <n v="2840"/>
    <s v="US-2015-104185"/>
    <x v="37"/>
    <x v="1"/>
    <n v="9"/>
    <x v="8"/>
    <s v="Thu"/>
    <d v="2015-09-08T00:00:00"/>
    <x v="0"/>
    <s v="JB-15400"/>
    <s v="Jennifer Braxton"/>
    <s v="Corporate"/>
    <s v="United States"/>
    <s v="New York City"/>
    <x v="15"/>
    <n v="10009"/>
    <x v="3"/>
    <s v="OFF-ST-10001526"/>
    <x v="1"/>
    <s v="Storage"/>
    <s v="Iceberg Mobile Mega Data/Printer Cart "/>
    <n v="120.33"/>
    <n v="1"/>
    <x v="0"/>
    <n v="31.285799999999998"/>
    <n v="0.26"/>
  </r>
  <r>
    <n v="2841"/>
    <s v="US-2014-125521"/>
    <x v="616"/>
    <x v="2"/>
    <n v="3"/>
    <x v="10"/>
    <s v="Fri"/>
    <d v="2014-03-19T00:00:00"/>
    <x v="1"/>
    <s v="CK-12325"/>
    <s v="Christine Kargatis"/>
    <s v="Home Office"/>
    <s v="United States"/>
    <s v="Chesapeake"/>
    <x v="17"/>
    <n v="23320"/>
    <x v="0"/>
    <s v="FUR-CH-10003379"/>
    <x v="0"/>
    <s v="Chairs"/>
    <s v="Global Commerce Series High-Back Swivel/Tilt Chairs"/>
    <n v="1139.92"/>
    <n v="4"/>
    <x v="0"/>
    <n v="284.98"/>
    <n v="0.25"/>
  </r>
  <r>
    <n v="2842"/>
    <s v="US-2017-135062"/>
    <x v="512"/>
    <x v="3"/>
    <n v="8"/>
    <x v="6"/>
    <s v="Thu"/>
    <d v="2017-09-04T00:00:00"/>
    <x v="0"/>
    <s v="RL-19615"/>
    <s v="Rob Lucas"/>
    <s v="Consumer"/>
    <s v="United States"/>
    <s v="Fayetteville"/>
    <x v="3"/>
    <n v="28314"/>
    <x v="0"/>
    <s v="OFF-PA-10000100"/>
    <x v="1"/>
    <s v="Paper"/>
    <s v="Xerox 1945"/>
    <n v="229.54400000000001"/>
    <n v="7"/>
    <x v="2"/>
    <n v="83.209699999999998"/>
    <n v="0.36249999999999999"/>
  </r>
  <r>
    <n v="2843"/>
    <s v="CA-2017-135650"/>
    <x v="717"/>
    <x v="3"/>
    <n v="3"/>
    <x v="10"/>
    <s v="Thu"/>
    <d v="2017-03-27T00:00:00"/>
    <x v="1"/>
    <s v="AC-10660"/>
    <s v="Anna Chung"/>
    <s v="Consumer"/>
    <s v="United States"/>
    <s v="Huntsville"/>
    <x v="5"/>
    <n v="77340"/>
    <x v="2"/>
    <s v="OFF-ST-10001809"/>
    <x v="1"/>
    <s v="Storage"/>
    <s v="Fellowes Officeware Wire Shelving"/>
    <n v="143.72800000000001"/>
    <n v="2"/>
    <x v="2"/>
    <n v="-32.338799999999999"/>
    <n v="-0.22499999999999998"/>
  </r>
  <r>
    <n v="2844"/>
    <s v="CA-2017-112865"/>
    <x v="791"/>
    <x v="3"/>
    <n v="5"/>
    <x v="5"/>
    <s v="Thu"/>
    <d v="2017-05-22T00:00:00"/>
    <x v="1"/>
    <s v="BH-11710"/>
    <s v="Brosina Hoffman"/>
    <s v="Consumer"/>
    <s v="United States"/>
    <s v="Philadelphia"/>
    <x v="9"/>
    <n v="19140"/>
    <x v="3"/>
    <s v="TEC-AC-10000387"/>
    <x v="2"/>
    <s v="Accessories"/>
    <s v="KeyTronic KT800P2 - Keyboard - Black"/>
    <n v="36.048000000000002"/>
    <n v="3"/>
    <x v="2"/>
    <n v="-0.9012"/>
    <n v="-2.4999999999999998E-2"/>
  </r>
  <r>
    <n v="2845"/>
    <s v="US-2016-162852"/>
    <x v="792"/>
    <x v="0"/>
    <n v="12"/>
    <x v="4"/>
    <s v="Tue"/>
    <d v="2016-12-31T00:00:00"/>
    <x v="1"/>
    <s v="BG-11695"/>
    <s v="Brooke Gillingham"/>
    <s v="Corporate"/>
    <s v="United States"/>
    <s v="Woodstock"/>
    <x v="10"/>
    <n v="60098"/>
    <x v="2"/>
    <s v="FUR-CH-10004853"/>
    <x v="0"/>
    <s v="Chairs"/>
    <s v="Global Manager's Adjustable Task Chair, Storm"/>
    <n v="845.48800000000006"/>
    <n v="8"/>
    <x v="4"/>
    <n v="-12.0784"/>
    <n v="-1.4285714285714285E-2"/>
  </r>
  <r>
    <n v="2846"/>
    <s v="CA-2017-138163"/>
    <x v="697"/>
    <x v="3"/>
    <n v="11"/>
    <x v="0"/>
    <s v="Fri"/>
    <d v="2017-11-20T00:00:00"/>
    <x v="2"/>
    <s v="XP-21865"/>
    <s v="Xylona Preis"/>
    <s v="Consumer"/>
    <s v="United States"/>
    <s v="Everett"/>
    <x v="31"/>
    <n v="2149"/>
    <x v="3"/>
    <s v="OFF-AR-10001958"/>
    <x v="1"/>
    <s v="Art"/>
    <s v="Stanley Bostitch Contemporary Electric Pencil Sharpeners"/>
    <n v="50.94"/>
    <n v="3"/>
    <x v="0"/>
    <n v="14.263199999999999"/>
    <n v="0.28000000000000003"/>
  </r>
  <r>
    <n v="2847"/>
    <s v="CA-2017-152093"/>
    <x v="18"/>
    <x v="3"/>
    <n v="9"/>
    <x v="8"/>
    <s v="Sun"/>
    <d v="2017-09-15T00:00:00"/>
    <x v="1"/>
    <s v="SN-20560"/>
    <s v="Skye Norling"/>
    <s v="Home Office"/>
    <s v="United States"/>
    <s v="Chicago"/>
    <x v="10"/>
    <n v="60653"/>
    <x v="2"/>
    <s v="OFF-BI-10003527"/>
    <x v="1"/>
    <s v="Binders"/>
    <s v="Fellowes PB500 Electric Punch Plastic Comb Binding Machine with Manual Bind"/>
    <n v="762.59400000000005"/>
    <n v="3"/>
    <x v="3"/>
    <n v="-1143.8910000000001"/>
    <n v="-1.5"/>
  </r>
  <r>
    <n v="2848"/>
    <s v="CA-2017-157854"/>
    <x v="793"/>
    <x v="3"/>
    <n v="4"/>
    <x v="3"/>
    <s v="Sat"/>
    <d v="2017-04-15T00:00:00"/>
    <x v="1"/>
    <s v="DM-13345"/>
    <s v="Denise Monton"/>
    <s v="Corporate"/>
    <s v="United States"/>
    <s v="Roswell"/>
    <x v="32"/>
    <n v="30076"/>
    <x v="0"/>
    <s v="FUR-FU-10003832"/>
    <x v="0"/>
    <s v="Furnishings"/>
    <s v="Eldon Expressions Punched Metal &amp; Wood Desk Accessories, Black &amp; Cherry"/>
    <n v="56.28"/>
    <n v="6"/>
    <x v="0"/>
    <n v="15.7584"/>
    <n v="0.27999999999999997"/>
  </r>
  <r>
    <n v="2850"/>
    <s v="CA-2016-123617"/>
    <x v="85"/>
    <x v="0"/>
    <n v="11"/>
    <x v="0"/>
    <s v="Mon"/>
    <d v="2016-12-03T00:00:00"/>
    <x v="1"/>
    <s v="AJ-10780"/>
    <s v="Anthony Jacobs"/>
    <s v="Corporate"/>
    <s v="United States"/>
    <s v="Palm Coast"/>
    <x v="2"/>
    <n v="32137"/>
    <x v="0"/>
    <s v="OFF-BI-10002976"/>
    <x v="1"/>
    <s v="Binders"/>
    <s v="ACCOHIDE Binder by Acco"/>
    <n v="7.4340000000000002"/>
    <n v="6"/>
    <x v="7"/>
    <n v="-5.6993999999999998"/>
    <n v="-0.76666666666666661"/>
  </r>
  <r>
    <n v="2851"/>
    <s v="US-2016-128293"/>
    <x v="794"/>
    <x v="0"/>
    <n v="6"/>
    <x v="1"/>
    <s v="Thu"/>
    <d v="2016-06-05T00:00:00"/>
    <x v="2"/>
    <s v="KC-16255"/>
    <s v="Karen Carlisle"/>
    <s v="Corporate"/>
    <s v="United States"/>
    <s v="Philadelphia"/>
    <x v="9"/>
    <n v="19120"/>
    <x v="3"/>
    <s v="OFF-ST-10000736"/>
    <x v="1"/>
    <s v="Storage"/>
    <s v="Carina Double Wide Media Storage Towers in Natural &amp; Black"/>
    <n v="64.784000000000006"/>
    <n v="1"/>
    <x v="2"/>
    <n v="-12.956799999999999"/>
    <n v="-0.19999999999999998"/>
  </r>
  <r>
    <n v="2852"/>
    <s v="CA-2017-107342"/>
    <x v="94"/>
    <x v="3"/>
    <n v="12"/>
    <x v="4"/>
    <s v="Sun"/>
    <d v="2017-12-22T00:00:00"/>
    <x v="1"/>
    <s v="VF-21715"/>
    <s v="Vicky Freymann"/>
    <s v="Home Office"/>
    <s v="United States"/>
    <s v="Columbus"/>
    <x v="14"/>
    <n v="47201"/>
    <x v="2"/>
    <s v="OFF-PA-10001745"/>
    <x v="1"/>
    <s v="Paper"/>
    <s v="Wirebound Message Books, 2 7/8&quot; x 5&quot;, 3 Forms per Page"/>
    <n v="28.16"/>
    <n v="4"/>
    <x v="0"/>
    <n v="13.235200000000001"/>
    <n v="0.47000000000000003"/>
  </r>
  <r>
    <n v="2853"/>
    <s v="CA-2016-136371"/>
    <x v="686"/>
    <x v="0"/>
    <n v="3"/>
    <x v="10"/>
    <s v="Sat"/>
    <d v="2016-03-21T00:00:00"/>
    <x v="0"/>
    <s v="SV-20935"/>
    <s v="Susan Vittorini"/>
    <s v="Consumer"/>
    <s v="United States"/>
    <s v="Oceanside"/>
    <x v="15"/>
    <n v="11572"/>
    <x v="3"/>
    <s v="FUR-FU-10000409"/>
    <x v="0"/>
    <s v="Furnishings"/>
    <s v="GE 4 Foot Flourescent Tube, 40 Watt"/>
    <n v="14.98"/>
    <n v="1"/>
    <x v="0"/>
    <n v="6.8907999999999996"/>
    <n v="0.45999999999999996"/>
  </r>
  <r>
    <n v="2855"/>
    <s v="CA-2017-137344"/>
    <x v="645"/>
    <x v="3"/>
    <n v="8"/>
    <x v="6"/>
    <s v="Sun"/>
    <d v="2017-08-20T00:00:00"/>
    <x v="3"/>
    <s v="EM-13810"/>
    <s v="Eleni McCrary"/>
    <s v="Corporate"/>
    <s v="United States"/>
    <s v="Franklin"/>
    <x v="31"/>
    <n v="2038"/>
    <x v="3"/>
    <s v="OFF-ST-10000344"/>
    <x v="1"/>
    <s v="Storage"/>
    <s v="Neat Ideas Personal Hanging Folder Files, Black"/>
    <n v="40.29"/>
    <n v="3"/>
    <x v="0"/>
    <n v="10.4754"/>
    <n v="0.26"/>
  </r>
  <r>
    <n v="2856"/>
    <s v="CA-2017-169810"/>
    <x v="795"/>
    <x v="3"/>
    <n v="7"/>
    <x v="7"/>
    <s v="Tue"/>
    <d v="2017-07-31T00:00:00"/>
    <x v="1"/>
    <s v="RB-19360"/>
    <s v="Raymond Buch"/>
    <s v="Consumer"/>
    <s v="United States"/>
    <s v="Sioux Falls"/>
    <x v="44"/>
    <n v="57103"/>
    <x v="2"/>
    <s v="OFF-LA-10003663"/>
    <x v="1"/>
    <s v="Labels"/>
    <s v="Avery 498"/>
    <n v="20.23"/>
    <n v="7"/>
    <x v="0"/>
    <n v="9.5081000000000007"/>
    <n v="0.47000000000000003"/>
  </r>
  <r>
    <n v="2857"/>
    <s v="CA-2016-128594"/>
    <x v="367"/>
    <x v="0"/>
    <n v="8"/>
    <x v="6"/>
    <s v="Fri"/>
    <d v="2016-08-29T00:00:00"/>
    <x v="2"/>
    <s v="DJ-13510"/>
    <s v="Don Jones"/>
    <s v="Corporate"/>
    <s v="United States"/>
    <s v="San Diego"/>
    <x v="1"/>
    <n v="92037"/>
    <x v="1"/>
    <s v="FUR-CH-10001215"/>
    <x v="0"/>
    <s v="Chairs"/>
    <s v="Global Troy Executive Leather Low-Back Tilter"/>
    <n v="1603.136"/>
    <n v="4"/>
    <x v="2"/>
    <n v="100.196"/>
    <n v="6.25E-2"/>
  </r>
  <r>
    <n v="2858"/>
    <s v="CA-2016-154690"/>
    <x v="242"/>
    <x v="0"/>
    <n v="8"/>
    <x v="6"/>
    <s v="Mon"/>
    <d v="2016-08-17T00:00:00"/>
    <x v="0"/>
    <s v="CC-12370"/>
    <s v="Christopher Conant"/>
    <s v="Consumer"/>
    <s v="United States"/>
    <s v="Fayetteville"/>
    <x v="3"/>
    <n v="28314"/>
    <x v="0"/>
    <s v="FUR-CH-10000988"/>
    <x v="0"/>
    <s v="Chairs"/>
    <s v="Hon Olson Stacker Stools"/>
    <n v="225.29599999999999"/>
    <n v="2"/>
    <x v="2"/>
    <n v="22.529599999999999"/>
    <n v="9.9999999999999992E-2"/>
  </r>
  <r>
    <n v="2859"/>
    <s v="CA-2017-138975"/>
    <x v="239"/>
    <x v="3"/>
    <n v="5"/>
    <x v="5"/>
    <s v="Fri"/>
    <d v="2017-05-23T00:00:00"/>
    <x v="1"/>
    <s v="SC-20380"/>
    <s v="Shahid Collister"/>
    <s v="Consumer"/>
    <s v="United States"/>
    <s v="Atlanta"/>
    <x v="32"/>
    <n v="30318"/>
    <x v="0"/>
    <s v="TEC-AC-10003441"/>
    <x v="2"/>
    <s v="Accessories"/>
    <s v="Kingston Digital DataTraveler 32GB USB 2.0"/>
    <n v="67.8"/>
    <n v="4"/>
    <x v="0"/>
    <n v="4.0679999999999996"/>
    <n v="0.06"/>
  </r>
  <r>
    <n v="2864"/>
    <s v="US-2017-103828"/>
    <x v="796"/>
    <x v="3"/>
    <n v="8"/>
    <x v="6"/>
    <s v="Sun"/>
    <d v="2017-08-13T00:00:00"/>
    <x v="3"/>
    <s v="JK-15370"/>
    <s v="Jay Kimmel"/>
    <s v="Consumer"/>
    <s v="United States"/>
    <s v="San Francisco"/>
    <x v="1"/>
    <n v="94122"/>
    <x v="1"/>
    <s v="OFF-ST-10001325"/>
    <x v="1"/>
    <s v="Storage"/>
    <s v="Sterilite Officeware Hinged File Box"/>
    <n v="31.44"/>
    <n v="3"/>
    <x v="0"/>
    <n v="8.4887999999999995"/>
    <n v="0.26999999999999996"/>
  </r>
  <r>
    <n v="2868"/>
    <s v="CA-2016-115588"/>
    <x v="336"/>
    <x v="0"/>
    <n v="11"/>
    <x v="0"/>
    <s v="Thu"/>
    <d v="2016-11-12T00:00:00"/>
    <x v="0"/>
    <s v="AF-10885"/>
    <s v="Art Foster"/>
    <s v="Consumer"/>
    <s v="United States"/>
    <s v="Toledo"/>
    <x v="24"/>
    <n v="43615"/>
    <x v="3"/>
    <s v="OFF-SU-10001225"/>
    <x v="1"/>
    <s v="Supplies"/>
    <s v="Staple remover"/>
    <n v="14.72"/>
    <n v="5"/>
    <x v="2"/>
    <n v="-3.3119999999999998"/>
    <n v="-0.22499999999999998"/>
  </r>
  <r>
    <n v="2870"/>
    <s v="CA-2017-143861"/>
    <x v="489"/>
    <x v="3"/>
    <n v="6"/>
    <x v="1"/>
    <s v="Mon"/>
    <d v="2017-06-19T00:00:00"/>
    <x v="1"/>
    <s v="LC-16885"/>
    <s v="Lena Creighton"/>
    <s v="Consumer"/>
    <s v="United States"/>
    <s v="Saint Petersburg"/>
    <x v="2"/>
    <n v="33710"/>
    <x v="0"/>
    <s v="FUR-FU-10001546"/>
    <x v="0"/>
    <s v="Furnishings"/>
    <s v="Dana Swing-Arm Lamps"/>
    <n v="17.088000000000001"/>
    <n v="2"/>
    <x v="2"/>
    <n v="1.0680000000000001"/>
    <n v="6.25E-2"/>
  </r>
  <r>
    <n v="2871"/>
    <s v="CA-2014-148040"/>
    <x v="576"/>
    <x v="2"/>
    <n v="3"/>
    <x v="10"/>
    <s v="Sat"/>
    <d v="2014-03-26T00:00:00"/>
    <x v="1"/>
    <s v="BF-11275"/>
    <s v="Beth Fritzler"/>
    <s v="Corporate"/>
    <s v="United States"/>
    <s v="Tucson"/>
    <x v="16"/>
    <n v="85705"/>
    <x v="1"/>
    <s v="OFF-PA-10002581"/>
    <x v="1"/>
    <s v="Paper"/>
    <s v="Xerox 1951"/>
    <n v="74.352000000000004"/>
    <n v="3"/>
    <x v="2"/>
    <n v="23.234999999999999"/>
    <n v="0.3125"/>
  </r>
  <r>
    <n v="2873"/>
    <s v="CA-2017-135167"/>
    <x v="140"/>
    <x v="3"/>
    <n v="6"/>
    <x v="1"/>
    <s v="Thu"/>
    <d v="2017-06-20T00:00:00"/>
    <x v="1"/>
    <s v="SC-20800"/>
    <s v="Stuart Calhoun"/>
    <s v="Consumer"/>
    <s v="United States"/>
    <s v="Los Angeles"/>
    <x v="1"/>
    <n v="90036"/>
    <x v="1"/>
    <s v="OFF-AR-10002399"/>
    <x v="1"/>
    <s v="Art"/>
    <s v="Dixon Prang Watercolor Pencils, 10-Color Set with Brush"/>
    <n v="4.26"/>
    <n v="1"/>
    <x v="0"/>
    <n v="1.7465999999999999"/>
    <n v="0.41000000000000003"/>
  </r>
  <r>
    <n v="2874"/>
    <s v="CA-2017-137022"/>
    <x v="670"/>
    <x v="3"/>
    <n v="11"/>
    <x v="0"/>
    <s v="Thu"/>
    <d v="2017-11-22T00:00:00"/>
    <x v="1"/>
    <s v="SW-20275"/>
    <s v="Scott Williamson"/>
    <s v="Consumer"/>
    <s v="United States"/>
    <s v="San Diego"/>
    <x v="1"/>
    <n v="92105"/>
    <x v="1"/>
    <s v="OFF-ST-10001963"/>
    <x v="1"/>
    <s v="Storage"/>
    <s v="Tennsco Regal Shelving Units"/>
    <n v="811.28"/>
    <n v="8"/>
    <x v="0"/>
    <n v="24.3384"/>
    <n v="3.0000000000000002E-2"/>
  </r>
  <r>
    <n v="2875"/>
    <s v="US-2017-102638"/>
    <x v="611"/>
    <x v="3"/>
    <n v="12"/>
    <x v="4"/>
    <s v="Fri"/>
    <d v="2017-12-31T00:00:00"/>
    <x v="2"/>
    <s v="MC-17845"/>
    <s v="Michael Chen"/>
    <s v="Consumer"/>
    <s v="United States"/>
    <s v="New York City"/>
    <x v="15"/>
    <n v="10035"/>
    <x v="3"/>
    <s v="OFF-FA-10002988"/>
    <x v="1"/>
    <s v="Fasteners"/>
    <s v="Ideal Clamps"/>
    <n v="6.03"/>
    <n v="3"/>
    <x v="0"/>
    <n v="2.9546999999999999"/>
    <n v="0.48999999999999994"/>
  </r>
  <r>
    <n v="2876"/>
    <s v="US-2016-167339"/>
    <x v="797"/>
    <x v="0"/>
    <n v="1"/>
    <x v="9"/>
    <s v="Thu"/>
    <d v="2016-01-23T00:00:00"/>
    <x v="0"/>
    <s v="TD-20995"/>
    <s v="Tamara Dahlen"/>
    <s v="Consumer"/>
    <s v="United States"/>
    <s v="San Diego"/>
    <x v="1"/>
    <n v="92037"/>
    <x v="1"/>
    <s v="FUR-CH-10004289"/>
    <x v="0"/>
    <s v="Chairs"/>
    <s v="Global Super Steno Chair"/>
    <n v="153.56800000000001"/>
    <n v="2"/>
    <x v="2"/>
    <n v="-5.7587999999999999"/>
    <n v="-3.7499999999999999E-2"/>
  </r>
  <r>
    <n v="2878"/>
    <s v="CA-2016-152072"/>
    <x v="798"/>
    <x v="0"/>
    <n v="1"/>
    <x v="9"/>
    <s v="Fri"/>
    <d v="2016-01-19T00:00:00"/>
    <x v="1"/>
    <s v="Dp-13240"/>
    <s v="Dean percer"/>
    <s v="Home Office"/>
    <s v="United States"/>
    <s v="Westfield"/>
    <x v="30"/>
    <n v="7090"/>
    <x v="3"/>
    <s v="OFF-EN-10003040"/>
    <x v="1"/>
    <s v="Envelopes"/>
    <s v="Quality Park Security Envelopes"/>
    <n v="52.34"/>
    <n v="2"/>
    <x v="0"/>
    <n v="24.599799999999998"/>
    <n v="0.46999999999999992"/>
  </r>
  <r>
    <n v="2881"/>
    <s v="CA-2016-102932"/>
    <x v="250"/>
    <x v="0"/>
    <n v="9"/>
    <x v="8"/>
    <s v="Mon"/>
    <d v="2016-09-23T00:00:00"/>
    <x v="0"/>
    <s v="SD-20485"/>
    <s v="Shirley Daniels"/>
    <s v="Home Office"/>
    <s v="United States"/>
    <s v="Orange"/>
    <x v="30"/>
    <n v="7050"/>
    <x v="3"/>
    <s v="OFF-BI-10000756"/>
    <x v="1"/>
    <s v="Binders"/>
    <s v="Storex DuraTech Recycled Plastic Frosted Binders"/>
    <n v="25.44"/>
    <n v="6"/>
    <x v="0"/>
    <n v="12.72"/>
    <n v="0.5"/>
  </r>
  <r>
    <n v="2883"/>
    <s v="CA-2014-165540"/>
    <x v="799"/>
    <x v="2"/>
    <n v="2"/>
    <x v="11"/>
    <s v="Fri"/>
    <d v="2014-02-25T00:00:00"/>
    <x v="1"/>
    <s v="TM-21010"/>
    <s v="Tamara Manning"/>
    <s v="Consumer"/>
    <s v="United States"/>
    <s v="Woodstock"/>
    <x v="10"/>
    <n v="60098"/>
    <x v="2"/>
    <s v="OFF-BI-10004094"/>
    <x v="1"/>
    <s v="Binders"/>
    <s v="GBC Standard Plastic Binding Systems Combs"/>
    <n v="8.85"/>
    <n v="5"/>
    <x v="3"/>
    <n v="-13.717499999999999"/>
    <n v="-1.55"/>
  </r>
  <r>
    <n v="2884"/>
    <s v="CA-2016-130799"/>
    <x v="580"/>
    <x v="0"/>
    <n v="11"/>
    <x v="0"/>
    <s v="Fri"/>
    <d v="2016-11-16T00:00:00"/>
    <x v="0"/>
    <s v="BK-11260"/>
    <s v="Berenike Kampe"/>
    <s v="Consumer"/>
    <s v="United States"/>
    <s v="San Francisco"/>
    <x v="1"/>
    <n v="94110"/>
    <x v="1"/>
    <s v="FUR-FU-10001852"/>
    <x v="0"/>
    <s v="Furnishings"/>
    <s v="Eldon Regeneration Recycled Desk Accessories, Smoke"/>
    <n v="6.96"/>
    <n v="4"/>
    <x v="0"/>
    <n v="2.2271999999999998"/>
    <n v="0.32"/>
  </r>
  <r>
    <n v="2885"/>
    <s v="CA-2016-164483"/>
    <x v="800"/>
    <x v="0"/>
    <n v="1"/>
    <x v="9"/>
    <s v="Sat"/>
    <d v="2016-02-03T00:00:00"/>
    <x v="1"/>
    <s v="JF-15490"/>
    <s v="Jeremy Farry"/>
    <s v="Consumer"/>
    <s v="United States"/>
    <s v="San Francisco"/>
    <x v="1"/>
    <n v="94122"/>
    <x v="1"/>
    <s v="OFF-BI-10000014"/>
    <x v="1"/>
    <s v="Binders"/>
    <s v="Heavy-Duty E-Z-D Binders"/>
    <n v="17.456"/>
    <n v="2"/>
    <x v="2"/>
    <n v="5.8914"/>
    <n v="0.33750000000000002"/>
  </r>
  <r>
    <n v="2886"/>
    <s v="US-2016-159856"/>
    <x v="801"/>
    <x v="0"/>
    <n v="10"/>
    <x v="2"/>
    <s v="Tue"/>
    <d v="2016-10-22T00:00:00"/>
    <x v="1"/>
    <s v="EP-13915"/>
    <s v="Emily Phan"/>
    <s v="Consumer"/>
    <s v="United States"/>
    <s v="Tempe"/>
    <x v="16"/>
    <n v="85281"/>
    <x v="1"/>
    <s v="FUR-CH-10003396"/>
    <x v="0"/>
    <s v="Chairs"/>
    <s v="Global Deluxe Steno Chair"/>
    <n v="307.92"/>
    <n v="5"/>
    <x v="2"/>
    <n v="-34.640999999999998"/>
    <n v="-0.11249999999999999"/>
  </r>
  <r>
    <n v="2887"/>
    <s v="CA-2017-102099"/>
    <x v="401"/>
    <x v="3"/>
    <n v="12"/>
    <x v="4"/>
    <s v="Mon"/>
    <d v="2017-12-19T00:00:00"/>
    <x v="2"/>
    <s v="EP-13915"/>
    <s v="Emily Phan"/>
    <s v="Consumer"/>
    <s v="United States"/>
    <s v="Los Angeles"/>
    <x v="1"/>
    <n v="90008"/>
    <x v="1"/>
    <s v="OFF-AR-10003811"/>
    <x v="1"/>
    <s v="Art"/>
    <s v="Newell 327"/>
    <n v="6.63"/>
    <n v="3"/>
    <x v="0"/>
    <n v="1.7901"/>
    <n v="0.27"/>
  </r>
  <r>
    <n v="2890"/>
    <s v="CA-2017-164049"/>
    <x v="802"/>
    <x v="3"/>
    <n v="11"/>
    <x v="0"/>
    <s v="Thu"/>
    <d v="2017-11-06T00:00:00"/>
    <x v="1"/>
    <s v="KH-16630"/>
    <s v="Ken Heidel"/>
    <s v="Corporate"/>
    <s v="United States"/>
    <s v="Seattle"/>
    <x v="4"/>
    <n v="98105"/>
    <x v="1"/>
    <s v="OFF-PA-10000791"/>
    <x v="1"/>
    <s v="Paper"/>
    <s v="Wirebound Message Books, Four 2 3/4 x 5 Forms per Page, 200 Sets per Book"/>
    <n v="23.85"/>
    <n v="5"/>
    <x v="0"/>
    <n v="10.7325"/>
    <n v="0.44999999999999996"/>
  </r>
  <r>
    <n v="2891"/>
    <s v="CA-2014-142727"/>
    <x v="331"/>
    <x v="2"/>
    <n v="4"/>
    <x v="3"/>
    <s v="Tue"/>
    <d v="2014-05-01T00:00:00"/>
    <x v="0"/>
    <s v="HG-14845"/>
    <s v="Harry Greene"/>
    <s v="Consumer"/>
    <s v="United States"/>
    <s v="Lake Charles"/>
    <x v="28"/>
    <n v="70601"/>
    <x v="0"/>
    <s v="FUR-CH-10002304"/>
    <x v="0"/>
    <s v="Chairs"/>
    <s v="Global Stack Chair without Arms, Black"/>
    <n v="51.96"/>
    <n v="2"/>
    <x v="0"/>
    <n v="12.99"/>
    <n v="0.25"/>
  </r>
  <r>
    <n v="2893"/>
    <s v="CA-2017-139913"/>
    <x v="433"/>
    <x v="3"/>
    <n v="10"/>
    <x v="2"/>
    <s v="Mon"/>
    <d v="2017-10-29T00:00:00"/>
    <x v="1"/>
    <s v="JC-16105"/>
    <s v="Julie Creighton"/>
    <s v="Corporate"/>
    <s v="United States"/>
    <s v="Rochester"/>
    <x v="15"/>
    <n v="14609"/>
    <x v="3"/>
    <s v="OFF-PA-10003739"/>
    <x v="1"/>
    <s v="Paper"/>
    <s v="Xerox 1969"/>
    <n v="11.56"/>
    <n v="2"/>
    <x v="0"/>
    <n v="5.6643999999999997"/>
    <n v="0.48999999999999994"/>
  </r>
  <r>
    <n v="2897"/>
    <s v="CA-2014-169033"/>
    <x v="803"/>
    <x v="2"/>
    <n v="3"/>
    <x v="10"/>
    <s v="Sun"/>
    <d v="2014-04-03T00:00:00"/>
    <x v="1"/>
    <s v="KM-16720"/>
    <s v="Kunst Miller"/>
    <s v="Consumer"/>
    <s v="United States"/>
    <s v="Long Beach"/>
    <x v="15"/>
    <n v="11561"/>
    <x v="3"/>
    <s v="OFF-AR-10001915"/>
    <x v="1"/>
    <s v="Art"/>
    <s v="Peel-Off China Markers"/>
    <n v="49.65"/>
    <n v="5"/>
    <x v="0"/>
    <n v="20.853000000000002"/>
    <n v="0.42000000000000004"/>
  </r>
  <r>
    <n v="2898"/>
    <s v="US-2016-164630"/>
    <x v="804"/>
    <x v="0"/>
    <n v="1"/>
    <x v="9"/>
    <s v="Mon"/>
    <d v="2016-01-09T00:00:00"/>
    <x v="1"/>
    <s v="EB-13975"/>
    <s v="Erica Bern"/>
    <s v="Corporate"/>
    <s v="United States"/>
    <s v="Charlotte"/>
    <x v="3"/>
    <n v="28205"/>
    <x v="0"/>
    <s v="TEC-CO-10000971"/>
    <x v="2"/>
    <s v="Copiers"/>
    <s v="Hewlett Packard 310 Color Digital Copier"/>
    <n v="959.96799999999996"/>
    <n v="4"/>
    <x v="2"/>
    <n v="119.996"/>
    <n v="0.125"/>
  </r>
  <r>
    <n v="2899"/>
    <s v="US-2015-114839"/>
    <x v="33"/>
    <x v="1"/>
    <n v="4"/>
    <x v="3"/>
    <s v="Sun"/>
    <d v="2015-04-30T00:00:00"/>
    <x v="1"/>
    <s v="PW-19240"/>
    <s v="Pierre Wener"/>
    <s v="Consumer"/>
    <s v="United States"/>
    <s v="Houston"/>
    <x v="5"/>
    <n v="77036"/>
    <x v="2"/>
    <s v="FUR-CH-10004086"/>
    <x v="0"/>
    <s v="Chairs"/>
    <s v="Hon 4070 Series Pagoda Armless Upholstered Stacking Chairs"/>
    <n v="408.42200000000003"/>
    <n v="2"/>
    <x v="4"/>
    <n v="-5.8346"/>
    <n v="-1.4285714285714285E-2"/>
  </r>
  <r>
    <n v="2900"/>
    <s v="CA-2015-166464"/>
    <x v="805"/>
    <x v="1"/>
    <n v="9"/>
    <x v="8"/>
    <s v="Sat"/>
    <d v="2015-09-17T00:00:00"/>
    <x v="1"/>
    <s v="PG-18895"/>
    <s v="Paul Gonzalez"/>
    <s v="Consumer"/>
    <s v="United States"/>
    <s v="New York City"/>
    <x v="15"/>
    <n v="10035"/>
    <x v="3"/>
    <s v="TEC-CO-10000971"/>
    <x v="2"/>
    <s v="Copiers"/>
    <s v="Hewlett Packard 310 Color Digital Copier"/>
    <n v="479.98399999999998"/>
    <n v="2"/>
    <x v="2"/>
    <n v="59.997999999999998"/>
    <n v="0.125"/>
  </r>
  <r>
    <n v="2902"/>
    <s v="CA-2017-124898"/>
    <x v="219"/>
    <x v="3"/>
    <n v="9"/>
    <x v="8"/>
    <s v="Mon"/>
    <d v="2017-09-15T00:00:00"/>
    <x v="1"/>
    <s v="DB-12910"/>
    <s v="Daniel Byrd"/>
    <s v="Home Office"/>
    <s v="United States"/>
    <s v="Columbus"/>
    <x v="32"/>
    <n v="31907"/>
    <x v="0"/>
    <s v="OFF-PA-10003656"/>
    <x v="1"/>
    <s v="Paper"/>
    <s v="Xerox 1935"/>
    <n v="184.66"/>
    <n v="7"/>
    <x v="0"/>
    <n v="84.943600000000004"/>
    <n v="0.46"/>
  </r>
  <r>
    <n v="2903"/>
    <s v="CA-2016-164035"/>
    <x v="1"/>
    <x v="0"/>
    <n v="6"/>
    <x v="1"/>
    <s v="Sun"/>
    <d v="2016-06-17T00:00:00"/>
    <x v="1"/>
    <s v="CR-12730"/>
    <s v="Craig Reiter"/>
    <s v="Consumer"/>
    <s v="United States"/>
    <s v="Chicago"/>
    <x v="10"/>
    <n v="60610"/>
    <x v="2"/>
    <s v="OFF-PA-10002160"/>
    <x v="1"/>
    <s v="Paper"/>
    <s v="Xerox 1978"/>
    <n v="23.12"/>
    <n v="5"/>
    <x v="2"/>
    <n v="8.3810000000000002"/>
    <n v="0.36249999999999999"/>
  </r>
  <r>
    <n v="2904"/>
    <s v="CA-2016-153577"/>
    <x v="806"/>
    <x v="0"/>
    <n v="6"/>
    <x v="1"/>
    <s v="Mon"/>
    <d v="2016-07-01T00:00:00"/>
    <x v="1"/>
    <s v="KH-16330"/>
    <s v="Katharine Harms"/>
    <s v="Corporate"/>
    <s v="United States"/>
    <s v="Highland Park"/>
    <x v="10"/>
    <n v="60035"/>
    <x v="2"/>
    <s v="OFF-PA-10000575"/>
    <x v="1"/>
    <s v="Paper"/>
    <s v="Wirebound Message Books, Four 2 3/4 x 5 White Forms per Page"/>
    <n v="37.463999999999999"/>
    <n v="7"/>
    <x v="2"/>
    <n v="12.175800000000001"/>
    <n v="0.32500000000000001"/>
  </r>
  <r>
    <n v="2906"/>
    <s v="CA-2014-127586"/>
    <x v="464"/>
    <x v="2"/>
    <n v="9"/>
    <x v="8"/>
    <s v="Fri"/>
    <d v="2014-09-30T00:00:00"/>
    <x v="1"/>
    <s v="CS-12400"/>
    <s v="Christopher Schild"/>
    <s v="Home Office"/>
    <s v="United States"/>
    <s v="Seattle"/>
    <x v="4"/>
    <n v="98115"/>
    <x v="1"/>
    <s v="OFF-ST-10002615"/>
    <x v="1"/>
    <s v="Storage"/>
    <s v="Dual Level, Single-Width Filing Carts"/>
    <n v="310.12"/>
    <n v="2"/>
    <x v="0"/>
    <n v="80.631200000000007"/>
    <n v="0.26"/>
  </r>
  <r>
    <n v="2907"/>
    <s v="CA-2017-121615"/>
    <x v="132"/>
    <x v="3"/>
    <n v="11"/>
    <x v="0"/>
    <s v="Fri"/>
    <d v="2017-11-09T00:00:00"/>
    <x v="1"/>
    <s v="DL-12925"/>
    <s v="Daniel Lacy"/>
    <s v="Consumer"/>
    <s v="United States"/>
    <s v="Eagan"/>
    <x v="11"/>
    <n v="55122"/>
    <x v="2"/>
    <s v="OFF-PA-10000327"/>
    <x v="1"/>
    <s v="Paper"/>
    <s v="Xerox 1971"/>
    <n v="8.56"/>
    <n v="2"/>
    <x v="0"/>
    <n v="3.8519999999999999"/>
    <n v="0.44999999999999996"/>
  </r>
  <r>
    <n v="2910"/>
    <s v="CA-2017-166415"/>
    <x v="597"/>
    <x v="3"/>
    <n v="2"/>
    <x v="11"/>
    <s v="Sun"/>
    <d v="2017-02-23T00:00:00"/>
    <x v="1"/>
    <s v="ME-17725"/>
    <s v="Max Engle"/>
    <s v="Consumer"/>
    <s v="United States"/>
    <s v="Seattle"/>
    <x v="4"/>
    <n v="98103"/>
    <x v="1"/>
    <s v="OFF-FA-10004968"/>
    <x v="1"/>
    <s v="Fasteners"/>
    <s v="Rubber Band Ball"/>
    <n v="11.22"/>
    <n v="3"/>
    <x v="0"/>
    <n v="0.22439999999999999"/>
    <n v="1.9999999999999997E-2"/>
  </r>
  <r>
    <n v="2911"/>
    <s v="CA-2015-118444"/>
    <x v="596"/>
    <x v="1"/>
    <n v="11"/>
    <x v="0"/>
    <s v="Thu"/>
    <d v="2015-11-09T00:00:00"/>
    <x v="1"/>
    <s v="VD-21670"/>
    <s v="Valerie Dominguez"/>
    <s v="Consumer"/>
    <s v="United States"/>
    <s v="Coral Springs"/>
    <x v="2"/>
    <n v="33065"/>
    <x v="0"/>
    <s v="OFF-AP-10000576"/>
    <x v="1"/>
    <s v="Appliances"/>
    <s v="Belkin 325VA UPS Surge Protector, 6'"/>
    <n v="387.13600000000002"/>
    <n v="4"/>
    <x v="2"/>
    <n v="24.196000000000002"/>
    <n v="6.25E-2"/>
  </r>
  <r>
    <n v="2912"/>
    <s v="CA-2014-113929"/>
    <x v="733"/>
    <x v="2"/>
    <n v="6"/>
    <x v="1"/>
    <s v="Mon"/>
    <d v="2014-06-21T00:00:00"/>
    <x v="1"/>
    <s v="CK-12205"/>
    <s v="Chloris Kastensmidt"/>
    <s v="Consumer"/>
    <s v="United States"/>
    <s v="Hempstead"/>
    <x v="15"/>
    <n v="11550"/>
    <x v="3"/>
    <s v="OFF-EN-10003286"/>
    <x v="1"/>
    <s v="Envelopes"/>
    <s v="Staple envelope"/>
    <n v="41.4"/>
    <n v="5"/>
    <x v="0"/>
    <n v="19.457999999999998"/>
    <n v="0.47"/>
  </r>
  <r>
    <n v="2915"/>
    <s v="CA-2015-134747"/>
    <x v="88"/>
    <x v="1"/>
    <n v="10"/>
    <x v="2"/>
    <s v="Mon"/>
    <d v="2015-10-17T00:00:00"/>
    <x v="0"/>
    <s v="DL-12925"/>
    <s v="Daniel Lacy"/>
    <s v="Consumer"/>
    <s v="United States"/>
    <s v="Noblesville"/>
    <x v="14"/>
    <n v="46060"/>
    <x v="2"/>
    <s v="TEC-PH-10002890"/>
    <x v="2"/>
    <s v="Phones"/>
    <s v="AT&amp;T 17929 Lendline Telephone"/>
    <n v="135.72"/>
    <n v="3"/>
    <x v="0"/>
    <n v="35.287199999999999"/>
    <n v="0.26"/>
  </r>
  <r>
    <n v="2918"/>
    <s v="CA-2017-155047"/>
    <x v="151"/>
    <x v="3"/>
    <n v="8"/>
    <x v="6"/>
    <s v="Sun"/>
    <d v="2017-08-30T00:00:00"/>
    <x v="2"/>
    <s v="SE-20110"/>
    <s v="Sanjit Engle"/>
    <s v="Consumer"/>
    <s v="United States"/>
    <s v="Dallas"/>
    <x v="5"/>
    <n v="75220"/>
    <x v="2"/>
    <s v="OFF-AR-10003338"/>
    <x v="1"/>
    <s v="Art"/>
    <s v="Eberhard Faber 3 1/2&quot; Golf Pencils"/>
    <n v="5.952"/>
    <n v="1"/>
    <x v="2"/>
    <n v="0.372"/>
    <n v="6.25E-2"/>
  </r>
  <r>
    <n v="2919"/>
    <s v="CA-2016-160129"/>
    <x v="807"/>
    <x v="0"/>
    <n v="11"/>
    <x v="0"/>
    <s v="Wed"/>
    <d v="2016-11-23T00:00:00"/>
    <x v="3"/>
    <s v="LS-17200"/>
    <s v="Luke Schmidt"/>
    <s v="Corporate"/>
    <s v="United States"/>
    <s v="Philadelphia"/>
    <x v="9"/>
    <n v="19140"/>
    <x v="3"/>
    <s v="OFF-FA-10002763"/>
    <x v="1"/>
    <s v="Fasteners"/>
    <s v="Advantus Map Pennant Flags and Round Head Tacks"/>
    <n v="15.8"/>
    <n v="5"/>
    <x v="2"/>
    <n v="2.37"/>
    <n v="0.15"/>
  </r>
  <r>
    <n v="2922"/>
    <s v="CA-2017-164329"/>
    <x v="288"/>
    <x v="3"/>
    <n v="1"/>
    <x v="9"/>
    <s v="Mon"/>
    <d v="2017-01-30T00:00:00"/>
    <x v="3"/>
    <s v="MM-17920"/>
    <s v="Michael Moore"/>
    <s v="Consumer"/>
    <s v="United States"/>
    <s v="San Francisco"/>
    <x v="1"/>
    <n v="94109"/>
    <x v="1"/>
    <s v="OFF-ST-10001511"/>
    <x v="1"/>
    <s v="Storage"/>
    <s v="Space Solutions Commercial Steel Shelving"/>
    <n v="129.30000000000001"/>
    <n v="2"/>
    <x v="0"/>
    <n v="6.4649999999999999"/>
    <n v="4.9999999999999996E-2"/>
  </r>
  <r>
    <n v="2924"/>
    <s v="CA-2014-156993"/>
    <x v="306"/>
    <x v="2"/>
    <n v="6"/>
    <x v="1"/>
    <s v="Sat"/>
    <d v="2014-07-04T00:00:00"/>
    <x v="1"/>
    <s v="RW-19630"/>
    <s v="Rob Williams"/>
    <s v="Corporate"/>
    <s v="United States"/>
    <s v="Detroit"/>
    <x v="12"/>
    <n v="48234"/>
    <x v="2"/>
    <s v="OFF-FA-10003495"/>
    <x v="1"/>
    <s v="Fasteners"/>
    <s v="Staples"/>
    <n v="6.08"/>
    <n v="1"/>
    <x v="0"/>
    <n v="3.04"/>
    <n v="0.5"/>
  </r>
  <r>
    <n v="2925"/>
    <s v="CA-2014-157721"/>
    <x v="808"/>
    <x v="2"/>
    <n v="9"/>
    <x v="8"/>
    <s v="Tue"/>
    <d v="2014-09-05T00:00:00"/>
    <x v="2"/>
    <s v="JM-16195"/>
    <s v="Justin MacKendrick"/>
    <s v="Consumer"/>
    <s v="United States"/>
    <s v="Watertown"/>
    <x v="15"/>
    <n v="13601"/>
    <x v="3"/>
    <s v="OFF-AP-10001303"/>
    <x v="1"/>
    <s v="Appliances"/>
    <s v="Holmes Cool Mist Humidifier for the Whole House with 8-Gallon Output per Day, Extended Life Filter"/>
    <n v="19.899999999999999"/>
    <n v="1"/>
    <x v="0"/>
    <n v="8.9550000000000001"/>
    <n v="0.45"/>
  </r>
  <r>
    <n v="2927"/>
    <s v="CA-2017-128629"/>
    <x v="809"/>
    <x v="3"/>
    <n v="7"/>
    <x v="7"/>
    <s v="Mon"/>
    <d v="2017-07-14T00:00:00"/>
    <x v="0"/>
    <s v="BP-11155"/>
    <s v="Becky Pak"/>
    <s v="Consumer"/>
    <s v="United States"/>
    <s v="Columbus"/>
    <x v="32"/>
    <n v="31907"/>
    <x v="0"/>
    <s v="FUR-FU-10000771"/>
    <x v="0"/>
    <s v="Furnishings"/>
    <s v="Eldon 200 Class Desk Accessories, Smoke"/>
    <n v="18.84"/>
    <n v="3"/>
    <x v="0"/>
    <n v="7.9127999999999998"/>
    <n v="0.42"/>
  </r>
  <r>
    <n v="2928"/>
    <s v="CA-2017-158106"/>
    <x v="397"/>
    <x v="3"/>
    <n v="6"/>
    <x v="1"/>
    <s v="Sun"/>
    <d v="2017-06-10T00:00:00"/>
    <x v="1"/>
    <s v="CT-11995"/>
    <s v="Carol Triggs"/>
    <s v="Consumer"/>
    <s v="United States"/>
    <s v="Apple Valley"/>
    <x v="11"/>
    <n v="55124"/>
    <x v="2"/>
    <s v="OFF-AR-10002255"/>
    <x v="1"/>
    <s v="Art"/>
    <s v="Newell 346"/>
    <n v="8.64"/>
    <n v="3"/>
    <x v="0"/>
    <n v="2.5055999999999998"/>
    <n v="0.28999999999999998"/>
  </r>
  <r>
    <n v="2929"/>
    <s v="US-2017-120390"/>
    <x v="15"/>
    <x v="3"/>
    <n v="10"/>
    <x v="2"/>
    <s v="Thu"/>
    <d v="2017-10-26T00:00:00"/>
    <x v="1"/>
    <s v="TH-21550"/>
    <s v="Tracy Hopkins"/>
    <s v="Home Office"/>
    <s v="United States"/>
    <s v="Burlington"/>
    <x v="3"/>
    <n v="27217"/>
    <x v="0"/>
    <s v="OFF-BI-10004995"/>
    <x v="1"/>
    <s v="Binders"/>
    <s v="GBC DocuBind P400 Electric Binding System"/>
    <n v="1633.1880000000001"/>
    <n v="4"/>
    <x v="7"/>
    <n v="-1306.5504000000001"/>
    <n v="-0.8"/>
  </r>
  <r>
    <n v="2930"/>
    <s v="CA-2017-143434"/>
    <x v="548"/>
    <x v="3"/>
    <n v="11"/>
    <x v="0"/>
    <s v="Sat"/>
    <d v="2017-11-24T00:00:00"/>
    <x v="1"/>
    <s v="ME-17320"/>
    <s v="Maria Etezadi"/>
    <s v="Home Office"/>
    <s v="United States"/>
    <s v="Saginaw"/>
    <x v="12"/>
    <n v="48601"/>
    <x v="2"/>
    <s v="FUR-FU-10002597"/>
    <x v="0"/>
    <s v="Furnishings"/>
    <s v="C-Line Magnetic Cubicle Keepers, Clear Polypropylene"/>
    <n v="19.760000000000002"/>
    <n v="4"/>
    <x v="0"/>
    <n v="8.2992000000000008"/>
    <n v="0.42"/>
  </r>
  <r>
    <n v="2931"/>
    <s v="CA-2015-168564"/>
    <x v="810"/>
    <x v="1"/>
    <n v="8"/>
    <x v="6"/>
    <s v="Sat"/>
    <d v="2015-08-08T00:00:00"/>
    <x v="3"/>
    <s v="TT-21220"/>
    <s v="Thomas Thornton"/>
    <s v="Consumer"/>
    <s v="United States"/>
    <s v="San Francisco"/>
    <x v="1"/>
    <n v="94109"/>
    <x v="1"/>
    <s v="OFF-BI-10004970"/>
    <x v="1"/>
    <s v="Binders"/>
    <s v="ACCOHIDE 3-Ring Binder, Blue, 1&quot;"/>
    <n v="6.6079999999999997"/>
    <n v="2"/>
    <x v="2"/>
    <n v="2.2302"/>
    <n v="0.33750000000000002"/>
  </r>
  <r>
    <n v="2934"/>
    <s v="US-2016-169040"/>
    <x v="406"/>
    <x v="0"/>
    <n v="12"/>
    <x v="4"/>
    <s v="Tue"/>
    <d v="2016-12-12T00:00:00"/>
    <x v="1"/>
    <s v="GT-14710"/>
    <s v="Greg Tran"/>
    <s v="Consumer"/>
    <s v="United States"/>
    <s v="Seattle"/>
    <x v="4"/>
    <n v="98105"/>
    <x v="1"/>
    <s v="TEC-PH-10002310"/>
    <x v="2"/>
    <s v="Phones"/>
    <s v="Plantronics Calisto P620-M USB Wireless Speakerphone System"/>
    <n v="156.792"/>
    <n v="1"/>
    <x v="2"/>
    <n v="13.7193"/>
    <n v="8.7500000000000008E-2"/>
  </r>
  <r>
    <n v="2941"/>
    <s v="CA-2017-155880"/>
    <x v="610"/>
    <x v="3"/>
    <n v="3"/>
    <x v="10"/>
    <s v="Sat"/>
    <d v="2017-03-31T00:00:00"/>
    <x v="1"/>
    <s v="JD-16150"/>
    <s v="Justin Deggeller"/>
    <s v="Corporate"/>
    <s v="United States"/>
    <s v="Milwaukee"/>
    <x v="6"/>
    <n v="53209"/>
    <x v="2"/>
    <s v="FUR-CH-10000422"/>
    <x v="0"/>
    <s v="Chairs"/>
    <s v="Global Highback Leather Tilter in Burgundy"/>
    <n v="90.99"/>
    <n v="1"/>
    <x v="0"/>
    <n v="14.558400000000001"/>
    <n v="0.16"/>
  </r>
  <r>
    <n v="2944"/>
    <s v="CA-2017-126242"/>
    <x v="123"/>
    <x v="3"/>
    <n v="11"/>
    <x v="0"/>
    <s v="Sun"/>
    <d v="2017-11-24T00:00:00"/>
    <x v="1"/>
    <s v="MC-18100"/>
    <s v="Mick Crebagga"/>
    <s v="Consumer"/>
    <s v="United States"/>
    <s v="Los Angeles"/>
    <x v="1"/>
    <n v="90049"/>
    <x v="1"/>
    <s v="OFF-ST-10000675"/>
    <x v="1"/>
    <s v="Storage"/>
    <s v="File Shuttle II and Handi-File, Black"/>
    <n v="305.01"/>
    <n v="9"/>
    <x v="0"/>
    <n v="76.252499999999998"/>
    <n v="0.25"/>
  </r>
  <r>
    <n v="2946"/>
    <s v="CA-2016-166443"/>
    <x v="253"/>
    <x v="0"/>
    <n v="11"/>
    <x v="0"/>
    <s v="Fri"/>
    <d v="2016-11-05T00:00:00"/>
    <x v="2"/>
    <s v="LH-17020"/>
    <s v="Lisa Hazard"/>
    <s v="Consumer"/>
    <s v="United States"/>
    <s v="San Francisco"/>
    <x v="1"/>
    <n v="94122"/>
    <x v="1"/>
    <s v="FUR-FU-10004020"/>
    <x v="0"/>
    <s v="Furnishings"/>
    <s v="Advantus Panel Wall Acrylic Frame"/>
    <n v="38.29"/>
    <n v="7"/>
    <x v="0"/>
    <n v="16.464700000000001"/>
    <n v="0.43000000000000005"/>
  </r>
  <r>
    <n v="2947"/>
    <s v="CA-2017-169859"/>
    <x v="811"/>
    <x v="3"/>
    <n v="12"/>
    <x v="4"/>
    <s v="Thu"/>
    <d v="2017-12-18T00:00:00"/>
    <x v="1"/>
    <s v="MP-18175"/>
    <s v="Mike Pelletier"/>
    <s v="Home Office"/>
    <s v="United States"/>
    <s v="San Diego"/>
    <x v="1"/>
    <n v="92024"/>
    <x v="1"/>
    <s v="FUR-FU-10004963"/>
    <x v="0"/>
    <s v="Furnishings"/>
    <s v="Eldon 400 Class Desk Accessories, Black Carbon"/>
    <n v="26.25"/>
    <n v="3"/>
    <x v="0"/>
    <n v="11.025"/>
    <n v="0.42000000000000004"/>
  </r>
  <r>
    <n v="2950"/>
    <s v="CA-2017-134915"/>
    <x v="105"/>
    <x v="3"/>
    <n v="11"/>
    <x v="0"/>
    <s v="Sun"/>
    <d v="2017-11-12T00:00:00"/>
    <x v="3"/>
    <s v="EM-14140"/>
    <s v="Eugene Moren"/>
    <s v="Home Office"/>
    <s v="United States"/>
    <s v="Glendale"/>
    <x v="16"/>
    <n v="85301"/>
    <x v="1"/>
    <s v="TEC-AC-10001266"/>
    <x v="2"/>
    <s v="Accessories"/>
    <s v="Memorex Micro Travel Drive 8 GB"/>
    <n v="41.6"/>
    <n v="4"/>
    <x v="2"/>
    <n v="13"/>
    <n v="0.3125"/>
  </r>
  <r>
    <n v="2956"/>
    <s v="CA-2016-153353"/>
    <x v="297"/>
    <x v="0"/>
    <n v="8"/>
    <x v="6"/>
    <s v="Thu"/>
    <d v="2016-08-24T00:00:00"/>
    <x v="1"/>
    <s v="GG-14650"/>
    <s v="Greg Guthrie"/>
    <s v="Corporate"/>
    <s v="United States"/>
    <s v="New York City"/>
    <x v="15"/>
    <n v="10035"/>
    <x v="3"/>
    <s v="TEC-PH-10000439"/>
    <x v="2"/>
    <s v="Phones"/>
    <s v="GE DSL Phone Line Filter"/>
    <n v="39.99"/>
    <n v="1"/>
    <x v="0"/>
    <n v="11.597099999999999"/>
    <n v="0.28999999999999998"/>
  </r>
  <r>
    <n v="2957"/>
    <s v="CA-2017-123638"/>
    <x v="812"/>
    <x v="3"/>
    <n v="6"/>
    <x v="1"/>
    <s v="Tue"/>
    <d v="2017-07-04T00:00:00"/>
    <x v="1"/>
    <s v="MA-17995"/>
    <s v="Michelle Arnett"/>
    <s v="Home Office"/>
    <s v="United States"/>
    <s v="Watertown"/>
    <x v="15"/>
    <n v="13601"/>
    <x v="3"/>
    <s v="FUR-CH-10002647"/>
    <x v="0"/>
    <s v="Chairs"/>
    <s v="Situations Contoured Folding Chairs, 4/Set"/>
    <n v="191.64599999999999"/>
    <n v="3"/>
    <x v="9"/>
    <n v="31.940999999999999"/>
    <n v="0.16666666666666669"/>
  </r>
  <r>
    <n v="2958"/>
    <s v="CA-2017-168900"/>
    <x v="461"/>
    <x v="3"/>
    <n v="5"/>
    <x v="5"/>
    <s v="Thu"/>
    <d v="2017-05-09T00:00:00"/>
    <x v="1"/>
    <s v="SH-20395"/>
    <s v="Shahid Hopkins"/>
    <s v="Consumer"/>
    <s v="United States"/>
    <s v="Springfield"/>
    <x v="24"/>
    <n v="45503"/>
    <x v="3"/>
    <s v="OFF-BI-10003910"/>
    <x v="1"/>
    <s v="Binders"/>
    <s v="DXL Angle-View Binders with Locking Rings by Samsill"/>
    <n v="2.3130000000000002"/>
    <n v="1"/>
    <x v="7"/>
    <n v="-1.9275"/>
    <n v="-0.83333333333333326"/>
  </r>
  <r>
    <n v="2959"/>
    <s v="CA-2015-158456"/>
    <x v="100"/>
    <x v="1"/>
    <n v="12"/>
    <x v="4"/>
    <s v="Thu"/>
    <d v="2015-12-29T00:00:00"/>
    <x v="1"/>
    <s v="KT-16465"/>
    <s v="Kean Takahito"/>
    <s v="Consumer"/>
    <s v="United States"/>
    <s v="Los Angeles"/>
    <x v="1"/>
    <n v="90032"/>
    <x v="1"/>
    <s v="OFF-BI-10001097"/>
    <x v="1"/>
    <s v="Binders"/>
    <s v="Avery Hole Reinforcements"/>
    <n v="19.936"/>
    <n v="4"/>
    <x v="2"/>
    <n v="7.2267999999999999"/>
    <n v="0.36249999999999999"/>
  </r>
  <r>
    <n v="2961"/>
    <s v="CA-2017-143665"/>
    <x v="463"/>
    <x v="3"/>
    <n v="4"/>
    <x v="3"/>
    <s v="Wed"/>
    <d v="2017-05-01T00:00:00"/>
    <x v="1"/>
    <s v="PO-19180"/>
    <s v="Philisse Overcash"/>
    <s v="Home Office"/>
    <s v="United States"/>
    <s v="Seattle"/>
    <x v="4"/>
    <n v="98115"/>
    <x v="1"/>
    <s v="OFF-PA-10003673"/>
    <x v="1"/>
    <s v="Paper"/>
    <s v="Strathmore Photo Mount Cards"/>
    <n v="20.34"/>
    <n v="3"/>
    <x v="0"/>
    <n v="9.3564000000000007"/>
    <n v="0.46"/>
  </r>
  <r>
    <n v="2963"/>
    <s v="CA-2017-137428"/>
    <x v="813"/>
    <x v="3"/>
    <n v="12"/>
    <x v="4"/>
    <s v="Sat"/>
    <d v="2017-12-21T00:00:00"/>
    <x v="0"/>
    <s v="AY-10555"/>
    <s v="Andy Yotov"/>
    <s v="Corporate"/>
    <s v="United States"/>
    <s v="Oceanside"/>
    <x v="1"/>
    <n v="92054"/>
    <x v="1"/>
    <s v="FUR-CH-10002774"/>
    <x v="0"/>
    <s v="Chairs"/>
    <s v="Global Deluxe Stacking Chair, Gray"/>
    <n v="81.567999999999998"/>
    <n v="2"/>
    <x v="2"/>
    <n v="9.1763999999999992"/>
    <n v="0.11249999999999999"/>
  </r>
  <r>
    <n v="2967"/>
    <s v="CA-2014-162866"/>
    <x v="419"/>
    <x v="2"/>
    <n v="12"/>
    <x v="4"/>
    <s v="Sat"/>
    <d v="2014-12-31T00:00:00"/>
    <x v="1"/>
    <s v="Co-12640"/>
    <s v="Corey-Lock"/>
    <s v="Consumer"/>
    <s v="United States"/>
    <s v="Skokie"/>
    <x v="10"/>
    <n v="60076"/>
    <x v="2"/>
    <s v="FUR-FU-10001473"/>
    <x v="0"/>
    <s v="Furnishings"/>
    <s v="DAX Wood Document Frame"/>
    <n v="32.951999999999998"/>
    <n v="6"/>
    <x v="6"/>
    <n v="-19.7712"/>
    <n v="-0.60000000000000009"/>
  </r>
  <r>
    <n v="2969"/>
    <s v="CA-2017-167941"/>
    <x v="44"/>
    <x v="3"/>
    <n v="11"/>
    <x v="0"/>
    <s v="Mon"/>
    <d v="2017-11-09T00:00:00"/>
    <x v="0"/>
    <s v="JF-15565"/>
    <s v="Jill Fjeld"/>
    <s v="Consumer"/>
    <s v="United States"/>
    <s v="Fayetteville"/>
    <x v="3"/>
    <n v="28314"/>
    <x v="0"/>
    <s v="OFF-AP-10002118"/>
    <x v="1"/>
    <s v="Appliances"/>
    <s v="1.7 Cubic Foot Compact &quot;Cube&quot; Office Refrigerators"/>
    <n v="499.584"/>
    <n v="3"/>
    <x v="2"/>
    <n v="43.7136"/>
    <n v="8.7499999999999994E-2"/>
  </r>
  <r>
    <n v="2974"/>
    <s v="CA-2017-111808"/>
    <x v="813"/>
    <x v="3"/>
    <n v="12"/>
    <x v="4"/>
    <s v="Sat"/>
    <d v="2017-12-20T00:00:00"/>
    <x v="1"/>
    <s v="AR-10510"/>
    <s v="Andrew Roberts"/>
    <s v="Consumer"/>
    <s v="United States"/>
    <s v="Tulsa"/>
    <x v="26"/>
    <n v="74133"/>
    <x v="2"/>
    <s v="OFF-BI-10004656"/>
    <x v="1"/>
    <s v="Binders"/>
    <s v="Peel &amp; Stick Add-On Corner Pockets"/>
    <n v="10.8"/>
    <n v="5"/>
    <x v="0"/>
    <n v="5.1840000000000002"/>
    <n v="0.48"/>
  </r>
  <r>
    <n v="2975"/>
    <s v="CA-2015-137512"/>
    <x v="814"/>
    <x v="1"/>
    <n v="5"/>
    <x v="5"/>
    <s v="Thu"/>
    <d v="2015-05-12T00:00:00"/>
    <x v="1"/>
    <s v="AG-10675"/>
    <s v="Anna Gayman"/>
    <s v="Consumer"/>
    <s v="United States"/>
    <s v="Allen"/>
    <x v="5"/>
    <n v="75002"/>
    <x v="2"/>
    <s v="FUR-TA-10001095"/>
    <x v="0"/>
    <s v="Tables"/>
    <s v="Chromcraft Round Conference Tables"/>
    <n v="244.006"/>
    <n v="2"/>
    <x v="4"/>
    <n v="-31.372199999999999"/>
    <n v="-0.12857142857142856"/>
  </r>
  <r>
    <n v="2977"/>
    <s v="CA-2017-139773"/>
    <x v="765"/>
    <x v="3"/>
    <n v="12"/>
    <x v="4"/>
    <s v="Mon"/>
    <d v="2017-12-04T00:00:00"/>
    <x v="3"/>
    <s v="DV-13045"/>
    <s v="Darrin Van Huff"/>
    <s v="Corporate"/>
    <s v="United States"/>
    <s v="Philadelphia"/>
    <x v="9"/>
    <n v="19143"/>
    <x v="3"/>
    <s v="FUR-CH-10001797"/>
    <x v="0"/>
    <s v="Chairs"/>
    <s v="Safco Chair Connectors, 6/Carton"/>
    <n v="188.55199999999999"/>
    <n v="7"/>
    <x v="4"/>
    <n v="-2.6936"/>
    <n v="-1.4285714285714287E-2"/>
  </r>
  <r>
    <n v="2978"/>
    <s v="CA-2017-134607"/>
    <x v="618"/>
    <x v="3"/>
    <n v="10"/>
    <x v="2"/>
    <s v="Tue"/>
    <d v="2017-10-08T00:00:00"/>
    <x v="0"/>
    <s v="HL-15040"/>
    <s v="Hunter Lopez"/>
    <s v="Consumer"/>
    <s v="United States"/>
    <s v="Rochester"/>
    <x v="15"/>
    <n v="14609"/>
    <x v="3"/>
    <s v="OFF-ST-10002214"/>
    <x v="1"/>
    <s v="Storage"/>
    <s v="X-Rack File for Hanging Folders"/>
    <n v="22.58"/>
    <n v="2"/>
    <x v="0"/>
    <n v="5.8708"/>
    <n v="0.26"/>
  </r>
  <r>
    <n v="2979"/>
    <s v="CA-2014-109232"/>
    <x v="285"/>
    <x v="2"/>
    <n v="1"/>
    <x v="9"/>
    <s v="Mon"/>
    <d v="2014-01-16T00:00:00"/>
    <x v="0"/>
    <s v="ND-18370"/>
    <s v="Natalie DeCherney"/>
    <s v="Consumer"/>
    <s v="United States"/>
    <s v="Mount Pleasant"/>
    <x v="20"/>
    <n v="29464"/>
    <x v="0"/>
    <s v="FUR-CH-10000422"/>
    <x v="0"/>
    <s v="Chairs"/>
    <s v="Global Highback Leather Tilter in Burgundy"/>
    <n v="545.94000000000005"/>
    <n v="6"/>
    <x v="0"/>
    <n v="87.350399999999993"/>
    <n v="0.15999999999999998"/>
  </r>
  <r>
    <n v="2980"/>
    <s v="CA-2015-139850"/>
    <x v="815"/>
    <x v="1"/>
    <n v="6"/>
    <x v="1"/>
    <s v="Fri"/>
    <d v="2015-06-17T00:00:00"/>
    <x v="1"/>
    <s v="GB-14575"/>
    <s v="Giulietta Baptist"/>
    <s v="Consumer"/>
    <s v="United States"/>
    <s v="Philadelphia"/>
    <x v="9"/>
    <n v="19134"/>
    <x v="3"/>
    <s v="OFF-PA-10003848"/>
    <x v="1"/>
    <s v="Paper"/>
    <s v="Xerox 1997"/>
    <n v="20.736000000000001"/>
    <n v="4"/>
    <x v="2"/>
    <n v="7.2576000000000001"/>
    <n v="0.35"/>
  </r>
  <r>
    <n v="2982"/>
    <s v="CA-2014-131310"/>
    <x v="136"/>
    <x v="2"/>
    <n v="7"/>
    <x v="7"/>
    <s v="Sat"/>
    <d v="2014-07-18T00:00:00"/>
    <x v="1"/>
    <s v="CL-12565"/>
    <s v="Clay Ludtke"/>
    <s v="Consumer"/>
    <s v="United States"/>
    <s v="Seattle"/>
    <x v="4"/>
    <n v="98115"/>
    <x v="1"/>
    <s v="FUR-CH-10001797"/>
    <x v="0"/>
    <s v="Chairs"/>
    <s v="Safco Chair Connectors, 6/Carton"/>
    <n v="123.136"/>
    <n v="4"/>
    <x v="2"/>
    <n v="13.8528"/>
    <n v="0.1125"/>
  </r>
  <r>
    <n v="2984"/>
    <s v="US-2014-112872"/>
    <x v="771"/>
    <x v="2"/>
    <n v="12"/>
    <x v="4"/>
    <s v="Sat"/>
    <d v="2014-12-11T00:00:00"/>
    <x v="0"/>
    <s v="RC-19960"/>
    <s v="Ryan Crowe"/>
    <s v="Consumer"/>
    <s v="United States"/>
    <s v="Springfield"/>
    <x v="21"/>
    <n v="97477"/>
    <x v="1"/>
    <s v="OFF-ST-10002205"/>
    <x v="1"/>
    <s v="Storage"/>
    <s v="File Shuttle I and Handi-File"/>
    <n v="53.423999999999999"/>
    <n v="3"/>
    <x v="2"/>
    <n v="4.6745999999999999"/>
    <n v="8.7499999999999994E-2"/>
  </r>
  <r>
    <n v="2986"/>
    <s v="CA-2016-139269"/>
    <x v="816"/>
    <x v="0"/>
    <n v="5"/>
    <x v="5"/>
    <s v="Wed"/>
    <d v="2016-05-30T00:00:00"/>
    <x v="1"/>
    <s v="JB-16045"/>
    <s v="Julia Barnett"/>
    <s v="Home Office"/>
    <s v="United States"/>
    <s v="Columbus"/>
    <x v="32"/>
    <n v="31907"/>
    <x v="0"/>
    <s v="FUR-FU-10000755"/>
    <x v="0"/>
    <s v="Furnishings"/>
    <s v="Eldon Expressions Mahogany Wood Desk Collection"/>
    <n v="24.96"/>
    <n v="4"/>
    <x v="0"/>
    <n v="6.24"/>
    <n v="0.25"/>
  </r>
  <r>
    <n v="2989"/>
    <s v="CA-2016-139010"/>
    <x v="817"/>
    <x v="0"/>
    <n v="2"/>
    <x v="11"/>
    <s v="Sun"/>
    <d v="2016-02-26T00:00:00"/>
    <x v="0"/>
    <s v="MC-17635"/>
    <s v="Matthew Clasen"/>
    <s v="Corporate"/>
    <s v="United States"/>
    <s v="Los Angeles"/>
    <x v="1"/>
    <n v="90032"/>
    <x v="1"/>
    <s v="TEC-AC-10004227"/>
    <x v="2"/>
    <s v="Accessories"/>
    <s v="SanDisk Ultra 16 GB MicroSDHC Class 10 Memory Card"/>
    <n v="12.99"/>
    <n v="1"/>
    <x v="0"/>
    <n v="0.77939999999999998"/>
    <n v="0.06"/>
  </r>
  <r>
    <n v="2993"/>
    <s v="CA-2016-134376"/>
    <x v="818"/>
    <x v="0"/>
    <n v="10"/>
    <x v="2"/>
    <s v="Sun"/>
    <d v="2016-10-06T00:00:00"/>
    <x v="1"/>
    <s v="TT-21265"/>
    <s v="Tim Taslimi"/>
    <s v="Corporate"/>
    <s v="United States"/>
    <s v="New York City"/>
    <x v="15"/>
    <n v="10024"/>
    <x v="3"/>
    <s v="OFF-AP-10004532"/>
    <x v="1"/>
    <s v="Appliances"/>
    <s v="Kensington 6 Outlet Guardian Standard Surge Protector"/>
    <n v="61.44"/>
    <n v="3"/>
    <x v="0"/>
    <n v="16.588799999999999"/>
    <n v="0.27"/>
  </r>
  <r>
    <n v="2994"/>
    <s v="CA-2017-147291"/>
    <x v="819"/>
    <x v="3"/>
    <n v="3"/>
    <x v="10"/>
    <s v="Sat"/>
    <d v="2017-03-17T00:00:00"/>
    <x v="1"/>
    <s v="MJ-17740"/>
    <s v="Max Jones"/>
    <s v="Consumer"/>
    <s v="United States"/>
    <s v="Detroit"/>
    <x v="12"/>
    <n v="48227"/>
    <x v="2"/>
    <s v="OFF-BI-10003091"/>
    <x v="1"/>
    <s v="Binders"/>
    <s v="GBC DocuBind TL200 Manual Binding Machine"/>
    <n v="895.92"/>
    <n v="4"/>
    <x v="0"/>
    <n v="421.08240000000001"/>
    <n v="0.47000000000000003"/>
  </r>
  <r>
    <n v="2995"/>
    <s v="CA-2016-112893"/>
    <x v="820"/>
    <x v="0"/>
    <n v="9"/>
    <x v="8"/>
    <s v="Fri"/>
    <d v="2016-09-13T00:00:00"/>
    <x v="0"/>
    <s v="AT-10735"/>
    <s v="Annie Thurman"/>
    <s v="Consumer"/>
    <s v="United States"/>
    <s v="Stockton"/>
    <x v="1"/>
    <n v="95207"/>
    <x v="1"/>
    <s v="OFF-BI-10004654"/>
    <x v="1"/>
    <s v="Binders"/>
    <s v="VariCap6 Expandable Binder"/>
    <n v="55.36"/>
    <n v="4"/>
    <x v="2"/>
    <n v="18.684000000000001"/>
    <n v="0.33750000000000002"/>
  </r>
  <r>
    <n v="2996"/>
    <s v="US-2014-150532"/>
    <x v="682"/>
    <x v="2"/>
    <n v="7"/>
    <x v="7"/>
    <s v="Mon"/>
    <d v="2014-07-21T00:00:00"/>
    <x v="1"/>
    <s v="PB-19150"/>
    <s v="Philip Brown"/>
    <s v="Consumer"/>
    <s v="United States"/>
    <s v="Phoenix"/>
    <x v="16"/>
    <n v="85023"/>
    <x v="1"/>
    <s v="OFF-ST-10000760"/>
    <x v="1"/>
    <s v="Storage"/>
    <s v="Eldon Fold 'N Roll Cart System"/>
    <n v="55.92"/>
    <n v="5"/>
    <x v="2"/>
    <n v="6.2910000000000004"/>
    <n v="0.1125"/>
  </r>
  <r>
    <n v="2997"/>
    <s v="CA-2014-138317"/>
    <x v="260"/>
    <x v="2"/>
    <n v="6"/>
    <x v="1"/>
    <s v="Sat"/>
    <d v="2014-06-25T00:00:00"/>
    <x v="1"/>
    <s v="NW-18400"/>
    <s v="Natalie Webber"/>
    <s v="Consumer"/>
    <s v="United States"/>
    <s v="Philadelphia"/>
    <x v="9"/>
    <n v="19120"/>
    <x v="3"/>
    <s v="OFF-EN-10001539"/>
    <x v="1"/>
    <s v="Envelopes"/>
    <s v="Staple envelope"/>
    <n v="24.896000000000001"/>
    <n v="4"/>
    <x v="2"/>
    <n v="8.4024000000000001"/>
    <n v="0.33749999999999997"/>
  </r>
  <r>
    <n v="3003"/>
    <s v="CA-2015-130610"/>
    <x v="757"/>
    <x v="1"/>
    <n v="7"/>
    <x v="7"/>
    <s v="Sun"/>
    <d v="2015-07-10T00:00:00"/>
    <x v="1"/>
    <s v="VP-21730"/>
    <s v="Victor Preis"/>
    <s v="Home Office"/>
    <s v="United States"/>
    <s v="Sterling Heights"/>
    <x v="12"/>
    <n v="48310"/>
    <x v="2"/>
    <s v="OFF-BI-10003655"/>
    <x v="1"/>
    <s v="Binders"/>
    <s v="Durable Pressboard Binders"/>
    <n v="19"/>
    <n v="5"/>
    <x v="0"/>
    <n v="8.93"/>
    <n v="0.47"/>
  </r>
  <r>
    <n v="3004"/>
    <s v="CA-2017-104381"/>
    <x v="813"/>
    <x v="3"/>
    <n v="12"/>
    <x v="4"/>
    <s v="Sat"/>
    <d v="2017-12-23T00:00:00"/>
    <x v="1"/>
    <s v="RD-19810"/>
    <s v="Ross DeVincentis"/>
    <s v="Home Office"/>
    <s v="United States"/>
    <s v="Rochester"/>
    <x v="15"/>
    <n v="14609"/>
    <x v="3"/>
    <s v="OFF-BI-10001628"/>
    <x v="1"/>
    <s v="Binders"/>
    <s v="Acco Data Flex Cable Posts For Top &amp; Bottom Load Binders, 6&quot; Capacity"/>
    <n v="33.375999999999998"/>
    <n v="4"/>
    <x v="2"/>
    <n v="10.43"/>
    <n v="0.3125"/>
  </r>
  <r>
    <n v="3005"/>
    <s v="CA-2016-131499"/>
    <x v="162"/>
    <x v="0"/>
    <n v="9"/>
    <x v="8"/>
    <s v="Thu"/>
    <d v="2016-09-10T00:00:00"/>
    <x v="2"/>
    <s v="MG-17875"/>
    <s v="Michael Grace"/>
    <s v="Home Office"/>
    <s v="United States"/>
    <s v="New York City"/>
    <x v="15"/>
    <n v="10011"/>
    <x v="3"/>
    <s v="OFF-AP-10003779"/>
    <x v="1"/>
    <s v="Appliances"/>
    <s v="Kensington 7 Outlet MasterPiece Power Center with Fax/Phone Line Protection"/>
    <n v="207.48"/>
    <n v="1"/>
    <x v="0"/>
    <n v="62.244"/>
    <n v="0.3"/>
  </r>
  <r>
    <n v="3006"/>
    <s v="CA-2014-148761"/>
    <x v="821"/>
    <x v="2"/>
    <n v="5"/>
    <x v="5"/>
    <s v="Sat"/>
    <d v="2014-05-21T00:00:00"/>
    <x v="1"/>
    <s v="PA-19060"/>
    <s v="Pete Armstrong"/>
    <s v="Home Office"/>
    <s v="United States"/>
    <s v="Eau Claire"/>
    <x v="6"/>
    <n v="54703"/>
    <x v="2"/>
    <s v="OFF-BI-10000666"/>
    <x v="1"/>
    <s v="Binders"/>
    <s v="Surelock Post Binders"/>
    <n v="91.68"/>
    <n v="3"/>
    <x v="0"/>
    <n v="45.84"/>
    <n v="0.5"/>
  </r>
  <r>
    <n v="3007"/>
    <s v="CA-2017-116519"/>
    <x v="119"/>
    <x v="3"/>
    <n v="10"/>
    <x v="2"/>
    <s v="Fri"/>
    <d v="2017-10-15T00:00:00"/>
    <x v="2"/>
    <s v="CR-12730"/>
    <s v="Craig Reiter"/>
    <s v="Consumer"/>
    <s v="United States"/>
    <s v="New York City"/>
    <x v="15"/>
    <n v="10009"/>
    <x v="3"/>
    <s v="OFF-AP-10000828"/>
    <x v="1"/>
    <s v="Appliances"/>
    <s v="Avanti 4.4 Cu. Ft. Refrigerator"/>
    <n v="904.9"/>
    <n v="5"/>
    <x v="0"/>
    <n v="253.37200000000001"/>
    <n v="0.28000000000000003"/>
  </r>
  <r>
    <n v="3008"/>
    <s v="CA-2014-130729"/>
    <x v="741"/>
    <x v="2"/>
    <n v="10"/>
    <x v="2"/>
    <s v="Fri"/>
    <d v="2014-10-29T00:00:00"/>
    <x v="1"/>
    <s v="AA-10375"/>
    <s v="Allen Armold"/>
    <s v="Consumer"/>
    <s v="United States"/>
    <s v="Rancho Cucamonga"/>
    <x v="1"/>
    <n v="91730"/>
    <x v="1"/>
    <s v="OFF-BI-10002706"/>
    <x v="1"/>
    <s v="Binders"/>
    <s v="Avery Premier Heavy-Duty Binder with Round Locking Rings"/>
    <n v="34.271999999999998"/>
    <n v="3"/>
    <x v="2"/>
    <n v="11.138400000000001"/>
    <n v="0.32500000000000001"/>
  </r>
  <r>
    <n v="3009"/>
    <s v="CA-2016-124772"/>
    <x v="5"/>
    <x v="0"/>
    <n v="12"/>
    <x v="4"/>
    <s v="Mon"/>
    <d v="2016-12-06T00:00:00"/>
    <x v="2"/>
    <s v="JG-15160"/>
    <s v="James Galang"/>
    <s v="Consumer"/>
    <s v="United States"/>
    <s v="Murray"/>
    <x v="0"/>
    <n v="42071"/>
    <x v="0"/>
    <s v="FUR-FU-10004748"/>
    <x v="0"/>
    <s v="Furnishings"/>
    <s v="Howard Miller 16&quot; Diameter Gallery Wall Clock"/>
    <n v="191.82"/>
    <n v="3"/>
    <x v="0"/>
    <n v="74.809799999999996"/>
    <n v="0.39"/>
  </r>
  <r>
    <n v="3010"/>
    <s v="CA-2016-115525"/>
    <x v="196"/>
    <x v="0"/>
    <n v="7"/>
    <x v="7"/>
    <s v="Mon"/>
    <d v="2016-07-29T00:00:00"/>
    <x v="1"/>
    <s v="RR-19525"/>
    <s v="Rick Reed"/>
    <s v="Corporate"/>
    <s v="United States"/>
    <s v="Toledo"/>
    <x v="24"/>
    <n v="43615"/>
    <x v="3"/>
    <s v="OFF-AP-10000026"/>
    <x v="1"/>
    <s v="Appliances"/>
    <s v="Tripp Lite Isotel 6 Outlet Surge Protector with Fax/Modem Protection"/>
    <n v="243.88"/>
    <n v="5"/>
    <x v="2"/>
    <n v="27.436499999999999"/>
    <n v="0.1125"/>
  </r>
  <r>
    <n v="3011"/>
    <s v="CA-2017-134845"/>
    <x v="822"/>
    <x v="3"/>
    <n v="4"/>
    <x v="3"/>
    <s v="Mon"/>
    <d v="2017-04-23T00:00:00"/>
    <x v="1"/>
    <s v="SR-20425"/>
    <s v="Sharelle Roach"/>
    <s v="Home Office"/>
    <s v="United States"/>
    <s v="Louisville"/>
    <x v="22"/>
    <n v="80027"/>
    <x v="1"/>
    <s v="OFF-BI-10000773"/>
    <x v="1"/>
    <s v="Binders"/>
    <s v="Insertable Tab Post Binder Dividers"/>
    <n v="12.03"/>
    <n v="5"/>
    <x v="7"/>
    <n v="-9.2230000000000008"/>
    <n v="-0.76666666666666672"/>
  </r>
  <r>
    <n v="3016"/>
    <s v="US-2015-138919"/>
    <x v="14"/>
    <x v="1"/>
    <n v="9"/>
    <x v="8"/>
    <s v="Thu"/>
    <d v="2015-09-21T00:00:00"/>
    <x v="1"/>
    <s v="LS-16975"/>
    <s v="Lindsay Shagiari"/>
    <s v="Home Office"/>
    <s v="United States"/>
    <s v="New York City"/>
    <x v="15"/>
    <n v="10035"/>
    <x v="3"/>
    <s v="FUR-TA-10004154"/>
    <x v="0"/>
    <s v="Tables"/>
    <s v="Riverside Furniture Oval Coffee Table, Oval End Table, End Table with Drawer"/>
    <n v="344.22"/>
    <n v="2"/>
    <x v="8"/>
    <n v="-103.26600000000001"/>
    <n v="-0.3"/>
  </r>
  <r>
    <n v="3017"/>
    <s v="US-2016-160528"/>
    <x v="823"/>
    <x v="0"/>
    <n v="8"/>
    <x v="6"/>
    <s v="Tue"/>
    <d v="2016-08-30T00:00:00"/>
    <x v="1"/>
    <s v="MH-18115"/>
    <s v="Mick Hernandez"/>
    <s v="Home Office"/>
    <s v="United States"/>
    <s v="Pharr"/>
    <x v="5"/>
    <n v="78577"/>
    <x v="2"/>
    <s v="OFF-ST-10002743"/>
    <x v="1"/>
    <s v="Storage"/>
    <s v="SAFCO Boltless Steel Shelving"/>
    <n v="727.29600000000005"/>
    <n v="8"/>
    <x v="2"/>
    <n v="-172.7328"/>
    <n v="-0.23749999999999999"/>
  </r>
  <r>
    <n v="3020"/>
    <s v="CA-2015-123568"/>
    <x v="624"/>
    <x v="1"/>
    <n v="11"/>
    <x v="0"/>
    <s v="Sun"/>
    <d v="2015-11-14T00:00:00"/>
    <x v="1"/>
    <s v="SC-20095"/>
    <s v="Sanjit Chand"/>
    <s v="Consumer"/>
    <s v="United States"/>
    <s v="West Jordan"/>
    <x v="7"/>
    <n v="84084"/>
    <x v="1"/>
    <s v="OFF-FA-10002701"/>
    <x v="1"/>
    <s v="Fasteners"/>
    <s v="Alliance Rubber Bands"/>
    <n v="5.04"/>
    <n v="3"/>
    <x v="0"/>
    <n v="0.2016"/>
    <n v="0.04"/>
  </r>
  <r>
    <n v="3024"/>
    <s v="CA-2017-124674"/>
    <x v="697"/>
    <x v="3"/>
    <n v="11"/>
    <x v="0"/>
    <s v="Fri"/>
    <d v="2017-11-23T00:00:00"/>
    <x v="1"/>
    <s v="JB-16000"/>
    <s v="Joy Bell-"/>
    <s v="Consumer"/>
    <s v="United States"/>
    <s v="Brownsville"/>
    <x v="5"/>
    <n v="78521"/>
    <x v="2"/>
    <s v="FUR-BO-10002202"/>
    <x v="0"/>
    <s v="Bookcases"/>
    <s v="Atlantic Metals Mobile 2-Shelf Bookcases, Custom Colors"/>
    <n v="327.7328"/>
    <n v="2"/>
    <x v="10"/>
    <n v="-14.4588"/>
    <n v="-4.4117647058823532E-2"/>
  </r>
  <r>
    <n v="3025"/>
    <s v="CA-2015-164441"/>
    <x v="624"/>
    <x v="1"/>
    <n v="11"/>
    <x v="0"/>
    <s v="Sun"/>
    <d v="2015-11-13T00:00:00"/>
    <x v="1"/>
    <s v="AC-10450"/>
    <s v="Amy Cox"/>
    <s v="Consumer"/>
    <s v="United States"/>
    <s v="New York City"/>
    <x v="15"/>
    <n v="10011"/>
    <x v="3"/>
    <s v="OFF-BI-10001922"/>
    <x v="1"/>
    <s v="Binders"/>
    <s v="Storex Dura Pro Binders"/>
    <n v="52.271999999999998"/>
    <n v="11"/>
    <x v="2"/>
    <n v="17.6418"/>
    <n v="0.33750000000000002"/>
  </r>
  <r>
    <n v="3028"/>
    <s v="CA-2014-106719"/>
    <x v="824"/>
    <x v="2"/>
    <n v="8"/>
    <x v="6"/>
    <s v="Sun"/>
    <d v="2014-08-24T00:00:00"/>
    <x v="3"/>
    <s v="RB-19645"/>
    <s v="Robert Barroso"/>
    <s v="Corporate"/>
    <s v="United States"/>
    <s v="Billings"/>
    <x v="37"/>
    <n v="59102"/>
    <x v="1"/>
    <s v="OFF-BI-10002799"/>
    <x v="1"/>
    <s v="Binders"/>
    <s v="SlimView Poly Binder, 3/8&quot;"/>
    <n v="8.2880000000000003"/>
    <n v="2"/>
    <x v="2"/>
    <n v="2.6936"/>
    <n v="0.32500000000000001"/>
  </r>
  <r>
    <n v="3029"/>
    <s v="CA-2017-116855"/>
    <x v="94"/>
    <x v="3"/>
    <n v="12"/>
    <x v="4"/>
    <s v="Sun"/>
    <d v="2017-12-21T00:00:00"/>
    <x v="1"/>
    <s v="AI-10855"/>
    <s v="Arianne Irving"/>
    <s v="Consumer"/>
    <s v="United States"/>
    <s v="Chesapeake"/>
    <x v="17"/>
    <n v="23320"/>
    <x v="0"/>
    <s v="FUR-CH-10003846"/>
    <x v="0"/>
    <s v="Chairs"/>
    <s v="Hon Valutask Swivel Chairs"/>
    <n v="504.9"/>
    <n v="5"/>
    <x v="0"/>
    <n v="80.784000000000006"/>
    <n v="0.16000000000000003"/>
  </r>
  <r>
    <n v="3030"/>
    <s v="US-2016-164189"/>
    <x v="825"/>
    <x v="0"/>
    <n v="3"/>
    <x v="10"/>
    <s v="Thu"/>
    <d v="2016-03-28T00:00:00"/>
    <x v="1"/>
    <s v="DR-12880"/>
    <s v="Dan Reichenbach"/>
    <s v="Corporate"/>
    <s v="United States"/>
    <s v="Gresham"/>
    <x v="21"/>
    <n v="97030"/>
    <x v="1"/>
    <s v="TEC-PH-10003691"/>
    <x v="2"/>
    <s v="Phones"/>
    <s v="BlackBerry Q10"/>
    <n v="403.16800000000001"/>
    <n v="4"/>
    <x v="2"/>
    <n v="25.198"/>
    <n v="6.25E-2"/>
  </r>
  <r>
    <n v="3031"/>
    <s v="CA-2015-168480"/>
    <x v="478"/>
    <x v="1"/>
    <n v="9"/>
    <x v="8"/>
    <s v="Mon"/>
    <d v="2015-09-27T00:00:00"/>
    <x v="1"/>
    <s v="DM-12955"/>
    <s v="Dario Medina"/>
    <s v="Corporate"/>
    <s v="United States"/>
    <s v="Lincoln Park"/>
    <x v="12"/>
    <n v="48146"/>
    <x v="2"/>
    <s v="FUR-BO-10000468"/>
    <x v="0"/>
    <s v="Bookcases"/>
    <s v="O'Sullivan 2-Shelf Heavy-Duty Bookcases"/>
    <n v="194.32"/>
    <n v="4"/>
    <x v="0"/>
    <n v="31.091200000000001"/>
    <n v="0.16"/>
  </r>
  <r>
    <n v="3033"/>
    <s v="US-2016-114293"/>
    <x v="826"/>
    <x v="0"/>
    <n v="11"/>
    <x v="0"/>
    <s v="Mon"/>
    <d v="2016-11-26T00:00:00"/>
    <x v="1"/>
    <s v="JH-16180"/>
    <s v="Justin Hirsh"/>
    <s v="Consumer"/>
    <s v="United States"/>
    <s v="Gresham"/>
    <x v="21"/>
    <n v="97030"/>
    <x v="1"/>
    <s v="FUR-CH-10003833"/>
    <x v="0"/>
    <s v="Chairs"/>
    <s v="Novimex Fabric Task Chair"/>
    <n v="195.136"/>
    <n v="4"/>
    <x v="2"/>
    <n v="-12.196"/>
    <n v="-6.25E-2"/>
  </r>
  <r>
    <n v="3034"/>
    <s v="CA-2017-134173"/>
    <x v="118"/>
    <x v="3"/>
    <n v="9"/>
    <x v="8"/>
    <s v="Sat"/>
    <d v="2017-09-21T00:00:00"/>
    <x v="1"/>
    <s v="AB-10060"/>
    <s v="Adam Bellavance"/>
    <s v="Home Office"/>
    <s v="United States"/>
    <s v="Philadelphia"/>
    <x v="9"/>
    <n v="19143"/>
    <x v="3"/>
    <s v="OFF-PA-10004355"/>
    <x v="1"/>
    <s v="Paper"/>
    <s v="Xerox 231"/>
    <n v="20.736000000000001"/>
    <n v="4"/>
    <x v="2"/>
    <n v="7.2576000000000001"/>
    <n v="0.35"/>
  </r>
  <r>
    <n v="3035"/>
    <s v="US-2015-123960"/>
    <x v="827"/>
    <x v="1"/>
    <n v="6"/>
    <x v="1"/>
    <s v="Thu"/>
    <d v="2015-06-16T00:00:00"/>
    <x v="1"/>
    <s v="BD-11605"/>
    <s v="Brian Dahlen"/>
    <s v="Consumer"/>
    <s v="United States"/>
    <s v="Monroe"/>
    <x v="28"/>
    <n v="71203"/>
    <x v="0"/>
    <s v="TEC-AC-10003038"/>
    <x v="2"/>
    <s v="Accessories"/>
    <s v="Kingston Digital DataTraveler 16GB USB 2.0"/>
    <n v="53.7"/>
    <n v="6"/>
    <x v="0"/>
    <n v="10.202999999999999"/>
    <n v="0.18999999999999997"/>
  </r>
  <r>
    <n v="3040"/>
    <s v="CA-2017-101749"/>
    <x v="618"/>
    <x v="3"/>
    <n v="10"/>
    <x v="2"/>
    <s v="Tue"/>
    <d v="2017-10-08T00:00:00"/>
    <x v="1"/>
    <s v="AS-10045"/>
    <s v="Aaron Smayling"/>
    <s v="Corporate"/>
    <s v="United States"/>
    <s v="Pasadena"/>
    <x v="1"/>
    <n v="91104"/>
    <x v="1"/>
    <s v="FUR-TA-10001520"/>
    <x v="0"/>
    <s v="Tables"/>
    <s v="Lesro Sheffield Collection Coffee Table, End Table, Center Table, Corner Table"/>
    <n v="171.28800000000001"/>
    <n v="3"/>
    <x v="2"/>
    <n v="-6.4233000000000002"/>
    <n v="-3.7499999999999999E-2"/>
  </r>
  <r>
    <n v="3041"/>
    <s v="US-2016-147991"/>
    <x v="462"/>
    <x v="0"/>
    <n v="5"/>
    <x v="5"/>
    <s v="Thu"/>
    <d v="2016-05-09T00:00:00"/>
    <x v="1"/>
    <s v="ZD-21925"/>
    <s v="Zuschuss Donatelli"/>
    <s v="Consumer"/>
    <s v="United States"/>
    <s v="Chattanooga"/>
    <x v="18"/>
    <n v="37421"/>
    <x v="0"/>
    <s v="FUR-FU-10004270"/>
    <x v="0"/>
    <s v="Furnishings"/>
    <s v="Eldon Image Series Desk Accessories, Burgundy"/>
    <n v="16.72"/>
    <n v="5"/>
    <x v="2"/>
    <n v="3.3439999999999999"/>
    <n v="0.2"/>
  </r>
  <r>
    <n v="3042"/>
    <s v="CA-2017-149559"/>
    <x v="219"/>
    <x v="3"/>
    <n v="9"/>
    <x v="8"/>
    <s v="Mon"/>
    <d v="2017-09-12T00:00:00"/>
    <x v="3"/>
    <s v="KF-16285"/>
    <s v="Karen Ferguson"/>
    <s v="Home Office"/>
    <s v="United States"/>
    <s v="Long Beach"/>
    <x v="1"/>
    <n v="90805"/>
    <x v="1"/>
    <s v="OFF-PA-10003172"/>
    <x v="1"/>
    <s v="Paper"/>
    <s v="Xerox 1996"/>
    <n v="12.96"/>
    <n v="2"/>
    <x v="0"/>
    <n v="6.2207999999999997"/>
    <n v="0.47999999999999993"/>
  </r>
  <r>
    <n v="3045"/>
    <s v="CA-2015-135174"/>
    <x v="28"/>
    <x v="1"/>
    <n v="4"/>
    <x v="3"/>
    <s v="Thu"/>
    <d v="2015-05-02T00:00:00"/>
    <x v="0"/>
    <s v="BP-11230"/>
    <s v="Benjamin Patterson"/>
    <s v="Consumer"/>
    <s v="United States"/>
    <s v="Troy"/>
    <x v="24"/>
    <n v="45373"/>
    <x v="3"/>
    <s v="TEC-PH-10001530"/>
    <x v="2"/>
    <s v="Phones"/>
    <s v="Cisco Unified IP Phone 7945G VoIP phone"/>
    <n v="1022.97"/>
    <n v="5"/>
    <x v="8"/>
    <n v="-255.74250000000001"/>
    <n v="-0.25"/>
  </r>
  <r>
    <n v="3046"/>
    <s v="CA-2017-125290"/>
    <x v="44"/>
    <x v="3"/>
    <n v="11"/>
    <x v="0"/>
    <s v="Mon"/>
    <d v="2017-11-10T00:00:00"/>
    <x v="0"/>
    <s v="CC-12430"/>
    <s v="Chuck Clark"/>
    <s v="Home Office"/>
    <s v="United States"/>
    <s v="Minneapolis"/>
    <x v="11"/>
    <n v="55407"/>
    <x v="2"/>
    <s v="OFF-AR-10001216"/>
    <x v="1"/>
    <s v="Art"/>
    <s v="Newell 339"/>
    <n v="13.9"/>
    <n v="5"/>
    <x v="0"/>
    <n v="3.6139999999999999"/>
    <n v="0.26"/>
  </r>
  <r>
    <n v="3048"/>
    <s v="CA-2014-137351"/>
    <x v="584"/>
    <x v="2"/>
    <n v="9"/>
    <x v="8"/>
    <s v="Tue"/>
    <d v="2014-10-04T00:00:00"/>
    <x v="1"/>
    <s v="DB-13615"/>
    <s v="Doug Bickford"/>
    <s v="Consumer"/>
    <s v="United States"/>
    <s v="Seattle"/>
    <x v="4"/>
    <n v="98105"/>
    <x v="1"/>
    <s v="OFF-BI-10003910"/>
    <x v="1"/>
    <s v="Binders"/>
    <s v="DXL Angle-View Binders with Locking Rings by Samsill"/>
    <n v="43.176000000000002"/>
    <n v="7"/>
    <x v="2"/>
    <n v="13.4925"/>
    <n v="0.3125"/>
  </r>
  <r>
    <n v="3049"/>
    <s v="CA-2017-121419"/>
    <x v="456"/>
    <x v="3"/>
    <n v="4"/>
    <x v="3"/>
    <s v="Sun"/>
    <d v="2017-04-04T00:00:00"/>
    <x v="2"/>
    <s v="TC-21475"/>
    <s v="Tony Chapman"/>
    <s v="Home Office"/>
    <s v="United States"/>
    <s v="Columbus"/>
    <x v="32"/>
    <n v="31907"/>
    <x v="0"/>
    <s v="FUR-TA-10004534"/>
    <x v="0"/>
    <s v="Tables"/>
    <s v="Bevis 44 x 96 Conference Tables"/>
    <n v="411.8"/>
    <n v="2"/>
    <x v="0"/>
    <n v="70.006"/>
    <n v="0.16999999999999998"/>
  </r>
  <r>
    <n v="3051"/>
    <s v="US-2017-148054"/>
    <x v="828"/>
    <x v="3"/>
    <n v="10"/>
    <x v="2"/>
    <s v="Fri"/>
    <d v="2017-10-11T00:00:00"/>
    <x v="1"/>
    <s v="NZ-18565"/>
    <s v="Nick Zandusky"/>
    <s v="Home Office"/>
    <s v="United States"/>
    <s v="Meridian"/>
    <x v="45"/>
    <n v="83642"/>
    <x v="1"/>
    <s v="FUR-FU-10003247"/>
    <x v="0"/>
    <s v="Furnishings"/>
    <s v="36X48 HARDFLOOR CHAIRMAT"/>
    <n v="41.96"/>
    <n v="2"/>
    <x v="0"/>
    <n v="2.9371999999999998"/>
    <n v="6.9999999999999993E-2"/>
  </r>
  <r>
    <n v="3054"/>
    <s v="CA-2016-128517"/>
    <x v="523"/>
    <x v="0"/>
    <n v="4"/>
    <x v="3"/>
    <s v="Sat"/>
    <d v="2016-04-14T00:00:00"/>
    <x v="0"/>
    <s v="SW-20350"/>
    <s v="Sean Wendt"/>
    <s v="Home Office"/>
    <s v="United States"/>
    <s v="Detroit"/>
    <x v="12"/>
    <n v="48227"/>
    <x v="2"/>
    <s v="TEC-PH-10002555"/>
    <x v="2"/>
    <s v="Phones"/>
    <s v="Nortel Meridian M5316 Digital phone"/>
    <n v="517.9"/>
    <n v="2"/>
    <x v="0"/>
    <n v="134.654"/>
    <n v="0.26"/>
  </r>
  <r>
    <n v="3056"/>
    <s v="US-2015-100377"/>
    <x v="829"/>
    <x v="1"/>
    <n v="8"/>
    <x v="6"/>
    <s v="Fri"/>
    <d v="2015-09-01T00:00:00"/>
    <x v="1"/>
    <s v="TS-21370"/>
    <s v="Todd Sumrall"/>
    <s v="Corporate"/>
    <s v="United States"/>
    <s v="Chicago"/>
    <x v="10"/>
    <n v="60623"/>
    <x v="2"/>
    <s v="TEC-CO-10001046"/>
    <x v="2"/>
    <s v="Copiers"/>
    <s v="Canon Imageclass D680 Copier / Fax"/>
    <n v="2799.96"/>
    <n v="5"/>
    <x v="2"/>
    <n v="874.98749999999995"/>
    <n v="0.3125"/>
  </r>
  <r>
    <n v="3057"/>
    <s v="CA-2017-131492"/>
    <x v="15"/>
    <x v="3"/>
    <n v="10"/>
    <x v="2"/>
    <s v="Thu"/>
    <d v="2017-10-24T00:00:00"/>
    <x v="0"/>
    <s v="HH-15010"/>
    <s v="Hilary Holden"/>
    <s v="Corporate"/>
    <s v="United States"/>
    <s v="San Francisco"/>
    <x v="1"/>
    <n v="94110"/>
    <x v="1"/>
    <s v="OFF-EN-10002973"/>
    <x v="1"/>
    <s v="Envelopes"/>
    <s v="Ampad #10 Peel &amp; Seel Holiday Envelopes"/>
    <n v="8.9600000000000009"/>
    <n v="2"/>
    <x v="0"/>
    <n v="4.3007999999999997"/>
    <n v="0.47999999999999993"/>
  </r>
  <r>
    <n v="3061"/>
    <s v="CA-2016-144554"/>
    <x v="77"/>
    <x v="0"/>
    <n v="11"/>
    <x v="0"/>
    <s v="Mon"/>
    <d v="2016-11-12T00:00:00"/>
    <x v="1"/>
    <s v="DM-13345"/>
    <s v="Denise Monton"/>
    <s v="Corporate"/>
    <s v="United States"/>
    <s v="Newark"/>
    <x v="24"/>
    <n v="43055"/>
    <x v="3"/>
    <s v="TEC-AC-10002800"/>
    <x v="2"/>
    <s v="Accessories"/>
    <s v="Plantronics Audio 478 Stereo USB Headset"/>
    <n v="119.976"/>
    <n v="3"/>
    <x v="2"/>
    <n v="22.4955"/>
    <n v="0.1875"/>
  </r>
  <r>
    <n v="3062"/>
    <s v="CA-2017-127621"/>
    <x v="445"/>
    <x v="3"/>
    <n v="3"/>
    <x v="10"/>
    <s v="Fri"/>
    <d v="2017-03-07T00:00:00"/>
    <x v="1"/>
    <s v="RE-19450"/>
    <s v="Richard Eichhorn"/>
    <s v="Consumer"/>
    <s v="United States"/>
    <s v="Dallas"/>
    <x v="5"/>
    <n v="75081"/>
    <x v="2"/>
    <s v="OFF-PA-10001307"/>
    <x v="1"/>
    <s v="Paper"/>
    <s v="Important Message Pads, 50 4-1/4 x 5-1/2 Forms per Pad"/>
    <n v="26.88"/>
    <n v="8"/>
    <x v="2"/>
    <n v="9.7439999999999998"/>
    <n v="0.36249999999999999"/>
  </r>
  <r>
    <n v="3063"/>
    <s v="CA-2015-145184"/>
    <x v="154"/>
    <x v="1"/>
    <n v="11"/>
    <x v="0"/>
    <s v="Fri"/>
    <d v="2015-11-29T00:00:00"/>
    <x v="2"/>
    <s v="JD-16150"/>
    <s v="Justin Deggeller"/>
    <s v="Corporate"/>
    <s v="United States"/>
    <s v="Newark"/>
    <x v="13"/>
    <n v="19711"/>
    <x v="3"/>
    <s v="TEC-PH-10002350"/>
    <x v="2"/>
    <s v="Phones"/>
    <s v="Apple EarPods with Remote and Mic"/>
    <n v="83.97"/>
    <n v="3"/>
    <x v="0"/>
    <n v="23.511600000000001"/>
    <n v="0.28000000000000003"/>
  </r>
  <r>
    <n v="3065"/>
    <s v="CA-2017-106859"/>
    <x v="674"/>
    <x v="3"/>
    <n v="3"/>
    <x v="10"/>
    <s v="Mon"/>
    <d v="2017-03-18T00:00:00"/>
    <x v="0"/>
    <s v="BF-11215"/>
    <s v="Benjamin Farhat"/>
    <s v="Home Office"/>
    <s v="United States"/>
    <s v="Albuquerque"/>
    <x v="27"/>
    <n v="87105"/>
    <x v="1"/>
    <s v="OFF-ST-10000615"/>
    <x v="1"/>
    <s v="Storage"/>
    <s v="SimpliFile Personal File, Black Granite, 15w x 6-15/16d x 11-1/4h"/>
    <n v="90.8"/>
    <n v="8"/>
    <x v="0"/>
    <n v="25.423999999999999"/>
    <n v="0.28000000000000003"/>
  </r>
  <r>
    <n v="3070"/>
    <s v="US-2017-120089"/>
    <x v="327"/>
    <x v="3"/>
    <n v="11"/>
    <x v="0"/>
    <s v="Thu"/>
    <d v="2017-11-30T00:00:00"/>
    <x v="3"/>
    <s v="ML-17755"/>
    <s v="Max Ludwig"/>
    <s v="Home Office"/>
    <s v="United States"/>
    <s v="Toledo"/>
    <x v="24"/>
    <n v="43615"/>
    <x v="3"/>
    <s v="OFF-AP-10003779"/>
    <x v="1"/>
    <s v="Appliances"/>
    <s v="Kensington 7 Outlet MasterPiece Power Center with Fax/Phone Line Protection"/>
    <n v="663.93600000000004"/>
    <n v="4"/>
    <x v="2"/>
    <n v="82.992000000000004"/>
    <n v="0.125"/>
  </r>
  <r>
    <n v="3071"/>
    <s v="CA-2014-119375"/>
    <x v="661"/>
    <x v="2"/>
    <n v="11"/>
    <x v="0"/>
    <s v="Mon"/>
    <d v="2014-11-22T00:00:00"/>
    <x v="1"/>
    <s v="YC-21895"/>
    <s v="Yoseph Carroll"/>
    <s v="Corporate"/>
    <s v="United States"/>
    <s v="Newark"/>
    <x v="13"/>
    <n v="19711"/>
    <x v="3"/>
    <s v="OFF-ST-10002011"/>
    <x v="1"/>
    <s v="Storage"/>
    <s v="Smead Adjustable Mobile File Trolley with Lockable Top"/>
    <n v="2934.33"/>
    <n v="7"/>
    <x v="0"/>
    <n v="792.26909999999998"/>
    <n v="0.27"/>
  </r>
  <r>
    <n v="3074"/>
    <s v="CA-2016-125206"/>
    <x v="830"/>
    <x v="0"/>
    <n v="1"/>
    <x v="9"/>
    <s v="Sun"/>
    <d v="2016-01-05T00:00:00"/>
    <x v="2"/>
    <s v="LR-16915"/>
    <s v="Lena Radford"/>
    <s v="Consumer"/>
    <s v="United States"/>
    <s v="Los Angeles"/>
    <x v="1"/>
    <n v="90045"/>
    <x v="1"/>
    <s v="OFF-ST-10003692"/>
    <x v="1"/>
    <s v="Storage"/>
    <s v="Recycled Steel Personal File for Hanging File Folders"/>
    <n v="114.46"/>
    <n v="2"/>
    <x v="0"/>
    <n v="28.614999999999998"/>
    <n v="0.25"/>
  </r>
  <r>
    <n v="3075"/>
    <s v="CA-2015-126137"/>
    <x v="291"/>
    <x v="1"/>
    <n v="10"/>
    <x v="2"/>
    <s v="Sat"/>
    <d v="2015-10-08T00:00:00"/>
    <x v="1"/>
    <s v="BS-11755"/>
    <s v="Bruce Stewart"/>
    <s v="Consumer"/>
    <s v="United States"/>
    <s v="Los Angeles"/>
    <x v="1"/>
    <n v="90032"/>
    <x v="1"/>
    <s v="FUR-BO-10004409"/>
    <x v="0"/>
    <s v="Bookcases"/>
    <s v="Safco Value Mate Series Steel Bookcases, Baked Enamel Finish on Steel, Gray"/>
    <n v="120.666"/>
    <n v="2"/>
    <x v="11"/>
    <n v="18.454799999999999"/>
    <n v="0.15294117647058822"/>
  </r>
  <r>
    <n v="3076"/>
    <s v="CA-2014-143903"/>
    <x v="831"/>
    <x v="2"/>
    <n v="7"/>
    <x v="7"/>
    <s v="Sun"/>
    <d v="2014-07-24T00:00:00"/>
    <x v="1"/>
    <s v="KM-16375"/>
    <s v="Katherine Murray"/>
    <s v="Home Office"/>
    <s v="United States"/>
    <s v="Dallas"/>
    <x v="5"/>
    <n v="75217"/>
    <x v="2"/>
    <s v="OFF-ST-10003306"/>
    <x v="1"/>
    <s v="Storage"/>
    <s v="Letter Size Cart"/>
    <n v="342.86399999999998"/>
    <n v="3"/>
    <x v="2"/>
    <n v="38.572200000000002"/>
    <n v="0.11250000000000002"/>
  </r>
  <r>
    <n v="3079"/>
    <s v="CA-2014-104780"/>
    <x v="368"/>
    <x v="2"/>
    <n v="5"/>
    <x v="5"/>
    <s v="Wed"/>
    <d v="2014-05-25T00:00:00"/>
    <x v="1"/>
    <s v="BT-11530"/>
    <s v="Bradley Talbott"/>
    <s v="Home Office"/>
    <s v="United States"/>
    <s v="San Diego"/>
    <x v="1"/>
    <n v="92037"/>
    <x v="1"/>
    <s v="OFF-AR-10003514"/>
    <x v="1"/>
    <s v="Art"/>
    <s v="4009 Highlighters by Sanford"/>
    <n v="31.84"/>
    <n v="8"/>
    <x v="0"/>
    <n v="10.507199999999999"/>
    <n v="0.32999999999999996"/>
  </r>
  <r>
    <n v="3080"/>
    <s v="CA-2017-101182"/>
    <x v="504"/>
    <x v="3"/>
    <n v="9"/>
    <x v="8"/>
    <s v="Mon"/>
    <d v="2017-09-05T00:00:00"/>
    <x v="2"/>
    <s v="KB-16405"/>
    <s v="Katrina Bavinger"/>
    <s v="Home Office"/>
    <s v="United States"/>
    <s v="Apple Valley"/>
    <x v="1"/>
    <n v="92307"/>
    <x v="1"/>
    <s v="OFF-PA-10001800"/>
    <x v="1"/>
    <s v="Paper"/>
    <s v="Xerox 220"/>
    <n v="12.96"/>
    <n v="2"/>
    <x v="0"/>
    <n v="6.2207999999999997"/>
    <n v="0.47999999999999993"/>
  </r>
  <r>
    <n v="3082"/>
    <s v="US-2017-132297"/>
    <x v="832"/>
    <x v="3"/>
    <n v="5"/>
    <x v="5"/>
    <s v="Sat"/>
    <d v="2017-06-02T00:00:00"/>
    <x v="1"/>
    <s v="DW-13480"/>
    <s v="Dianna Wilson"/>
    <s v="Home Office"/>
    <s v="United States"/>
    <s v="Louisville"/>
    <x v="0"/>
    <n v="40214"/>
    <x v="0"/>
    <s v="OFF-BI-10003364"/>
    <x v="1"/>
    <s v="Binders"/>
    <s v="Binding Machine Supplies"/>
    <n v="58.34"/>
    <n v="2"/>
    <x v="0"/>
    <n v="28.0032"/>
    <n v="0.48"/>
  </r>
  <r>
    <n v="3084"/>
    <s v="CA-2014-100328"/>
    <x v="833"/>
    <x v="2"/>
    <n v="1"/>
    <x v="9"/>
    <s v="Tue"/>
    <d v="2014-02-03T00:00:00"/>
    <x v="1"/>
    <s v="JC-15340"/>
    <s v="Jasper Cacioppo"/>
    <s v="Consumer"/>
    <s v="United States"/>
    <s v="New York City"/>
    <x v="15"/>
    <n v="10024"/>
    <x v="3"/>
    <s v="OFF-BI-10000343"/>
    <x v="1"/>
    <s v="Binders"/>
    <s v="Pressboard Covers with Storage Hooks, 9 1/2&quot; x 11&quot;, Light Blue"/>
    <n v="3.9279999999999999"/>
    <n v="1"/>
    <x v="2"/>
    <n v="1.3257000000000001"/>
    <n v="0.33750000000000002"/>
  </r>
  <r>
    <n v="3085"/>
    <s v="CA-2017-118773"/>
    <x v="834"/>
    <x v="3"/>
    <n v="2"/>
    <x v="11"/>
    <s v="Thu"/>
    <d v="2017-02-14T00:00:00"/>
    <x v="1"/>
    <s v="TP-21415"/>
    <s v="Tom Prescott"/>
    <s v="Consumer"/>
    <s v="United States"/>
    <s v="Houston"/>
    <x v="5"/>
    <n v="77070"/>
    <x v="2"/>
    <s v="OFF-BI-10004584"/>
    <x v="1"/>
    <s v="Binders"/>
    <s v="GBC ProClick 150 Presentation Binding System"/>
    <n v="252.78399999999999"/>
    <n v="4"/>
    <x v="3"/>
    <n v="-417.09359999999998"/>
    <n v="-1.65"/>
  </r>
  <r>
    <n v="3089"/>
    <s v="US-2017-159205"/>
    <x v="184"/>
    <x v="3"/>
    <n v="3"/>
    <x v="10"/>
    <s v="Fri"/>
    <d v="2017-04-02T00:00:00"/>
    <x v="0"/>
    <s v="DB-12910"/>
    <s v="Daniel Byrd"/>
    <s v="Home Office"/>
    <s v="United States"/>
    <s v="Henderson"/>
    <x v="0"/>
    <n v="42420"/>
    <x v="0"/>
    <s v="FUR-FU-10001591"/>
    <x v="0"/>
    <s v="Furnishings"/>
    <s v="Advantus Panel Wall Certificate Holder - 8.5x11"/>
    <n v="61"/>
    <n v="5"/>
    <x v="0"/>
    <n v="25.62"/>
    <n v="0.42000000000000004"/>
  </r>
  <r>
    <n v="3091"/>
    <s v="CA-2016-112123"/>
    <x v="835"/>
    <x v="0"/>
    <n v="3"/>
    <x v="10"/>
    <s v="Thu"/>
    <d v="2016-03-08T00:00:00"/>
    <x v="1"/>
    <s v="BH-11710"/>
    <s v="Brosina Hoffman"/>
    <s v="Consumer"/>
    <s v="United States"/>
    <s v="Newark"/>
    <x v="13"/>
    <n v="19711"/>
    <x v="3"/>
    <s v="OFF-BI-10001071"/>
    <x v="1"/>
    <s v="Binders"/>
    <s v="GBC ProClick Punch Binding System"/>
    <n v="447.86"/>
    <n v="7"/>
    <x v="0"/>
    <n v="219.45140000000001"/>
    <n v="0.49"/>
  </r>
  <r>
    <n v="3094"/>
    <s v="CA-2015-114468"/>
    <x v="836"/>
    <x v="1"/>
    <n v="8"/>
    <x v="6"/>
    <s v="Sun"/>
    <d v="2015-08-23T00:00:00"/>
    <x v="3"/>
    <s v="TD-20995"/>
    <s v="Tamara Dahlen"/>
    <s v="Consumer"/>
    <s v="United States"/>
    <s v="Bolingbrook"/>
    <x v="10"/>
    <n v="60440"/>
    <x v="2"/>
    <s v="OFF-SU-10004231"/>
    <x v="1"/>
    <s v="Supplies"/>
    <s v="Acme Tagit Stainless Steel Antibacterial Scissors"/>
    <n v="31.68"/>
    <n v="4"/>
    <x v="2"/>
    <n v="2.7719999999999998"/>
    <n v="8.7499999999999994E-2"/>
  </r>
  <r>
    <n v="3098"/>
    <s v="CA-2017-135692"/>
    <x v="837"/>
    <x v="3"/>
    <n v="4"/>
    <x v="3"/>
    <s v="Thu"/>
    <d v="2017-05-01T00:00:00"/>
    <x v="1"/>
    <s v="CV-12805"/>
    <s v="Cynthia Voltz"/>
    <s v="Corporate"/>
    <s v="United States"/>
    <s v="Fort Worth"/>
    <x v="5"/>
    <n v="76106"/>
    <x v="2"/>
    <s v="OFF-LA-10001158"/>
    <x v="1"/>
    <s v="Labels"/>
    <s v="Avery Address/Shipping Labels for Typewriters, 4&quot; x 2&quot;"/>
    <n v="33.119999999999997"/>
    <n v="4"/>
    <x v="2"/>
    <n v="11.592000000000001"/>
    <n v="0.35000000000000003"/>
  </r>
  <r>
    <n v="3102"/>
    <s v="CA-2017-119578"/>
    <x v="66"/>
    <x v="3"/>
    <n v="12"/>
    <x v="4"/>
    <s v="Fri"/>
    <d v="2017-12-27T00:00:00"/>
    <x v="0"/>
    <s v="JG-15310"/>
    <s v="Jason Gross"/>
    <s v="Corporate"/>
    <s v="United States"/>
    <s v="Providence"/>
    <x v="34"/>
    <n v="2908"/>
    <x v="3"/>
    <s v="OFF-SU-10003505"/>
    <x v="1"/>
    <s v="Supplies"/>
    <s v="Premier Electric Letter Opener"/>
    <n v="695.16"/>
    <n v="6"/>
    <x v="0"/>
    <n v="34.758000000000003"/>
    <n v="0.05"/>
  </r>
  <r>
    <n v="3104"/>
    <s v="CA-2016-124562"/>
    <x v="16"/>
    <x v="0"/>
    <n v="12"/>
    <x v="4"/>
    <s v="Thu"/>
    <d v="2016-12-12T00:00:00"/>
    <x v="1"/>
    <s v="JP-16135"/>
    <s v="Julie Prescott"/>
    <s v="Home Office"/>
    <s v="United States"/>
    <s v="Columbus"/>
    <x v="24"/>
    <n v="43229"/>
    <x v="3"/>
    <s v="OFF-BI-10001267"/>
    <x v="1"/>
    <s v="Binders"/>
    <s v="Universal Recycled Hanging Pressboard Report Binders, Letter Size"/>
    <n v="12.957000000000001"/>
    <n v="7"/>
    <x v="7"/>
    <n v="-9.5017999999999994"/>
    <n v="-0.73333333333333328"/>
  </r>
  <r>
    <n v="3105"/>
    <s v="US-2017-140074"/>
    <x v="717"/>
    <x v="3"/>
    <n v="3"/>
    <x v="10"/>
    <s v="Thu"/>
    <d v="2017-03-29T00:00:00"/>
    <x v="1"/>
    <s v="EC-14050"/>
    <s v="Erin Creighton"/>
    <s v="Consumer"/>
    <s v="United States"/>
    <s v="New York City"/>
    <x v="15"/>
    <n v="10024"/>
    <x v="3"/>
    <s v="OFF-PA-10002741"/>
    <x v="1"/>
    <s v="Paper"/>
    <s v="Xerox 1980"/>
    <n v="25.68"/>
    <n v="6"/>
    <x v="0"/>
    <n v="11.555999999999999"/>
    <n v="0.44999999999999996"/>
  </r>
  <r>
    <n v="3106"/>
    <s v="CA-2016-103037"/>
    <x v="196"/>
    <x v="0"/>
    <n v="7"/>
    <x v="7"/>
    <s v="Mon"/>
    <d v="2016-07-29T00:00:00"/>
    <x v="1"/>
    <s v="KH-16630"/>
    <s v="Ken Heidel"/>
    <s v="Corporate"/>
    <s v="United States"/>
    <s v="Houston"/>
    <x v="5"/>
    <n v="77070"/>
    <x v="2"/>
    <s v="OFF-LA-10004345"/>
    <x v="1"/>
    <s v="Labels"/>
    <s v="Avery 493"/>
    <n v="15.712"/>
    <n v="4"/>
    <x v="2"/>
    <n v="5.6955999999999998"/>
    <n v="0.36249999999999999"/>
  </r>
  <r>
    <n v="3107"/>
    <s v="CA-2017-127460"/>
    <x v="809"/>
    <x v="3"/>
    <n v="7"/>
    <x v="7"/>
    <s v="Mon"/>
    <d v="2017-07-14T00:00:00"/>
    <x v="1"/>
    <s v="FG-14260"/>
    <s v="Frank Gastineau"/>
    <s v="Home Office"/>
    <s v="United States"/>
    <s v="Aurora"/>
    <x v="10"/>
    <n v="60505"/>
    <x v="2"/>
    <s v="OFF-ST-10004340"/>
    <x v="1"/>
    <s v="Storage"/>
    <s v="Fellowes Mobile File Cart, Black"/>
    <n v="298.464"/>
    <n v="6"/>
    <x v="2"/>
    <n v="26.115600000000001"/>
    <n v="8.7500000000000008E-2"/>
  </r>
  <r>
    <n v="3113"/>
    <s v="CA-2016-150350"/>
    <x v="823"/>
    <x v="0"/>
    <n v="8"/>
    <x v="6"/>
    <s v="Tue"/>
    <d v="2016-08-30T00:00:00"/>
    <x v="1"/>
    <s v="MS-17770"/>
    <s v="Maxwell Schwartz"/>
    <s v="Consumer"/>
    <s v="United States"/>
    <s v="Seattle"/>
    <x v="4"/>
    <n v="98105"/>
    <x v="1"/>
    <s v="TEC-MA-10001972"/>
    <x v="2"/>
    <s v="Machines"/>
    <s v="Okidata C331dn Printer"/>
    <n v="837.6"/>
    <n v="3"/>
    <x v="2"/>
    <n v="62.82"/>
    <n v="7.4999999999999997E-2"/>
  </r>
  <r>
    <n v="3119"/>
    <s v="CA-2015-121720"/>
    <x v="827"/>
    <x v="1"/>
    <n v="6"/>
    <x v="1"/>
    <s v="Thu"/>
    <d v="2015-06-12T00:00:00"/>
    <x v="2"/>
    <s v="JE-15610"/>
    <s v="Jim Epp"/>
    <s v="Corporate"/>
    <s v="United States"/>
    <s v="Lakeland"/>
    <x v="2"/>
    <n v="33801"/>
    <x v="0"/>
    <s v="FUR-CH-10003312"/>
    <x v="0"/>
    <s v="Chairs"/>
    <s v="Hon 2090 “Pillow Soft” Series Mid Back Swivel/Tilt Chairs"/>
    <n v="1123.92"/>
    <n v="5"/>
    <x v="2"/>
    <n v="-182.637"/>
    <n v="-0.16249999999999998"/>
  </r>
  <r>
    <n v="3127"/>
    <s v="CA-2017-149895"/>
    <x v="562"/>
    <x v="3"/>
    <n v="9"/>
    <x v="8"/>
    <s v="Fri"/>
    <d v="2017-09-12T00:00:00"/>
    <x v="1"/>
    <s v="EB-14110"/>
    <s v="Eugene Barchas"/>
    <s v="Consumer"/>
    <s v="United States"/>
    <s v="Philadelphia"/>
    <x v="9"/>
    <n v="19134"/>
    <x v="3"/>
    <s v="TEC-PH-10002200"/>
    <x v="2"/>
    <s v="Phones"/>
    <s v="Aastra 6757i CT Wireless VoIP phone"/>
    <n v="258.52800000000002"/>
    <n v="2"/>
    <x v="8"/>
    <n v="-47.396799999999999"/>
    <n v="-0.18333333333333332"/>
  </r>
  <r>
    <n v="3128"/>
    <s v="CA-2017-147564"/>
    <x v="279"/>
    <x v="3"/>
    <n v="10"/>
    <x v="2"/>
    <s v="Mon"/>
    <d v="2017-10-06T00:00:00"/>
    <x v="1"/>
    <s v="BP-11155"/>
    <s v="Becky Pak"/>
    <s v="Consumer"/>
    <s v="United States"/>
    <s v="New York City"/>
    <x v="15"/>
    <n v="10011"/>
    <x v="3"/>
    <s v="OFF-PA-10004438"/>
    <x v="1"/>
    <s v="Paper"/>
    <s v="Xerox 1907"/>
    <n v="49.12"/>
    <n v="4"/>
    <x v="0"/>
    <n v="23.086400000000001"/>
    <n v="0.47000000000000003"/>
  </r>
  <r>
    <n v="3129"/>
    <s v="CA-2014-136399"/>
    <x v="753"/>
    <x v="2"/>
    <n v="12"/>
    <x v="4"/>
    <s v="Tue"/>
    <d v="2014-12-17T00:00:00"/>
    <x v="2"/>
    <s v="CC-12100"/>
    <s v="Chad Cunningham"/>
    <s v="Home Office"/>
    <s v="United States"/>
    <s v="Los Angeles"/>
    <x v="1"/>
    <n v="90049"/>
    <x v="1"/>
    <s v="FUR-FU-10004090"/>
    <x v="0"/>
    <s v="Furnishings"/>
    <s v="Executive Impressions 14&quot; Contract Wall Clock"/>
    <n v="44.46"/>
    <n v="2"/>
    <x v="0"/>
    <n v="14.671799999999999"/>
    <n v="0.32999999999999996"/>
  </r>
  <r>
    <n v="3133"/>
    <s v="CA-2014-107916"/>
    <x v="824"/>
    <x v="2"/>
    <n v="8"/>
    <x v="6"/>
    <s v="Sun"/>
    <d v="2014-08-26T00:00:00"/>
    <x v="2"/>
    <s v="JP-15460"/>
    <s v="Jennifer Patt"/>
    <s v="Corporate"/>
    <s v="United States"/>
    <s v="Oceanside"/>
    <x v="15"/>
    <n v="11572"/>
    <x v="3"/>
    <s v="FUR-FU-10004586"/>
    <x v="0"/>
    <s v="Furnishings"/>
    <s v="G.E. Longer-Life Indoor Recessed Floodlight Bulbs"/>
    <n v="13.28"/>
    <n v="2"/>
    <x v="0"/>
    <n v="6.3743999999999996"/>
    <n v="0.48"/>
  </r>
  <r>
    <n v="3135"/>
    <s v="CA-2017-164168"/>
    <x v="105"/>
    <x v="3"/>
    <n v="11"/>
    <x v="0"/>
    <s v="Sun"/>
    <d v="2017-11-18T00:00:00"/>
    <x v="1"/>
    <s v="LS-16975"/>
    <s v="Lindsay Shagiari"/>
    <s v="Home Office"/>
    <s v="United States"/>
    <s v="Dallas"/>
    <x v="5"/>
    <n v="75081"/>
    <x v="2"/>
    <s v="OFF-BI-10000666"/>
    <x v="1"/>
    <s v="Binders"/>
    <s v="Surelock Post Binders"/>
    <n v="30.56"/>
    <n v="5"/>
    <x v="3"/>
    <n v="-45.84"/>
    <n v="-1.5000000000000002"/>
  </r>
  <r>
    <n v="3141"/>
    <s v="CA-2015-112557"/>
    <x v="332"/>
    <x v="1"/>
    <n v="4"/>
    <x v="3"/>
    <s v="Sat"/>
    <d v="2015-04-28T00:00:00"/>
    <x v="2"/>
    <s v="JL-15850"/>
    <s v="John Lucas"/>
    <s v="Consumer"/>
    <s v="United States"/>
    <s v="New York City"/>
    <x v="15"/>
    <n v="10035"/>
    <x v="3"/>
    <s v="OFF-AP-10002311"/>
    <x v="1"/>
    <s v="Appliances"/>
    <s v="Holmes Replacement Filter for HEPA Air Cleaner, Very Large Room, HEPA Filter"/>
    <n v="206.43"/>
    <n v="3"/>
    <x v="0"/>
    <n v="90.8292"/>
    <n v="0.44"/>
  </r>
  <r>
    <n v="3142"/>
    <s v="US-2014-122959"/>
    <x v="429"/>
    <x v="2"/>
    <n v="12"/>
    <x v="4"/>
    <s v="Fri"/>
    <d v="2014-12-12T00:00:00"/>
    <x v="3"/>
    <s v="CY-12745"/>
    <s v="Craig Yedwab"/>
    <s v="Corporate"/>
    <s v="United States"/>
    <s v="San Antonio"/>
    <x v="5"/>
    <n v="78207"/>
    <x v="2"/>
    <s v="OFF-BI-10003650"/>
    <x v="1"/>
    <s v="Binders"/>
    <s v="GBC DocuBind 300 Electric Binding Machine"/>
    <n v="210.392"/>
    <n v="2"/>
    <x v="3"/>
    <n v="-336.62720000000002"/>
    <n v="-1.6"/>
  </r>
  <r>
    <n v="3143"/>
    <s v="CA-2017-162572"/>
    <x v="145"/>
    <x v="3"/>
    <n v="9"/>
    <x v="8"/>
    <s v="Mon"/>
    <d v="2017-09-27T00:00:00"/>
    <x v="0"/>
    <s v="RB-19360"/>
    <s v="Raymond Buch"/>
    <s v="Consumer"/>
    <s v="United States"/>
    <s v="Cincinnati"/>
    <x v="24"/>
    <n v="45231"/>
    <x v="3"/>
    <s v="TEC-AC-10003628"/>
    <x v="2"/>
    <s v="Accessories"/>
    <s v="Logitech 910-002974 M325 Wireless Mouse for Web Scrolling"/>
    <n v="119.96"/>
    <n v="5"/>
    <x v="2"/>
    <n v="35.988"/>
    <n v="0.3"/>
  </r>
  <r>
    <n v="3145"/>
    <s v="US-2016-148110"/>
    <x v="64"/>
    <x v="0"/>
    <n v="9"/>
    <x v="8"/>
    <s v="Mon"/>
    <d v="2016-09-11T00:00:00"/>
    <x v="1"/>
    <s v="AR-10825"/>
    <s v="Anthony Rawles"/>
    <s v="Corporate"/>
    <s v="United States"/>
    <s v="Austin"/>
    <x v="5"/>
    <n v="78745"/>
    <x v="2"/>
    <s v="FUR-CH-10002647"/>
    <x v="0"/>
    <s v="Chairs"/>
    <s v="Situations Contoured Folding Chairs, 4/Set"/>
    <n v="347.80200000000002"/>
    <n v="7"/>
    <x v="4"/>
    <n v="-24.843"/>
    <n v="-7.1428571428571425E-2"/>
  </r>
  <r>
    <n v="3146"/>
    <s v="CA-2017-131828"/>
    <x v="509"/>
    <x v="3"/>
    <n v="2"/>
    <x v="11"/>
    <s v="Sat"/>
    <d v="2017-02-13T00:00:00"/>
    <x v="0"/>
    <s v="CS-11845"/>
    <s v="Cari Sayre"/>
    <s v="Corporate"/>
    <s v="United States"/>
    <s v="Seattle"/>
    <x v="4"/>
    <n v="98105"/>
    <x v="1"/>
    <s v="FUR-CH-10004495"/>
    <x v="0"/>
    <s v="Chairs"/>
    <s v="Global Leather and Oak Executive Chair, Black"/>
    <n v="963.13599999999997"/>
    <n v="4"/>
    <x v="2"/>
    <n v="108.3528"/>
    <n v="0.1125"/>
  </r>
  <r>
    <n v="3148"/>
    <s v="CA-2014-109218"/>
    <x v="476"/>
    <x v="2"/>
    <n v="6"/>
    <x v="1"/>
    <s v="Mon"/>
    <d v="2014-07-03T00:00:00"/>
    <x v="0"/>
    <s v="AR-10825"/>
    <s v="Anthony Rawles"/>
    <s v="Corporate"/>
    <s v="United States"/>
    <s v="Los Angeles"/>
    <x v="1"/>
    <n v="90004"/>
    <x v="1"/>
    <s v="OFF-AR-10001374"/>
    <x v="1"/>
    <s v="Art"/>
    <s v="BIC Brite Liner Highlighters, Chisel Tip"/>
    <n v="32.4"/>
    <n v="5"/>
    <x v="0"/>
    <n v="10.368"/>
    <n v="0.32"/>
  </r>
  <r>
    <n v="3149"/>
    <s v="CA-2016-120558"/>
    <x v="838"/>
    <x v="0"/>
    <n v="6"/>
    <x v="1"/>
    <s v="Tue"/>
    <d v="2016-06-10T00:00:00"/>
    <x v="2"/>
    <s v="RD-19810"/>
    <s v="Ross DeVincentis"/>
    <s v="Home Office"/>
    <s v="United States"/>
    <s v="New York City"/>
    <x v="15"/>
    <n v="10035"/>
    <x v="3"/>
    <s v="OFF-PA-10003441"/>
    <x v="1"/>
    <s v="Paper"/>
    <s v="Xerox 226"/>
    <n v="32.4"/>
    <n v="5"/>
    <x v="0"/>
    <n v="15.552"/>
    <n v="0.48"/>
  </r>
  <r>
    <n v="3150"/>
    <s v="US-2014-109036"/>
    <x v="411"/>
    <x v="2"/>
    <n v="12"/>
    <x v="4"/>
    <s v="Sat"/>
    <d v="2014-12-25T00:00:00"/>
    <x v="1"/>
    <s v="KH-16510"/>
    <s v="Keith Herrera"/>
    <s v="Consumer"/>
    <s v="United States"/>
    <s v="Seattle"/>
    <x v="4"/>
    <n v="98103"/>
    <x v="1"/>
    <s v="OFF-LA-10002043"/>
    <x v="1"/>
    <s v="Labels"/>
    <s v="Avery 489"/>
    <n v="31.05"/>
    <n v="3"/>
    <x v="0"/>
    <n v="14.904"/>
    <n v="0.48"/>
  </r>
  <r>
    <n v="3151"/>
    <s v="CA-2015-147830"/>
    <x v="83"/>
    <x v="1"/>
    <n v="12"/>
    <x v="4"/>
    <s v="Tue"/>
    <d v="2015-12-18T00:00:00"/>
    <x v="2"/>
    <s v="NF-18385"/>
    <s v="Natalie Fritzler"/>
    <s v="Consumer"/>
    <s v="United States"/>
    <s v="Newark"/>
    <x v="24"/>
    <n v="43055"/>
    <x v="3"/>
    <s v="TEC-AC-10002049"/>
    <x v="2"/>
    <s v="Accessories"/>
    <s v="Plantronics Savi W720 Multi-Device Wireless Headset System"/>
    <n v="2025.36"/>
    <n v="6"/>
    <x v="2"/>
    <n v="607.60799999999995"/>
    <n v="0.3"/>
  </r>
  <r>
    <n v="3155"/>
    <s v="CA-2017-150497"/>
    <x v="227"/>
    <x v="3"/>
    <n v="7"/>
    <x v="7"/>
    <s v="Thu"/>
    <d v="2017-07-24T00:00:00"/>
    <x v="1"/>
    <s v="SM-20950"/>
    <s v="Suzanne McNair"/>
    <s v="Corporate"/>
    <s v="United States"/>
    <s v="Maple Grove"/>
    <x v="11"/>
    <n v="55369"/>
    <x v="2"/>
    <s v="OFF-BI-10004600"/>
    <x v="1"/>
    <s v="Binders"/>
    <s v="Ibico Ibimaster 300 Manual Binding System"/>
    <n v="735.98"/>
    <n v="2"/>
    <x v="0"/>
    <n v="331.19099999999997"/>
    <n v="0.44999999999999996"/>
  </r>
  <r>
    <n v="3156"/>
    <s v="CA-2014-128986"/>
    <x v="93"/>
    <x v="2"/>
    <n v="8"/>
    <x v="6"/>
    <s v="Sun"/>
    <d v="2014-08-05T00:00:00"/>
    <x v="0"/>
    <s v="GH-14410"/>
    <s v="Gary Hansen"/>
    <s v="Home Office"/>
    <s v="United States"/>
    <s v="Glendale"/>
    <x v="16"/>
    <n v="85301"/>
    <x v="1"/>
    <s v="OFF-PA-10001289"/>
    <x v="1"/>
    <s v="Paper"/>
    <s v="White Computer Printout Paper by Universal"/>
    <n v="93.024000000000001"/>
    <n v="3"/>
    <x v="2"/>
    <n v="33.721200000000003"/>
    <n v="0.36250000000000004"/>
  </r>
  <r>
    <n v="3157"/>
    <s v="CA-2015-139584"/>
    <x v="251"/>
    <x v="1"/>
    <n v="8"/>
    <x v="6"/>
    <s v="Mon"/>
    <d v="2015-08-28T00:00:00"/>
    <x v="1"/>
    <s v="EM-13810"/>
    <s v="Eleni McCrary"/>
    <s v="Corporate"/>
    <s v="United States"/>
    <s v="New York City"/>
    <x v="15"/>
    <n v="10009"/>
    <x v="3"/>
    <s v="FUR-TA-10001539"/>
    <x v="0"/>
    <s v="Tables"/>
    <s v="Chromcraft Rectangular Conference Tables"/>
    <n v="284.36399999999998"/>
    <n v="2"/>
    <x v="8"/>
    <n v="-75.830399999999997"/>
    <n v="-0.26666666666666666"/>
  </r>
  <r>
    <n v="3159"/>
    <s v="US-2016-162677"/>
    <x v="252"/>
    <x v="0"/>
    <n v="3"/>
    <x v="10"/>
    <s v="Sat"/>
    <d v="2016-03-27T00:00:00"/>
    <x v="2"/>
    <s v="DB-13210"/>
    <s v="Dean Braden"/>
    <s v="Consumer"/>
    <s v="United States"/>
    <s v="Jacksonville"/>
    <x v="3"/>
    <n v="28540"/>
    <x v="0"/>
    <s v="OFF-ST-10001291"/>
    <x v="1"/>
    <s v="Storage"/>
    <s v="Tenex Personal Self-Stacking Standard File Box, Black/Gray"/>
    <n v="67.64"/>
    <n v="5"/>
    <x v="2"/>
    <n v="5.9184999999999999"/>
    <n v="8.7499999999999994E-2"/>
  </r>
  <r>
    <n v="3161"/>
    <s v="US-2014-150924"/>
    <x v="170"/>
    <x v="2"/>
    <n v="9"/>
    <x v="8"/>
    <s v="Fri"/>
    <d v="2014-09-16T00:00:00"/>
    <x v="0"/>
    <s v="PT-19090"/>
    <s v="Pete Takahito"/>
    <s v="Consumer"/>
    <s v="United States"/>
    <s v="Houston"/>
    <x v="5"/>
    <n v="77070"/>
    <x v="2"/>
    <s v="OFF-BI-10004040"/>
    <x v="1"/>
    <s v="Binders"/>
    <s v="Wilson Jones Impact Binders"/>
    <n v="5.18"/>
    <n v="5"/>
    <x v="3"/>
    <n v="-8.0289999999999999"/>
    <n v="-1.55"/>
  </r>
  <r>
    <n v="3162"/>
    <s v="CA-2014-153969"/>
    <x v="158"/>
    <x v="2"/>
    <n v="9"/>
    <x v="8"/>
    <s v="Sun"/>
    <d v="2014-09-25T00:00:00"/>
    <x v="1"/>
    <s v="HF-14995"/>
    <s v="Herbert Flentye"/>
    <s v="Consumer"/>
    <s v="United States"/>
    <s v="San Francisco"/>
    <x v="1"/>
    <n v="94109"/>
    <x v="1"/>
    <s v="OFF-EN-10001539"/>
    <x v="1"/>
    <s v="Envelopes"/>
    <s v="Staple envelope"/>
    <n v="15.56"/>
    <n v="2"/>
    <x v="0"/>
    <n v="7.3132000000000001"/>
    <n v="0.47"/>
  </r>
  <r>
    <n v="3168"/>
    <s v="CA-2016-146682"/>
    <x v="514"/>
    <x v="0"/>
    <n v="10"/>
    <x v="2"/>
    <s v="Sat"/>
    <d v="2016-10-31T00:00:00"/>
    <x v="2"/>
    <s v="KW-16435"/>
    <s v="Katrina Willman"/>
    <s v="Consumer"/>
    <s v="United States"/>
    <s v="Lansing"/>
    <x v="12"/>
    <n v="48911"/>
    <x v="2"/>
    <s v="FUR-FU-10002671"/>
    <x v="0"/>
    <s v="Furnishings"/>
    <s v="Electrix 20W Halogen Replacement Bulb for Zoom-In Desk Lamp"/>
    <n v="67"/>
    <n v="5"/>
    <x v="0"/>
    <n v="32.159999999999997"/>
    <n v="0.47999999999999993"/>
  </r>
  <r>
    <n v="3169"/>
    <s v="CA-2016-138695"/>
    <x v="315"/>
    <x v="0"/>
    <n v="5"/>
    <x v="5"/>
    <s v="Sat"/>
    <d v="2016-06-03T00:00:00"/>
    <x v="1"/>
    <s v="KC-16675"/>
    <s v="Kimberly Carter"/>
    <s v="Corporate"/>
    <s v="United States"/>
    <s v="Tallahassee"/>
    <x v="2"/>
    <n v="32303"/>
    <x v="0"/>
    <s v="FUR-CH-10003833"/>
    <x v="0"/>
    <s v="Chairs"/>
    <s v="Novimex Fabric Task Chair"/>
    <n v="390.27199999999999"/>
    <n v="8"/>
    <x v="2"/>
    <n v="-24.391999999999999"/>
    <n v="-6.25E-2"/>
  </r>
  <r>
    <n v="3171"/>
    <s v="CA-2017-107461"/>
    <x v="201"/>
    <x v="3"/>
    <n v="12"/>
    <x v="4"/>
    <s v="Thu"/>
    <d v="2017-12-26T00:00:00"/>
    <x v="0"/>
    <s v="PK-19075"/>
    <s v="Pete Kriz"/>
    <s v="Consumer"/>
    <s v="United States"/>
    <s v="Columbia"/>
    <x v="20"/>
    <n v="29203"/>
    <x v="0"/>
    <s v="OFF-BI-10002003"/>
    <x v="1"/>
    <s v="Binders"/>
    <s v="Ibico Presentation Index for Binding Systems"/>
    <n v="23.88"/>
    <n v="6"/>
    <x v="0"/>
    <n v="11.223599999999999"/>
    <n v="0.47"/>
  </r>
  <r>
    <n v="3172"/>
    <s v="US-2016-133879"/>
    <x v="839"/>
    <x v="0"/>
    <n v="3"/>
    <x v="10"/>
    <s v="Mon"/>
    <d v="2016-03-28T00:00:00"/>
    <x v="1"/>
    <s v="KT-16465"/>
    <s v="Kean Takahito"/>
    <s v="Consumer"/>
    <s v="United States"/>
    <s v="Chicago"/>
    <x v="10"/>
    <n v="60623"/>
    <x v="2"/>
    <s v="OFF-BI-10004465"/>
    <x v="1"/>
    <s v="Binders"/>
    <s v="Avery Durable Slant Ring Binders"/>
    <n v="3.1680000000000001"/>
    <n v="2"/>
    <x v="3"/>
    <n v="-4.7519999999999998"/>
    <n v="-1.4999999999999998"/>
  </r>
  <r>
    <n v="3175"/>
    <s v="CA-2017-157483"/>
    <x v="341"/>
    <x v="3"/>
    <n v="11"/>
    <x v="0"/>
    <s v="Sat"/>
    <d v="2017-11-18T00:00:00"/>
    <x v="1"/>
    <s v="EP-13915"/>
    <s v="Emily Phan"/>
    <s v="Consumer"/>
    <s v="United States"/>
    <s v="Detroit"/>
    <x v="12"/>
    <n v="48227"/>
    <x v="2"/>
    <s v="OFF-AR-10004260"/>
    <x v="1"/>
    <s v="Art"/>
    <s v="Boston 1799 Powerhouse Electric Pencil Sharpener"/>
    <n v="181.86"/>
    <n v="7"/>
    <x v="0"/>
    <n v="50.9208"/>
    <n v="0.27999999999999997"/>
  </r>
  <r>
    <n v="3176"/>
    <s v="US-2017-132059"/>
    <x v="394"/>
    <x v="3"/>
    <n v="9"/>
    <x v="8"/>
    <s v="Sat"/>
    <d v="2017-09-29T00:00:00"/>
    <x v="1"/>
    <s v="AP-10915"/>
    <s v="Arthur Prichep"/>
    <s v="Consumer"/>
    <s v="United States"/>
    <s v="Fort Collins"/>
    <x v="22"/>
    <n v="80525"/>
    <x v="1"/>
    <s v="FUR-BO-10001811"/>
    <x v="0"/>
    <s v="Bookcases"/>
    <s v="Atlantic Metals Mobile 5-Shelf Bookcases, Custom Colors"/>
    <n v="180.58799999999999"/>
    <n v="2"/>
    <x v="7"/>
    <n v="-240.78399999999999"/>
    <n v="-1.3333333333333333"/>
  </r>
  <r>
    <n v="3178"/>
    <s v="CA-2017-122280"/>
    <x v="18"/>
    <x v="3"/>
    <n v="9"/>
    <x v="8"/>
    <s v="Sun"/>
    <d v="2017-09-10T00:00:00"/>
    <x v="3"/>
    <s v="SH-20395"/>
    <s v="Shahid Hopkins"/>
    <s v="Consumer"/>
    <s v="United States"/>
    <s v="New York City"/>
    <x v="15"/>
    <n v="10024"/>
    <x v="3"/>
    <s v="OFF-PA-10004911"/>
    <x v="1"/>
    <s v="Paper"/>
    <s v="Rediform S.O.S. 1-Up Phone Message Bk, 4-1/4x3-1/16 Bk, 1 Form/Pg, 40 Messages/Bk, 3/Pk"/>
    <n v="18.760000000000002"/>
    <n v="2"/>
    <x v="0"/>
    <n v="9.0047999999999995"/>
    <n v="0.47999999999999993"/>
  </r>
  <r>
    <n v="3179"/>
    <s v="CA-2017-105235"/>
    <x v="255"/>
    <x v="3"/>
    <n v="12"/>
    <x v="4"/>
    <s v="Tue"/>
    <d v="2017-12-11T00:00:00"/>
    <x v="1"/>
    <s v="SM-20950"/>
    <s v="Suzanne McNair"/>
    <s v="Corporate"/>
    <s v="United States"/>
    <s v="New York City"/>
    <x v="15"/>
    <n v="10011"/>
    <x v="3"/>
    <s v="FUR-FU-10001487"/>
    <x v="0"/>
    <s v="Furnishings"/>
    <s v="Eldon Expressions Wood and Plastic Desk Accessories, Cherry Wood"/>
    <n v="20.94"/>
    <n v="3"/>
    <x v="0"/>
    <n v="6.0726000000000004"/>
    <n v="0.28999999999999998"/>
  </r>
  <r>
    <n v="3182"/>
    <s v="CA-2017-152912"/>
    <x v="45"/>
    <x v="3"/>
    <n v="11"/>
    <x v="0"/>
    <s v="Thu"/>
    <d v="2017-11-12T00:00:00"/>
    <x v="0"/>
    <s v="BM-11650"/>
    <s v="Brian Moss"/>
    <s v="Corporate"/>
    <s v="United States"/>
    <s v="Columbia"/>
    <x v="39"/>
    <n v="21044"/>
    <x v="3"/>
    <s v="OFF-BI-10004728"/>
    <x v="1"/>
    <s v="Binders"/>
    <s v="Wilson Jones Turn Tabs Binder Tool for Ring Binders"/>
    <n v="9.64"/>
    <n v="2"/>
    <x v="0"/>
    <n v="4.4344000000000001"/>
    <n v="0.45999999999999996"/>
  </r>
  <r>
    <n v="3186"/>
    <s v="CA-2014-123498"/>
    <x v="840"/>
    <x v="2"/>
    <n v="11"/>
    <x v="0"/>
    <s v="Fri"/>
    <d v="2014-11-09T00:00:00"/>
    <x v="2"/>
    <s v="TC-20980"/>
    <s v="Tamara Chand"/>
    <s v="Corporate"/>
    <s v="United States"/>
    <s v="Houston"/>
    <x v="5"/>
    <n v="77041"/>
    <x v="2"/>
    <s v="OFF-BI-10000632"/>
    <x v="1"/>
    <s v="Binders"/>
    <s v="Satellite Sectional Post Binders"/>
    <n v="26.045999999999999"/>
    <n v="3"/>
    <x v="3"/>
    <n v="-44.278199999999998"/>
    <n v="-1.7"/>
  </r>
  <r>
    <n v="3188"/>
    <s v="CA-2017-159352"/>
    <x v="841"/>
    <x v="3"/>
    <n v="3"/>
    <x v="10"/>
    <s v="Sun"/>
    <d v="2017-03-17T00:00:00"/>
    <x v="1"/>
    <s v="KB-16585"/>
    <s v="Ken Black"/>
    <s v="Corporate"/>
    <s v="United States"/>
    <s v="Lowell"/>
    <x v="31"/>
    <n v="1852"/>
    <x v="3"/>
    <s v="TEC-PH-10004700"/>
    <x v="2"/>
    <s v="Phones"/>
    <s v="PowerGen Dual USB Car Charger"/>
    <n v="69.930000000000007"/>
    <n v="7"/>
    <x v="0"/>
    <n v="32.1678"/>
    <n v="0.45999999999999996"/>
  </r>
  <r>
    <n v="3189"/>
    <s v="US-2017-146416"/>
    <x v="178"/>
    <x v="3"/>
    <n v="10"/>
    <x v="2"/>
    <s v="Fri"/>
    <d v="2017-10-22T00:00:00"/>
    <x v="0"/>
    <s v="JE-16165"/>
    <s v="Justin Ellison"/>
    <s v="Corporate"/>
    <s v="United States"/>
    <s v="Woodland"/>
    <x v="1"/>
    <n v="95695"/>
    <x v="1"/>
    <s v="OFF-LA-10003714"/>
    <x v="1"/>
    <s v="Labels"/>
    <s v="Avery 510"/>
    <n v="3.75"/>
    <n v="1"/>
    <x v="0"/>
    <n v="1.8"/>
    <n v="0.48000000000000004"/>
  </r>
  <r>
    <n v="3191"/>
    <s v="US-2015-163783"/>
    <x v="17"/>
    <x v="1"/>
    <n v="12"/>
    <x v="4"/>
    <s v="Sun"/>
    <d v="2016-01-01T00:00:00"/>
    <x v="1"/>
    <s v="DR-12940"/>
    <s v="Daniel Raglin"/>
    <s v="Home Office"/>
    <s v="United States"/>
    <s v="Chicago"/>
    <x v="10"/>
    <n v="60610"/>
    <x v="2"/>
    <s v="OFF-ST-10002957"/>
    <x v="1"/>
    <s v="Storage"/>
    <s v="Sterilite Show Offs Storage Containers"/>
    <n v="12.672000000000001"/>
    <n v="3"/>
    <x v="2"/>
    <n v="-3.1680000000000001"/>
    <n v="-0.25"/>
  </r>
  <r>
    <n v="3192"/>
    <s v="CA-2017-123981"/>
    <x v="279"/>
    <x v="3"/>
    <n v="10"/>
    <x v="2"/>
    <s v="Mon"/>
    <d v="2017-10-08T00:00:00"/>
    <x v="1"/>
    <s v="RW-19630"/>
    <s v="Rob Williams"/>
    <s v="Corporate"/>
    <s v="United States"/>
    <s v="New York City"/>
    <x v="15"/>
    <n v="10035"/>
    <x v="3"/>
    <s v="TEC-PH-10002115"/>
    <x v="2"/>
    <s v="Phones"/>
    <s v="Plantronics 81402"/>
    <n v="65.989999999999995"/>
    <n v="1"/>
    <x v="0"/>
    <n v="17.157399999999999"/>
    <n v="0.26"/>
  </r>
  <r>
    <n v="3193"/>
    <s v="CA-2017-158953"/>
    <x v="397"/>
    <x v="3"/>
    <n v="6"/>
    <x v="1"/>
    <s v="Sun"/>
    <d v="2017-06-08T00:00:00"/>
    <x v="1"/>
    <s v="ML-18040"/>
    <s v="Michelle Lonsdale"/>
    <s v="Corporate"/>
    <s v="United States"/>
    <s v="Missouri City"/>
    <x v="5"/>
    <n v="77489"/>
    <x v="2"/>
    <s v="OFF-BI-10002557"/>
    <x v="1"/>
    <s v="Binders"/>
    <s v="Presstex Flexible Ring Binders"/>
    <n v="6.37"/>
    <n v="7"/>
    <x v="3"/>
    <n v="-9.5549999999999997"/>
    <n v="-1.5"/>
  </r>
  <r>
    <n v="3194"/>
    <s v="CA-2014-165428"/>
    <x v="413"/>
    <x v="2"/>
    <n v="9"/>
    <x v="8"/>
    <s v="Mon"/>
    <d v="2014-09-04T00:00:00"/>
    <x v="2"/>
    <s v="JL-15130"/>
    <s v="Jack Lebron"/>
    <s v="Consumer"/>
    <s v="United States"/>
    <s v="Houston"/>
    <x v="5"/>
    <n v="77036"/>
    <x v="2"/>
    <s v="OFF-BI-10002949"/>
    <x v="1"/>
    <s v="Binders"/>
    <s v="Prestige Round Ring Binders"/>
    <n v="3.6480000000000001"/>
    <n v="3"/>
    <x v="3"/>
    <n v="-6.0191999999999997"/>
    <n v="-1.65"/>
  </r>
  <r>
    <n v="3196"/>
    <s v="CA-2016-169026"/>
    <x v="587"/>
    <x v="0"/>
    <n v="8"/>
    <x v="6"/>
    <s v="Mon"/>
    <d v="2016-08-13T00:00:00"/>
    <x v="1"/>
    <s v="CM-12655"/>
    <s v="Corinna Mitchell"/>
    <s v="Home Office"/>
    <s v="United States"/>
    <s v="Jackson"/>
    <x v="35"/>
    <n v="39212"/>
    <x v="0"/>
    <s v="OFF-FA-10001883"/>
    <x v="1"/>
    <s v="Fasteners"/>
    <s v="Alliance Super-Size Bands, Assorted Sizes"/>
    <n v="23.34"/>
    <n v="3"/>
    <x v="0"/>
    <n v="0.2334"/>
    <n v="0.01"/>
  </r>
  <r>
    <n v="3197"/>
    <s v="CA-2017-109750"/>
    <x v="842"/>
    <x v="3"/>
    <n v="7"/>
    <x v="7"/>
    <s v="Sat"/>
    <d v="2017-07-28T00:00:00"/>
    <x v="1"/>
    <s v="FH-14365"/>
    <s v="Fred Hopkins"/>
    <s v="Corporate"/>
    <s v="United States"/>
    <s v="New York City"/>
    <x v="15"/>
    <n v="10009"/>
    <x v="3"/>
    <s v="TEC-PH-10000702"/>
    <x v="2"/>
    <s v="Phones"/>
    <s v="Square Credit Card Reader, 4 1/2&quot; x 4 1/2&quot; x 1&quot;, White"/>
    <n v="29.97"/>
    <n v="3"/>
    <x v="0"/>
    <n v="14.085900000000001"/>
    <n v="0.47000000000000003"/>
  </r>
  <r>
    <n v="3198"/>
    <s v="CA-2015-149384"/>
    <x v="843"/>
    <x v="1"/>
    <n v="7"/>
    <x v="7"/>
    <s v="Fri"/>
    <d v="2015-07-10T00:00:00"/>
    <x v="3"/>
    <s v="EH-13945"/>
    <s v="Eric Hoffmann"/>
    <s v="Consumer"/>
    <s v="United States"/>
    <s v="Tempe"/>
    <x v="16"/>
    <n v="85281"/>
    <x v="1"/>
    <s v="OFF-BI-10003196"/>
    <x v="1"/>
    <s v="Binders"/>
    <s v="Accohide Poly Flexible Ring Binders"/>
    <n v="3.3660000000000001"/>
    <n v="3"/>
    <x v="7"/>
    <n v="-2.2440000000000002"/>
    <n v="-0.66666666666666674"/>
  </r>
  <r>
    <n v="3199"/>
    <s v="CA-2014-131527"/>
    <x v="585"/>
    <x v="2"/>
    <n v="12"/>
    <x v="4"/>
    <s v="Mon"/>
    <d v="2014-12-07T00:00:00"/>
    <x v="1"/>
    <s v="TB-21280"/>
    <s v="Toby Braunhardt"/>
    <s v="Consumer"/>
    <s v="United States"/>
    <s v="Jacksonville"/>
    <x v="3"/>
    <n v="28540"/>
    <x v="0"/>
    <s v="TEC-PH-10001644"/>
    <x v="2"/>
    <s v="Phones"/>
    <s v="BlueLounge Milo Smartphone Stand, White/Metallic"/>
    <n v="95.968000000000004"/>
    <n v="4"/>
    <x v="2"/>
    <n v="9.5968"/>
    <n v="9.9999999999999992E-2"/>
  </r>
  <r>
    <n v="3200"/>
    <s v="CA-2017-164000"/>
    <x v="401"/>
    <x v="3"/>
    <n v="12"/>
    <x v="4"/>
    <s v="Mon"/>
    <d v="2017-12-22T00:00:00"/>
    <x v="1"/>
    <s v="AH-10030"/>
    <s v="Aaron Hawkins"/>
    <s v="Corporate"/>
    <s v="United States"/>
    <s v="Philadelphia"/>
    <x v="9"/>
    <n v="19134"/>
    <x v="3"/>
    <s v="OFF-AR-10003183"/>
    <x v="1"/>
    <s v="Art"/>
    <s v="Avery Fluorescent Highlighter Four-Color Set"/>
    <n v="18.704000000000001"/>
    <n v="7"/>
    <x v="2"/>
    <n v="2.3380000000000001"/>
    <n v="0.125"/>
  </r>
  <r>
    <n v="3201"/>
    <s v="CA-2014-164224"/>
    <x v="595"/>
    <x v="2"/>
    <n v="5"/>
    <x v="5"/>
    <s v="Sun"/>
    <d v="2014-05-20T00:00:00"/>
    <x v="0"/>
    <s v="TT-21070"/>
    <s v="Ted Trevino"/>
    <s v="Consumer"/>
    <s v="United States"/>
    <s v="Akron"/>
    <x v="24"/>
    <n v="44312"/>
    <x v="3"/>
    <s v="FUR-FU-10000308"/>
    <x v="0"/>
    <s v="Furnishings"/>
    <s v="Deflect-o Glass Clear Studded Chair Mats"/>
    <n v="149.232"/>
    <n v="3"/>
    <x v="2"/>
    <n v="3.7307999999999999"/>
    <n v="2.4999999999999998E-2"/>
  </r>
  <r>
    <n v="3203"/>
    <s v="CA-2014-158372"/>
    <x v="844"/>
    <x v="2"/>
    <n v="11"/>
    <x v="0"/>
    <s v="Mon"/>
    <d v="2014-11-16T00:00:00"/>
    <x v="1"/>
    <s v="RD-19900"/>
    <s v="Ruben Dartt"/>
    <s v="Consumer"/>
    <s v="United States"/>
    <s v="San Diego"/>
    <x v="1"/>
    <n v="92037"/>
    <x v="1"/>
    <s v="TEC-PH-10002103"/>
    <x v="2"/>
    <s v="Phones"/>
    <s v="Jabra SPEAK 410"/>
    <n v="601.53599999999994"/>
    <n v="8"/>
    <x v="2"/>
    <n v="60.153599999999997"/>
    <n v="0.1"/>
  </r>
  <r>
    <n v="3209"/>
    <s v="CA-2016-108882"/>
    <x v="845"/>
    <x v="0"/>
    <n v="1"/>
    <x v="9"/>
    <s v="Sat"/>
    <d v="2016-01-15T00:00:00"/>
    <x v="1"/>
    <s v="LA-16780"/>
    <s v="Laura Armstrong"/>
    <s v="Corporate"/>
    <s v="United States"/>
    <s v="Fresno"/>
    <x v="1"/>
    <n v="93727"/>
    <x v="1"/>
    <s v="TEC-AC-10000420"/>
    <x v="2"/>
    <s v="Accessories"/>
    <s v="Logitech G500s Laser Gaming Mouse with Adjustable Weight Tuning"/>
    <n v="349.95"/>
    <n v="5"/>
    <x v="0"/>
    <n v="118.983"/>
    <n v="0.34"/>
  </r>
  <r>
    <n v="3211"/>
    <s v="US-2017-108245"/>
    <x v="582"/>
    <x v="3"/>
    <n v="9"/>
    <x v="8"/>
    <s v="Fri"/>
    <d v="2017-09-27T00:00:00"/>
    <x v="1"/>
    <s v="SH-19975"/>
    <s v="Sally Hughsby"/>
    <s v="Corporate"/>
    <s v="United States"/>
    <s v="Pearland"/>
    <x v="5"/>
    <n v="77581"/>
    <x v="2"/>
    <s v="OFF-EN-10001415"/>
    <x v="1"/>
    <s v="Envelopes"/>
    <s v="Staple envelope"/>
    <n v="13.391999999999999"/>
    <n v="3"/>
    <x v="2"/>
    <n v="5.0220000000000002"/>
    <n v="0.37500000000000006"/>
  </r>
  <r>
    <n v="3213"/>
    <s v="CA-2014-142314"/>
    <x v="846"/>
    <x v="2"/>
    <n v="12"/>
    <x v="4"/>
    <s v="Tue"/>
    <d v="2014-12-28T00:00:00"/>
    <x v="1"/>
    <s v="SF-20200"/>
    <s v="Sarah Foster"/>
    <s v="Consumer"/>
    <s v="United States"/>
    <s v="Richmond"/>
    <x v="14"/>
    <n v="47374"/>
    <x v="2"/>
    <s v="OFF-AP-10002350"/>
    <x v="1"/>
    <s v="Appliances"/>
    <s v="Belkin F9H710-06 7 Outlet SurgeMaster Surge Protector"/>
    <n v="207.24"/>
    <n v="11"/>
    <x v="0"/>
    <n v="58.027200000000001"/>
    <n v="0.27999999999999997"/>
  </r>
  <r>
    <n v="3214"/>
    <s v="CA-2016-132409"/>
    <x v="436"/>
    <x v="0"/>
    <n v="5"/>
    <x v="5"/>
    <s v="Thu"/>
    <d v="2016-06-01T00:00:00"/>
    <x v="1"/>
    <s v="TH-21235"/>
    <s v="Tiffany House"/>
    <s v="Corporate"/>
    <s v="United States"/>
    <s v="Philadelphia"/>
    <x v="9"/>
    <n v="19134"/>
    <x v="3"/>
    <s v="OFF-AR-10001919"/>
    <x v="1"/>
    <s v="Art"/>
    <s v="OIC #2 Pencils, Medium Soft"/>
    <n v="1.504"/>
    <n v="1"/>
    <x v="2"/>
    <n v="0.16919999999999999"/>
    <n v="0.11249999999999999"/>
  </r>
  <r>
    <n v="3216"/>
    <s v="CA-2017-150189"/>
    <x v="141"/>
    <x v="3"/>
    <n v="7"/>
    <x v="7"/>
    <s v="Sat"/>
    <d v="2017-07-10T00:00:00"/>
    <x v="2"/>
    <s v="VG-21790"/>
    <s v="Vivek Gonzalez"/>
    <s v="Consumer"/>
    <s v="United States"/>
    <s v="San Mateo"/>
    <x v="1"/>
    <n v="94403"/>
    <x v="1"/>
    <s v="OFF-LA-10002762"/>
    <x v="1"/>
    <s v="Labels"/>
    <s v="Avery 485"/>
    <n v="75.180000000000007"/>
    <n v="6"/>
    <x v="0"/>
    <n v="35.334600000000002"/>
    <n v="0.47"/>
  </r>
  <r>
    <n v="3217"/>
    <s v="CA-2014-114433"/>
    <x v="8"/>
    <x v="2"/>
    <n v="5"/>
    <x v="5"/>
    <s v="Tue"/>
    <d v="2014-05-17T00:00:00"/>
    <x v="1"/>
    <s v="NP-18325"/>
    <s v="Naresj Patel"/>
    <s v="Consumer"/>
    <s v="United States"/>
    <s v="Oakland"/>
    <x v="1"/>
    <n v="94601"/>
    <x v="1"/>
    <s v="TEC-AC-10002800"/>
    <x v="2"/>
    <s v="Accessories"/>
    <s v="Plantronics Audio 478 Stereo USB Headset"/>
    <n v="149.97"/>
    <n v="3"/>
    <x v="0"/>
    <n v="52.4895"/>
    <n v="0.35"/>
  </r>
  <r>
    <n v="3218"/>
    <s v="CA-2017-104640"/>
    <x v="465"/>
    <x v="3"/>
    <n v="11"/>
    <x v="0"/>
    <s v="Fri"/>
    <d v="2017-11-16T00:00:00"/>
    <x v="1"/>
    <s v="FH-14275"/>
    <s v="Frank Hawley"/>
    <s v="Corporate"/>
    <s v="United States"/>
    <s v="New York City"/>
    <x v="15"/>
    <n v="10024"/>
    <x v="3"/>
    <s v="OFF-BI-10003925"/>
    <x v="1"/>
    <s v="Binders"/>
    <s v="Fellowes PB300 Plastic Comb Binding Machine"/>
    <n v="931.17600000000004"/>
    <n v="3"/>
    <x v="2"/>
    <n v="314.27190000000002"/>
    <n v="0.33750000000000002"/>
  </r>
  <r>
    <n v="3220"/>
    <s v="US-2015-137008"/>
    <x v="650"/>
    <x v="1"/>
    <n v="10"/>
    <x v="2"/>
    <s v="Fri"/>
    <d v="2015-10-08T00:00:00"/>
    <x v="1"/>
    <s v="JP-15460"/>
    <s v="Jennifer Patt"/>
    <s v="Corporate"/>
    <s v="United States"/>
    <s v="Lakewood"/>
    <x v="30"/>
    <n v="8701"/>
    <x v="3"/>
    <s v="OFF-PA-10001295"/>
    <x v="1"/>
    <s v="Paper"/>
    <s v="Computer Printout Paper with Letter-Trim Perforations"/>
    <n v="94.85"/>
    <n v="5"/>
    <x v="0"/>
    <n v="45.527999999999999"/>
    <n v="0.48000000000000004"/>
  </r>
  <r>
    <n v="3223"/>
    <s v="CA-2014-108189"/>
    <x v="847"/>
    <x v="2"/>
    <n v="10"/>
    <x v="2"/>
    <s v="Thu"/>
    <d v="2014-10-05T00:00:00"/>
    <x v="2"/>
    <s v="ES-14080"/>
    <s v="Erin Smith"/>
    <s v="Corporate"/>
    <s v="United States"/>
    <s v="Tempe"/>
    <x v="16"/>
    <n v="85281"/>
    <x v="1"/>
    <s v="OFF-PA-10001838"/>
    <x v="1"/>
    <s v="Paper"/>
    <s v="Adams Telephone Message Book W/Dividers/Space For Phone Numbers, 5 1/4&quot;X8 1/2&quot;, 300/Messages"/>
    <n v="9.4079999999999995"/>
    <n v="2"/>
    <x v="2"/>
    <n v="3.4104000000000001"/>
    <n v="0.36250000000000004"/>
  </r>
  <r>
    <n v="3230"/>
    <s v="CA-2014-154641"/>
    <x v="427"/>
    <x v="2"/>
    <n v="8"/>
    <x v="6"/>
    <s v="Mon"/>
    <d v="2014-08-16T00:00:00"/>
    <x v="1"/>
    <s v="KL-16645"/>
    <s v="Ken Lonsdale"/>
    <s v="Consumer"/>
    <s v="United States"/>
    <s v="New York City"/>
    <x v="15"/>
    <n v="10035"/>
    <x v="3"/>
    <s v="OFF-ST-10004459"/>
    <x v="1"/>
    <s v="Storage"/>
    <s v="Tennsco Single-Tier Lockers"/>
    <n v="375.34"/>
    <n v="1"/>
    <x v="0"/>
    <n v="18.766999999999999"/>
    <n v="0.05"/>
  </r>
  <r>
    <n v="3231"/>
    <s v="CA-2017-131625"/>
    <x v="848"/>
    <x v="3"/>
    <n v="9"/>
    <x v="8"/>
    <s v="Fri"/>
    <d v="2017-09-05T00:00:00"/>
    <x v="0"/>
    <s v="BN-11515"/>
    <s v="Bradley Nguyen"/>
    <s v="Consumer"/>
    <s v="United States"/>
    <s v="New York City"/>
    <x v="15"/>
    <n v="10009"/>
    <x v="3"/>
    <s v="FUR-FU-10004960"/>
    <x v="0"/>
    <s v="Furnishings"/>
    <s v="Seth Thomas 12&quot; Clock w/ Goldtone Case"/>
    <n v="114.9"/>
    <n v="5"/>
    <x v="0"/>
    <n v="39.066000000000003"/>
    <n v="0.34"/>
  </r>
  <r>
    <n v="3232"/>
    <s v="US-2017-156356"/>
    <x v="510"/>
    <x v="3"/>
    <n v="4"/>
    <x v="3"/>
    <s v="Sun"/>
    <d v="2017-04-22T00:00:00"/>
    <x v="1"/>
    <s v="ND-18370"/>
    <s v="Natalie DeCherney"/>
    <s v="Consumer"/>
    <s v="United States"/>
    <s v="Houston"/>
    <x v="5"/>
    <n v="77095"/>
    <x v="2"/>
    <s v="OFF-BI-10000632"/>
    <x v="1"/>
    <s v="Binders"/>
    <s v="Satellite Sectional Post Binders"/>
    <n v="26.045999999999999"/>
    <n v="3"/>
    <x v="3"/>
    <n v="-44.278199999999998"/>
    <n v="-1.7"/>
  </r>
  <r>
    <n v="3235"/>
    <s v="CA-2016-138933"/>
    <x v="420"/>
    <x v="0"/>
    <n v="4"/>
    <x v="3"/>
    <s v="Sun"/>
    <d v="2016-04-27T00:00:00"/>
    <x v="2"/>
    <s v="JL-15130"/>
    <s v="Jack Lebron"/>
    <s v="Consumer"/>
    <s v="United States"/>
    <s v="Riverside"/>
    <x v="1"/>
    <n v="92503"/>
    <x v="1"/>
    <s v="OFF-BI-10003355"/>
    <x v="1"/>
    <s v="Binders"/>
    <s v="Cardinal Holdit Business Card Pockets"/>
    <n v="3.984"/>
    <n v="1"/>
    <x v="2"/>
    <n v="1.3944000000000001"/>
    <n v="0.35000000000000003"/>
  </r>
  <r>
    <n v="3236"/>
    <s v="CA-2016-140746"/>
    <x v="798"/>
    <x v="0"/>
    <n v="1"/>
    <x v="9"/>
    <s v="Fri"/>
    <d v="2016-01-15T00:00:00"/>
    <x v="3"/>
    <s v="RC-19825"/>
    <s v="Roy Collins"/>
    <s v="Consumer"/>
    <s v="United States"/>
    <s v="Fairfield"/>
    <x v="29"/>
    <n v="6824"/>
    <x v="3"/>
    <s v="FUR-TA-10002903"/>
    <x v="0"/>
    <s v="Tables"/>
    <s v="Bevis Round Bullnose 29&quot; High Table Top"/>
    <n v="181.797"/>
    <n v="1"/>
    <x v="4"/>
    <n v="-15.582599999999999"/>
    <n v="-8.5714285714285715E-2"/>
  </r>
  <r>
    <n v="3237"/>
    <s v="CA-2016-146836"/>
    <x v="437"/>
    <x v="0"/>
    <n v="5"/>
    <x v="5"/>
    <s v="Mon"/>
    <d v="2016-05-02T00:00:00"/>
    <x v="3"/>
    <s v="CC-12475"/>
    <s v="Cindy Chapman"/>
    <s v="Consumer"/>
    <s v="United States"/>
    <s v="New York City"/>
    <x v="15"/>
    <n v="10024"/>
    <x v="3"/>
    <s v="OFF-ST-10001580"/>
    <x v="1"/>
    <s v="Storage"/>
    <s v="Super Decoflex Portable Personal File"/>
    <n v="44.94"/>
    <n v="3"/>
    <x v="0"/>
    <n v="12.5832"/>
    <n v="0.28000000000000003"/>
  </r>
  <r>
    <n v="3239"/>
    <s v="US-2016-127971"/>
    <x v="73"/>
    <x v="0"/>
    <n v="11"/>
    <x v="0"/>
    <s v="Sun"/>
    <d v="2016-11-27T00:00:00"/>
    <x v="1"/>
    <s v="DW-13195"/>
    <s v="David Wiener"/>
    <s v="Corporate"/>
    <s v="United States"/>
    <s v="Houston"/>
    <x v="5"/>
    <n v="77095"/>
    <x v="2"/>
    <s v="FUR-CH-10003774"/>
    <x v="0"/>
    <s v="Chairs"/>
    <s v="Global Wood Trimmed Manager's Task Chair, Khaki"/>
    <n v="318.43"/>
    <n v="5"/>
    <x v="4"/>
    <n v="-77.332999999999998"/>
    <n v="-0.24285714285714285"/>
  </r>
  <r>
    <n v="3242"/>
    <s v="US-2016-140809"/>
    <x v="849"/>
    <x v="0"/>
    <n v="2"/>
    <x v="11"/>
    <s v="Mon"/>
    <d v="2016-02-03T00:00:00"/>
    <x v="2"/>
    <s v="CK-12760"/>
    <s v="Cyma Kinney"/>
    <s v="Corporate"/>
    <s v="United States"/>
    <s v="Arlington"/>
    <x v="17"/>
    <n v="22204"/>
    <x v="0"/>
    <s v="OFF-ST-10002214"/>
    <x v="1"/>
    <s v="Storage"/>
    <s v="X-Rack File for Hanging Folders"/>
    <n v="56.45"/>
    <n v="5"/>
    <x v="0"/>
    <n v="14.677"/>
    <n v="0.25999999999999995"/>
  </r>
  <r>
    <n v="3243"/>
    <s v="CA-2017-114524"/>
    <x v="184"/>
    <x v="3"/>
    <n v="3"/>
    <x v="10"/>
    <s v="Fri"/>
    <d v="2017-04-05T00:00:00"/>
    <x v="0"/>
    <s v="EG-13900"/>
    <s v="Emily Grady"/>
    <s v="Consumer"/>
    <s v="United States"/>
    <s v="Chicago"/>
    <x v="10"/>
    <n v="60623"/>
    <x v="2"/>
    <s v="OFF-BI-10002799"/>
    <x v="1"/>
    <s v="Binders"/>
    <s v="SlimView Poly Binder, 3/8&quot;"/>
    <n v="13.468"/>
    <n v="13"/>
    <x v="3"/>
    <n v="-22.895600000000002"/>
    <n v="-1.7000000000000002"/>
  </r>
  <r>
    <n v="3244"/>
    <s v="CA-2017-113355"/>
    <x v="96"/>
    <x v="3"/>
    <n v="12"/>
    <x v="4"/>
    <s v="Fri"/>
    <d v="2017-12-05T00:00:00"/>
    <x v="1"/>
    <s v="SJ-20215"/>
    <s v="Sarah Jordon"/>
    <s v="Consumer"/>
    <s v="United States"/>
    <s v="Grand Prairie"/>
    <x v="5"/>
    <n v="75051"/>
    <x v="2"/>
    <s v="TEC-PH-10004912"/>
    <x v="2"/>
    <s v="Phones"/>
    <s v="Cisco SPA112 2 Port Phone Adapter"/>
    <n v="219.8"/>
    <n v="5"/>
    <x v="2"/>
    <n v="24.727499999999999"/>
    <n v="0.11249999999999999"/>
  </r>
  <r>
    <n v="3246"/>
    <s v="US-2017-140907"/>
    <x v="386"/>
    <x v="3"/>
    <n v="12"/>
    <x v="4"/>
    <s v="Sun"/>
    <d v="2017-12-12T00:00:00"/>
    <x v="0"/>
    <s v="BP-11185"/>
    <s v="Ben Peterman"/>
    <s v="Corporate"/>
    <s v="United States"/>
    <s v="Seattle"/>
    <x v="4"/>
    <n v="98103"/>
    <x v="1"/>
    <s v="TEC-AC-10004510"/>
    <x v="2"/>
    <s v="Accessories"/>
    <s v="Logitech Desktop MK120 Mouse and keyboard Combo"/>
    <n v="49.08"/>
    <n v="3"/>
    <x v="0"/>
    <n v="4.9080000000000004"/>
    <n v="0.1"/>
  </r>
  <r>
    <n v="3249"/>
    <s v="CA-2016-159730"/>
    <x v="42"/>
    <x v="0"/>
    <n v="9"/>
    <x v="8"/>
    <s v="Sat"/>
    <d v="2016-09-21T00:00:00"/>
    <x v="1"/>
    <s v="SJ-20125"/>
    <s v="Sanjit Jacobs"/>
    <s v="Home Office"/>
    <s v="United States"/>
    <s v="Seattle"/>
    <x v="4"/>
    <n v="98103"/>
    <x v="1"/>
    <s v="FUR-CH-10004875"/>
    <x v="0"/>
    <s v="Chairs"/>
    <s v="Harbour Creations 67200 Series Stacking Chairs"/>
    <n v="113.88800000000001"/>
    <n v="2"/>
    <x v="2"/>
    <n v="9.9651999999999994"/>
    <n v="8.7499999999999994E-2"/>
  </r>
  <r>
    <n v="3251"/>
    <s v="CA-2016-157868"/>
    <x v="440"/>
    <x v="0"/>
    <n v="12"/>
    <x v="4"/>
    <s v="Fri"/>
    <d v="2016-12-29T00:00:00"/>
    <x v="1"/>
    <s v="MC-17590"/>
    <s v="Matt Collister"/>
    <s v="Corporate"/>
    <s v="United States"/>
    <s v="Grand Rapids"/>
    <x v="12"/>
    <n v="49505"/>
    <x v="2"/>
    <s v="OFF-FA-10000992"/>
    <x v="1"/>
    <s v="Fasteners"/>
    <s v="Acco Clips to Go Binder Clips, 24 Clips in Two Sizes"/>
    <n v="24.85"/>
    <n v="7"/>
    <x v="0"/>
    <n v="11.679500000000001"/>
    <n v="0.47000000000000003"/>
  </r>
  <r>
    <n v="3252"/>
    <s v="CA-2017-119389"/>
    <x v="822"/>
    <x v="3"/>
    <n v="4"/>
    <x v="3"/>
    <s v="Mon"/>
    <d v="2017-04-19T00:00:00"/>
    <x v="2"/>
    <s v="BG-11740"/>
    <s v="Bruce Geld"/>
    <s v="Consumer"/>
    <s v="United States"/>
    <s v="Philadelphia"/>
    <x v="9"/>
    <n v="19120"/>
    <x v="3"/>
    <s v="FUR-FU-10001473"/>
    <x v="0"/>
    <s v="Furnishings"/>
    <s v="Eldon Executive Woodline II Desk Accessories, Mahogany"/>
    <n v="60.311999999999998"/>
    <n v="3"/>
    <x v="2"/>
    <n v="5.2773000000000003"/>
    <n v="8.7500000000000008E-2"/>
  </r>
  <r>
    <n v="3253"/>
    <s v="CA-2017-110373"/>
    <x v="850"/>
    <x v="3"/>
    <n v="10"/>
    <x v="2"/>
    <s v="Fri"/>
    <d v="2017-10-30T00:00:00"/>
    <x v="0"/>
    <s v="MA-17560"/>
    <s v="Matt Abelman"/>
    <s v="Home Office"/>
    <s v="United States"/>
    <s v="Chicago"/>
    <x v="10"/>
    <n v="60610"/>
    <x v="2"/>
    <s v="OFF-AR-10003045"/>
    <x v="1"/>
    <s v="Art"/>
    <s v="Prang Colored Pencils"/>
    <n v="7.056"/>
    <n v="3"/>
    <x v="2"/>
    <n v="2.2050000000000001"/>
    <n v="0.3125"/>
  </r>
  <r>
    <n v="3255"/>
    <s v="CA-2016-155474"/>
    <x v="627"/>
    <x v="0"/>
    <n v="7"/>
    <x v="7"/>
    <s v="Fri"/>
    <d v="2016-07-14T00:00:00"/>
    <x v="1"/>
    <s v="CC-12220"/>
    <s v="Chris Cortes"/>
    <s v="Consumer"/>
    <s v="United States"/>
    <s v="Seattle"/>
    <x v="4"/>
    <n v="98105"/>
    <x v="1"/>
    <s v="TEC-PH-10001580"/>
    <x v="2"/>
    <s v="Phones"/>
    <s v="Logitech Mobile Speakerphone P710e - speaker phone"/>
    <n v="107.98399999999999"/>
    <n v="1"/>
    <x v="2"/>
    <n v="9.4486000000000008"/>
    <n v="8.7500000000000008E-2"/>
  </r>
  <r>
    <n v="3257"/>
    <s v="CA-2015-155453"/>
    <x v="101"/>
    <x v="1"/>
    <n v="8"/>
    <x v="6"/>
    <s v="Sun"/>
    <d v="2015-08-14T00:00:00"/>
    <x v="1"/>
    <s v="RA-19885"/>
    <s v="Ruben Ausman"/>
    <s v="Corporate"/>
    <s v="United States"/>
    <s v="Jacksonville"/>
    <x v="2"/>
    <n v="32216"/>
    <x v="0"/>
    <s v="OFF-LA-10001613"/>
    <x v="1"/>
    <s v="Labels"/>
    <s v="Avery File Folder Labels"/>
    <n v="4.6079999999999997"/>
    <n v="2"/>
    <x v="2"/>
    <n v="1.6704000000000001"/>
    <n v="0.36250000000000004"/>
  </r>
  <r>
    <n v="3258"/>
    <s v="US-2016-161844"/>
    <x v="10"/>
    <x v="0"/>
    <n v="12"/>
    <x v="4"/>
    <s v="Fri"/>
    <d v="2016-12-14T00:00:00"/>
    <x v="0"/>
    <s v="DK-12835"/>
    <s v="Damala Kotsonis"/>
    <s v="Corporate"/>
    <s v="United States"/>
    <s v="Franklin"/>
    <x v="18"/>
    <n v="37064"/>
    <x v="0"/>
    <s v="FUR-TA-10001676"/>
    <x v="0"/>
    <s v="Tables"/>
    <s v="Hon 61000 Series Interactive Training Tables"/>
    <n v="79.974000000000004"/>
    <n v="3"/>
    <x v="8"/>
    <n v="-29.323799999999999"/>
    <n v="-0.36666666666666664"/>
  </r>
  <r>
    <n v="3260"/>
    <s v="US-2016-162103"/>
    <x v="370"/>
    <x v="0"/>
    <n v="11"/>
    <x v="0"/>
    <s v="Sun"/>
    <d v="2016-11-17T00:00:00"/>
    <x v="1"/>
    <s v="LB-16795"/>
    <s v="Laurel Beltran"/>
    <s v="Home Office"/>
    <s v="United States"/>
    <s v="Highland Park"/>
    <x v="10"/>
    <n v="60035"/>
    <x v="2"/>
    <s v="OFF-BI-10000285"/>
    <x v="1"/>
    <s v="Binders"/>
    <s v="XtraLife ClearVue Slant-D Ring Binders by Cardinal"/>
    <n v="3.1360000000000001"/>
    <n v="2"/>
    <x v="3"/>
    <n v="-4.7039999999999997"/>
    <n v="-1.4999999999999998"/>
  </r>
  <r>
    <n v="3261"/>
    <s v="CA-2014-151554"/>
    <x v="683"/>
    <x v="2"/>
    <n v="11"/>
    <x v="0"/>
    <s v="Fri"/>
    <d v="2014-11-15T00:00:00"/>
    <x v="2"/>
    <s v="CM-11815"/>
    <s v="Candace McMahon"/>
    <s v="Corporate"/>
    <s v="United States"/>
    <s v="Pasadena"/>
    <x v="5"/>
    <n v="77506"/>
    <x v="2"/>
    <s v="OFF-PA-10004609"/>
    <x v="1"/>
    <s v="Paper"/>
    <s v="Xerox 221"/>
    <n v="20.736000000000001"/>
    <n v="4"/>
    <x v="2"/>
    <n v="7.2576000000000001"/>
    <n v="0.35"/>
  </r>
  <r>
    <n v="3262"/>
    <s v="CA-2014-140662"/>
    <x v="661"/>
    <x v="2"/>
    <n v="11"/>
    <x v="0"/>
    <s v="Mon"/>
    <d v="2014-11-19T00:00:00"/>
    <x v="2"/>
    <s v="TS-21205"/>
    <s v="Thomas Seio"/>
    <s v="Corporate"/>
    <s v="United States"/>
    <s v="San Francisco"/>
    <x v="1"/>
    <n v="94109"/>
    <x v="1"/>
    <s v="TEC-AC-10001314"/>
    <x v="2"/>
    <s v="Accessories"/>
    <s v="Case Logic 2.4GHz Wireless Keyboard"/>
    <n v="99.98"/>
    <n v="2"/>
    <x v="0"/>
    <n v="7.9984000000000002"/>
    <n v="0.08"/>
  </r>
  <r>
    <n v="3265"/>
    <s v="CA-2016-122518"/>
    <x v="754"/>
    <x v="0"/>
    <n v="3"/>
    <x v="10"/>
    <s v="Fri"/>
    <d v="2016-03-08T00:00:00"/>
    <x v="0"/>
    <s v="RF-19345"/>
    <s v="Randy Ferguson"/>
    <s v="Corporate"/>
    <s v="United States"/>
    <s v="Miami"/>
    <x v="2"/>
    <n v="33180"/>
    <x v="0"/>
    <s v="OFF-LA-10001641"/>
    <x v="1"/>
    <s v="Labels"/>
    <s v="Avery 518"/>
    <n v="10.08"/>
    <n v="4"/>
    <x v="2"/>
    <n v="3.528"/>
    <n v="0.35"/>
  </r>
  <r>
    <n v="3266"/>
    <s v="US-2014-126571"/>
    <x v="851"/>
    <x v="2"/>
    <n v="10"/>
    <x v="2"/>
    <s v="Sat"/>
    <d v="2014-10-15T00:00:00"/>
    <x v="1"/>
    <s v="JF-15565"/>
    <s v="Jill Fjeld"/>
    <s v="Consumer"/>
    <s v="United States"/>
    <s v="Philadelphia"/>
    <x v="9"/>
    <n v="19120"/>
    <x v="3"/>
    <s v="OFF-ST-10003816"/>
    <x v="1"/>
    <s v="Storage"/>
    <s v="Fellowes High-Stak Drawer Files"/>
    <n v="281.904"/>
    <n v="2"/>
    <x v="2"/>
    <n v="10.571400000000001"/>
    <n v="3.7500000000000006E-2"/>
  </r>
  <r>
    <n v="3268"/>
    <s v="CA-2014-143840"/>
    <x v="852"/>
    <x v="2"/>
    <n v="5"/>
    <x v="5"/>
    <s v="Thu"/>
    <d v="2014-05-29T00:00:00"/>
    <x v="1"/>
    <s v="EH-14185"/>
    <s v="Evan Henry"/>
    <s v="Consumer"/>
    <s v="United States"/>
    <s v="Decatur"/>
    <x v="19"/>
    <n v="35601"/>
    <x v="0"/>
    <s v="TEC-PH-10002660"/>
    <x v="2"/>
    <s v="Phones"/>
    <s v="Nortel Networks T7316 E Nt8 B27"/>
    <n v="135.97999999999999"/>
    <n v="2"/>
    <x v="0"/>
    <n v="33.994999999999997"/>
    <n v="0.25"/>
  </r>
  <r>
    <n v="3270"/>
    <s v="CA-2014-115980"/>
    <x v="853"/>
    <x v="2"/>
    <n v="7"/>
    <x v="7"/>
    <s v="Tue"/>
    <d v="2014-07-19T00:00:00"/>
    <x v="1"/>
    <s v="VW-21775"/>
    <s v="Victoria Wilson"/>
    <s v="Corporate"/>
    <s v="United States"/>
    <s v="Sioux Falls"/>
    <x v="44"/>
    <n v="57103"/>
    <x v="2"/>
    <s v="TEC-AC-10003709"/>
    <x v="2"/>
    <s v="Accessories"/>
    <s v="Maxell 4.7GB DVD-R 5/Pack"/>
    <n v="2.97"/>
    <n v="3"/>
    <x v="0"/>
    <n v="1.3068"/>
    <n v="0.43999999999999995"/>
  </r>
  <r>
    <n v="3272"/>
    <s v="CA-2015-155145"/>
    <x v="17"/>
    <x v="1"/>
    <n v="12"/>
    <x v="4"/>
    <s v="Sun"/>
    <d v="2015-12-29T00:00:00"/>
    <x v="0"/>
    <s v="KN-16450"/>
    <s v="Kean Nguyen"/>
    <s v="Corporate"/>
    <s v="United States"/>
    <s v="Visalia"/>
    <x v="1"/>
    <n v="93277"/>
    <x v="1"/>
    <s v="TEC-AC-10003709"/>
    <x v="2"/>
    <s v="Accessories"/>
    <s v="Maxell 4.7GB DVD-R 5/Pack"/>
    <n v="7.92"/>
    <n v="8"/>
    <x v="0"/>
    <n v="3.4847999999999999"/>
    <n v="0.44"/>
  </r>
  <r>
    <n v="3273"/>
    <s v="CA-2015-146038"/>
    <x v="97"/>
    <x v="1"/>
    <n v="2"/>
    <x v="11"/>
    <s v="Mon"/>
    <d v="2015-02-16T00:00:00"/>
    <x v="1"/>
    <s v="SJ-20215"/>
    <s v="Sarah Jordon"/>
    <s v="Consumer"/>
    <s v="United States"/>
    <s v="Los Angeles"/>
    <x v="1"/>
    <n v="90049"/>
    <x v="1"/>
    <s v="FUR-CH-10002774"/>
    <x v="0"/>
    <s v="Chairs"/>
    <s v="Global Deluxe Stacking Chair, Gray"/>
    <n v="203.92"/>
    <n v="5"/>
    <x v="2"/>
    <n v="22.940999999999999"/>
    <n v="0.1125"/>
  </r>
  <r>
    <n v="3274"/>
    <s v="CA-2017-133865"/>
    <x v="537"/>
    <x v="3"/>
    <n v="5"/>
    <x v="5"/>
    <s v="Mon"/>
    <d v="2017-05-12T00:00:00"/>
    <x v="1"/>
    <s v="PS-19045"/>
    <s v="Penelope Sewall"/>
    <s v="Home Office"/>
    <s v="United States"/>
    <s v="Los Angeles"/>
    <x v="1"/>
    <n v="90032"/>
    <x v="1"/>
    <s v="TEC-CO-10001046"/>
    <x v="2"/>
    <s v="Copiers"/>
    <s v="Canon Imageclass D680 Copier / Fax"/>
    <n v="3359.9520000000002"/>
    <n v="6"/>
    <x v="2"/>
    <n v="1049.9849999999999"/>
    <n v="0.31249999999999994"/>
  </r>
  <r>
    <n v="3275"/>
    <s v="CA-2017-116358"/>
    <x v="802"/>
    <x v="3"/>
    <n v="11"/>
    <x v="0"/>
    <s v="Thu"/>
    <d v="2017-11-06T00:00:00"/>
    <x v="1"/>
    <s v="KM-16225"/>
    <s v="Kalyca Meade"/>
    <s v="Corporate"/>
    <s v="United States"/>
    <s v="Overland Park"/>
    <x v="41"/>
    <n v="66212"/>
    <x v="2"/>
    <s v="OFF-FA-10003495"/>
    <x v="1"/>
    <s v="Fasteners"/>
    <s v="Staples"/>
    <n v="18.239999999999998"/>
    <n v="3"/>
    <x v="0"/>
    <n v="9.1199999999999992"/>
    <n v="0.5"/>
  </r>
  <r>
    <n v="3277"/>
    <s v="CA-2014-102988"/>
    <x v="266"/>
    <x v="2"/>
    <n v="4"/>
    <x v="3"/>
    <s v="Sat"/>
    <d v="2014-04-09T00:00:00"/>
    <x v="0"/>
    <s v="GM-14695"/>
    <s v="Greg Maxwell"/>
    <s v="Corporate"/>
    <s v="United States"/>
    <s v="Alexandria"/>
    <x v="17"/>
    <n v="22304"/>
    <x v="0"/>
    <s v="OFF-AR-10004757"/>
    <x v="1"/>
    <s v="Art"/>
    <s v="Crayola Colored Pencils"/>
    <n v="22.96"/>
    <n v="7"/>
    <x v="0"/>
    <n v="7.5768000000000004"/>
    <n v="0.33"/>
  </r>
  <r>
    <n v="3282"/>
    <s v="US-2014-117170"/>
    <x v="326"/>
    <x v="2"/>
    <n v="9"/>
    <x v="8"/>
    <s v="Wed"/>
    <d v="2014-09-24T00:00:00"/>
    <x v="1"/>
    <s v="KT-16465"/>
    <s v="Kean Takahito"/>
    <s v="Consumer"/>
    <s v="United States"/>
    <s v="Raleigh"/>
    <x v="3"/>
    <n v="27604"/>
    <x v="0"/>
    <s v="TEC-AC-10001109"/>
    <x v="2"/>
    <s v="Accessories"/>
    <s v="Logitech Trackman Marble Mouse"/>
    <n v="47.984000000000002"/>
    <n v="2"/>
    <x v="2"/>
    <n v="13.195600000000001"/>
    <n v="0.27500000000000002"/>
  </r>
  <r>
    <n v="3284"/>
    <s v="CA-2014-159478"/>
    <x v="584"/>
    <x v="2"/>
    <n v="9"/>
    <x v="8"/>
    <s v="Tue"/>
    <d v="2014-10-06T00:00:00"/>
    <x v="1"/>
    <s v="MH-17785"/>
    <s v="Maya Herman"/>
    <s v="Corporate"/>
    <s v="United States"/>
    <s v="New York City"/>
    <x v="15"/>
    <n v="10035"/>
    <x v="3"/>
    <s v="FUR-FU-10000221"/>
    <x v="0"/>
    <s v="Furnishings"/>
    <s v="Master Caster Door Stop, Brown"/>
    <n v="15.24"/>
    <n v="3"/>
    <x v="0"/>
    <n v="5.1816000000000004"/>
    <n v="0.34"/>
  </r>
  <r>
    <n v="3285"/>
    <s v="CA-2014-103702"/>
    <x v="170"/>
    <x v="2"/>
    <n v="9"/>
    <x v="8"/>
    <s v="Fri"/>
    <d v="2014-09-17T00:00:00"/>
    <x v="1"/>
    <s v="AF-10885"/>
    <s v="Art Foster"/>
    <s v="Consumer"/>
    <s v="United States"/>
    <s v="Fairfield"/>
    <x v="24"/>
    <n v="45014"/>
    <x v="3"/>
    <s v="OFF-BI-10002429"/>
    <x v="1"/>
    <s v="Binders"/>
    <s v="Premier Elliptical Ring Binder, Black"/>
    <n v="63.923999999999999"/>
    <n v="7"/>
    <x v="7"/>
    <n v="-46.877600000000001"/>
    <n v="-0.73333333333333339"/>
  </r>
  <r>
    <n v="3286"/>
    <s v="CA-2017-150525"/>
    <x v="296"/>
    <x v="3"/>
    <n v="2"/>
    <x v="11"/>
    <s v="Mon"/>
    <d v="2017-02-25T00:00:00"/>
    <x v="1"/>
    <s v="JP-16135"/>
    <s v="Julie Prescott"/>
    <s v="Home Office"/>
    <s v="United States"/>
    <s v="Muskogee"/>
    <x v="26"/>
    <n v="74403"/>
    <x v="2"/>
    <s v="OFF-AR-10002375"/>
    <x v="1"/>
    <s v="Art"/>
    <s v="Newell 351"/>
    <n v="6.56"/>
    <n v="2"/>
    <x v="0"/>
    <n v="1.9024000000000001"/>
    <n v="0.29000000000000004"/>
  </r>
  <r>
    <n v="3288"/>
    <s v="CA-2015-157770"/>
    <x v="348"/>
    <x v="1"/>
    <n v="12"/>
    <x v="4"/>
    <s v="Sun"/>
    <d v="2015-12-15T00:00:00"/>
    <x v="2"/>
    <s v="RD-19585"/>
    <s v="Rob Dowd"/>
    <s v="Consumer"/>
    <s v="United States"/>
    <s v="Temecula"/>
    <x v="1"/>
    <n v="92592"/>
    <x v="1"/>
    <s v="TEC-PH-10001530"/>
    <x v="2"/>
    <s v="Phones"/>
    <s v="Plantronics Voyager Pro Legend"/>
    <n v="494.37599999999998"/>
    <n v="3"/>
    <x v="2"/>
    <n v="49.437600000000003"/>
    <n v="0.1"/>
  </r>
  <r>
    <n v="3292"/>
    <s v="CA-2016-167290"/>
    <x v="854"/>
    <x v="0"/>
    <n v="10"/>
    <x v="2"/>
    <s v="Sun"/>
    <d v="2016-11-04T00:00:00"/>
    <x v="1"/>
    <s v="JF-15295"/>
    <s v="Jason Fortune-"/>
    <s v="Consumer"/>
    <s v="United States"/>
    <s v="Sterling Heights"/>
    <x v="12"/>
    <n v="48310"/>
    <x v="2"/>
    <s v="OFF-AR-10004078"/>
    <x v="1"/>
    <s v="Art"/>
    <s v="Newell 312"/>
    <n v="11.68"/>
    <n v="2"/>
    <x v="0"/>
    <n v="3.504"/>
    <n v="0.3"/>
  </r>
  <r>
    <n v="3293"/>
    <s v="CA-2014-106264"/>
    <x v="58"/>
    <x v="2"/>
    <n v="12"/>
    <x v="4"/>
    <s v="Fri"/>
    <d v="2014-12-30T00:00:00"/>
    <x v="1"/>
    <s v="CK-12595"/>
    <s v="Clytie Kelty"/>
    <s v="Consumer"/>
    <s v="United States"/>
    <s v="San Diego"/>
    <x v="1"/>
    <n v="92024"/>
    <x v="1"/>
    <s v="OFF-SU-10002189"/>
    <x v="1"/>
    <s v="Supplies"/>
    <s v="Acme Rosewood Handle Letter Opener"/>
    <n v="11.91"/>
    <n v="3"/>
    <x v="0"/>
    <n v="0.1191"/>
    <n v="0.01"/>
  </r>
  <r>
    <n v="3295"/>
    <s v="CA-2014-138023"/>
    <x v="855"/>
    <x v="2"/>
    <n v="8"/>
    <x v="6"/>
    <s v="Fri"/>
    <d v="2014-08-18T00:00:00"/>
    <x v="2"/>
    <s v="KH-16510"/>
    <s v="Keith Herrera"/>
    <s v="Consumer"/>
    <s v="United States"/>
    <s v="Dallas"/>
    <x v="5"/>
    <n v="75081"/>
    <x v="2"/>
    <s v="OFF-BI-10003638"/>
    <x v="1"/>
    <s v="Binders"/>
    <s v="GBC Durable Plastic Covers"/>
    <n v="30.96"/>
    <n v="8"/>
    <x v="3"/>
    <n v="-52.631999999999998"/>
    <n v="-1.7"/>
  </r>
  <r>
    <n v="3296"/>
    <s v="CA-2017-113418"/>
    <x v="171"/>
    <x v="3"/>
    <n v="10"/>
    <x v="2"/>
    <s v="Sun"/>
    <d v="2017-10-03T00:00:00"/>
    <x v="2"/>
    <s v="CM-12655"/>
    <s v="Corinna Mitchell"/>
    <s v="Home Office"/>
    <s v="United States"/>
    <s v="New York City"/>
    <x v="15"/>
    <n v="10035"/>
    <x v="3"/>
    <s v="TEC-MA-10002428"/>
    <x v="2"/>
    <s v="Machines"/>
    <s v="Fellowes Powershred HS-440 4-Sheet High Security Shredder"/>
    <n v="1704.89"/>
    <n v="11"/>
    <x v="0"/>
    <n v="767.20050000000003"/>
    <n v="0.45"/>
  </r>
  <r>
    <n v="3297"/>
    <s v="US-2015-110569"/>
    <x v="292"/>
    <x v="1"/>
    <n v="5"/>
    <x v="5"/>
    <s v="Sat"/>
    <d v="2015-05-30T00:00:00"/>
    <x v="1"/>
    <s v="EB-13870"/>
    <s v="Emily Burns"/>
    <s v="Consumer"/>
    <s v="United States"/>
    <s v="Phoenix"/>
    <x v="16"/>
    <n v="85023"/>
    <x v="1"/>
    <s v="OFF-BI-10001036"/>
    <x v="1"/>
    <s v="Binders"/>
    <s v="Cardinal EasyOpen D-Ring Binders"/>
    <n v="19.193999999999999"/>
    <n v="7"/>
    <x v="7"/>
    <n v="-12.795999999999999"/>
    <n v="-0.66666666666666663"/>
  </r>
  <r>
    <n v="3299"/>
    <s v="CA-2017-136308"/>
    <x v="670"/>
    <x v="3"/>
    <n v="11"/>
    <x v="0"/>
    <s v="Thu"/>
    <d v="2017-11-16T00:00:00"/>
    <x v="3"/>
    <s v="MW-18235"/>
    <s v="Mitch Willingham"/>
    <s v="Corporate"/>
    <s v="United States"/>
    <s v="San Francisco"/>
    <x v="1"/>
    <n v="94122"/>
    <x v="1"/>
    <s v="TEC-MA-10000488"/>
    <x v="2"/>
    <s v="Machines"/>
    <s v="Bady BDG101FRU Card Printer"/>
    <n v="1919.9760000000001"/>
    <n v="3"/>
    <x v="2"/>
    <n v="215.9973"/>
    <n v="0.11249999999999999"/>
  </r>
  <r>
    <n v="3300"/>
    <s v="US-2014-159926"/>
    <x v="724"/>
    <x v="2"/>
    <n v="11"/>
    <x v="0"/>
    <s v="Tue"/>
    <d v="2014-11-22T00:00:00"/>
    <x v="1"/>
    <s v="CS-11950"/>
    <s v="Carlos Soltero"/>
    <s v="Consumer"/>
    <s v="United States"/>
    <s v="Philadelphia"/>
    <x v="9"/>
    <n v="19140"/>
    <x v="3"/>
    <s v="OFF-BI-10003656"/>
    <x v="1"/>
    <s v="Binders"/>
    <s v="Fellowes PB200 Plastic Comb Binding Machine"/>
    <n v="50.997"/>
    <n v="1"/>
    <x v="7"/>
    <n v="-40.797600000000003"/>
    <n v="-0.8"/>
  </r>
  <r>
    <n v="3305"/>
    <s v="CA-2014-104738"/>
    <x v="125"/>
    <x v="2"/>
    <n v="12"/>
    <x v="4"/>
    <s v="Tue"/>
    <d v="2015-01-01T00:00:00"/>
    <x v="0"/>
    <s v="SP-20620"/>
    <s v="Stefania Perrino"/>
    <s v="Corporate"/>
    <s v="United States"/>
    <s v="Laredo"/>
    <x v="5"/>
    <n v="78041"/>
    <x v="2"/>
    <s v="OFF-EN-10004955"/>
    <x v="1"/>
    <s v="Envelopes"/>
    <s v="Fashion Color Clasp Envelopes"/>
    <n v="12.984"/>
    <n v="3"/>
    <x v="2"/>
    <n v="4.7066999999999997"/>
    <n v="0.36249999999999999"/>
  </r>
  <r>
    <n v="3310"/>
    <s v="CA-2015-144386"/>
    <x v="596"/>
    <x v="1"/>
    <n v="11"/>
    <x v="0"/>
    <s v="Thu"/>
    <d v="2015-11-11T00:00:00"/>
    <x v="1"/>
    <s v="GT-14635"/>
    <s v="Grant Thornton"/>
    <s v="Corporate"/>
    <s v="United States"/>
    <s v="New York City"/>
    <x v="15"/>
    <n v="10009"/>
    <x v="3"/>
    <s v="OFF-BI-10001116"/>
    <x v="1"/>
    <s v="Binders"/>
    <s v="Wilson Jones 1&quot; Hanging DublLock Ring Binders"/>
    <n v="25.344000000000001"/>
    <n v="6"/>
    <x v="2"/>
    <n v="8.8704000000000001"/>
    <n v="0.35"/>
  </r>
  <r>
    <n v="3311"/>
    <s v="CA-2016-111416"/>
    <x v="42"/>
    <x v="0"/>
    <n v="9"/>
    <x v="8"/>
    <s v="Sat"/>
    <d v="2016-09-22T00:00:00"/>
    <x v="1"/>
    <s v="LW-17215"/>
    <s v="Luke Weiss"/>
    <s v="Consumer"/>
    <s v="United States"/>
    <s v="New York City"/>
    <x v="15"/>
    <n v="10035"/>
    <x v="3"/>
    <s v="OFF-BI-10002026"/>
    <x v="1"/>
    <s v="Binders"/>
    <s v="Avery Arch Ring Binders"/>
    <n v="232.4"/>
    <n v="5"/>
    <x v="2"/>
    <n v="78.435000000000002"/>
    <n v="0.33750000000000002"/>
  </r>
  <r>
    <n v="3312"/>
    <s v="CA-2016-162747"/>
    <x v="230"/>
    <x v="0"/>
    <n v="3"/>
    <x v="10"/>
    <s v="Sun"/>
    <d v="2016-03-25T00:00:00"/>
    <x v="0"/>
    <s v="AH-10030"/>
    <s v="Aaron Hawkins"/>
    <s v="Corporate"/>
    <s v="United States"/>
    <s v="Gulfport"/>
    <x v="35"/>
    <n v="39503"/>
    <x v="0"/>
    <s v="FUR-FU-10003691"/>
    <x v="0"/>
    <s v="Furnishings"/>
    <s v="Eldon Image Series Desk Accessories, Ebony"/>
    <n v="86.45"/>
    <n v="7"/>
    <x v="0"/>
    <n v="38.037999999999997"/>
    <n v="0.43999999999999995"/>
  </r>
  <r>
    <n v="3313"/>
    <s v="US-2014-133130"/>
    <x v="127"/>
    <x v="2"/>
    <n v="9"/>
    <x v="8"/>
    <s v="Sat"/>
    <d v="2014-10-01T00:00:00"/>
    <x v="1"/>
    <s v="TH-21100"/>
    <s v="Thea Hendricks"/>
    <s v="Consumer"/>
    <s v="United States"/>
    <s v="San Diego"/>
    <x v="1"/>
    <n v="92037"/>
    <x v="1"/>
    <s v="FUR-CH-10002602"/>
    <x v="0"/>
    <s v="Chairs"/>
    <s v="DMI Arturo Collection Mission-style Design Wood Chair"/>
    <n v="603.91999999999996"/>
    <n v="5"/>
    <x v="2"/>
    <n v="45.293999999999997"/>
    <n v="7.4999999999999997E-2"/>
  </r>
  <r>
    <n v="3315"/>
    <s v="CA-2017-169978"/>
    <x v="165"/>
    <x v="3"/>
    <n v="12"/>
    <x v="4"/>
    <s v="Sun"/>
    <d v="2017-12-28T00:00:00"/>
    <x v="1"/>
    <s v="HG-15025"/>
    <s v="Hunter Glantz"/>
    <s v="Consumer"/>
    <s v="United States"/>
    <s v="Oceanside"/>
    <x v="15"/>
    <n v="11572"/>
    <x v="3"/>
    <s v="FUR-CH-10002602"/>
    <x v="0"/>
    <s v="Chairs"/>
    <s v="DMI Arturo Collection Mission-style Design Wood Chair"/>
    <n v="271.76400000000001"/>
    <n v="2"/>
    <x v="9"/>
    <n v="48.313600000000001"/>
    <n v="0.17777777777777778"/>
  </r>
  <r>
    <n v="3317"/>
    <s v="CA-2017-161739"/>
    <x v="465"/>
    <x v="3"/>
    <n v="11"/>
    <x v="0"/>
    <s v="Fri"/>
    <d v="2017-11-15T00:00:00"/>
    <x v="0"/>
    <s v="EB-13750"/>
    <s v="Edward Becker"/>
    <s v="Corporate"/>
    <s v="United States"/>
    <s v="Round Rock"/>
    <x v="5"/>
    <n v="78664"/>
    <x v="2"/>
    <s v="FUR-FU-10001468"/>
    <x v="0"/>
    <s v="Furnishings"/>
    <s v="Tenex Antistatic Computer Chair Mats"/>
    <n v="341.96"/>
    <n v="5"/>
    <x v="6"/>
    <n v="-427.45"/>
    <n v="-1.25"/>
  </r>
  <r>
    <n v="3318"/>
    <s v="CA-2015-165057"/>
    <x v="856"/>
    <x v="1"/>
    <n v="9"/>
    <x v="8"/>
    <s v="Fri"/>
    <d v="2015-09-15T00:00:00"/>
    <x v="1"/>
    <s v="SC-20725"/>
    <s v="Steven Cartwright"/>
    <s v="Consumer"/>
    <s v="United States"/>
    <s v="Redlands"/>
    <x v="1"/>
    <n v="92374"/>
    <x v="1"/>
    <s v="OFF-AR-10004648"/>
    <x v="1"/>
    <s v="Art"/>
    <s v="Boston 19500 Mighty Mite Electric Pencil Sharpener"/>
    <n v="181.35"/>
    <n v="9"/>
    <x v="0"/>
    <n v="48.964500000000001"/>
    <n v="0.27"/>
  </r>
  <r>
    <n v="3320"/>
    <s v="CA-2014-134551"/>
    <x v="411"/>
    <x v="2"/>
    <n v="12"/>
    <x v="4"/>
    <s v="Sat"/>
    <d v="2014-12-25T00:00:00"/>
    <x v="1"/>
    <s v="TS-21505"/>
    <s v="Tony Sayre"/>
    <s v="Consumer"/>
    <s v="United States"/>
    <s v="Columbia"/>
    <x v="18"/>
    <n v="38401"/>
    <x v="0"/>
    <s v="OFF-AP-10004868"/>
    <x v="1"/>
    <s v="Appliances"/>
    <s v="Hoover Commercial Soft Guard Upright Vacuum And Disposable Filtration Bags"/>
    <n v="43.512"/>
    <n v="7"/>
    <x v="2"/>
    <n v="3.8073000000000001"/>
    <n v="8.7500000000000008E-2"/>
  </r>
  <r>
    <n v="3323"/>
    <s v="CA-2015-120810"/>
    <x v="857"/>
    <x v="1"/>
    <n v="7"/>
    <x v="7"/>
    <s v="Thu"/>
    <d v="2015-07-27T00:00:00"/>
    <x v="1"/>
    <s v="TH-21550"/>
    <s v="Tracy Hopkins"/>
    <s v="Home Office"/>
    <s v="United States"/>
    <s v="New York City"/>
    <x v="15"/>
    <n v="10009"/>
    <x v="3"/>
    <s v="OFF-AP-10002892"/>
    <x v="1"/>
    <s v="Appliances"/>
    <s v="Belkin F5C206VTEL 6 Outlet Surge"/>
    <n v="68.94"/>
    <n v="3"/>
    <x v="0"/>
    <n v="20.681999999999999"/>
    <n v="0.3"/>
  </r>
  <r>
    <n v="3325"/>
    <s v="CA-2014-165309"/>
    <x v="7"/>
    <x v="2"/>
    <n v="11"/>
    <x v="0"/>
    <s v="Tue"/>
    <d v="2014-11-15T00:00:00"/>
    <x v="1"/>
    <s v="KD-16270"/>
    <s v="Karen Daniels"/>
    <s v="Consumer"/>
    <s v="United States"/>
    <s v="Houston"/>
    <x v="5"/>
    <n v="77095"/>
    <x v="2"/>
    <s v="OFF-BI-10001359"/>
    <x v="1"/>
    <s v="Binders"/>
    <s v="GBC DocuBind TL300 Electric Binding System"/>
    <n v="896.99"/>
    <n v="5"/>
    <x v="3"/>
    <n v="-1480.0335"/>
    <n v="-1.65"/>
  </r>
  <r>
    <n v="3332"/>
    <s v="CA-2017-122595"/>
    <x v="811"/>
    <x v="3"/>
    <n v="12"/>
    <x v="4"/>
    <s v="Thu"/>
    <d v="2017-12-20T00:00:00"/>
    <x v="1"/>
    <s v="GM-14455"/>
    <s v="Gary Mitchum"/>
    <s v="Home Office"/>
    <s v="United States"/>
    <s v="Chicago"/>
    <x v="10"/>
    <n v="60653"/>
    <x v="2"/>
    <s v="TEC-AC-10000474"/>
    <x v="2"/>
    <s v="Accessories"/>
    <s v="Kensington Expert Mouse Optical USB Trackball for PC or Mac"/>
    <n v="227.976"/>
    <n v="3"/>
    <x v="2"/>
    <n v="28.497"/>
    <n v="0.125"/>
  </r>
  <r>
    <n v="3335"/>
    <s v="US-2017-109253"/>
    <x v="169"/>
    <x v="3"/>
    <n v="8"/>
    <x v="6"/>
    <s v="Mon"/>
    <d v="2017-08-22T00:00:00"/>
    <x v="2"/>
    <s v="PR-18880"/>
    <s v="Patrick Ryan"/>
    <s v="Consumer"/>
    <s v="United States"/>
    <s v="Oakland"/>
    <x v="1"/>
    <n v="94601"/>
    <x v="1"/>
    <s v="OFF-AR-10000203"/>
    <x v="1"/>
    <s v="Art"/>
    <s v="Newell 336"/>
    <n v="17.12"/>
    <n v="4"/>
    <x v="0"/>
    <n v="4.9648000000000003"/>
    <n v="0.28999999999999998"/>
  </r>
  <r>
    <n v="3342"/>
    <s v="CA-2016-145982"/>
    <x v="277"/>
    <x v="0"/>
    <n v="8"/>
    <x v="6"/>
    <s v="Sat"/>
    <d v="2016-09-01T00:00:00"/>
    <x v="0"/>
    <s v="TB-21055"/>
    <s v="Ted Butterfield"/>
    <s v="Consumer"/>
    <s v="United States"/>
    <s v="Quincy"/>
    <x v="31"/>
    <n v="2169"/>
    <x v="3"/>
    <s v="OFF-PA-10000675"/>
    <x v="1"/>
    <s v="Paper"/>
    <s v="Xerox 1919"/>
    <n v="122.97"/>
    <n v="3"/>
    <x v="0"/>
    <n v="60.255299999999998"/>
    <n v="0.49"/>
  </r>
  <r>
    <n v="3348"/>
    <s v="CA-2015-112014"/>
    <x v="858"/>
    <x v="1"/>
    <n v="8"/>
    <x v="6"/>
    <s v="Thu"/>
    <d v="2015-08-20T00:00:00"/>
    <x v="1"/>
    <s v="ON-18715"/>
    <s v="Odella Nelson"/>
    <s v="Corporate"/>
    <s v="United States"/>
    <s v="Yucaipa"/>
    <x v="1"/>
    <n v="92399"/>
    <x v="1"/>
    <s v="OFF-AR-10003156"/>
    <x v="1"/>
    <s v="Art"/>
    <s v="50 Colored Long Pencils"/>
    <n v="50.8"/>
    <n v="5"/>
    <x v="0"/>
    <n v="13.208"/>
    <n v="0.26"/>
  </r>
  <r>
    <n v="3349"/>
    <s v="CA-2017-154732"/>
    <x v="60"/>
    <x v="3"/>
    <n v="11"/>
    <x v="0"/>
    <s v="Sun"/>
    <d v="2017-11-07T00:00:00"/>
    <x v="2"/>
    <s v="AH-10195"/>
    <s v="Alan Haines"/>
    <s v="Corporate"/>
    <s v="United States"/>
    <s v="Chicago"/>
    <x v="10"/>
    <n v="60623"/>
    <x v="2"/>
    <s v="OFF-BI-10000474"/>
    <x v="1"/>
    <s v="Binders"/>
    <s v="Avery Recycled Flexi-View Covers for Binding Systems"/>
    <n v="16.03"/>
    <n v="5"/>
    <x v="3"/>
    <n v="-25.648"/>
    <n v="-1.5999999999999999"/>
  </r>
  <r>
    <n v="3350"/>
    <s v="US-2016-157308"/>
    <x v="859"/>
    <x v="0"/>
    <n v="8"/>
    <x v="6"/>
    <s v="Wed"/>
    <d v="2016-08-21T00:00:00"/>
    <x v="1"/>
    <s v="NM-18520"/>
    <s v="Neoma Murray"/>
    <s v="Consumer"/>
    <s v="United States"/>
    <s v="Seattle"/>
    <x v="4"/>
    <n v="98105"/>
    <x v="1"/>
    <s v="OFF-BI-10003712"/>
    <x v="1"/>
    <s v="Binders"/>
    <s v="Acco Pressboard Covers with Storage Hooks, 14 7/8&quot; x 11&quot;, Light Blue"/>
    <n v="15.712"/>
    <n v="4"/>
    <x v="2"/>
    <n v="5.6955999999999998"/>
    <n v="0.36249999999999999"/>
  </r>
  <r>
    <n v="3351"/>
    <s v="CA-2016-147536"/>
    <x v="479"/>
    <x v="0"/>
    <n v="12"/>
    <x v="4"/>
    <s v="Mon"/>
    <d v="2016-12-31T00:00:00"/>
    <x v="1"/>
    <s v="AR-10510"/>
    <s v="Andrew Roberts"/>
    <s v="Consumer"/>
    <s v="United States"/>
    <s v="New York City"/>
    <x v="15"/>
    <n v="10024"/>
    <x v="3"/>
    <s v="TEC-AC-10003280"/>
    <x v="2"/>
    <s v="Accessories"/>
    <s v="Belkin F8E887 USB Wired Ergonomic Keyboard"/>
    <n v="89.97"/>
    <n v="3"/>
    <x v="0"/>
    <n v="18.893699999999999"/>
    <n v="0.21"/>
  </r>
  <r>
    <n v="3352"/>
    <s v="US-2014-134733"/>
    <x v="860"/>
    <x v="2"/>
    <n v="9"/>
    <x v="8"/>
    <s v="Tue"/>
    <d v="2014-09-28T00:00:00"/>
    <x v="1"/>
    <s v="BM-11650"/>
    <s v="Brian Moss"/>
    <s v="Corporate"/>
    <s v="United States"/>
    <s v="San Diego"/>
    <x v="1"/>
    <n v="92037"/>
    <x v="1"/>
    <s v="FUR-BO-10002916"/>
    <x v="0"/>
    <s v="Bookcases"/>
    <s v="Rush Hierlooms Collection 1&quot; Thick Stackable Bookcases"/>
    <n v="435.99900000000002"/>
    <n v="3"/>
    <x v="11"/>
    <n v="20.517600000000002"/>
    <n v="4.7058823529411764E-2"/>
  </r>
  <r>
    <n v="3354"/>
    <s v="US-2014-150434"/>
    <x v="861"/>
    <x v="2"/>
    <n v="7"/>
    <x v="7"/>
    <s v="Sat"/>
    <d v="2014-07-24T00:00:00"/>
    <x v="1"/>
    <s v="CA-12310"/>
    <s v="Christine Abelman"/>
    <s v="Corporate"/>
    <s v="United States"/>
    <s v="Bristol"/>
    <x v="29"/>
    <n v="6010"/>
    <x v="3"/>
    <s v="TEC-PH-10000895"/>
    <x v="2"/>
    <s v="Phones"/>
    <s v="Polycom VVX 310 VoIP phone"/>
    <n v="359.98"/>
    <n v="2"/>
    <x v="0"/>
    <n v="93.594800000000006"/>
    <n v="0.26"/>
  </r>
  <r>
    <n v="3358"/>
    <s v="CA-2017-100335"/>
    <x v="209"/>
    <x v="3"/>
    <n v="9"/>
    <x v="8"/>
    <s v="Thu"/>
    <d v="2017-09-13T00:00:00"/>
    <x v="1"/>
    <s v="NF-18595"/>
    <s v="Nicole Fjeld"/>
    <s v="Home Office"/>
    <s v="United States"/>
    <s v="Chicago"/>
    <x v="10"/>
    <n v="60610"/>
    <x v="2"/>
    <s v="OFF-PA-10001685"/>
    <x v="1"/>
    <s v="Paper"/>
    <s v="Easy-staple paper"/>
    <n v="73.007999999999996"/>
    <n v="9"/>
    <x v="2"/>
    <n v="26.465399999999999"/>
    <n v="0.36249999999999999"/>
  </r>
  <r>
    <n v="3359"/>
    <s v="CA-2016-139234"/>
    <x v="711"/>
    <x v="0"/>
    <n v="5"/>
    <x v="5"/>
    <s v="Fri"/>
    <d v="2016-05-10T00:00:00"/>
    <x v="1"/>
    <s v="AF-10870"/>
    <s v="Art Ferguson"/>
    <s v="Consumer"/>
    <s v="United States"/>
    <s v="Chicago"/>
    <x v="10"/>
    <n v="60610"/>
    <x v="2"/>
    <s v="OFF-BI-10000773"/>
    <x v="1"/>
    <s v="Binders"/>
    <s v="Insertable Tab Post Binder Dividers"/>
    <n v="3.2080000000000002"/>
    <n v="2"/>
    <x v="3"/>
    <n v="-5.2931999999999997"/>
    <n v="-1.65"/>
  </r>
  <r>
    <n v="3361"/>
    <s v="US-2015-142020"/>
    <x v="590"/>
    <x v="1"/>
    <n v="6"/>
    <x v="1"/>
    <s v="Thu"/>
    <d v="2015-06-08T00:00:00"/>
    <x v="0"/>
    <s v="TC-21535"/>
    <s v="Tracy Collins"/>
    <s v="Home Office"/>
    <s v="United States"/>
    <s v="New York City"/>
    <x v="15"/>
    <n v="10024"/>
    <x v="3"/>
    <s v="OFF-PA-10004569"/>
    <x v="1"/>
    <s v="Paper"/>
    <s v="Wirebound Message Books, Two 4 1/4&quot; x 5&quot; Forms per Page"/>
    <n v="30.44"/>
    <n v="4"/>
    <x v="0"/>
    <n v="14.306800000000001"/>
    <n v="0.47000000000000003"/>
  </r>
  <r>
    <n v="3363"/>
    <s v="CA-2015-139962"/>
    <x v="348"/>
    <x v="1"/>
    <n v="12"/>
    <x v="4"/>
    <s v="Sun"/>
    <d v="2015-12-20T00:00:00"/>
    <x v="1"/>
    <s v="Dp-13240"/>
    <s v="Dean percer"/>
    <s v="Home Office"/>
    <s v="United States"/>
    <s v="Revere"/>
    <x v="31"/>
    <n v="2151"/>
    <x v="3"/>
    <s v="OFF-PA-10004451"/>
    <x v="1"/>
    <s v="Paper"/>
    <s v="Xerox 222"/>
    <n v="19.440000000000001"/>
    <n v="3"/>
    <x v="0"/>
    <n v="9.3312000000000008"/>
    <n v="0.48000000000000004"/>
  </r>
  <r>
    <n v="3365"/>
    <s v="CA-2016-130050"/>
    <x v="87"/>
    <x v="0"/>
    <n v="7"/>
    <x v="7"/>
    <s v="Sat"/>
    <d v="2016-07-18T00:00:00"/>
    <x v="0"/>
    <s v="MC-17425"/>
    <s v="Mark Cousins"/>
    <s v="Corporate"/>
    <s v="United States"/>
    <s v="Houston"/>
    <x v="5"/>
    <n v="77036"/>
    <x v="2"/>
    <s v="FUR-FU-10001940"/>
    <x v="0"/>
    <s v="Furnishings"/>
    <s v="Staple-based wall hangings"/>
    <n v="9.5519999999999996"/>
    <n v="3"/>
    <x v="6"/>
    <n v="-3.8208000000000002"/>
    <n v="-0.4"/>
  </r>
  <r>
    <n v="3366"/>
    <s v="CA-2014-115161"/>
    <x v="862"/>
    <x v="2"/>
    <n v="1"/>
    <x v="9"/>
    <s v="Fri"/>
    <d v="2014-02-02T00:00:00"/>
    <x v="2"/>
    <s v="LC-17050"/>
    <s v="Liz Carlisle"/>
    <s v="Consumer"/>
    <s v="United States"/>
    <s v="Mission Viejo"/>
    <x v="1"/>
    <n v="92691"/>
    <x v="1"/>
    <s v="FUR-BO-10003966"/>
    <x v="0"/>
    <s v="Bookcases"/>
    <s v="Sauder Facets Collection Library, Sky Alder Finish"/>
    <n v="290.666"/>
    <n v="2"/>
    <x v="11"/>
    <n v="3.4196"/>
    <n v="1.1764705882352941E-2"/>
  </r>
  <r>
    <n v="3367"/>
    <s v="CA-2014-165379"/>
    <x v="863"/>
    <x v="2"/>
    <n v="7"/>
    <x v="7"/>
    <s v="Wed"/>
    <d v="2014-07-15T00:00:00"/>
    <x v="1"/>
    <s v="BM-11650"/>
    <s v="Brian Moss"/>
    <s v="Corporate"/>
    <s v="United States"/>
    <s v="Dallas"/>
    <x v="5"/>
    <n v="75217"/>
    <x v="2"/>
    <s v="OFF-PA-10003072"/>
    <x v="1"/>
    <s v="Paper"/>
    <s v="Eureka Recycled Copy Paper 8 1/2&quot; x 11&quot;, Ream"/>
    <n v="10.368"/>
    <n v="2"/>
    <x v="2"/>
    <n v="3.6288"/>
    <n v="0.35"/>
  </r>
  <r>
    <n v="3369"/>
    <s v="CA-2015-115511"/>
    <x v="82"/>
    <x v="1"/>
    <n v="11"/>
    <x v="0"/>
    <s v="Sat"/>
    <d v="2015-11-25T00:00:00"/>
    <x v="1"/>
    <s v="NW-18400"/>
    <s v="Natalie Webber"/>
    <s v="Consumer"/>
    <s v="United States"/>
    <s v="Las Vegas"/>
    <x v="33"/>
    <n v="89115"/>
    <x v="1"/>
    <s v="FUR-BO-10002598"/>
    <x v="0"/>
    <s v="Bookcases"/>
    <s v="Hon Metal Bookcases, Putty"/>
    <n v="141.96"/>
    <n v="2"/>
    <x v="0"/>
    <n v="41.168399999999998"/>
    <n v="0.28999999999999998"/>
  </r>
  <r>
    <n v="3371"/>
    <s v="CA-2016-134887"/>
    <x v="864"/>
    <x v="0"/>
    <n v="3"/>
    <x v="10"/>
    <s v="Fri"/>
    <d v="2016-03-25T00:00:00"/>
    <x v="3"/>
    <s v="TB-21280"/>
    <s v="Toby Braunhardt"/>
    <s v="Consumer"/>
    <s v="United States"/>
    <s v="Norman"/>
    <x v="26"/>
    <n v="73071"/>
    <x v="2"/>
    <s v="TEC-AC-10003832"/>
    <x v="2"/>
    <s v="Accessories"/>
    <s v="Logitech P710e Mobile Speakerphone"/>
    <n v="1287.45"/>
    <n v="5"/>
    <x v="0"/>
    <n v="244.6155"/>
    <n v="0.19"/>
  </r>
  <r>
    <n v="3372"/>
    <s v="CA-2017-123778"/>
    <x v="394"/>
    <x v="3"/>
    <n v="9"/>
    <x v="8"/>
    <s v="Sat"/>
    <d v="2017-09-30T00:00:00"/>
    <x v="1"/>
    <s v="BS-11755"/>
    <s v="Bruce Stewart"/>
    <s v="Consumer"/>
    <s v="United States"/>
    <s v="San Francisco"/>
    <x v="1"/>
    <n v="94122"/>
    <x v="1"/>
    <s v="OFF-BI-10000822"/>
    <x v="1"/>
    <s v="Binders"/>
    <s v="Acco PRESSTEX Data Binder with Storage Hooks, Light Blue, 9 1/2&quot; X 11&quot;"/>
    <n v="25.824000000000002"/>
    <n v="6"/>
    <x v="2"/>
    <n v="9.0383999999999993"/>
    <n v="0.35"/>
  </r>
  <r>
    <n v="3374"/>
    <s v="CA-2015-161718"/>
    <x v="779"/>
    <x v="1"/>
    <n v="12"/>
    <x v="4"/>
    <s v="Fri"/>
    <d v="2015-12-10T00:00:00"/>
    <x v="1"/>
    <s v="SO-20335"/>
    <s v="Sean O'Donnell"/>
    <s v="Consumer"/>
    <s v="United States"/>
    <s v="Hempstead"/>
    <x v="15"/>
    <n v="11550"/>
    <x v="3"/>
    <s v="FUR-FU-10002445"/>
    <x v="0"/>
    <s v="Furnishings"/>
    <s v="DAX Two-Tone Rosewood/Black Document Frame, Desktop, 5 x 7"/>
    <n v="28.44"/>
    <n v="3"/>
    <x v="0"/>
    <n v="11.375999999999999"/>
    <n v="0.39999999999999997"/>
  </r>
  <r>
    <n v="3378"/>
    <s v="CA-2016-100671"/>
    <x v="471"/>
    <x v="0"/>
    <n v="11"/>
    <x v="0"/>
    <s v="Tue"/>
    <d v="2016-11-04T00:00:00"/>
    <x v="2"/>
    <s v="CS-12490"/>
    <s v="Cindy Schnelling"/>
    <s v="Corporate"/>
    <s v="United States"/>
    <s v="Conroe"/>
    <x v="5"/>
    <n v="77301"/>
    <x v="2"/>
    <s v="OFF-ST-10004950"/>
    <x v="1"/>
    <s v="Storage"/>
    <s v="Tenex Personal Filing Tote With Secure Closure Lid, Black/Frost"/>
    <n v="111.672"/>
    <n v="9"/>
    <x v="2"/>
    <n v="6.9794999999999998"/>
    <n v="6.25E-2"/>
  </r>
  <r>
    <n v="3379"/>
    <s v="CA-2017-142867"/>
    <x v="293"/>
    <x v="3"/>
    <n v="3"/>
    <x v="10"/>
    <s v="Fri"/>
    <d v="2017-03-21T00:00:00"/>
    <x v="1"/>
    <s v="PO-19180"/>
    <s v="Philisse Overcash"/>
    <s v="Home Office"/>
    <s v="United States"/>
    <s v="Houston"/>
    <x v="5"/>
    <n v="77095"/>
    <x v="2"/>
    <s v="OFF-BI-10003166"/>
    <x v="1"/>
    <s v="Binders"/>
    <s v="GBC Plasticlear Binding Covers"/>
    <n v="13.776"/>
    <n v="6"/>
    <x v="3"/>
    <n v="-22.041599999999999"/>
    <n v="-1.5999999999999999"/>
  </r>
  <r>
    <n v="3381"/>
    <s v="CA-2017-103156"/>
    <x v="51"/>
    <x v="3"/>
    <n v="11"/>
    <x v="0"/>
    <s v="Thu"/>
    <d v="2017-11-24T00:00:00"/>
    <x v="2"/>
    <s v="TD-20995"/>
    <s v="Tamara Dahlen"/>
    <s v="Consumer"/>
    <s v="United States"/>
    <s v="Philadelphia"/>
    <x v="9"/>
    <n v="19120"/>
    <x v="3"/>
    <s v="FUR-FU-10000320"/>
    <x v="0"/>
    <s v="Furnishings"/>
    <s v="OIC Stacking Trays"/>
    <n v="24.047999999999998"/>
    <n v="9"/>
    <x v="2"/>
    <n v="7.2144000000000004"/>
    <n v="0.30000000000000004"/>
  </r>
  <r>
    <n v="3382"/>
    <s v="US-2017-162208"/>
    <x v="151"/>
    <x v="3"/>
    <n v="8"/>
    <x v="6"/>
    <s v="Sun"/>
    <d v="2017-08-30T00:00:00"/>
    <x v="2"/>
    <s v="SP-20620"/>
    <s v="Stefania Perrino"/>
    <s v="Corporate"/>
    <s v="United States"/>
    <s v="Tampa"/>
    <x v="2"/>
    <n v="33614"/>
    <x v="0"/>
    <s v="OFF-EN-10004030"/>
    <x v="1"/>
    <s v="Envelopes"/>
    <s v="Convenience Packs of Business Envelopes"/>
    <n v="2.8959999999999999"/>
    <n v="1"/>
    <x v="2"/>
    <n v="0.97740000000000005"/>
    <n v="0.33750000000000002"/>
  </r>
  <r>
    <n v="3383"/>
    <s v="CA-2015-130659"/>
    <x v="779"/>
    <x v="1"/>
    <n v="12"/>
    <x v="4"/>
    <s v="Fri"/>
    <d v="2015-12-09T00:00:00"/>
    <x v="0"/>
    <s v="MS-17365"/>
    <s v="Maribeth Schnelling"/>
    <s v="Consumer"/>
    <s v="United States"/>
    <s v="New York City"/>
    <x v="15"/>
    <n v="10035"/>
    <x v="3"/>
    <s v="OFF-EN-10004147"/>
    <x v="1"/>
    <s v="Envelopes"/>
    <s v="Wausau Papers Astrobrights Colored Envelopes"/>
    <n v="17.940000000000001"/>
    <n v="3"/>
    <x v="0"/>
    <n v="8.7905999999999995"/>
    <n v="0.48999999999999994"/>
  </r>
  <r>
    <n v="3386"/>
    <s v="CA-2017-148404"/>
    <x v="563"/>
    <x v="3"/>
    <n v="10"/>
    <x v="2"/>
    <s v="Sat"/>
    <d v="2017-10-11T00:00:00"/>
    <x v="1"/>
    <s v="Dp-13240"/>
    <s v="Dean percer"/>
    <s v="Home Office"/>
    <s v="United States"/>
    <s v="Charlotte"/>
    <x v="3"/>
    <n v="28205"/>
    <x v="0"/>
    <s v="OFF-ST-10003208"/>
    <x v="1"/>
    <s v="Storage"/>
    <s v="Adjustable Depth Letter/Legal Cart"/>
    <n v="580.67200000000003"/>
    <n v="4"/>
    <x v="2"/>
    <n v="65.325599999999994"/>
    <n v="0.11249999999999999"/>
  </r>
  <r>
    <n v="3391"/>
    <s v="CA-2017-101077"/>
    <x v="610"/>
    <x v="3"/>
    <n v="3"/>
    <x v="10"/>
    <s v="Sat"/>
    <d v="2017-03-30T00:00:00"/>
    <x v="0"/>
    <s v="DB-13660"/>
    <s v="Duane Benoit"/>
    <s v="Consumer"/>
    <s v="United States"/>
    <s v="Dallas"/>
    <x v="5"/>
    <n v="75081"/>
    <x v="2"/>
    <s v="OFF-PA-10004239"/>
    <x v="1"/>
    <s v="Paper"/>
    <s v="Xerox 1953"/>
    <n v="6.8479999999999999"/>
    <n v="2"/>
    <x v="2"/>
    <n v="2.14"/>
    <n v="0.3125"/>
  </r>
  <r>
    <n v="3392"/>
    <s v="CA-2014-166471"/>
    <x v="128"/>
    <x v="2"/>
    <n v="8"/>
    <x v="6"/>
    <s v="Sat"/>
    <d v="2014-08-13T00:00:00"/>
    <x v="1"/>
    <s v="MG-17650"/>
    <s v="Matthew Grinstein"/>
    <s v="Home Office"/>
    <s v="United States"/>
    <s v="Seattle"/>
    <x v="4"/>
    <n v="98103"/>
    <x v="1"/>
    <s v="TEC-PH-10001530"/>
    <x v="2"/>
    <s v="Phones"/>
    <s v="Cisco Unified IP Phone 7945G VoIP phone"/>
    <n v="1091.1679999999999"/>
    <n v="4"/>
    <x v="2"/>
    <n v="68.197999999999993"/>
    <n v="6.25E-2"/>
  </r>
  <r>
    <n v="3394"/>
    <s v="CA-2014-105340"/>
    <x v="750"/>
    <x v="2"/>
    <n v="11"/>
    <x v="0"/>
    <s v="Sat"/>
    <d v="2014-11-25T00:00:00"/>
    <x v="2"/>
    <s v="EH-14185"/>
    <s v="Evan Henry"/>
    <s v="Consumer"/>
    <s v="United States"/>
    <s v="Pasadena"/>
    <x v="5"/>
    <n v="77506"/>
    <x v="2"/>
    <s v="OFF-BI-10001765"/>
    <x v="1"/>
    <s v="Binders"/>
    <s v="Wilson Jones Heavy-Duty Casebound Ring Binders with Metal Hinges"/>
    <n v="6.9279999999999999"/>
    <n v="1"/>
    <x v="3"/>
    <n v="-11.0848"/>
    <n v="-1.5999999999999999"/>
  </r>
  <r>
    <n v="3395"/>
    <s v="US-2017-131583"/>
    <x v="192"/>
    <x v="3"/>
    <n v="6"/>
    <x v="1"/>
    <s v="Sat"/>
    <d v="2017-06-10T00:00:00"/>
    <x v="3"/>
    <s v="CL-11890"/>
    <s v="Carl Ludwig"/>
    <s v="Consumer"/>
    <s v="United States"/>
    <s v="Philadelphia"/>
    <x v="9"/>
    <n v="19143"/>
    <x v="3"/>
    <s v="OFF-PA-10000380"/>
    <x v="1"/>
    <s v="Paper"/>
    <s v="REDIFORM Incoming/Outgoing Call Register, 11&quot; X 8 1/2&quot;, 100 Messages"/>
    <n v="40.031999999999996"/>
    <n v="6"/>
    <x v="2"/>
    <n v="15.012"/>
    <n v="0.37500000000000006"/>
  </r>
  <r>
    <n v="3396"/>
    <s v="US-2017-148362"/>
    <x v="865"/>
    <x v="3"/>
    <n v="7"/>
    <x v="7"/>
    <s v="Sat"/>
    <d v="2017-07-08T00:00:00"/>
    <x v="1"/>
    <s v="KF-16285"/>
    <s v="Karen Ferguson"/>
    <s v="Home Office"/>
    <s v="United States"/>
    <s v="Indianapolis"/>
    <x v="14"/>
    <n v="46203"/>
    <x v="2"/>
    <s v="OFF-ST-10001128"/>
    <x v="1"/>
    <s v="Storage"/>
    <s v="Carina Mini System Audio Rack, Model AR050B"/>
    <n v="443.92"/>
    <n v="4"/>
    <x v="0"/>
    <n v="13.317600000000001"/>
    <n v="0.03"/>
  </r>
  <r>
    <n v="3399"/>
    <s v="CA-2014-102274"/>
    <x v="866"/>
    <x v="2"/>
    <n v="11"/>
    <x v="0"/>
    <s v="Fri"/>
    <d v="2014-11-26T00:00:00"/>
    <x v="1"/>
    <s v="DH-13075"/>
    <s v="Dave Hallsten"/>
    <s v="Corporate"/>
    <s v="United States"/>
    <s v="Richmond"/>
    <x v="0"/>
    <n v="40475"/>
    <x v="0"/>
    <s v="TEC-PH-10002923"/>
    <x v="2"/>
    <s v="Phones"/>
    <s v="Logitech B530 USB Headset - headset - Full size, Binaural"/>
    <n v="36.99"/>
    <n v="1"/>
    <x v="0"/>
    <n v="9.9872999999999994"/>
    <n v="0.26999999999999996"/>
  </r>
  <r>
    <n v="3403"/>
    <s v="CA-2015-129700"/>
    <x v="124"/>
    <x v="1"/>
    <n v="5"/>
    <x v="5"/>
    <s v="Mon"/>
    <d v="2015-05-05T00:00:00"/>
    <x v="2"/>
    <s v="LA-16780"/>
    <s v="Laura Armstrong"/>
    <s v="Corporate"/>
    <s v="United States"/>
    <s v="Tinley Park"/>
    <x v="10"/>
    <n v="60477"/>
    <x v="2"/>
    <s v="FUR-FU-10001940"/>
    <x v="0"/>
    <s v="Furnishings"/>
    <s v="Staple-based wall hangings"/>
    <n v="22.288"/>
    <n v="7"/>
    <x v="6"/>
    <n v="-8.9152000000000005"/>
    <n v="-0.4"/>
  </r>
  <r>
    <n v="3404"/>
    <s v="CA-2017-168739"/>
    <x v="148"/>
    <x v="3"/>
    <n v="5"/>
    <x v="5"/>
    <s v="Mon"/>
    <d v="2017-06-05T00:00:00"/>
    <x v="1"/>
    <s v="HZ-14950"/>
    <s v="Henia Zydlo"/>
    <s v="Consumer"/>
    <s v="United States"/>
    <s v="Houston"/>
    <x v="5"/>
    <n v="77095"/>
    <x v="2"/>
    <s v="FUR-FU-10003919"/>
    <x v="0"/>
    <s v="Furnishings"/>
    <s v="Eldon Executive Woodline II Cherry Finish Desk Accessories"/>
    <n v="65.424000000000007"/>
    <n v="4"/>
    <x v="6"/>
    <n v="-52.339199999999998"/>
    <n v="-0.79999999999999993"/>
  </r>
  <r>
    <n v="3405"/>
    <s v="CA-2015-152527"/>
    <x v="867"/>
    <x v="1"/>
    <n v="10"/>
    <x v="2"/>
    <s v="Sat"/>
    <d v="2015-10-17T00:00:00"/>
    <x v="3"/>
    <s v="CM-12190"/>
    <s v="Charlotte Melton"/>
    <s v="Consumer"/>
    <s v="United States"/>
    <s v="Los Angeles"/>
    <x v="1"/>
    <n v="90004"/>
    <x v="1"/>
    <s v="OFF-ST-10003479"/>
    <x v="1"/>
    <s v="Storage"/>
    <s v="Eldon Base for stackable storage shelf, platinum"/>
    <n v="77.88"/>
    <n v="2"/>
    <x v="0"/>
    <n v="3.8940000000000001"/>
    <n v="0.05"/>
  </r>
  <r>
    <n v="3406"/>
    <s v="US-2014-150119"/>
    <x v="485"/>
    <x v="2"/>
    <n v="4"/>
    <x v="3"/>
    <s v="Wed"/>
    <d v="2014-04-27T00:00:00"/>
    <x v="1"/>
    <s v="LB-16795"/>
    <s v="Laurel Beltran"/>
    <s v="Home Office"/>
    <s v="United States"/>
    <s v="Columbus"/>
    <x v="24"/>
    <n v="43229"/>
    <x v="3"/>
    <s v="FUR-CH-10002965"/>
    <x v="0"/>
    <s v="Chairs"/>
    <s v="Global Leather Highback Executive Chair with Pneumatic Height Adjustment, Black"/>
    <n v="281.37200000000001"/>
    <n v="2"/>
    <x v="4"/>
    <n v="-12.0588"/>
    <n v="-4.2857142857142858E-2"/>
  </r>
  <r>
    <n v="3410"/>
    <s v="US-2017-150847"/>
    <x v="501"/>
    <x v="3"/>
    <n v="4"/>
    <x v="3"/>
    <s v="Sun"/>
    <d v="2017-05-06T00:00:00"/>
    <x v="1"/>
    <s v="JF-15490"/>
    <s v="Jeremy Farry"/>
    <s v="Consumer"/>
    <s v="United States"/>
    <s v="Columbus"/>
    <x v="24"/>
    <n v="43229"/>
    <x v="3"/>
    <s v="OFF-PA-10004451"/>
    <x v="1"/>
    <s v="Paper"/>
    <s v="Xerox 222"/>
    <n v="10.368"/>
    <n v="2"/>
    <x v="2"/>
    <n v="3.6288"/>
    <n v="0.35"/>
  </r>
  <r>
    <n v="3411"/>
    <s v="CA-2016-100244"/>
    <x v="868"/>
    <x v="0"/>
    <n v="9"/>
    <x v="8"/>
    <s v="Tue"/>
    <d v="2016-09-24T00:00:00"/>
    <x v="1"/>
    <s v="GM-14695"/>
    <s v="Greg Maxwell"/>
    <s v="Corporate"/>
    <s v="United States"/>
    <s v="San Francisco"/>
    <x v="1"/>
    <n v="94122"/>
    <x v="1"/>
    <s v="OFF-PA-10001471"/>
    <x v="1"/>
    <s v="Paper"/>
    <s v="Strathmore Photo Frame Cards"/>
    <n v="65.790000000000006"/>
    <n v="9"/>
    <x v="0"/>
    <n v="30.263400000000001"/>
    <n v="0.45999999999999996"/>
  </r>
  <r>
    <n v="3416"/>
    <s v="CA-2016-116540"/>
    <x v="473"/>
    <x v="0"/>
    <n v="9"/>
    <x v="8"/>
    <s v="Fri"/>
    <d v="2016-09-02T00:00:00"/>
    <x v="3"/>
    <s v="SS-20590"/>
    <s v="Sonia Sunley"/>
    <s v="Consumer"/>
    <s v="United States"/>
    <s v="Madison"/>
    <x v="6"/>
    <n v="53711"/>
    <x v="2"/>
    <s v="OFF-FA-10002676"/>
    <x v="1"/>
    <s v="Fasteners"/>
    <s v="Colored Push Pins"/>
    <n v="1.81"/>
    <n v="1"/>
    <x v="0"/>
    <n v="0.65159999999999996"/>
    <n v="0.36"/>
  </r>
  <r>
    <n v="3418"/>
    <s v="CA-2015-151841"/>
    <x v="378"/>
    <x v="1"/>
    <n v="4"/>
    <x v="3"/>
    <s v="Mon"/>
    <d v="2015-05-02T00:00:00"/>
    <x v="1"/>
    <s v="TC-21475"/>
    <s v="Tony Chapman"/>
    <s v="Home Office"/>
    <s v="United States"/>
    <s v="Aurora"/>
    <x v="22"/>
    <n v="80013"/>
    <x v="1"/>
    <s v="OFF-AP-10003971"/>
    <x v="1"/>
    <s v="Appliances"/>
    <s v="Belkin 6 Outlet Metallic Surge Strip"/>
    <n v="43.56"/>
    <n v="5"/>
    <x v="2"/>
    <n v="3.2669999999999999"/>
    <n v="7.4999999999999997E-2"/>
  </r>
  <r>
    <n v="3420"/>
    <s v="CA-2015-150791"/>
    <x v="680"/>
    <x v="1"/>
    <n v="9"/>
    <x v="8"/>
    <s v="Sun"/>
    <d v="2015-09-13T00:00:00"/>
    <x v="1"/>
    <s v="CC-12430"/>
    <s v="Chuck Clark"/>
    <s v="Home Office"/>
    <s v="United States"/>
    <s v="New York City"/>
    <x v="15"/>
    <n v="10024"/>
    <x v="3"/>
    <s v="FUR-CH-10000665"/>
    <x v="0"/>
    <s v="Chairs"/>
    <s v="Global Airflow Leather Mesh Back Chair, Black"/>
    <n v="271.76400000000001"/>
    <n v="2"/>
    <x v="9"/>
    <n v="60.392000000000003"/>
    <n v="0.22222222222222224"/>
  </r>
  <r>
    <n v="3421"/>
    <s v="CA-2016-134803"/>
    <x v="315"/>
    <x v="0"/>
    <n v="5"/>
    <x v="5"/>
    <s v="Sat"/>
    <d v="2016-06-03T00:00:00"/>
    <x v="1"/>
    <s v="CL-12565"/>
    <s v="Clay Ludtke"/>
    <s v="Consumer"/>
    <s v="United States"/>
    <s v="Los Angeles"/>
    <x v="1"/>
    <n v="90004"/>
    <x v="1"/>
    <s v="OFF-AP-10000891"/>
    <x v="1"/>
    <s v="Appliances"/>
    <s v="Kensington 7 Outlet MasterPiece HOMEOFFICE Power Control Center"/>
    <n v="262.24"/>
    <n v="2"/>
    <x v="0"/>
    <n v="78.671999999999997"/>
    <n v="0.3"/>
  </r>
  <r>
    <n v="3426"/>
    <s v="CA-2015-153381"/>
    <x v="493"/>
    <x v="1"/>
    <n v="9"/>
    <x v="8"/>
    <s v="Thu"/>
    <d v="2015-09-28T00:00:00"/>
    <x v="1"/>
    <s v="DE-13255"/>
    <s v="Deanra Eno"/>
    <s v="Home Office"/>
    <s v="United States"/>
    <s v="Dubuque"/>
    <x v="23"/>
    <n v="52001"/>
    <x v="2"/>
    <s v="OFF-BI-10001525"/>
    <x v="1"/>
    <s v="Binders"/>
    <s v="Acco Pressboard Covers with Storage Hooks, 14 7/8&quot; x 11&quot;, Executive Red"/>
    <n v="15.24"/>
    <n v="4"/>
    <x v="0"/>
    <n v="6.8579999999999997"/>
    <n v="0.44999999999999996"/>
  </r>
  <r>
    <n v="3428"/>
    <s v="US-2017-111024"/>
    <x v="442"/>
    <x v="3"/>
    <n v="7"/>
    <x v="7"/>
    <s v="Mon"/>
    <d v="2017-07-06T00:00:00"/>
    <x v="0"/>
    <s v="SZ-20035"/>
    <s v="Sam Zeldin"/>
    <s v="Home Office"/>
    <s v="United States"/>
    <s v="Lancaster"/>
    <x v="24"/>
    <n v="43130"/>
    <x v="3"/>
    <s v="OFF-PA-10000174"/>
    <x v="1"/>
    <s v="Paper"/>
    <s v="Message Book, Wirebound, Four 5 1/2&quot; X 4&quot; Forms/Pg., 200 Dupl. Sets/Book"/>
    <n v="32.896000000000001"/>
    <n v="4"/>
    <x v="2"/>
    <n v="11.102399999999999"/>
    <n v="0.33749999999999997"/>
  </r>
  <r>
    <n v="3431"/>
    <s v="CA-2017-148264"/>
    <x v="166"/>
    <x v="3"/>
    <n v="12"/>
    <x v="4"/>
    <s v="Fri"/>
    <d v="2017-12-09T00:00:00"/>
    <x v="2"/>
    <s v="LF-17185"/>
    <s v="Luke Foster"/>
    <s v="Consumer"/>
    <s v="United States"/>
    <s v="Inglewood"/>
    <x v="1"/>
    <n v="90301"/>
    <x v="1"/>
    <s v="OFF-ST-10003327"/>
    <x v="1"/>
    <s v="Storage"/>
    <s v="Akro-Mils 12-Gallon Tote"/>
    <n v="29.79"/>
    <n v="3"/>
    <x v="0"/>
    <n v="8.6390999999999991"/>
    <n v="0.28999999999999998"/>
  </r>
  <r>
    <n v="3434"/>
    <s v="CA-2017-131212"/>
    <x v="255"/>
    <x v="3"/>
    <n v="12"/>
    <x v="4"/>
    <s v="Tue"/>
    <d v="2017-12-09T00:00:00"/>
    <x v="1"/>
    <s v="AB-10165"/>
    <s v="Alan Barnes"/>
    <s v="Consumer"/>
    <s v="United States"/>
    <s v="Bellevue"/>
    <x v="4"/>
    <n v="98006"/>
    <x v="1"/>
    <s v="OFF-BI-10001617"/>
    <x v="1"/>
    <s v="Binders"/>
    <s v="GBC Wire Binding Combs"/>
    <n v="24.815999999999999"/>
    <n v="3"/>
    <x v="2"/>
    <n v="8.3754000000000008"/>
    <n v="0.33750000000000002"/>
  </r>
  <r>
    <n v="3436"/>
    <s v="US-2015-100531"/>
    <x v="869"/>
    <x v="1"/>
    <n v="9"/>
    <x v="8"/>
    <s v="Sun"/>
    <d v="2015-09-29T00:00:00"/>
    <x v="2"/>
    <s v="NM-18520"/>
    <s v="Neoma Murray"/>
    <s v="Consumer"/>
    <s v="United States"/>
    <s v="Chicago"/>
    <x v="10"/>
    <n v="60610"/>
    <x v="2"/>
    <s v="OFF-BI-10001670"/>
    <x v="1"/>
    <s v="Binders"/>
    <s v="Vinyl Sectional Post Binders"/>
    <n v="15.08"/>
    <n v="2"/>
    <x v="3"/>
    <n v="-22.62"/>
    <n v="-1.5"/>
  </r>
  <r>
    <n v="3438"/>
    <s v="CA-2017-152583"/>
    <x v="502"/>
    <x v="3"/>
    <n v="10"/>
    <x v="2"/>
    <s v="Mon"/>
    <d v="2017-10-30T00:00:00"/>
    <x v="3"/>
    <s v="RA-19945"/>
    <s v="Ryan Akin"/>
    <s v="Consumer"/>
    <s v="United States"/>
    <s v="Dallas"/>
    <x v="5"/>
    <n v="75217"/>
    <x v="2"/>
    <s v="FUR-FU-10003849"/>
    <x v="0"/>
    <s v="Furnishings"/>
    <s v="DAX Metal Frame, Desktop, Stepped-Edge"/>
    <n v="16.192"/>
    <n v="2"/>
    <x v="6"/>
    <n v="-8.5007999999999999"/>
    <n v="-0.52500000000000002"/>
  </r>
  <r>
    <n v="3441"/>
    <s v="CA-2015-144099"/>
    <x v="238"/>
    <x v="1"/>
    <n v="11"/>
    <x v="0"/>
    <s v="Sun"/>
    <d v="2015-11-30T00:00:00"/>
    <x v="3"/>
    <s v="PO-19195"/>
    <s v="Phillina Ober"/>
    <s v="Home Office"/>
    <s v="United States"/>
    <s v="San Francisco"/>
    <x v="1"/>
    <n v="94122"/>
    <x v="1"/>
    <s v="OFF-BI-10001078"/>
    <x v="1"/>
    <s v="Binders"/>
    <s v="Acco PRESSTEX Data Binder with Storage Hooks, Dark Blue, 14 7/8&quot; X 11&quot;"/>
    <n v="4.3040000000000003"/>
    <n v="1"/>
    <x v="2"/>
    <n v="1.5602"/>
    <n v="0.36249999999999999"/>
  </r>
  <r>
    <n v="3442"/>
    <s v="CA-2014-158337"/>
    <x v="515"/>
    <x v="2"/>
    <n v="3"/>
    <x v="10"/>
    <s v="Tue"/>
    <d v="2014-03-14T00:00:00"/>
    <x v="0"/>
    <s v="KA-16525"/>
    <s v="Kelly Andreada"/>
    <s v="Consumer"/>
    <s v="United States"/>
    <s v="New York City"/>
    <x v="15"/>
    <n v="10024"/>
    <x v="3"/>
    <s v="OFF-PA-10002137"/>
    <x v="1"/>
    <s v="Paper"/>
    <s v="Southworth 100% Résumé Paper, 24lb."/>
    <n v="108.92"/>
    <n v="14"/>
    <x v="0"/>
    <n v="49.014000000000003"/>
    <n v="0.45"/>
  </r>
  <r>
    <n v="3443"/>
    <s v="CA-2017-168858"/>
    <x v="123"/>
    <x v="3"/>
    <n v="11"/>
    <x v="0"/>
    <s v="Sun"/>
    <d v="2017-11-23T00:00:00"/>
    <x v="1"/>
    <s v="JD-16150"/>
    <s v="Justin Deggeller"/>
    <s v="Corporate"/>
    <s v="United States"/>
    <s v="New York City"/>
    <x v="15"/>
    <n v="10011"/>
    <x v="3"/>
    <s v="OFF-EN-10001415"/>
    <x v="1"/>
    <s v="Envelopes"/>
    <s v="Staple envelope"/>
    <n v="16.739999999999998"/>
    <n v="3"/>
    <x v="0"/>
    <n v="8.3699999999999992"/>
    <n v="0.5"/>
  </r>
  <r>
    <n v="3445"/>
    <s v="CA-2016-116344"/>
    <x v="870"/>
    <x v="0"/>
    <n v="7"/>
    <x v="7"/>
    <s v="Fri"/>
    <d v="2016-08-02T00:00:00"/>
    <x v="1"/>
    <s v="JO-15145"/>
    <s v="Jack O'Briant"/>
    <s v="Corporate"/>
    <s v="United States"/>
    <s v="Philadelphia"/>
    <x v="9"/>
    <n v="19140"/>
    <x v="3"/>
    <s v="OFF-ST-10001713"/>
    <x v="1"/>
    <s v="Storage"/>
    <s v="Gould Plastics 9-Pocket Panel Bin, 18-3/8w x 5-1/4d x 20-1/2h, Black"/>
    <n v="84.784000000000006"/>
    <n v="2"/>
    <x v="2"/>
    <n v="-16.956800000000001"/>
    <n v="-0.2"/>
  </r>
  <r>
    <n v="3446"/>
    <s v="CA-2015-131779"/>
    <x v="815"/>
    <x v="1"/>
    <n v="6"/>
    <x v="1"/>
    <s v="Fri"/>
    <d v="2015-06-17T00:00:00"/>
    <x v="1"/>
    <s v="LE-16810"/>
    <s v="Laurel Elliston"/>
    <s v="Consumer"/>
    <s v="United States"/>
    <s v="Newark"/>
    <x v="13"/>
    <n v="19711"/>
    <x v="3"/>
    <s v="OFF-ST-10001505"/>
    <x v="1"/>
    <s v="Storage"/>
    <s v="Perma STOR-ALL Hanging File Box, 13 1/8&quot;W x 12 1/4&quot;D x 10 1/2&quot;H"/>
    <n v="29.9"/>
    <n v="5"/>
    <x v="0"/>
    <n v="5.0830000000000002"/>
    <n v="0.17"/>
  </r>
  <r>
    <n v="3447"/>
    <s v="CA-2016-158869"/>
    <x v="871"/>
    <x v="0"/>
    <n v="8"/>
    <x v="6"/>
    <s v="Sat"/>
    <d v="2016-08-07T00:00:00"/>
    <x v="2"/>
    <s v="AH-10690"/>
    <s v="Anna Häberlin"/>
    <s v="Corporate"/>
    <s v="United States"/>
    <s v="New York City"/>
    <x v="15"/>
    <n v="10024"/>
    <x v="3"/>
    <s v="OFF-PA-10000474"/>
    <x v="1"/>
    <s v="Paper"/>
    <s v="Easy-staple paper"/>
    <n v="70.88"/>
    <n v="2"/>
    <x v="0"/>
    <n v="33.313600000000001"/>
    <n v="0.47000000000000003"/>
  </r>
  <r>
    <n v="3448"/>
    <s v="CA-2017-102554"/>
    <x v="529"/>
    <x v="3"/>
    <n v="6"/>
    <x v="1"/>
    <s v="Sun"/>
    <d v="2017-06-15T00:00:00"/>
    <x v="1"/>
    <s v="KN-16705"/>
    <s v="Kristina Nunn"/>
    <s v="Home Office"/>
    <s v="United States"/>
    <s v="Auburn"/>
    <x v="19"/>
    <n v="36830"/>
    <x v="0"/>
    <s v="OFF-AR-10001919"/>
    <x v="1"/>
    <s v="Art"/>
    <s v="OIC #2 Pencils, Medium Soft"/>
    <n v="3.76"/>
    <n v="2"/>
    <x v="0"/>
    <n v="1.0904"/>
    <n v="0.29000000000000004"/>
  </r>
  <r>
    <n v="3449"/>
    <s v="CA-2016-162614"/>
    <x v="872"/>
    <x v="0"/>
    <n v="10"/>
    <x v="2"/>
    <s v="Fri"/>
    <d v="2016-10-13T00:00:00"/>
    <x v="1"/>
    <s v="TB-21250"/>
    <s v="Tim Brockman"/>
    <s v="Consumer"/>
    <s v="United States"/>
    <s v="Los Angeles"/>
    <x v="1"/>
    <n v="90049"/>
    <x v="1"/>
    <s v="OFF-BI-10004001"/>
    <x v="1"/>
    <s v="Binders"/>
    <s v="GBC Recycled VeloBinder Covers"/>
    <n v="27.263999999999999"/>
    <n v="2"/>
    <x v="2"/>
    <n v="8.8607999999999993"/>
    <n v="0.32500000000000001"/>
  </r>
  <r>
    <n v="3450"/>
    <s v="CA-2014-168592"/>
    <x v="78"/>
    <x v="2"/>
    <n v="9"/>
    <x v="8"/>
    <s v="Mon"/>
    <d v="2014-09-14T00:00:00"/>
    <x v="1"/>
    <s v="DP-13390"/>
    <s v="Dennis Pardue"/>
    <s v="Home Office"/>
    <s v="United States"/>
    <s v="San Francisco"/>
    <x v="1"/>
    <n v="94110"/>
    <x v="1"/>
    <s v="OFF-AP-10004785"/>
    <x v="1"/>
    <s v="Appliances"/>
    <s v="Holmes Replacement Filter for HEPA Air Cleaner, Medium Room"/>
    <n v="56.65"/>
    <n v="5"/>
    <x v="0"/>
    <n v="24.359500000000001"/>
    <n v="0.43000000000000005"/>
  </r>
  <r>
    <n v="3453"/>
    <s v="CA-2014-157609"/>
    <x v="873"/>
    <x v="2"/>
    <n v="3"/>
    <x v="10"/>
    <s v="Sun"/>
    <d v="2014-03-21T00:00:00"/>
    <x v="0"/>
    <s v="KN-16705"/>
    <s v="Kristina Nunn"/>
    <s v="Home Office"/>
    <s v="United States"/>
    <s v="Raleigh"/>
    <x v="3"/>
    <n v="27604"/>
    <x v="0"/>
    <s v="TEC-PH-10002415"/>
    <x v="2"/>
    <s v="Phones"/>
    <s v="Polycom VoiceStation 500 Conference phone"/>
    <n v="471.92"/>
    <n v="2"/>
    <x v="2"/>
    <n v="29.495000000000001"/>
    <n v="6.25E-2"/>
  </r>
  <r>
    <n v="3454"/>
    <s v="CA-2015-153325"/>
    <x v="874"/>
    <x v="1"/>
    <n v="3"/>
    <x v="10"/>
    <s v="Sun"/>
    <d v="2015-03-02T00:00:00"/>
    <x v="0"/>
    <s v="ST-20530"/>
    <s v="Shui Tom"/>
    <s v="Consumer"/>
    <s v="United States"/>
    <s v="Macon"/>
    <x v="32"/>
    <n v="31204"/>
    <x v="0"/>
    <s v="OFF-BI-10004236"/>
    <x v="1"/>
    <s v="Binders"/>
    <s v="XtraLife ClearVue Slant-D Ring Binder, White, 3&quot;"/>
    <n v="58.72"/>
    <n v="4"/>
    <x v="0"/>
    <n v="27.011199999999999"/>
    <n v="0.45999999999999996"/>
  </r>
  <r>
    <n v="3455"/>
    <s v="CA-2015-153626"/>
    <x v="581"/>
    <x v="1"/>
    <n v="7"/>
    <x v="7"/>
    <s v="Thu"/>
    <d v="2015-07-14T00:00:00"/>
    <x v="1"/>
    <s v="EB-13870"/>
    <s v="Emily Burns"/>
    <s v="Consumer"/>
    <s v="United States"/>
    <s v="Nashville"/>
    <x v="18"/>
    <n v="37211"/>
    <x v="0"/>
    <s v="OFF-AR-10000657"/>
    <x v="1"/>
    <s v="Art"/>
    <s v="Binney &amp; Smith inkTank Desk Highlighter, Chisel Tip, Yellow, 12/Box"/>
    <n v="5.16"/>
    <n v="3"/>
    <x v="2"/>
    <n v="0.83850000000000002"/>
    <n v="0.16250000000000001"/>
  </r>
  <r>
    <n v="3456"/>
    <s v="CA-2016-166485"/>
    <x v="875"/>
    <x v="0"/>
    <n v="2"/>
    <x v="11"/>
    <s v="Sat"/>
    <d v="2016-02-27T00:00:00"/>
    <x v="1"/>
    <s v="AH-10210"/>
    <s v="Alan Hwang"/>
    <s v="Consumer"/>
    <s v="United States"/>
    <s v="Nashville"/>
    <x v="18"/>
    <n v="37211"/>
    <x v="0"/>
    <s v="OFF-PA-10004996"/>
    <x v="1"/>
    <s v="Paper"/>
    <s v="Speediset Carbonless Redi-Letter 7&quot; x 8 1/2&quot;"/>
    <n v="16.495999999999999"/>
    <n v="2"/>
    <x v="2"/>
    <n v="5.5674000000000001"/>
    <n v="0.33750000000000002"/>
  </r>
  <r>
    <n v="3457"/>
    <s v="CA-2017-136448"/>
    <x v="118"/>
    <x v="3"/>
    <n v="9"/>
    <x v="8"/>
    <s v="Sat"/>
    <d v="2017-09-18T00:00:00"/>
    <x v="2"/>
    <s v="AS-10090"/>
    <s v="Adam Shillingsburg"/>
    <s v="Consumer"/>
    <s v="United States"/>
    <s v="Philadelphia"/>
    <x v="9"/>
    <n v="19143"/>
    <x v="3"/>
    <s v="TEC-AC-10001109"/>
    <x v="2"/>
    <s v="Accessories"/>
    <s v="Logitech Trackman Marble Mouse"/>
    <n v="71.975999999999999"/>
    <n v="3"/>
    <x v="2"/>
    <n v="19.793399999999998"/>
    <n v="0.27499999999999997"/>
  </r>
  <r>
    <n v="3462"/>
    <s v="CA-2017-114258"/>
    <x v="60"/>
    <x v="3"/>
    <n v="11"/>
    <x v="0"/>
    <s v="Sun"/>
    <d v="2017-11-10T00:00:00"/>
    <x v="0"/>
    <s v="EM-13825"/>
    <s v="Elizabeth Moffitt"/>
    <s v="Corporate"/>
    <s v="United States"/>
    <s v="Dallas"/>
    <x v="5"/>
    <n v="75081"/>
    <x v="2"/>
    <s v="TEC-PH-10003012"/>
    <x v="2"/>
    <s v="Phones"/>
    <s v="Nortel Meridian M3904 Professional Digital phone"/>
    <n v="492.76799999999997"/>
    <n v="4"/>
    <x v="2"/>
    <n v="55.436399999999999"/>
    <n v="0.1125"/>
  </r>
  <r>
    <n v="3463"/>
    <s v="CA-2015-152611"/>
    <x v="759"/>
    <x v="1"/>
    <n v="2"/>
    <x v="11"/>
    <s v="Fri"/>
    <d v="2015-02-23T00:00:00"/>
    <x v="0"/>
    <s v="KA-16525"/>
    <s v="Kelly Andreada"/>
    <s v="Consumer"/>
    <s v="United States"/>
    <s v="Perth Amboy"/>
    <x v="30"/>
    <n v="8861"/>
    <x v="3"/>
    <s v="OFF-AR-10003903"/>
    <x v="1"/>
    <s v="Art"/>
    <s v="Sanford 52201 APSCO Electric Pencil Sharpener"/>
    <n v="286.79000000000002"/>
    <n v="7"/>
    <x v="0"/>
    <n v="74.565399999999997"/>
    <n v="0.25999999999999995"/>
  </r>
  <r>
    <n v="3464"/>
    <s v="CA-2016-165470"/>
    <x v="876"/>
    <x v="0"/>
    <n v="11"/>
    <x v="0"/>
    <s v="Fri"/>
    <d v="2016-11-30T00:00:00"/>
    <x v="1"/>
    <s v="HJ-14875"/>
    <s v="Heather Jas"/>
    <s v="Home Office"/>
    <s v="United States"/>
    <s v="Jacksonville"/>
    <x v="2"/>
    <n v="32216"/>
    <x v="0"/>
    <s v="OFF-PA-10004675"/>
    <x v="1"/>
    <s v="Paper"/>
    <s v="Telephone Message Books with Fax/Mobile Section, 5 1/2&quot; x 3 3/16&quot;"/>
    <n v="5.08"/>
    <n v="1"/>
    <x v="2"/>
    <n v="1.651"/>
    <n v="0.32500000000000001"/>
  </r>
  <r>
    <n v="3465"/>
    <s v="CA-2017-128699"/>
    <x v="730"/>
    <x v="3"/>
    <n v="12"/>
    <x v="4"/>
    <s v="Sun"/>
    <d v="2017-12-05T00:00:00"/>
    <x v="0"/>
    <s v="ND-18370"/>
    <s v="Natalie DeCherney"/>
    <s v="Consumer"/>
    <s v="United States"/>
    <s v="Jacksonville"/>
    <x v="2"/>
    <n v="32216"/>
    <x v="0"/>
    <s v="TEC-AC-10001990"/>
    <x v="2"/>
    <s v="Accessories"/>
    <s v="Kensington Orbit Wireless Mobile Trackball for PC and Mac"/>
    <n v="47.991999999999997"/>
    <n v="1"/>
    <x v="2"/>
    <n v="7.1988000000000003"/>
    <n v="0.15000000000000002"/>
  </r>
  <r>
    <n v="3466"/>
    <s v="US-2015-147242"/>
    <x v="228"/>
    <x v="1"/>
    <n v="9"/>
    <x v="8"/>
    <s v="Thu"/>
    <d v="2015-09-14T00:00:00"/>
    <x v="1"/>
    <s v="EH-13765"/>
    <s v="Edward Hooks"/>
    <s v="Corporate"/>
    <s v="United States"/>
    <s v="Revere"/>
    <x v="31"/>
    <n v="2151"/>
    <x v="3"/>
    <s v="OFF-AP-10003842"/>
    <x v="1"/>
    <s v="Appliances"/>
    <s v="Euro-Pro Shark Turbo Vacuum"/>
    <n v="61.96"/>
    <n v="2"/>
    <x v="0"/>
    <n v="16.1096"/>
    <n v="0.26"/>
  </r>
  <r>
    <n v="3469"/>
    <s v="CA-2016-146143"/>
    <x v="877"/>
    <x v="0"/>
    <n v="12"/>
    <x v="4"/>
    <s v="Wed"/>
    <d v="2016-12-19T00:00:00"/>
    <x v="1"/>
    <s v="MC-17845"/>
    <s v="Michael Chen"/>
    <s v="Consumer"/>
    <s v="United States"/>
    <s v="Jackson"/>
    <x v="35"/>
    <n v="39212"/>
    <x v="0"/>
    <s v="FUR-FU-10002045"/>
    <x v="0"/>
    <s v="Furnishings"/>
    <s v="Executive Impressions 14&quot;"/>
    <n v="133.38"/>
    <n v="6"/>
    <x v="0"/>
    <n v="58.687199999999997"/>
    <n v="0.44"/>
  </r>
  <r>
    <n v="3470"/>
    <s v="CA-2015-100888"/>
    <x v="740"/>
    <x v="1"/>
    <n v="4"/>
    <x v="3"/>
    <s v="Mon"/>
    <d v="2015-04-10T00:00:00"/>
    <x v="1"/>
    <s v="MH-17455"/>
    <s v="Mark Hamilton"/>
    <s v="Consumer"/>
    <s v="United States"/>
    <s v="Jacksonville"/>
    <x v="3"/>
    <n v="28540"/>
    <x v="0"/>
    <s v="OFF-PA-10001019"/>
    <x v="1"/>
    <s v="Paper"/>
    <s v="Xerox 1884"/>
    <n v="47.951999999999998"/>
    <n v="3"/>
    <x v="2"/>
    <n v="16.183800000000002"/>
    <n v="0.33750000000000002"/>
  </r>
  <r>
    <n v="3471"/>
    <s v="US-2016-150035"/>
    <x v="49"/>
    <x v="0"/>
    <n v="12"/>
    <x v="4"/>
    <s v="Thu"/>
    <d v="2016-12-05T00:00:00"/>
    <x v="1"/>
    <s v="CL-11890"/>
    <s v="Carl Ludwig"/>
    <s v="Consumer"/>
    <s v="United States"/>
    <s v="San Francisco"/>
    <x v="1"/>
    <n v="94122"/>
    <x v="1"/>
    <s v="FUR-FU-10003724"/>
    <x v="0"/>
    <s v="Furnishings"/>
    <s v="Westinghouse Clip-On Gooseneck Lamps"/>
    <n v="16.739999999999998"/>
    <n v="2"/>
    <x v="0"/>
    <n v="4.3524000000000003"/>
    <n v="0.26000000000000006"/>
  </r>
  <r>
    <n v="3472"/>
    <s v="CA-2017-122644"/>
    <x v="105"/>
    <x v="3"/>
    <n v="11"/>
    <x v="0"/>
    <s v="Sun"/>
    <d v="2017-11-17T00:00:00"/>
    <x v="1"/>
    <s v="SF-20965"/>
    <s v="Sylvia Foulston"/>
    <s v="Corporate"/>
    <s v="United States"/>
    <s v="Columbus"/>
    <x v="24"/>
    <n v="43229"/>
    <x v="3"/>
    <s v="OFF-PA-10003673"/>
    <x v="1"/>
    <s v="Paper"/>
    <s v="Strathmore Photo Mount Cards"/>
    <n v="10.848000000000001"/>
    <n v="2"/>
    <x v="2"/>
    <n v="3.5255999999999998"/>
    <n v="0.32499999999999996"/>
  </r>
  <r>
    <n v="3474"/>
    <s v="CA-2017-111815"/>
    <x v="445"/>
    <x v="3"/>
    <n v="3"/>
    <x v="10"/>
    <s v="Fri"/>
    <d v="2017-03-10T00:00:00"/>
    <x v="1"/>
    <s v="EP-13915"/>
    <s v="Emily Phan"/>
    <s v="Consumer"/>
    <s v="United States"/>
    <s v="Dearborn Heights"/>
    <x v="12"/>
    <n v="48127"/>
    <x v="2"/>
    <s v="FUR-CH-10000785"/>
    <x v="0"/>
    <s v="Chairs"/>
    <s v="Global Ergonomic Managers Chair"/>
    <n v="180.98"/>
    <n v="1"/>
    <x v="0"/>
    <n v="47.0548"/>
    <n v="0.26"/>
  </r>
  <r>
    <n v="3476"/>
    <s v="CA-2016-144911"/>
    <x v="578"/>
    <x v="0"/>
    <n v="11"/>
    <x v="0"/>
    <s v="Sun"/>
    <d v="2016-11-30T00:00:00"/>
    <x v="2"/>
    <s v="RW-19630"/>
    <s v="Rob Williams"/>
    <s v="Corporate"/>
    <s v="United States"/>
    <s v="Overland Park"/>
    <x v="41"/>
    <n v="66212"/>
    <x v="2"/>
    <s v="TEC-AC-10004633"/>
    <x v="2"/>
    <s v="Accessories"/>
    <s v="Verbatim 25 GB 6x Blu-ray Single Layer Recordable Disc, 3/Pack"/>
    <n v="34.950000000000003"/>
    <n v="5"/>
    <x v="0"/>
    <n v="15.378"/>
    <n v="0.43999999999999995"/>
  </r>
  <r>
    <n v="3478"/>
    <s v="CA-2014-143385"/>
    <x v="878"/>
    <x v="2"/>
    <n v="8"/>
    <x v="6"/>
    <s v="Sun"/>
    <d v="2014-09-05T00:00:00"/>
    <x v="1"/>
    <s v="SJ-20500"/>
    <s v="Shirley Jackson"/>
    <s v="Consumer"/>
    <s v="United States"/>
    <s v="Santa Fe"/>
    <x v="27"/>
    <n v="87505"/>
    <x v="1"/>
    <s v="TEC-AC-10001635"/>
    <x v="2"/>
    <s v="Accessories"/>
    <s v="KeyTronic KT400U2 - Keyboard - Black"/>
    <n v="92.52"/>
    <n v="9"/>
    <x v="0"/>
    <n v="18.504000000000001"/>
    <n v="0.2"/>
  </r>
  <r>
    <n v="3479"/>
    <s v="CA-2016-131289"/>
    <x v="16"/>
    <x v="0"/>
    <n v="12"/>
    <x v="4"/>
    <s v="Thu"/>
    <d v="2016-12-14T00:00:00"/>
    <x v="1"/>
    <s v="SP-20620"/>
    <s v="Stefania Perrino"/>
    <s v="Corporate"/>
    <s v="United States"/>
    <s v="San Francisco"/>
    <x v="1"/>
    <n v="94110"/>
    <x v="1"/>
    <s v="OFF-AR-10003056"/>
    <x v="1"/>
    <s v="Art"/>
    <s v="Newell 341"/>
    <n v="8.56"/>
    <n v="2"/>
    <x v="0"/>
    <n v="2.4824000000000002"/>
    <n v="0.28999999999999998"/>
  </r>
  <r>
    <n v="3483"/>
    <s v="CA-2014-124688"/>
    <x v="9"/>
    <x v="2"/>
    <n v="8"/>
    <x v="6"/>
    <s v="Wed"/>
    <d v="2014-08-29T00:00:00"/>
    <x v="2"/>
    <s v="CC-12610"/>
    <s v="Corey Catlett"/>
    <s v="Corporate"/>
    <s v="United States"/>
    <s v="Springfield"/>
    <x v="17"/>
    <n v="22153"/>
    <x v="0"/>
    <s v="TEC-PH-10000455"/>
    <x v="2"/>
    <s v="Phones"/>
    <s v="GE 30522EE2"/>
    <n v="579.95000000000005"/>
    <n v="5"/>
    <x v="0"/>
    <n v="168.18549999999999"/>
    <n v="0.28999999999999998"/>
  </r>
  <r>
    <n v="3486"/>
    <s v="CA-2016-151169"/>
    <x v="147"/>
    <x v="0"/>
    <n v="10"/>
    <x v="2"/>
    <s v="Fri"/>
    <d v="2016-10-26T00:00:00"/>
    <x v="1"/>
    <s v="MY-18295"/>
    <s v="Muhammed Yedwab"/>
    <s v="Corporate"/>
    <s v="United States"/>
    <s v="Newark"/>
    <x v="13"/>
    <n v="19711"/>
    <x v="3"/>
    <s v="OFF-BI-10002813"/>
    <x v="1"/>
    <s v="Binders"/>
    <s v="Avery Reinforcements for Hole-Punch Pages"/>
    <n v="7.92"/>
    <n v="4"/>
    <x v="0"/>
    <n v="3.5640000000000001"/>
    <n v="0.45"/>
  </r>
  <r>
    <n v="3487"/>
    <s v="US-2016-134761"/>
    <x v="879"/>
    <x v="0"/>
    <n v="11"/>
    <x v="0"/>
    <s v="Wed"/>
    <d v="2016-11-30T00:00:00"/>
    <x v="3"/>
    <s v="DB-13210"/>
    <s v="Dean Braden"/>
    <s v="Consumer"/>
    <s v="United States"/>
    <s v="Hickory"/>
    <x v="3"/>
    <n v="28601"/>
    <x v="0"/>
    <s v="TEC-PH-10002890"/>
    <x v="2"/>
    <s v="Phones"/>
    <s v="AT&amp;T 17929 Lendline Telephone"/>
    <n v="36.192"/>
    <n v="1"/>
    <x v="2"/>
    <n v="2.7143999999999999"/>
    <n v="7.4999999999999997E-2"/>
  </r>
  <r>
    <n v="3488"/>
    <s v="CA-2017-120705"/>
    <x v="525"/>
    <x v="3"/>
    <n v="9"/>
    <x v="8"/>
    <s v="Tue"/>
    <d v="2017-09-11T00:00:00"/>
    <x v="1"/>
    <s v="MG-17875"/>
    <s v="Michael Grace"/>
    <s v="Home Office"/>
    <s v="United States"/>
    <s v="Fort Lauderdale"/>
    <x v="2"/>
    <n v="33311"/>
    <x v="0"/>
    <s v="OFF-ST-10001522"/>
    <x v="1"/>
    <s v="Storage"/>
    <s v="Gould Plastics 18-Pocket Panel Bin, 34w x 5-1/4d x 20-1/2h"/>
    <n v="147.184"/>
    <n v="2"/>
    <x v="2"/>
    <n v="-29.436800000000002"/>
    <n v="-0.2"/>
  </r>
  <r>
    <n v="3489"/>
    <s v="CA-2015-157322"/>
    <x v="736"/>
    <x v="1"/>
    <n v="7"/>
    <x v="7"/>
    <s v="Thu"/>
    <d v="2015-07-06T00:00:00"/>
    <x v="1"/>
    <s v="RH-19600"/>
    <s v="Rob Haberlin"/>
    <s v="Consumer"/>
    <s v="United States"/>
    <s v="Carol Stream"/>
    <x v="10"/>
    <n v="60188"/>
    <x v="2"/>
    <s v="FUR-CH-10004086"/>
    <x v="0"/>
    <s v="Chairs"/>
    <s v="Hon 4070 Series Pagoda Armless Upholstered Stacking Chairs"/>
    <n v="408.42200000000003"/>
    <n v="2"/>
    <x v="4"/>
    <n v="-5.8346"/>
    <n v="-1.4285714285714285E-2"/>
  </r>
  <r>
    <n v="3494"/>
    <s v="CA-2017-142034"/>
    <x v="240"/>
    <x v="3"/>
    <n v="9"/>
    <x v="8"/>
    <s v="Sun"/>
    <d v="2017-09-28T00:00:00"/>
    <x v="1"/>
    <s v="KB-16240"/>
    <s v="Karen Bern"/>
    <s v="Corporate"/>
    <s v="United States"/>
    <s v="Saint Cloud"/>
    <x v="11"/>
    <n v="56301"/>
    <x v="2"/>
    <s v="TEC-AC-10002305"/>
    <x v="2"/>
    <s v="Accessories"/>
    <s v="KeyTronic E03601U1 - Keyboard - Beige"/>
    <n v="72"/>
    <n v="4"/>
    <x v="0"/>
    <n v="12.96"/>
    <n v="0.18000000000000002"/>
  </r>
  <r>
    <n v="3497"/>
    <s v="CA-2016-107328"/>
    <x v="587"/>
    <x v="0"/>
    <n v="8"/>
    <x v="6"/>
    <s v="Mon"/>
    <d v="2016-08-15T00:00:00"/>
    <x v="1"/>
    <s v="CA-12055"/>
    <s v="Cathy Armstrong"/>
    <s v="Home Office"/>
    <s v="United States"/>
    <s v="Los Angeles"/>
    <x v="1"/>
    <n v="90036"/>
    <x v="1"/>
    <s v="FUR-TA-10001932"/>
    <x v="0"/>
    <s v="Tables"/>
    <s v="Chromcraft 48&quot; x 96&quot; Racetrack Double Pedestal Table"/>
    <n v="513.024"/>
    <n v="2"/>
    <x v="2"/>
    <n v="12.8256"/>
    <n v="2.4999999999999998E-2"/>
  </r>
  <r>
    <n v="3500"/>
    <s v="CA-2016-108616"/>
    <x v="320"/>
    <x v="0"/>
    <n v="9"/>
    <x v="8"/>
    <s v="Thu"/>
    <d v="2016-10-03T00:00:00"/>
    <x v="1"/>
    <s v="JK-15730"/>
    <s v="Joe Kamberova"/>
    <s v="Consumer"/>
    <s v="United States"/>
    <s v="Mobile"/>
    <x v="19"/>
    <n v="36608"/>
    <x v="0"/>
    <s v="TEC-AC-10000420"/>
    <x v="2"/>
    <s v="Accessories"/>
    <s v="Logitech G500s Laser Gaming Mouse with Adjustable Weight Tuning"/>
    <n v="209.97"/>
    <n v="3"/>
    <x v="0"/>
    <n v="71.389799999999994"/>
    <n v="0.33999999999999997"/>
  </r>
  <r>
    <n v="3503"/>
    <s v="CA-2017-125115"/>
    <x v="317"/>
    <x v="3"/>
    <n v="4"/>
    <x v="3"/>
    <s v="Mon"/>
    <d v="2017-04-10T00:00:00"/>
    <x v="3"/>
    <s v="RD-19930"/>
    <s v="Russell D'Ascenzo"/>
    <s v="Consumer"/>
    <s v="United States"/>
    <s v="Austin"/>
    <x v="5"/>
    <n v="78745"/>
    <x v="2"/>
    <s v="OFF-PA-10004101"/>
    <x v="1"/>
    <s v="Paper"/>
    <s v="Xerox 1894"/>
    <n v="10.368"/>
    <n v="2"/>
    <x v="2"/>
    <n v="3.6288"/>
    <n v="0.35"/>
  </r>
  <r>
    <n v="3505"/>
    <s v="CA-2016-150945"/>
    <x v="122"/>
    <x v="0"/>
    <n v="12"/>
    <x v="4"/>
    <s v="Sun"/>
    <d v="2016-12-20T00:00:00"/>
    <x v="0"/>
    <s v="JK-16120"/>
    <s v="Julie Kriz"/>
    <s v="Home Office"/>
    <s v="United States"/>
    <s v="New York City"/>
    <x v="15"/>
    <n v="10009"/>
    <x v="3"/>
    <s v="OFF-ST-10003716"/>
    <x v="1"/>
    <s v="Storage"/>
    <s v="Tennsco Double-Tier Lockers"/>
    <n v="900.08"/>
    <n v="4"/>
    <x v="0"/>
    <n v="117.0104"/>
    <n v="0.13"/>
  </r>
  <r>
    <n v="3506"/>
    <s v="CA-2014-166863"/>
    <x v="880"/>
    <x v="2"/>
    <n v="6"/>
    <x v="1"/>
    <s v="Fri"/>
    <d v="2014-06-24T00:00:00"/>
    <x v="1"/>
    <s v="SC-20020"/>
    <s v="Sam Craven"/>
    <s v="Consumer"/>
    <s v="United States"/>
    <s v="Plano"/>
    <x v="5"/>
    <n v="75023"/>
    <x v="2"/>
    <s v="TEC-PH-10000369"/>
    <x v="2"/>
    <s v="Phones"/>
    <s v="HTC One Mini"/>
    <n v="201.584"/>
    <n v="2"/>
    <x v="2"/>
    <n v="20.1584"/>
    <n v="0.1"/>
  </r>
  <r>
    <n v="3513"/>
    <s v="CA-2017-140326"/>
    <x v="504"/>
    <x v="3"/>
    <n v="9"/>
    <x v="8"/>
    <s v="Mon"/>
    <d v="2017-09-06T00:00:00"/>
    <x v="2"/>
    <s v="HW-14935"/>
    <s v="Helen Wasserman"/>
    <s v="Corporate"/>
    <s v="United States"/>
    <s v="Chicago"/>
    <x v="10"/>
    <n v="60653"/>
    <x v="2"/>
    <s v="FUR-BO-10000112"/>
    <x v="0"/>
    <s v="Bookcases"/>
    <s v="Bush Birmingham Collection Bookcase, Dark Cherry"/>
    <n v="825.17399999999998"/>
    <n v="9"/>
    <x v="4"/>
    <n v="-117.88200000000001"/>
    <n v="-0.14285714285714288"/>
  </r>
  <r>
    <n v="3516"/>
    <s v="CA-2016-168536"/>
    <x v="881"/>
    <x v="0"/>
    <n v="12"/>
    <x v="4"/>
    <s v="Tue"/>
    <d v="2016-12-24T00:00:00"/>
    <x v="1"/>
    <s v="SC-20800"/>
    <s v="Stuart Calhoun"/>
    <s v="Consumer"/>
    <s v="United States"/>
    <s v="Jackson"/>
    <x v="35"/>
    <n v="39212"/>
    <x v="0"/>
    <s v="TEC-AC-10002323"/>
    <x v="2"/>
    <s v="Accessories"/>
    <s v="SanDisk Ultra 32 GB MicroSDHC Class 10 Memory Card"/>
    <n v="66.3"/>
    <n v="3"/>
    <x v="0"/>
    <n v="8.6189999999999998"/>
    <n v="0.13"/>
  </r>
  <r>
    <n v="3517"/>
    <s v="US-2016-113649"/>
    <x v="882"/>
    <x v="0"/>
    <n v="8"/>
    <x v="6"/>
    <s v="Tue"/>
    <d v="2016-08-12T00:00:00"/>
    <x v="2"/>
    <s v="HA-14920"/>
    <s v="Helen Andreada"/>
    <s v="Consumer"/>
    <s v="United States"/>
    <s v="Fayetteville"/>
    <x v="3"/>
    <n v="28314"/>
    <x v="0"/>
    <s v="OFF-PA-10000130"/>
    <x v="1"/>
    <s v="Paper"/>
    <s v="Xerox 199"/>
    <n v="30.815999999999999"/>
    <n v="9"/>
    <x v="2"/>
    <n v="9.6300000000000008"/>
    <n v="0.31250000000000006"/>
  </r>
  <r>
    <n v="3520"/>
    <s v="CA-2015-124975"/>
    <x v="137"/>
    <x v="1"/>
    <n v="6"/>
    <x v="1"/>
    <s v="Mon"/>
    <d v="2015-06-25T00:00:00"/>
    <x v="2"/>
    <s v="MG-17875"/>
    <s v="Michael Grace"/>
    <s v="Home Office"/>
    <s v="United States"/>
    <s v="Aurora"/>
    <x v="10"/>
    <n v="60505"/>
    <x v="2"/>
    <s v="FUR-TA-10002645"/>
    <x v="0"/>
    <s v="Tables"/>
    <s v="Hon Rectangular Conference Tables"/>
    <n v="796.42499999999995"/>
    <n v="7"/>
    <x v="5"/>
    <n v="-525.64049999999997"/>
    <n v="-0.66"/>
  </r>
  <r>
    <n v="3521"/>
    <s v="CA-2015-168767"/>
    <x v="883"/>
    <x v="1"/>
    <n v="4"/>
    <x v="3"/>
    <s v="Fri"/>
    <d v="2015-04-15T00:00:00"/>
    <x v="1"/>
    <s v="DM-12955"/>
    <s v="Dario Medina"/>
    <s v="Corporate"/>
    <s v="United States"/>
    <s v="Sacramento"/>
    <x v="1"/>
    <n v="95823"/>
    <x v="1"/>
    <s v="OFF-BI-10000773"/>
    <x v="1"/>
    <s v="Binders"/>
    <s v="Insertable Tab Post Binder Dividers"/>
    <n v="12.832000000000001"/>
    <n v="2"/>
    <x v="2"/>
    <n v="4.3308"/>
    <n v="0.33749999999999997"/>
  </r>
  <r>
    <n v="3522"/>
    <s v="CA-2016-114482"/>
    <x v="826"/>
    <x v="0"/>
    <n v="11"/>
    <x v="0"/>
    <s v="Mon"/>
    <d v="2016-11-25T00:00:00"/>
    <x v="0"/>
    <s v="DM-13345"/>
    <s v="Denise Monton"/>
    <s v="Corporate"/>
    <s v="United States"/>
    <s v="Des Moines"/>
    <x v="23"/>
    <n v="50315"/>
    <x v="2"/>
    <s v="OFF-PA-10003845"/>
    <x v="1"/>
    <s v="Paper"/>
    <s v="Xerox 1987"/>
    <n v="40.46"/>
    <n v="7"/>
    <x v="0"/>
    <n v="19.825399999999998"/>
    <n v="0.48999999999999994"/>
  </r>
  <r>
    <n v="3524"/>
    <s v="CA-2016-137673"/>
    <x v="64"/>
    <x v="0"/>
    <n v="9"/>
    <x v="8"/>
    <s v="Mon"/>
    <d v="2016-09-10T00:00:00"/>
    <x v="1"/>
    <s v="ML-17395"/>
    <s v="Marina Lichtenstein"/>
    <s v="Corporate"/>
    <s v="United States"/>
    <s v="San Diego"/>
    <x v="1"/>
    <n v="92105"/>
    <x v="1"/>
    <s v="TEC-AC-10002345"/>
    <x v="2"/>
    <s v="Accessories"/>
    <s v="HP Standard 104 key PS/2 Keyboard"/>
    <n v="116"/>
    <n v="8"/>
    <x v="0"/>
    <n v="29"/>
    <n v="0.25"/>
  </r>
  <r>
    <n v="3525"/>
    <s v="CA-2016-132731"/>
    <x v="387"/>
    <x v="0"/>
    <n v="11"/>
    <x v="0"/>
    <s v="Thu"/>
    <d v="2016-11-28T00:00:00"/>
    <x v="1"/>
    <s v="GA-14515"/>
    <s v="George Ashbrook"/>
    <s v="Consumer"/>
    <s v="United States"/>
    <s v="Dallas"/>
    <x v="5"/>
    <n v="75081"/>
    <x v="2"/>
    <s v="TEC-PH-10004120"/>
    <x v="2"/>
    <s v="Phones"/>
    <s v="AT&amp;T 1080 Phone"/>
    <n v="657.55200000000002"/>
    <n v="6"/>
    <x v="2"/>
    <n v="49.316400000000002"/>
    <n v="7.4999999999999997E-2"/>
  </r>
  <r>
    <n v="3526"/>
    <s v="CA-2017-148922"/>
    <x v="386"/>
    <x v="3"/>
    <n v="12"/>
    <x v="4"/>
    <s v="Sun"/>
    <d v="2017-12-15T00:00:00"/>
    <x v="0"/>
    <s v="SU-20665"/>
    <s v="Stephanie Ulpright"/>
    <s v="Home Office"/>
    <s v="United States"/>
    <s v="Jackson"/>
    <x v="35"/>
    <n v="39212"/>
    <x v="0"/>
    <s v="TEC-AC-10001838"/>
    <x v="2"/>
    <s v="Accessories"/>
    <s v="Razer Tiamat Over Ear 7.1 Surround Sound PC Gaming Headset"/>
    <n v="599.97"/>
    <n v="3"/>
    <x v="0"/>
    <n v="257.9871"/>
    <n v="0.43"/>
  </r>
  <r>
    <n v="3529"/>
    <s v="CA-2016-130680"/>
    <x v="884"/>
    <x v="0"/>
    <n v="6"/>
    <x v="1"/>
    <s v="Fri"/>
    <d v="2016-06-29T00:00:00"/>
    <x v="1"/>
    <s v="BD-11320"/>
    <s v="Bill Donatelli"/>
    <s v="Consumer"/>
    <s v="United States"/>
    <s v="San Diego"/>
    <x v="1"/>
    <n v="92024"/>
    <x v="1"/>
    <s v="TEC-PH-10004833"/>
    <x v="2"/>
    <s v="Phones"/>
    <s v="Macally Suction Cup Mount"/>
    <n v="38.24"/>
    <n v="4"/>
    <x v="2"/>
    <n v="-9.56"/>
    <n v="-0.25"/>
  </r>
  <r>
    <n v="3530"/>
    <s v="CA-2015-141145"/>
    <x v="14"/>
    <x v="1"/>
    <n v="9"/>
    <x v="8"/>
    <s v="Thu"/>
    <d v="2015-09-23T00:00:00"/>
    <x v="1"/>
    <s v="DB-13405"/>
    <s v="Denny Blanton"/>
    <s v="Consumer"/>
    <s v="United States"/>
    <s v="Orlando"/>
    <x v="2"/>
    <n v="32839"/>
    <x v="0"/>
    <s v="TEC-AC-10001465"/>
    <x v="2"/>
    <s v="Accessories"/>
    <s v="SanDisk Cruzer 64 GB USB Flash Drive"/>
    <n v="87.168000000000006"/>
    <n v="3"/>
    <x v="2"/>
    <n v="10.896000000000001"/>
    <n v="0.125"/>
  </r>
  <r>
    <n v="3531"/>
    <s v="US-2016-152835"/>
    <x v="287"/>
    <x v="0"/>
    <n v="5"/>
    <x v="5"/>
    <s v="Thu"/>
    <d v="2016-05-23T00:00:00"/>
    <x v="1"/>
    <s v="RP-19855"/>
    <s v="Roy Phan"/>
    <s v="Corporate"/>
    <s v="United States"/>
    <s v="Lafayette"/>
    <x v="14"/>
    <n v="47905"/>
    <x v="2"/>
    <s v="OFF-AR-10003056"/>
    <x v="1"/>
    <s v="Art"/>
    <s v="Newell 341"/>
    <n v="21.4"/>
    <n v="5"/>
    <x v="0"/>
    <n v="6.2060000000000004"/>
    <n v="0.29000000000000004"/>
  </r>
  <r>
    <n v="3532"/>
    <s v="CA-2016-155565"/>
    <x v="315"/>
    <x v="0"/>
    <n v="5"/>
    <x v="5"/>
    <s v="Sat"/>
    <d v="2016-05-28T00:00:00"/>
    <x v="3"/>
    <s v="EH-13765"/>
    <s v="Edward Hooks"/>
    <s v="Corporate"/>
    <s v="United States"/>
    <s v="New York City"/>
    <x v="15"/>
    <n v="10035"/>
    <x v="3"/>
    <s v="OFF-SU-10001218"/>
    <x v="1"/>
    <s v="Supplies"/>
    <s v="Fiskars Softgrip Scissors"/>
    <n v="54.9"/>
    <n v="5"/>
    <x v="0"/>
    <n v="15.372"/>
    <n v="0.28000000000000003"/>
  </r>
  <r>
    <n v="3533"/>
    <s v="CA-2014-110849"/>
    <x v="885"/>
    <x v="2"/>
    <n v="4"/>
    <x v="3"/>
    <s v="Fri"/>
    <d v="2014-04-23T00:00:00"/>
    <x v="1"/>
    <s v="JL-15835"/>
    <s v="John Lee"/>
    <s v="Consumer"/>
    <s v="United States"/>
    <s v="Los Angeles"/>
    <x v="1"/>
    <n v="90049"/>
    <x v="1"/>
    <s v="TEC-MA-10002859"/>
    <x v="2"/>
    <s v="Machines"/>
    <s v="Ativa MDM8000 8-Sheet Micro-Cut Shredder"/>
    <n v="287.96800000000002"/>
    <n v="4"/>
    <x v="2"/>
    <n v="97.1892"/>
    <n v="0.33749999999999997"/>
  </r>
  <r>
    <n v="3538"/>
    <s v="CA-2014-158771"/>
    <x v="308"/>
    <x v="2"/>
    <n v="5"/>
    <x v="5"/>
    <s v="Fri"/>
    <d v="2014-05-09T00:00:00"/>
    <x v="3"/>
    <s v="SB-20290"/>
    <s v="Sean Braxton"/>
    <s v="Corporate"/>
    <s v="United States"/>
    <s v="Henderson"/>
    <x v="0"/>
    <n v="42420"/>
    <x v="0"/>
    <s v="OFF-ST-10000107"/>
    <x v="1"/>
    <s v="Storage"/>
    <s v="Fellowes Super Stor/Drawer"/>
    <n v="83.25"/>
    <n v="3"/>
    <x v="0"/>
    <n v="14.984999999999999"/>
    <n v="0.18"/>
  </r>
  <r>
    <n v="3542"/>
    <s v="CA-2016-157511"/>
    <x v="31"/>
    <x v="0"/>
    <n v="9"/>
    <x v="8"/>
    <s v="Sun"/>
    <d v="2016-09-20T00:00:00"/>
    <x v="2"/>
    <s v="SV-20365"/>
    <s v="Seth Vernon"/>
    <s v="Consumer"/>
    <s v="United States"/>
    <s v="Columbus"/>
    <x v="24"/>
    <n v="43229"/>
    <x v="3"/>
    <s v="FUR-FU-10002107"/>
    <x v="0"/>
    <s v="Furnishings"/>
    <s v="Eldon Pizzaz Desk Accessories"/>
    <n v="5.3520000000000003"/>
    <n v="3"/>
    <x v="2"/>
    <n v="1.6055999999999999"/>
    <n v="0.3"/>
  </r>
  <r>
    <n v="3545"/>
    <s v="CA-2017-121216"/>
    <x v="329"/>
    <x v="3"/>
    <n v="12"/>
    <x v="4"/>
    <s v="Sat"/>
    <d v="2017-12-25T00:00:00"/>
    <x v="0"/>
    <s v="MM-17920"/>
    <s v="Michael Moore"/>
    <s v="Consumer"/>
    <s v="United States"/>
    <s v="College Station"/>
    <x v="5"/>
    <n v="77840"/>
    <x v="2"/>
    <s v="OFF-PA-10004519"/>
    <x v="1"/>
    <s v="Paper"/>
    <s v="Spiral Phone Message Books with Labels by Adams"/>
    <n v="28.672000000000001"/>
    <n v="8"/>
    <x v="2"/>
    <n v="10.393599999999999"/>
    <n v="0.36249999999999999"/>
  </r>
  <r>
    <n v="3547"/>
    <s v="CA-2017-155292"/>
    <x v="502"/>
    <x v="3"/>
    <n v="10"/>
    <x v="2"/>
    <s v="Mon"/>
    <d v="2017-11-01T00:00:00"/>
    <x v="2"/>
    <s v="RD-19810"/>
    <s v="Ross DeVincentis"/>
    <s v="Home Office"/>
    <s v="United States"/>
    <s v="Richmond"/>
    <x v="0"/>
    <n v="40475"/>
    <x v="0"/>
    <s v="OFF-ST-10004963"/>
    <x v="1"/>
    <s v="Storage"/>
    <s v="Eldon Gobal File Keepers"/>
    <n v="105.98"/>
    <n v="7"/>
    <x v="0"/>
    <n v="4.2392000000000003"/>
    <n v="0.04"/>
  </r>
  <r>
    <n v="3551"/>
    <s v="CA-2016-152555"/>
    <x v="886"/>
    <x v="0"/>
    <n v="3"/>
    <x v="10"/>
    <s v="Tue"/>
    <d v="2016-04-02T00:00:00"/>
    <x v="0"/>
    <s v="ME-17320"/>
    <s v="Maria Etezadi"/>
    <s v="Home Office"/>
    <s v="United States"/>
    <s v="Chicago"/>
    <x v="10"/>
    <n v="60653"/>
    <x v="2"/>
    <s v="OFF-PA-10001295"/>
    <x v="1"/>
    <s v="Paper"/>
    <s v="Computer Printout Paper with Letter-Trim Perforations"/>
    <n v="45.527999999999999"/>
    <n v="3"/>
    <x v="2"/>
    <n v="15.934799999999999"/>
    <n v="0.35"/>
  </r>
  <r>
    <n v="3554"/>
    <s v="CA-2017-107832"/>
    <x v="51"/>
    <x v="3"/>
    <n v="11"/>
    <x v="0"/>
    <s v="Thu"/>
    <d v="2017-11-26T00:00:00"/>
    <x v="0"/>
    <s v="FH-14275"/>
    <s v="Frank Hawley"/>
    <s v="Corporate"/>
    <s v="United States"/>
    <s v="Philadelphia"/>
    <x v="9"/>
    <n v="19120"/>
    <x v="3"/>
    <s v="OFF-BI-10001658"/>
    <x v="1"/>
    <s v="Binders"/>
    <s v="GBC Standard Therm-A-Bind Covers"/>
    <n v="7.476"/>
    <n v="1"/>
    <x v="7"/>
    <n v="-5.9808000000000003"/>
    <n v="-0.8"/>
  </r>
  <r>
    <n v="3555"/>
    <s v="CA-2014-120838"/>
    <x v="887"/>
    <x v="2"/>
    <n v="3"/>
    <x v="10"/>
    <s v="Sun"/>
    <d v="2014-03-26T00:00:00"/>
    <x v="0"/>
    <s v="PO-18865"/>
    <s v="Patrick O'Donnell"/>
    <s v="Consumer"/>
    <s v="United States"/>
    <s v="Los Angeles"/>
    <x v="1"/>
    <n v="90036"/>
    <x v="1"/>
    <s v="OFF-ST-10000585"/>
    <x v="1"/>
    <s v="Storage"/>
    <s v="Economy Rollaway Files"/>
    <n v="330.4"/>
    <n v="2"/>
    <x v="0"/>
    <n v="85.903999999999996"/>
    <n v="0.26"/>
  </r>
  <r>
    <n v="3557"/>
    <s v="CA-2017-118542"/>
    <x v="96"/>
    <x v="3"/>
    <n v="12"/>
    <x v="4"/>
    <s v="Fri"/>
    <d v="2017-12-05T00:00:00"/>
    <x v="1"/>
    <s v="CC-12550"/>
    <s v="Clay Cheatham"/>
    <s v="Consumer"/>
    <s v="United States"/>
    <s v="Los Angeles"/>
    <x v="1"/>
    <n v="90008"/>
    <x v="1"/>
    <s v="OFF-PA-10004735"/>
    <x v="1"/>
    <s v="Paper"/>
    <s v="Xerox 1905"/>
    <n v="45.36"/>
    <n v="7"/>
    <x v="0"/>
    <n v="21.7728"/>
    <n v="0.48"/>
  </r>
  <r>
    <n v="3559"/>
    <s v="CA-2017-152737"/>
    <x v="656"/>
    <x v="3"/>
    <n v="11"/>
    <x v="0"/>
    <s v="Tue"/>
    <d v="2017-11-12T00:00:00"/>
    <x v="1"/>
    <s v="TS-21505"/>
    <s v="Tony Sayre"/>
    <s v="Consumer"/>
    <s v="United States"/>
    <s v="San Francisco"/>
    <x v="1"/>
    <n v="94122"/>
    <x v="1"/>
    <s v="OFF-BI-10002982"/>
    <x v="1"/>
    <s v="Binders"/>
    <s v="Avery Self-Adhesive Photo Pockets for Polaroid Photos"/>
    <n v="21.792000000000002"/>
    <n v="4"/>
    <x v="2"/>
    <n v="7.6272000000000002"/>
    <n v="0.35"/>
  </r>
  <r>
    <n v="3561"/>
    <s v="CA-2017-109757"/>
    <x v="504"/>
    <x v="3"/>
    <n v="9"/>
    <x v="8"/>
    <s v="Mon"/>
    <d v="2017-09-09T00:00:00"/>
    <x v="0"/>
    <s v="MD-17350"/>
    <s v="Maribeth Dona"/>
    <s v="Consumer"/>
    <s v="United States"/>
    <s v="Akron"/>
    <x v="24"/>
    <n v="44312"/>
    <x v="3"/>
    <s v="OFF-AR-10002335"/>
    <x v="1"/>
    <s v="Art"/>
    <s v="DIXON Oriole Pencils"/>
    <n v="8.2560000000000002"/>
    <n v="4"/>
    <x v="2"/>
    <n v="0.61919999999999997"/>
    <n v="7.4999999999999997E-2"/>
  </r>
  <r>
    <n v="3565"/>
    <s v="CA-2016-130029"/>
    <x v="888"/>
    <x v="0"/>
    <n v="7"/>
    <x v="7"/>
    <s v="Sun"/>
    <d v="2016-07-06T00:00:00"/>
    <x v="2"/>
    <s v="GT-14755"/>
    <s v="Guy Thornton"/>
    <s v="Consumer"/>
    <s v="United States"/>
    <s v="Los Angeles"/>
    <x v="1"/>
    <n v="90049"/>
    <x v="1"/>
    <s v="OFF-PA-10000552"/>
    <x v="1"/>
    <s v="Paper"/>
    <s v="Xerox 200"/>
    <n v="12.96"/>
    <n v="2"/>
    <x v="0"/>
    <n v="6.2207999999999997"/>
    <n v="0.47999999999999993"/>
  </r>
  <r>
    <n v="3567"/>
    <s v="CA-2017-103877"/>
    <x v="209"/>
    <x v="3"/>
    <n v="9"/>
    <x v="8"/>
    <s v="Thu"/>
    <d v="2017-09-14T00:00:00"/>
    <x v="1"/>
    <s v="RD-19660"/>
    <s v="Robert Dilbeck"/>
    <s v="Home Office"/>
    <s v="United States"/>
    <s v="Independence"/>
    <x v="25"/>
    <n v="64055"/>
    <x v="2"/>
    <s v="OFF-BI-10003650"/>
    <x v="1"/>
    <s v="Binders"/>
    <s v="GBC DocuBind 300 Electric Binding Machine"/>
    <n v="1577.94"/>
    <n v="3"/>
    <x v="0"/>
    <n v="757.41120000000001"/>
    <n v="0.48"/>
  </r>
  <r>
    <n v="3568"/>
    <s v="CA-2016-137176"/>
    <x v="820"/>
    <x v="0"/>
    <n v="9"/>
    <x v="8"/>
    <s v="Fri"/>
    <d v="2016-09-14T00:00:00"/>
    <x v="0"/>
    <s v="DB-12910"/>
    <s v="Daniel Byrd"/>
    <s v="Home Office"/>
    <s v="United States"/>
    <s v="Dallas"/>
    <x v="5"/>
    <n v="75220"/>
    <x v="2"/>
    <s v="FUR-FU-10003832"/>
    <x v="0"/>
    <s v="Furnishings"/>
    <s v="Eldon Expressions Punched Metal &amp; Wood Desk Accessories, Black &amp; Cherry"/>
    <n v="15.007999999999999"/>
    <n v="4"/>
    <x v="6"/>
    <n v="-12.006399999999999"/>
    <n v="-0.8"/>
  </r>
  <r>
    <n v="3569"/>
    <s v="CA-2017-168109"/>
    <x v="442"/>
    <x v="3"/>
    <n v="7"/>
    <x v="7"/>
    <s v="Mon"/>
    <d v="2017-07-03T00:00:00"/>
    <x v="3"/>
    <s v="JK-15640"/>
    <s v="Jim Kriz"/>
    <s v="Home Office"/>
    <s v="United States"/>
    <s v="Seattle"/>
    <x v="4"/>
    <n v="98105"/>
    <x v="1"/>
    <s v="TEC-AC-10003628"/>
    <x v="2"/>
    <s v="Accessories"/>
    <s v="Logitech 910-002974 M325 Wireless Mouse for Web Scrolling"/>
    <n v="59.98"/>
    <n v="2"/>
    <x v="0"/>
    <n v="26.391200000000001"/>
    <n v="0.44000000000000006"/>
  </r>
  <r>
    <n v="3573"/>
    <s v="US-2017-126081"/>
    <x v="221"/>
    <x v="3"/>
    <n v="6"/>
    <x v="1"/>
    <s v="Thu"/>
    <d v="2017-07-04T00:00:00"/>
    <x v="1"/>
    <s v="FC-14335"/>
    <s v="Fred Chung"/>
    <s v="Corporate"/>
    <s v="United States"/>
    <s v="Mesquite"/>
    <x v="5"/>
    <n v="75150"/>
    <x v="2"/>
    <s v="OFF-PA-10003953"/>
    <x v="1"/>
    <s v="Paper"/>
    <s v="Xerox 218"/>
    <n v="5.1840000000000002"/>
    <n v="1"/>
    <x v="2"/>
    <n v="1.8144"/>
    <n v="0.35"/>
  </r>
  <r>
    <n v="3574"/>
    <s v="CA-2017-117023"/>
    <x v="778"/>
    <x v="3"/>
    <n v="8"/>
    <x v="6"/>
    <s v="Mon"/>
    <d v="2017-08-12T00:00:00"/>
    <x v="1"/>
    <s v="JW-15955"/>
    <s v="Joni Wasserman"/>
    <s v="Consumer"/>
    <s v="United States"/>
    <s v="Long Beach"/>
    <x v="15"/>
    <n v="11561"/>
    <x v="3"/>
    <s v="OFF-AR-10003602"/>
    <x v="1"/>
    <s v="Art"/>
    <s v="Quartet Omega Colored Chalk, 12/Pack"/>
    <n v="11.68"/>
    <n v="2"/>
    <x v="0"/>
    <n v="5.4896000000000003"/>
    <n v="0.47000000000000003"/>
  </r>
  <r>
    <n v="3576"/>
    <s v="CA-2015-143532"/>
    <x v="528"/>
    <x v="1"/>
    <n v="3"/>
    <x v="10"/>
    <s v="Thu"/>
    <d v="2015-03-24T00:00:00"/>
    <x v="1"/>
    <s v="DC-12850"/>
    <s v="Dan Campbell"/>
    <s v="Consumer"/>
    <s v="United States"/>
    <s v="North Miami"/>
    <x v="2"/>
    <n v="33161"/>
    <x v="0"/>
    <s v="OFF-PA-10001560"/>
    <x v="1"/>
    <s v="Paper"/>
    <s v="Adams Telephone Message Books, 5 1/4” x 11”"/>
    <n v="14.496"/>
    <n v="3"/>
    <x v="2"/>
    <n v="4.8924000000000003"/>
    <n v="0.33750000000000002"/>
  </r>
  <r>
    <n v="3577"/>
    <s v="CA-2016-103163"/>
    <x v="838"/>
    <x v="0"/>
    <n v="6"/>
    <x v="1"/>
    <s v="Tue"/>
    <d v="2016-06-11T00:00:00"/>
    <x v="1"/>
    <s v="FM-14290"/>
    <s v="Frank Merwin"/>
    <s v="Home Office"/>
    <s v="United States"/>
    <s v="Bakersfield"/>
    <x v="1"/>
    <n v="93309"/>
    <x v="1"/>
    <s v="OFF-BI-10003305"/>
    <x v="1"/>
    <s v="Binders"/>
    <s v="Avery Hanging File Binders"/>
    <n v="4.7839999999999998"/>
    <n v="1"/>
    <x v="2"/>
    <n v="1.5548"/>
    <n v="0.32500000000000001"/>
  </r>
  <r>
    <n v="3579"/>
    <s v="CA-2016-104157"/>
    <x v="196"/>
    <x v="0"/>
    <n v="7"/>
    <x v="7"/>
    <s v="Mon"/>
    <d v="2016-07-29T00:00:00"/>
    <x v="1"/>
    <s v="MT-17815"/>
    <s v="Meg Tillman"/>
    <s v="Consumer"/>
    <s v="United States"/>
    <s v="Jackson"/>
    <x v="35"/>
    <n v="39212"/>
    <x v="0"/>
    <s v="OFF-ST-10000321"/>
    <x v="1"/>
    <s v="Storage"/>
    <s v="Akro Stacking Bins"/>
    <n v="7.89"/>
    <n v="1"/>
    <x v="0"/>
    <n v="0.31559999999999999"/>
    <n v="0.04"/>
  </r>
  <r>
    <n v="3582"/>
    <s v="CA-2017-117807"/>
    <x v="171"/>
    <x v="3"/>
    <n v="10"/>
    <x v="2"/>
    <s v="Sun"/>
    <d v="2017-10-07T00:00:00"/>
    <x v="1"/>
    <s v="DK-13090"/>
    <s v="Dave Kipp"/>
    <s v="Consumer"/>
    <s v="United States"/>
    <s v="Fremont"/>
    <x v="8"/>
    <n v="68025"/>
    <x v="2"/>
    <s v="OFF-PA-10000994"/>
    <x v="1"/>
    <s v="Paper"/>
    <s v="Xerox 1915"/>
    <n v="104.85"/>
    <n v="1"/>
    <x v="0"/>
    <n v="50.328000000000003"/>
    <n v="0.48000000000000004"/>
  </r>
  <r>
    <n v="3583"/>
    <s v="CA-2015-121650"/>
    <x v="889"/>
    <x v="1"/>
    <n v="12"/>
    <x v="4"/>
    <s v="Thu"/>
    <d v="2015-12-16T00:00:00"/>
    <x v="1"/>
    <s v="KD-16495"/>
    <s v="Keith Dawkins"/>
    <s v="Corporate"/>
    <s v="United States"/>
    <s v="Jackson"/>
    <x v="12"/>
    <n v="49201"/>
    <x v="2"/>
    <s v="OFF-AR-10001149"/>
    <x v="1"/>
    <s v="Art"/>
    <s v="Avery Hi-Liter Comfort Grip Fluorescent Highlighter, Yellow Ink"/>
    <n v="3.9"/>
    <n v="2"/>
    <x v="0"/>
    <n v="1.5209999999999999"/>
    <n v="0.38999999999999996"/>
  </r>
  <r>
    <n v="3587"/>
    <s v="CA-2017-161823"/>
    <x v="212"/>
    <x v="3"/>
    <n v="9"/>
    <x v="8"/>
    <s v="Sun"/>
    <d v="2017-09-08T00:00:00"/>
    <x v="1"/>
    <s v="AG-10300"/>
    <s v="Aleksandra Gannaway"/>
    <s v="Corporate"/>
    <s v="United States"/>
    <s v="San Francisco"/>
    <x v="1"/>
    <n v="94122"/>
    <x v="1"/>
    <s v="OFF-AR-10002053"/>
    <x v="1"/>
    <s v="Art"/>
    <s v="Premium Writing Pencils, Soft, #2 by Central Association for the Blind"/>
    <n v="5.96"/>
    <n v="2"/>
    <x v="0"/>
    <n v="1.6688000000000001"/>
    <n v="0.28000000000000003"/>
  </r>
  <r>
    <n v="3588"/>
    <s v="CA-2017-121839"/>
    <x v="240"/>
    <x v="3"/>
    <n v="9"/>
    <x v="8"/>
    <s v="Sun"/>
    <d v="2017-09-28T00:00:00"/>
    <x v="1"/>
    <s v="MH-18115"/>
    <s v="Mick Hernandez"/>
    <s v="Home Office"/>
    <s v="United States"/>
    <s v="Lancaster"/>
    <x v="24"/>
    <n v="43130"/>
    <x v="3"/>
    <s v="TEC-PH-10002885"/>
    <x v="2"/>
    <s v="Phones"/>
    <s v="Apple iPhone 5"/>
    <n v="1169.694"/>
    <n v="3"/>
    <x v="8"/>
    <n v="-253.43369999999999"/>
    <n v="-0.21666666666666667"/>
  </r>
  <r>
    <n v="3589"/>
    <s v="CA-2017-158729"/>
    <x v="481"/>
    <x v="3"/>
    <n v="12"/>
    <x v="4"/>
    <s v="Tue"/>
    <d v="2017-12-21T00:00:00"/>
    <x v="2"/>
    <s v="AC-10450"/>
    <s v="Amy Cox"/>
    <s v="Consumer"/>
    <s v="United States"/>
    <s v="Lafayette"/>
    <x v="28"/>
    <n v="70506"/>
    <x v="0"/>
    <s v="OFF-SU-10002881"/>
    <x v="1"/>
    <s v="Supplies"/>
    <s v="Martin Yale Chadless Opener Electric Letter Opener"/>
    <n v="1665.62"/>
    <n v="2"/>
    <x v="0"/>
    <n v="33.312399999999997"/>
    <n v="0.02"/>
  </r>
  <r>
    <n v="3592"/>
    <s v="CA-2014-154186"/>
    <x v="732"/>
    <x v="2"/>
    <n v="12"/>
    <x v="4"/>
    <s v="Sat"/>
    <d v="2014-12-15T00:00:00"/>
    <x v="0"/>
    <s v="RA-19285"/>
    <s v="Ralph Arnett"/>
    <s v="Consumer"/>
    <s v="United States"/>
    <s v="Houston"/>
    <x v="5"/>
    <n v="77070"/>
    <x v="2"/>
    <s v="OFF-SU-10001574"/>
    <x v="1"/>
    <s v="Supplies"/>
    <s v="Acme Value Line Scissors"/>
    <n v="2.92"/>
    <n v="1"/>
    <x v="2"/>
    <n v="0.36499999999999999"/>
    <n v="0.125"/>
  </r>
  <r>
    <n v="3593"/>
    <s v="CA-2016-108434"/>
    <x v="5"/>
    <x v="0"/>
    <n v="12"/>
    <x v="4"/>
    <s v="Mon"/>
    <d v="2016-12-07T00:00:00"/>
    <x v="0"/>
    <s v="JG-15160"/>
    <s v="James Galang"/>
    <s v="Consumer"/>
    <s v="United States"/>
    <s v="New York City"/>
    <x v="15"/>
    <n v="10024"/>
    <x v="3"/>
    <s v="OFF-ST-10002615"/>
    <x v="1"/>
    <s v="Storage"/>
    <s v="Dual Level, Single-Width Filing Carts"/>
    <n v="465.18"/>
    <n v="3"/>
    <x v="0"/>
    <n v="120.9468"/>
    <n v="0.26"/>
  </r>
  <r>
    <n v="3594"/>
    <s v="CA-2016-164154"/>
    <x v="108"/>
    <x v="0"/>
    <n v="9"/>
    <x v="8"/>
    <s v="Sun"/>
    <d v="2016-09-17T00:00:00"/>
    <x v="1"/>
    <s v="NZ-18565"/>
    <s v="Nick Zandusky"/>
    <s v="Home Office"/>
    <s v="United States"/>
    <s v="Toledo"/>
    <x v="24"/>
    <n v="43615"/>
    <x v="3"/>
    <s v="OFF-BI-10001658"/>
    <x v="1"/>
    <s v="Binders"/>
    <s v="GBC Standard Therm-A-Bind Covers"/>
    <n v="22.428000000000001"/>
    <n v="3"/>
    <x v="7"/>
    <n v="-17.942399999999999"/>
    <n v="-0.79999999999999993"/>
  </r>
  <r>
    <n v="3596"/>
    <s v="CA-2017-148012"/>
    <x v="34"/>
    <x v="3"/>
    <n v="12"/>
    <x v="4"/>
    <s v="Sat"/>
    <d v="2017-12-15T00:00:00"/>
    <x v="1"/>
    <s v="KM-16225"/>
    <s v="Kalyca Meade"/>
    <s v="Corporate"/>
    <s v="United States"/>
    <s v="Philadelphia"/>
    <x v="9"/>
    <n v="19143"/>
    <x v="3"/>
    <s v="OFF-AR-10004757"/>
    <x v="1"/>
    <s v="Art"/>
    <s v="Crayola Colored Pencils"/>
    <n v="2.6240000000000001"/>
    <n v="1"/>
    <x v="2"/>
    <n v="0.4264"/>
    <n v="0.16250000000000001"/>
  </r>
  <r>
    <n v="3601"/>
    <s v="CA-2017-138310"/>
    <x v="333"/>
    <x v="3"/>
    <n v="6"/>
    <x v="1"/>
    <s v="Mon"/>
    <d v="2017-06-30T00:00:00"/>
    <x v="1"/>
    <s v="NP-18700"/>
    <s v="Nora Preis"/>
    <s v="Consumer"/>
    <s v="United States"/>
    <s v="Denver"/>
    <x v="22"/>
    <n v="80219"/>
    <x v="1"/>
    <s v="TEC-AC-10001990"/>
    <x v="2"/>
    <s v="Accessories"/>
    <s v="Kensington Orbit Wireless Mobile Trackball for PC and Mac"/>
    <n v="431.928"/>
    <n v="9"/>
    <x v="2"/>
    <n v="64.789199999999994"/>
    <n v="0.15"/>
  </r>
  <r>
    <n v="3602"/>
    <s v="CA-2014-159835"/>
    <x v="661"/>
    <x v="2"/>
    <n v="11"/>
    <x v="0"/>
    <s v="Mon"/>
    <d v="2014-11-24T00:00:00"/>
    <x v="1"/>
    <s v="RB-19330"/>
    <s v="Randy Bradley"/>
    <s v="Consumer"/>
    <s v="United States"/>
    <s v="Philadelphia"/>
    <x v="9"/>
    <n v="19143"/>
    <x v="3"/>
    <s v="OFF-PA-10002137"/>
    <x v="1"/>
    <s v="Paper"/>
    <s v="Southworth 100% Résumé Paper, 24lb."/>
    <n v="12.448"/>
    <n v="2"/>
    <x v="2"/>
    <n v="3.89"/>
    <n v="0.3125"/>
  </r>
  <r>
    <n v="3604"/>
    <s v="CA-2017-112956"/>
    <x v="169"/>
    <x v="3"/>
    <n v="8"/>
    <x v="6"/>
    <s v="Mon"/>
    <d v="2017-08-27T00:00:00"/>
    <x v="1"/>
    <s v="TH-21550"/>
    <s v="Tracy Hopkins"/>
    <s v="Home Office"/>
    <s v="United States"/>
    <s v="Columbia"/>
    <x v="39"/>
    <n v="21044"/>
    <x v="3"/>
    <s v="OFF-PA-10000357"/>
    <x v="1"/>
    <s v="Paper"/>
    <s v="Xerox 1888"/>
    <n v="277.39999999999998"/>
    <n v="5"/>
    <x v="0"/>
    <n v="133.15199999999999"/>
    <n v="0.48"/>
  </r>
  <r>
    <n v="3607"/>
    <s v="CA-2016-119683"/>
    <x v="298"/>
    <x v="0"/>
    <n v="3"/>
    <x v="10"/>
    <s v="Sat"/>
    <d v="2016-03-16T00:00:00"/>
    <x v="0"/>
    <s v="CK-12595"/>
    <s v="Clytie Kelty"/>
    <s v="Consumer"/>
    <s v="United States"/>
    <s v="New York City"/>
    <x v="15"/>
    <n v="10024"/>
    <x v="3"/>
    <s v="OFF-EN-10001099"/>
    <x v="1"/>
    <s v="Envelopes"/>
    <s v="Staple envelope"/>
    <n v="29.34"/>
    <n v="3"/>
    <x v="0"/>
    <n v="13.4964"/>
    <n v="0.45999999999999996"/>
  </r>
  <r>
    <n v="3608"/>
    <s v="CA-2014-163559"/>
    <x v="860"/>
    <x v="2"/>
    <n v="9"/>
    <x v="8"/>
    <s v="Tue"/>
    <d v="2014-09-28T00:00:00"/>
    <x v="0"/>
    <s v="ST-20530"/>
    <s v="Shui Tom"/>
    <s v="Consumer"/>
    <s v="United States"/>
    <s v="New York City"/>
    <x v="15"/>
    <n v="10035"/>
    <x v="3"/>
    <s v="OFF-BI-10002026"/>
    <x v="1"/>
    <s v="Binders"/>
    <s v="Avery Arch Ring Binders"/>
    <n v="139.44"/>
    <n v="3"/>
    <x v="2"/>
    <n v="47.061"/>
    <n v="0.33750000000000002"/>
  </r>
  <r>
    <n v="3609"/>
    <s v="CA-2014-140228"/>
    <x v="579"/>
    <x v="2"/>
    <n v="4"/>
    <x v="3"/>
    <s v="Mon"/>
    <d v="2014-05-03T00:00:00"/>
    <x v="1"/>
    <s v="GB-14530"/>
    <s v="George Bell"/>
    <s v="Corporate"/>
    <s v="United States"/>
    <s v="Newark"/>
    <x v="24"/>
    <n v="43055"/>
    <x v="3"/>
    <s v="OFF-LA-10001613"/>
    <x v="1"/>
    <s v="Labels"/>
    <s v="Avery File Folder Labels"/>
    <n v="6.9119999999999999"/>
    <n v="3"/>
    <x v="2"/>
    <n v="2.5055999999999998"/>
    <n v="0.36249999999999999"/>
  </r>
  <r>
    <n v="3612"/>
    <s v="US-2016-131674"/>
    <x v="890"/>
    <x v="0"/>
    <n v="11"/>
    <x v="0"/>
    <s v="Tue"/>
    <d v="2016-12-01T00:00:00"/>
    <x v="0"/>
    <s v="NC-18535"/>
    <s v="Nick Crebassa"/>
    <s v="Corporate"/>
    <s v="United States"/>
    <s v="Dallas"/>
    <x v="5"/>
    <n v="75217"/>
    <x v="2"/>
    <s v="TEC-AC-10004864"/>
    <x v="2"/>
    <s v="Accessories"/>
    <s v="Memorex Micro Travel Drive 32 GB"/>
    <n v="58.415999999999997"/>
    <n v="2"/>
    <x v="2"/>
    <n v="16.794599999999999"/>
    <n v="0.28749999999999998"/>
  </r>
  <r>
    <n v="3613"/>
    <s v="CA-2015-110093"/>
    <x v="155"/>
    <x v="1"/>
    <n v="12"/>
    <x v="4"/>
    <s v="Thu"/>
    <d v="2015-12-08T00:00:00"/>
    <x v="1"/>
    <s v="AB-10255"/>
    <s v="Alejandro Ballentine"/>
    <s v="Home Office"/>
    <s v="United States"/>
    <s v="Philadelphia"/>
    <x v="9"/>
    <n v="19134"/>
    <x v="3"/>
    <s v="OFF-PA-10000174"/>
    <x v="1"/>
    <s v="Paper"/>
    <s v="Message Book, Wirebound, Four 5 1/2&quot; X 4&quot; Forms/Pg., 200 Dupl. Sets/Book"/>
    <n v="16.448"/>
    <n v="2"/>
    <x v="2"/>
    <n v="5.5511999999999997"/>
    <n v="0.33749999999999997"/>
  </r>
  <r>
    <n v="3615"/>
    <s v="CA-2017-112529"/>
    <x v="123"/>
    <x v="3"/>
    <n v="11"/>
    <x v="0"/>
    <s v="Sun"/>
    <d v="2017-11-21T00:00:00"/>
    <x v="2"/>
    <s v="SC-20770"/>
    <s v="Stewart Carmichael"/>
    <s v="Corporate"/>
    <s v="United States"/>
    <s v="San Antonio"/>
    <x v="5"/>
    <n v="78207"/>
    <x v="2"/>
    <s v="FUR-TA-10002622"/>
    <x v="0"/>
    <s v="Tables"/>
    <s v="Bush Andora Conference Table, Maple/Graphite Gray Finish"/>
    <n v="718.11599999999999"/>
    <n v="6"/>
    <x v="4"/>
    <n v="-71.811599999999999"/>
    <n v="-0.1"/>
  </r>
  <r>
    <n v="3617"/>
    <s v="CA-2016-154536"/>
    <x v="64"/>
    <x v="0"/>
    <n v="9"/>
    <x v="8"/>
    <s v="Mon"/>
    <d v="2016-09-09T00:00:00"/>
    <x v="1"/>
    <s v="JC-15340"/>
    <s v="Jasper Cacioppo"/>
    <s v="Consumer"/>
    <s v="United States"/>
    <s v="Philadelphia"/>
    <x v="9"/>
    <n v="19120"/>
    <x v="3"/>
    <s v="OFF-BI-10004410"/>
    <x v="1"/>
    <s v="Binders"/>
    <s v="C-Line Peel &amp; Stick Add-On Filing Pockets, 8-3/4 x 5-1/8, 10/Pack"/>
    <n v="9.5549999999999997"/>
    <n v="5"/>
    <x v="7"/>
    <n v="-7.3254999999999999"/>
    <n v="-0.76666666666666672"/>
  </r>
  <r>
    <n v="3618"/>
    <s v="CA-2017-141929"/>
    <x v="504"/>
    <x v="3"/>
    <n v="9"/>
    <x v="8"/>
    <s v="Mon"/>
    <d v="2017-09-08T00:00:00"/>
    <x v="1"/>
    <s v="RA-19285"/>
    <s v="Ralph Arnett"/>
    <s v="Consumer"/>
    <s v="United States"/>
    <s v="Los Angeles"/>
    <x v="1"/>
    <n v="90004"/>
    <x v="1"/>
    <s v="OFF-BI-10004632"/>
    <x v="1"/>
    <s v="Binders"/>
    <s v="Ibico Hi-Tech Manual Binding System"/>
    <n v="487.98399999999998"/>
    <n v="2"/>
    <x v="2"/>
    <n v="152.495"/>
    <n v="0.3125"/>
  </r>
  <r>
    <n v="3623"/>
    <s v="CA-2014-159184"/>
    <x v="80"/>
    <x v="2"/>
    <n v="9"/>
    <x v="8"/>
    <s v="Sun"/>
    <d v="2014-09-19T00:00:00"/>
    <x v="1"/>
    <s v="JC-15775"/>
    <s v="John Castell"/>
    <s v="Consumer"/>
    <s v="United States"/>
    <s v="Macon"/>
    <x v="32"/>
    <n v="31204"/>
    <x v="0"/>
    <s v="FUR-FU-10002878"/>
    <x v="0"/>
    <s v="Furnishings"/>
    <s v="Seth Thomas 14&quot; Day/Date Wall Clock"/>
    <n v="142.4"/>
    <n v="5"/>
    <x v="0"/>
    <n v="52.688000000000002"/>
    <n v="0.37"/>
  </r>
  <r>
    <n v="3625"/>
    <s v="CA-2017-113530"/>
    <x v="239"/>
    <x v="3"/>
    <n v="5"/>
    <x v="5"/>
    <s v="Fri"/>
    <d v="2017-05-21T00:00:00"/>
    <x v="0"/>
    <s v="BC-11125"/>
    <s v="Becky Castell"/>
    <s v="Home Office"/>
    <s v="United States"/>
    <s v="San Francisco"/>
    <x v="1"/>
    <n v="94109"/>
    <x v="1"/>
    <s v="FUR-CH-10002647"/>
    <x v="0"/>
    <s v="Chairs"/>
    <s v="Situations Contoured Folding Chairs, 4/Set"/>
    <n v="681.40800000000002"/>
    <n v="12"/>
    <x v="2"/>
    <n v="42.588000000000001"/>
    <n v="6.25E-2"/>
  </r>
  <r>
    <n v="3629"/>
    <s v="CA-2014-169726"/>
    <x v="128"/>
    <x v="2"/>
    <n v="8"/>
    <x v="6"/>
    <s v="Sat"/>
    <d v="2014-08-13T00:00:00"/>
    <x v="1"/>
    <s v="JH-15985"/>
    <s v="Joseph Holt"/>
    <s v="Consumer"/>
    <s v="United States"/>
    <s v="Seattle"/>
    <x v="4"/>
    <n v="98103"/>
    <x v="1"/>
    <s v="OFF-BI-10004600"/>
    <x v="1"/>
    <s v="Binders"/>
    <s v="Ibico Ibimaster 300 Manual Binding System"/>
    <n v="2060.7440000000001"/>
    <n v="7"/>
    <x v="2"/>
    <n v="643.98249999999996"/>
    <n v="0.31249999999999994"/>
  </r>
  <r>
    <n v="3630"/>
    <s v="CA-2017-155957"/>
    <x v="199"/>
    <x v="3"/>
    <n v="11"/>
    <x v="0"/>
    <s v="Sun"/>
    <d v="2017-11-30T00:00:00"/>
    <x v="1"/>
    <s v="CC-12610"/>
    <s v="Corey Catlett"/>
    <s v="Corporate"/>
    <s v="United States"/>
    <s v="Columbus"/>
    <x v="24"/>
    <n v="43229"/>
    <x v="3"/>
    <s v="OFF-AP-10002082"/>
    <x v="1"/>
    <s v="Appliances"/>
    <s v="Holmes HEPA Air Purifier"/>
    <n v="52.271999999999998"/>
    <n v="3"/>
    <x v="2"/>
    <n v="9.8010000000000002"/>
    <n v="0.1875"/>
  </r>
  <r>
    <n v="3632"/>
    <s v="CA-2017-132178"/>
    <x v="891"/>
    <x v="3"/>
    <n v="5"/>
    <x v="5"/>
    <s v="Wed"/>
    <d v="2017-05-08T00:00:00"/>
    <x v="0"/>
    <s v="DB-12970"/>
    <s v="Darren Budd"/>
    <s v="Corporate"/>
    <s v="United States"/>
    <s v="Los Angeles"/>
    <x v="1"/>
    <n v="90004"/>
    <x v="1"/>
    <s v="OFF-ST-10000464"/>
    <x v="1"/>
    <s v="Storage"/>
    <s v="Multi-Use Personal File Cart and Caster Set, Three Stacking Bins"/>
    <n v="69.52"/>
    <n v="2"/>
    <x v="0"/>
    <n v="19.465599999999998"/>
    <n v="0.27999999999999997"/>
  </r>
  <r>
    <n v="3634"/>
    <s v="CA-2016-145177"/>
    <x v="336"/>
    <x v="0"/>
    <n v="11"/>
    <x v="0"/>
    <s v="Thu"/>
    <d v="2016-11-14T00:00:00"/>
    <x v="1"/>
    <s v="PP-18955"/>
    <s v="Paul Prost"/>
    <s v="Home Office"/>
    <s v="United States"/>
    <s v="Springfield"/>
    <x v="24"/>
    <n v="45503"/>
    <x v="3"/>
    <s v="OFF-LA-10001613"/>
    <x v="1"/>
    <s v="Labels"/>
    <s v="Avery File Folder Labels"/>
    <n v="9.2159999999999993"/>
    <n v="4"/>
    <x v="2"/>
    <n v="3.3408000000000002"/>
    <n v="0.36250000000000004"/>
  </r>
  <r>
    <n v="3643"/>
    <s v="CA-2014-156594"/>
    <x v="411"/>
    <x v="2"/>
    <n v="12"/>
    <x v="4"/>
    <s v="Sat"/>
    <d v="2014-12-23T00:00:00"/>
    <x v="0"/>
    <s v="MC-17845"/>
    <s v="Michael Chen"/>
    <s v="Consumer"/>
    <s v="United States"/>
    <s v="Los Angeles"/>
    <x v="1"/>
    <n v="90008"/>
    <x v="1"/>
    <s v="OFF-BI-10004632"/>
    <x v="1"/>
    <s v="Binders"/>
    <s v="Ibico Hi-Tech Manual Binding System"/>
    <n v="487.98399999999998"/>
    <n v="2"/>
    <x v="2"/>
    <n v="152.495"/>
    <n v="0.3125"/>
  </r>
  <r>
    <n v="3647"/>
    <s v="CA-2014-146528"/>
    <x v="735"/>
    <x v="2"/>
    <n v="7"/>
    <x v="7"/>
    <s v="Fri"/>
    <d v="2014-07-27T00:00:00"/>
    <x v="0"/>
    <s v="VF-21715"/>
    <s v="Vicky Freymann"/>
    <s v="Home Office"/>
    <s v="United States"/>
    <s v="Los Angeles"/>
    <x v="1"/>
    <n v="90045"/>
    <x v="1"/>
    <s v="OFF-PA-10002195"/>
    <x v="1"/>
    <s v="Paper"/>
    <s v="Xerox 1966"/>
    <n v="6.48"/>
    <n v="1"/>
    <x v="0"/>
    <n v="3.1751999999999998"/>
    <n v="0.48999999999999994"/>
  </r>
  <r>
    <n v="3649"/>
    <s v="CA-2015-168459"/>
    <x v="6"/>
    <x v="1"/>
    <n v="11"/>
    <x v="0"/>
    <s v="Sun"/>
    <d v="2015-11-27T00:00:00"/>
    <x v="1"/>
    <s v="MC-17275"/>
    <s v="Marc Crier"/>
    <s v="Consumer"/>
    <s v="United States"/>
    <s v="Memphis"/>
    <x v="18"/>
    <n v="38109"/>
    <x v="0"/>
    <s v="OFF-BI-10003712"/>
    <x v="1"/>
    <s v="Binders"/>
    <s v="Acco Pressboard Covers with Storage Hooks, 14 7/8&quot; x 11&quot;, Light Blue"/>
    <n v="2.9460000000000002"/>
    <n v="2"/>
    <x v="7"/>
    <n v="-2.0621999999999998"/>
    <n v="-0.69999999999999984"/>
  </r>
  <r>
    <n v="3651"/>
    <s v="CA-2017-109960"/>
    <x v="34"/>
    <x v="3"/>
    <n v="12"/>
    <x v="4"/>
    <s v="Sat"/>
    <d v="2017-12-11T00:00:00"/>
    <x v="0"/>
    <s v="DB-13210"/>
    <s v="Dean Braden"/>
    <s v="Consumer"/>
    <s v="United States"/>
    <s v="Detroit"/>
    <x v="12"/>
    <n v="48234"/>
    <x v="2"/>
    <s v="TEC-AC-10004859"/>
    <x v="2"/>
    <s v="Accessories"/>
    <s v="Maxell Pro 80 Minute CD-R, 10/Pack"/>
    <n v="104.88"/>
    <n v="6"/>
    <x v="0"/>
    <n v="41.951999999999998"/>
    <n v="0.4"/>
  </r>
  <r>
    <n v="3655"/>
    <s v="CA-2017-133004"/>
    <x v="512"/>
    <x v="3"/>
    <n v="8"/>
    <x v="6"/>
    <s v="Thu"/>
    <d v="2017-09-05T00:00:00"/>
    <x v="1"/>
    <s v="AJ-10945"/>
    <s v="Ashley Jarboe"/>
    <s v="Consumer"/>
    <s v="United States"/>
    <s v="Lawrence"/>
    <x v="14"/>
    <n v="46226"/>
    <x v="2"/>
    <s v="OFF-AP-10002439"/>
    <x v="1"/>
    <s v="Appliances"/>
    <s v="Tripp Lite Isotel 8 Ultra 8 Outlet Metal Surge"/>
    <n v="638.73"/>
    <n v="9"/>
    <x v="0"/>
    <n v="166.06979999999999"/>
    <n v="0.25999999999999995"/>
  </r>
  <r>
    <n v="3656"/>
    <s v="CA-2017-168102"/>
    <x v="555"/>
    <x v="3"/>
    <n v="4"/>
    <x v="3"/>
    <s v="Mon"/>
    <d v="2017-04-30T00:00:00"/>
    <x v="1"/>
    <s v="CP-12340"/>
    <s v="Christine Phan"/>
    <s v="Corporate"/>
    <s v="United States"/>
    <s v="Jacksonville"/>
    <x v="2"/>
    <n v="32216"/>
    <x v="0"/>
    <s v="OFF-ST-10001370"/>
    <x v="1"/>
    <s v="Storage"/>
    <s v="Sensible Storage WireTech Storage Systems"/>
    <n v="113.568"/>
    <n v="2"/>
    <x v="2"/>
    <n v="-21.294"/>
    <n v="-0.1875"/>
  </r>
  <r>
    <n v="3657"/>
    <s v="CA-2017-158036"/>
    <x v="562"/>
    <x v="3"/>
    <n v="9"/>
    <x v="8"/>
    <s v="Fri"/>
    <d v="2017-09-14T00:00:00"/>
    <x v="1"/>
    <s v="DB-13555"/>
    <s v="Dorothy Badders"/>
    <s v="Corporate"/>
    <s v="United States"/>
    <s v="Dublin"/>
    <x v="24"/>
    <n v="43017"/>
    <x v="3"/>
    <s v="TEC-AC-10002558"/>
    <x v="2"/>
    <s v="Accessories"/>
    <s v="Imation Swivel Flash Drive USB flash drive - 8 GB"/>
    <n v="9.0960000000000001"/>
    <n v="1"/>
    <x v="2"/>
    <n v="1.7055"/>
    <n v="0.1875"/>
  </r>
  <r>
    <n v="3658"/>
    <s v="CA-2015-128083"/>
    <x v="892"/>
    <x v="1"/>
    <n v="3"/>
    <x v="10"/>
    <s v="Thu"/>
    <d v="2015-03-17T00:00:00"/>
    <x v="1"/>
    <s v="EB-13750"/>
    <s v="Edward Becker"/>
    <s v="Corporate"/>
    <s v="United States"/>
    <s v="Plantation"/>
    <x v="2"/>
    <n v="33317"/>
    <x v="0"/>
    <s v="OFF-EN-10004030"/>
    <x v="1"/>
    <s v="Envelopes"/>
    <s v="Convenience Packs of Business Envelopes"/>
    <n v="8.6880000000000006"/>
    <n v="3"/>
    <x v="2"/>
    <n v="2.9321999999999999"/>
    <n v="0.33749999999999997"/>
  </r>
  <r>
    <n v="3661"/>
    <s v="CA-2016-161676"/>
    <x v="424"/>
    <x v="0"/>
    <n v="7"/>
    <x v="7"/>
    <s v="Mon"/>
    <d v="2016-07-23T00:00:00"/>
    <x v="1"/>
    <s v="JP-15460"/>
    <s v="Jennifer Patt"/>
    <s v="Corporate"/>
    <s v="United States"/>
    <s v="Glendale"/>
    <x v="16"/>
    <n v="85301"/>
    <x v="1"/>
    <s v="OFF-SU-10004782"/>
    <x v="1"/>
    <s v="Supplies"/>
    <s v="Elite 5&quot; Scissors"/>
    <n v="33.799999999999997"/>
    <n v="5"/>
    <x v="2"/>
    <n v="4.2249999999999996"/>
    <n v="0.125"/>
  </r>
  <r>
    <n v="3662"/>
    <s v="CA-2016-155005"/>
    <x v="893"/>
    <x v="0"/>
    <n v="6"/>
    <x v="1"/>
    <s v="Mon"/>
    <d v="2016-06-15T00:00:00"/>
    <x v="0"/>
    <s v="SC-20050"/>
    <s v="Sample Company A"/>
    <s v="Home Office"/>
    <s v="United States"/>
    <s v="Jackson"/>
    <x v="12"/>
    <n v="49201"/>
    <x v="2"/>
    <s v="TEC-PH-10003484"/>
    <x v="2"/>
    <s v="Phones"/>
    <s v="Ooma Telo VoIP Home Phone System"/>
    <n v="377.97"/>
    <n v="3"/>
    <x v="0"/>
    <n v="94.492500000000007"/>
    <n v="0.25"/>
  </r>
  <r>
    <n v="3663"/>
    <s v="US-2017-129777"/>
    <x v="442"/>
    <x v="3"/>
    <n v="7"/>
    <x v="7"/>
    <s v="Mon"/>
    <d v="2017-07-09T00:00:00"/>
    <x v="1"/>
    <s v="FM-14290"/>
    <s v="Frank Merwin"/>
    <s v="Home Office"/>
    <s v="United States"/>
    <s v="Quincy"/>
    <x v="31"/>
    <n v="2169"/>
    <x v="3"/>
    <s v="TEC-AC-10003590"/>
    <x v="2"/>
    <s v="Accessories"/>
    <s v="TRENDnet 56K USB 2.0 Phone, Internet and Fax Modem"/>
    <n v="258.89999999999998"/>
    <n v="10"/>
    <x v="0"/>
    <n v="93.203999999999994"/>
    <n v="0.36"/>
  </r>
  <r>
    <n v="3665"/>
    <s v="CA-2014-129364"/>
    <x v="586"/>
    <x v="2"/>
    <n v="12"/>
    <x v="4"/>
    <s v="Mon"/>
    <d v="2014-12-13T00:00:00"/>
    <x v="1"/>
    <s v="TB-21250"/>
    <s v="Tim Brockman"/>
    <s v="Consumer"/>
    <s v="United States"/>
    <s v="Salem"/>
    <x v="21"/>
    <n v="97301"/>
    <x v="1"/>
    <s v="OFF-LA-10001569"/>
    <x v="1"/>
    <s v="Labels"/>
    <s v="Avery 499"/>
    <n v="27.888000000000002"/>
    <n v="7"/>
    <x v="2"/>
    <n v="9.0635999999999992"/>
    <n v="0.32499999999999996"/>
  </r>
  <r>
    <n v="3673"/>
    <s v="CA-2016-104969"/>
    <x v="143"/>
    <x v="0"/>
    <n v="4"/>
    <x v="3"/>
    <s v="Fri"/>
    <d v="2016-04-14T00:00:00"/>
    <x v="1"/>
    <s v="EH-14125"/>
    <s v="Eugene Hildebrand"/>
    <s v="Home Office"/>
    <s v="United States"/>
    <s v="Troy"/>
    <x v="24"/>
    <n v="45373"/>
    <x v="3"/>
    <s v="OFF-EN-10002312"/>
    <x v="1"/>
    <s v="Envelopes"/>
    <s v="#10 Self-Seal White Envelopes"/>
    <n v="8.8719999999999999"/>
    <n v="1"/>
    <x v="2"/>
    <n v="3.2161"/>
    <n v="0.36249999999999999"/>
  </r>
  <r>
    <n v="3675"/>
    <s v="CA-2017-154109"/>
    <x v="44"/>
    <x v="3"/>
    <n v="11"/>
    <x v="0"/>
    <s v="Mon"/>
    <d v="2017-11-11T00:00:00"/>
    <x v="1"/>
    <s v="ML-17410"/>
    <s v="Maris LaWare"/>
    <s v="Consumer"/>
    <s v="United States"/>
    <s v="Philadelphia"/>
    <x v="9"/>
    <n v="19143"/>
    <x v="3"/>
    <s v="FUR-CH-10003774"/>
    <x v="0"/>
    <s v="Chairs"/>
    <s v="Global Wood Trimmed Manager's Task Chair, Khaki"/>
    <n v="127.372"/>
    <n v="2"/>
    <x v="4"/>
    <n v="-30.933199999999999"/>
    <n v="-0.24285714285714285"/>
  </r>
  <r>
    <n v="3677"/>
    <s v="CA-2015-156440"/>
    <x v="894"/>
    <x v="1"/>
    <n v="12"/>
    <x v="4"/>
    <s v="Sat"/>
    <d v="2015-12-09T00:00:00"/>
    <x v="1"/>
    <s v="MH-17620"/>
    <s v="Matt Hagelstein"/>
    <s v="Corporate"/>
    <s v="United States"/>
    <s v="San Diego"/>
    <x v="1"/>
    <n v="92105"/>
    <x v="1"/>
    <s v="FUR-FU-10004090"/>
    <x v="0"/>
    <s v="Furnishings"/>
    <s v="Executive Impressions 14&quot; Contract Wall Clock"/>
    <n v="44.46"/>
    <n v="2"/>
    <x v="0"/>
    <n v="14.671799999999999"/>
    <n v="0.32999999999999996"/>
  </r>
  <r>
    <n v="3678"/>
    <s v="CA-2015-132626"/>
    <x v="581"/>
    <x v="1"/>
    <n v="7"/>
    <x v="7"/>
    <s v="Thu"/>
    <d v="2015-07-14T00:00:00"/>
    <x v="1"/>
    <s v="BT-11680"/>
    <s v="Brian Thompson"/>
    <s v="Consumer"/>
    <s v="United States"/>
    <s v="Clinton"/>
    <x v="39"/>
    <n v="20735"/>
    <x v="3"/>
    <s v="OFF-FA-10002763"/>
    <x v="1"/>
    <s v="Fasteners"/>
    <s v="Advantus Map Pennant Flags and Round Head Tacks"/>
    <n v="15.8"/>
    <n v="4"/>
    <x v="0"/>
    <n v="5.056"/>
    <n v="0.32"/>
  </r>
  <r>
    <n v="3687"/>
    <s v="CA-2016-102792"/>
    <x v="179"/>
    <x v="0"/>
    <n v="12"/>
    <x v="4"/>
    <s v="Tue"/>
    <d v="2016-12-19T00:00:00"/>
    <x v="1"/>
    <s v="JC-15340"/>
    <s v="Jasper Cacioppo"/>
    <s v="Consumer"/>
    <s v="United States"/>
    <s v="Riverside"/>
    <x v="1"/>
    <n v="92503"/>
    <x v="1"/>
    <s v="OFF-AR-10004757"/>
    <x v="1"/>
    <s v="Art"/>
    <s v="Crayola Colored Pencils"/>
    <n v="9.84"/>
    <n v="3"/>
    <x v="0"/>
    <n v="3.2471999999999999"/>
    <n v="0.33"/>
  </r>
  <r>
    <n v="3688"/>
    <s v="CA-2016-108567"/>
    <x v="243"/>
    <x v="0"/>
    <n v="5"/>
    <x v="5"/>
    <s v="Fri"/>
    <d v="2016-05-24T00:00:00"/>
    <x v="1"/>
    <s v="DB-13210"/>
    <s v="Dean Braden"/>
    <s v="Consumer"/>
    <s v="United States"/>
    <s v="Port Saint Lucie"/>
    <x v="2"/>
    <n v="34952"/>
    <x v="0"/>
    <s v="OFF-BI-10004140"/>
    <x v="1"/>
    <s v="Binders"/>
    <s v="Avery Non-Stick Binders"/>
    <n v="2.694"/>
    <n v="2"/>
    <x v="7"/>
    <n v="-2.2450000000000001"/>
    <n v="-0.83333333333333337"/>
  </r>
  <r>
    <n v="3689"/>
    <s v="CA-2017-140760"/>
    <x v="452"/>
    <x v="3"/>
    <n v="6"/>
    <x v="1"/>
    <s v="Fri"/>
    <d v="2017-06-05T00:00:00"/>
    <x v="0"/>
    <s v="DO-13435"/>
    <s v="Denny Ordway"/>
    <s v="Consumer"/>
    <s v="United States"/>
    <s v="Mesa"/>
    <x v="16"/>
    <n v="85204"/>
    <x v="1"/>
    <s v="OFF-PA-10002479"/>
    <x v="1"/>
    <s v="Paper"/>
    <s v="Xerox 4200 Series MultiUse Premium Copy Paper (20Lb. and 84 Bright)"/>
    <n v="25.344000000000001"/>
    <n v="6"/>
    <x v="2"/>
    <n v="7.92"/>
    <n v="0.3125"/>
  </r>
  <r>
    <n v="3691"/>
    <s v="US-2015-131359"/>
    <x v="625"/>
    <x v="1"/>
    <n v="10"/>
    <x v="2"/>
    <s v="Fri"/>
    <d v="2015-11-02T00:00:00"/>
    <x v="0"/>
    <s v="FA-14230"/>
    <s v="Frank Atkinson"/>
    <s v="Corporate"/>
    <s v="United States"/>
    <s v="Denver"/>
    <x v="22"/>
    <n v="80219"/>
    <x v="1"/>
    <s v="TEC-MA-10000597"/>
    <x v="2"/>
    <s v="Machines"/>
    <s v="Lexmark S315 Color Inkjet Printer"/>
    <n v="59.994"/>
    <n v="2"/>
    <x v="7"/>
    <n v="-45.995399999999997"/>
    <n v="-0.76666666666666661"/>
  </r>
  <r>
    <n v="3695"/>
    <s v="CA-2016-142097"/>
    <x v="676"/>
    <x v="0"/>
    <n v="10"/>
    <x v="2"/>
    <s v="Sat"/>
    <d v="2016-10-20T00:00:00"/>
    <x v="1"/>
    <s v="QJ-19255"/>
    <s v="Quincy Jones"/>
    <s v="Corporate"/>
    <s v="United States"/>
    <s v="Springfield"/>
    <x v="17"/>
    <n v="22153"/>
    <x v="0"/>
    <s v="OFF-BI-10002082"/>
    <x v="1"/>
    <s v="Binders"/>
    <s v="GBC Twin Loop Wire Binding Elements"/>
    <n v="232.96"/>
    <n v="7"/>
    <x v="0"/>
    <n v="116.48"/>
    <n v="0.5"/>
  </r>
  <r>
    <n v="3698"/>
    <s v="CA-2015-151680"/>
    <x v="895"/>
    <x v="1"/>
    <n v="11"/>
    <x v="0"/>
    <s v="Thu"/>
    <d v="2015-11-21T00:00:00"/>
    <x v="0"/>
    <s v="TC-21475"/>
    <s v="Tony Chapman"/>
    <s v="Home Office"/>
    <s v="United States"/>
    <s v="Seattle"/>
    <x v="4"/>
    <n v="98115"/>
    <x v="1"/>
    <s v="FUR-FU-10000305"/>
    <x v="0"/>
    <s v="Furnishings"/>
    <s v="Tenex V2T-RE Standard Weight Series Chair Mat, 45&quot; x 53&quot;, Lip 25&quot; x 12&quot;"/>
    <n v="141.96"/>
    <n v="2"/>
    <x v="0"/>
    <n v="22.7136"/>
    <n v="0.15999999999999998"/>
  </r>
  <r>
    <n v="3699"/>
    <s v="CA-2014-140039"/>
    <x v="103"/>
    <x v="2"/>
    <n v="9"/>
    <x v="8"/>
    <s v="Sat"/>
    <d v="2014-09-17T00:00:00"/>
    <x v="1"/>
    <s v="ON-18715"/>
    <s v="Odella Nelson"/>
    <s v="Corporate"/>
    <s v="United States"/>
    <s v="Tempe"/>
    <x v="16"/>
    <n v="85281"/>
    <x v="1"/>
    <s v="OFF-ST-10001034"/>
    <x v="1"/>
    <s v="Storage"/>
    <s v="Eldon File Chest Portable File"/>
    <n v="79.400000000000006"/>
    <n v="5"/>
    <x v="2"/>
    <n v="5.9550000000000001"/>
    <n v="7.4999999999999997E-2"/>
  </r>
  <r>
    <n v="3700"/>
    <s v="CA-2017-160416"/>
    <x v="38"/>
    <x v="3"/>
    <n v="11"/>
    <x v="0"/>
    <s v="Mon"/>
    <d v="2017-11-18T00:00:00"/>
    <x v="0"/>
    <s v="AD-10180"/>
    <s v="Alan Dominguez"/>
    <s v="Home Office"/>
    <s v="United States"/>
    <s v="Yonkers"/>
    <x v="15"/>
    <n v="10701"/>
    <x v="3"/>
    <s v="TEC-AC-10004114"/>
    <x v="2"/>
    <s v="Accessories"/>
    <s v="KeyTronic 6101 Series - Keyboard - Black"/>
    <n v="163.96"/>
    <n v="4"/>
    <x v="0"/>
    <n v="70.502799999999993"/>
    <n v="0.42999999999999994"/>
  </r>
  <r>
    <n v="3701"/>
    <s v="CA-2017-169411"/>
    <x v="165"/>
    <x v="3"/>
    <n v="12"/>
    <x v="4"/>
    <s v="Sun"/>
    <d v="2017-12-29T00:00:00"/>
    <x v="1"/>
    <s v="AC-10615"/>
    <s v="Ann Chong"/>
    <s v="Corporate"/>
    <s v="United States"/>
    <s v="Rochester"/>
    <x v="15"/>
    <n v="14609"/>
    <x v="3"/>
    <s v="FUR-FU-10001602"/>
    <x v="0"/>
    <s v="Furnishings"/>
    <s v="Eldon Delta Triangular Chair Mat, 52&quot; x 58&quot;, Clear"/>
    <n v="37.93"/>
    <n v="1"/>
    <x v="0"/>
    <n v="6.8273999999999999"/>
    <n v="0.18"/>
  </r>
  <r>
    <n v="3702"/>
    <s v="CA-2016-126543"/>
    <x v="845"/>
    <x v="0"/>
    <n v="1"/>
    <x v="9"/>
    <s v="Sat"/>
    <d v="2016-01-13T00:00:00"/>
    <x v="0"/>
    <s v="MF-17665"/>
    <s v="Maureen Fritzler"/>
    <s v="Corporate"/>
    <s v="United States"/>
    <s v="Toledo"/>
    <x v="24"/>
    <n v="43615"/>
    <x v="3"/>
    <s v="FUR-FU-10002445"/>
    <x v="0"/>
    <s v="Furnishings"/>
    <s v="DAX Two-Tone Rosewood/Black Document Frame, Desktop, 5 x 7"/>
    <n v="15.167999999999999"/>
    <n v="2"/>
    <x v="2"/>
    <n v="3.7919999999999998"/>
    <n v="0.25"/>
  </r>
  <r>
    <n v="3703"/>
    <s v="CA-2015-104941"/>
    <x v="382"/>
    <x v="1"/>
    <n v="6"/>
    <x v="1"/>
    <s v="Sat"/>
    <d v="2015-06-19T00:00:00"/>
    <x v="1"/>
    <s v="DH-13075"/>
    <s v="Dave Hallsten"/>
    <s v="Corporate"/>
    <s v="United States"/>
    <s v="Decatur"/>
    <x v="19"/>
    <n v="35601"/>
    <x v="0"/>
    <s v="OFF-AR-10004269"/>
    <x v="1"/>
    <s v="Art"/>
    <s v="Newell 31"/>
    <n v="24.78"/>
    <n v="6"/>
    <x v="0"/>
    <n v="6.9383999999999997"/>
    <n v="0.27999999999999997"/>
  </r>
  <r>
    <n v="3707"/>
    <s v="CA-2017-160087"/>
    <x v="256"/>
    <x v="3"/>
    <n v="3"/>
    <x v="10"/>
    <s v="Sat"/>
    <d v="2017-03-22T00:00:00"/>
    <x v="1"/>
    <s v="EN-13780"/>
    <s v="Edward Nazzal"/>
    <s v="Consumer"/>
    <s v="United States"/>
    <s v="Dallas"/>
    <x v="5"/>
    <n v="75220"/>
    <x v="2"/>
    <s v="OFF-AR-10001915"/>
    <x v="1"/>
    <s v="Art"/>
    <s v="Peel-Off China Markers"/>
    <n v="23.832000000000001"/>
    <n v="3"/>
    <x v="2"/>
    <n v="6.5537999999999998"/>
    <n v="0.27499999999999997"/>
  </r>
  <r>
    <n v="3708"/>
    <s v="CA-2014-120544"/>
    <x v="530"/>
    <x v="2"/>
    <n v="11"/>
    <x v="0"/>
    <s v="Sun"/>
    <d v="2014-11-27T00:00:00"/>
    <x v="1"/>
    <s v="SS-20140"/>
    <s v="Saphhira Shifley"/>
    <s v="Corporate"/>
    <s v="United States"/>
    <s v="Mesquite"/>
    <x v="5"/>
    <n v="75150"/>
    <x v="2"/>
    <s v="FUR-FU-10001940"/>
    <x v="0"/>
    <s v="Furnishings"/>
    <s v="Staple-based wall hangings"/>
    <n v="6.3680000000000003"/>
    <n v="2"/>
    <x v="6"/>
    <n v="-2.5472000000000001"/>
    <n v="-0.4"/>
  </r>
  <r>
    <n v="3711"/>
    <s v="CA-2017-113670"/>
    <x v="450"/>
    <x v="3"/>
    <n v="10"/>
    <x v="2"/>
    <s v="Sun"/>
    <d v="2017-10-17T00:00:00"/>
    <x v="2"/>
    <s v="RS-19765"/>
    <s v="Roland Schwarz"/>
    <s v="Corporate"/>
    <s v="United States"/>
    <s v="Los Angeles"/>
    <x v="1"/>
    <n v="90045"/>
    <x v="1"/>
    <s v="FUR-TA-10001705"/>
    <x v="0"/>
    <s v="Tables"/>
    <s v="Bush Advantage Collection Round Conference Table"/>
    <n v="510.24"/>
    <n v="3"/>
    <x v="2"/>
    <n v="6.3780000000000001"/>
    <n v="1.2500000000000001E-2"/>
  </r>
  <r>
    <n v="3713"/>
    <s v="CA-2017-166198"/>
    <x v="81"/>
    <x v="3"/>
    <n v="4"/>
    <x v="3"/>
    <s v="Fri"/>
    <d v="2017-04-24T00:00:00"/>
    <x v="2"/>
    <s v="JW-15955"/>
    <s v="Joni Wasserman"/>
    <s v="Consumer"/>
    <s v="United States"/>
    <s v="Seattle"/>
    <x v="4"/>
    <n v="98103"/>
    <x v="1"/>
    <s v="TEC-AC-10000521"/>
    <x v="2"/>
    <s v="Accessories"/>
    <s v="Verbatim Slim CD and DVD Storage Cases, 50/Pack"/>
    <n v="11.54"/>
    <n v="1"/>
    <x v="0"/>
    <n v="3.4620000000000002"/>
    <n v="0.30000000000000004"/>
  </r>
  <r>
    <n v="3715"/>
    <s v="CA-2014-135608"/>
    <x v="586"/>
    <x v="2"/>
    <n v="12"/>
    <x v="4"/>
    <s v="Mon"/>
    <d v="2014-12-10T00:00:00"/>
    <x v="0"/>
    <s v="JK-15625"/>
    <s v="Jim Karlsson"/>
    <s v="Consumer"/>
    <s v="United States"/>
    <s v="Olympia"/>
    <x v="4"/>
    <n v="98502"/>
    <x v="1"/>
    <s v="OFF-PA-10001954"/>
    <x v="1"/>
    <s v="Paper"/>
    <s v="Xerox 1964"/>
    <n v="45.68"/>
    <n v="2"/>
    <x v="0"/>
    <n v="21.012799999999999"/>
    <n v="0.45999999999999996"/>
  </r>
  <r>
    <n v="3717"/>
    <s v="CA-2017-144568"/>
    <x v="148"/>
    <x v="3"/>
    <n v="5"/>
    <x v="5"/>
    <s v="Mon"/>
    <d v="2017-06-02T00:00:00"/>
    <x v="1"/>
    <s v="JO-15550"/>
    <s v="Jesus Ocampo"/>
    <s v="Home Office"/>
    <s v="United States"/>
    <s v="Omaha"/>
    <x v="8"/>
    <n v="68104"/>
    <x v="2"/>
    <s v="OFF-FA-10004395"/>
    <x v="1"/>
    <s v="Fasteners"/>
    <s v="Plymouth Boxed Rubber Bands by Plymouth"/>
    <n v="23.55"/>
    <n v="5"/>
    <x v="0"/>
    <n v="1.1775"/>
    <n v="4.9999999999999996E-2"/>
  </r>
  <r>
    <n v="3720"/>
    <s v="CA-2016-105900"/>
    <x v="42"/>
    <x v="0"/>
    <n v="9"/>
    <x v="8"/>
    <s v="Sat"/>
    <d v="2016-09-23T00:00:00"/>
    <x v="1"/>
    <s v="BS-11590"/>
    <s v="Brendan Sweed"/>
    <s v="Corporate"/>
    <s v="United States"/>
    <s v="Columbus"/>
    <x v="14"/>
    <n v="47201"/>
    <x v="2"/>
    <s v="OFF-AR-10002656"/>
    <x v="1"/>
    <s v="Art"/>
    <s v="Sanford Liquid Accent Highlighters"/>
    <n v="33.4"/>
    <n v="5"/>
    <x v="0"/>
    <n v="12.358000000000001"/>
    <n v="0.37000000000000005"/>
  </r>
  <r>
    <n v="3721"/>
    <s v="CA-2016-151155"/>
    <x v="881"/>
    <x v="0"/>
    <n v="12"/>
    <x v="4"/>
    <s v="Tue"/>
    <d v="2016-12-24T00:00:00"/>
    <x v="1"/>
    <s v="AB-10255"/>
    <s v="Alejandro Ballentine"/>
    <s v="Home Office"/>
    <s v="United States"/>
    <s v="Jackson"/>
    <x v="35"/>
    <n v="39212"/>
    <x v="0"/>
    <s v="FUR-FU-10001918"/>
    <x v="0"/>
    <s v="Furnishings"/>
    <s v="C-Line Cubicle Keepers Polyproplyene Holder With Velcro Backings"/>
    <n v="18.920000000000002"/>
    <n v="4"/>
    <x v="0"/>
    <n v="7.3788"/>
    <n v="0.38999999999999996"/>
  </r>
  <r>
    <n v="3723"/>
    <s v="CA-2017-144036"/>
    <x v="896"/>
    <x v="3"/>
    <n v="11"/>
    <x v="0"/>
    <s v="Wed"/>
    <d v="2017-11-26T00:00:00"/>
    <x v="1"/>
    <s v="FO-14305"/>
    <s v="Frank Olsen"/>
    <s v="Consumer"/>
    <s v="United States"/>
    <s v="Houston"/>
    <x v="5"/>
    <n v="77070"/>
    <x v="2"/>
    <s v="OFF-AR-10000122"/>
    <x v="1"/>
    <s v="Art"/>
    <s v="Newell 314"/>
    <n v="35.712000000000003"/>
    <n v="8"/>
    <x v="2"/>
    <n v="2.2320000000000002"/>
    <n v="6.25E-2"/>
  </r>
  <r>
    <n v="3724"/>
    <s v="US-2014-169789"/>
    <x v="125"/>
    <x v="2"/>
    <n v="12"/>
    <x v="4"/>
    <s v="Tue"/>
    <d v="2015-01-04T00:00:00"/>
    <x v="1"/>
    <s v="MF-17665"/>
    <s v="Maureen Fritzler"/>
    <s v="Corporate"/>
    <s v="United States"/>
    <s v="Phoenix"/>
    <x v="16"/>
    <n v="85023"/>
    <x v="1"/>
    <s v="OFF-BI-10004600"/>
    <x v="1"/>
    <s v="Binders"/>
    <s v="Ibico Ibimaster 300 Manual Binding System"/>
    <n v="551.98500000000001"/>
    <n v="5"/>
    <x v="7"/>
    <n v="-459.98750000000001"/>
    <n v="-0.83333333333333337"/>
  </r>
  <r>
    <n v="3725"/>
    <s v="CA-2017-127264"/>
    <x v="353"/>
    <x v="3"/>
    <n v="4"/>
    <x v="3"/>
    <s v="Mon"/>
    <d v="2017-04-05T00:00:00"/>
    <x v="2"/>
    <s v="SA-20830"/>
    <s v="Sue Ann Reed"/>
    <s v="Consumer"/>
    <s v="United States"/>
    <s v="Chicago"/>
    <x v="10"/>
    <n v="60653"/>
    <x v="2"/>
    <s v="OFF-AR-10003045"/>
    <x v="1"/>
    <s v="Art"/>
    <s v="Prang Colored Pencils"/>
    <n v="7.056"/>
    <n v="3"/>
    <x v="2"/>
    <n v="2.2050000000000001"/>
    <n v="0.3125"/>
  </r>
  <r>
    <n v="3726"/>
    <s v="CA-2016-151512"/>
    <x v="479"/>
    <x v="0"/>
    <n v="12"/>
    <x v="4"/>
    <s v="Mon"/>
    <d v="2017-01-02T00:00:00"/>
    <x v="1"/>
    <s v="SH-19975"/>
    <s v="Sally Hughsby"/>
    <s v="Corporate"/>
    <s v="United States"/>
    <s v="Denver"/>
    <x v="22"/>
    <n v="80219"/>
    <x v="1"/>
    <s v="OFF-AP-10000252"/>
    <x v="1"/>
    <s v="Appliances"/>
    <s v="Harmony HEPA Quiet Air Purifiers"/>
    <n v="18.72"/>
    <n v="2"/>
    <x v="2"/>
    <n v="3.51"/>
    <n v="0.1875"/>
  </r>
  <r>
    <n v="3727"/>
    <s v="CA-2016-165169"/>
    <x v="407"/>
    <x v="0"/>
    <n v="6"/>
    <x v="1"/>
    <s v="Sun"/>
    <d v="2016-06-11T00:00:00"/>
    <x v="1"/>
    <s v="JL-15235"/>
    <s v="Janet Lee"/>
    <s v="Consumer"/>
    <s v="United States"/>
    <s v="Newark"/>
    <x v="13"/>
    <n v="19711"/>
    <x v="3"/>
    <s v="OFF-ST-10001496"/>
    <x v="1"/>
    <s v="Storage"/>
    <s v="Standard Rollaway File with Lock"/>
    <n v="360.38"/>
    <n v="2"/>
    <x v="0"/>
    <n v="93.698800000000006"/>
    <n v="0.26"/>
  </r>
  <r>
    <n v="3730"/>
    <s v="CA-2015-109575"/>
    <x v="226"/>
    <x v="1"/>
    <n v="9"/>
    <x v="8"/>
    <s v="Fri"/>
    <d v="2015-09-23T00:00:00"/>
    <x v="1"/>
    <s v="KH-16630"/>
    <s v="Ken Heidel"/>
    <s v="Corporate"/>
    <s v="United States"/>
    <s v="Clinton"/>
    <x v="39"/>
    <n v="20735"/>
    <x v="3"/>
    <s v="OFF-ST-10004950"/>
    <x v="1"/>
    <s v="Storage"/>
    <s v="Acco Perma 3000 Stacking Storage Drawers"/>
    <n v="41.96"/>
    <n v="2"/>
    <x v="0"/>
    <n v="7.9724000000000004"/>
    <n v="0.19"/>
  </r>
  <r>
    <n v="3735"/>
    <s v="CA-2017-168193"/>
    <x v="897"/>
    <x v="3"/>
    <n v="3"/>
    <x v="10"/>
    <s v="Mon"/>
    <d v="2017-03-11T00:00:00"/>
    <x v="0"/>
    <s v="RM-19750"/>
    <s v="Roland Murray"/>
    <s v="Consumer"/>
    <s v="United States"/>
    <s v="New York City"/>
    <x v="15"/>
    <n v="10011"/>
    <x v="3"/>
    <s v="OFF-PA-10002254"/>
    <x v="1"/>
    <s v="Paper"/>
    <s v="Xerox 1883"/>
    <n v="26.38"/>
    <n v="1"/>
    <x v="0"/>
    <n v="12.1348"/>
    <n v="0.46"/>
  </r>
  <r>
    <n v="3737"/>
    <s v="CA-2016-115476"/>
    <x v="712"/>
    <x v="0"/>
    <n v="3"/>
    <x v="10"/>
    <s v="Thu"/>
    <d v="2016-03-17T00:00:00"/>
    <x v="3"/>
    <s v="VM-21835"/>
    <s v="Vivian Mathis"/>
    <s v="Consumer"/>
    <s v="United States"/>
    <s v="Newark"/>
    <x v="13"/>
    <n v="19711"/>
    <x v="3"/>
    <s v="TEC-PH-10000673"/>
    <x v="2"/>
    <s v="Phones"/>
    <s v="Plantronics Voyager Pro HD - Bluetooth Headset"/>
    <n v="129.97999999999999"/>
    <n v="2"/>
    <x v="0"/>
    <n v="62.3904"/>
    <n v="0.48000000000000004"/>
  </r>
  <r>
    <n v="3739"/>
    <s v="CA-2016-133340"/>
    <x v="10"/>
    <x v="0"/>
    <n v="12"/>
    <x v="4"/>
    <s v="Fri"/>
    <d v="2016-12-13T00:00:00"/>
    <x v="1"/>
    <s v="LH-17155"/>
    <s v="Logan Haushalter"/>
    <s v="Consumer"/>
    <s v="United States"/>
    <s v="Jackson"/>
    <x v="12"/>
    <n v="49201"/>
    <x v="2"/>
    <s v="TEC-PH-10003988"/>
    <x v="2"/>
    <s v="Phones"/>
    <s v="LF Elite 3D Dazzle Designer Hard Case Cover, Lf Stylus Pen and Wiper For Apple Iphone 5c Mini Lite"/>
    <n v="10.9"/>
    <n v="1"/>
    <x v="0"/>
    <n v="3.052"/>
    <n v="0.27999999999999997"/>
  </r>
  <r>
    <n v="3742"/>
    <s v="CA-2016-137848"/>
    <x v="798"/>
    <x v="0"/>
    <n v="1"/>
    <x v="9"/>
    <s v="Fri"/>
    <d v="2016-01-21T00:00:00"/>
    <x v="1"/>
    <s v="WB-21850"/>
    <s v="William Brown"/>
    <s v="Consumer"/>
    <s v="United States"/>
    <s v="New York City"/>
    <x v="15"/>
    <n v="10011"/>
    <x v="3"/>
    <s v="OFF-EN-10001137"/>
    <x v="1"/>
    <s v="Envelopes"/>
    <s v="#10 Gummed Flap White Envelopes, 100/Box"/>
    <n v="16.52"/>
    <n v="4"/>
    <x v="0"/>
    <n v="7.5991999999999997"/>
    <n v="0.46"/>
  </r>
  <r>
    <n v="3745"/>
    <s v="CA-2014-113047"/>
    <x v="741"/>
    <x v="2"/>
    <n v="10"/>
    <x v="2"/>
    <s v="Fri"/>
    <d v="2014-10-24T00:00:00"/>
    <x v="3"/>
    <s v="AP-10915"/>
    <s v="Arthur Prichep"/>
    <s v="Consumer"/>
    <s v="United States"/>
    <s v="Rock Hill"/>
    <x v="20"/>
    <n v="29730"/>
    <x v="0"/>
    <s v="OFF-FA-10002763"/>
    <x v="1"/>
    <s v="Fasteners"/>
    <s v="Advantus Map Pennant Flags and Round Head Tacks"/>
    <n v="11.85"/>
    <n v="3"/>
    <x v="0"/>
    <n v="3.7919999999999998"/>
    <n v="0.32"/>
  </r>
  <r>
    <n v="3746"/>
    <s v="CA-2016-149979"/>
    <x v="709"/>
    <x v="0"/>
    <n v="9"/>
    <x v="8"/>
    <s v="Fri"/>
    <d v="2016-09-28T00:00:00"/>
    <x v="0"/>
    <s v="RA-19915"/>
    <s v="Russell Applegate"/>
    <s v="Consumer"/>
    <s v="United States"/>
    <s v="Columbus"/>
    <x v="32"/>
    <n v="31907"/>
    <x v="0"/>
    <s v="OFF-ST-10003058"/>
    <x v="1"/>
    <s v="Storage"/>
    <s v="Eldon Mobile Mega Data Cart  Mega Stackable  Add-On Trays"/>
    <n v="118.25"/>
    <n v="5"/>
    <x v="0"/>
    <n v="34.292499999999997"/>
    <n v="0.28999999999999998"/>
  </r>
  <r>
    <n v="3748"/>
    <s v="CA-2017-161956"/>
    <x v="151"/>
    <x v="3"/>
    <n v="8"/>
    <x v="6"/>
    <s v="Sun"/>
    <d v="2017-08-29T00:00:00"/>
    <x v="0"/>
    <s v="DR-12880"/>
    <s v="Dan Reichenbach"/>
    <s v="Corporate"/>
    <s v="United States"/>
    <s v="Inglewood"/>
    <x v="1"/>
    <n v="90301"/>
    <x v="1"/>
    <s v="FUR-FU-10002937"/>
    <x v="0"/>
    <s v="Furnishings"/>
    <s v="GE 48&quot; Fluorescent Tube, Cool White Energy Saver, 34 Watts, 30/Box"/>
    <n v="198.46"/>
    <n v="2"/>
    <x v="0"/>
    <n v="99.23"/>
    <n v="0.5"/>
  </r>
  <r>
    <n v="3756"/>
    <s v="CA-2016-116799"/>
    <x v="835"/>
    <x v="0"/>
    <n v="3"/>
    <x v="10"/>
    <s v="Thu"/>
    <d v="2016-03-06T00:00:00"/>
    <x v="2"/>
    <s v="JG-15310"/>
    <s v="Jason Gross"/>
    <s v="Corporate"/>
    <s v="United States"/>
    <s v="Odessa"/>
    <x v="5"/>
    <n v="79762"/>
    <x v="2"/>
    <s v="OFF-PA-10001892"/>
    <x v="1"/>
    <s v="Paper"/>
    <s v="Rediform Wirebound &quot;Phone Memo&quot; Message Book, 11 x 5-3/4"/>
    <n v="42.783999999999999"/>
    <n v="7"/>
    <x v="2"/>
    <n v="15.5092"/>
    <n v="0.36249999999999999"/>
  </r>
  <r>
    <n v="3758"/>
    <s v="CA-2016-111283"/>
    <x v="898"/>
    <x v="0"/>
    <n v="2"/>
    <x v="11"/>
    <s v="Mon"/>
    <d v="2016-03-04T00:00:00"/>
    <x v="1"/>
    <s v="LC-16870"/>
    <s v="Lena Cacioppo"/>
    <s v="Consumer"/>
    <s v="United States"/>
    <s v="Newark"/>
    <x v="24"/>
    <n v="43055"/>
    <x v="3"/>
    <s v="OFF-AR-10001615"/>
    <x v="1"/>
    <s v="Art"/>
    <s v="Newell 34"/>
    <n v="111.104"/>
    <n v="7"/>
    <x v="2"/>
    <n v="8.3328000000000007"/>
    <n v="7.5000000000000011E-2"/>
  </r>
  <r>
    <n v="3759"/>
    <s v="CA-2015-167745"/>
    <x v="226"/>
    <x v="1"/>
    <n v="9"/>
    <x v="8"/>
    <s v="Fri"/>
    <d v="2015-09-23T00:00:00"/>
    <x v="1"/>
    <s v="GB-14530"/>
    <s v="George Bell"/>
    <s v="Corporate"/>
    <s v="United States"/>
    <s v="Los Angeles"/>
    <x v="1"/>
    <n v="90049"/>
    <x v="1"/>
    <s v="OFF-AR-10003602"/>
    <x v="1"/>
    <s v="Art"/>
    <s v="Quartet Omega Colored Chalk, 12/Pack"/>
    <n v="11.68"/>
    <n v="2"/>
    <x v="0"/>
    <n v="5.4896000000000003"/>
    <n v="0.47000000000000003"/>
  </r>
  <r>
    <n v="3762"/>
    <s v="CA-2017-104577"/>
    <x v="602"/>
    <x v="3"/>
    <n v="5"/>
    <x v="5"/>
    <s v="Fri"/>
    <d v="2017-05-17T00:00:00"/>
    <x v="1"/>
    <s v="CK-12205"/>
    <s v="Chloris Kastensmidt"/>
    <s v="Consumer"/>
    <s v="United States"/>
    <s v="Everett"/>
    <x v="31"/>
    <n v="2149"/>
    <x v="3"/>
    <s v="OFF-PA-10000659"/>
    <x v="1"/>
    <s v="Paper"/>
    <s v="TOPS Carbonless Receipt Book, Four 2-3/4 x 7-1/4 Money Receipts per Page"/>
    <n v="87.6"/>
    <n v="5"/>
    <x v="0"/>
    <n v="42.048000000000002"/>
    <n v="0.48000000000000004"/>
  </r>
  <r>
    <n v="3763"/>
    <s v="CA-2016-156251"/>
    <x v="569"/>
    <x v="0"/>
    <n v="8"/>
    <x v="6"/>
    <s v="Sat"/>
    <d v="2016-08-18T00:00:00"/>
    <x v="0"/>
    <s v="TS-21160"/>
    <s v="Theresa Swint"/>
    <s v="Corporate"/>
    <s v="United States"/>
    <s v="West Allis"/>
    <x v="6"/>
    <n v="53214"/>
    <x v="2"/>
    <s v="FUR-BO-10001337"/>
    <x v="0"/>
    <s v="Bookcases"/>
    <s v="O'Sullivan Living Dimensions 2-Shelf Bookcases"/>
    <n v="241.96"/>
    <n v="2"/>
    <x v="0"/>
    <n v="24.196000000000002"/>
    <n v="0.1"/>
  </r>
  <r>
    <n v="3765"/>
    <s v="CA-2017-125878"/>
    <x v="899"/>
    <x v="3"/>
    <n v="2"/>
    <x v="11"/>
    <s v="Sat"/>
    <d v="2017-03-02T00:00:00"/>
    <x v="1"/>
    <s v="MH-18025"/>
    <s v="Michelle Huthwaite"/>
    <s v="Consumer"/>
    <s v="United States"/>
    <s v="Chicago"/>
    <x v="10"/>
    <n v="60623"/>
    <x v="2"/>
    <s v="OFF-BI-10002609"/>
    <x v="1"/>
    <s v="Binders"/>
    <s v="Avery Hidden Tab Dividers for Binding Systems"/>
    <n v="1.788"/>
    <n v="3"/>
    <x v="3"/>
    <n v="-3.0396000000000001"/>
    <n v="-1.7"/>
  </r>
  <r>
    <n v="3766"/>
    <s v="CA-2016-163153"/>
    <x v="839"/>
    <x v="0"/>
    <n v="3"/>
    <x v="10"/>
    <s v="Mon"/>
    <d v="2016-03-25T00:00:00"/>
    <x v="1"/>
    <s v="DM-12955"/>
    <s v="Dario Medina"/>
    <s v="Corporate"/>
    <s v="United States"/>
    <s v="Houston"/>
    <x v="5"/>
    <n v="77036"/>
    <x v="2"/>
    <s v="FUR-TA-10004767"/>
    <x v="0"/>
    <s v="Tables"/>
    <s v="Safco Drafting Table"/>
    <n v="99.372"/>
    <n v="2"/>
    <x v="4"/>
    <n v="-1.4196"/>
    <n v="-1.4285714285714285E-2"/>
  </r>
  <r>
    <n v="3768"/>
    <s v="CA-2015-103205"/>
    <x v="572"/>
    <x v="1"/>
    <n v="12"/>
    <x v="4"/>
    <s v="Tue"/>
    <d v="2015-12-10T00:00:00"/>
    <x v="0"/>
    <s v="JJ-15760"/>
    <s v="Joel Jenkins"/>
    <s v="Home Office"/>
    <s v="United States"/>
    <s v="Houston"/>
    <x v="5"/>
    <n v="77036"/>
    <x v="2"/>
    <s v="TEC-PH-10004896"/>
    <x v="2"/>
    <s v="Phones"/>
    <s v="Nokia Lumia 521 (T-Mobile)"/>
    <n v="119.96"/>
    <n v="5"/>
    <x v="2"/>
    <n v="11.996"/>
    <n v="0.1"/>
  </r>
  <r>
    <n v="3769"/>
    <s v="CA-2014-153913"/>
    <x v="753"/>
    <x v="2"/>
    <n v="12"/>
    <x v="4"/>
    <s v="Tue"/>
    <d v="2014-12-20T00:00:00"/>
    <x v="0"/>
    <s v="KB-16585"/>
    <s v="Ken Black"/>
    <s v="Corporate"/>
    <s v="United States"/>
    <s v="Hialeah"/>
    <x v="2"/>
    <n v="33012"/>
    <x v="0"/>
    <s v="FUR-CH-10000988"/>
    <x v="0"/>
    <s v="Chairs"/>
    <s v="Hon Olson Stacker Stools"/>
    <n v="1013.832"/>
    <n v="9"/>
    <x v="2"/>
    <n v="101.3832"/>
    <n v="0.1"/>
  </r>
  <r>
    <n v="3771"/>
    <s v="CA-2016-155530"/>
    <x v="900"/>
    <x v="0"/>
    <n v="12"/>
    <x v="4"/>
    <s v="Sat"/>
    <d v="2016-12-21T00:00:00"/>
    <x v="1"/>
    <s v="CM-12160"/>
    <s v="Charles McCrossin"/>
    <s v="Consumer"/>
    <s v="United States"/>
    <s v="San Francisco"/>
    <x v="1"/>
    <n v="94122"/>
    <x v="1"/>
    <s v="FUR-TA-10004256"/>
    <x v="0"/>
    <s v="Tables"/>
    <s v="Bretford “Just In Time” Height-Adjustable Multi-Task Work Tables"/>
    <n v="2003.52"/>
    <n v="6"/>
    <x v="2"/>
    <n v="-325.572"/>
    <n v="-0.16250000000000001"/>
  </r>
  <r>
    <n v="3772"/>
    <s v="US-2016-101196"/>
    <x v="533"/>
    <x v="0"/>
    <n v="5"/>
    <x v="5"/>
    <s v="Thu"/>
    <d v="2016-05-17T00:00:00"/>
    <x v="1"/>
    <s v="FM-14215"/>
    <s v="Filia McAdams"/>
    <s v="Corporate"/>
    <s v="United States"/>
    <s v="Philadelphia"/>
    <x v="9"/>
    <n v="19140"/>
    <x v="3"/>
    <s v="OFF-ST-10004804"/>
    <x v="1"/>
    <s v="Storage"/>
    <s v="Belkin 19&quot; Vented Equipment Shelf, Black"/>
    <n v="82.367999999999995"/>
    <n v="2"/>
    <x v="2"/>
    <n v="-19.5624"/>
    <n v="-0.23750000000000002"/>
  </r>
  <r>
    <n v="3773"/>
    <s v="CA-2014-115357"/>
    <x v="901"/>
    <x v="2"/>
    <n v="8"/>
    <x v="6"/>
    <s v="Wed"/>
    <d v="2014-08-11T00:00:00"/>
    <x v="0"/>
    <s v="RF-19735"/>
    <s v="Roland Fjeld"/>
    <s v="Consumer"/>
    <s v="United States"/>
    <s v="Columbia"/>
    <x v="20"/>
    <n v="29203"/>
    <x v="0"/>
    <s v="TEC-AC-10000023"/>
    <x v="2"/>
    <s v="Accessories"/>
    <s v="Maxell 74 Minute CD-R Spindle, 50/Pack"/>
    <n v="62.91"/>
    <n v="3"/>
    <x v="0"/>
    <n v="22.647600000000001"/>
    <n v="0.36000000000000004"/>
  </r>
  <r>
    <n v="3774"/>
    <s v="US-2014-102715"/>
    <x v="902"/>
    <x v="2"/>
    <n v="4"/>
    <x v="3"/>
    <s v="Fri"/>
    <d v="2014-04-13T00:00:00"/>
    <x v="0"/>
    <s v="JK-15370"/>
    <s v="Jay Kimmel"/>
    <s v="Consumer"/>
    <s v="United States"/>
    <s v="Miami"/>
    <x v="2"/>
    <n v="33180"/>
    <x v="0"/>
    <s v="OFF-FA-10001332"/>
    <x v="1"/>
    <s v="Fasteners"/>
    <s v="Acco Banker's Clasps, 5 3/4&quot;-Long"/>
    <n v="6.9119999999999999"/>
    <n v="3"/>
    <x v="2"/>
    <n v="2.3328000000000002"/>
    <n v="0.33750000000000002"/>
  </r>
  <r>
    <n v="3778"/>
    <s v="CA-2015-107937"/>
    <x v="903"/>
    <x v="1"/>
    <n v="5"/>
    <x v="5"/>
    <s v="Sun"/>
    <d v="2015-05-08T00:00:00"/>
    <x v="1"/>
    <s v="JB-16045"/>
    <s v="Julia Barnett"/>
    <s v="Home Office"/>
    <s v="United States"/>
    <s v="Chula Vista"/>
    <x v="1"/>
    <n v="91911"/>
    <x v="1"/>
    <s v="FUR-FU-10002298"/>
    <x v="0"/>
    <s v="Furnishings"/>
    <s v="Rubbermaid ClusterMat Chairmats, Mat Size- 66&quot; x 60&quot;, Lip 20&quot; x 11&quot; -90 Degree Angle"/>
    <n v="665.88"/>
    <n v="6"/>
    <x v="0"/>
    <n v="106.5408"/>
    <n v="0.16"/>
  </r>
  <r>
    <n v="3779"/>
    <s v="US-2017-148768"/>
    <x v="327"/>
    <x v="3"/>
    <n v="11"/>
    <x v="0"/>
    <s v="Thu"/>
    <d v="2017-12-02T00:00:00"/>
    <x v="0"/>
    <s v="PN-18775"/>
    <s v="Parhena Norris"/>
    <s v="Home Office"/>
    <s v="United States"/>
    <s v="Miami"/>
    <x v="2"/>
    <n v="33180"/>
    <x v="0"/>
    <s v="TEC-PH-10002564"/>
    <x v="2"/>
    <s v="Phones"/>
    <s v="OtterBox Defender Series Case - Samsung Galaxy S4"/>
    <n v="71.975999999999999"/>
    <n v="3"/>
    <x v="2"/>
    <n v="8.9969999999999999"/>
    <n v="0.125"/>
  </r>
  <r>
    <n v="3781"/>
    <s v="CA-2014-149643"/>
    <x v="904"/>
    <x v="2"/>
    <n v="11"/>
    <x v="0"/>
    <s v="Sun"/>
    <d v="2014-11-20T00:00:00"/>
    <x v="1"/>
    <s v="RH-19510"/>
    <s v="Rick Huthwaite"/>
    <s v="Home Office"/>
    <s v="United States"/>
    <s v="Manhattan"/>
    <x v="41"/>
    <n v="66502"/>
    <x v="2"/>
    <s v="TEC-PH-10000038"/>
    <x v="2"/>
    <s v="Phones"/>
    <s v="Jawbone MINI JAMBOX Wireless Bluetooth Speaker"/>
    <n v="273.95999999999998"/>
    <n v="2"/>
    <x v="0"/>
    <n v="10.958399999999999"/>
    <n v="0.04"/>
  </r>
  <r>
    <n v="3782"/>
    <s v="CA-2015-135314"/>
    <x v="581"/>
    <x v="1"/>
    <n v="7"/>
    <x v="7"/>
    <s v="Thu"/>
    <d v="2015-07-14T00:00:00"/>
    <x v="0"/>
    <s v="MC-17575"/>
    <s v="Matt Collins"/>
    <s v="Consumer"/>
    <s v="United States"/>
    <s v="Philadelphia"/>
    <x v="9"/>
    <n v="19120"/>
    <x v="3"/>
    <s v="TEC-PH-10003072"/>
    <x v="2"/>
    <s v="Phones"/>
    <s v="Panasonic KX-TG9541B DECT 6.0 Digital 2-Line Expandable Cordless Phone With Digital Answering System"/>
    <n v="269.98200000000003"/>
    <n v="3"/>
    <x v="8"/>
    <n v="40.497300000000003"/>
    <n v="0.15"/>
  </r>
  <r>
    <n v="3783"/>
    <s v="CA-2017-165204"/>
    <x v="38"/>
    <x v="3"/>
    <n v="11"/>
    <x v="0"/>
    <s v="Mon"/>
    <d v="2017-11-16T00:00:00"/>
    <x v="0"/>
    <s v="MN-17935"/>
    <s v="Michael Nguyen"/>
    <s v="Consumer"/>
    <s v="United States"/>
    <s v="Memphis"/>
    <x v="18"/>
    <n v="38109"/>
    <x v="0"/>
    <s v="OFF-PA-10003424"/>
    <x v="1"/>
    <s v="Paper"/>
    <s v="&quot;While you Were Out&quot; Message Book, One Form per Page"/>
    <n v="8.9039999999999999"/>
    <n v="3"/>
    <x v="2"/>
    <n v="3.339"/>
    <n v="0.375"/>
  </r>
  <r>
    <n v="3785"/>
    <s v="CA-2017-125752"/>
    <x v="685"/>
    <x v="3"/>
    <n v="7"/>
    <x v="7"/>
    <s v="Mon"/>
    <d v="2017-08-04T00:00:00"/>
    <x v="1"/>
    <s v="EH-14125"/>
    <s v="Eugene Hildebrand"/>
    <s v="Home Office"/>
    <s v="United States"/>
    <s v="Fort Lauderdale"/>
    <x v="2"/>
    <n v="33311"/>
    <x v="0"/>
    <s v="TEC-AC-10003590"/>
    <x v="2"/>
    <s v="Accessories"/>
    <s v="TRENDnet 56K USB 2.0 Phone, Internet and Fax Modem"/>
    <n v="41.423999999999999"/>
    <n v="2"/>
    <x v="2"/>
    <n v="8.2848000000000006"/>
    <n v="0.2"/>
  </r>
  <r>
    <n v="3786"/>
    <s v="CA-2017-112487"/>
    <x v="374"/>
    <x v="3"/>
    <n v="12"/>
    <x v="4"/>
    <s v="Tue"/>
    <d v="2017-12-30T00:00:00"/>
    <x v="1"/>
    <s v="TC-21535"/>
    <s v="Tracy Collins"/>
    <s v="Home Office"/>
    <s v="United States"/>
    <s v="Columbus"/>
    <x v="24"/>
    <n v="43229"/>
    <x v="3"/>
    <s v="OFF-BI-10000494"/>
    <x v="1"/>
    <s v="Binders"/>
    <s v="Acco Economy Flexible Poly Round Ring Binder"/>
    <n v="3.1320000000000001"/>
    <n v="2"/>
    <x v="7"/>
    <n v="-2.61"/>
    <n v="-0.83333333333333326"/>
  </r>
  <r>
    <n v="3787"/>
    <s v="CA-2016-144218"/>
    <x v="727"/>
    <x v="0"/>
    <n v="10"/>
    <x v="2"/>
    <s v="Mon"/>
    <d v="2016-11-04T00:00:00"/>
    <x v="1"/>
    <s v="JD-15895"/>
    <s v="Jonathan Doherty"/>
    <s v="Corporate"/>
    <s v="United States"/>
    <s v="Los Angeles"/>
    <x v="1"/>
    <n v="90045"/>
    <x v="1"/>
    <s v="OFF-ST-10002615"/>
    <x v="1"/>
    <s v="Storage"/>
    <s v="Dual Level, Single-Width Filing Carts"/>
    <n v="1085.42"/>
    <n v="7"/>
    <x v="0"/>
    <n v="282.20920000000001"/>
    <n v="0.26"/>
  </r>
  <r>
    <n v="3788"/>
    <s v="CA-2016-169971"/>
    <x v="905"/>
    <x v="0"/>
    <n v="9"/>
    <x v="8"/>
    <s v="Sun"/>
    <d v="2016-09-09T00:00:00"/>
    <x v="1"/>
    <s v="IL-15100"/>
    <s v="Ivan Liston"/>
    <s v="Consumer"/>
    <s v="United States"/>
    <s v="Houston"/>
    <x v="5"/>
    <n v="77041"/>
    <x v="2"/>
    <s v="OFF-AR-10002804"/>
    <x v="1"/>
    <s v="Art"/>
    <s v="Faber Castell Col-Erase Pencils"/>
    <n v="3.9119999999999999"/>
    <n v="1"/>
    <x v="2"/>
    <n v="1.0268999999999999"/>
    <n v="0.26250000000000001"/>
  </r>
  <r>
    <n v="3790"/>
    <s v="US-2016-133508"/>
    <x v="760"/>
    <x v="0"/>
    <n v="4"/>
    <x v="3"/>
    <s v="Sun"/>
    <d v="2016-04-21T00:00:00"/>
    <x v="1"/>
    <s v="SW-20350"/>
    <s v="Sean Wendt"/>
    <s v="Home Office"/>
    <s v="United States"/>
    <s v="Omaha"/>
    <x v="8"/>
    <n v="68104"/>
    <x v="2"/>
    <s v="OFF-FA-10000134"/>
    <x v="1"/>
    <s v="Fasteners"/>
    <s v="Advantus Push Pins, Aluminum Head"/>
    <n v="29.05"/>
    <n v="5"/>
    <x v="0"/>
    <n v="9.0054999999999996"/>
    <n v="0.31"/>
  </r>
  <r>
    <n v="3791"/>
    <s v="CA-2014-107139"/>
    <x v="259"/>
    <x v="2"/>
    <n v="7"/>
    <x v="7"/>
    <s v="Sat"/>
    <d v="2014-07-11T00:00:00"/>
    <x v="1"/>
    <s v="DP-13390"/>
    <s v="Dennis Pardue"/>
    <s v="Home Office"/>
    <s v="United States"/>
    <s v="Los Angeles"/>
    <x v="1"/>
    <n v="90004"/>
    <x v="1"/>
    <s v="OFF-BI-10001670"/>
    <x v="1"/>
    <s v="Binders"/>
    <s v="Vinyl Sectional Post Binders"/>
    <n v="180.96"/>
    <n v="6"/>
    <x v="2"/>
    <n v="67.86"/>
    <n v="0.375"/>
  </r>
  <r>
    <n v="3792"/>
    <s v="CA-2015-111325"/>
    <x v="906"/>
    <x v="1"/>
    <n v="2"/>
    <x v="11"/>
    <s v="Fri"/>
    <d v="2015-02-28T00:00:00"/>
    <x v="2"/>
    <s v="BT-11395"/>
    <s v="Bill Tyler"/>
    <s v="Corporate"/>
    <s v="United States"/>
    <s v="Altoona"/>
    <x v="9"/>
    <n v="16602"/>
    <x v="3"/>
    <s v="OFF-BI-10000343"/>
    <x v="1"/>
    <s v="Binders"/>
    <s v="Pressboard Covers with Storage Hooks, 9 1/2&quot; x 11&quot;, Light Blue"/>
    <n v="4.4189999999999996"/>
    <n v="3"/>
    <x v="7"/>
    <n v="-3.3879000000000001"/>
    <n v="-0.76666666666666672"/>
  </r>
  <r>
    <n v="3794"/>
    <s v="CA-2015-163762"/>
    <x v="154"/>
    <x v="1"/>
    <n v="11"/>
    <x v="0"/>
    <s v="Fri"/>
    <d v="2015-12-01T00:00:00"/>
    <x v="1"/>
    <s v="JE-15475"/>
    <s v="Jeremy Ellison"/>
    <s v="Consumer"/>
    <s v="United States"/>
    <s v="New York City"/>
    <x v="15"/>
    <n v="10024"/>
    <x v="3"/>
    <s v="OFF-AR-10001915"/>
    <x v="1"/>
    <s v="Art"/>
    <s v="Peel-Off China Markers"/>
    <n v="29.79"/>
    <n v="3"/>
    <x v="0"/>
    <n v="12.511799999999999"/>
    <n v="0.42"/>
  </r>
  <r>
    <n v="3795"/>
    <s v="US-2014-117163"/>
    <x v="907"/>
    <x v="2"/>
    <n v="1"/>
    <x v="9"/>
    <s v="Mon"/>
    <d v="2014-02-02T00:00:00"/>
    <x v="1"/>
    <s v="EJ-13720"/>
    <s v="Ed Jacobs"/>
    <s v="Consumer"/>
    <s v="United States"/>
    <s v="San Diego"/>
    <x v="1"/>
    <n v="92037"/>
    <x v="1"/>
    <s v="OFF-ST-10003692"/>
    <x v="1"/>
    <s v="Storage"/>
    <s v="Recycled Steel Personal File for Hanging File Folders"/>
    <n v="57.23"/>
    <n v="1"/>
    <x v="0"/>
    <n v="14.307499999999999"/>
    <n v="0.25"/>
  </r>
  <r>
    <n v="3798"/>
    <s v="CA-2017-121314"/>
    <x v="394"/>
    <x v="3"/>
    <n v="9"/>
    <x v="8"/>
    <s v="Sat"/>
    <d v="2017-09-26T00:00:00"/>
    <x v="2"/>
    <s v="BE-11410"/>
    <s v="Bobby Elias"/>
    <s v="Consumer"/>
    <s v="United States"/>
    <s v="Miami"/>
    <x v="2"/>
    <n v="33178"/>
    <x v="0"/>
    <s v="OFF-PA-10003395"/>
    <x v="1"/>
    <s v="Paper"/>
    <s v="Xerox 1941"/>
    <n v="251.64"/>
    <n v="3"/>
    <x v="2"/>
    <n v="88.073999999999998"/>
    <n v="0.35000000000000003"/>
  </r>
  <r>
    <n v="3799"/>
    <s v="CA-2017-147760"/>
    <x v="258"/>
    <x v="3"/>
    <n v="11"/>
    <x v="0"/>
    <s v="Sat"/>
    <d v="2017-11-05T00:00:00"/>
    <x v="2"/>
    <s v="KL-16555"/>
    <s v="Kelly Lampkin"/>
    <s v="Corporate"/>
    <s v="United States"/>
    <s v="Greensboro"/>
    <x v="3"/>
    <n v="27405"/>
    <x v="0"/>
    <s v="FUR-TA-10004575"/>
    <x v="0"/>
    <s v="Tables"/>
    <s v="Hon 5100 Series Wood Tables"/>
    <n v="523.76400000000001"/>
    <n v="3"/>
    <x v="8"/>
    <n v="-192.04679999999999"/>
    <n v="-0.36666666666666664"/>
  </r>
  <r>
    <n v="3801"/>
    <s v="CA-2016-156503"/>
    <x v="497"/>
    <x v="0"/>
    <n v="10"/>
    <x v="2"/>
    <s v="Fri"/>
    <d v="2016-10-20T00:00:00"/>
    <x v="1"/>
    <s v="NC-18415"/>
    <s v="Nathan Cano"/>
    <s v="Consumer"/>
    <s v="United States"/>
    <s v="Jacksonville"/>
    <x v="3"/>
    <n v="28540"/>
    <x v="0"/>
    <s v="FUR-CH-10003606"/>
    <x v="0"/>
    <s v="Chairs"/>
    <s v="SAFCO Folding Chair Trolley"/>
    <n v="102.592"/>
    <n v="1"/>
    <x v="2"/>
    <n v="10.2592"/>
    <n v="0.1"/>
  </r>
  <r>
    <n v="3807"/>
    <s v="CA-2015-113628"/>
    <x v="764"/>
    <x v="1"/>
    <n v="11"/>
    <x v="0"/>
    <s v="Thu"/>
    <d v="2015-11-19T00:00:00"/>
    <x v="1"/>
    <s v="AH-10690"/>
    <s v="Anna Häberlin"/>
    <s v="Corporate"/>
    <s v="United States"/>
    <s v="Plantation"/>
    <x v="2"/>
    <n v="33317"/>
    <x v="0"/>
    <s v="OFF-AR-10001246"/>
    <x v="1"/>
    <s v="Art"/>
    <s v="Newell 317"/>
    <n v="11.76"/>
    <n v="5"/>
    <x v="2"/>
    <n v="1.323"/>
    <n v="0.1125"/>
  </r>
  <r>
    <n v="3813"/>
    <s v="CA-2017-147753"/>
    <x v="908"/>
    <x v="3"/>
    <n v="3"/>
    <x v="10"/>
    <s v="Sun"/>
    <d v="2017-03-05T00:00:00"/>
    <x v="3"/>
    <s v="PK-19075"/>
    <s v="Pete Kriz"/>
    <s v="Consumer"/>
    <s v="United States"/>
    <s v="Milwaukee"/>
    <x v="6"/>
    <n v="53209"/>
    <x v="2"/>
    <s v="OFF-LA-10003537"/>
    <x v="1"/>
    <s v="Labels"/>
    <s v="Avery 515"/>
    <n v="25.06"/>
    <n v="2"/>
    <x v="0"/>
    <n v="11.7782"/>
    <n v="0.47000000000000003"/>
  </r>
  <r>
    <n v="3814"/>
    <s v="CA-2015-103961"/>
    <x v="596"/>
    <x v="1"/>
    <n v="11"/>
    <x v="0"/>
    <s v="Thu"/>
    <d v="2015-11-09T00:00:00"/>
    <x v="1"/>
    <s v="NG-18430"/>
    <s v="Nathan Gelder"/>
    <s v="Consumer"/>
    <s v="United States"/>
    <s v="Quincy"/>
    <x v="10"/>
    <n v="62301"/>
    <x v="2"/>
    <s v="OFF-LA-10004484"/>
    <x v="1"/>
    <s v="Labels"/>
    <s v="Avery 476"/>
    <n v="19.824000000000002"/>
    <n v="6"/>
    <x v="2"/>
    <n v="6.4428000000000001"/>
    <n v="0.32499999999999996"/>
  </r>
  <r>
    <n v="3815"/>
    <s v="CA-2016-152471"/>
    <x v="627"/>
    <x v="0"/>
    <n v="7"/>
    <x v="7"/>
    <s v="Fri"/>
    <d v="2016-07-08T00:00:00"/>
    <x v="3"/>
    <s v="ZD-21925"/>
    <s v="Zuschuss Donatelli"/>
    <s v="Consumer"/>
    <s v="United States"/>
    <s v="Jacksonville"/>
    <x v="2"/>
    <n v="32216"/>
    <x v="0"/>
    <s v="TEC-PH-10002824"/>
    <x v="2"/>
    <s v="Phones"/>
    <s v="Jabra SPEAK 410 Multidevice Speakerphone"/>
    <n v="823.96"/>
    <n v="5"/>
    <x v="2"/>
    <n v="51.497500000000002"/>
    <n v="6.25E-2"/>
  </r>
  <r>
    <n v="3817"/>
    <s v="CA-2015-102582"/>
    <x v="423"/>
    <x v="1"/>
    <n v="9"/>
    <x v="8"/>
    <s v="Tue"/>
    <d v="2015-09-19T00:00:00"/>
    <x v="1"/>
    <s v="NW-18400"/>
    <s v="Natalie Webber"/>
    <s v="Consumer"/>
    <s v="United States"/>
    <s v="Mobile"/>
    <x v="19"/>
    <n v="36608"/>
    <x v="0"/>
    <s v="FUR-TA-10003569"/>
    <x v="0"/>
    <s v="Tables"/>
    <s v="Bretford CR8500 Series Meeting Room Furniture"/>
    <n v="801.96"/>
    <n v="2"/>
    <x v="0"/>
    <n v="200.49"/>
    <n v="0.25"/>
  </r>
  <r>
    <n v="3820"/>
    <s v="CA-2017-141873"/>
    <x v="446"/>
    <x v="3"/>
    <n v="10"/>
    <x v="2"/>
    <s v="Mon"/>
    <d v="2017-10-14T00:00:00"/>
    <x v="1"/>
    <s v="HG-14845"/>
    <s v="Harry Greene"/>
    <s v="Consumer"/>
    <s v="United States"/>
    <s v="New York City"/>
    <x v="15"/>
    <n v="10024"/>
    <x v="3"/>
    <s v="OFF-BI-10001031"/>
    <x v="1"/>
    <s v="Binders"/>
    <s v="Pressboard Data Binders by Wilson Jones"/>
    <n v="12.816000000000001"/>
    <n v="3"/>
    <x v="2"/>
    <n v="4.3254000000000001"/>
    <n v="0.33749999999999997"/>
  </r>
  <r>
    <n v="3824"/>
    <s v="CA-2015-140984"/>
    <x v="468"/>
    <x v="1"/>
    <n v="9"/>
    <x v="8"/>
    <s v="Mon"/>
    <d v="2015-09-18T00:00:00"/>
    <x v="1"/>
    <s v="CC-12685"/>
    <s v="Craig Carroll"/>
    <s v="Consumer"/>
    <s v="United States"/>
    <s v="New York City"/>
    <x v="15"/>
    <n v="10011"/>
    <x v="3"/>
    <s v="OFF-ST-10000585"/>
    <x v="1"/>
    <s v="Storage"/>
    <s v="Economy Rollaway Files"/>
    <n v="991.2"/>
    <n v="6"/>
    <x v="0"/>
    <n v="257.71199999999999"/>
    <n v="0.25999999999999995"/>
  </r>
  <r>
    <n v="3827"/>
    <s v="CA-2014-132801"/>
    <x v="272"/>
    <x v="2"/>
    <n v="10"/>
    <x v="2"/>
    <s v="Tue"/>
    <d v="2014-10-12T00:00:00"/>
    <x v="1"/>
    <s v="JG-15805"/>
    <s v="John Grady"/>
    <s v="Corporate"/>
    <s v="United States"/>
    <s v="Dallas"/>
    <x v="5"/>
    <n v="75217"/>
    <x v="2"/>
    <s v="OFF-ST-10001228"/>
    <x v="1"/>
    <s v="Storage"/>
    <s v="Fellowes Personal Hanging Folder Files, Navy"/>
    <n v="107.44"/>
    <n v="10"/>
    <x v="2"/>
    <n v="10.744"/>
    <n v="0.1"/>
  </r>
  <r>
    <n v="3828"/>
    <s v="CA-2017-141733"/>
    <x v="909"/>
    <x v="3"/>
    <n v="5"/>
    <x v="5"/>
    <s v="Sun"/>
    <d v="2017-05-11T00:00:00"/>
    <x v="1"/>
    <s v="RW-19540"/>
    <s v="Rick Wilson"/>
    <s v="Corporate"/>
    <s v="United States"/>
    <s v="Detroit"/>
    <x v="12"/>
    <n v="48234"/>
    <x v="2"/>
    <s v="FUR-CH-10004086"/>
    <x v="0"/>
    <s v="Chairs"/>
    <s v="Hon 4070 Series Pagoda Armless Upholstered Stacking Chairs"/>
    <n v="1458.65"/>
    <n v="5"/>
    <x v="0"/>
    <n v="423.00850000000003"/>
    <n v="0.28999999999999998"/>
  </r>
  <r>
    <n v="3832"/>
    <s v="US-2015-111927"/>
    <x v="713"/>
    <x v="1"/>
    <n v="11"/>
    <x v="0"/>
    <s v="Sat"/>
    <d v="2015-11-19T00:00:00"/>
    <x v="1"/>
    <s v="LS-17230"/>
    <s v="Lycoris Saunders"/>
    <s v="Consumer"/>
    <s v="United States"/>
    <s v="Dover"/>
    <x v="13"/>
    <n v="19901"/>
    <x v="3"/>
    <s v="FUR-FU-10004017"/>
    <x v="0"/>
    <s v="Furnishings"/>
    <s v="Executive Impressions 13&quot; Chairman Wall Clock"/>
    <n v="76.14"/>
    <n v="3"/>
    <x v="0"/>
    <n v="26.649000000000001"/>
    <n v="0.35000000000000003"/>
  </r>
  <r>
    <n v="3834"/>
    <s v="CA-2014-105984"/>
    <x v="156"/>
    <x v="2"/>
    <n v="11"/>
    <x v="0"/>
    <s v="Mon"/>
    <d v="2014-11-24T00:00:00"/>
    <x v="3"/>
    <s v="MY-18295"/>
    <s v="Muhammed Yedwab"/>
    <s v="Corporate"/>
    <s v="United States"/>
    <s v="Columbus"/>
    <x v="24"/>
    <n v="43229"/>
    <x v="3"/>
    <s v="TEC-PH-10000560"/>
    <x v="2"/>
    <s v="Phones"/>
    <s v="Samsung Galaxy S III - 16GB - pebble blue (T-Mobile)"/>
    <n v="1049.97"/>
    <n v="5"/>
    <x v="8"/>
    <n v="-209.994"/>
    <n v="-0.19999999999999998"/>
  </r>
  <r>
    <n v="3836"/>
    <s v="CA-2014-100363"/>
    <x v="910"/>
    <x v="2"/>
    <n v="4"/>
    <x v="3"/>
    <s v="Tue"/>
    <d v="2014-04-15T00:00:00"/>
    <x v="1"/>
    <s v="JM-15655"/>
    <s v="Jim Mitchum"/>
    <s v="Corporate"/>
    <s v="United States"/>
    <s v="Glendale"/>
    <x v="16"/>
    <n v="85301"/>
    <x v="1"/>
    <s v="OFF-FA-10000611"/>
    <x v="1"/>
    <s v="Fasteners"/>
    <s v="Binder Clips by OIC"/>
    <n v="2.3679999999999999"/>
    <n v="2"/>
    <x v="2"/>
    <n v="0.82879999999999998"/>
    <n v="0.35000000000000003"/>
  </r>
  <r>
    <n v="3838"/>
    <s v="CA-2014-126760"/>
    <x v="707"/>
    <x v="2"/>
    <n v="7"/>
    <x v="7"/>
    <s v="Sat"/>
    <d v="2014-08-02T00:00:00"/>
    <x v="1"/>
    <s v="KM-16720"/>
    <s v="Kunst Miller"/>
    <s v="Consumer"/>
    <s v="United States"/>
    <s v="North Las Vegas"/>
    <x v="33"/>
    <n v="89031"/>
    <x v="1"/>
    <s v="TEC-PH-10001363"/>
    <x v="2"/>
    <s v="Phones"/>
    <s v="Apple iPhone 5S"/>
    <n v="911.98400000000004"/>
    <n v="2"/>
    <x v="2"/>
    <n v="113.998"/>
    <n v="0.125"/>
  </r>
  <r>
    <n v="3842"/>
    <s v="US-2014-109162"/>
    <x v="780"/>
    <x v="2"/>
    <n v="6"/>
    <x v="1"/>
    <s v="Sun"/>
    <d v="2014-06-12T00:00:00"/>
    <x v="1"/>
    <s v="KE-16420"/>
    <s v="Katrina Edelman"/>
    <s v="Corporate"/>
    <s v="United States"/>
    <s v="Bristol"/>
    <x v="18"/>
    <n v="37620"/>
    <x v="0"/>
    <s v="FUR-CH-10002647"/>
    <x v="0"/>
    <s v="Chairs"/>
    <s v="Situations Contoured Folding Chairs, 4/Set"/>
    <n v="170.352"/>
    <n v="3"/>
    <x v="2"/>
    <n v="10.647"/>
    <n v="6.25E-2"/>
  </r>
  <r>
    <n v="3843"/>
    <s v="CA-2014-101931"/>
    <x v="911"/>
    <x v="2"/>
    <n v="10"/>
    <x v="2"/>
    <s v="Tue"/>
    <d v="2014-10-31T00:00:00"/>
    <x v="2"/>
    <s v="TS-21370"/>
    <s v="Todd Sumrall"/>
    <s v="Corporate"/>
    <s v="United States"/>
    <s v="Los Angeles"/>
    <x v="1"/>
    <n v="90049"/>
    <x v="1"/>
    <s v="OFF-BI-10004140"/>
    <x v="1"/>
    <s v="Binders"/>
    <s v="Avery Non-Stick Binders"/>
    <n v="7.1840000000000002"/>
    <n v="2"/>
    <x v="2"/>
    <n v="2.2450000000000001"/>
    <n v="0.3125"/>
  </r>
  <r>
    <n v="3848"/>
    <s v="CA-2017-129000"/>
    <x v="912"/>
    <x v="3"/>
    <n v="11"/>
    <x v="0"/>
    <s v="Sat"/>
    <d v="2017-11-27T00:00:00"/>
    <x v="0"/>
    <s v="SZ-20035"/>
    <s v="Sam Zeldin"/>
    <s v="Home Office"/>
    <s v="United States"/>
    <s v="Canton"/>
    <x v="12"/>
    <n v="48187"/>
    <x v="2"/>
    <s v="OFF-ST-10001097"/>
    <x v="1"/>
    <s v="Storage"/>
    <s v="Office Impressions Heavy Duty Welded Shelving &amp; Multimedia Storage Drawers"/>
    <n v="501.81"/>
    <n v="3"/>
    <x v="0"/>
    <n v="0"/>
    <n v="0"/>
  </r>
  <r>
    <n v="3849"/>
    <s v="CA-2017-161053"/>
    <x v="582"/>
    <x v="3"/>
    <n v="9"/>
    <x v="8"/>
    <s v="Fri"/>
    <d v="2017-09-23T00:00:00"/>
    <x v="2"/>
    <s v="JE-15745"/>
    <s v="Joel Eaton"/>
    <s v="Consumer"/>
    <s v="United States"/>
    <s v="Fayetteville"/>
    <x v="36"/>
    <n v="72701"/>
    <x v="0"/>
    <s v="OFF-BI-10004318"/>
    <x v="1"/>
    <s v="Binders"/>
    <s v="Ibico EB-19 Dual Function Manual Binding System"/>
    <n v="691.96"/>
    <n v="4"/>
    <x v="0"/>
    <n v="318.30160000000001"/>
    <n v="0.45999999999999996"/>
  </r>
  <r>
    <n v="3851"/>
    <s v="CA-2015-142377"/>
    <x v="779"/>
    <x v="1"/>
    <n v="12"/>
    <x v="4"/>
    <s v="Fri"/>
    <d v="2015-12-09T00:00:00"/>
    <x v="1"/>
    <s v="MS-17980"/>
    <s v="Michael Stewart"/>
    <s v="Corporate"/>
    <s v="United States"/>
    <s v="Springfield"/>
    <x v="25"/>
    <n v="65807"/>
    <x v="2"/>
    <s v="OFF-PA-10001970"/>
    <x v="1"/>
    <s v="Paper"/>
    <s v="Xerox 1881"/>
    <n v="85.96"/>
    <n v="7"/>
    <x v="0"/>
    <n v="40.401200000000003"/>
    <n v="0.47000000000000008"/>
  </r>
  <r>
    <n v="3852"/>
    <s v="CA-2015-127593"/>
    <x v="478"/>
    <x v="1"/>
    <n v="9"/>
    <x v="8"/>
    <s v="Mon"/>
    <d v="2015-09-21T00:00:00"/>
    <x v="3"/>
    <s v="DH-13675"/>
    <s v="Duane Huffman"/>
    <s v="Home Office"/>
    <s v="United States"/>
    <s v="Quincy"/>
    <x v="31"/>
    <n v="2169"/>
    <x v="3"/>
    <s v="FUR-FU-10004006"/>
    <x v="0"/>
    <s v="Furnishings"/>
    <s v="Deflect-o DuraMat Lighweight, Studded, Beveled Mat for Low Pile Carpeting"/>
    <n v="85.3"/>
    <n v="2"/>
    <x v="0"/>
    <n v="14.500999999999999"/>
    <n v="0.17"/>
  </r>
  <r>
    <n v="3853"/>
    <s v="CA-2017-130526"/>
    <x v="199"/>
    <x v="3"/>
    <n v="11"/>
    <x v="0"/>
    <s v="Sun"/>
    <d v="2017-11-29T00:00:00"/>
    <x v="2"/>
    <s v="GT-14755"/>
    <s v="Guy Thornton"/>
    <s v="Consumer"/>
    <s v="United States"/>
    <s v="Rockford"/>
    <x v="10"/>
    <n v="61107"/>
    <x v="2"/>
    <s v="OFF-BI-10001524"/>
    <x v="1"/>
    <s v="Binders"/>
    <s v="GBC Premium Transparent Covers with Diagonal Lined Pattern"/>
    <n v="33.567999999999998"/>
    <n v="8"/>
    <x v="3"/>
    <n v="-53.708799999999997"/>
    <n v="-1.6"/>
  </r>
  <r>
    <n v="3854"/>
    <s v="US-2017-131849"/>
    <x v="913"/>
    <x v="3"/>
    <n v="6"/>
    <x v="1"/>
    <s v="Tue"/>
    <d v="2017-06-10T00:00:00"/>
    <x v="1"/>
    <s v="GH-14410"/>
    <s v="Gary Hansen"/>
    <s v="Home Office"/>
    <s v="United States"/>
    <s v="San Francisco"/>
    <x v="1"/>
    <n v="94122"/>
    <x v="1"/>
    <s v="FUR-FU-10004164"/>
    <x v="0"/>
    <s v="Furnishings"/>
    <s v="Eldon 300 Class Desk Accessories, Black"/>
    <n v="4.95"/>
    <n v="1"/>
    <x v="0"/>
    <n v="2.1779999999999999"/>
    <n v="0.43999999999999995"/>
  </r>
  <r>
    <n v="3856"/>
    <s v="US-2017-105389"/>
    <x v="433"/>
    <x v="3"/>
    <n v="10"/>
    <x v="2"/>
    <s v="Mon"/>
    <d v="2017-10-28T00:00:00"/>
    <x v="0"/>
    <s v="DM-13015"/>
    <s v="Darrin Martin"/>
    <s v="Consumer"/>
    <s v="United States"/>
    <s v="San Antonio"/>
    <x v="5"/>
    <n v="78207"/>
    <x v="2"/>
    <s v="OFF-BI-10004364"/>
    <x v="1"/>
    <s v="Binders"/>
    <s v="Storex Dura Pro Binders"/>
    <n v="3.5640000000000001"/>
    <n v="3"/>
    <x v="3"/>
    <n v="-6.2370000000000001"/>
    <n v="-1.75"/>
  </r>
  <r>
    <n v="3859"/>
    <s v="CA-2014-140816"/>
    <x v="411"/>
    <x v="2"/>
    <n v="12"/>
    <x v="4"/>
    <s v="Sat"/>
    <d v="2014-12-20T00:00:00"/>
    <x v="3"/>
    <s v="TC-21295"/>
    <s v="Toby Carlisle"/>
    <s v="Consumer"/>
    <s v="United States"/>
    <s v="Thornton"/>
    <x v="22"/>
    <n v="80229"/>
    <x v="1"/>
    <s v="TEC-AC-10001539"/>
    <x v="2"/>
    <s v="Accessories"/>
    <s v="Logitech G430 Surround Sound Gaming Headset with Dolby 7.1 Technology"/>
    <n v="447.94400000000002"/>
    <n v="7"/>
    <x v="2"/>
    <n v="89.588800000000006"/>
    <n v="0.2"/>
  </r>
  <r>
    <n v="3860"/>
    <s v="CA-2017-154039"/>
    <x v="914"/>
    <x v="3"/>
    <n v="2"/>
    <x v="11"/>
    <s v="Fri"/>
    <d v="2017-02-22T00:00:00"/>
    <x v="1"/>
    <s v="JK-16120"/>
    <s v="Julie Kriz"/>
    <s v="Home Office"/>
    <s v="United States"/>
    <s v="Chicago"/>
    <x v="10"/>
    <n v="60653"/>
    <x v="2"/>
    <s v="FUR-TA-10001932"/>
    <x v="0"/>
    <s v="Tables"/>
    <s v="Chromcraft 48&quot; x 96&quot; Racetrack Double Pedestal Table"/>
    <n v="480.96"/>
    <n v="3"/>
    <x v="5"/>
    <n v="-269.33760000000001"/>
    <n v="-0.56000000000000005"/>
  </r>
  <r>
    <n v="3862"/>
    <s v="CA-2014-135755"/>
    <x v="520"/>
    <x v="2"/>
    <n v="5"/>
    <x v="5"/>
    <s v="Sat"/>
    <d v="2014-05-10T00:00:00"/>
    <x v="1"/>
    <s v="NC-18415"/>
    <s v="Nathan Cano"/>
    <s v="Consumer"/>
    <s v="United States"/>
    <s v="Yonkers"/>
    <x v="15"/>
    <n v="10701"/>
    <x v="3"/>
    <s v="OFF-BI-10004828"/>
    <x v="1"/>
    <s v="Binders"/>
    <s v="GBC Poly Designer Binding Covers"/>
    <n v="40.176000000000002"/>
    <n v="3"/>
    <x v="2"/>
    <n v="14.563800000000001"/>
    <n v="0.36249999999999999"/>
  </r>
  <r>
    <n v="3864"/>
    <s v="CA-2017-123246"/>
    <x v="161"/>
    <x v="3"/>
    <n v="10"/>
    <x v="2"/>
    <s v="Tue"/>
    <d v="2017-10-19T00:00:00"/>
    <x v="0"/>
    <s v="AJ-10960"/>
    <s v="Astrea Jones"/>
    <s v="Consumer"/>
    <s v="United States"/>
    <s v="San Diego"/>
    <x v="1"/>
    <n v="92037"/>
    <x v="1"/>
    <s v="OFF-AR-10001770"/>
    <x v="1"/>
    <s v="Art"/>
    <s v="Economy #2 Pencils"/>
    <n v="10.64"/>
    <n v="4"/>
    <x v="0"/>
    <n v="2.7664"/>
    <n v="0.26"/>
  </r>
  <r>
    <n v="3865"/>
    <s v="CA-2015-157133"/>
    <x v="109"/>
    <x v="1"/>
    <n v="11"/>
    <x v="0"/>
    <s v="Sat"/>
    <d v="2015-12-03T00:00:00"/>
    <x v="1"/>
    <s v="LC-16885"/>
    <s v="Lena Creighton"/>
    <s v="Consumer"/>
    <s v="United States"/>
    <s v="Champaign"/>
    <x v="10"/>
    <n v="61821"/>
    <x v="2"/>
    <s v="FUR-FU-10004904"/>
    <x v="0"/>
    <s v="Furnishings"/>
    <s v="Eldon &quot;L&quot; Workstation Diamond Chairmat"/>
    <n v="151.96"/>
    <n v="5"/>
    <x v="6"/>
    <n v="-182.352"/>
    <n v="-1.2"/>
  </r>
  <r>
    <n v="3866"/>
    <s v="CA-2014-124709"/>
    <x v="915"/>
    <x v="2"/>
    <n v="7"/>
    <x v="7"/>
    <s v="Sun"/>
    <d v="2014-07-29T00:00:00"/>
    <x v="0"/>
    <s v="GW-14605"/>
    <s v="Giulietta Weimer"/>
    <s v="Consumer"/>
    <s v="United States"/>
    <s v="San Francisco"/>
    <x v="1"/>
    <n v="94122"/>
    <x v="1"/>
    <s v="TEC-AC-10002842"/>
    <x v="2"/>
    <s v="Accessories"/>
    <s v="WD My Passport Ultra 2TB Portable External Hard Drive"/>
    <n v="238"/>
    <n v="2"/>
    <x v="0"/>
    <n v="38.08"/>
    <n v="0.16"/>
  </r>
  <r>
    <n v="3867"/>
    <s v="CA-2017-146360"/>
    <x v="752"/>
    <x v="3"/>
    <n v="4"/>
    <x v="3"/>
    <s v="Sun"/>
    <d v="2017-04-25T00:00:00"/>
    <x v="0"/>
    <s v="SC-20305"/>
    <s v="Sean Christensen"/>
    <s v="Consumer"/>
    <s v="United States"/>
    <s v="Lawrence"/>
    <x v="14"/>
    <n v="46226"/>
    <x v="2"/>
    <s v="TEC-AC-10003590"/>
    <x v="2"/>
    <s v="Accessories"/>
    <s v="TRENDnet 56K USB 2.0 Phone, Internet and Fax Modem"/>
    <n v="155.34"/>
    <n v="6"/>
    <x v="0"/>
    <n v="55.922400000000003"/>
    <n v="0.36"/>
  </r>
  <r>
    <n v="3868"/>
    <s v="CA-2015-132486"/>
    <x v="916"/>
    <x v="1"/>
    <n v="10"/>
    <x v="2"/>
    <s v="Fri"/>
    <d v="2015-10-27T00:00:00"/>
    <x v="0"/>
    <s v="JF-15355"/>
    <s v="Jay Fein"/>
    <s v="Consumer"/>
    <s v="United States"/>
    <s v="San Diego"/>
    <x v="1"/>
    <n v="92105"/>
    <x v="1"/>
    <s v="TEC-AC-10000710"/>
    <x v="2"/>
    <s v="Accessories"/>
    <s v="Maxell DVD-RAM Discs"/>
    <n v="148.32"/>
    <n v="9"/>
    <x v="0"/>
    <n v="63.7776"/>
    <n v="0.43"/>
  </r>
  <r>
    <n v="3874"/>
    <s v="CA-2016-136231"/>
    <x v="64"/>
    <x v="0"/>
    <n v="9"/>
    <x v="8"/>
    <s v="Mon"/>
    <d v="2016-09-07T00:00:00"/>
    <x v="0"/>
    <s v="DM-13015"/>
    <s v="Darrin Martin"/>
    <s v="Consumer"/>
    <s v="United States"/>
    <s v="Johnson City"/>
    <x v="18"/>
    <n v="37604"/>
    <x v="0"/>
    <s v="OFF-EN-10001099"/>
    <x v="1"/>
    <s v="Envelopes"/>
    <s v="Staple envelope"/>
    <n v="23.472000000000001"/>
    <n v="3"/>
    <x v="2"/>
    <n v="7.6284000000000001"/>
    <n v="0.32500000000000001"/>
  </r>
  <r>
    <n v="3878"/>
    <s v="CA-2016-140641"/>
    <x v="99"/>
    <x v="0"/>
    <n v="10"/>
    <x v="2"/>
    <s v="Fri"/>
    <d v="2016-11-02T00:00:00"/>
    <x v="1"/>
    <s v="EP-13915"/>
    <s v="Emily Phan"/>
    <s v="Consumer"/>
    <s v="United States"/>
    <s v="Tampa"/>
    <x v="2"/>
    <n v="33614"/>
    <x v="0"/>
    <s v="OFF-BI-10001191"/>
    <x v="1"/>
    <s v="Binders"/>
    <s v="Canvas Sectional Post Binders"/>
    <n v="38.19"/>
    <n v="5"/>
    <x v="7"/>
    <n v="-26.733000000000001"/>
    <n v="-0.70000000000000007"/>
  </r>
  <r>
    <n v="3879"/>
    <s v="CA-2014-151001"/>
    <x v="266"/>
    <x v="2"/>
    <n v="4"/>
    <x v="3"/>
    <s v="Sat"/>
    <d v="2014-04-07T00:00:00"/>
    <x v="2"/>
    <s v="JG-15805"/>
    <s v="John Grady"/>
    <s v="Corporate"/>
    <s v="United States"/>
    <s v="Decatur"/>
    <x v="10"/>
    <n v="62521"/>
    <x v="2"/>
    <s v="OFF-ST-10003455"/>
    <x v="1"/>
    <s v="Storage"/>
    <s v="Tenex File Box, Personal Filing Tote with Lid, Black"/>
    <n v="49.631999999999998"/>
    <n v="4"/>
    <x v="2"/>
    <n v="3.7223999999999999"/>
    <n v="7.4999999999999997E-2"/>
  </r>
  <r>
    <n v="3881"/>
    <s v="CA-2015-129896"/>
    <x v="917"/>
    <x v="1"/>
    <n v="6"/>
    <x v="1"/>
    <s v="Mon"/>
    <d v="2015-06-20T00:00:00"/>
    <x v="1"/>
    <s v="PF-19120"/>
    <s v="Peter Fuller"/>
    <s v="Consumer"/>
    <s v="United States"/>
    <s v="Gilbert"/>
    <x v="16"/>
    <n v="85234"/>
    <x v="1"/>
    <s v="OFF-PA-10002245"/>
    <x v="1"/>
    <s v="Paper"/>
    <s v="Xerox 1895"/>
    <n v="9.5679999999999996"/>
    <n v="2"/>
    <x v="2"/>
    <n v="2.99"/>
    <n v="0.31250000000000006"/>
  </r>
  <r>
    <n v="3885"/>
    <s v="CA-2014-152849"/>
    <x v="259"/>
    <x v="2"/>
    <n v="7"/>
    <x v="7"/>
    <s v="Sat"/>
    <d v="2014-07-12T00:00:00"/>
    <x v="1"/>
    <s v="DW-13195"/>
    <s v="David Wiener"/>
    <s v="Corporate"/>
    <s v="United States"/>
    <s v="Knoxville"/>
    <x v="18"/>
    <n v="37918"/>
    <x v="0"/>
    <s v="OFF-AR-10002833"/>
    <x v="1"/>
    <s v="Art"/>
    <s v="Newell 322"/>
    <n v="4.3680000000000003"/>
    <n v="3"/>
    <x v="2"/>
    <n v="0.38219999999999998"/>
    <n v="8.7499999999999994E-2"/>
  </r>
  <r>
    <n v="3886"/>
    <s v="US-2017-127341"/>
    <x v="918"/>
    <x v="3"/>
    <n v="1"/>
    <x v="9"/>
    <s v="Sun"/>
    <d v="2017-02-02T00:00:00"/>
    <x v="1"/>
    <s v="CK-12595"/>
    <s v="Clytie Kelty"/>
    <s v="Consumer"/>
    <s v="United States"/>
    <s v="Chicago"/>
    <x v="10"/>
    <n v="60653"/>
    <x v="2"/>
    <s v="OFF-BI-10001072"/>
    <x v="1"/>
    <s v="Binders"/>
    <s v="GBC Clear Cover, 8-1/2 x 11, unpunched, 25 covers per pack"/>
    <n v="12.128"/>
    <n v="4"/>
    <x v="3"/>
    <n v="-20.617599999999999"/>
    <n v="-1.7"/>
  </r>
  <r>
    <n v="3887"/>
    <s v="CA-2016-167759"/>
    <x v="835"/>
    <x v="0"/>
    <n v="3"/>
    <x v="10"/>
    <s v="Thu"/>
    <d v="2016-03-08T00:00:00"/>
    <x v="0"/>
    <s v="CC-12670"/>
    <s v="Craig Carreira"/>
    <s v="Consumer"/>
    <s v="United States"/>
    <s v="Bloomington"/>
    <x v="14"/>
    <n v="47401"/>
    <x v="2"/>
    <s v="TEC-PH-10003171"/>
    <x v="2"/>
    <s v="Phones"/>
    <s v="Plantronics Encore H101 Dual Earpieces Headset"/>
    <n v="134.85"/>
    <n v="3"/>
    <x v="0"/>
    <n v="37.758000000000003"/>
    <n v="0.28000000000000003"/>
  </r>
  <r>
    <n v="3888"/>
    <s v="CA-2014-100895"/>
    <x v="269"/>
    <x v="2"/>
    <n v="6"/>
    <x v="1"/>
    <s v="Mon"/>
    <d v="2014-06-06T00:00:00"/>
    <x v="1"/>
    <s v="SV-20785"/>
    <s v="Stewart Visinsky"/>
    <s v="Consumer"/>
    <s v="United States"/>
    <s v="Roswell"/>
    <x v="32"/>
    <n v="30076"/>
    <x v="0"/>
    <s v="OFF-AR-10004511"/>
    <x v="1"/>
    <s v="Art"/>
    <s v="Sanford Colorific Scented Colored Pencils, 12/Pack"/>
    <n v="8.56"/>
    <n v="2"/>
    <x v="0"/>
    <n v="2.6536"/>
    <n v="0.31"/>
  </r>
  <r>
    <n v="3891"/>
    <s v="US-2016-163881"/>
    <x v="387"/>
    <x v="0"/>
    <n v="11"/>
    <x v="0"/>
    <s v="Thu"/>
    <d v="2016-11-30T00:00:00"/>
    <x v="1"/>
    <s v="SP-20860"/>
    <s v="Sung Pak"/>
    <s v="Corporate"/>
    <s v="United States"/>
    <s v="Los Angeles"/>
    <x v="1"/>
    <n v="90036"/>
    <x v="1"/>
    <s v="TEC-AC-10003033"/>
    <x v="2"/>
    <s v="Accessories"/>
    <s v="Plantronics CS510 - Over-the-Head monaural Wireless Headset System"/>
    <n v="659.9"/>
    <n v="2"/>
    <x v="0"/>
    <n v="217.767"/>
    <n v="0.33"/>
  </r>
  <r>
    <n v="3894"/>
    <s v="US-2016-144547"/>
    <x v="336"/>
    <x v="0"/>
    <n v="11"/>
    <x v="0"/>
    <s v="Thu"/>
    <d v="2016-11-14T00:00:00"/>
    <x v="1"/>
    <s v="MS-17770"/>
    <s v="Maxwell Schwartz"/>
    <s v="Consumer"/>
    <s v="United States"/>
    <s v="Houston"/>
    <x v="5"/>
    <n v="77036"/>
    <x v="2"/>
    <s v="TEC-AC-10004901"/>
    <x v="2"/>
    <s v="Accessories"/>
    <s v="Kensington SlimBlade Notebook Wireless Mouse with Nano Receiver "/>
    <n v="279.94400000000002"/>
    <n v="7"/>
    <x v="2"/>
    <n v="48.990200000000002"/>
    <n v="0.17499999999999999"/>
  </r>
  <r>
    <n v="3895"/>
    <s v="US-2014-112200"/>
    <x v="750"/>
    <x v="2"/>
    <n v="11"/>
    <x v="0"/>
    <s v="Sat"/>
    <d v="2014-11-28T00:00:00"/>
    <x v="1"/>
    <s v="TC-21475"/>
    <s v="Tony Chapman"/>
    <s v="Home Office"/>
    <s v="United States"/>
    <s v="Bolingbrook"/>
    <x v="10"/>
    <n v="60440"/>
    <x v="2"/>
    <s v="OFF-BI-10002571"/>
    <x v="1"/>
    <s v="Binders"/>
    <s v="Avery Framed View Binder, EZD Ring (Locking), Navy, 1 1/2&quot;"/>
    <n v="9.98"/>
    <n v="5"/>
    <x v="3"/>
    <n v="-16.466999999999999"/>
    <n v="-1.65"/>
  </r>
  <r>
    <n v="3896"/>
    <s v="CA-2017-110212"/>
    <x v="919"/>
    <x v="3"/>
    <n v="5"/>
    <x v="5"/>
    <s v="Mon"/>
    <d v="2017-05-05T00:00:00"/>
    <x v="1"/>
    <s v="SJ-20125"/>
    <s v="Sanjit Jacobs"/>
    <s v="Home Office"/>
    <s v="United States"/>
    <s v="Texarkana"/>
    <x v="36"/>
    <n v="71854"/>
    <x v="0"/>
    <s v="TEC-AC-10002331"/>
    <x v="2"/>
    <s v="Accessories"/>
    <s v="Maxell 74 Minute CDR, 10/Pack"/>
    <n v="48.9"/>
    <n v="5"/>
    <x v="0"/>
    <n v="18.093"/>
    <n v="0.37"/>
  </r>
  <r>
    <n v="3897"/>
    <s v="CA-2017-134285"/>
    <x v="225"/>
    <x v="3"/>
    <n v="12"/>
    <x v="4"/>
    <s v="Thu"/>
    <d v="2017-12-12T00:00:00"/>
    <x v="1"/>
    <s v="DS-13180"/>
    <s v="David Smith"/>
    <s v="Corporate"/>
    <s v="United States"/>
    <s v="San Antonio"/>
    <x v="5"/>
    <n v="78207"/>
    <x v="2"/>
    <s v="OFF-FA-10000611"/>
    <x v="1"/>
    <s v="Fasteners"/>
    <s v="Binder Clips by OIC"/>
    <n v="3.552"/>
    <n v="3"/>
    <x v="2"/>
    <n v="1.2432000000000001"/>
    <n v="0.35000000000000003"/>
  </r>
  <r>
    <n v="3899"/>
    <s v="CA-2017-102267"/>
    <x v="327"/>
    <x v="3"/>
    <n v="11"/>
    <x v="0"/>
    <s v="Thu"/>
    <d v="2017-12-04T00:00:00"/>
    <x v="1"/>
    <s v="SC-20800"/>
    <s v="Stuart Calhoun"/>
    <s v="Consumer"/>
    <s v="United States"/>
    <s v="Edinburg"/>
    <x v="5"/>
    <n v="78539"/>
    <x v="2"/>
    <s v="OFF-FA-10000611"/>
    <x v="1"/>
    <s v="Fasteners"/>
    <s v="Binder Clips by OIC"/>
    <n v="2.3679999999999999"/>
    <n v="2"/>
    <x v="2"/>
    <n v="0.82879999999999998"/>
    <n v="0.35000000000000003"/>
  </r>
  <r>
    <n v="3900"/>
    <s v="CA-2017-157980"/>
    <x v="225"/>
    <x v="3"/>
    <n v="12"/>
    <x v="4"/>
    <s v="Thu"/>
    <d v="2017-12-09T00:00:00"/>
    <x v="2"/>
    <s v="SH-20395"/>
    <s v="Shahid Hopkins"/>
    <s v="Consumer"/>
    <s v="United States"/>
    <s v="Toledo"/>
    <x v="24"/>
    <n v="43615"/>
    <x v="3"/>
    <s v="TEC-AC-10002567"/>
    <x v="2"/>
    <s v="Accessories"/>
    <s v="Logitech G602 Wireless Gaming Mouse"/>
    <n v="127.98399999999999"/>
    <n v="2"/>
    <x v="2"/>
    <n v="25.596800000000002"/>
    <n v="0.2"/>
  </r>
  <r>
    <n v="3902"/>
    <s v="CA-2015-151043"/>
    <x v="713"/>
    <x v="1"/>
    <n v="11"/>
    <x v="0"/>
    <s v="Sat"/>
    <d v="2015-11-20T00:00:00"/>
    <x v="1"/>
    <s v="MG-17680"/>
    <s v="Maureen Gastineau"/>
    <s v="Home Office"/>
    <s v="United States"/>
    <s v="Philadelphia"/>
    <x v="9"/>
    <n v="19143"/>
    <x v="3"/>
    <s v="TEC-AC-10001090"/>
    <x v="2"/>
    <s v="Accessories"/>
    <s v="Micro Innovations Wireless Classic Keyboard with Mouse"/>
    <n v="47.984000000000002"/>
    <n v="2"/>
    <x v="2"/>
    <n v="-1.1996"/>
    <n v="-2.4999999999999998E-2"/>
  </r>
  <r>
    <n v="3903"/>
    <s v="US-2015-119312"/>
    <x v="650"/>
    <x v="1"/>
    <n v="10"/>
    <x v="2"/>
    <s v="Fri"/>
    <d v="2015-10-07T00:00:00"/>
    <x v="0"/>
    <s v="CS-12400"/>
    <s v="Christopher Schild"/>
    <s v="Home Office"/>
    <s v="United States"/>
    <s v="Los Angeles"/>
    <x v="1"/>
    <n v="90045"/>
    <x v="1"/>
    <s v="OFF-ST-10000943"/>
    <x v="1"/>
    <s v="Storage"/>
    <s v="Eldon ProFile File 'N Store Portable File Tub Letter/Legal Size Black"/>
    <n v="270.33999999999997"/>
    <n v="14"/>
    <x v="0"/>
    <n v="75.6952"/>
    <n v="0.28000000000000003"/>
  </r>
  <r>
    <n v="3904"/>
    <s v="CA-2015-167010"/>
    <x v="57"/>
    <x v="1"/>
    <n v="4"/>
    <x v="3"/>
    <s v="Sun"/>
    <d v="2015-04-10T00:00:00"/>
    <x v="1"/>
    <s v="VT-21700"/>
    <s v="Valerie Takahito"/>
    <s v="Home Office"/>
    <s v="United States"/>
    <s v="Philadelphia"/>
    <x v="9"/>
    <n v="19143"/>
    <x v="3"/>
    <s v="OFF-AP-10004036"/>
    <x v="1"/>
    <s v="Appliances"/>
    <s v="Bionaire 99.97% HEPA Air Cleaner"/>
    <n v="98.111999999999995"/>
    <n v="7"/>
    <x v="2"/>
    <n v="18.396000000000001"/>
    <n v="0.18750000000000003"/>
  </r>
  <r>
    <n v="3912"/>
    <s v="CA-2017-126788"/>
    <x v="920"/>
    <x v="3"/>
    <n v="6"/>
    <x v="1"/>
    <s v="Mon"/>
    <d v="2017-06-06T00:00:00"/>
    <x v="2"/>
    <s v="AB-10105"/>
    <s v="Adrian Barton"/>
    <s v="Consumer"/>
    <s v="United States"/>
    <s v="Pearland"/>
    <x v="5"/>
    <n v="77581"/>
    <x v="2"/>
    <s v="TEC-PH-10001619"/>
    <x v="2"/>
    <s v="Phones"/>
    <s v="LG G3"/>
    <n v="470.37599999999998"/>
    <n v="3"/>
    <x v="2"/>
    <n v="52.917299999999997"/>
    <n v="0.1125"/>
  </r>
  <r>
    <n v="3913"/>
    <s v="CA-2017-148068"/>
    <x v="65"/>
    <x v="3"/>
    <n v="9"/>
    <x v="8"/>
    <s v="Mon"/>
    <d v="2017-09-25T00:00:00"/>
    <x v="1"/>
    <s v="MM-18280"/>
    <s v="Muhammed MacIntyre"/>
    <s v="Corporate"/>
    <s v="United States"/>
    <s v="New York City"/>
    <x v="15"/>
    <n v="10035"/>
    <x v="3"/>
    <s v="OFF-PA-10001639"/>
    <x v="1"/>
    <s v="Paper"/>
    <s v="Xerox 203"/>
    <n v="19.440000000000001"/>
    <n v="3"/>
    <x v="0"/>
    <n v="9.3312000000000008"/>
    <n v="0.48000000000000004"/>
  </r>
  <r>
    <n v="3915"/>
    <s v="US-2017-142573"/>
    <x v="921"/>
    <x v="3"/>
    <n v="7"/>
    <x v="7"/>
    <s v="Tue"/>
    <d v="2017-07-23T00:00:00"/>
    <x v="1"/>
    <s v="ML-17410"/>
    <s v="Maris LaWare"/>
    <s v="Consumer"/>
    <s v="United States"/>
    <s v="Phoenix"/>
    <x v="16"/>
    <n v="85023"/>
    <x v="1"/>
    <s v="FUR-TA-10001932"/>
    <x v="0"/>
    <s v="Tables"/>
    <s v="Chromcraft 48&quot; x 96&quot; Racetrack Double Pedestal Table"/>
    <n v="801.6"/>
    <n v="5"/>
    <x v="5"/>
    <n v="-448.89600000000002"/>
    <n v="-0.56000000000000005"/>
  </r>
  <r>
    <n v="3920"/>
    <s v="US-2015-148817"/>
    <x v="491"/>
    <x v="1"/>
    <n v="12"/>
    <x v="4"/>
    <s v="Tue"/>
    <d v="2015-12-07T00:00:00"/>
    <x v="1"/>
    <s v="KD-16495"/>
    <s v="Keith Dawkins"/>
    <s v="Corporate"/>
    <s v="United States"/>
    <s v="Chesapeake"/>
    <x v="17"/>
    <n v="23320"/>
    <x v="0"/>
    <s v="OFF-ST-10001321"/>
    <x v="1"/>
    <s v="Storage"/>
    <s v="Decoflex Hanging Personal Folder File, Blue"/>
    <n v="61.68"/>
    <n v="4"/>
    <x v="0"/>
    <n v="16.653600000000001"/>
    <n v="0.27"/>
  </r>
  <r>
    <n v="3922"/>
    <s v="CA-2016-110044"/>
    <x v="922"/>
    <x v="0"/>
    <n v="6"/>
    <x v="1"/>
    <s v="Tue"/>
    <d v="2016-07-02T00:00:00"/>
    <x v="0"/>
    <s v="RF-19735"/>
    <s v="Roland Fjeld"/>
    <s v="Consumer"/>
    <s v="United States"/>
    <s v="Chicago"/>
    <x v="10"/>
    <n v="60610"/>
    <x v="2"/>
    <s v="TEC-PH-10001299"/>
    <x v="2"/>
    <s v="Phones"/>
    <s v="Polycom CX300 Desktop Phone USB VoIP phone"/>
    <n v="359.976"/>
    <n v="3"/>
    <x v="2"/>
    <n v="35.997599999999998"/>
    <n v="9.9999999999999992E-2"/>
  </r>
  <r>
    <n v="3923"/>
    <s v="CA-2017-146920"/>
    <x v="731"/>
    <x v="3"/>
    <n v="8"/>
    <x v="6"/>
    <s v="Mon"/>
    <d v="2017-09-01T00:00:00"/>
    <x v="1"/>
    <s v="SC-20305"/>
    <s v="Sean Christensen"/>
    <s v="Consumer"/>
    <s v="United States"/>
    <s v="Chicago"/>
    <x v="10"/>
    <n v="60623"/>
    <x v="2"/>
    <s v="OFF-PA-10002479"/>
    <x v="1"/>
    <s v="Paper"/>
    <s v="Xerox 4200 Series MultiUse Premium Copy Paper (20Lb. and 84 Bright)"/>
    <n v="25.344000000000001"/>
    <n v="6"/>
    <x v="2"/>
    <n v="7.92"/>
    <n v="0.3125"/>
  </r>
  <r>
    <n v="3925"/>
    <s v="CA-2014-103940"/>
    <x v="326"/>
    <x v="2"/>
    <n v="9"/>
    <x v="8"/>
    <s v="Wed"/>
    <d v="2014-09-21T00:00:00"/>
    <x v="1"/>
    <s v="BN-11515"/>
    <s v="Bradley Nguyen"/>
    <s v="Consumer"/>
    <s v="United States"/>
    <s v="Seattle"/>
    <x v="4"/>
    <n v="98103"/>
    <x v="1"/>
    <s v="OFF-ST-10004963"/>
    <x v="1"/>
    <s v="Storage"/>
    <s v="Eldon Gobal File Keepers"/>
    <n v="30.28"/>
    <n v="2"/>
    <x v="0"/>
    <n v="1.2112000000000001"/>
    <n v="0.04"/>
  </r>
  <r>
    <n v="3929"/>
    <s v="CA-2016-162082"/>
    <x v="557"/>
    <x v="0"/>
    <n v="3"/>
    <x v="10"/>
    <s v="Mon"/>
    <d v="2016-03-17T00:00:00"/>
    <x v="2"/>
    <s v="JS-15880"/>
    <s v="John Stevenson"/>
    <s v="Consumer"/>
    <s v="United States"/>
    <s v="Harlingen"/>
    <x v="5"/>
    <n v="78550"/>
    <x v="2"/>
    <s v="FUR-BO-10004409"/>
    <x v="0"/>
    <s v="Bookcases"/>
    <s v="Safco Value Mate Series Steel Bookcases, Baked Enamel Finish on Steel, Gray"/>
    <n v="241.33199999999999"/>
    <n v="5"/>
    <x v="10"/>
    <n v="-14.196"/>
    <n v="-5.8823529411764705E-2"/>
  </r>
  <r>
    <n v="3932"/>
    <s v="CA-2016-132094"/>
    <x v="367"/>
    <x v="0"/>
    <n v="8"/>
    <x v="6"/>
    <s v="Fri"/>
    <d v="2016-09-02T00:00:00"/>
    <x v="1"/>
    <s v="VG-21805"/>
    <s v="Vivek Grady"/>
    <s v="Corporate"/>
    <s v="United States"/>
    <s v="Philadelphia"/>
    <x v="9"/>
    <n v="19140"/>
    <x v="3"/>
    <s v="OFF-AR-10004165"/>
    <x v="1"/>
    <s v="Art"/>
    <s v="Binney &amp; Smith inkTank Erasable Pocket Highlighter, Chisel Tip, Yellow"/>
    <n v="5.4720000000000004"/>
    <n v="3"/>
    <x v="2"/>
    <n v="1.6415999999999999"/>
    <n v="0.3"/>
  </r>
  <r>
    <n v="3934"/>
    <s v="CA-2017-123001"/>
    <x v="263"/>
    <x v="3"/>
    <n v="9"/>
    <x v="8"/>
    <s v="Sat"/>
    <d v="2017-09-08T00:00:00"/>
    <x v="1"/>
    <s v="AW-10840"/>
    <s v="Anthony Witt"/>
    <s v="Consumer"/>
    <s v="United States"/>
    <s v="Bakersfield"/>
    <x v="1"/>
    <n v="93309"/>
    <x v="1"/>
    <s v="OFF-AR-10001919"/>
    <x v="1"/>
    <s v="Art"/>
    <s v="OIC #2 Pencils, Medium Soft"/>
    <n v="9.4"/>
    <n v="5"/>
    <x v="0"/>
    <n v="2.726"/>
    <n v="0.28999999999999998"/>
  </r>
  <r>
    <n v="3937"/>
    <s v="CA-2015-118955"/>
    <x v="379"/>
    <x v="1"/>
    <n v="6"/>
    <x v="1"/>
    <s v="Tue"/>
    <d v="2015-06-20T00:00:00"/>
    <x v="1"/>
    <s v="LS-17230"/>
    <s v="Lycoris Saunders"/>
    <s v="Consumer"/>
    <s v="United States"/>
    <s v="Grand Prairie"/>
    <x v="5"/>
    <n v="75051"/>
    <x v="2"/>
    <s v="OFF-EN-10001028"/>
    <x v="1"/>
    <s v="Envelopes"/>
    <s v="Staple envelope"/>
    <n v="28.751999999999999"/>
    <n v="3"/>
    <x v="2"/>
    <n v="9.3444000000000003"/>
    <n v="0.32500000000000001"/>
  </r>
  <r>
    <n v="3940"/>
    <s v="US-2016-143448"/>
    <x v="107"/>
    <x v="0"/>
    <n v="12"/>
    <x v="4"/>
    <s v="Sat"/>
    <d v="2016-12-10T00:00:00"/>
    <x v="3"/>
    <s v="MH-17455"/>
    <s v="Mark Hamilton"/>
    <s v="Consumer"/>
    <s v="United States"/>
    <s v="Greenwood"/>
    <x v="14"/>
    <n v="46142"/>
    <x v="2"/>
    <s v="FUR-CH-10003379"/>
    <x v="0"/>
    <s v="Chairs"/>
    <s v="Global Commerce Series High-Back Swivel/Tilt Chairs"/>
    <n v="1424.9"/>
    <n v="5"/>
    <x v="0"/>
    <n v="356.22500000000002"/>
    <n v="0.25"/>
  </r>
  <r>
    <n v="3941"/>
    <s v="CA-2017-117863"/>
    <x v="791"/>
    <x v="3"/>
    <n v="5"/>
    <x v="5"/>
    <s v="Thu"/>
    <d v="2017-05-23T00:00:00"/>
    <x v="1"/>
    <s v="TS-21340"/>
    <s v="Toby Swindell"/>
    <s v="Consumer"/>
    <s v="United States"/>
    <s v="New York City"/>
    <x v="15"/>
    <n v="10024"/>
    <x v="3"/>
    <s v="FUR-FU-10002456"/>
    <x v="0"/>
    <s v="Furnishings"/>
    <s v="Master Caster Door Stop, Large Neon Orange"/>
    <n v="14.56"/>
    <n v="2"/>
    <x v="0"/>
    <n v="6.2607999999999997"/>
    <n v="0.42999999999999994"/>
  </r>
  <r>
    <n v="3943"/>
    <s v="CA-2017-160458"/>
    <x v="832"/>
    <x v="3"/>
    <n v="5"/>
    <x v="5"/>
    <s v="Sat"/>
    <d v="2017-05-29T00:00:00"/>
    <x v="0"/>
    <s v="EH-13945"/>
    <s v="Eric Hoffmann"/>
    <s v="Consumer"/>
    <s v="United States"/>
    <s v="Memphis"/>
    <x v="18"/>
    <n v="38109"/>
    <x v="0"/>
    <s v="OFF-PA-10001166"/>
    <x v="1"/>
    <s v="Paper"/>
    <s v="Xerox 2"/>
    <n v="25.92"/>
    <n v="5"/>
    <x v="2"/>
    <n v="9.0719999999999992"/>
    <n v="0.34999999999999992"/>
  </r>
  <r>
    <n v="3944"/>
    <s v="US-2016-142685"/>
    <x v="658"/>
    <x v="0"/>
    <n v="6"/>
    <x v="1"/>
    <s v="Thu"/>
    <d v="2016-06-30T00:00:00"/>
    <x v="1"/>
    <s v="MG-17695"/>
    <s v="Maureen Gnade"/>
    <s v="Consumer"/>
    <s v="United States"/>
    <s v="Buffalo"/>
    <x v="15"/>
    <n v="14215"/>
    <x v="3"/>
    <s v="OFF-SU-10000157"/>
    <x v="1"/>
    <s v="Supplies"/>
    <s v="Compact Automatic Electric Letter Opener"/>
    <n v="835.17"/>
    <n v="7"/>
    <x v="0"/>
    <n v="16.703399999999998"/>
    <n v="0.02"/>
  </r>
  <r>
    <n v="3945"/>
    <s v="CA-2016-133144"/>
    <x v="455"/>
    <x v="0"/>
    <n v="5"/>
    <x v="5"/>
    <s v="Mon"/>
    <d v="2016-05-21T00:00:00"/>
    <x v="0"/>
    <s v="DO-13435"/>
    <s v="Denny Ordway"/>
    <s v="Consumer"/>
    <s v="United States"/>
    <s v="Los Angeles"/>
    <x v="1"/>
    <n v="90036"/>
    <x v="1"/>
    <s v="OFF-PA-10004971"/>
    <x v="1"/>
    <s v="Paper"/>
    <s v="Xerox 196"/>
    <n v="17.34"/>
    <n v="3"/>
    <x v="0"/>
    <n v="8.4966000000000008"/>
    <n v="0.49000000000000005"/>
  </r>
  <r>
    <n v="3946"/>
    <s v="CA-2017-167871"/>
    <x v="548"/>
    <x v="3"/>
    <n v="11"/>
    <x v="0"/>
    <s v="Sat"/>
    <d v="2017-11-23T00:00:00"/>
    <x v="1"/>
    <s v="AF-10870"/>
    <s v="Art Ferguson"/>
    <s v="Consumer"/>
    <s v="United States"/>
    <s v="Homestead"/>
    <x v="2"/>
    <n v="33030"/>
    <x v="0"/>
    <s v="OFF-PA-10001977"/>
    <x v="1"/>
    <s v="Paper"/>
    <s v="Xerox 194"/>
    <n v="44.384"/>
    <n v="1"/>
    <x v="2"/>
    <n v="15.5344"/>
    <n v="0.35"/>
  </r>
  <r>
    <n v="3948"/>
    <s v="CA-2016-119963"/>
    <x v="737"/>
    <x v="0"/>
    <n v="11"/>
    <x v="0"/>
    <s v="Fri"/>
    <d v="2016-11-22T00:00:00"/>
    <x v="1"/>
    <s v="SN-20710"/>
    <s v="Steve Nguyen"/>
    <s v="Home Office"/>
    <s v="United States"/>
    <s v="Pasadena"/>
    <x v="5"/>
    <n v="77506"/>
    <x v="2"/>
    <s v="OFF-AR-10003514"/>
    <x v="1"/>
    <s v="Art"/>
    <s v="4009 Highlighters by Sanford"/>
    <n v="6.3680000000000003"/>
    <n v="2"/>
    <x v="2"/>
    <n v="1.0347999999999999"/>
    <n v="0.16249999999999998"/>
  </r>
  <r>
    <n v="3952"/>
    <s v="CA-2014-121167"/>
    <x v="679"/>
    <x v="2"/>
    <n v="11"/>
    <x v="0"/>
    <s v="Fri"/>
    <d v="2014-11-30T00:00:00"/>
    <x v="0"/>
    <s v="MO-17500"/>
    <s v="Mary O'Rourke"/>
    <s v="Consumer"/>
    <s v="United States"/>
    <s v="Freeport"/>
    <x v="15"/>
    <n v="11520"/>
    <x v="3"/>
    <s v="OFF-BI-10003676"/>
    <x v="1"/>
    <s v="Binders"/>
    <s v="GBC Standard Recycled Report Covers, Clear Plastic Sheets"/>
    <n v="17.248000000000001"/>
    <n v="2"/>
    <x v="2"/>
    <n v="6.0368000000000004"/>
    <n v="0.35"/>
  </r>
  <r>
    <n v="3953"/>
    <s v="US-2016-151862"/>
    <x v="395"/>
    <x v="0"/>
    <n v="3"/>
    <x v="10"/>
    <s v="Tue"/>
    <d v="2016-03-08T00:00:00"/>
    <x v="1"/>
    <s v="ON-18715"/>
    <s v="Odella Nelson"/>
    <s v="Corporate"/>
    <s v="United States"/>
    <s v="Denver"/>
    <x v="22"/>
    <n v="80219"/>
    <x v="1"/>
    <s v="TEC-PH-10003535"/>
    <x v="2"/>
    <s v="Phones"/>
    <s v="RCA ViSYS 25423RE1 Corded phone"/>
    <n v="159.98400000000001"/>
    <n v="2"/>
    <x v="2"/>
    <n v="13.9986"/>
    <n v="8.7499999999999994E-2"/>
  </r>
  <r>
    <n v="3954"/>
    <s v="CA-2017-152961"/>
    <x v="782"/>
    <x v="3"/>
    <n v="1"/>
    <x v="9"/>
    <s v="Sun"/>
    <d v="2017-01-19T00:00:00"/>
    <x v="1"/>
    <s v="SC-20095"/>
    <s v="Sanjit Chand"/>
    <s v="Consumer"/>
    <s v="United States"/>
    <s v="Quincy"/>
    <x v="31"/>
    <n v="2169"/>
    <x v="3"/>
    <s v="OFF-PA-10004675"/>
    <x v="1"/>
    <s v="Paper"/>
    <s v="Telephone Message Books with Fax/Mobile Section, 5 1/2&quot; x 3 3/16&quot;"/>
    <n v="12.7"/>
    <n v="2"/>
    <x v="0"/>
    <n v="5.8419999999999996"/>
    <n v="0.46"/>
  </r>
  <r>
    <n v="3955"/>
    <s v="CA-2014-133228"/>
    <x v="524"/>
    <x v="2"/>
    <n v="4"/>
    <x v="3"/>
    <s v="Fri"/>
    <d v="2014-04-09T00:00:00"/>
    <x v="1"/>
    <s v="MS-17710"/>
    <s v="Maurice Satty"/>
    <s v="Consumer"/>
    <s v="United States"/>
    <s v="Detroit"/>
    <x v="12"/>
    <n v="48205"/>
    <x v="2"/>
    <s v="FUR-FU-10004020"/>
    <x v="0"/>
    <s v="Furnishings"/>
    <s v="Advantus Panel Wall Acrylic Frame"/>
    <n v="5.47"/>
    <n v="1"/>
    <x v="0"/>
    <n v="2.3521000000000001"/>
    <n v="0.43000000000000005"/>
  </r>
  <r>
    <n v="3957"/>
    <s v="CA-2016-114951"/>
    <x v="189"/>
    <x v="0"/>
    <n v="6"/>
    <x v="1"/>
    <s v="Sun"/>
    <d v="2016-07-03T00:00:00"/>
    <x v="1"/>
    <s v="DN-13690"/>
    <s v="Duane Noonan"/>
    <s v="Consumer"/>
    <s v="United States"/>
    <s v="San Francisco"/>
    <x v="1"/>
    <n v="94109"/>
    <x v="1"/>
    <s v="FUR-FU-10002364"/>
    <x v="0"/>
    <s v="Furnishings"/>
    <s v="Eldon Expressions Wood Desk Accessories, Oak"/>
    <n v="22.14"/>
    <n v="3"/>
    <x v="0"/>
    <n v="6.4206000000000003"/>
    <n v="0.28999999999999998"/>
  </r>
  <r>
    <n v="3958"/>
    <s v="CA-2016-156573"/>
    <x v="210"/>
    <x v="0"/>
    <n v="5"/>
    <x v="5"/>
    <s v="Sun"/>
    <d v="2016-06-02T00:00:00"/>
    <x v="1"/>
    <s v="RB-19360"/>
    <s v="Raymond Buch"/>
    <s v="Consumer"/>
    <s v="United States"/>
    <s v="Nashville"/>
    <x v="18"/>
    <n v="37211"/>
    <x v="0"/>
    <s v="OFF-BI-10002414"/>
    <x v="1"/>
    <s v="Binders"/>
    <s v="GBC ProClick Spines for 32-Hole Punch"/>
    <n v="11.276999999999999"/>
    <n v="3"/>
    <x v="7"/>
    <n v="-8.6456999999999997"/>
    <n v="-0.76666666666666672"/>
  </r>
  <r>
    <n v="3961"/>
    <s v="CA-2015-113901"/>
    <x v="923"/>
    <x v="1"/>
    <n v="10"/>
    <x v="2"/>
    <s v="Mon"/>
    <d v="2015-10-24T00:00:00"/>
    <x v="1"/>
    <s v="NH-18610"/>
    <s v="Nicole Hansen"/>
    <s v="Corporate"/>
    <s v="United States"/>
    <s v="Detroit"/>
    <x v="12"/>
    <n v="48227"/>
    <x v="2"/>
    <s v="OFF-BI-10001249"/>
    <x v="1"/>
    <s v="Binders"/>
    <s v="Avery Heavy-Duty EZD View Binder with Locking Rings"/>
    <n v="38.28"/>
    <n v="6"/>
    <x v="0"/>
    <n v="17.608799999999999"/>
    <n v="0.45999999999999996"/>
  </r>
  <r>
    <n v="3963"/>
    <s v="CA-2017-134838"/>
    <x v="597"/>
    <x v="3"/>
    <n v="2"/>
    <x v="11"/>
    <s v="Sun"/>
    <d v="2017-02-20T00:00:00"/>
    <x v="2"/>
    <s v="ED-13885"/>
    <s v="Emily Ducich"/>
    <s v="Home Office"/>
    <s v="United States"/>
    <s v="Los Angeles"/>
    <x v="1"/>
    <n v="90045"/>
    <x v="1"/>
    <s v="OFF-AR-10000634"/>
    <x v="1"/>
    <s v="Art"/>
    <s v="Newell 320"/>
    <n v="12.84"/>
    <n v="3"/>
    <x v="0"/>
    <n v="3.4668000000000001"/>
    <n v="0.27"/>
  </r>
  <r>
    <n v="3965"/>
    <s v="CA-2016-120257"/>
    <x v="924"/>
    <x v="0"/>
    <n v="9"/>
    <x v="8"/>
    <s v="Thu"/>
    <d v="2016-09-28T00:00:00"/>
    <x v="1"/>
    <s v="PW-19240"/>
    <s v="Pierre Wener"/>
    <s v="Consumer"/>
    <s v="United States"/>
    <s v="Philadelphia"/>
    <x v="9"/>
    <n v="19140"/>
    <x v="3"/>
    <s v="OFF-AR-10003481"/>
    <x v="1"/>
    <s v="Art"/>
    <s v="Newell 348"/>
    <n v="7.8719999999999999"/>
    <n v="3"/>
    <x v="2"/>
    <n v="0.88560000000000005"/>
    <n v="0.1125"/>
  </r>
  <r>
    <n v="3966"/>
    <s v="CA-2014-164910"/>
    <x v="604"/>
    <x v="2"/>
    <n v="11"/>
    <x v="0"/>
    <s v="Wed"/>
    <d v="2014-11-17T00:00:00"/>
    <x v="0"/>
    <s v="DM-13345"/>
    <s v="Denise Monton"/>
    <s v="Corporate"/>
    <s v="United States"/>
    <s v="Asheville"/>
    <x v="3"/>
    <n v="28806"/>
    <x v="0"/>
    <s v="OFF-AR-10003651"/>
    <x v="1"/>
    <s v="Art"/>
    <s v="Newell 350"/>
    <n v="7.8719999999999999"/>
    <n v="3"/>
    <x v="2"/>
    <n v="0.88560000000000005"/>
    <n v="0.1125"/>
  </r>
  <r>
    <n v="3967"/>
    <s v="CA-2016-149902"/>
    <x v="177"/>
    <x v="0"/>
    <n v="4"/>
    <x v="3"/>
    <s v="Fri"/>
    <d v="2016-04-06T00:00:00"/>
    <x v="1"/>
    <s v="DW-13540"/>
    <s v="Don Weiss"/>
    <s v="Consumer"/>
    <s v="United States"/>
    <s v="New York City"/>
    <x v="15"/>
    <n v="10024"/>
    <x v="3"/>
    <s v="OFF-AR-10002956"/>
    <x v="1"/>
    <s v="Art"/>
    <s v="Boston 16801 Nautilus Battery Pencil Sharpener"/>
    <n v="88.04"/>
    <n v="4"/>
    <x v="0"/>
    <n v="22.8904"/>
    <n v="0.25999999999999995"/>
  </r>
  <r>
    <n v="3968"/>
    <s v="CA-2016-146010"/>
    <x v="243"/>
    <x v="0"/>
    <n v="5"/>
    <x v="5"/>
    <s v="Fri"/>
    <d v="2016-05-23T00:00:00"/>
    <x v="2"/>
    <s v="EH-14125"/>
    <s v="Eugene Hildebrand"/>
    <s v="Home Office"/>
    <s v="United States"/>
    <s v="Colorado Springs"/>
    <x v="22"/>
    <n v="80906"/>
    <x v="1"/>
    <s v="OFF-BI-10003638"/>
    <x v="1"/>
    <s v="Binders"/>
    <s v="GBC Durable Plastic Covers"/>
    <n v="40.634999999999998"/>
    <n v="7"/>
    <x v="7"/>
    <n v="-32.508000000000003"/>
    <n v="-0.80000000000000016"/>
  </r>
  <r>
    <n v="3969"/>
    <s v="US-2015-163685"/>
    <x v="925"/>
    <x v="1"/>
    <n v="6"/>
    <x v="1"/>
    <s v="Mon"/>
    <d v="2015-06-05T00:00:00"/>
    <x v="1"/>
    <s v="KE-16420"/>
    <s v="Katrina Edelman"/>
    <s v="Corporate"/>
    <s v="United States"/>
    <s v="San Antonio"/>
    <x v="5"/>
    <n v="78207"/>
    <x v="2"/>
    <s v="OFF-BI-10001890"/>
    <x v="1"/>
    <s v="Binders"/>
    <s v="Avery Poly Binder Pockets"/>
    <n v="5.7279999999999998"/>
    <n v="8"/>
    <x v="3"/>
    <n v="-9.1647999999999996"/>
    <n v="-1.6"/>
  </r>
  <r>
    <n v="3971"/>
    <s v="CA-2014-135090"/>
    <x v="750"/>
    <x v="2"/>
    <n v="11"/>
    <x v="0"/>
    <s v="Sat"/>
    <d v="2014-11-26T00:00:00"/>
    <x v="1"/>
    <s v="SP-20920"/>
    <s v="Susan Pistek"/>
    <s v="Consumer"/>
    <s v="United States"/>
    <s v="Los Angeles"/>
    <x v="1"/>
    <n v="90036"/>
    <x v="1"/>
    <s v="OFF-PA-10002245"/>
    <x v="1"/>
    <s v="Paper"/>
    <s v="Xerox 1895"/>
    <n v="53.82"/>
    <n v="9"/>
    <x v="0"/>
    <n v="24.219000000000001"/>
    <n v="0.45"/>
  </r>
  <r>
    <n v="3972"/>
    <s v="CA-2015-132374"/>
    <x v="926"/>
    <x v="1"/>
    <n v="2"/>
    <x v="11"/>
    <s v="Sun"/>
    <d v="2015-02-24T00:00:00"/>
    <x v="0"/>
    <s v="PS-19045"/>
    <s v="Penelope Sewall"/>
    <s v="Home Office"/>
    <s v="United States"/>
    <s v="Sterling Heights"/>
    <x v="12"/>
    <n v="48310"/>
    <x v="2"/>
    <s v="OFF-AR-10001615"/>
    <x v="1"/>
    <s v="Art"/>
    <s v="Newell 34"/>
    <n v="79.36"/>
    <n v="4"/>
    <x v="0"/>
    <n v="20.633600000000001"/>
    <n v="0.26"/>
  </r>
  <r>
    <n v="3973"/>
    <s v="CA-2016-167556"/>
    <x v="886"/>
    <x v="0"/>
    <n v="3"/>
    <x v="10"/>
    <s v="Tue"/>
    <d v="2016-04-02T00:00:00"/>
    <x v="1"/>
    <s v="JM-15250"/>
    <s v="Janet Martin"/>
    <s v="Consumer"/>
    <s v="United States"/>
    <s v="New York City"/>
    <x v="15"/>
    <n v="10009"/>
    <x v="3"/>
    <s v="OFF-PA-10000466"/>
    <x v="1"/>
    <s v="Paper"/>
    <s v="Memo Book, 100 Message Capacity, 5 3/8” x 11”"/>
    <n v="13.48"/>
    <n v="2"/>
    <x v="0"/>
    <n v="6.74"/>
    <n v="0.5"/>
  </r>
  <r>
    <n v="3977"/>
    <s v="US-2016-116400"/>
    <x v="330"/>
    <x v="0"/>
    <n v="10"/>
    <x v="2"/>
    <s v="Sat"/>
    <d v="2016-10-24T00:00:00"/>
    <x v="2"/>
    <s v="EB-13930"/>
    <s v="Eric Barreto"/>
    <s v="Consumer"/>
    <s v="United States"/>
    <s v="Richmond"/>
    <x v="17"/>
    <n v="23223"/>
    <x v="0"/>
    <s v="FUR-FU-10003731"/>
    <x v="0"/>
    <s v="Furnishings"/>
    <s v="Eldon Expressions Wood and Plastic Desk Accessories, Oak"/>
    <n v="39.92"/>
    <n v="4"/>
    <x v="0"/>
    <n v="11.1776"/>
    <n v="0.27999999999999997"/>
  </r>
  <r>
    <n v="3978"/>
    <s v="CA-2017-101308"/>
    <x v="279"/>
    <x v="3"/>
    <n v="10"/>
    <x v="2"/>
    <s v="Mon"/>
    <d v="2017-10-07T00:00:00"/>
    <x v="1"/>
    <s v="FG-14260"/>
    <s v="Frank Gastineau"/>
    <s v="Home Office"/>
    <s v="United States"/>
    <s v="Seattle"/>
    <x v="4"/>
    <n v="98105"/>
    <x v="1"/>
    <s v="OFF-FA-10002780"/>
    <x v="1"/>
    <s v="Fasteners"/>
    <s v="Staples"/>
    <n v="8.94"/>
    <n v="3"/>
    <x v="0"/>
    <n v="4.1124000000000001"/>
    <n v="0.46"/>
  </r>
  <r>
    <n v="3980"/>
    <s v="CA-2014-114517"/>
    <x v="846"/>
    <x v="2"/>
    <n v="12"/>
    <x v="4"/>
    <s v="Tue"/>
    <d v="2014-12-27T00:00:00"/>
    <x v="1"/>
    <s v="TH-21235"/>
    <s v="Tiffany House"/>
    <s v="Corporate"/>
    <s v="United States"/>
    <s v="New York City"/>
    <x v="15"/>
    <n v="10024"/>
    <x v="3"/>
    <s v="FUR-TA-10001676"/>
    <x v="0"/>
    <s v="Tables"/>
    <s v="Hon 61000 Series Interactive Training Tables"/>
    <n v="53.316000000000003"/>
    <n v="2"/>
    <x v="8"/>
    <n v="-19.549199999999999"/>
    <n v="-0.36666666666666664"/>
  </r>
  <r>
    <n v="3982"/>
    <s v="CA-2017-119564"/>
    <x v="927"/>
    <x v="3"/>
    <n v="12"/>
    <x v="4"/>
    <s v="Fri"/>
    <d v="2017-12-20T00:00:00"/>
    <x v="1"/>
    <s v="PL-18925"/>
    <s v="Paul Lucas"/>
    <s v="Home Office"/>
    <s v="United States"/>
    <s v="Seattle"/>
    <x v="4"/>
    <n v="98115"/>
    <x v="1"/>
    <s v="FUR-FU-10003096"/>
    <x v="0"/>
    <s v="Furnishings"/>
    <s v="Master Giant Foot Doorstop, Safety Yellow"/>
    <n v="22.77"/>
    <n v="3"/>
    <x v="0"/>
    <n v="9.7911000000000001"/>
    <n v="0.43"/>
  </r>
  <r>
    <n v="3983"/>
    <s v="CA-2016-135265"/>
    <x v="273"/>
    <x v="0"/>
    <n v="7"/>
    <x v="7"/>
    <s v="Thu"/>
    <d v="2016-07-09T00:00:00"/>
    <x v="0"/>
    <s v="CC-12370"/>
    <s v="Christopher Conant"/>
    <s v="Consumer"/>
    <s v="United States"/>
    <s v="Los Angeles"/>
    <x v="1"/>
    <n v="90045"/>
    <x v="1"/>
    <s v="FUR-CH-10003061"/>
    <x v="0"/>
    <s v="Chairs"/>
    <s v="Global Leather Task Chair, Black"/>
    <n v="287.96800000000002"/>
    <n v="4"/>
    <x v="2"/>
    <n v="-3.5996000000000001"/>
    <n v="-1.2499999999999999E-2"/>
  </r>
  <r>
    <n v="3986"/>
    <s v="CA-2016-108735"/>
    <x v="760"/>
    <x v="0"/>
    <n v="4"/>
    <x v="3"/>
    <s v="Sun"/>
    <d v="2016-04-21T00:00:00"/>
    <x v="1"/>
    <s v="JM-15535"/>
    <s v="Jessica Myrick"/>
    <s v="Consumer"/>
    <s v="United States"/>
    <s v="Lakewood"/>
    <x v="1"/>
    <n v="90712"/>
    <x v="1"/>
    <s v="FUR-BO-10003441"/>
    <x v="0"/>
    <s v="Bookcases"/>
    <s v="Bush Westfield Collection Bookcases, Fully Assembled"/>
    <n v="257.49900000000002"/>
    <n v="3"/>
    <x v="11"/>
    <n v="24.235199999999999"/>
    <n v="9.4117647058823514E-2"/>
  </r>
  <r>
    <n v="3989"/>
    <s v="US-2016-159415"/>
    <x v="760"/>
    <x v="0"/>
    <n v="4"/>
    <x v="3"/>
    <s v="Sun"/>
    <d v="2016-04-22T00:00:00"/>
    <x v="1"/>
    <s v="CS-12175"/>
    <s v="Charles Sheldon"/>
    <s v="Corporate"/>
    <s v="United States"/>
    <s v="Columbia"/>
    <x v="18"/>
    <n v="38401"/>
    <x v="0"/>
    <s v="FUR-FU-10003798"/>
    <x v="0"/>
    <s v="Furnishings"/>
    <s v="Ultra Door Kickplate, 8&quot;H x 34&quot;W"/>
    <n v="79.12"/>
    <n v="5"/>
    <x v="2"/>
    <n v="13.846"/>
    <n v="0.17499999999999999"/>
  </r>
  <r>
    <n v="3990"/>
    <s v="CA-2014-122588"/>
    <x v="638"/>
    <x v="2"/>
    <n v="11"/>
    <x v="0"/>
    <s v="Tue"/>
    <d v="2014-11-27T00:00:00"/>
    <x v="0"/>
    <s v="AR-10540"/>
    <s v="Andy Reiter"/>
    <s v="Consumer"/>
    <s v="United States"/>
    <s v="Woonsocket"/>
    <x v="34"/>
    <n v="2895"/>
    <x v="3"/>
    <s v="FUR-FU-10001095"/>
    <x v="0"/>
    <s v="Furnishings"/>
    <s v="DAX Black Cherry Wood-Tone Poster Frame"/>
    <n v="52.96"/>
    <n v="2"/>
    <x v="0"/>
    <n v="20.1248"/>
    <n v="0.38"/>
  </r>
  <r>
    <n v="3991"/>
    <s v="CA-2014-137589"/>
    <x v="928"/>
    <x v="2"/>
    <n v="11"/>
    <x v="0"/>
    <s v="Mon"/>
    <d v="2014-11-08T00:00:00"/>
    <x v="1"/>
    <s v="MS-17770"/>
    <s v="Maxwell Schwartz"/>
    <s v="Consumer"/>
    <s v="United States"/>
    <s v="Lancaster"/>
    <x v="9"/>
    <n v="17602"/>
    <x v="3"/>
    <s v="OFF-SU-10000157"/>
    <x v="1"/>
    <s v="Supplies"/>
    <s v="Compact Automatic Electric Letter Opener"/>
    <n v="286.34399999999999"/>
    <n v="3"/>
    <x v="2"/>
    <n v="-64.427400000000006"/>
    <n v="-0.22500000000000003"/>
  </r>
  <r>
    <n v="3992"/>
    <s v="CA-2015-161998"/>
    <x v="486"/>
    <x v="1"/>
    <n v="5"/>
    <x v="5"/>
    <s v="Fri"/>
    <d v="2015-05-05T00:00:00"/>
    <x v="1"/>
    <s v="DB-13120"/>
    <s v="David Bremer"/>
    <s v="Corporate"/>
    <s v="United States"/>
    <s v="Tampa"/>
    <x v="2"/>
    <n v="33614"/>
    <x v="0"/>
    <s v="FUR-FU-10001095"/>
    <x v="0"/>
    <s v="Furnishings"/>
    <s v="DAX Black Cherry Wood-Tone Poster Frame"/>
    <n v="63.552"/>
    <n v="3"/>
    <x v="2"/>
    <n v="14.299200000000001"/>
    <n v="0.22500000000000001"/>
  </r>
  <r>
    <n v="3995"/>
    <s v="CA-2015-105627"/>
    <x v="929"/>
    <x v="1"/>
    <n v="3"/>
    <x v="10"/>
    <s v="Sun"/>
    <d v="2015-03-12T00:00:00"/>
    <x v="1"/>
    <s v="DK-12895"/>
    <s v="Dana Kaydos"/>
    <s v="Consumer"/>
    <s v="United States"/>
    <s v="Kenosha"/>
    <x v="6"/>
    <n v="53142"/>
    <x v="2"/>
    <s v="FUR-BO-10002916"/>
    <x v="0"/>
    <s v="Bookcases"/>
    <s v="Rush Hierlooms Collection 1&quot; Thick Stackable Bookcases"/>
    <n v="512.94000000000005"/>
    <n v="3"/>
    <x v="0"/>
    <n v="97.458600000000004"/>
    <n v="0.18999999999999997"/>
  </r>
  <r>
    <n v="4000"/>
    <s v="US-2015-149629"/>
    <x v="784"/>
    <x v="1"/>
    <n v="7"/>
    <x v="7"/>
    <s v="Fri"/>
    <d v="2015-07-20T00:00:00"/>
    <x v="0"/>
    <s v="MP-17965"/>
    <s v="Michael Paige"/>
    <s v="Corporate"/>
    <s v="United States"/>
    <s v="Port Saint Lucie"/>
    <x v="2"/>
    <n v="34952"/>
    <x v="0"/>
    <s v="FUR-BO-10004709"/>
    <x v="0"/>
    <s v="Bookcases"/>
    <s v="Bush Westfield Collection Bookcases, Medium Cherry Finish"/>
    <n v="231.92"/>
    <n v="5"/>
    <x v="2"/>
    <n v="5.798"/>
    <n v="2.5000000000000001E-2"/>
  </r>
  <r>
    <n v="4001"/>
    <s v="CA-2014-116834"/>
    <x v="851"/>
    <x v="2"/>
    <n v="10"/>
    <x v="2"/>
    <s v="Sat"/>
    <d v="2014-10-16T00:00:00"/>
    <x v="1"/>
    <s v="Dp-13240"/>
    <s v="Dean percer"/>
    <s v="Home Office"/>
    <s v="United States"/>
    <s v="Seattle"/>
    <x v="4"/>
    <n v="98115"/>
    <x v="1"/>
    <s v="FUR-FU-10001196"/>
    <x v="0"/>
    <s v="Furnishings"/>
    <s v="DAX Cubicle Frames - 8x10"/>
    <n v="63.47"/>
    <n v="11"/>
    <x v="0"/>
    <n v="19.041"/>
    <n v="0.3"/>
  </r>
  <r>
    <n v="4003"/>
    <s v="CA-2016-145730"/>
    <x v="835"/>
    <x v="0"/>
    <n v="3"/>
    <x v="10"/>
    <s v="Thu"/>
    <d v="2016-03-08T00:00:00"/>
    <x v="1"/>
    <s v="CC-12220"/>
    <s v="Chris Cortes"/>
    <s v="Consumer"/>
    <s v="United States"/>
    <s v="San Antonio"/>
    <x v="5"/>
    <n v="78207"/>
    <x v="2"/>
    <s v="FUR-TA-10004915"/>
    <x v="0"/>
    <s v="Tables"/>
    <s v="Office Impressions End Table, 20-1/2&quot;H x 24&quot;W x 20&quot;D"/>
    <n v="637.89599999999996"/>
    <n v="3"/>
    <x v="4"/>
    <n v="-127.5792"/>
    <n v="-0.2"/>
  </r>
  <r>
    <n v="4006"/>
    <s v="US-2015-168732"/>
    <x v="889"/>
    <x v="1"/>
    <n v="12"/>
    <x v="4"/>
    <s v="Thu"/>
    <d v="2015-12-16T00:00:00"/>
    <x v="1"/>
    <s v="KM-16660"/>
    <s v="Khloe Miller"/>
    <s v="Consumer"/>
    <s v="United States"/>
    <s v="Roswell"/>
    <x v="32"/>
    <n v="30076"/>
    <x v="0"/>
    <s v="OFF-AR-10003087"/>
    <x v="1"/>
    <s v="Art"/>
    <s v="Staples in misc. colors"/>
    <n v="1.78"/>
    <n v="1"/>
    <x v="0"/>
    <n v="0.49840000000000001"/>
    <n v="0.28000000000000003"/>
  </r>
  <r>
    <n v="4009"/>
    <s v="CA-2015-107468"/>
    <x v="216"/>
    <x v="1"/>
    <n v="12"/>
    <x v="4"/>
    <s v="Fri"/>
    <d v="2015-12-22T00:00:00"/>
    <x v="1"/>
    <s v="MK-17905"/>
    <s v="Michael Kennedy"/>
    <s v="Corporate"/>
    <s v="United States"/>
    <s v="Louisville"/>
    <x v="22"/>
    <n v="80027"/>
    <x v="1"/>
    <s v="OFF-AR-10000634"/>
    <x v="1"/>
    <s v="Art"/>
    <s v="Newell 320"/>
    <n v="6.8479999999999999"/>
    <n v="2"/>
    <x v="2"/>
    <n v="0.59919999999999995"/>
    <n v="8.7499999999999994E-2"/>
  </r>
  <r>
    <n v="4010"/>
    <s v="CA-2017-144463"/>
    <x v="313"/>
    <x v="3"/>
    <n v="1"/>
    <x v="9"/>
    <s v="Sun"/>
    <d v="2017-01-05T00:00:00"/>
    <x v="1"/>
    <s v="SC-20725"/>
    <s v="Steven Cartwright"/>
    <s v="Consumer"/>
    <s v="United States"/>
    <s v="Los Angeles"/>
    <x v="1"/>
    <n v="90036"/>
    <x v="1"/>
    <s v="FUR-FU-10001215"/>
    <x v="0"/>
    <s v="Furnishings"/>
    <s v="Howard Miller 11-1/2&quot; Diameter Brentwood Wall Clock"/>
    <n v="474.43"/>
    <n v="11"/>
    <x v="0"/>
    <n v="199.26060000000001"/>
    <n v="0.42000000000000004"/>
  </r>
  <r>
    <n v="4011"/>
    <s v="CA-2017-100811"/>
    <x v="607"/>
    <x v="3"/>
    <n v="11"/>
    <x v="0"/>
    <s v="Tue"/>
    <d v="2017-11-24T00:00:00"/>
    <x v="2"/>
    <s v="CC-12475"/>
    <s v="Cindy Chapman"/>
    <s v="Consumer"/>
    <s v="United States"/>
    <s v="Philadelphia"/>
    <x v="9"/>
    <n v="19143"/>
    <x v="3"/>
    <s v="OFF-PA-10001204"/>
    <x v="1"/>
    <s v="Paper"/>
    <s v="Xerox 1972"/>
    <n v="8.4480000000000004"/>
    <n v="2"/>
    <x v="2"/>
    <n v="2.64"/>
    <n v="0.3125"/>
  </r>
  <r>
    <n v="4013"/>
    <s v="CA-2015-153612"/>
    <x v="930"/>
    <x v="1"/>
    <n v="12"/>
    <x v="4"/>
    <s v="Tue"/>
    <d v="2015-12-27T00:00:00"/>
    <x v="1"/>
    <s v="BT-11305"/>
    <s v="Beth Thompson"/>
    <s v="Home Office"/>
    <s v="United States"/>
    <s v="Superior"/>
    <x v="6"/>
    <n v="54880"/>
    <x v="2"/>
    <s v="OFF-AR-10000203"/>
    <x v="1"/>
    <s v="Art"/>
    <s v="Newell 336"/>
    <n v="17.12"/>
    <n v="4"/>
    <x v="0"/>
    <n v="4.9648000000000003"/>
    <n v="0.28999999999999998"/>
  </r>
  <r>
    <n v="4014"/>
    <s v="CA-2015-165624"/>
    <x v="836"/>
    <x v="1"/>
    <n v="8"/>
    <x v="6"/>
    <s v="Sun"/>
    <d v="2015-08-28T00:00:00"/>
    <x v="1"/>
    <s v="FH-14350"/>
    <s v="Fred Harton"/>
    <s v="Consumer"/>
    <s v="United States"/>
    <s v="Atlanta"/>
    <x v="32"/>
    <n v="30318"/>
    <x v="0"/>
    <s v="OFF-AP-10000828"/>
    <x v="1"/>
    <s v="Appliances"/>
    <s v="Avanti 4.4 Cu. Ft. Refrigerator"/>
    <n v="542.94000000000005"/>
    <n v="3"/>
    <x v="0"/>
    <n v="152.0232"/>
    <n v="0.27999999999999997"/>
  </r>
  <r>
    <n v="4021"/>
    <s v="CA-2014-154963"/>
    <x v="168"/>
    <x v="2"/>
    <n v="6"/>
    <x v="1"/>
    <s v="Sun"/>
    <d v="2014-06-27T00:00:00"/>
    <x v="1"/>
    <s v="AA-10645"/>
    <s v="Anna Andreadi"/>
    <s v="Consumer"/>
    <s v="United States"/>
    <s v="Chester"/>
    <x v="9"/>
    <n v="19013"/>
    <x v="3"/>
    <s v="FUR-CH-10004698"/>
    <x v="0"/>
    <s v="Chairs"/>
    <s v="Padded Folding Chairs, Black, 4/Carton"/>
    <n v="170.05799999999999"/>
    <n v="3"/>
    <x v="4"/>
    <n v="-4.8587999999999996"/>
    <n v="-2.8571428571428571E-2"/>
  </r>
  <r>
    <n v="4024"/>
    <s v="CA-2017-130764"/>
    <x v="850"/>
    <x v="3"/>
    <n v="10"/>
    <x v="2"/>
    <s v="Fri"/>
    <d v="2017-10-28T00:00:00"/>
    <x v="2"/>
    <s v="JO-15145"/>
    <s v="Jack O'Briant"/>
    <s v="Corporate"/>
    <s v="United States"/>
    <s v="San Francisco"/>
    <x v="1"/>
    <n v="94110"/>
    <x v="1"/>
    <s v="FUR-BO-10003034"/>
    <x v="0"/>
    <s v="Bookcases"/>
    <s v="O'Sullivan Elevations Bookcase, Cherry Finish"/>
    <n v="556.66499999999996"/>
    <n v="5"/>
    <x v="11"/>
    <n v="6.5490000000000004"/>
    <n v="1.1764705882352943E-2"/>
  </r>
  <r>
    <n v="4026"/>
    <s v="CA-2017-139311"/>
    <x v="931"/>
    <x v="3"/>
    <n v="8"/>
    <x v="6"/>
    <s v="Fri"/>
    <d v="2017-08-13T00:00:00"/>
    <x v="2"/>
    <s v="SF-20965"/>
    <s v="Sylvia Foulston"/>
    <s v="Corporate"/>
    <s v="United States"/>
    <s v="Bedford"/>
    <x v="5"/>
    <n v="76021"/>
    <x v="2"/>
    <s v="OFF-PA-10001776"/>
    <x v="1"/>
    <s v="Paper"/>
    <s v="Wirebound Message Books, Four 2 3/4&quot; x 5&quot; Forms per Page, 600 Sets per Book"/>
    <n v="29.664000000000001"/>
    <n v="4"/>
    <x v="2"/>
    <n v="10.0116"/>
    <n v="0.33749999999999997"/>
  </r>
  <r>
    <n v="4030"/>
    <s v="CA-2017-124296"/>
    <x v="165"/>
    <x v="3"/>
    <n v="12"/>
    <x v="4"/>
    <s v="Sun"/>
    <d v="2017-12-28T00:00:00"/>
    <x v="1"/>
    <s v="CS-12355"/>
    <s v="Christine Sundaresam"/>
    <s v="Consumer"/>
    <s v="United States"/>
    <s v="Lafayette"/>
    <x v="28"/>
    <n v="70506"/>
    <x v="0"/>
    <s v="TEC-MA-10003183"/>
    <x v="2"/>
    <s v="Machines"/>
    <s v="DYMO CardScan Personal V9 Business Card Scanner"/>
    <n v="479.97"/>
    <n v="3"/>
    <x v="0"/>
    <n v="239.98500000000001"/>
    <n v="0.5"/>
  </r>
  <r>
    <n v="4032"/>
    <s v="CA-2016-169957"/>
    <x v="181"/>
    <x v="0"/>
    <n v="9"/>
    <x v="8"/>
    <s v="Mon"/>
    <d v="2016-09-30T00:00:00"/>
    <x v="1"/>
    <s v="SN-20710"/>
    <s v="Steve Nguyen"/>
    <s v="Home Office"/>
    <s v="United States"/>
    <s v="Covington"/>
    <x v="4"/>
    <n v="98042"/>
    <x v="1"/>
    <s v="OFF-AP-10000576"/>
    <x v="1"/>
    <s v="Appliances"/>
    <s v="Belkin 7 Outlet SurgeMaster II"/>
    <n v="236.88"/>
    <n v="6"/>
    <x v="0"/>
    <n v="66.326400000000007"/>
    <n v="0.28000000000000003"/>
  </r>
  <r>
    <n v="4035"/>
    <s v="US-2016-108777"/>
    <x v="932"/>
    <x v="0"/>
    <n v="12"/>
    <x v="4"/>
    <s v="Mon"/>
    <d v="2016-12-12T00:00:00"/>
    <x v="3"/>
    <s v="JM-15655"/>
    <s v="Jim Mitchum"/>
    <s v="Corporate"/>
    <s v="United States"/>
    <s v="Lorain"/>
    <x v="24"/>
    <n v="44052"/>
    <x v="3"/>
    <s v="OFF-BI-10003982"/>
    <x v="1"/>
    <s v="Binders"/>
    <s v="Wilson Jones Century Plastic Molded Ring Binders"/>
    <n v="18.693000000000001"/>
    <n v="3"/>
    <x v="7"/>
    <n v="-14.331300000000001"/>
    <n v="-0.76666666666666661"/>
  </r>
  <r>
    <n v="4037"/>
    <s v="CA-2015-148859"/>
    <x v="75"/>
    <x v="1"/>
    <n v="12"/>
    <x v="4"/>
    <s v="Mon"/>
    <d v="2016-01-01T00:00:00"/>
    <x v="1"/>
    <s v="FH-14350"/>
    <s v="Fred Harton"/>
    <s v="Consumer"/>
    <s v="United States"/>
    <s v="Chicago"/>
    <x v="10"/>
    <n v="60623"/>
    <x v="2"/>
    <s v="OFF-ST-10004950"/>
    <x v="1"/>
    <s v="Storage"/>
    <s v="Tenex Personal Filing Tote With Secure Closure Lid, Black/Frost"/>
    <n v="24.815999999999999"/>
    <n v="2"/>
    <x v="2"/>
    <n v="1.5509999999999999"/>
    <n v="6.25E-2"/>
  </r>
  <r>
    <n v="4045"/>
    <s v="CA-2015-137750"/>
    <x v="605"/>
    <x v="1"/>
    <n v="6"/>
    <x v="1"/>
    <s v="Thu"/>
    <d v="2015-06-30T00:00:00"/>
    <x v="1"/>
    <s v="JF-15565"/>
    <s v="Jill Fjeld"/>
    <s v="Consumer"/>
    <s v="United States"/>
    <s v="San Francisco"/>
    <x v="1"/>
    <n v="94110"/>
    <x v="1"/>
    <s v="FUR-FU-10001979"/>
    <x v="0"/>
    <s v="Furnishings"/>
    <s v="Dana Halogen Swing-Arm Architect Lamp"/>
    <n v="204.85"/>
    <n v="5"/>
    <x v="0"/>
    <n v="57.357999999999997"/>
    <n v="0.27999999999999997"/>
  </r>
  <r>
    <n v="4046"/>
    <s v="CA-2015-136378"/>
    <x v="783"/>
    <x v="1"/>
    <n v="4"/>
    <x v="3"/>
    <s v="Thu"/>
    <d v="2015-04-07T00:00:00"/>
    <x v="1"/>
    <s v="CS-11845"/>
    <s v="Cari Sayre"/>
    <s v="Corporate"/>
    <s v="United States"/>
    <s v="Houston"/>
    <x v="5"/>
    <n v="77070"/>
    <x v="2"/>
    <s v="OFF-BI-10003707"/>
    <x v="1"/>
    <s v="Binders"/>
    <s v="Aluminum Screw Posts"/>
    <n v="9.1560000000000006"/>
    <n v="3"/>
    <x v="3"/>
    <n v="-13.734"/>
    <n v="-1.5"/>
  </r>
  <r>
    <n v="4047"/>
    <s v="CA-2017-100356"/>
    <x v="207"/>
    <x v="3"/>
    <n v="10"/>
    <x v="2"/>
    <s v="Sat"/>
    <d v="2017-10-25T00:00:00"/>
    <x v="1"/>
    <s v="SP-20920"/>
    <s v="Susan Pistek"/>
    <s v="Consumer"/>
    <s v="United States"/>
    <s v="Chicago"/>
    <x v="10"/>
    <n v="60653"/>
    <x v="2"/>
    <s v="OFF-AP-10002191"/>
    <x v="1"/>
    <s v="Appliances"/>
    <s v="Belkin 8 Outlet SurgeMaster II Gold Surge Protector"/>
    <n v="23.992000000000001"/>
    <n v="2"/>
    <x v="3"/>
    <n v="-62.379199999999997"/>
    <n v="-2.5999999999999996"/>
  </r>
  <r>
    <n v="4048"/>
    <s v="US-2015-166520"/>
    <x v="743"/>
    <x v="1"/>
    <n v="7"/>
    <x v="7"/>
    <s v="Thu"/>
    <d v="2015-07-19T00:00:00"/>
    <x v="2"/>
    <s v="KE-16420"/>
    <s v="Katrina Edelman"/>
    <s v="Corporate"/>
    <s v="United States"/>
    <s v="New York City"/>
    <x v="15"/>
    <n v="10035"/>
    <x v="3"/>
    <s v="OFF-PA-10000501"/>
    <x v="1"/>
    <s v="Paper"/>
    <s v="Petty Cash Envelope"/>
    <n v="80.88"/>
    <n v="3"/>
    <x v="0"/>
    <n v="39.6312"/>
    <n v="0.49000000000000005"/>
  </r>
  <r>
    <n v="4050"/>
    <s v="CA-2017-136350"/>
    <x v="92"/>
    <x v="3"/>
    <n v="6"/>
    <x v="1"/>
    <s v="Sat"/>
    <d v="2017-06-26T00:00:00"/>
    <x v="0"/>
    <s v="GA-14515"/>
    <s v="George Ashbrook"/>
    <s v="Consumer"/>
    <s v="United States"/>
    <s v="New York City"/>
    <x v="15"/>
    <n v="10011"/>
    <x v="3"/>
    <s v="FUR-FU-10003601"/>
    <x v="0"/>
    <s v="Furnishings"/>
    <s v="Deflect-o RollaMat Studded, Beveled Mat for Medium Pile Carpeting"/>
    <n v="276.69"/>
    <n v="3"/>
    <x v="0"/>
    <n v="49.804200000000002"/>
    <n v="0.18"/>
  </r>
  <r>
    <n v="4052"/>
    <s v="CA-2014-122931"/>
    <x v="408"/>
    <x v="2"/>
    <n v="9"/>
    <x v="8"/>
    <s v="Mon"/>
    <d v="2014-10-03T00:00:00"/>
    <x v="1"/>
    <s v="SM-20950"/>
    <s v="Suzanne McNair"/>
    <s v="Corporate"/>
    <s v="United States"/>
    <s v="Philadelphia"/>
    <x v="9"/>
    <n v="19134"/>
    <x v="3"/>
    <s v="OFF-AR-10003469"/>
    <x v="1"/>
    <s v="Art"/>
    <s v="Nontoxic Chalk"/>
    <n v="4.2240000000000002"/>
    <n v="3"/>
    <x v="2"/>
    <n v="1.4783999999999999"/>
    <n v="0.35"/>
  </r>
  <r>
    <n v="4058"/>
    <s v="CA-2014-163034"/>
    <x v="156"/>
    <x v="2"/>
    <n v="11"/>
    <x v="0"/>
    <s v="Mon"/>
    <d v="2014-11-28T00:00:00"/>
    <x v="1"/>
    <s v="DK-12985"/>
    <s v="Darren Koutras"/>
    <s v="Consumer"/>
    <s v="United States"/>
    <s v="Chicago"/>
    <x v="10"/>
    <n v="60610"/>
    <x v="2"/>
    <s v="OFF-ST-10000046"/>
    <x v="1"/>
    <s v="Storage"/>
    <s v="Fellowes Super Stor/Drawer Files"/>
    <n v="646.20000000000005"/>
    <n v="5"/>
    <x v="2"/>
    <n v="-8.0775000000000006"/>
    <n v="-1.2500000000000001E-2"/>
  </r>
  <r>
    <n v="4059"/>
    <s v="CA-2015-124058"/>
    <x v="311"/>
    <x v="1"/>
    <n v="11"/>
    <x v="0"/>
    <s v="Fri"/>
    <d v="2015-11-24T00:00:00"/>
    <x v="1"/>
    <s v="LC-16885"/>
    <s v="Lena Creighton"/>
    <s v="Consumer"/>
    <s v="United States"/>
    <s v="Oakland"/>
    <x v="1"/>
    <n v="94601"/>
    <x v="1"/>
    <s v="TEC-PH-10004774"/>
    <x v="2"/>
    <s v="Phones"/>
    <s v="Gear Head AU3700S Headset"/>
    <n v="72.744"/>
    <n v="7"/>
    <x v="2"/>
    <n v="-15.4581"/>
    <n v="-0.21249999999999999"/>
  </r>
  <r>
    <n v="4063"/>
    <s v="US-2016-122182"/>
    <x v="609"/>
    <x v="0"/>
    <n v="3"/>
    <x v="10"/>
    <s v="Thu"/>
    <d v="2016-03-14T00:00:00"/>
    <x v="1"/>
    <s v="BD-11770"/>
    <s v="Bryan Davis"/>
    <s v="Consumer"/>
    <s v="United States"/>
    <s v="Philadelphia"/>
    <x v="9"/>
    <n v="19143"/>
    <x v="3"/>
    <s v="TEC-AC-10002800"/>
    <x v="2"/>
    <s v="Accessories"/>
    <s v="Plantronics Audio 478 Stereo USB Headset"/>
    <n v="39.991999999999997"/>
    <n v="1"/>
    <x v="2"/>
    <n v="7.4984999999999999"/>
    <n v="0.1875"/>
  </r>
  <r>
    <n v="4064"/>
    <s v="US-2014-130358"/>
    <x v="667"/>
    <x v="2"/>
    <n v="6"/>
    <x v="1"/>
    <s v="Mon"/>
    <d v="2014-06-26T00:00:00"/>
    <x v="2"/>
    <s v="DL-13330"/>
    <s v="Denise Leinenbach"/>
    <s v="Consumer"/>
    <s v="United States"/>
    <s v="Concord"/>
    <x v="3"/>
    <n v="28027"/>
    <x v="0"/>
    <s v="OFF-AR-10002766"/>
    <x v="1"/>
    <s v="Art"/>
    <s v="Prang Drawing Pencil Set"/>
    <n v="20.015999999999998"/>
    <n v="9"/>
    <x v="2"/>
    <n v="1.7514000000000001"/>
    <n v="8.7500000000000008E-2"/>
  </r>
  <r>
    <n v="4066"/>
    <s v="CA-2014-102673"/>
    <x v="300"/>
    <x v="2"/>
    <n v="11"/>
    <x v="0"/>
    <s v="Sat"/>
    <d v="2014-11-05T00:00:00"/>
    <x v="1"/>
    <s v="KH-16630"/>
    <s v="Ken Heidel"/>
    <s v="Corporate"/>
    <s v="United States"/>
    <s v="Charlotte"/>
    <x v="3"/>
    <n v="28205"/>
    <x v="0"/>
    <s v="OFF-FA-10003021"/>
    <x v="1"/>
    <s v="Fasteners"/>
    <s v="Staples"/>
    <n v="7.52"/>
    <n v="5"/>
    <x v="2"/>
    <n v="1.41"/>
    <n v="0.1875"/>
  </r>
  <r>
    <n v="4070"/>
    <s v="CA-2016-145303"/>
    <x v="933"/>
    <x v="0"/>
    <n v="8"/>
    <x v="6"/>
    <s v="Sun"/>
    <d v="2016-08-31T00:00:00"/>
    <x v="2"/>
    <s v="TP-21415"/>
    <s v="Tom Prescott"/>
    <s v="Consumer"/>
    <s v="United States"/>
    <s v="Dallas"/>
    <x v="5"/>
    <n v="75081"/>
    <x v="2"/>
    <s v="OFF-BI-10000050"/>
    <x v="1"/>
    <s v="Binders"/>
    <s v="Angle-D Binders with Locking Rings, Label Holders"/>
    <n v="13.14"/>
    <n v="9"/>
    <x v="3"/>
    <n v="-21.681000000000001"/>
    <n v="-1.65"/>
  </r>
  <r>
    <n v="4073"/>
    <s v="CA-2015-156104"/>
    <x v="398"/>
    <x v="1"/>
    <n v="12"/>
    <x v="4"/>
    <s v="Sun"/>
    <d v="2015-12-08T00:00:00"/>
    <x v="0"/>
    <s v="NP-18685"/>
    <s v="Nora Pelletier"/>
    <s v="Home Office"/>
    <s v="United States"/>
    <s v="Indianapolis"/>
    <x v="14"/>
    <n v="46203"/>
    <x v="2"/>
    <s v="TEC-CO-10002095"/>
    <x v="2"/>
    <s v="Copiers"/>
    <s v="Hewlett Packard 610 Color Digital Copier / Printer"/>
    <n v="999.98"/>
    <n v="2"/>
    <x v="0"/>
    <n v="449.99099999999999"/>
    <n v="0.44999999999999996"/>
  </r>
  <r>
    <n v="4074"/>
    <s v="US-2015-164308"/>
    <x v="493"/>
    <x v="1"/>
    <n v="9"/>
    <x v="8"/>
    <s v="Thu"/>
    <d v="2015-09-27T00:00:00"/>
    <x v="2"/>
    <s v="SC-20680"/>
    <s v="Steve Carroll"/>
    <s v="Home Office"/>
    <s v="United States"/>
    <s v="Broken Arrow"/>
    <x v="26"/>
    <n v="74012"/>
    <x v="2"/>
    <s v="TEC-PH-10004120"/>
    <x v="2"/>
    <s v="Phones"/>
    <s v="AT&amp;T 1080 Phone"/>
    <n v="821.94"/>
    <n v="6"/>
    <x v="0"/>
    <n v="213.70439999999999"/>
    <n v="0.25999999999999995"/>
  </r>
  <r>
    <n v="4075"/>
    <s v="CA-2017-108112"/>
    <x v="934"/>
    <x v="3"/>
    <n v="11"/>
    <x v="0"/>
    <s v="Wed"/>
    <d v="2017-11-20T00:00:00"/>
    <x v="1"/>
    <s v="DK-12895"/>
    <s v="Dana Kaydos"/>
    <s v="Consumer"/>
    <s v="United States"/>
    <s v="Miramar"/>
    <x v="2"/>
    <n v="33023"/>
    <x v="0"/>
    <s v="FUR-FU-10003553"/>
    <x v="0"/>
    <s v="Furnishings"/>
    <s v="Howard Miller 13-1/2&quot; Diameter Rosebrook Wall Clock"/>
    <n v="220.06399999999999"/>
    <n v="4"/>
    <x v="2"/>
    <n v="55.015999999999998"/>
    <n v="0.25"/>
  </r>
  <r>
    <n v="4080"/>
    <s v="CA-2015-165414"/>
    <x v="376"/>
    <x v="1"/>
    <n v="12"/>
    <x v="4"/>
    <s v="Mon"/>
    <d v="2015-12-24T00:00:00"/>
    <x v="2"/>
    <s v="LS-17245"/>
    <s v="Lynn Smith"/>
    <s v="Consumer"/>
    <s v="United States"/>
    <s v="Jacksonville"/>
    <x v="3"/>
    <n v="28540"/>
    <x v="0"/>
    <s v="TEC-PH-10002293"/>
    <x v="2"/>
    <s v="Phones"/>
    <s v="Anker 36W 4-Port USB Wall Charger Travel Power Adapter for iPhone 5s 5c 5"/>
    <n v="47.975999999999999"/>
    <n v="3"/>
    <x v="2"/>
    <n v="4.7976000000000001"/>
    <n v="0.1"/>
  </r>
  <r>
    <n v="4081"/>
    <s v="CA-2016-140417"/>
    <x v="474"/>
    <x v="0"/>
    <n v="9"/>
    <x v="8"/>
    <s v="Sun"/>
    <d v="2016-09-29T00:00:00"/>
    <x v="1"/>
    <s v="KE-16420"/>
    <s v="Katrina Edelman"/>
    <s v="Corporate"/>
    <s v="United States"/>
    <s v="Tigard"/>
    <x v="21"/>
    <n v="97224"/>
    <x v="1"/>
    <s v="OFF-PA-10000380"/>
    <x v="1"/>
    <s v="Paper"/>
    <s v="REDIFORM Incoming/Outgoing Call Register, 11&quot; X 8 1/2&quot;, 100 Messages"/>
    <n v="60.048000000000002"/>
    <n v="9"/>
    <x v="2"/>
    <n v="22.518000000000001"/>
    <n v="0.375"/>
  </r>
  <r>
    <n v="4083"/>
    <s v="US-2017-151316"/>
    <x v="92"/>
    <x v="3"/>
    <n v="6"/>
    <x v="1"/>
    <s v="Sat"/>
    <d v="2017-06-30T00:00:00"/>
    <x v="1"/>
    <s v="MC-17635"/>
    <s v="Matthew Clasen"/>
    <s v="Corporate"/>
    <s v="United States"/>
    <s v="Decatur"/>
    <x v="10"/>
    <n v="62521"/>
    <x v="2"/>
    <s v="OFF-BI-10004632"/>
    <x v="1"/>
    <s v="Binders"/>
    <s v="Ibico Hi-Tech Manual Binding System"/>
    <n v="182.994"/>
    <n v="3"/>
    <x v="3"/>
    <n v="-320.23950000000002"/>
    <n v="-1.7500000000000002"/>
  </r>
  <r>
    <n v="4085"/>
    <s v="CA-2017-163692"/>
    <x v="209"/>
    <x v="3"/>
    <n v="9"/>
    <x v="8"/>
    <s v="Thu"/>
    <d v="2017-09-09T00:00:00"/>
    <x v="2"/>
    <s v="Dp-13240"/>
    <s v="Dean percer"/>
    <s v="Home Office"/>
    <s v="United States"/>
    <s v="Phoenix"/>
    <x v="16"/>
    <n v="85023"/>
    <x v="1"/>
    <s v="OFF-BI-10003291"/>
    <x v="1"/>
    <s v="Binders"/>
    <s v="Wilson Jones Leather-Like Binders with DublLock Round Rings"/>
    <n v="7.8570000000000002"/>
    <n v="3"/>
    <x v="7"/>
    <n v="-6.0236999999999998"/>
    <n v="-0.76666666666666661"/>
  </r>
  <r>
    <n v="4086"/>
    <s v="CA-2016-111913"/>
    <x v="575"/>
    <x v="0"/>
    <n v="8"/>
    <x v="6"/>
    <s v="Thu"/>
    <d v="2016-08-06T00:00:00"/>
    <x v="0"/>
    <s v="LC-16930"/>
    <s v="Linda Cazamias"/>
    <s v="Corporate"/>
    <s v="United States"/>
    <s v="Sacramento"/>
    <x v="1"/>
    <n v="95823"/>
    <x v="1"/>
    <s v="TEC-PH-10002275"/>
    <x v="2"/>
    <s v="Phones"/>
    <s v="Mitel 5320 IP Phone VoIP phone"/>
    <n v="302.38400000000001"/>
    <n v="2"/>
    <x v="2"/>
    <n v="30.238399999999999"/>
    <n v="9.9999999999999992E-2"/>
  </r>
  <r>
    <n v="4089"/>
    <s v="US-2014-156559"/>
    <x v="706"/>
    <x v="2"/>
    <n v="8"/>
    <x v="6"/>
    <s v="Tue"/>
    <d v="2014-08-26T00:00:00"/>
    <x v="1"/>
    <s v="LH-16900"/>
    <s v="Lena Hernandez"/>
    <s v="Consumer"/>
    <s v="United States"/>
    <s v="Jonesboro"/>
    <x v="36"/>
    <n v="72401"/>
    <x v="0"/>
    <s v="FUR-BO-10000711"/>
    <x v="0"/>
    <s v="Bookcases"/>
    <s v="Hon Metal Bookcases, Gray"/>
    <n v="638.82000000000005"/>
    <n v="9"/>
    <x v="0"/>
    <n v="172.48140000000001"/>
    <n v="0.27"/>
  </r>
  <r>
    <n v="4090"/>
    <s v="CA-2016-161473"/>
    <x v="177"/>
    <x v="0"/>
    <n v="4"/>
    <x v="3"/>
    <s v="Fri"/>
    <d v="2016-04-05T00:00:00"/>
    <x v="1"/>
    <s v="TB-21175"/>
    <s v="Thomas Boland"/>
    <s v="Corporate"/>
    <s v="United States"/>
    <s v="New York City"/>
    <x v="15"/>
    <n v="10035"/>
    <x v="3"/>
    <s v="OFF-LA-10001297"/>
    <x v="1"/>
    <s v="Labels"/>
    <s v="Avery 473"/>
    <n v="20.7"/>
    <n v="2"/>
    <x v="0"/>
    <n v="9.9359999999999999"/>
    <n v="0.48000000000000004"/>
  </r>
  <r>
    <n v="4093"/>
    <s v="CA-2017-166576"/>
    <x v="935"/>
    <x v="3"/>
    <n v="5"/>
    <x v="5"/>
    <s v="Tue"/>
    <d v="2017-05-18T00:00:00"/>
    <x v="2"/>
    <s v="JM-15865"/>
    <s v="John Murray"/>
    <s v="Consumer"/>
    <s v="United States"/>
    <s v="Akron"/>
    <x v="24"/>
    <n v="44312"/>
    <x v="3"/>
    <s v="OFF-ST-10002574"/>
    <x v="1"/>
    <s v="Storage"/>
    <s v="SAFCO Commercial Wire Shelving, Black"/>
    <n v="221.024"/>
    <n v="2"/>
    <x v="2"/>
    <n v="-55.256"/>
    <n v="-0.25"/>
  </r>
  <r>
    <n v="4094"/>
    <s v="CA-2015-102491"/>
    <x v="251"/>
    <x v="1"/>
    <n v="8"/>
    <x v="6"/>
    <s v="Mon"/>
    <d v="2015-08-28T00:00:00"/>
    <x v="1"/>
    <s v="KW-16435"/>
    <s v="Katrina Willman"/>
    <s v="Consumer"/>
    <s v="United States"/>
    <s v="Florence"/>
    <x v="0"/>
    <n v="41042"/>
    <x v="0"/>
    <s v="TEC-MA-10000864"/>
    <x v="2"/>
    <s v="Machines"/>
    <s v="Cisco 9971 IP Video Phone Charcoal"/>
    <n v="3080"/>
    <n v="7"/>
    <x v="0"/>
    <n v="1416.8"/>
    <n v="0.45999999999999996"/>
  </r>
  <r>
    <n v="4097"/>
    <s v="CA-2014-116904"/>
    <x v="860"/>
    <x v="2"/>
    <n v="9"/>
    <x v="8"/>
    <s v="Tue"/>
    <d v="2014-09-28T00:00:00"/>
    <x v="1"/>
    <s v="SC-20095"/>
    <s v="Sanjit Chand"/>
    <s v="Consumer"/>
    <s v="United States"/>
    <s v="Minneapolis"/>
    <x v="11"/>
    <n v="55407"/>
    <x v="2"/>
    <s v="OFF-PA-10004888"/>
    <x v="1"/>
    <s v="Paper"/>
    <s v="Xerox 217"/>
    <n v="32.4"/>
    <n v="5"/>
    <x v="0"/>
    <n v="15.552"/>
    <n v="0.48"/>
  </r>
  <r>
    <n v="4101"/>
    <s v="US-2017-102288"/>
    <x v="248"/>
    <x v="3"/>
    <n v="6"/>
    <x v="1"/>
    <s v="Mon"/>
    <d v="2017-06-23T00:00:00"/>
    <x v="1"/>
    <s v="ZC-21910"/>
    <s v="Zuschuss Carroll"/>
    <s v="Consumer"/>
    <s v="United States"/>
    <s v="Houston"/>
    <x v="5"/>
    <n v="77095"/>
    <x v="2"/>
    <s v="OFF-AP-10004655"/>
    <x v="1"/>
    <s v="Appliances"/>
    <s v="Holmes Visible Mist Ultrasonic Humidifier with 2.3-Gallon Output per Day, Replacement Filter"/>
    <n v="2.2639999999999998"/>
    <n v="1"/>
    <x v="3"/>
    <n v="-5.2072000000000003"/>
    <n v="-2.3000000000000003"/>
  </r>
  <r>
    <n v="4104"/>
    <s v="CA-2017-137456"/>
    <x v="201"/>
    <x v="3"/>
    <n v="12"/>
    <x v="4"/>
    <s v="Thu"/>
    <d v="2017-12-21T00:00:00"/>
    <x v="3"/>
    <s v="RB-19465"/>
    <s v="Rick Bensley"/>
    <s v="Home Office"/>
    <s v="United States"/>
    <s v="Fremont"/>
    <x v="8"/>
    <n v="68025"/>
    <x v="2"/>
    <s v="FUR-FU-10001940"/>
    <x v="0"/>
    <s v="Furnishings"/>
    <s v="Staple-based wall hangings"/>
    <n v="15.92"/>
    <n v="2"/>
    <x v="0"/>
    <n v="7.0048000000000004"/>
    <n v="0.44"/>
  </r>
  <r>
    <n v="4105"/>
    <s v="US-2017-155999"/>
    <x v="778"/>
    <x v="3"/>
    <n v="8"/>
    <x v="6"/>
    <s v="Mon"/>
    <d v="2017-08-13T00:00:00"/>
    <x v="1"/>
    <s v="JK-15370"/>
    <s v="Jay Kimmel"/>
    <s v="Consumer"/>
    <s v="United States"/>
    <s v="San Diego"/>
    <x v="1"/>
    <n v="92105"/>
    <x v="1"/>
    <s v="TEC-PH-10000439"/>
    <x v="2"/>
    <s v="Phones"/>
    <s v="GE DSL Phone Line Filter"/>
    <n v="159.96"/>
    <n v="5"/>
    <x v="2"/>
    <n v="17.9955"/>
    <n v="0.11249999999999999"/>
  </r>
  <r>
    <n v="4107"/>
    <s v="US-2016-148334"/>
    <x v="249"/>
    <x v="0"/>
    <n v="8"/>
    <x v="6"/>
    <s v="Mon"/>
    <d v="2016-08-26T00:00:00"/>
    <x v="1"/>
    <s v="DD-13570"/>
    <s v="Dorothy Dickinson"/>
    <s v="Consumer"/>
    <s v="United States"/>
    <s v="Houston"/>
    <x v="5"/>
    <n v="77041"/>
    <x v="2"/>
    <s v="OFF-BI-10003676"/>
    <x v="1"/>
    <s v="Binders"/>
    <s v="GBC Standard Recycled Report Covers, Clear Plastic Sheets"/>
    <n v="4.3120000000000003"/>
    <n v="2"/>
    <x v="3"/>
    <n v="-6.8992000000000004"/>
    <n v="-1.6"/>
  </r>
  <r>
    <n v="4108"/>
    <s v="CA-2015-105599"/>
    <x v="67"/>
    <x v="1"/>
    <n v="9"/>
    <x v="8"/>
    <s v="Mon"/>
    <d v="2015-09-07T00:00:00"/>
    <x v="3"/>
    <s v="MC-17275"/>
    <s v="Marc Crier"/>
    <s v="Consumer"/>
    <s v="United States"/>
    <s v="New York City"/>
    <x v="15"/>
    <n v="10011"/>
    <x v="3"/>
    <s v="OFF-ST-10002486"/>
    <x v="1"/>
    <s v="Storage"/>
    <s v="Eldon Shelf Savers Cubes and Bins"/>
    <n v="13.96"/>
    <n v="2"/>
    <x v="0"/>
    <n v="0.2792"/>
    <n v="0.02"/>
  </r>
  <r>
    <n v="4110"/>
    <s v="CA-2015-153717"/>
    <x v="703"/>
    <x v="1"/>
    <n v="12"/>
    <x v="4"/>
    <s v="Fri"/>
    <d v="2016-01-01T00:00:00"/>
    <x v="1"/>
    <s v="DL-13495"/>
    <s v="Dionis Lloyd"/>
    <s v="Corporate"/>
    <s v="United States"/>
    <s v="Detroit"/>
    <x v="12"/>
    <n v="48227"/>
    <x v="2"/>
    <s v="TEC-PH-10002923"/>
    <x v="2"/>
    <s v="Phones"/>
    <s v="Logitech B530 USB Headset - headset - Full size, Binaural"/>
    <n v="73.98"/>
    <n v="2"/>
    <x v="0"/>
    <n v="19.974599999999999"/>
    <n v="0.26999999999999996"/>
  </r>
  <r>
    <n v="4114"/>
    <s v="CA-2015-116687"/>
    <x v="936"/>
    <x v="1"/>
    <n v="5"/>
    <x v="5"/>
    <s v="Sat"/>
    <d v="2015-05-07T00:00:00"/>
    <x v="1"/>
    <s v="NC-18625"/>
    <s v="Noah Childs"/>
    <s v="Corporate"/>
    <s v="United States"/>
    <s v="Houston"/>
    <x v="5"/>
    <n v="77095"/>
    <x v="2"/>
    <s v="OFF-LA-10000443"/>
    <x v="1"/>
    <s v="Labels"/>
    <s v="Avery 501"/>
    <n v="8.8559999999999999"/>
    <n v="3"/>
    <x v="2"/>
    <n v="2.9889000000000001"/>
    <n v="0.33750000000000002"/>
  </r>
  <r>
    <n v="4116"/>
    <s v="CA-2016-163573"/>
    <x v="387"/>
    <x v="0"/>
    <n v="11"/>
    <x v="0"/>
    <s v="Thu"/>
    <d v="2016-11-27T00:00:00"/>
    <x v="2"/>
    <s v="AC-10450"/>
    <s v="Amy Cox"/>
    <s v="Consumer"/>
    <s v="United States"/>
    <s v="Seattle"/>
    <x v="4"/>
    <n v="98105"/>
    <x v="1"/>
    <s v="OFF-BI-10004632"/>
    <x v="1"/>
    <s v="Binders"/>
    <s v="Ibico Hi-Tech Manual Binding System"/>
    <n v="1219.96"/>
    <n v="5"/>
    <x v="2"/>
    <n v="381.23750000000001"/>
    <n v="0.3125"/>
  </r>
  <r>
    <n v="4121"/>
    <s v="CA-2017-117394"/>
    <x v="504"/>
    <x v="3"/>
    <n v="9"/>
    <x v="8"/>
    <s v="Mon"/>
    <d v="2017-09-10T00:00:00"/>
    <x v="1"/>
    <s v="MM-17920"/>
    <s v="Michael Moore"/>
    <s v="Consumer"/>
    <s v="United States"/>
    <s v="Philadelphia"/>
    <x v="9"/>
    <n v="19120"/>
    <x v="3"/>
    <s v="TEC-AC-10000199"/>
    <x v="2"/>
    <s v="Accessories"/>
    <s v="Kingston Digital DataTraveler 8GB USB 2.0"/>
    <n v="19.04"/>
    <n v="4"/>
    <x v="2"/>
    <n v="-1.4279999999999999"/>
    <n v="-7.4999999999999997E-2"/>
  </r>
  <r>
    <n v="4122"/>
    <s v="CA-2017-133823"/>
    <x v="937"/>
    <x v="3"/>
    <n v="5"/>
    <x v="5"/>
    <s v="Thu"/>
    <d v="2017-05-12T00:00:00"/>
    <x v="3"/>
    <s v="LP-17080"/>
    <s v="Liz Pelletier"/>
    <s v="Consumer"/>
    <s v="United States"/>
    <s v="Seattle"/>
    <x v="4"/>
    <n v="98103"/>
    <x v="1"/>
    <s v="OFF-PA-10002870"/>
    <x v="1"/>
    <s v="Paper"/>
    <s v="Ampad Phone Message Book, Recycled, 400 Message Capacity, 5 ¾” x 11”"/>
    <n v="37.44"/>
    <n v="6"/>
    <x v="0"/>
    <n v="16.847999999999999"/>
    <n v="0.45"/>
  </r>
  <r>
    <n v="4125"/>
    <s v="CA-2014-127523"/>
    <x v="217"/>
    <x v="2"/>
    <n v="5"/>
    <x v="5"/>
    <s v="Sun"/>
    <d v="2014-05-18T00:00:00"/>
    <x v="1"/>
    <s v="BG-11695"/>
    <s v="Brooke Gillingham"/>
    <s v="Corporate"/>
    <s v="United States"/>
    <s v="Watertown"/>
    <x v="15"/>
    <n v="13601"/>
    <x v="3"/>
    <s v="OFF-AP-10004249"/>
    <x v="1"/>
    <s v="Appliances"/>
    <s v="Staple holder"/>
    <n v="35.909999999999997"/>
    <n v="3"/>
    <x v="0"/>
    <n v="9.6957000000000004"/>
    <n v="0.27"/>
  </r>
  <r>
    <n v="4126"/>
    <s v="CA-2017-123239"/>
    <x v="938"/>
    <x v="3"/>
    <n v="7"/>
    <x v="7"/>
    <s v="Thu"/>
    <d v="2017-07-31T00:00:00"/>
    <x v="0"/>
    <s v="MG-18145"/>
    <s v="Mike Gockenbach"/>
    <s v="Consumer"/>
    <s v="United States"/>
    <s v="Jacksonville"/>
    <x v="2"/>
    <n v="32216"/>
    <x v="0"/>
    <s v="FUR-FU-10001602"/>
    <x v="0"/>
    <s v="Furnishings"/>
    <s v="Eldon Delta Triangular Chair Mat, 52&quot; x 58&quot;, Clear"/>
    <n v="91.031999999999996"/>
    <n v="3"/>
    <x v="2"/>
    <n v="-2.2757999999999998"/>
    <n v="-2.4999999999999998E-2"/>
  </r>
  <r>
    <n v="4127"/>
    <s v="CA-2017-156769"/>
    <x v="633"/>
    <x v="3"/>
    <n v="5"/>
    <x v="5"/>
    <s v="Sat"/>
    <d v="2017-05-09T00:00:00"/>
    <x v="2"/>
    <s v="GZ-14470"/>
    <s v="Gary Zandusky"/>
    <s v="Consumer"/>
    <s v="United States"/>
    <s v="Arlington"/>
    <x v="17"/>
    <n v="22204"/>
    <x v="0"/>
    <s v="OFF-AR-10003179"/>
    <x v="1"/>
    <s v="Art"/>
    <s v="Dixon Ticonderoga Core-Lock Colored Pencils"/>
    <n v="54.66"/>
    <n v="6"/>
    <x v="0"/>
    <n v="18.037800000000001"/>
    <n v="0.33"/>
  </r>
  <r>
    <n v="4128"/>
    <s v="CA-2014-127299"/>
    <x v="111"/>
    <x v="2"/>
    <n v="9"/>
    <x v="8"/>
    <s v="Fri"/>
    <d v="2014-09-24T00:00:00"/>
    <x v="1"/>
    <s v="JL-15835"/>
    <s v="John Lee"/>
    <s v="Consumer"/>
    <s v="United States"/>
    <s v="Charlotte"/>
    <x v="3"/>
    <n v="28205"/>
    <x v="0"/>
    <s v="OFF-ST-10003722"/>
    <x v="1"/>
    <s v="Storage"/>
    <s v="Project Tote Personal File"/>
    <n v="67.343999999999994"/>
    <n v="6"/>
    <x v="2"/>
    <n v="7.5762"/>
    <n v="0.11250000000000002"/>
  </r>
  <r>
    <n v="4130"/>
    <s v="CA-2015-121272"/>
    <x v="366"/>
    <x v="1"/>
    <n v="3"/>
    <x v="10"/>
    <s v="Sun"/>
    <d v="2015-04-04T00:00:00"/>
    <x v="1"/>
    <s v="DO-13435"/>
    <s v="Denny Ordway"/>
    <s v="Consumer"/>
    <s v="United States"/>
    <s v="Seattle"/>
    <x v="4"/>
    <n v="98103"/>
    <x v="1"/>
    <s v="OFF-AP-10001947"/>
    <x v="1"/>
    <s v="Appliances"/>
    <s v="Acco 6 Outlet Guardian Premium Plus Surge Suppressor"/>
    <n v="73.28"/>
    <n v="4"/>
    <x v="0"/>
    <n v="21.251200000000001"/>
    <n v="0.28999999999999998"/>
  </r>
  <r>
    <n v="4131"/>
    <s v="CA-2014-115336"/>
    <x v="724"/>
    <x v="2"/>
    <n v="11"/>
    <x v="0"/>
    <s v="Tue"/>
    <d v="2014-11-25T00:00:00"/>
    <x v="1"/>
    <s v="AB-10600"/>
    <s v="Ann Blume"/>
    <s v="Corporate"/>
    <s v="United States"/>
    <s v="Chicago"/>
    <x v="10"/>
    <n v="60623"/>
    <x v="2"/>
    <s v="OFF-BI-10001107"/>
    <x v="1"/>
    <s v="Binders"/>
    <s v="GBC White Gloss Covers, Plain Front"/>
    <n v="14.48"/>
    <n v="5"/>
    <x v="3"/>
    <n v="-23.891999999999999"/>
    <n v="-1.65"/>
  </r>
  <r>
    <n v="4132"/>
    <s v="CA-2015-111703"/>
    <x v="736"/>
    <x v="1"/>
    <n v="7"/>
    <x v="7"/>
    <s v="Thu"/>
    <d v="2015-07-09T00:00:00"/>
    <x v="1"/>
    <s v="KB-16315"/>
    <s v="Karl Braun"/>
    <s v="Consumer"/>
    <s v="United States"/>
    <s v="Hollywood"/>
    <x v="2"/>
    <n v="33021"/>
    <x v="0"/>
    <s v="OFF-PA-10000349"/>
    <x v="1"/>
    <s v="Paper"/>
    <s v="Easy-staple paper"/>
    <n v="11.952"/>
    <n v="3"/>
    <x v="2"/>
    <n v="4.0338000000000003"/>
    <n v="0.33750000000000002"/>
  </r>
  <r>
    <n v="4134"/>
    <s v="CA-2014-128839"/>
    <x v="78"/>
    <x v="2"/>
    <n v="9"/>
    <x v="8"/>
    <s v="Mon"/>
    <d v="2014-09-13T00:00:00"/>
    <x v="1"/>
    <s v="TT-21070"/>
    <s v="Ted Trevino"/>
    <s v="Consumer"/>
    <s v="United States"/>
    <s v="Chesapeake"/>
    <x v="17"/>
    <n v="23320"/>
    <x v="0"/>
    <s v="OFF-FA-10002280"/>
    <x v="1"/>
    <s v="Fasteners"/>
    <s v="Advantus Plastic Paper Clips"/>
    <n v="45"/>
    <n v="9"/>
    <x v="0"/>
    <n v="21.6"/>
    <n v="0.48000000000000004"/>
  </r>
  <r>
    <n v="4136"/>
    <s v="CA-2017-105914"/>
    <x v="279"/>
    <x v="3"/>
    <n v="10"/>
    <x v="2"/>
    <s v="Mon"/>
    <d v="2017-10-08T00:00:00"/>
    <x v="1"/>
    <s v="PV-18985"/>
    <s v="Paul Van Hugh"/>
    <s v="Home Office"/>
    <s v="United States"/>
    <s v="Los Angeles"/>
    <x v="1"/>
    <n v="90036"/>
    <x v="1"/>
    <s v="OFF-BI-10002854"/>
    <x v="1"/>
    <s v="Binders"/>
    <s v="Performers Binder/Pad Holder, Black"/>
    <n v="112.12"/>
    <n v="5"/>
    <x v="2"/>
    <n v="42.045000000000002"/>
    <n v="0.375"/>
  </r>
  <r>
    <n v="4138"/>
    <s v="CA-2017-110926"/>
    <x v="123"/>
    <x v="3"/>
    <n v="11"/>
    <x v="0"/>
    <s v="Sun"/>
    <d v="2017-11-23T00:00:00"/>
    <x v="1"/>
    <s v="DD-13570"/>
    <s v="Dorothy Dickinson"/>
    <s v="Consumer"/>
    <s v="United States"/>
    <s v="Alexandria"/>
    <x v="17"/>
    <n v="22304"/>
    <x v="0"/>
    <s v="OFF-FA-10000624"/>
    <x v="1"/>
    <s v="Fasteners"/>
    <s v="OIC Binder Clips"/>
    <n v="25.06"/>
    <n v="7"/>
    <x v="0"/>
    <n v="12.53"/>
    <n v="0.5"/>
  </r>
  <r>
    <n v="4139"/>
    <s v="CA-2016-117226"/>
    <x v="939"/>
    <x v="0"/>
    <n v="12"/>
    <x v="4"/>
    <s v="Fri"/>
    <d v="2017-01-01T00:00:00"/>
    <x v="2"/>
    <s v="KD-16495"/>
    <s v="Keith Dawkins"/>
    <s v="Corporate"/>
    <s v="United States"/>
    <s v="Deer Park"/>
    <x v="5"/>
    <n v="77536"/>
    <x v="2"/>
    <s v="OFF-BI-10004654"/>
    <x v="1"/>
    <s v="Binders"/>
    <s v="Avery Binding System Hidden Tab Executive Style Index Sets"/>
    <n v="6.9240000000000004"/>
    <n v="6"/>
    <x v="3"/>
    <n v="-10.385999999999999"/>
    <n v="-1.4999999999999998"/>
  </r>
  <r>
    <n v="4140"/>
    <s v="CA-2017-127313"/>
    <x v="96"/>
    <x v="3"/>
    <n v="12"/>
    <x v="4"/>
    <s v="Fri"/>
    <d v="2017-12-04T00:00:00"/>
    <x v="2"/>
    <s v="RA-19285"/>
    <s v="Ralph Arnett"/>
    <s v="Consumer"/>
    <s v="United States"/>
    <s v="Philadelphia"/>
    <x v="9"/>
    <n v="19120"/>
    <x v="3"/>
    <s v="OFF-ST-10001228"/>
    <x v="1"/>
    <s v="Storage"/>
    <s v="Personal File Boxes with Fold-Down Carry Handle"/>
    <n v="37.392000000000003"/>
    <n v="3"/>
    <x v="2"/>
    <n v="2.3370000000000002"/>
    <n v="6.25E-2"/>
  </r>
  <r>
    <n v="4142"/>
    <s v="CA-2016-136287"/>
    <x v="893"/>
    <x v="0"/>
    <n v="6"/>
    <x v="1"/>
    <s v="Mon"/>
    <d v="2016-06-17T00:00:00"/>
    <x v="1"/>
    <s v="SS-20590"/>
    <s v="Sonia Sunley"/>
    <s v="Consumer"/>
    <s v="United States"/>
    <s v="Wichita"/>
    <x v="41"/>
    <n v="67212"/>
    <x v="2"/>
    <s v="OFF-LA-10003148"/>
    <x v="1"/>
    <s v="Labels"/>
    <s v="Avery 51"/>
    <n v="18.899999999999999"/>
    <n v="3"/>
    <x v="0"/>
    <n v="8.6940000000000008"/>
    <n v="0.46000000000000008"/>
  </r>
  <r>
    <n v="4143"/>
    <s v="US-2014-107699"/>
    <x v="940"/>
    <x v="2"/>
    <n v="5"/>
    <x v="5"/>
    <s v="Mon"/>
    <d v="2014-05-23T00:00:00"/>
    <x v="1"/>
    <s v="JH-15820"/>
    <s v="John Huston"/>
    <s v="Consumer"/>
    <s v="United States"/>
    <s v="Midland"/>
    <x v="12"/>
    <n v="48640"/>
    <x v="2"/>
    <s v="OFF-BI-10001249"/>
    <x v="1"/>
    <s v="Binders"/>
    <s v="Avery Heavy-Duty EZD View Binder with Locking Rings"/>
    <n v="57.42"/>
    <n v="9"/>
    <x v="0"/>
    <n v="26.4132"/>
    <n v="0.45999999999999996"/>
  </r>
  <r>
    <n v="4144"/>
    <s v="CA-2017-112725"/>
    <x v="288"/>
    <x v="3"/>
    <n v="1"/>
    <x v="9"/>
    <s v="Mon"/>
    <d v="2017-02-06T00:00:00"/>
    <x v="1"/>
    <s v="EH-14125"/>
    <s v="Eugene Hildebrand"/>
    <s v="Home Office"/>
    <s v="United States"/>
    <s v="San Francisco"/>
    <x v="1"/>
    <n v="94110"/>
    <x v="1"/>
    <s v="OFF-AR-10003759"/>
    <x v="1"/>
    <s v="Art"/>
    <s v="Crayola Anti Dust Chalk, 12/Pack"/>
    <n v="12.74"/>
    <n v="7"/>
    <x v="0"/>
    <n v="5.7329999999999997"/>
    <n v="0.44999999999999996"/>
  </r>
  <r>
    <n v="4147"/>
    <s v="CA-2015-136196"/>
    <x v="109"/>
    <x v="1"/>
    <n v="11"/>
    <x v="0"/>
    <s v="Sat"/>
    <d v="2015-12-04T00:00:00"/>
    <x v="1"/>
    <s v="TP-21415"/>
    <s v="Tom Prescott"/>
    <s v="Consumer"/>
    <s v="United States"/>
    <s v="Freeport"/>
    <x v="15"/>
    <n v="11520"/>
    <x v="3"/>
    <s v="FUR-FU-10004017"/>
    <x v="0"/>
    <s v="Furnishings"/>
    <s v="Tenex Contemporary Contur Chairmats for Low and Medium Pile Carpet, Computer, 39&quot; x 49&quot;"/>
    <n v="322.58999999999997"/>
    <n v="3"/>
    <x v="0"/>
    <n v="64.518000000000001"/>
    <n v="0.2"/>
  </r>
  <r>
    <n v="4148"/>
    <s v="CA-2017-106068"/>
    <x v="433"/>
    <x v="3"/>
    <n v="10"/>
    <x v="2"/>
    <s v="Mon"/>
    <d v="2017-10-28T00:00:00"/>
    <x v="1"/>
    <s v="RB-19330"/>
    <s v="Randy Bradley"/>
    <s v="Consumer"/>
    <s v="United States"/>
    <s v="Austin"/>
    <x v="5"/>
    <n v="78745"/>
    <x v="2"/>
    <s v="OFF-BI-10000962"/>
    <x v="1"/>
    <s v="Binders"/>
    <s v="Acco Flexible ACCOHIDE Square Ring Data Binder, Dark Blue, 11 1/2&quot; X 14&quot; 7/8&quot;"/>
    <n v="9.7620000000000005"/>
    <n v="3"/>
    <x v="3"/>
    <n v="-15.1311"/>
    <n v="-1.5499999999999998"/>
  </r>
  <r>
    <n v="4152"/>
    <s v="CA-2017-100160"/>
    <x v="209"/>
    <x v="3"/>
    <n v="9"/>
    <x v="8"/>
    <s v="Thu"/>
    <d v="2017-09-11T00:00:00"/>
    <x v="1"/>
    <s v="CB-12025"/>
    <s v="Cassandra Brandow"/>
    <s v="Consumer"/>
    <s v="United States"/>
    <s v="Philadelphia"/>
    <x v="9"/>
    <n v="19134"/>
    <x v="3"/>
    <s v="OFF-LA-10002475"/>
    <x v="1"/>
    <s v="Labels"/>
    <s v="Avery 519"/>
    <n v="29.24"/>
    <n v="5"/>
    <x v="2"/>
    <n v="9.8684999999999992"/>
    <n v="0.33749999999999997"/>
  </r>
  <r>
    <n v="4155"/>
    <s v="CA-2016-139689"/>
    <x v="719"/>
    <x v="0"/>
    <n v="12"/>
    <x v="4"/>
    <s v="Thu"/>
    <d v="2017-01-03T00:00:00"/>
    <x v="1"/>
    <s v="MP-17965"/>
    <s v="Michael Paige"/>
    <s v="Corporate"/>
    <s v="United States"/>
    <s v="Bristol"/>
    <x v="18"/>
    <n v="37620"/>
    <x v="0"/>
    <s v="OFF-BI-10004781"/>
    <x v="1"/>
    <s v="Binders"/>
    <s v="GBC Wire Binding Strips"/>
    <n v="38.088000000000001"/>
    <n v="4"/>
    <x v="7"/>
    <n v="-27.9312"/>
    <n v="-0.73333333333333328"/>
  </r>
  <r>
    <n v="4157"/>
    <s v="CA-2015-101091"/>
    <x v="894"/>
    <x v="1"/>
    <n v="12"/>
    <x v="4"/>
    <s v="Sat"/>
    <d v="2015-12-09T00:00:00"/>
    <x v="0"/>
    <s v="SW-20245"/>
    <s v="Scot Wooten"/>
    <s v="Consumer"/>
    <s v="United States"/>
    <s v="Philadelphia"/>
    <x v="9"/>
    <n v="19140"/>
    <x v="3"/>
    <s v="TEC-AC-10003280"/>
    <x v="2"/>
    <s v="Accessories"/>
    <s v="Belkin F8E887 USB Wired Ergonomic Keyboard"/>
    <n v="47.984000000000002"/>
    <n v="2"/>
    <x v="2"/>
    <n v="0.5998"/>
    <n v="1.2499999999999999E-2"/>
  </r>
  <r>
    <n v="4159"/>
    <s v="CA-2014-126907"/>
    <x v="300"/>
    <x v="2"/>
    <n v="11"/>
    <x v="0"/>
    <s v="Sat"/>
    <d v="2014-11-08T00:00:00"/>
    <x v="1"/>
    <s v="SM-20950"/>
    <s v="Suzanne McNair"/>
    <s v="Corporate"/>
    <s v="United States"/>
    <s v="Chicago"/>
    <x v="10"/>
    <n v="60610"/>
    <x v="2"/>
    <s v="OFF-PA-10000533"/>
    <x v="1"/>
    <s v="Paper"/>
    <s v="Southworth Parchment Paper &amp; Envelopes"/>
    <n v="15.696"/>
    <n v="3"/>
    <x v="2"/>
    <n v="5.1012000000000004"/>
    <n v="0.32500000000000001"/>
  </r>
  <r>
    <n v="4160"/>
    <s v="US-2016-164588"/>
    <x v="941"/>
    <x v="0"/>
    <n v="4"/>
    <x v="3"/>
    <s v="Sat"/>
    <d v="2016-04-23T00:00:00"/>
    <x v="1"/>
    <s v="AP-10915"/>
    <s v="Arthur Prichep"/>
    <s v="Consumer"/>
    <s v="United States"/>
    <s v="Columbus"/>
    <x v="32"/>
    <n v="31907"/>
    <x v="0"/>
    <s v="OFF-AR-10003056"/>
    <x v="1"/>
    <s v="Art"/>
    <s v="Newell 341"/>
    <n v="12.84"/>
    <n v="3"/>
    <x v="0"/>
    <n v="3.7235999999999998"/>
    <n v="0.28999999999999998"/>
  </r>
  <r>
    <n v="4161"/>
    <s v="CA-2017-115546"/>
    <x v="303"/>
    <x v="3"/>
    <n v="5"/>
    <x v="5"/>
    <s v="Sun"/>
    <d v="2017-05-18T00:00:00"/>
    <x v="1"/>
    <s v="AH-10465"/>
    <s v="Amy Hunt"/>
    <s v="Consumer"/>
    <s v="United States"/>
    <s v="New York City"/>
    <x v="15"/>
    <n v="10035"/>
    <x v="3"/>
    <s v="TEC-PH-10002834"/>
    <x v="2"/>
    <s v="Phones"/>
    <s v="Google Nexus 5"/>
    <n v="539.97"/>
    <n v="3"/>
    <x v="0"/>
    <n v="134.99250000000001"/>
    <n v="0.25"/>
  </r>
  <r>
    <n v="4163"/>
    <s v="CA-2015-163587"/>
    <x v="942"/>
    <x v="1"/>
    <n v="3"/>
    <x v="10"/>
    <s v="Sat"/>
    <d v="2015-03-18T00:00:00"/>
    <x v="1"/>
    <s v="EP-13915"/>
    <s v="Emily Phan"/>
    <s v="Consumer"/>
    <s v="United States"/>
    <s v="Dover"/>
    <x v="38"/>
    <n v="3820"/>
    <x v="3"/>
    <s v="OFF-LA-10004484"/>
    <x v="1"/>
    <s v="Labels"/>
    <s v="Avery 476"/>
    <n v="16.52"/>
    <n v="4"/>
    <x v="0"/>
    <n v="7.5991999999999997"/>
    <n v="0.46"/>
  </r>
  <r>
    <n v="4165"/>
    <s v="US-2017-106131"/>
    <x v="421"/>
    <x v="3"/>
    <n v="1"/>
    <x v="9"/>
    <s v="Sat"/>
    <d v="2017-01-16T00:00:00"/>
    <x v="2"/>
    <s v="TP-21565"/>
    <s v="Tracy Poddar"/>
    <s v="Corporate"/>
    <s v="United States"/>
    <s v="Aurora"/>
    <x v="22"/>
    <n v="80013"/>
    <x v="1"/>
    <s v="TEC-AC-10003027"/>
    <x v="2"/>
    <s v="Accessories"/>
    <s v="Imation 8GB Mini TravelDrive USB 2.0 Flash Drive"/>
    <n v="169.06399999999999"/>
    <n v="7"/>
    <x v="2"/>
    <n v="-14.793100000000001"/>
    <n v="-8.7500000000000008E-2"/>
  </r>
  <r>
    <n v="4167"/>
    <s v="CA-2015-160213"/>
    <x v="929"/>
    <x v="1"/>
    <n v="3"/>
    <x v="10"/>
    <s v="Sun"/>
    <d v="2015-03-13T00:00:00"/>
    <x v="1"/>
    <s v="AR-10825"/>
    <s v="Anthony Rawles"/>
    <s v="Corporate"/>
    <s v="United States"/>
    <s v="Long Beach"/>
    <x v="15"/>
    <n v="11561"/>
    <x v="3"/>
    <s v="OFF-PA-10003848"/>
    <x v="1"/>
    <s v="Paper"/>
    <s v="Xerox 1997"/>
    <n v="19.440000000000001"/>
    <n v="3"/>
    <x v="0"/>
    <n v="9.3312000000000008"/>
    <n v="0.48000000000000004"/>
  </r>
  <r>
    <n v="4168"/>
    <s v="CA-2014-157924"/>
    <x v="851"/>
    <x v="2"/>
    <n v="10"/>
    <x v="2"/>
    <s v="Sat"/>
    <d v="2014-10-13T00:00:00"/>
    <x v="2"/>
    <s v="HA-14920"/>
    <s v="Helen Andreada"/>
    <s v="Consumer"/>
    <s v="United States"/>
    <s v="Pasadena"/>
    <x v="1"/>
    <n v="91104"/>
    <x v="1"/>
    <s v="OFF-ST-10002352"/>
    <x v="1"/>
    <s v="Storage"/>
    <s v="Iris Project Case"/>
    <n v="31.92"/>
    <n v="4"/>
    <x v="0"/>
    <n v="8.2992000000000008"/>
    <n v="0.26"/>
  </r>
  <r>
    <n v="4170"/>
    <s v="CA-2015-100216"/>
    <x v="654"/>
    <x v="1"/>
    <n v="4"/>
    <x v="3"/>
    <s v="Mon"/>
    <d v="2015-04-14T00:00:00"/>
    <x v="2"/>
    <s v="HJ-14875"/>
    <s v="Heather Jas"/>
    <s v="Home Office"/>
    <s v="United States"/>
    <s v="Mesa"/>
    <x v="16"/>
    <n v="85204"/>
    <x v="1"/>
    <s v="OFF-PA-10000788"/>
    <x v="1"/>
    <s v="Paper"/>
    <s v="Xerox 210"/>
    <n v="31.103999999999999"/>
    <n v="6"/>
    <x v="2"/>
    <n v="10.8864"/>
    <n v="0.35000000000000003"/>
  </r>
  <r>
    <n v="4172"/>
    <s v="CA-2017-100601"/>
    <x v="670"/>
    <x v="3"/>
    <n v="11"/>
    <x v="0"/>
    <s v="Thu"/>
    <d v="2017-11-20T00:00:00"/>
    <x v="1"/>
    <s v="JK-15370"/>
    <s v="Jay Kimmel"/>
    <s v="Consumer"/>
    <s v="United States"/>
    <s v="Fresno"/>
    <x v="1"/>
    <n v="93727"/>
    <x v="1"/>
    <s v="OFF-ST-10002486"/>
    <x v="1"/>
    <s v="Storage"/>
    <s v="Eldon Shelf Savers Cubes and Bins"/>
    <n v="48.86"/>
    <n v="7"/>
    <x v="0"/>
    <n v="0.97719999999999996"/>
    <n v="0.02"/>
  </r>
  <r>
    <n v="4173"/>
    <s v="CA-2016-152163"/>
    <x v="943"/>
    <x v="0"/>
    <n v="7"/>
    <x v="7"/>
    <s v="Fri"/>
    <d v="2016-07-01T00:00:00"/>
    <x v="3"/>
    <s v="JF-15355"/>
    <s v="Jay Fein"/>
    <s v="Consumer"/>
    <s v="United States"/>
    <s v="Columbia"/>
    <x v="20"/>
    <n v="29203"/>
    <x v="0"/>
    <s v="OFF-BI-10002215"/>
    <x v="1"/>
    <s v="Binders"/>
    <s v="Wilson Jones Hanging View Binder, White, 1&quot;"/>
    <n v="14.2"/>
    <n v="2"/>
    <x v="0"/>
    <n v="6.532"/>
    <n v="0.46"/>
  </r>
  <r>
    <n v="4176"/>
    <s v="CA-2015-154340"/>
    <x v="238"/>
    <x v="1"/>
    <n v="11"/>
    <x v="0"/>
    <s v="Sun"/>
    <d v="2015-11-30T00:00:00"/>
    <x v="2"/>
    <s v="EK-13795"/>
    <s v="Eileen Kiefer"/>
    <s v="Home Office"/>
    <s v="United States"/>
    <s v="Santa Ana"/>
    <x v="1"/>
    <n v="92704"/>
    <x v="1"/>
    <s v="OFF-AR-10003582"/>
    <x v="1"/>
    <s v="Art"/>
    <s v="Boston Electric Pencil Sharpener, Model 1818, Charcoal Black"/>
    <n v="56.3"/>
    <n v="2"/>
    <x v="0"/>
    <n v="15.763999999999999"/>
    <n v="0.28000000000000003"/>
  </r>
  <r>
    <n v="4177"/>
    <s v="CA-2014-128846"/>
    <x v="944"/>
    <x v="2"/>
    <n v="4"/>
    <x v="3"/>
    <s v="Mon"/>
    <d v="2014-04-12T00:00:00"/>
    <x v="1"/>
    <s v="RS-19765"/>
    <s v="Roland Schwarz"/>
    <s v="Corporate"/>
    <s v="United States"/>
    <s v="Columbia"/>
    <x v="20"/>
    <n v="29203"/>
    <x v="0"/>
    <s v="TEC-PH-10003273"/>
    <x v="2"/>
    <s v="Phones"/>
    <s v="AT&amp;T TR1909W"/>
    <n v="629.95000000000005"/>
    <n v="5"/>
    <x v="0"/>
    <n v="163.78700000000001"/>
    <n v="0.26"/>
  </r>
  <r>
    <n v="4179"/>
    <s v="CA-2016-148593"/>
    <x v="945"/>
    <x v="0"/>
    <n v="6"/>
    <x v="1"/>
    <s v="Thu"/>
    <d v="2016-06-18T00:00:00"/>
    <x v="0"/>
    <s v="BD-11320"/>
    <s v="Bill Donatelli"/>
    <s v="Consumer"/>
    <s v="United States"/>
    <s v="Los Angeles"/>
    <x v="1"/>
    <n v="90045"/>
    <x v="1"/>
    <s v="OFF-PA-10001776"/>
    <x v="1"/>
    <s v="Paper"/>
    <s v="Wirebound Message Books, Four 2 3/4&quot; x 5&quot; Forms per Page, 600 Sets per Book"/>
    <n v="46.35"/>
    <n v="5"/>
    <x v="0"/>
    <n v="21.784500000000001"/>
    <n v="0.47000000000000003"/>
  </r>
  <r>
    <n v="4180"/>
    <s v="US-2017-119039"/>
    <x v="897"/>
    <x v="3"/>
    <n v="3"/>
    <x v="10"/>
    <s v="Mon"/>
    <d v="2017-03-10T00:00:00"/>
    <x v="1"/>
    <s v="BF-11170"/>
    <s v="Ben Ferrer"/>
    <s v="Home Office"/>
    <s v="United States"/>
    <s v="San Francisco"/>
    <x v="1"/>
    <n v="94109"/>
    <x v="1"/>
    <s v="OFF-BI-10004182"/>
    <x v="1"/>
    <s v="Binders"/>
    <s v="Economy Binders"/>
    <n v="14.976000000000001"/>
    <n v="9"/>
    <x v="2"/>
    <n v="5.4287999999999998"/>
    <n v="0.36249999999999999"/>
  </r>
  <r>
    <n v="4181"/>
    <s v="CA-2017-128426"/>
    <x v="563"/>
    <x v="3"/>
    <n v="10"/>
    <x v="2"/>
    <s v="Sat"/>
    <d v="2017-10-11T00:00:00"/>
    <x v="1"/>
    <s v="JK-15730"/>
    <s v="Joe Kamberova"/>
    <s v="Consumer"/>
    <s v="United States"/>
    <s v="Houston"/>
    <x v="5"/>
    <n v="77036"/>
    <x v="2"/>
    <s v="OFF-BI-10000756"/>
    <x v="1"/>
    <s v="Binders"/>
    <s v="Storex DuraTech Recycled Plastic Frosted Binders"/>
    <n v="4.24"/>
    <n v="5"/>
    <x v="3"/>
    <n v="-6.36"/>
    <n v="-1.5"/>
  </r>
  <r>
    <n v="4182"/>
    <s v="US-2017-136868"/>
    <x v="828"/>
    <x v="3"/>
    <n v="10"/>
    <x v="2"/>
    <s v="Fri"/>
    <d v="2017-10-12T00:00:00"/>
    <x v="1"/>
    <s v="CR-12820"/>
    <s v="Cyra Reiten"/>
    <s v="Home Office"/>
    <s v="United States"/>
    <s v="New York City"/>
    <x v="15"/>
    <n v="10035"/>
    <x v="3"/>
    <s v="TEC-AC-10001539"/>
    <x v="2"/>
    <s v="Accessories"/>
    <s v="Logitech G430 Surround Sound Gaming Headset with Dolby 7.1 Technology"/>
    <n v="319.95999999999998"/>
    <n v="4"/>
    <x v="0"/>
    <n v="115.18559999999999"/>
    <n v="0.36"/>
  </r>
  <r>
    <n v="4185"/>
    <s v="CA-2016-143749"/>
    <x v="5"/>
    <x v="0"/>
    <n v="12"/>
    <x v="4"/>
    <s v="Mon"/>
    <d v="2016-12-07T00:00:00"/>
    <x v="2"/>
    <s v="AG-10300"/>
    <s v="Aleksandra Gannaway"/>
    <s v="Corporate"/>
    <s v="United States"/>
    <s v="Franklin"/>
    <x v="31"/>
    <n v="2038"/>
    <x v="3"/>
    <s v="FUR-BO-10002853"/>
    <x v="0"/>
    <s v="Bookcases"/>
    <s v="O'Sullivan 5-Shelf Heavy-Duty Bookcases"/>
    <n v="81.94"/>
    <n v="1"/>
    <x v="0"/>
    <n v="20.484999999999999"/>
    <n v="0.25"/>
  </r>
  <r>
    <n v="4186"/>
    <s v="CA-2016-111493"/>
    <x v="147"/>
    <x v="0"/>
    <n v="10"/>
    <x v="2"/>
    <s v="Fri"/>
    <d v="2016-10-22T00:00:00"/>
    <x v="2"/>
    <s v="CM-12160"/>
    <s v="Charles McCrossin"/>
    <s v="Consumer"/>
    <s v="United States"/>
    <s v="Baltimore"/>
    <x v="39"/>
    <n v="21215"/>
    <x v="3"/>
    <s v="TEC-AC-10004510"/>
    <x v="2"/>
    <s v="Accessories"/>
    <s v="Logitech Desktop MK120 Mouse and keyboard Combo"/>
    <n v="98.16"/>
    <n v="6"/>
    <x v="0"/>
    <n v="9.8160000000000007"/>
    <n v="0.1"/>
  </r>
  <r>
    <n v="4187"/>
    <s v="CA-2017-112536"/>
    <x v="791"/>
    <x v="3"/>
    <n v="5"/>
    <x v="5"/>
    <s v="Thu"/>
    <d v="2017-05-23T00:00:00"/>
    <x v="1"/>
    <s v="SG-20890"/>
    <s v="Susan Gilcrest"/>
    <s v="Corporate"/>
    <s v="United States"/>
    <s v="Mcallen"/>
    <x v="5"/>
    <n v="78501"/>
    <x v="2"/>
    <s v="OFF-BI-10003712"/>
    <x v="1"/>
    <s v="Binders"/>
    <s v="Acco Pressboard Covers with Storage Hooks, 14 7/8&quot; x 11&quot;, Light Blue"/>
    <n v="6.8739999999999997"/>
    <n v="7"/>
    <x v="3"/>
    <n v="-10.6547"/>
    <n v="-1.55"/>
  </r>
  <r>
    <n v="4190"/>
    <s v="CA-2016-157714"/>
    <x v="181"/>
    <x v="0"/>
    <n v="9"/>
    <x v="8"/>
    <s v="Mon"/>
    <d v="2016-10-01T00:00:00"/>
    <x v="0"/>
    <s v="CS-12175"/>
    <s v="Charles Sheldon"/>
    <s v="Corporate"/>
    <s v="United States"/>
    <s v="Iowa City"/>
    <x v="23"/>
    <n v="52240"/>
    <x v="2"/>
    <s v="OFF-PA-10004022"/>
    <x v="1"/>
    <s v="Paper"/>
    <s v="Hammermill Color Copier Paper (28Lb. and 96 Bright)"/>
    <n v="9.99"/>
    <n v="1"/>
    <x v="0"/>
    <n v="4.4954999999999998"/>
    <n v="0.44999999999999996"/>
  </r>
  <r>
    <n v="4191"/>
    <s v="CA-2017-166709"/>
    <x v="697"/>
    <x v="3"/>
    <n v="11"/>
    <x v="0"/>
    <s v="Fri"/>
    <d v="2017-11-22T00:00:00"/>
    <x v="1"/>
    <s v="HL-15040"/>
    <s v="Hunter Lopez"/>
    <s v="Consumer"/>
    <s v="United States"/>
    <s v="Newark"/>
    <x v="13"/>
    <n v="19711"/>
    <x v="3"/>
    <s v="TEC-CO-10004722"/>
    <x v="2"/>
    <s v="Copiers"/>
    <s v="Canon imageCLASS 2200 Advanced Copier"/>
    <n v="10499.97"/>
    <n v="3"/>
    <x v="0"/>
    <n v="5039.9856"/>
    <n v="0.48000000000000004"/>
  </r>
  <r>
    <n v="4192"/>
    <s v="CA-2015-129392"/>
    <x v="946"/>
    <x v="1"/>
    <n v="7"/>
    <x v="7"/>
    <s v="Wed"/>
    <d v="2015-07-08T00:00:00"/>
    <x v="3"/>
    <s v="DM-13015"/>
    <s v="Darrin Martin"/>
    <s v="Consumer"/>
    <s v="United States"/>
    <s v="Houston"/>
    <x v="5"/>
    <n v="77070"/>
    <x v="2"/>
    <s v="OFF-PA-10004248"/>
    <x v="1"/>
    <s v="Paper"/>
    <s v="Xerox 1990"/>
    <n v="21.12"/>
    <n v="5"/>
    <x v="2"/>
    <n v="6.6"/>
    <n v="0.31249999999999994"/>
  </r>
  <r>
    <n v="4193"/>
    <s v="CA-2015-150875"/>
    <x v="544"/>
    <x v="1"/>
    <n v="11"/>
    <x v="0"/>
    <s v="Mon"/>
    <d v="2015-11-20T00:00:00"/>
    <x v="1"/>
    <s v="HK-14890"/>
    <s v="Heather Kirkland"/>
    <s v="Corporate"/>
    <s v="United States"/>
    <s v="Boise"/>
    <x v="45"/>
    <n v="83704"/>
    <x v="1"/>
    <s v="FUR-TA-10000577"/>
    <x v="0"/>
    <s v="Tables"/>
    <s v="Bretford CR4500 Series Slim Rectangular Table"/>
    <n v="696.42"/>
    <n v="2"/>
    <x v="0"/>
    <n v="160.17660000000001"/>
    <n v="0.23000000000000004"/>
  </r>
  <r>
    <n v="4195"/>
    <s v="CA-2015-154200"/>
    <x v="649"/>
    <x v="1"/>
    <n v="6"/>
    <x v="1"/>
    <s v="Thu"/>
    <d v="2015-06-22T00:00:00"/>
    <x v="1"/>
    <s v="BG-11740"/>
    <s v="Bruce Geld"/>
    <s v="Consumer"/>
    <s v="United States"/>
    <s v="San Diego"/>
    <x v="1"/>
    <n v="92105"/>
    <x v="1"/>
    <s v="OFF-AR-10001044"/>
    <x v="1"/>
    <s v="Art"/>
    <s v="BOSTON Ranger #55 Pencil Sharpener, Black"/>
    <n v="51.98"/>
    <n v="2"/>
    <x v="0"/>
    <n v="15.074199999999999"/>
    <n v="0.28999999999999998"/>
  </r>
  <r>
    <n v="4196"/>
    <s v="CA-2016-124233"/>
    <x v="143"/>
    <x v="0"/>
    <n v="4"/>
    <x v="3"/>
    <s v="Fri"/>
    <d v="2016-04-14T00:00:00"/>
    <x v="1"/>
    <s v="CK-12595"/>
    <s v="Clytie Kelty"/>
    <s v="Consumer"/>
    <s v="United States"/>
    <s v="Los Angeles"/>
    <x v="1"/>
    <n v="90032"/>
    <x v="1"/>
    <s v="FUR-FU-10002597"/>
    <x v="0"/>
    <s v="Furnishings"/>
    <s v="C-Line Magnetic Cubicle Keepers, Clear Polypropylene"/>
    <n v="24.7"/>
    <n v="5"/>
    <x v="0"/>
    <n v="10.374000000000001"/>
    <n v="0.42000000000000004"/>
  </r>
  <r>
    <n v="4197"/>
    <s v="US-2015-134271"/>
    <x v="24"/>
    <x v="1"/>
    <n v="4"/>
    <x v="3"/>
    <s v="Sat"/>
    <d v="2015-04-23T00:00:00"/>
    <x v="0"/>
    <s v="RF-19735"/>
    <s v="Roland Fjeld"/>
    <s v="Consumer"/>
    <s v="United States"/>
    <s v="New York City"/>
    <x v="15"/>
    <n v="10024"/>
    <x v="3"/>
    <s v="OFF-LA-10004093"/>
    <x v="1"/>
    <s v="Labels"/>
    <s v="Avery 486"/>
    <n v="21.93"/>
    <n v="3"/>
    <x v="0"/>
    <n v="10.3071"/>
    <n v="0.47000000000000003"/>
  </r>
  <r>
    <n v="4198"/>
    <s v="US-2016-161683"/>
    <x v="274"/>
    <x v="0"/>
    <n v="12"/>
    <x v="4"/>
    <s v="Sat"/>
    <d v="2016-12-08T00:00:00"/>
    <x v="1"/>
    <s v="CJ-12010"/>
    <s v="Caroline Jumper"/>
    <s v="Consumer"/>
    <s v="United States"/>
    <s v="Philadelphia"/>
    <x v="9"/>
    <n v="19134"/>
    <x v="3"/>
    <s v="OFF-AP-10000179"/>
    <x v="1"/>
    <s v="Appliances"/>
    <s v="Honeywell Enviracaire Portable HEPA Air Cleaner for up to 10 x 16 Room"/>
    <n v="394.81599999999997"/>
    <n v="4"/>
    <x v="2"/>
    <n v="93.768799999999999"/>
    <n v="0.23750000000000002"/>
  </r>
  <r>
    <n v="4200"/>
    <s v="CA-2015-143105"/>
    <x v="889"/>
    <x v="1"/>
    <n v="12"/>
    <x v="4"/>
    <s v="Thu"/>
    <d v="2015-12-10T00:00:00"/>
    <x v="3"/>
    <s v="MA-17560"/>
    <s v="Matt Abelman"/>
    <s v="Home Office"/>
    <s v="United States"/>
    <s v="New York City"/>
    <x v="15"/>
    <n v="10024"/>
    <x v="3"/>
    <s v="OFF-LA-10004093"/>
    <x v="1"/>
    <s v="Labels"/>
    <s v="Avery 486"/>
    <n v="7.31"/>
    <n v="1"/>
    <x v="0"/>
    <n v="3.4357000000000002"/>
    <n v="0.47000000000000003"/>
  </r>
  <r>
    <n v="4204"/>
    <s v="CA-2014-145387"/>
    <x v="653"/>
    <x v="2"/>
    <n v="10"/>
    <x v="2"/>
    <s v="Fri"/>
    <d v="2014-11-02T00:00:00"/>
    <x v="0"/>
    <s v="AM-10705"/>
    <s v="Anne McFarland"/>
    <s v="Consumer"/>
    <s v="United States"/>
    <s v="Cranston"/>
    <x v="34"/>
    <n v="2920"/>
    <x v="3"/>
    <s v="OFF-AR-10001683"/>
    <x v="1"/>
    <s v="Art"/>
    <s v="Lumber Crayons"/>
    <n v="49.25"/>
    <n v="5"/>
    <x v="0"/>
    <n v="18.715"/>
    <n v="0.38"/>
  </r>
  <r>
    <n v="4211"/>
    <s v="CA-2017-109715"/>
    <x v="34"/>
    <x v="3"/>
    <n v="12"/>
    <x v="4"/>
    <s v="Sat"/>
    <d v="2017-12-14T00:00:00"/>
    <x v="1"/>
    <s v="AH-10585"/>
    <s v="Angele Hood"/>
    <s v="Consumer"/>
    <s v="United States"/>
    <s v="Chicago"/>
    <x v="10"/>
    <n v="60623"/>
    <x v="2"/>
    <s v="OFF-PA-10004965"/>
    <x v="1"/>
    <s v="Paper"/>
    <s v="Xerox 1921"/>
    <n v="15.984"/>
    <n v="2"/>
    <x v="2"/>
    <n v="4.9950000000000001"/>
    <n v="0.3125"/>
  </r>
  <r>
    <n v="4212"/>
    <s v="CA-2014-166457"/>
    <x v="947"/>
    <x v="2"/>
    <n v="5"/>
    <x v="5"/>
    <s v="Mon"/>
    <d v="2014-05-09T00:00:00"/>
    <x v="0"/>
    <s v="PF-19120"/>
    <s v="Peter Fuller"/>
    <s v="Consumer"/>
    <s v="United States"/>
    <s v="Richmond"/>
    <x v="0"/>
    <n v="40475"/>
    <x v="0"/>
    <s v="OFF-PA-10003016"/>
    <x v="1"/>
    <s v="Paper"/>
    <s v="Adams &quot;While You Were Out&quot; Message Pads"/>
    <n v="9.42"/>
    <n v="3"/>
    <x v="0"/>
    <n v="4.2389999999999999"/>
    <n v="0.45"/>
  </r>
  <r>
    <n v="4215"/>
    <s v="CA-2016-164637"/>
    <x v="754"/>
    <x v="0"/>
    <n v="3"/>
    <x v="10"/>
    <s v="Fri"/>
    <d v="2016-03-08T00:00:00"/>
    <x v="1"/>
    <s v="RD-19480"/>
    <s v="Rick Duston"/>
    <s v="Consumer"/>
    <s v="United States"/>
    <s v="Mishawaka"/>
    <x v="14"/>
    <n v="46544"/>
    <x v="2"/>
    <s v="OFF-BI-10003876"/>
    <x v="1"/>
    <s v="Binders"/>
    <s v="Green Canvas Binder for 8-1/2&quot; x 14&quot; Sheets"/>
    <n v="128.4"/>
    <n v="3"/>
    <x v="0"/>
    <n v="64.2"/>
    <n v="0.5"/>
  </r>
  <r>
    <n v="4216"/>
    <s v="CA-2014-103590"/>
    <x v="948"/>
    <x v="2"/>
    <n v="11"/>
    <x v="0"/>
    <s v="Sun"/>
    <d v="2014-12-04T00:00:00"/>
    <x v="1"/>
    <s v="JL-15505"/>
    <s v="Jeremy Lonsdale"/>
    <s v="Consumer"/>
    <s v="United States"/>
    <s v="Mount Vernon"/>
    <x v="15"/>
    <n v="10550"/>
    <x v="3"/>
    <s v="OFF-EN-10004007"/>
    <x v="1"/>
    <s v="Envelopes"/>
    <s v="Park Ridge Embossed Executive Business Envelopes"/>
    <n v="62.28"/>
    <n v="4"/>
    <x v="0"/>
    <n v="29.271599999999999"/>
    <n v="0.47"/>
  </r>
  <r>
    <n v="4217"/>
    <s v="CA-2015-111234"/>
    <x v="949"/>
    <x v="1"/>
    <n v="2"/>
    <x v="11"/>
    <s v="Wed"/>
    <d v="2015-02-22T00:00:00"/>
    <x v="1"/>
    <s v="AB-10600"/>
    <s v="Ann Blume"/>
    <s v="Corporate"/>
    <s v="United States"/>
    <s v="Los Angeles"/>
    <x v="1"/>
    <n v="90004"/>
    <x v="1"/>
    <s v="OFF-LA-10002271"/>
    <x v="1"/>
    <s v="Labels"/>
    <s v="Smead Alpha-Z Color-Coded Second Alphabetical Labels and Starter Set"/>
    <n v="9.24"/>
    <n v="3"/>
    <x v="0"/>
    <n v="4.4352"/>
    <n v="0.48"/>
  </r>
  <r>
    <n v="4218"/>
    <s v="CA-2017-149881"/>
    <x v="715"/>
    <x v="3"/>
    <n v="4"/>
    <x v="3"/>
    <s v="Sat"/>
    <d v="2017-04-03T00:00:00"/>
    <x v="2"/>
    <s v="NC-18535"/>
    <s v="Nick Crebassa"/>
    <s v="Corporate"/>
    <s v="United States"/>
    <s v="San Francisco"/>
    <x v="1"/>
    <n v="94110"/>
    <x v="1"/>
    <s v="FUR-BO-10003894"/>
    <x v="0"/>
    <s v="Bookcases"/>
    <s v="Safco Value Mate Steel Bookcase, Baked Enamel Finish on Steel, Black"/>
    <n v="482.66399999999999"/>
    <n v="8"/>
    <x v="11"/>
    <n v="85.176000000000002"/>
    <n v="0.17647058823529413"/>
  </r>
  <r>
    <n v="4220"/>
    <s v="CA-2017-134565"/>
    <x v="529"/>
    <x v="3"/>
    <n v="6"/>
    <x v="1"/>
    <s v="Sun"/>
    <d v="2017-06-13T00:00:00"/>
    <x v="0"/>
    <s v="TB-21400"/>
    <s v="Tom Boeckenhauer"/>
    <s v="Consumer"/>
    <s v="United States"/>
    <s v="Seattle"/>
    <x v="4"/>
    <n v="98103"/>
    <x v="1"/>
    <s v="OFF-PA-10004243"/>
    <x v="1"/>
    <s v="Paper"/>
    <s v="Xerox 1939"/>
    <n v="37.94"/>
    <n v="2"/>
    <x v="0"/>
    <n v="18.211200000000002"/>
    <n v="0.48000000000000009"/>
  </r>
  <r>
    <n v="4225"/>
    <s v="CA-2016-108644"/>
    <x v="950"/>
    <x v="0"/>
    <n v="9"/>
    <x v="8"/>
    <s v="Fri"/>
    <d v="2016-10-03T00:00:00"/>
    <x v="2"/>
    <s v="SJ-20215"/>
    <s v="Sarah Jordon"/>
    <s v="Consumer"/>
    <s v="United States"/>
    <s v="Quincy"/>
    <x v="10"/>
    <n v="62301"/>
    <x v="2"/>
    <s v="OFF-BI-10000343"/>
    <x v="1"/>
    <s v="Binders"/>
    <s v="Pressboard Covers with Storage Hooks, 9 1/2&quot; x 11&quot;, Light Blue"/>
    <n v="1.964"/>
    <n v="2"/>
    <x v="3"/>
    <n v="-3.2406000000000001"/>
    <n v="-1.6500000000000001"/>
  </r>
  <r>
    <n v="4226"/>
    <s v="US-2014-102631"/>
    <x v="732"/>
    <x v="2"/>
    <n v="12"/>
    <x v="4"/>
    <s v="Sat"/>
    <d v="2014-12-17T00:00:00"/>
    <x v="1"/>
    <s v="EB-13840"/>
    <s v="Ellis Ballard"/>
    <s v="Corporate"/>
    <s v="United States"/>
    <s v="Chicago"/>
    <x v="10"/>
    <n v="60623"/>
    <x v="2"/>
    <s v="FUR-FU-10003930"/>
    <x v="0"/>
    <s v="Furnishings"/>
    <s v="Howard Miller 12-3/4 Diameter Accuwave DS  Wall Clock"/>
    <n v="94.427999999999997"/>
    <n v="3"/>
    <x v="6"/>
    <n v="-42.492600000000003"/>
    <n v="-0.45000000000000007"/>
  </r>
  <r>
    <n v="4227"/>
    <s v="CA-2017-120327"/>
    <x v="341"/>
    <x v="3"/>
    <n v="11"/>
    <x v="0"/>
    <s v="Sat"/>
    <d v="2017-11-16T00:00:00"/>
    <x v="1"/>
    <s v="WB-21850"/>
    <s v="William Brown"/>
    <s v="Consumer"/>
    <s v="United States"/>
    <s v="Urbandale"/>
    <x v="23"/>
    <n v="50322"/>
    <x v="2"/>
    <s v="OFF-FA-10004854"/>
    <x v="1"/>
    <s v="Fasteners"/>
    <s v="Vinyl Coated Wire Paper Clips in Organizer Box, 800/Box"/>
    <n v="45.92"/>
    <n v="4"/>
    <x v="0"/>
    <n v="21.5824"/>
    <n v="0.47"/>
  </r>
  <r>
    <n v="4228"/>
    <s v="CA-2015-154970"/>
    <x v="951"/>
    <x v="1"/>
    <n v="1"/>
    <x v="9"/>
    <s v="Mon"/>
    <d v="2015-01-10T00:00:00"/>
    <x v="1"/>
    <s v="SR-20740"/>
    <s v="Steven Roelle"/>
    <s v="Home Office"/>
    <s v="United States"/>
    <s v="Seattle"/>
    <x v="4"/>
    <n v="98103"/>
    <x v="1"/>
    <s v="FUR-CH-10003396"/>
    <x v="0"/>
    <s v="Chairs"/>
    <s v="Global Deluxe Steno Chair"/>
    <n v="61.584000000000003"/>
    <n v="1"/>
    <x v="2"/>
    <n v="-6.9282000000000004"/>
    <n v="-0.1125"/>
  </r>
  <r>
    <n v="4229"/>
    <s v="CA-2016-113803"/>
    <x v="825"/>
    <x v="0"/>
    <n v="3"/>
    <x v="10"/>
    <s v="Thu"/>
    <d v="2016-03-26T00:00:00"/>
    <x v="2"/>
    <s v="VG-21805"/>
    <s v="Vivek Grady"/>
    <s v="Corporate"/>
    <s v="United States"/>
    <s v="Richmond"/>
    <x v="14"/>
    <n v="47374"/>
    <x v="2"/>
    <s v="OFF-PA-10001994"/>
    <x v="1"/>
    <s v="Paper"/>
    <s v="Ink Jet Note and Greeting Cards, 8-1/2&quot; x 5-1/2&quot; Card Size"/>
    <n v="22.48"/>
    <n v="1"/>
    <x v="0"/>
    <n v="10.3408"/>
    <n v="0.45999999999999996"/>
  </r>
  <r>
    <n v="4230"/>
    <s v="CA-2017-100223"/>
    <x v="952"/>
    <x v="3"/>
    <n v="7"/>
    <x v="7"/>
    <s v="Wed"/>
    <d v="2017-07-10T00:00:00"/>
    <x v="1"/>
    <s v="LS-16945"/>
    <s v="Linda Southworth"/>
    <s v="Corporate"/>
    <s v="United States"/>
    <s v="Dallas"/>
    <x v="5"/>
    <n v="75220"/>
    <x v="2"/>
    <s v="FUR-FU-10003601"/>
    <x v="0"/>
    <s v="Furnishings"/>
    <s v="Deflect-o RollaMat Studded, Beveled Mat for Medium Pile Carpeting"/>
    <n v="332.02800000000002"/>
    <n v="9"/>
    <x v="6"/>
    <n v="-348.62939999999998"/>
    <n v="-1.0499999999999998"/>
  </r>
  <r>
    <n v="4237"/>
    <s v="CA-2016-162404"/>
    <x v="309"/>
    <x v="0"/>
    <n v="7"/>
    <x v="7"/>
    <s v="Sat"/>
    <d v="2016-07-27T00:00:00"/>
    <x v="1"/>
    <s v="NF-18475"/>
    <s v="Neil Französisch"/>
    <s v="Home Office"/>
    <s v="United States"/>
    <s v="Rockford"/>
    <x v="10"/>
    <n v="61107"/>
    <x v="2"/>
    <s v="OFF-BI-10000948"/>
    <x v="1"/>
    <s v="Binders"/>
    <s v="GBC Laser Imprintable Binding System Covers, Desert Sand"/>
    <n v="11.416"/>
    <n v="4"/>
    <x v="3"/>
    <n v="-18.836400000000001"/>
    <n v="-1.6500000000000001"/>
  </r>
  <r>
    <n v="4238"/>
    <s v="CA-2017-104024"/>
    <x v="632"/>
    <x v="3"/>
    <n v="8"/>
    <x v="6"/>
    <s v="Tue"/>
    <d v="2017-09-03T00:00:00"/>
    <x v="0"/>
    <s v="MD-17860"/>
    <s v="Michael Dominguez"/>
    <s v="Corporate"/>
    <s v="United States"/>
    <s v="Philadelphia"/>
    <x v="9"/>
    <n v="19134"/>
    <x v="3"/>
    <s v="OFF-AR-10001972"/>
    <x v="1"/>
    <s v="Art"/>
    <s v="Newell 323"/>
    <n v="9.4079999999999995"/>
    <n v="7"/>
    <x v="2"/>
    <n v="0.7056"/>
    <n v="7.5000000000000011E-2"/>
  </r>
  <r>
    <n v="4239"/>
    <s v="CA-2017-147144"/>
    <x v="603"/>
    <x v="3"/>
    <n v="3"/>
    <x v="10"/>
    <s v="Sun"/>
    <d v="2017-03-28T00:00:00"/>
    <x v="2"/>
    <s v="MZ-17335"/>
    <s v="Maria Zettner"/>
    <s v="Home Office"/>
    <s v="United States"/>
    <s v="Seattle"/>
    <x v="4"/>
    <n v="98105"/>
    <x v="1"/>
    <s v="OFF-AR-10004587"/>
    <x v="1"/>
    <s v="Art"/>
    <s v="Boston 1827 Commercial Additional Cutter, Drive Gear &amp; Gear Rack for 1606"/>
    <n v="19.829999999999998"/>
    <n v="1"/>
    <x v="0"/>
    <n v="5.9489999999999998"/>
    <n v="0.30000000000000004"/>
  </r>
  <r>
    <n v="4240"/>
    <s v="CA-2017-158673"/>
    <x v="611"/>
    <x v="3"/>
    <n v="12"/>
    <x v="4"/>
    <s v="Fri"/>
    <d v="2018-01-04T00:00:00"/>
    <x v="1"/>
    <s v="KB-16600"/>
    <s v="Ken Brennan"/>
    <s v="Corporate"/>
    <s v="United States"/>
    <s v="Grand Rapids"/>
    <x v="12"/>
    <n v="49505"/>
    <x v="2"/>
    <s v="OFF-PA-10000994"/>
    <x v="1"/>
    <s v="Paper"/>
    <s v="Xerox 1915"/>
    <n v="209.7"/>
    <n v="2"/>
    <x v="0"/>
    <n v="100.65600000000001"/>
    <n v="0.48000000000000004"/>
  </r>
  <r>
    <n v="4241"/>
    <s v="CA-2014-133704"/>
    <x v="59"/>
    <x v="2"/>
    <n v="9"/>
    <x v="8"/>
    <s v="Sat"/>
    <d v="2014-09-26T00:00:00"/>
    <x v="1"/>
    <s v="MA-17995"/>
    <s v="Michelle Arnett"/>
    <s v="Home Office"/>
    <s v="United States"/>
    <s v="Los Angeles"/>
    <x v="1"/>
    <n v="90004"/>
    <x v="1"/>
    <s v="OFF-AP-10001366"/>
    <x v="1"/>
    <s v="Appliances"/>
    <s v="Staple holder"/>
    <n v="43.92"/>
    <n v="4"/>
    <x v="0"/>
    <n v="11.8584"/>
    <n v="0.26999999999999996"/>
  </r>
  <r>
    <n v="4243"/>
    <s v="CA-2016-159142"/>
    <x v="953"/>
    <x v="0"/>
    <n v="4"/>
    <x v="3"/>
    <s v="Mon"/>
    <d v="2016-04-05T00:00:00"/>
    <x v="2"/>
    <s v="ME-17320"/>
    <s v="Maria Etezadi"/>
    <s v="Home Office"/>
    <s v="United States"/>
    <s v="Springfield"/>
    <x v="17"/>
    <n v="22153"/>
    <x v="0"/>
    <s v="TEC-PH-10001448"/>
    <x v="2"/>
    <s v="Phones"/>
    <s v="Anker Astro 15000mAh USB Portable Charger"/>
    <n v="149.97"/>
    <n v="3"/>
    <x v="0"/>
    <n v="5.9988000000000001"/>
    <n v="0.04"/>
  </r>
  <r>
    <n v="4245"/>
    <s v="CA-2014-138436"/>
    <x v="954"/>
    <x v="2"/>
    <n v="3"/>
    <x v="10"/>
    <s v="Wed"/>
    <d v="2014-03-30T00:00:00"/>
    <x v="1"/>
    <s v="JD-15895"/>
    <s v="Jonathan Doherty"/>
    <s v="Corporate"/>
    <s v="United States"/>
    <s v="Los Angeles"/>
    <x v="1"/>
    <n v="90036"/>
    <x v="1"/>
    <s v="TEC-AC-10002323"/>
    <x v="2"/>
    <s v="Accessories"/>
    <s v="SanDisk Ultra 32 GB MicroSDHC Class 10 Memory Card"/>
    <n v="66.3"/>
    <n v="3"/>
    <x v="0"/>
    <n v="8.6189999999999998"/>
    <n v="0.13"/>
  </r>
  <r>
    <n v="4246"/>
    <s v="CA-2017-117702"/>
    <x v="352"/>
    <x v="3"/>
    <n v="11"/>
    <x v="0"/>
    <s v="Tue"/>
    <d v="2017-12-04T00:00:00"/>
    <x v="1"/>
    <s v="LS-16975"/>
    <s v="Lindsay Shagiari"/>
    <s v="Home Office"/>
    <s v="United States"/>
    <s v="Baltimore"/>
    <x v="39"/>
    <n v="21215"/>
    <x v="3"/>
    <s v="OFF-AR-10004582"/>
    <x v="1"/>
    <s v="Art"/>
    <s v="BIC Brite Liner Grip Highlighters"/>
    <n v="1.64"/>
    <n v="1"/>
    <x v="0"/>
    <n v="0.73799999999999999"/>
    <n v="0.45"/>
  </r>
  <r>
    <n v="4249"/>
    <s v="CA-2016-157336"/>
    <x v="49"/>
    <x v="0"/>
    <n v="12"/>
    <x v="4"/>
    <s v="Thu"/>
    <d v="2016-12-05T00:00:00"/>
    <x v="0"/>
    <s v="SJ-20500"/>
    <s v="Shirley Jackson"/>
    <s v="Consumer"/>
    <s v="United States"/>
    <s v="Fairfield"/>
    <x v="29"/>
    <n v="6824"/>
    <x v="3"/>
    <s v="OFF-BI-10004236"/>
    <x v="1"/>
    <s v="Binders"/>
    <s v="XtraLife ClearVue Slant-D Ring Binder, White, 3&quot;"/>
    <n v="88.08"/>
    <n v="6"/>
    <x v="0"/>
    <n v="40.516800000000003"/>
    <n v="0.46000000000000008"/>
  </r>
  <r>
    <n v="4251"/>
    <s v="CA-2014-168130"/>
    <x v="111"/>
    <x v="2"/>
    <n v="9"/>
    <x v="8"/>
    <s v="Fri"/>
    <d v="2014-09-19T00:00:00"/>
    <x v="3"/>
    <s v="BS-11365"/>
    <s v="Bill Shonely"/>
    <s v="Corporate"/>
    <s v="United States"/>
    <s v="New York City"/>
    <x v="15"/>
    <n v="10011"/>
    <x v="3"/>
    <s v="FUR-CH-10000988"/>
    <x v="0"/>
    <s v="Chairs"/>
    <s v="Hon Olson Stacker Stools"/>
    <n v="887.10299999999995"/>
    <n v="7"/>
    <x v="9"/>
    <n v="177.42060000000001"/>
    <n v="0.2"/>
  </r>
  <r>
    <n v="4252"/>
    <s v="CA-2015-155068"/>
    <x v="916"/>
    <x v="1"/>
    <n v="10"/>
    <x v="2"/>
    <s v="Fri"/>
    <d v="2015-10-23T00:00:00"/>
    <x v="3"/>
    <s v="RA-19285"/>
    <s v="Ralph Arnett"/>
    <s v="Consumer"/>
    <s v="United States"/>
    <s v="Lakeland"/>
    <x v="2"/>
    <n v="33801"/>
    <x v="0"/>
    <s v="TEC-PH-10004897"/>
    <x v="2"/>
    <s v="Phones"/>
    <s v="Mediabridge Sport Armband iPhone 5s"/>
    <n v="55.944000000000003"/>
    <n v="7"/>
    <x v="2"/>
    <n v="-13.2867"/>
    <n v="-0.23749999999999999"/>
  </r>
  <r>
    <n v="4255"/>
    <s v="CA-2017-163160"/>
    <x v="119"/>
    <x v="3"/>
    <n v="10"/>
    <x v="2"/>
    <s v="Fri"/>
    <d v="2017-10-16T00:00:00"/>
    <x v="2"/>
    <s v="TS-21610"/>
    <s v="Troy Staebel"/>
    <s v="Consumer"/>
    <s v="United States"/>
    <s v="Freeport"/>
    <x v="10"/>
    <n v="61032"/>
    <x v="2"/>
    <s v="OFF-PA-10003127"/>
    <x v="1"/>
    <s v="Paper"/>
    <s v="Easy-staple paper"/>
    <n v="63.311999999999998"/>
    <n v="3"/>
    <x v="2"/>
    <n v="20.5764"/>
    <n v="0.32500000000000001"/>
  </r>
  <r>
    <n v="4258"/>
    <s v="CA-2015-101924"/>
    <x v="403"/>
    <x v="1"/>
    <n v="9"/>
    <x v="8"/>
    <s v="Fri"/>
    <d v="2015-09-09T00:00:00"/>
    <x v="1"/>
    <s v="KB-16585"/>
    <s v="Ken Black"/>
    <s v="Corporate"/>
    <s v="United States"/>
    <s v="Medford"/>
    <x v="21"/>
    <n v="97504"/>
    <x v="1"/>
    <s v="OFF-BI-10000962"/>
    <x v="1"/>
    <s v="Binders"/>
    <s v="Acco Flexible ACCOHIDE Square Ring Data Binder, Dark Blue, 11 1/2&quot; X 14&quot; 7/8&quot;"/>
    <n v="9.7620000000000005"/>
    <n v="2"/>
    <x v="7"/>
    <n v="-6.8334000000000001"/>
    <n v="-0.7"/>
  </r>
  <r>
    <n v="4259"/>
    <s v="CA-2016-124793"/>
    <x v="557"/>
    <x v="0"/>
    <n v="3"/>
    <x v="10"/>
    <s v="Mon"/>
    <d v="2016-03-16T00:00:00"/>
    <x v="2"/>
    <s v="MM-18280"/>
    <s v="Muhammed MacIntyre"/>
    <s v="Corporate"/>
    <s v="United States"/>
    <s v="Seattle"/>
    <x v="4"/>
    <n v="98103"/>
    <x v="1"/>
    <s v="FUR-CH-10002880"/>
    <x v="0"/>
    <s v="Chairs"/>
    <s v="Global High-Back Leather Tilter, Burgundy"/>
    <n v="196.78399999999999"/>
    <n v="2"/>
    <x v="2"/>
    <n v="-22.138200000000001"/>
    <n v="-0.11250000000000002"/>
  </r>
  <r>
    <n v="4260"/>
    <s v="CA-2017-118367"/>
    <x v="955"/>
    <x v="3"/>
    <n v="10"/>
    <x v="2"/>
    <s v="Sat"/>
    <d v="2017-11-02T00:00:00"/>
    <x v="0"/>
    <s v="LO-17170"/>
    <s v="Lori Olson"/>
    <s v="Corporate"/>
    <s v="United States"/>
    <s v="New York City"/>
    <x v="15"/>
    <n v="10035"/>
    <x v="3"/>
    <s v="OFF-EN-10004386"/>
    <x v="1"/>
    <s v="Envelopes"/>
    <s v="Recycled Interoffice Envelopes with String and Button Closure, 10 x 13"/>
    <n v="47.98"/>
    <n v="2"/>
    <x v="0"/>
    <n v="23.99"/>
    <n v="0.5"/>
  </r>
  <r>
    <n v="4261"/>
    <s v="CA-2017-164819"/>
    <x v="450"/>
    <x v="3"/>
    <n v="10"/>
    <x v="2"/>
    <s v="Sun"/>
    <d v="2017-10-19T00:00:00"/>
    <x v="0"/>
    <s v="RS-19420"/>
    <s v="Ricardo Sperren"/>
    <s v="Corporate"/>
    <s v="United States"/>
    <s v="Fairfield"/>
    <x v="29"/>
    <n v="6824"/>
    <x v="3"/>
    <s v="OFF-LA-10001045"/>
    <x v="1"/>
    <s v="Labels"/>
    <s v="Permanent Self-Adhesive File Folder Labels for Typewriters by Universal"/>
    <n v="13.05"/>
    <n v="5"/>
    <x v="0"/>
    <n v="6.0030000000000001"/>
    <n v="0.45999999999999996"/>
  </r>
  <r>
    <n v="4262"/>
    <s v="CA-2017-158344"/>
    <x v="778"/>
    <x v="3"/>
    <n v="8"/>
    <x v="6"/>
    <s v="Mon"/>
    <d v="2017-08-11T00:00:00"/>
    <x v="1"/>
    <s v="CC-12475"/>
    <s v="Cindy Chapman"/>
    <s v="Consumer"/>
    <s v="United States"/>
    <s v="Moorhead"/>
    <x v="11"/>
    <n v="56560"/>
    <x v="2"/>
    <s v="TEC-AC-10002006"/>
    <x v="2"/>
    <s v="Accessories"/>
    <s v="Memorex Micro Travel Drive 16 GB"/>
    <n v="63.96"/>
    <n v="4"/>
    <x v="0"/>
    <n v="19.8276"/>
    <n v="0.31"/>
  </r>
  <r>
    <n v="4263"/>
    <s v="CA-2017-123351"/>
    <x v="295"/>
    <x v="3"/>
    <n v="9"/>
    <x v="8"/>
    <s v="Thu"/>
    <d v="2017-09-25T00:00:00"/>
    <x v="1"/>
    <s v="KT-16480"/>
    <s v="Kean Thornton"/>
    <s v="Consumer"/>
    <s v="United States"/>
    <s v="Columbus"/>
    <x v="32"/>
    <n v="31907"/>
    <x v="0"/>
    <s v="OFF-AP-10001242"/>
    <x v="1"/>
    <s v="Appliances"/>
    <s v="APC 7 Outlet Network SurgeArrest Surge Protector"/>
    <n v="80.48"/>
    <n v="1"/>
    <x v="0"/>
    <n v="24.143999999999998"/>
    <n v="0.3"/>
  </r>
  <r>
    <n v="4265"/>
    <s v="US-2016-131611"/>
    <x v="728"/>
    <x v="0"/>
    <n v="11"/>
    <x v="0"/>
    <s v="Sat"/>
    <d v="2016-11-09T00:00:00"/>
    <x v="1"/>
    <s v="EP-13915"/>
    <s v="Emily Phan"/>
    <s v="Consumer"/>
    <s v="United States"/>
    <s v="Houston"/>
    <x v="5"/>
    <n v="77036"/>
    <x v="2"/>
    <s v="FUR-TA-10002774"/>
    <x v="0"/>
    <s v="Tables"/>
    <s v="Laminate Occasional Tables"/>
    <n v="863.12800000000004"/>
    <n v="8"/>
    <x v="4"/>
    <n v="-160.29519999999999"/>
    <n v="-0.18571428571428569"/>
  </r>
  <r>
    <n v="4270"/>
    <s v="US-2017-124821"/>
    <x v="640"/>
    <x v="3"/>
    <n v="6"/>
    <x v="1"/>
    <s v="Sun"/>
    <d v="2017-06-29T00:00:00"/>
    <x v="0"/>
    <s v="AM-10705"/>
    <s v="Anne McFarland"/>
    <s v="Consumer"/>
    <s v="United States"/>
    <s v="Seattle"/>
    <x v="4"/>
    <n v="98115"/>
    <x v="1"/>
    <s v="FUR-TA-10000688"/>
    <x v="0"/>
    <s v="Tables"/>
    <s v="Chromcraft Bull-Nose Wood Round Conference Table Top, Wood Base"/>
    <n v="871.4"/>
    <n v="4"/>
    <x v="0"/>
    <n v="148.13800000000001"/>
    <n v="0.17"/>
  </r>
  <r>
    <n v="4271"/>
    <s v="CA-2015-166975"/>
    <x v="647"/>
    <x v="1"/>
    <n v="11"/>
    <x v="0"/>
    <s v="Thu"/>
    <d v="2015-11-30T00:00:00"/>
    <x v="1"/>
    <s v="SH-20635"/>
    <s v="Stefanie Holloman"/>
    <s v="Corporate"/>
    <s v="United States"/>
    <s v="Jackson"/>
    <x v="18"/>
    <n v="38301"/>
    <x v="0"/>
    <s v="FUR-FU-10003930"/>
    <x v="0"/>
    <s v="Furnishings"/>
    <s v="Howard Miller 12-3/4 Diameter Accuwave DS  Wall Clock"/>
    <n v="692.47199999999998"/>
    <n v="11"/>
    <x v="2"/>
    <n v="190.4298"/>
    <n v="0.27500000000000002"/>
  </r>
  <r>
    <n v="4272"/>
    <s v="CA-2016-123806"/>
    <x v="387"/>
    <x v="0"/>
    <n v="11"/>
    <x v="0"/>
    <s v="Thu"/>
    <d v="2016-11-27T00:00:00"/>
    <x v="0"/>
    <s v="LA-16780"/>
    <s v="Laura Armstrong"/>
    <s v="Corporate"/>
    <s v="United States"/>
    <s v="Baltimore"/>
    <x v="39"/>
    <n v="21215"/>
    <x v="3"/>
    <s v="FUR-FU-10000965"/>
    <x v="0"/>
    <s v="Furnishings"/>
    <s v="Howard Miller 11-1/2&quot; Diameter Ridgewood Wall Clock"/>
    <n v="207.76"/>
    <n v="4"/>
    <x v="0"/>
    <n v="85.181600000000003"/>
    <n v="0.41000000000000003"/>
  </r>
  <r>
    <n v="4273"/>
    <s v="US-2017-158505"/>
    <x v="245"/>
    <x v="3"/>
    <n v="7"/>
    <x v="7"/>
    <s v="Fri"/>
    <d v="2017-07-21T00:00:00"/>
    <x v="3"/>
    <s v="SF-20200"/>
    <s v="Sarah Foster"/>
    <s v="Consumer"/>
    <s v="United States"/>
    <s v="Murray"/>
    <x v="7"/>
    <n v="84107"/>
    <x v="1"/>
    <s v="TEC-PH-10004071"/>
    <x v="2"/>
    <s v="Phones"/>
    <s v="PayAnywhere Card Reader"/>
    <n v="71.927999999999997"/>
    <n v="9"/>
    <x v="2"/>
    <n v="6.2937000000000003"/>
    <n v="8.7500000000000008E-2"/>
  </r>
  <r>
    <n v="4275"/>
    <s v="CA-2015-142692"/>
    <x v="916"/>
    <x v="1"/>
    <n v="10"/>
    <x v="2"/>
    <s v="Fri"/>
    <d v="2015-10-28T00:00:00"/>
    <x v="1"/>
    <s v="AG-10495"/>
    <s v="Andrew Gjertsen"/>
    <s v="Corporate"/>
    <s v="United States"/>
    <s v="Seattle"/>
    <x v="4"/>
    <n v="98105"/>
    <x v="1"/>
    <s v="OFF-BI-10004140"/>
    <x v="1"/>
    <s v="Binders"/>
    <s v="Avery Non-Stick Binders"/>
    <n v="3.5920000000000001"/>
    <n v="1"/>
    <x v="2"/>
    <n v="1.1225000000000001"/>
    <n v="0.3125"/>
  </r>
  <r>
    <n v="4276"/>
    <s v="CA-2015-123456"/>
    <x v="581"/>
    <x v="1"/>
    <n v="7"/>
    <x v="7"/>
    <s v="Thu"/>
    <d v="2015-07-13T00:00:00"/>
    <x v="1"/>
    <s v="KN-16450"/>
    <s v="Kean Nguyen"/>
    <s v="Corporate"/>
    <s v="United States"/>
    <s v="Dallas"/>
    <x v="5"/>
    <n v="75220"/>
    <x v="2"/>
    <s v="OFF-AP-10002684"/>
    <x v="1"/>
    <s v="Appliances"/>
    <s v="Acco 7-Outlet Masterpiece Power Center, Wihtout Fax/Phone Line Protection"/>
    <n v="48.631999999999998"/>
    <n v="2"/>
    <x v="3"/>
    <n v="-121.58"/>
    <n v="-2.5"/>
  </r>
  <r>
    <n v="4277"/>
    <s v="CA-2017-151358"/>
    <x v="237"/>
    <x v="3"/>
    <n v="8"/>
    <x v="6"/>
    <s v="Fri"/>
    <d v="2017-08-22T00:00:00"/>
    <x v="1"/>
    <s v="NF-18595"/>
    <s v="Nicole Fjeld"/>
    <s v="Home Office"/>
    <s v="United States"/>
    <s v="Seattle"/>
    <x v="4"/>
    <n v="98105"/>
    <x v="1"/>
    <s v="OFF-ST-10000046"/>
    <x v="1"/>
    <s v="Storage"/>
    <s v="Fellowes Super Stor/Drawer Files"/>
    <n v="323.10000000000002"/>
    <n v="2"/>
    <x v="0"/>
    <n v="61.389000000000003"/>
    <n v="0.19"/>
  </r>
  <r>
    <n v="4278"/>
    <s v="US-2016-107440"/>
    <x v="941"/>
    <x v="0"/>
    <n v="4"/>
    <x v="3"/>
    <s v="Sat"/>
    <d v="2016-04-20T00:00:00"/>
    <x v="1"/>
    <s v="BS-11365"/>
    <s v="Bill Shonely"/>
    <s v="Corporate"/>
    <s v="United States"/>
    <s v="Lakewood"/>
    <x v="30"/>
    <n v="8701"/>
    <x v="3"/>
    <s v="TEC-MA-10001047"/>
    <x v="2"/>
    <s v="Machines"/>
    <s v="3D Systems Cube Printer, 2nd Generation, Magenta"/>
    <n v="9099.93"/>
    <n v="7"/>
    <x v="0"/>
    <n v="2365.9818"/>
    <n v="0.26"/>
  </r>
  <r>
    <n v="4281"/>
    <s v="CA-2014-166989"/>
    <x v="683"/>
    <x v="2"/>
    <n v="11"/>
    <x v="0"/>
    <s v="Fri"/>
    <d v="2014-11-18T00:00:00"/>
    <x v="1"/>
    <s v="RM-19675"/>
    <s v="Robert Marley"/>
    <s v="Home Office"/>
    <s v="United States"/>
    <s v="New York City"/>
    <x v="15"/>
    <n v="10011"/>
    <x v="3"/>
    <s v="OFF-PA-10004470"/>
    <x v="1"/>
    <s v="Paper"/>
    <s v="Adams Write n' Stick Phone Message Book, 11&quot; X 5 1/4&quot;, 200 Messages"/>
    <n v="11.36"/>
    <n v="2"/>
    <x v="0"/>
    <n v="5.2256"/>
    <n v="0.46"/>
  </r>
  <r>
    <n v="4283"/>
    <s v="CA-2014-103100"/>
    <x v="411"/>
    <x v="2"/>
    <n v="12"/>
    <x v="4"/>
    <s v="Sat"/>
    <d v="2014-12-23T00:00:00"/>
    <x v="2"/>
    <s v="AB-10105"/>
    <s v="Adrian Barton"/>
    <s v="Consumer"/>
    <s v="United States"/>
    <s v="Indianapolis"/>
    <x v="14"/>
    <n v="46203"/>
    <x v="2"/>
    <s v="OFF-LA-10003720"/>
    <x v="1"/>
    <s v="Labels"/>
    <s v="Avery 487"/>
    <n v="3.69"/>
    <n v="1"/>
    <x v="0"/>
    <n v="1.7343"/>
    <n v="0.47"/>
  </r>
  <r>
    <n v="4285"/>
    <s v="CA-2015-105690"/>
    <x v="82"/>
    <x v="1"/>
    <n v="11"/>
    <x v="0"/>
    <s v="Sat"/>
    <d v="2015-11-26T00:00:00"/>
    <x v="0"/>
    <s v="CA-11965"/>
    <s v="Carol Adams"/>
    <s v="Corporate"/>
    <s v="United States"/>
    <s v="Port Arthur"/>
    <x v="5"/>
    <n v="77642"/>
    <x v="2"/>
    <s v="FUR-BO-10003965"/>
    <x v="0"/>
    <s v="Bookcases"/>
    <s v="O'Sullivan Manor Hill 2-Door Library in Brianna Oak"/>
    <n v="246.1328"/>
    <n v="2"/>
    <x v="10"/>
    <n v="-76.011600000000001"/>
    <n v="-0.30882352941176472"/>
  </r>
  <r>
    <n v="4288"/>
    <s v="CA-2017-127516"/>
    <x v="116"/>
    <x v="3"/>
    <n v="12"/>
    <x v="4"/>
    <s v="Thu"/>
    <d v="2018-01-03T00:00:00"/>
    <x v="1"/>
    <s v="EH-14005"/>
    <s v="Erica Hernandez"/>
    <s v="Home Office"/>
    <s v="United States"/>
    <s v="Nashville"/>
    <x v="18"/>
    <n v="37211"/>
    <x v="0"/>
    <s v="OFF-ST-10000736"/>
    <x v="1"/>
    <s v="Storage"/>
    <s v="Carina Double Wide Media Storage Towers in Natural &amp; Black"/>
    <n v="64.784000000000006"/>
    <n v="1"/>
    <x v="2"/>
    <n v="-12.956799999999999"/>
    <n v="-0.19999999999999998"/>
  </r>
  <r>
    <n v="4289"/>
    <s v="US-2015-117184"/>
    <x v="956"/>
    <x v="1"/>
    <n v="5"/>
    <x v="5"/>
    <s v="Sun"/>
    <d v="2015-05-21T00:00:00"/>
    <x v="1"/>
    <s v="ON-18715"/>
    <s v="Odella Nelson"/>
    <s v="Corporate"/>
    <s v="United States"/>
    <s v="Houston"/>
    <x v="5"/>
    <n v="77095"/>
    <x v="2"/>
    <s v="OFF-BI-10002082"/>
    <x v="1"/>
    <s v="Binders"/>
    <s v="GBC Twin Loop Wire Binding Elements"/>
    <n v="33.28"/>
    <n v="5"/>
    <x v="3"/>
    <n v="-49.92"/>
    <n v="-1.5"/>
  </r>
  <r>
    <n v="4291"/>
    <s v="CA-2017-102407"/>
    <x v="34"/>
    <x v="3"/>
    <n v="12"/>
    <x v="4"/>
    <s v="Sat"/>
    <d v="2017-12-13T00:00:00"/>
    <x v="0"/>
    <s v="AT-10435"/>
    <s v="Alyssa Tate"/>
    <s v="Home Office"/>
    <s v="United States"/>
    <s v="Los Angeles"/>
    <x v="1"/>
    <n v="90004"/>
    <x v="1"/>
    <s v="OFF-AR-10000122"/>
    <x v="1"/>
    <s v="Art"/>
    <s v="Newell 314"/>
    <n v="11.16"/>
    <n v="2"/>
    <x v="0"/>
    <n v="2.79"/>
    <n v="0.25"/>
  </r>
  <r>
    <n v="4294"/>
    <s v="CA-2017-130967"/>
    <x v="431"/>
    <x v="3"/>
    <n v="3"/>
    <x v="10"/>
    <s v="Fri"/>
    <d v="2017-03-16T00:00:00"/>
    <x v="1"/>
    <s v="EB-13870"/>
    <s v="Emily Burns"/>
    <s v="Consumer"/>
    <s v="United States"/>
    <s v="Philadelphia"/>
    <x v="9"/>
    <n v="19140"/>
    <x v="3"/>
    <s v="TEC-PH-10004896"/>
    <x v="2"/>
    <s v="Phones"/>
    <s v="Nokia Lumia 521 (T-Mobile)"/>
    <n v="53.981999999999999"/>
    <n v="3"/>
    <x v="8"/>
    <n v="-10.7964"/>
    <n v="-0.2"/>
  </r>
  <r>
    <n v="4295"/>
    <s v="CA-2017-101581"/>
    <x v="756"/>
    <x v="3"/>
    <n v="10"/>
    <x v="2"/>
    <s v="Sun"/>
    <d v="2017-10-27T00:00:00"/>
    <x v="1"/>
    <s v="DW-13195"/>
    <s v="David Wiener"/>
    <s v="Corporate"/>
    <s v="United States"/>
    <s v="Redmond"/>
    <x v="21"/>
    <n v="97756"/>
    <x v="1"/>
    <s v="FUR-TA-10002607"/>
    <x v="0"/>
    <s v="Tables"/>
    <s v="KI Conference Tables"/>
    <n v="177.22499999999999"/>
    <n v="5"/>
    <x v="5"/>
    <n v="-120.51300000000001"/>
    <n v="-0.68"/>
  </r>
  <r>
    <n v="4296"/>
    <s v="CA-2017-169124"/>
    <x v="442"/>
    <x v="3"/>
    <n v="7"/>
    <x v="7"/>
    <s v="Mon"/>
    <d v="2017-07-10T00:00:00"/>
    <x v="1"/>
    <s v="MB-17305"/>
    <s v="Maria Bertelson"/>
    <s v="Consumer"/>
    <s v="United States"/>
    <s v="Citrus Heights"/>
    <x v="1"/>
    <n v="95610"/>
    <x v="1"/>
    <s v="FUR-FU-10001215"/>
    <x v="0"/>
    <s v="Furnishings"/>
    <s v="Howard Miller 11-1/2&quot; Diameter Brentwood Wall Clock"/>
    <n v="129.38999999999999"/>
    <n v="3"/>
    <x v="0"/>
    <n v="54.343800000000002"/>
    <n v="0.42000000000000004"/>
  </r>
  <r>
    <n v="4297"/>
    <s v="CA-2017-117261"/>
    <x v="504"/>
    <x v="3"/>
    <n v="9"/>
    <x v="8"/>
    <s v="Mon"/>
    <d v="2017-09-10T00:00:00"/>
    <x v="1"/>
    <s v="TH-21235"/>
    <s v="Tiffany House"/>
    <s v="Corporate"/>
    <s v="United States"/>
    <s v="Los Angeles"/>
    <x v="1"/>
    <n v="90032"/>
    <x v="1"/>
    <s v="OFF-ST-10000419"/>
    <x v="1"/>
    <s v="Storage"/>
    <s v="Rogers Jumbo File, Granite"/>
    <n v="54.32"/>
    <n v="4"/>
    <x v="0"/>
    <n v="0.54320000000000002"/>
    <n v="0.01"/>
  </r>
  <r>
    <n v="4298"/>
    <s v="CA-2017-129021"/>
    <x v="957"/>
    <x v="3"/>
    <n v="8"/>
    <x v="6"/>
    <s v="Wed"/>
    <d v="2017-08-26T00:00:00"/>
    <x v="0"/>
    <s v="PO-18850"/>
    <s v="Patrick O'Brill"/>
    <s v="Consumer"/>
    <s v="United States"/>
    <s v="Tallahassee"/>
    <x v="2"/>
    <n v="32303"/>
    <x v="0"/>
    <s v="TEC-PH-10001459"/>
    <x v="2"/>
    <s v="Phones"/>
    <s v="Samsung Galaxy Mega 6.3"/>
    <n v="4367.8959999999997"/>
    <n v="13"/>
    <x v="2"/>
    <n v="327.59219999999999"/>
    <n v="7.4999999999999997E-2"/>
  </r>
  <r>
    <n v="4303"/>
    <s v="CA-2014-123253"/>
    <x v="958"/>
    <x v="2"/>
    <n v="8"/>
    <x v="6"/>
    <s v="Fri"/>
    <d v="2014-08-25T00:00:00"/>
    <x v="0"/>
    <s v="DE-13255"/>
    <s v="Deanra Eno"/>
    <s v="Home Office"/>
    <s v="United States"/>
    <s v="Lakewood"/>
    <x v="24"/>
    <n v="44107"/>
    <x v="3"/>
    <s v="OFF-AR-10002804"/>
    <x v="1"/>
    <s v="Art"/>
    <s v="Faber Castell Col-Erase Pencils"/>
    <n v="3.9119999999999999"/>
    <n v="1"/>
    <x v="2"/>
    <n v="1.0268999999999999"/>
    <n v="0.26250000000000001"/>
  </r>
  <r>
    <n v="4304"/>
    <s v="CA-2016-121601"/>
    <x v="959"/>
    <x v="0"/>
    <n v="10"/>
    <x v="2"/>
    <s v="Tue"/>
    <d v="2016-10-04T00:00:00"/>
    <x v="3"/>
    <s v="MO-17500"/>
    <s v="Mary O'Rourke"/>
    <s v="Consumer"/>
    <s v="United States"/>
    <s v="The Colony"/>
    <x v="5"/>
    <n v="75056"/>
    <x v="2"/>
    <s v="OFF-EN-10003862"/>
    <x v="1"/>
    <s v="Envelopes"/>
    <s v="Laser &amp; Ink Jet Business Envelopes"/>
    <n v="59.752000000000002"/>
    <n v="7"/>
    <x v="2"/>
    <n v="19.4194"/>
    <n v="0.32499999999999996"/>
  </r>
  <r>
    <n v="4305"/>
    <s v="CA-2014-162278"/>
    <x v="960"/>
    <x v="2"/>
    <n v="10"/>
    <x v="2"/>
    <s v="Sun"/>
    <d v="2014-10-30T00:00:00"/>
    <x v="0"/>
    <s v="AH-10585"/>
    <s v="Angele Hood"/>
    <s v="Consumer"/>
    <s v="United States"/>
    <s v="Seattle"/>
    <x v="4"/>
    <n v="98105"/>
    <x v="1"/>
    <s v="FUR-FU-10000448"/>
    <x v="0"/>
    <s v="Furnishings"/>
    <s v="Tenex Chairmats For Use With Carpeted Floors"/>
    <n v="63.92"/>
    <n v="4"/>
    <x v="0"/>
    <n v="3.1960000000000002"/>
    <n v="0.05"/>
  </r>
  <r>
    <n v="4307"/>
    <s v="CA-2016-161095"/>
    <x v="922"/>
    <x v="0"/>
    <n v="6"/>
    <x v="1"/>
    <s v="Tue"/>
    <d v="2016-06-28T00:00:00"/>
    <x v="3"/>
    <s v="CS-12250"/>
    <s v="Chris Selesnick"/>
    <s v="Corporate"/>
    <s v="United States"/>
    <s v="Los Angeles"/>
    <x v="1"/>
    <n v="90032"/>
    <x v="1"/>
    <s v="OFF-BI-10002764"/>
    <x v="1"/>
    <s v="Binders"/>
    <s v="Recycled Pressboard Report Cover with Reinforced Top Hinge"/>
    <n v="7.7519999999999998"/>
    <n v="3"/>
    <x v="2"/>
    <n v="2.8100999999999998"/>
    <n v="0.36249999999999999"/>
  </r>
  <r>
    <n v="4309"/>
    <s v="CA-2014-125829"/>
    <x v="130"/>
    <x v="2"/>
    <n v="11"/>
    <x v="0"/>
    <s v="Tue"/>
    <d v="2014-11-11T00:00:00"/>
    <x v="1"/>
    <s v="WB-21850"/>
    <s v="William Brown"/>
    <s v="Consumer"/>
    <s v="United States"/>
    <s v="Los Angeles"/>
    <x v="1"/>
    <n v="90045"/>
    <x v="1"/>
    <s v="TEC-PH-10001079"/>
    <x v="2"/>
    <s v="Phones"/>
    <s v="Polycom SoundPoint Pro SE-225 Corded phone"/>
    <n v="666.34400000000005"/>
    <n v="7"/>
    <x v="2"/>
    <n v="66.634399999999999"/>
    <n v="9.9999999999999992E-2"/>
  </r>
  <r>
    <n v="4314"/>
    <s v="CA-2014-123127"/>
    <x v="78"/>
    <x v="2"/>
    <n v="9"/>
    <x v="8"/>
    <s v="Mon"/>
    <d v="2014-09-12T00:00:00"/>
    <x v="1"/>
    <s v="SP-20620"/>
    <s v="Stefania Perrino"/>
    <s v="Corporate"/>
    <s v="United States"/>
    <s v="Long Beach"/>
    <x v="15"/>
    <n v="11561"/>
    <x v="3"/>
    <s v="OFF-AP-10001962"/>
    <x v="1"/>
    <s v="Appliances"/>
    <s v="Black &amp; Decker Filter for Double Action Dustbuster Cordless Vac BLDV7210"/>
    <n v="16.78"/>
    <n v="2"/>
    <x v="0"/>
    <n v="4.1950000000000003"/>
    <n v="0.25"/>
  </r>
  <r>
    <n v="4315"/>
    <s v="CA-2015-115945"/>
    <x v="605"/>
    <x v="1"/>
    <n v="6"/>
    <x v="1"/>
    <s v="Thu"/>
    <d v="2015-07-01T00:00:00"/>
    <x v="1"/>
    <s v="AB-10165"/>
    <s v="Alan Barnes"/>
    <s v="Consumer"/>
    <s v="United States"/>
    <s v="Los Angeles"/>
    <x v="1"/>
    <n v="90045"/>
    <x v="1"/>
    <s v="OFF-AR-10004062"/>
    <x v="1"/>
    <s v="Art"/>
    <s v="Staples in misc. colors"/>
    <n v="20.96"/>
    <n v="2"/>
    <x v="0"/>
    <n v="5.24"/>
    <n v="0.25"/>
  </r>
  <r>
    <n v="4318"/>
    <s v="CA-2015-136735"/>
    <x v="351"/>
    <x v="1"/>
    <n v="7"/>
    <x v="7"/>
    <s v="Sun"/>
    <d v="2015-08-02T00:00:00"/>
    <x v="1"/>
    <s v="HA-14920"/>
    <s v="Helen Andreada"/>
    <s v="Consumer"/>
    <s v="United States"/>
    <s v="San Francisco"/>
    <x v="1"/>
    <n v="94110"/>
    <x v="1"/>
    <s v="OFF-EN-10002230"/>
    <x v="1"/>
    <s v="Envelopes"/>
    <s v="Airmail Envelopes"/>
    <n v="167.86"/>
    <n v="2"/>
    <x v="0"/>
    <n v="78.894199999999998"/>
    <n v="0.47"/>
  </r>
  <r>
    <n v="4319"/>
    <s v="US-2017-136189"/>
    <x v="225"/>
    <x v="3"/>
    <n v="12"/>
    <x v="4"/>
    <s v="Thu"/>
    <d v="2017-12-11T00:00:00"/>
    <x v="1"/>
    <s v="DC-13285"/>
    <s v="Debra Catini"/>
    <s v="Consumer"/>
    <s v="United States"/>
    <s v="Richmond"/>
    <x v="17"/>
    <n v="23223"/>
    <x v="0"/>
    <s v="FUR-FU-10000175"/>
    <x v="0"/>
    <s v="Furnishings"/>
    <s v="DAX Wood Document Frame."/>
    <n v="82.38"/>
    <n v="6"/>
    <x v="0"/>
    <n v="25.537800000000001"/>
    <n v="0.31000000000000005"/>
  </r>
  <r>
    <n v="4320"/>
    <s v="CA-2014-152345"/>
    <x v="281"/>
    <x v="2"/>
    <n v="12"/>
    <x v="4"/>
    <s v="Mon"/>
    <d v="2015-01-03T00:00:00"/>
    <x v="0"/>
    <s v="ST-20530"/>
    <s v="Shui Tom"/>
    <s v="Consumer"/>
    <s v="United States"/>
    <s v="Albuquerque"/>
    <x v="27"/>
    <n v="87105"/>
    <x v="1"/>
    <s v="TEC-PH-10004897"/>
    <x v="2"/>
    <s v="Phones"/>
    <s v="Mediabridge Sport Armband iPhone 5s"/>
    <n v="23.975999999999999"/>
    <n v="3"/>
    <x v="2"/>
    <n v="-5.6943000000000001"/>
    <n v="-0.23750000000000002"/>
  </r>
  <r>
    <n v="4322"/>
    <s v="US-2015-147662"/>
    <x v="961"/>
    <x v="1"/>
    <n v="2"/>
    <x v="11"/>
    <s v="Sat"/>
    <d v="2015-02-19T00:00:00"/>
    <x v="1"/>
    <s v="KB-16315"/>
    <s v="Karl Braun"/>
    <s v="Consumer"/>
    <s v="United States"/>
    <s v="Akron"/>
    <x v="24"/>
    <n v="44312"/>
    <x v="3"/>
    <s v="OFF-BI-10001658"/>
    <x v="1"/>
    <s v="Binders"/>
    <s v="GBC Standard Therm-A-Bind Covers"/>
    <n v="14.952"/>
    <n v="2"/>
    <x v="7"/>
    <n v="-11.961600000000001"/>
    <n v="-0.8"/>
  </r>
  <r>
    <n v="4327"/>
    <s v="CA-2016-153346"/>
    <x v="962"/>
    <x v="0"/>
    <n v="1"/>
    <x v="9"/>
    <s v="Mon"/>
    <d v="2016-01-27T00:00:00"/>
    <x v="2"/>
    <s v="TB-21355"/>
    <s v="Todd Boyes"/>
    <s v="Corporate"/>
    <s v="United States"/>
    <s v="Plainfield"/>
    <x v="30"/>
    <n v="7060"/>
    <x v="3"/>
    <s v="OFF-AR-10000315"/>
    <x v="1"/>
    <s v="Art"/>
    <s v="Dixon Ticonderoga Maple Cedar Pencil, #2"/>
    <n v="9.2100000000000009"/>
    <n v="3"/>
    <x v="0"/>
    <n v="2.3025000000000002"/>
    <n v="0.25"/>
  </r>
  <r>
    <n v="4329"/>
    <s v="CA-2017-118360"/>
    <x v="715"/>
    <x v="3"/>
    <n v="4"/>
    <x v="3"/>
    <s v="Sat"/>
    <d v="2017-04-07T00:00:00"/>
    <x v="1"/>
    <s v="JC-15775"/>
    <s v="John Castell"/>
    <s v="Consumer"/>
    <s v="United States"/>
    <s v="New York City"/>
    <x v="15"/>
    <n v="10011"/>
    <x v="3"/>
    <s v="OFF-PA-10000791"/>
    <x v="1"/>
    <s v="Paper"/>
    <s v="Wirebound Message Books, Four 2 3/4 x 5 Forms per Page, 200 Sets per Book"/>
    <n v="42.93"/>
    <n v="9"/>
    <x v="0"/>
    <n v="19.3185"/>
    <n v="0.45"/>
  </r>
  <r>
    <n v="4330"/>
    <s v="CA-2017-149853"/>
    <x v="618"/>
    <x v="3"/>
    <n v="10"/>
    <x v="2"/>
    <s v="Tue"/>
    <d v="2017-10-09T00:00:00"/>
    <x v="1"/>
    <s v="PO-18850"/>
    <s v="Patrick O'Brill"/>
    <s v="Consumer"/>
    <s v="United States"/>
    <s v="Hialeah"/>
    <x v="2"/>
    <n v="33012"/>
    <x v="0"/>
    <s v="OFF-PA-10000556"/>
    <x v="1"/>
    <s v="Paper"/>
    <s v="Xerox 208"/>
    <n v="15.552"/>
    <n v="3"/>
    <x v="2"/>
    <n v="5.4432"/>
    <n v="0.35000000000000003"/>
  </r>
  <r>
    <n v="4332"/>
    <s v="CA-2017-107909"/>
    <x v="848"/>
    <x v="3"/>
    <n v="9"/>
    <x v="8"/>
    <s v="Fri"/>
    <d v="2017-09-06T00:00:00"/>
    <x v="1"/>
    <s v="SS-20875"/>
    <s v="Sung Shariari"/>
    <s v="Consumer"/>
    <s v="United States"/>
    <s v="Redmond"/>
    <x v="4"/>
    <n v="98052"/>
    <x v="1"/>
    <s v="TEC-AC-10001998"/>
    <x v="2"/>
    <s v="Accessories"/>
    <s v="Logitech LS21 Speaker System - PC Multimedia - 2.1-CH - Wired"/>
    <n v="19.989999999999998"/>
    <n v="1"/>
    <x v="0"/>
    <n v="6.7965999999999998"/>
    <n v="0.34"/>
  </r>
  <r>
    <n v="4334"/>
    <s v="CA-2015-112375"/>
    <x v="376"/>
    <x v="1"/>
    <n v="12"/>
    <x v="4"/>
    <s v="Mon"/>
    <d v="2015-12-27T00:00:00"/>
    <x v="1"/>
    <s v="RD-19720"/>
    <s v="Roger Demir"/>
    <s v="Consumer"/>
    <s v="United States"/>
    <s v="Daytona Beach"/>
    <x v="2"/>
    <n v="32114"/>
    <x v="0"/>
    <s v="TEC-AC-10003237"/>
    <x v="2"/>
    <s v="Accessories"/>
    <s v="Memorex Micro Travel Drive 4 GB"/>
    <n v="50.88"/>
    <n v="6"/>
    <x v="2"/>
    <n v="14.628"/>
    <n v="0.28749999999999998"/>
  </r>
  <r>
    <n v="4336"/>
    <s v="CA-2015-154795"/>
    <x v="139"/>
    <x v="1"/>
    <n v="12"/>
    <x v="4"/>
    <s v="Sun"/>
    <d v="2015-12-24T00:00:00"/>
    <x v="1"/>
    <s v="GZ-14470"/>
    <s v="Gary Zandusky"/>
    <s v="Consumer"/>
    <s v="United States"/>
    <s v="Bullhead City"/>
    <x v="16"/>
    <n v="86442"/>
    <x v="1"/>
    <s v="OFF-EN-10003068"/>
    <x v="1"/>
    <s v="Envelopes"/>
    <s v="#6 3/4 Gummed Flap White Envelopes"/>
    <n v="7.92"/>
    <n v="1"/>
    <x v="2"/>
    <n v="2.7719999999999998"/>
    <n v="0.35"/>
  </r>
  <r>
    <n v="4338"/>
    <s v="CA-2015-125234"/>
    <x v="154"/>
    <x v="1"/>
    <n v="11"/>
    <x v="0"/>
    <s v="Fri"/>
    <d v="2015-12-01T00:00:00"/>
    <x v="1"/>
    <s v="SN-20710"/>
    <s v="Steve Nguyen"/>
    <s v="Home Office"/>
    <s v="United States"/>
    <s v="Los Angeles"/>
    <x v="1"/>
    <n v="90049"/>
    <x v="1"/>
    <s v="TEC-AC-10000158"/>
    <x v="2"/>
    <s v="Accessories"/>
    <s v="Sony 64GB Class 10 Micro SDHC R40 Memory Card"/>
    <n v="107.97"/>
    <n v="3"/>
    <x v="0"/>
    <n v="22.6737"/>
    <n v="0.21"/>
  </r>
  <r>
    <n v="4340"/>
    <s v="CA-2017-133501"/>
    <x v="151"/>
    <x v="3"/>
    <n v="8"/>
    <x v="6"/>
    <s v="Sun"/>
    <d v="2017-09-01T00:00:00"/>
    <x v="1"/>
    <s v="DK-12895"/>
    <s v="Dana Kaydos"/>
    <s v="Consumer"/>
    <s v="United States"/>
    <s v="Franklin"/>
    <x v="18"/>
    <n v="37064"/>
    <x v="0"/>
    <s v="OFF-PA-10004888"/>
    <x v="1"/>
    <s v="Paper"/>
    <s v="Xerox 217"/>
    <n v="5.1840000000000002"/>
    <n v="1"/>
    <x v="2"/>
    <n v="1.8144"/>
    <n v="0.35"/>
  </r>
  <r>
    <n v="4341"/>
    <s v="US-2014-129609"/>
    <x v="576"/>
    <x v="2"/>
    <n v="3"/>
    <x v="10"/>
    <s v="Sat"/>
    <d v="2014-03-22T00:00:00"/>
    <x v="3"/>
    <s v="VM-21835"/>
    <s v="Vivian Mathis"/>
    <s v="Consumer"/>
    <s v="United States"/>
    <s v="Portage"/>
    <x v="14"/>
    <n v="46368"/>
    <x v="2"/>
    <s v="OFF-AR-10003478"/>
    <x v="1"/>
    <s v="Art"/>
    <s v="Avery Hi-Liter EverBold Pen Style Fluorescent Highlighters, 4/Pack"/>
    <n v="16.28"/>
    <n v="2"/>
    <x v="0"/>
    <n v="6.5119999999999996"/>
    <n v="0.39999999999999997"/>
  </r>
  <r>
    <n v="4342"/>
    <s v="CA-2017-130309"/>
    <x v="94"/>
    <x v="3"/>
    <n v="12"/>
    <x v="4"/>
    <s v="Sun"/>
    <d v="2017-12-21T00:00:00"/>
    <x v="1"/>
    <s v="GB-14575"/>
    <s v="Giulietta Baptist"/>
    <s v="Consumer"/>
    <s v="United States"/>
    <s v="Arlington"/>
    <x v="17"/>
    <n v="22204"/>
    <x v="0"/>
    <s v="OFF-ST-10003208"/>
    <x v="1"/>
    <s v="Storage"/>
    <s v="Adjustable Depth Letter/Legal Cart"/>
    <n v="544.38"/>
    <n v="3"/>
    <x v="0"/>
    <n v="157.87020000000001"/>
    <n v="0.29000000000000004"/>
  </r>
  <r>
    <n v="4343"/>
    <s v="CA-2017-105410"/>
    <x v="495"/>
    <x v="3"/>
    <n v="3"/>
    <x v="10"/>
    <s v="Sun"/>
    <d v="2017-03-22T00:00:00"/>
    <x v="2"/>
    <s v="ND-18370"/>
    <s v="Natalie DeCherney"/>
    <s v="Consumer"/>
    <s v="United States"/>
    <s v="San Francisco"/>
    <x v="1"/>
    <n v="94110"/>
    <x v="1"/>
    <s v="OFF-BI-10004970"/>
    <x v="1"/>
    <s v="Binders"/>
    <s v="ACCOHIDE 3-Ring Binder, Blue, 1&quot;"/>
    <n v="19.824000000000002"/>
    <n v="6"/>
    <x v="2"/>
    <n v="6.6905999999999999"/>
    <n v="0.33749999999999997"/>
  </r>
  <r>
    <n v="4347"/>
    <s v="CA-2016-120355"/>
    <x v="31"/>
    <x v="0"/>
    <n v="9"/>
    <x v="8"/>
    <s v="Sun"/>
    <d v="2016-09-25T00:00:00"/>
    <x v="1"/>
    <s v="MM-17260"/>
    <s v="Magdelene Morse"/>
    <s v="Consumer"/>
    <s v="United States"/>
    <s v="New Rochelle"/>
    <x v="15"/>
    <n v="10801"/>
    <x v="3"/>
    <s v="FUR-CH-10001394"/>
    <x v="0"/>
    <s v="Chairs"/>
    <s v="Global Leather Executive Chair"/>
    <n v="631.78200000000004"/>
    <n v="2"/>
    <x v="9"/>
    <n v="140.39599999999999"/>
    <n v="0.22222222222222218"/>
  </r>
  <r>
    <n v="4349"/>
    <s v="CA-2017-169894"/>
    <x v="220"/>
    <x v="3"/>
    <n v="11"/>
    <x v="0"/>
    <s v="Fri"/>
    <d v="2017-11-29T00:00:00"/>
    <x v="0"/>
    <s v="MV-17485"/>
    <s v="Mark Van Huff"/>
    <s v="Consumer"/>
    <s v="United States"/>
    <s v="Mesa"/>
    <x v="16"/>
    <n v="85204"/>
    <x v="1"/>
    <s v="OFF-BI-10004230"/>
    <x v="1"/>
    <s v="Binders"/>
    <s v="GBC Recycled Grain Textured Covers"/>
    <n v="20.724"/>
    <n v="2"/>
    <x v="7"/>
    <n v="-15.1976"/>
    <n v="-0.73333333333333328"/>
  </r>
  <r>
    <n v="4351"/>
    <s v="US-2017-100482"/>
    <x v="642"/>
    <x v="3"/>
    <n v="4"/>
    <x v="3"/>
    <s v="Tue"/>
    <d v="2017-04-15T00:00:00"/>
    <x v="1"/>
    <s v="JL-15130"/>
    <s v="Jack Lebron"/>
    <s v="Consumer"/>
    <s v="United States"/>
    <s v="Lancaster"/>
    <x v="24"/>
    <n v="43130"/>
    <x v="3"/>
    <s v="OFF-ST-10001325"/>
    <x v="1"/>
    <s v="Storage"/>
    <s v="Sterilite Officeware Hinged File Box"/>
    <n v="16.768000000000001"/>
    <n v="2"/>
    <x v="2"/>
    <n v="1.4672000000000001"/>
    <n v="8.7499999999999994E-2"/>
  </r>
  <r>
    <n v="4353"/>
    <s v="CA-2017-107748"/>
    <x v="386"/>
    <x v="3"/>
    <n v="12"/>
    <x v="4"/>
    <s v="Sun"/>
    <d v="2017-12-12T00:00:00"/>
    <x v="0"/>
    <s v="AG-10330"/>
    <s v="Alex Grayson"/>
    <s v="Consumer"/>
    <s v="United States"/>
    <s v="Stockton"/>
    <x v="1"/>
    <n v="95207"/>
    <x v="1"/>
    <s v="TEC-PH-10003215"/>
    <x v="2"/>
    <s v="Phones"/>
    <s v="Jackery Bar Premium Fast-charging Portable Charger"/>
    <n v="95.84"/>
    <n v="4"/>
    <x v="2"/>
    <n v="34.741999999999997"/>
    <n v="0.36249999999999993"/>
  </r>
  <r>
    <n v="4355"/>
    <s v="CA-2017-153654"/>
    <x v="220"/>
    <x v="3"/>
    <n v="11"/>
    <x v="0"/>
    <s v="Fri"/>
    <d v="2017-11-26T00:00:00"/>
    <x v="0"/>
    <s v="MD-17860"/>
    <s v="Michael Dominguez"/>
    <s v="Corporate"/>
    <s v="United States"/>
    <s v="Asheville"/>
    <x v="3"/>
    <n v="28806"/>
    <x v="0"/>
    <s v="OFF-BI-10004465"/>
    <x v="1"/>
    <s v="Binders"/>
    <s v="Avery Durable Slant Ring Binders"/>
    <n v="19.007999999999999"/>
    <n v="8"/>
    <x v="7"/>
    <n v="-12.672000000000001"/>
    <n v="-0.66666666666666674"/>
  </r>
  <r>
    <n v="4356"/>
    <s v="CA-2015-155600"/>
    <x v="779"/>
    <x v="1"/>
    <n v="12"/>
    <x v="4"/>
    <s v="Fri"/>
    <d v="2015-12-07T00:00:00"/>
    <x v="0"/>
    <s v="RO-19780"/>
    <s v="Rose O'Brian"/>
    <s v="Consumer"/>
    <s v="United States"/>
    <s v="Clarksville"/>
    <x v="18"/>
    <n v="37042"/>
    <x v="0"/>
    <s v="OFF-BI-10000545"/>
    <x v="1"/>
    <s v="Binders"/>
    <s v="GBC Ibimaster 500 Manual ProClick Binding System"/>
    <n v="1598.058"/>
    <n v="7"/>
    <x v="7"/>
    <n v="-1065.3720000000001"/>
    <n v="-0.66666666666666674"/>
  </r>
  <r>
    <n v="4358"/>
    <s v="CA-2017-162565"/>
    <x v="157"/>
    <x v="3"/>
    <n v="12"/>
    <x v="4"/>
    <s v="Mon"/>
    <d v="2017-12-11T00:00:00"/>
    <x v="3"/>
    <s v="RR-19315"/>
    <s v="Ralph Ritter"/>
    <s v="Consumer"/>
    <s v="United States"/>
    <s v="Aurora"/>
    <x v="10"/>
    <n v="60505"/>
    <x v="2"/>
    <s v="OFF-PA-10001937"/>
    <x v="1"/>
    <s v="Paper"/>
    <s v="Xerox 21"/>
    <n v="10.368"/>
    <n v="2"/>
    <x v="2"/>
    <n v="3.6288"/>
    <n v="0.35"/>
  </r>
  <r>
    <n v="4361"/>
    <s v="CA-2016-127642"/>
    <x v="205"/>
    <x v="0"/>
    <n v="5"/>
    <x v="5"/>
    <s v="Sat"/>
    <d v="2016-05-23T00:00:00"/>
    <x v="2"/>
    <s v="CP-12340"/>
    <s v="Christine Phan"/>
    <s v="Corporate"/>
    <s v="United States"/>
    <s v="Warwick"/>
    <x v="34"/>
    <n v="2886"/>
    <x v="3"/>
    <s v="OFF-PA-10000565"/>
    <x v="1"/>
    <s v="Paper"/>
    <s v="Easy-staple paper"/>
    <n v="111.96"/>
    <n v="2"/>
    <x v="0"/>
    <n v="54.860399999999998"/>
    <n v="0.49"/>
  </r>
  <r>
    <n v="4362"/>
    <s v="US-2017-163195"/>
    <x v="914"/>
    <x v="3"/>
    <n v="2"/>
    <x v="11"/>
    <s v="Fri"/>
    <d v="2017-02-21T00:00:00"/>
    <x v="0"/>
    <s v="LL-16840"/>
    <s v="Lauren Leatherbury"/>
    <s v="Consumer"/>
    <s v="United States"/>
    <s v="Lafayette"/>
    <x v="28"/>
    <n v="70506"/>
    <x v="0"/>
    <s v="TEC-PH-10003875"/>
    <x v="2"/>
    <s v="Phones"/>
    <s v="KLD Oscar II Style Snap-on Ultra Thin Side Flip Synthetic Leather Cover Case for HTC One HTC M7"/>
    <n v="29.16"/>
    <n v="3"/>
    <x v="0"/>
    <n v="8.4564000000000004"/>
    <n v="0.29000000000000004"/>
  </r>
  <r>
    <n v="4363"/>
    <s v="CA-2017-111332"/>
    <x v="963"/>
    <x v="3"/>
    <n v="5"/>
    <x v="5"/>
    <s v="Sat"/>
    <d v="2017-05-22T00:00:00"/>
    <x v="0"/>
    <s v="NC-18340"/>
    <s v="Nat Carroll"/>
    <s v="Consumer"/>
    <s v="United States"/>
    <s v="Fargo"/>
    <x v="46"/>
    <n v="58103"/>
    <x v="2"/>
    <s v="OFF-AR-10001953"/>
    <x v="1"/>
    <s v="Art"/>
    <s v="Boston 1645 Deluxe Heavier-Duty Electric Pencil Sharpener"/>
    <n v="131.94"/>
    <n v="3"/>
    <x v="0"/>
    <n v="35.623800000000003"/>
    <n v="0.27"/>
  </r>
  <r>
    <n v="4368"/>
    <s v="CA-2017-117044"/>
    <x v="219"/>
    <x v="3"/>
    <n v="9"/>
    <x v="8"/>
    <s v="Mon"/>
    <d v="2017-09-13T00:00:00"/>
    <x v="0"/>
    <s v="HA-14920"/>
    <s v="Helen Andreada"/>
    <s v="Consumer"/>
    <s v="United States"/>
    <s v="Chicago"/>
    <x v="10"/>
    <n v="60623"/>
    <x v="2"/>
    <s v="OFF-FA-10000936"/>
    <x v="1"/>
    <s v="Fasteners"/>
    <s v="Acco Hot Clips Clips to Go"/>
    <n v="10.528"/>
    <n v="4"/>
    <x v="2"/>
    <n v="3.29"/>
    <n v="0.3125"/>
  </r>
  <r>
    <n v="4370"/>
    <s v="US-2016-165078"/>
    <x v="728"/>
    <x v="0"/>
    <n v="11"/>
    <x v="0"/>
    <s v="Sat"/>
    <d v="2016-11-10T00:00:00"/>
    <x v="1"/>
    <s v="MA-17995"/>
    <s v="Michelle Arnett"/>
    <s v="Home Office"/>
    <s v="United States"/>
    <s v="Lawrence"/>
    <x v="14"/>
    <n v="46226"/>
    <x v="2"/>
    <s v="OFF-BI-10001989"/>
    <x v="1"/>
    <s v="Binders"/>
    <s v="Premium Transparent Presentation Covers by GBC"/>
    <n v="104.9"/>
    <n v="5"/>
    <x v="0"/>
    <n v="50.351999999999997"/>
    <n v="0.47999999999999993"/>
  </r>
  <r>
    <n v="4373"/>
    <s v="US-2017-169320"/>
    <x v="282"/>
    <x v="3"/>
    <n v="7"/>
    <x v="7"/>
    <s v="Sun"/>
    <d v="2017-07-25T00:00:00"/>
    <x v="0"/>
    <s v="LH-16900"/>
    <s v="Lena Hernandez"/>
    <s v="Consumer"/>
    <s v="United States"/>
    <s v="Elkhart"/>
    <x v="14"/>
    <n v="46514"/>
    <x v="2"/>
    <s v="OFF-AR-10003602"/>
    <x v="1"/>
    <s v="Art"/>
    <s v="Quartet Omega Colored Chalk, 12/Pack"/>
    <n v="11.68"/>
    <n v="2"/>
    <x v="0"/>
    <n v="5.4896000000000003"/>
    <n v="0.47000000000000003"/>
  </r>
  <r>
    <n v="4375"/>
    <s v="CA-2016-158575"/>
    <x v="737"/>
    <x v="0"/>
    <n v="11"/>
    <x v="0"/>
    <s v="Fri"/>
    <d v="2016-11-24T00:00:00"/>
    <x v="1"/>
    <s v="SB-20290"/>
    <s v="Sean Braxton"/>
    <s v="Corporate"/>
    <s v="United States"/>
    <s v="Kent"/>
    <x v="24"/>
    <n v="44240"/>
    <x v="3"/>
    <s v="OFF-AP-10002998"/>
    <x v="1"/>
    <s v="Appliances"/>
    <s v="Holmes 99% HEPA Air Purifier"/>
    <n v="103.968"/>
    <n v="6"/>
    <x v="2"/>
    <n v="16.8948"/>
    <n v="0.16250000000000001"/>
  </r>
  <r>
    <n v="4376"/>
    <s v="CA-2014-166954"/>
    <x v="570"/>
    <x v="2"/>
    <n v="4"/>
    <x v="3"/>
    <s v="Fri"/>
    <d v="2014-04-30T00:00:00"/>
    <x v="1"/>
    <s v="BT-11305"/>
    <s v="Beth Thompson"/>
    <s v="Home Office"/>
    <s v="United States"/>
    <s v="San Gabriel"/>
    <x v="1"/>
    <n v="91776"/>
    <x v="1"/>
    <s v="FUR-FU-10003708"/>
    <x v="0"/>
    <s v="Furnishings"/>
    <s v="Tenex Traditional Chairmats for Medium Pile Carpet, Standard Lip, 36&quot; x 48&quot;"/>
    <n v="303.25"/>
    <n v="5"/>
    <x v="0"/>
    <n v="63.682499999999997"/>
    <n v="0.21"/>
  </r>
  <r>
    <n v="4379"/>
    <s v="CA-2015-140830"/>
    <x v="669"/>
    <x v="1"/>
    <n v="11"/>
    <x v="0"/>
    <s v="Mon"/>
    <d v="2015-12-02T00:00:00"/>
    <x v="0"/>
    <s v="PS-18970"/>
    <s v="Paul Stevenson"/>
    <s v="Home Office"/>
    <s v="United States"/>
    <s v="Henderson"/>
    <x v="0"/>
    <n v="42420"/>
    <x v="0"/>
    <s v="OFF-EN-10000461"/>
    <x v="1"/>
    <s v="Envelopes"/>
    <s v="#10- 4 1/8&quot; x 9 1/2&quot; Recycled Envelopes"/>
    <n v="17.48"/>
    <n v="2"/>
    <x v="0"/>
    <n v="8.2156000000000002"/>
    <n v="0.47000000000000003"/>
  </r>
  <r>
    <n v="4381"/>
    <s v="CA-2015-152891"/>
    <x v="964"/>
    <x v="1"/>
    <n v="10"/>
    <x v="2"/>
    <s v="Sun"/>
    <d v="2015-10-30T00:00:00"/>
    <x v="1"/>
    <s v="TB-21625"/>
    <s v="Trudy Brown"/>
    <s v="Consumer"/>
    <s v="United States"/>
    <s v="San Francisco"/>
    <x v="1"/>
    <n v="94110"/>
    <x v="1"/>
    <s v="OFF-AR-10004648"/>
    <x v="1"/>
    <s v="Art"/>
    <s v="Boston 19500 Mighty Mite Electric Pencil Sharpener"/>
    <n v="60.45"/>
    <n v="3"/>
    <x v="0"/>
    <n v="16.3215"/>
    <n v="0.27"/>
  </r>
  <r>
    <n v="4383"/>
    <s v="US-2015-122784"/>
    <x v="600"/>
    <x v="1"/>
    <n v="7"/>
    <x v="7"/>
    <s v="Mon"/>
    <d v="2015-07-27T00:00:00"/>
    <x v="1"/>
    <s v="RA-19915"/>
    <s v="Russell Applegate"/>
    <s v="Consumer"/>
    <s v="United States"/>
    <s v="Highland Park"/>
    <x v="10"/>
    <n v="60035"/>
    <x v="2"/>
    <s v="OFF-BI-10000546"/>
    <x v="1"/>
    <s v="Binders"/>
    <s v="Avery Durable Binders"/>
    <n v="2.88"/>
    <n v="5"/>
    <x v="3"/>
    <n v="-4.4640000000000004"/>
    <n v="-1.5500000000000003"/>
  </r>
  <r>
    <n v="4387"/>
    <s v="CA-2016-156811"/>
    <x v="188"/>
    <x v="0"/>
    <n v="10"/>
    <x v="2"/>
    <s v="Thu"/>
    <d v="2016-11-02T00:00:00"/>
    <x v="1"/>
    <s v="BP-11095"/>
    <s v="Bart Pistole"/>
    <s v="Corporate"/>
    <s v="United States"/>
    <s v="San Francisco"/>
    <x v="1"/>
    <n v="94122"/>
    <x v="1"/>
    <s v="OFF-AP-10001366"/>
    <x v="1"/>
    <s v="Appliances"/>
    <s v="Staple holder"/>
    <n v="43.92"/>
    <n v="4"/>
    <x v="0"/>
    <n v="11.8584"/>
    <n v="0.26999999999999996"/>
  </r>
  <r>
    <n v="4389"/>
    <s v="CA-2017-111556"/>
    <x v="224"/>
    <x v="3"/>
    <n v="11"/>
    <x v="0"/>
    <s v="Mon"/>
    <d v="2017-11-22T00:00:00"/>
    <x v="2"/>
    <s v="CD-11920"/>
    <s v="Carlos Daly"/>
    <s v="Consumer"/>
    <s v="United States"/>
    <s v="New York City"/>
    <x v="15"/>
    <n v="10035"/>
    <x v="3"/>
    <s v="OFF-PA-10003651"/>
    <x v="1"/>
    <s v="Paper"/>
    <s v="Xerox 1968"/>
    <n v="46.76"/>
    <n v="7"/>
    <x v="0"/>
    <n v="22.444800000000001"/>
    <n v="0.48000000000000004"/>
  </r>
  <r>
    <n v="4393"/>
    <s v="CA-2016-108868"/>
    <x v="162"/>
    <x v="0"/>
    <n v="9"/>
    <x v="8"/>
    <s v="Thu"/>
    <d v="2016-09-12T00:00:00"/>
    <x v="1"/>
    <s v="KB-16585"/>
    <s v="Ken Black"/>
    <s v="Corporate"/>
    <s v="United States"/>
    <s v="Dallas"/>
    <x v="5"/>
    <n v="75081"/>
    <x v="2"/>
    <s v="OFF-AR-10001953"/>
    <x v="1"/>
    <s v="Art"/>
    <s v="Boston 1645 Deluxe Heavier-Duty Electric Pencil Sharpener"/>
    <n v="70.367999999999995"/>
    <n v="2"/>
    <x v="2"/>
    <n v="6.1571999999999996"/>
    <n v="8.7499999999999994E-2"/>
  </r>
  <r>
    <n v="4395"/>
    <s v="CA-2014-142965"/>
    <x v="831"/>
    <x v="2"/>
    <n v="7"/>
    <x v="7"/>
    <s v="Sun"/>
    <d v="2014-07-20T00:00:00"/>
    <x v="3"/>
    <s v="SW-20245"/>
    <s v="Scot Wooten"/>
    <s v="Consumer"/>
    <s v="United States"/>
    <s v="Springfield"/>
    <x v="24"/>
    <n v="45503"/>
    <x v="3"/>
    <s v="OFF-ST-10002583"/>
    <x v="1"/>
    <s v="Storage"/>
    <s v="Fellowes Neat Ideas Storage Cubes"/>
    <n v="25.984000000000002"/>
    <n v="1"/>
    <x v="2"/>
    <n v="-5.1967999999999996"/>
    <n v="-0.19999999999999998"/>
  </r>
  <r>
    <n v="4397"/>
    <s v="CA-2016-148740"/>
    <x v="622"/>
    <x v="0"/>
    <n v="11"/>
    <x v="0"/>
    <s v="Tue"/>
    <d v="2016-11-19T00:00:00"/>
    <x v="1"/>
    <s v="AH-10690"/>
    <s v="Anna Häberlin"/>
    <s v="Corporate"/>
    <s v="United States"/>
    <s v="San Diego"/>
    <x v="1"/>
    <n v="92024"/>
    <x v="1"/>
    <s v="TEC-PH-10002549"/>
    <x v="2"/>
    <s v="Phones"/>
    <s v="Polycom SoundPoint IP 450 VoIP phone"/>
    <n v="361.37599999999998"/>
    <n v="2"/>
    <x v="2"/>
    <n v="27.103200000000001"/>
    <n v="7.5000000000000011E-2"/>
  </r>
  <r>
    <n v="4398"/>
    <s v="US-2014-138758"/>
    <x v="965"/>
    <x v="2"/>
    <n v="7"/>
    <x v="7"/>
    <s v="Mon"/>
    <d v="2014-07-11T00:00:00"/>
    <x v="1"/>
    <s v="JL-15835"/>
    <s v="John Lee"/>
    <s v="Consumer"/>
    <s v="United States"/>
    <s v="Philadelphia"/>
    <x v="9"/>
    <n v="19120"/>
    <x v="3"/>
    <s v="FUR-CH-10002880"/>
    <x v="0"/>
    <s v="Chairs"/>
    <s v="Global High-Back Leather Tilter, Burgundy"/>
    <n v="172.18600000000001"/>
    <n v="2"/>
    <x v="4"/>
    <n v="-46.736199999999997"/>
    <n v="-0.27142857142857141"/>
  </r>
  <r>
    <n v="4400"/>
    <s v="CA-2016-131737"/>
    <x v="712"/>
    <x v="0"/>
    <n v="3"/>
    <x v="10"/>
    <s v="Thu"/>
    <d v="2016-03-17T00:00:00"/>
    <x v="3"/>
    <s v="GZ-14470"/>
    <s v="Gary Zandusky"/>
    <s v="Consumer"/>
    <s v="United States"/>
    <s v="Columbia"/>
    <x v="39"/>
    <n v="21044"/>
    <x v="3"/>
    <s v="OFF-EN-10003055"/>
    <x v="1"/>
    <s v="Envelopes"/>
    <s v="Blue String-Tie &amp; Button Interoffice Envelopes, 10 x 13"/>
    <n v="199.9"/>
    <n v="5"/>
    <x v="0"/>
    <n v="89.954999999999998"/>
    <n v="0.44999999999999996"/>
  </r>
  <r>
    <n v="4403"/>
    <s v="CA-2016-114538"/>
    <x v="479"/>
    <x v="0"/>
    <n v="12"/>
    <x v="4"/>
    <s v="Mon"/>
    <d v="2016-12-27T00:00:00"/>
    <x v="2"/>
    <s v="RC-19825"/>
    <s v="Roy Collins"/>
    <s v="Consumer"/>
    <s v="United States"/>
    <s v="Colorado Springs"/>
    <x v="22"/>
    <n v="80906"/>
    <x v="1"/>
    <s v="OFF-AR-10002445"/>
    <x v="1"/>
    <s v="Art"/>
    <s v="SANFORD Major Accent Highlighters"/>
    <n v="11.327999999999999"/>
    <n v="2"/>
    <x v="2"/>
    <n v="2.5488"/>
    <n v="0.22500000000000001"/>
  </r>
  <r>
    <n v="4404"/>
    <s v="CA-2014-127936"/>
    <x v="808"/>
    <x v="2"/>
    <n v="9"/>
    <x v="8"/>
    <s v="Tue"/>
    <d v="2014-09-04T00:00:00"/>
    <x v="2"/>
    <s v="CL-12565"/>
    <s v="Clay Ludtke"/>
    <s v="Consumer"/>
    <s v="United States"/>
    <s v="New York City"/>
    <x v="15"/>
    <n v="10009"/>
    <x v="3"/>
    <s v="OFF-AR-10002445"/>
    <x v="1"/>
    <s v="Art"/>
    <s v="SANFORD Major Accent Highlighters"/>
    <n v="21.24"/>
    <n v="3"/>
    <x v="0"/>
    <n v="8.0711999999999993"/>
    <n v="0.38"/>
  </r>
  <r>
    <n v="4405"/>
    <s v="CA-2015-164336"/>
    <x v="757"/>
    <x v="1"/>
    <n v="7"/>
    <x v="7"/>
    <s v="Sun"/>
    <d v="2015-07-10T00:00:00"/>
    <x v="1"/>
    <s v="MW-18220"/>
    <s v="Mitch Webber"/>
    <s v="Consumer"/>
    <s v="United States"/>
    <s v="Philadelphia"/>
    <x v="9"/>
    <n v="19140"/>
    <x v="3"/>
    <s v="TEC-AC-10002345"/>
    <x v="2"/>
    <s v="Accessories"/>
    <s v="HP Standard 104 key PS/2 Keyboard"/>
    <n v="34.799999999999997"/>
    <n v="3"/>
    <x v="2"/>
    <n v="2.1749999999999998"/>
    <n v="6.25E-2"/>
  </r>
  <r>
    <n v="4407"/>
    <s v="CA-2016-100041"/>
    <x v="73"/>
    <x v="0"/>
    <n v="11"/>
    <x v="0"/>
    <s v="Sun"/>
    <d v="2016-11-25T00:00:00"/>
    <x v="1"/>
    <s v="BF-10975"/>
    <s v="Barbara Fisher"/>
    <s v="Corporate"/>
    <s v="United States"/>
    <s v="Columbus"/>
    <x v="14"/>
    <n v="47201"/>
    <x v="2"/>
    <s v="OFF-PA-10001622"/>
    <x v="1"/>
    <s v="Paper"/>
    <s v="Ampad Poly Cover Wirebound Steno Book, 6&quot; x 9&quot; Assorted Colors, Gregg Ruled"/>
    <n v="9.08"/>
    <n v="2"/>
    <x v="0"/>
    <n v="4.0860000000000003"/>
    <n v="0.45"/>
  </r>
  <r>
    <n v="4410"/>
    <s v="US-2014-154879"/>
    <x v="454"/>
    <x v="2"/>
    <n v="5"/>
    <x v="5"/>
    <s v="Tue"/>
    <d v="2014-05-11T00:00:00"/>
    <x v="1"/>
    <s v="SN-20710"/>
    <s v="Steve Nguyen"/>
    <s v="Home Office"/>
    <s v="United States"/>
    <s v="Los Angeles"/>
    <x v="1"/>
    <n v="90004"/>
    <x v="1"/>
    <s v="OFF-LA-10004425"/>
    <x v="1"/>
    <s v="Labels"/>
    <s v="Staple-on labels"/>
    <n v="5.78"/>
    <n v="2"/>
    <x v="0"/>
    <n v="2.7166000000000001"/>
    <n v="0.47000000000000003"/>
  </r>
  <r>
    <n v="4415"/>
    <s v="CA-2017-132339"/>
    <x v="966"/>
    <x v="3"/>
    <n v="8"/>
    <x v="6"/>
    <s v="Sat"/>
    <d v="2017-08-23T00:00:00"/>
    <x v="1"/>
    <s v="JB-15400"/>
    <s v="Jennifer Braxton"/>
    <s v="Corporate"/>
    <s v="United States"/>
    <s v="Lawrence"/>
    <x v="31"/>
    <n v="1841"/>
    <x v="3"/>
    <s v="OFF-BI-10003925"/>
    <x v="1"/>
    <s v="Binders"/>
    <s v="Fellowes PB300 Plastic Comb Binding Machine"/>
    <n v="387.99"/>
    <n v="1"/>
    <x v="0"/>
    <n v="182.3553"/>
    <n v="0.47"/>
  </r>
  <r>
    <n v="4416"/>
    <s v="CA-2014-153983"/>
    <x v="500"/>
    <x v="2"/>
    <n v="11"/>
    <x v="0"/>
    <s v="Sat"/>
    <d v="2014-12-06T00:00:00"/>
    <x v="1"/>
    <s v="AH-10210"/>
    <s v="Alan Hwang"/>
    <s v="Consumer"/>
    <s v="United States"/>
    <s v="San Francisco"/>
    <x v="1"/>
    <n v="94122"/>
    <x v="1"/>
    <s v="TEC-PH-10004586"/>
    <x v="2"/>
    <s v="Phones"/>
    <s v="Wilson SignalBoost 841262 DB PRO Amplifier Kit"/>
    <n v="575.91999999999996"/>
    <n v="2"/>
    <x v="2"/>
    <n v="71.989999999999995"/>
    <n v="0.125"/>
  </r>
  <r>
    <n v="4418"/>
    <s v="CA-2017-112900"/>
    <x v="357"/>
    <x v="3"/>
    <n v="4"/>
    <x v="3"/>
    <s v="Sun"/>
    <d v="2017-04-12T00:00:00"/>
    <x v="0"/>
    <s v="KL-16645"/>
    <s v="Ken Lonsdale"/>
    <s v="Consumer"/>
    <s v="United States"/>
    <s v="Detroit"/>
    <x v="12"/>
    <n v="48205"/>
    <x v="2"/>
    <s v="OFF-BI-10002867"/>
    <x v="1"/>
    <s v="Binders"/>
    <s v="GBC Recycled Regency Composition Covers"/>
    <n v="478.24"/>
    <n v="8"/>
    <x v="0"/>
    <n v="219.99039999999999"/>
    <n v="0.45999999999999996"/>
  </r>
  <r>
    <n v="4419"/>
    <s v="CA-2014-160157"/>
    <x v="411"/>
    <x v="2"/>
    <n v="12"/>
    <x v="4"/>
    <s v="Sat"/>
    <d v="2014-12-27T00:00:00"/>
    <x v="1"/>
    <s v="MH-17455"/>
    <s v="Mark Hamilton"/>
    <s v="Consumer"/>
    <s v="United States"/>
    <s v="Hamilton"/>
    <x v="24"/>
    <n v="45011"/>
    <x v="3"/>
    <s v="FUR-FU-10003773"/>
    <x v="0"/>
    <s v="Furnishings"/>
    <s v="Eldon Cleatmat Plus Chair Mats for High Pile Carpets"/>
    <n v="190.84800000000001"/>
    <n v="3"/>
    <x v="2"/>
    <n v="-21.470400000000001"/>
    <n v="-0.1125"/>
  </r>
  <r>
    <n v="4420"/>
    <s v="CA-2014-139633"/>
    <x v="503"/>
    <x v="2"/>
    <n v="12"/>
    <x v="4"/>
    <s v="Wed"/>
    <d v="2014-12-24T00:00:00"/>
    <x v="1"/>
    <s v="EC-14050"/>
    <s v="Erin Creighton"/>
    <s v="Consumer"/>
    <s v="United States"/>
    <s v="Columbus"/>
    <x v="24"/>
    <n v="43229"/>
    <x v="3"/>
    <s v="OFF-BI-10002954"/>
    <x v="1"/>
    <s v="Binders"/>
    <s v="Newell 3-Hole Punched Plastic Slotted Magazine Holders for Binders"/>
    <n v="5.484"/>
    <n v="4"/>
    <x v="7"/>
    <n v="-4.0216000000000003"/>
    <n v="-0.73333333333333339"/>
  </r>
  <r>
    <n v="4421"/>
    <s v="CA-2015-163090"/>
    <x v="967"/>
    <x v="1"/>
    <n v="11"/>
    <x v="0"/>
    <s v="Tue"/>
    <d v="2015-11-21T00:00:00"/>
    <x v="0"/>
    <s v="GH-14665"/>
    <s v="Greg Hansen"/>
    <s v="Consumer"/>
    <s v="United States"/>
    <s v="Chicago"/>
    <x v="10"/>
    <n v="60610"/>
    <x v="2"/>
    <s v="OFF-SU-10002537"/>
    <x v="1"/>
    <s v="Supplies"/>
    <s v="Acme Box Cutter Scissors"/>
    <n v="40.92"/>
    <n v="5"/>
    <x v="2"/>
    <n v="3.069"/>
    <n v="7.4999999999999997E-2"/>
  </r>
  <r>
    <n v="4422"/>
    <s v="CA-2014-117016"/>
    <x v="527"/>
    <x v="2"/>
    <n v="3"/>
    <x v="10"/>
    <s v="Tue"/>
    <d v="2014-03-09T00:00:00"/>
    <x v="1"/>
    <s v="SC-20095"/>
    <s v="Sanjit Chand"/>
    <s v="Consumer"/>
    <s v="United States"/>
    <s v="Margate"/>
    <x v="2"/>
    <n v="33063"/>
    <x v="0"/>
    <s v="OFF-AR-10001374"/>
    <x v="1"/>
    <s v="Art"/>
    <s v="BIC Brite Liner Highlighters, Chisel Tip"/>
    <n v="15.552"/>
    <n v="3"/>
    <x v="2"/>
    <n v="2.3328000000000002"/>
    <n v="0.15000000000000002"/>
  </r>
  <r>
    <n v="4423"/>
    <s v="CA-2017-159464"/>
    <x v="791"/>
    <x v="3"/>
    <n v="5"/>
    <x v="5"/>
    <s v="Thu"/>
    <d v="2017-05-19T00:00:00"/>
    <x v="2"/>
    <s v="TB-21355"/>
    <s v="Todd Boyes"/>
    <s v="Corporate"/>
    <s v="United States"/>
    <s v="Sandy Springs"/>
    <x v="32"/>
    <n v="30328"/>
    <x v="0"/>
    <s v="OFF-AP-10001492"/>
    <x v="1"/>
    <s v="Appliances"/>
    <s v="Acco Six-Outlet Power Strip, 4' Cord Length"/>
    <n v="17.239999999999998"/>
    <n v="2"/>
    <x v="0"/>
    <n v="4.4824000000000002"/>
    <n v="0.26"/>
  </r>
  <r>
    <n v="4428"/>
    <s v="US-2017-103226"/>
    <x v="582"/>
    <x v="3"/>
    <n v="9"/>
    <x v="8"/>
    <s v="Fri"/>
    <d v="2017-09-28T00:00:00"/>
    <x v="1"/>
    <s v="DW-13195"/>
    <s v="David Wiener"/>
    <s v="Corporate"/>
    <s v="United States"/>
    <s v="Albuquerque"/>
    <x v="27"/>
    <n v="87105"/>
    <x v="1"/>
    <s v="OFF-PA-10002666"/>
    <x v="1"/>
    <s v="Paper"/>
    <s v="Southworth 25% Cotton Linen-Finish Paper &amp; Envelopes"/>
    <n v="27.18"/>
    <n v="3"/>
    <x v="0"/>
    <n v="12.231"/>
    <n v="0.45"/>
  </r>
  <r>
    <n v="4429"/>
    <s v="CA-2017-119452"/>
    <x v="704"/>
    <x v="3"/>
    <n v="3"/>
    <x v="10"/>
    <s v="Tue"/>
    <d v="2017-03-27T00:00:00"/>
    <x v="1"/>
    <s v="CL-12565"/>
    <s v="Clay Ludtke"/>
    <s v="Consumer"/>
    <s v="United States"/>
    <s v="Tulsa"/>
    <x v="26"/>
    <n v="74133"/>
    <x v="2"/>
    <s v="FUR-CH-10004495"/>
    <x v="0"/>
    <s v="Chairs"/>
    <s v="Global Leather and Oak Executive Chair, Black"/>
    <n v="1805.88"/>
    <n v="6"/>
    <x v="0"/>
    <n v="523.70519999999999"/>
    <n v="0.28999999999999998"/>
  </r>
  <r>
    <n v="4430"/>
    <s v="CA-2017-147725"/>
    <x v="32"/>
    <x v="3"/>
    <n v="9"/>
    <x v="8"/>
    <s v="Thu"/>
    <d v="2017-09-14T00:00:00"/>
    <x v="3"/>
    <s v="LT-17110"/>
    <s v="Liz Thompson"/>
    <s v="Consumer"/>
    <s v="United States"/>
    <s v="Orange"/>
    <x v="30"/>
    <n v="7050"/>
    <x v="3"/>
    <s v="OFF-AR-10001725"/>
    <x v="1"/>
    <s v="Art"/>
    <s v="Boston Home &amp; Office Model 2000 Electric Pencil Sharpeners"/>
    <n v="70.95"/>
    <n v="3"/>
    <x v="0"/>
    <n v="18.446999999999999"/>
    <n v="0.25999999999999995"/>
  </r>
  <r>
    <n v="4431"/>
    <s v="CA-2016-168893"/>
    <x v="54"/>
    <x v="0"/>
    <n v="11"/>
    <x v="0"/>
    <s v="Thu"/>
    <d v="2016-11-08T00:00:00"/>
    <x v="0"/>
    <s v="AP-10915"/>
    <s v="Arthur Prichep"/>
    <s v="Consumer"/>
    <s v="United States"/>
    <s v="Henderson"/>
    <x v="0"/>
    <n v="42420"/>
    <x v="0"/>
    <s v="OFF-FA-10002280"/>
    <x v="1"/>
    <s v="Fasteners"/>
    <s v="Advantus Plastic Paper Clips"/>
    <n v="20"/>
    <n v="4"/>
    <x v="0"/>
    <n v="9.6"/>
    <n v="0.48"/>
  </r>
  <r>
    <n v="4436"/>
    <s v="CA-2016-163398"/>
    <x v="968"/>
    <x v="0"/>
    <n v="5"/>
    <x v="5"/>
    <s v="Tue"/>
    <d v="2016-05-08T00:00:00"/>
    <x v="1"/>
    <s v="CB-12415"/>
    <s v="Christy Brittain"/>
    <s v="Consumer"/>
    <s v="United States"/>
    <s v="Chicago"/>
    <x v="10"/>
    <n v="60653"/>
    <x v="2"/>
    <s v="OFF-BI-10000014"/>
    <x v="1"/>
    <s v="Binders"/>
    <s v="Heavy-Duty E-Z-D Binders"/>
    <n v="2.1819999999999999"/>
    <n v="1"/>
    <x v="3"/>
    <n v="-3.6002999999999998"/>
    <n v="-1.65"/>
  </r>
  <r>
    <n v="4439"/>
    <s v="CA-2016-162726"/>
    <x v="792"/>
    <x v="0"/>
    <n v="12"/>
    <x v="4"/>
    <s v="Tue"/>
    <d v="2017-01-02T00:00:00"/>
    <x v="1"/>
    <s v="MT-17815"/>
    <s v="Meg Tillman"/>
    <s v="Consumer"/>
    <s v="United States"/>
    <s v="Port Arthur"/>
    <x v="5"/>
    <n v="77642"/>
    <x v="2"/>
    <s v="OFF-PA-10001972"/>
    <x v="1"/>
    <s v="Paper"/>
    <s v="Xerox 214"/>
    <n v="10.368"/>
    <n v="2"/>
    <x v="2"/>
    <n v="3.6288"/>
    <n v="0.35"/>
  </r>
  <r>
    <n v="4441"/>
    <s v="US-2016-111290"/>
    <x v="402"/>
    <x v="0"/>
    <n v="7"/>
    <x v="7"/>
    <s v="Fri"/>
    <d v="2016-07-26T00:00:00"/>
    <x v="1"/>
    <s v="DK-13375"/>
    <s v="Dennis Kane"/>
    <s v="Consumer"/>
    <s v="United States"/>
    <s v="Westland"/>
    <x v="12"/>
    <n v="48185"/>
    <x v="2"/>
    <s v="TEC-AC-10004975"/>
    <x v="2"/>
    <s v="Accessories"/>
    <s v="Plantronics Audio 995 Wireless Stereo Headset"/>
    <n v="109.95"/>
    <n v="1"/>
    <x v="0"/>
    <n v="36.283499999999997"/>
    <n v="0.32999999999999996"/>
  </r>
  <r>
    <n v="4445"/>
    <s v="US-2014-147704"/>
    <x v="904"/>
    <x v="2"/>
    <n v="11"/>
    <x v="0"/>
    <s v="Sun"/>
    <d v="2014-11-21T00:00:00"/>
    <x v="1"/>
    <s v="SR-20740"/>
    <s v="Steven Roelle"/>
    <s v="Home Office"/>
    <s v="United States"/>
    <s v="Bloomington"/>
    <x v="14"/>
    <n v="47401"/>
    <x v="2"/>
    <s v="OFF-EN-10004483"/>
    <x v="1"/>
    <s v="Envelopes"/>
    <s v="#10 White Business Envelopes,4 1/8 x 9 1/2"/>
    <n v="78.349999999999994"/>
    <n v="5"/>
    <x v="0"/>
    <n v="36.8245"/>
    <n v="0.47000000000000003"/>
  </r>
  <r>
    <n v="4449"/>
    <s v="CA-2015-121965"/>
    <x v="969"/>
    <x v="1"/>
    <n v="6"/>
    <x v="1"/>
    <s v="Fri"/>
    <d v="2015-06-23T00:00:00"/>
    <x v="1"/>
    <s v="LH-17155"/>
    <s v="Logan Haushalter"/>
    <s v="Consumer"/>
    <s v="United States"/>
    <s v="Los Angeles"/>
    <x v="1"/>
    <n v="90032"/>
    <x v="1"/>
    <s v="FUR-FU-10000732"/>
    <x v="0"/>
    <s v="Furnishings"/>
    <s v="Eldon 200 Class Desk Accessories"/>
    <n v="12.56"/>
    <n v="2"/>
    <x v="0"/>
    <n v="4.0191999999999997"/>
    <n v="0.31999999999999995"/>
  </r>
  <r>
    <n v="4452"/>
    <s v="CA-2016-147137"/>
    <x v="970"/>
    <x v="0"/>
    <n v="7"/>
    <x v="7"/>
    <s v="Mon"/>
    <d v="2016-07-06T00:00:00"/>
    <x v="2"/>
    <s v="AA-10645"/>
    <s v="Anna Andreadi"/>
    <s v="Consumer"/>
    <s v="United States"/>
    <s v="San Francisco"/>
    <x v="1"/>
    <n v="94109"/>
    <x v="1"/>
    <s v="FUR-FU-10000221"/>
    <x v="0"/>
    <s v="Furnishings"/>
    <s v="Master Caster Door Stop, Brown"/>
    <n v="25.4"/>
    <n v="5"/>
    <x v="0"/>
    <n v="8.6359999999999992"/>
    <n v="0.33999999999999997"/>
  </r>
  <r>
    <n v="4456"/>
    <s v="US-2015-146745"/>
    <x v="37"/>
    <x v="1"/>
    <n v="9"/>
    <x v="8"/>
    <s v="Thu"/>
    <d v="2015-09-08T00:00:00"/>
    <x v="1"/>
    <s v="AS-10630"/>
    <s v="Ann Steele"/>
    <s v="Home Office"/>
    <s v="United States"/>
    <s v="San Francisco"/>
    <x v="1"/>
    <n v="94110"/>
    <x v="1"/>
    <s v="FUR-CH-10002372"/>
    <x v="0"/>
    <s v="Chairs"/>
    <s v="Office Star - Ergonomically Designed Knee Chair"/>
    <n v="129.56800000000001"/>
    <n v="2"/>
    <x v="2"/>
    <n v="-12.956799999999999"/>
    <n v="-9.9999999999999992E-2"/>
  </r>
  <r>
    <n v="4458"/>
    <s v="CA-2017-115175"/>
    <x v="778"/>
    <x v="3"/>
    <n v="8"/>
    <x v="6"/>
    <s v="Mon"/>
    <d v="2017-08-12T00:00:00"/>
    <x v="1"/>
    <s v="MC-17575"/>
    <s v="Matt Collins"/>
    <s v="Consumer"/>
    <s v="United States"/>
    <s v="San Jose"/>
    <x v="1"/>
    <n v="95123"/>
    <x v="1"/>
    <s v="OFF-PA-10001878"/>
    <x v="1"/>
    <s v="Paper"/>
    <s v="Xerox 1891"/>
    <n v="244.55"/>
    <n v="5"/>
    <x v="0"/>
    <n v="114.9385"/>
    <n v="0.47"/>
  </r>
  <r>
    <n v="4459"/>
    <s v="CA-2017-105851"/>
    <x v="674"/>
    <x v="3"/>
    <n v="3"/>
    <x v="10"/>
    <s v="Mon"/>
    <d v="2017-03-20T00:00:00"/>
    <x v="1"/>
    <s v="SE-20110"/>
    <s v="Sanjit Engle"/>
    <s v="Consumer"/>
    <s v="United States"/>
    <s v="Denver"/>
    <x v="22"/>
    <n v="80219"/>
    <x v="1"/>
    <s v="OFF-SU-10002881"/>
    <x v="1"/>
    <s v="Supplies"/>
    <s v="Martin Yale Chadless Opener Electric Letter Opener"/>
    <n v="1332.4960000000001"/>
    <n v="2"/>
    <x v="2"/>
    <n v="-299.8116"/>
    <n v="-0.22499999999999998"/>
  </r>
  <r>
    <n v="4460"/>
    <s v="US-2017-125717"/>
    <x v="391"/>
    <x v="3"/>
    <n v="9"/>
    <x v="8"/>
    <s v="Thu"/>
    <d v="2017-10-01T00:00:00"/>
    <x v="2"/>
    <s v="DS-13030"/>
    <s v="Darrin Sayre"/>
    <s v="Home Office"/>
    <s v="United States"/>
    <s v="Aurora"/>
    <x v="22"/>
    <n v="80013"/>
    <x v="1"/>
    <s v="FUR-FU-10001979"/>
    <x v="0"/>
    <s v="Furnishings"/>
    <s v="Dana Halogen Swing-Arm Architect Lamp"/>
    <n v="32.776000000000003"/>
    <n v="1"/>
    <x v="2"/>
    <n v="3.2776000000000001"/>
    <n v="9.9999999999999992E-2"/>
  </r>
  <r>
    <n v="4466"/>
    <s v="CA-2015-163895"/>
    <x v="971"/>
    <x v="1"/>
    <n v="8"/>
    <x v="6"/>
    <s v="Fri"/>
    <d v="2015-08-11T00:00:00"/>
    <x v="1"/>
    <s v="NS-18640"/>
    <s v="Noel Staavos"/>
    <s v="Corporate"/>
    <s v="United States"/>
    <s v="Boise"/>
    <x v="45"/>
    <n v="83704"/>
    <x v="1"/>
    <s v="OFF-BI-10004970"/>
    <x v="1"/>
    <s v="Binders"/>
    <s v="ACCOHIDE 3-Ring Binder, Blue, 1&quot;"/>
    <n v="3.3039999999999998"/>
    <n v="1"/>
    <x v="2"/>
    <n v="1.1151"/>
    <n v="0.33750000000000002"/>
  </r>
  <r>
    <n v="4467"/>
    <s v="CA-2017-168641"/>
    <x v="220"/>
    <x v="3"/>
    <n v="11"/>
    <x v="0"/>
    <s v="Fri"/>
    <d v="2017-12-01T00:00:00"/>
    <x v="1"/>
    <s v="KA-16525"/>
    <s v="Kelly Andreada"/>
    <s v="Consumer"/>
    <s v="United States"/>
    <s v="New York City"/>
    <x v="15"/>
    <n v="10035"/>
    <x v="3"/>
    <s v="OFF-AR-10003759"/>
    <x v="1"/>
    <s v="Art"/>
    <s v="Crayola Anti Dust Chalk, 12/Pack"/>
    <n v="16.38"/>
    <n v="9"/>
    <x v="0"/>
    <n v="7.3710000000000004"/>
    <n v="0.45000000000000007"/>
  </r>
  <r>
    <n v="4471"/>
    <s v="CA-2017-156895"/>
    <x v="537"/>
    <x v="3"/>
    <n v="5"/>
    <x v="5"/>
    <s v="Mon"/>
    <d v="2017-05-12T00:00:00"/>
    <x v="1"/>
    <s v="DJ-13510"/>
    <s v="Don Jones"/>
    <s v="Corporate"/>
    <s v="United States"/>
    <s v="Philadelphia"/>
    <x v="9"/>
    <n v="19140"/>
    <x v="3"/>
    <s v="FUR-CH-10003535"/>
    <x v="0"/>
    <s v="Chairs"/>
    <s v="Global Armless Task Chair, Royal Blue"/>
    <n v="128.05799999999999"/>
    <n v="3"/>
    <x v="4"/>
    <n v="-23.7822"/>
    <n v="-0.18571428571428572"/>
  </r>
  <r>
    <n v="4472"/>
    <s v="CA-2017-121300"/>
    <x v="363"/>
    <x v="3"/>
    <n v="9"/>
    <x v="8"/>
    <s v="Fri"/>
    <d v="2017-09-29T00:00:00"/>
    <x v="3"/>
    <s v="MG-17680"/>
    <s v="Maureen Gastineau"/>
    <s v="Home Office"/>
    <s v="United States"/>
    <s v="Mentor"/>
    <x v="24"/>
    <n v="44060"/>
    <x v="3"/>
    <s v="FUR-CH-10003774"/>
    <x v="0"/>
    <s v="Chairs"/>
    <s v="Global Wood Trimmed Manager's Task Chair, Khaki"/>
    <n v="63.686"/>
    <n v="1"/>
    <x v="4"/>
    <n v="-15.4666"/>
    <n v="-0.24285714285714285"/>
  </r>
  <r>
    <n v="4478"/>
    <s v="CA-2017-130211"/>
    <x v="756"/>
    <x v="3"/>
    <n v="10"/>
    <x v="2"/>
    <s v="Sun"/>
    <d v="2017-10-22T00:00:00"/>
    <x v="3"/>
    <s v="BD-11620"/>
    <s v="Brian DeCherney"/>
    <s v="Consumer"/>
    <s v="United States"/>
    <s v="Lawton"/>
    <x v="26"/>
    <n v="73505"/>
    <x v="2"/>
    <s v="OFF-ST-10000129"/>
    <x v="1"/>
    <s v="Storage"/>
    <s v="Fellowes Recycled Storage Drawers"/>
    <n v="333.09"/>
    <n v="3"/>
    <x v="0"/>
    <n v="23.316299999999998"/>
    <n v="7.0000000000000007E-2"/>
  </r>
  <r>
    <n v="4480"/>
    <s v="CA-2014-147235"/>
    <x v="972"/>
    <x v="2"/>
    <n v="3"/>
    <x v="10"/>
    <s v="Mon"/>
    <d v="2014-03-28T00:00:00"/>
    <x v="1"/>
    <s v="CD-11920"/>
    <s v="Carlos Daly"/>
    <s v="Consumer"/>
    <s v="United States"/>
    <s v="New York City"/>
    <x v="15"/>
    <n v="10024"/>
    <x v="3"/>
    <s v="OFF-PA-10004948"/>
    <x v="1"/>
    <s v="Paper"/>
    <s v="Xerox 190"/>
    <n v="24.9"/>
    <n v="5"/>
    <x v="0"/>
    <n v="11.702999999999999"/>
    <n v="0.47000000000000003"/>
  </r>
  <r>
    <n v="4481"/>
    <s v="CA-2016-109365"/>
    <x v="54"/>
    <x v="0"/>
    <n v="11"/>
    <x v="0"/>
    <s v="Thu"/>
    <d v="2016-11-08T00:00:00"/>
    <x v="1"/>
    <s v="XP-21865"/>
    <s v="Xylona Preis"/>
    <s v="Consumer"/>
    <s v="United States"/>
    <s v="Los Angeles"/>
    <x v="1"/>
    <n v="90049"/>
    <x v="1"/>
    <s v="OFF-FA-10001561"/>
    <x v="1"/>
    <s v="Fasteners"/>
    <s v="Stockwell Push Pins"/>
    <n v="15.26"/>
    <n v="7"/>
    <x v="0"/>
    <n v="5.0358000000000001"/>
    <n v="0.33"/>
  </r>
  <r>
    <n v="4488"/>
    <s v="CA-2015-162621"/>
    <x v="574"/>
    <x v="1"/>
    <n v="9"/>
    <x v="8"/>
    <s v="Sat"/>
    <d v="2015-09-11T00:00:00"/>
    <x v="1"/>
    <s v="CA-12055"/>
    <s v="Cathy Armstrong"/>
    <s v="Home Office"/>
    <s v="United States"/>
    <s v="Houston"/>
    <x v="5"/>
    <n v="77036"/>
    <x v="2"/>
    <s v="OFF-BI-10000962"/>
    <x v="1"/>
    <s v="Binders"/>
    <s v="Acco Flexible ACCOHIDE Square Ring Data Binder, Dark Blue, 11 1/2&quot; X 14&quot; 7/8&quot;"/>
    <n v="16.27"/>
    <n v="5"/>
    <x v="3"/>
    <n v="-25.218499999999999"/>
    <n v="-1.55"/>
  </r>
  <r>
    <n v="4491"/>
    <s v="CA-2017-105921"/>
    <x v="714"/>
    <x v="3"/>
    <n v="8"/>
    <x v="6"/>
    <s v="Mon"/>
    <d v="2017-08-21T00:00:00"/>
    <x v="1"/>
    <s v="JM-15250"/>
    <s v="Janet Martin"/>
    <s v="Consumer"/>
    <s v="United States"/>
    <s v="Los Angeles"/>
    <x v="1"/>
    <n v="90032"/>
    <x v="1"/>
    <s v="FUR-TA-10001095"/>
    <x v="0"/>
    <s v="Tables"/>
    <s v="Chromcraft Round Conference Tables"/>
    <n v="418.29599999999999"/>
    <n v="3"/>
    <x v="2"/>
    <n v="5.2286999999999999"/>
    <n v="1.2500000000000001E-2"/>
  </r>
  <r>
    <n v="4492"/>
    <s v="CA-2014-150798"/>
    <x v="585"/>
    <x v="2"/>
    <n v="12"/>
    <x v="4"/>
    <s v="Mon"/>
    <d v="2014-12-03T00:00:00"/>
    <x v="0"/>
    <s v="JK-15730"/>
    <s v="Joe Kamberova"/>
    <s v="Consumer"/>
    <s v="United States"/>
    <s v="Columbus"/>
    <x v="24"/>
    <n v="43229"/>
    <x v="3"/>
    <s v="TEC-CO-10001571"/>
    <x v="2"/>
    <s v="Copiers"/>
    <s v="Sharp 1540cs Digital Laser Copier"/>
    <n v="659.98800000000006"/>
    <n v="2"/>
    <x v="8"/>
    <n v="109.998"/>
    <n v="0.16666666666666666"/>
  </r>
  <r>
    <n v="4496"/>
    <s v="CA-2017-112753"/>
    <x v="973"/>
    <x v="3"/>
    <n v="6"/>
    <x v="1"/>
    <s v="Sun"/>
    <d v="2017-06-23T00:00:00"/>
    <x v="1"/>
    <s v="CC-12670"/>
    <s v="Craig Carreira"/>
    <s v="Consumer"/>
    <s v="United States"/>
    <s v="Los Angeles"/>
    <x v="1"/>
    <n v="90032"/>
    <x v="1"/>
    <s v="FUR-BO-10004015"/>
    <x v="0"/>
    <s v="Bookcases"/>
    <s v="Bush Andora Bookcase, Maple/Graphite Gray Finish"/>
    <n v="917.92349999999999"/>
    <n v="9"/>
    <x v="11"/>
    <n v="75.593699999999998"/>
    <n v="8.2352941176470587E-2"/>
  </r>
  <r>
    <n v="4498"/>
    <s v="CA-2017-155075"/>
    <x v="571"/>
    <x v="3"/>
    <n v="12"/>
    <x v="4"/>
    <s v="Sat"/>
    <d v="2017-12-09T00:00:00"/>
    <x v="1"/>
    <s v="GW-14605"/>
    <s v="Giulietta Weimer"/>
    <s v="Consumer"/>
    <s v="United States"/>
    <s v="Philadelphia"/>
    <x v="9"/>
    <n v="19140"/>
    <x v="3"/>
    <s v="OFF-BI-10003650"/>
    <x v="1"/>
    <s v="Binders"/>
    <s v="GBC DocuBind 300 Electric Binding Machine"/>
    <n v="631.17600000000004"/>
    <n v="4"/>
    <x v="7"/>
    <n v="-462.86239999999998"/>
    <n v="-0.73333333333333328"/>
  </r>
  <r>
    <n v="4499"/>
    <s v="CA-2014-103401"/>
    <x v="866"/>
    <x v="2"/>
    <n v="11"/>
    <x v="0"/>
    <s v="Fri"/>
    <d v="2014-11-26T00:00:00"/>
    <x v="1"/>
    <s v="GR-14560"/>
    <s v="Georgia Rosenberg"/>
    <s v="Corporate"/>
    <s v="United States"/>
    <s v="San Francisco"/>
    <x v="1"/>
    <n v="94110"/>
    <x v="1"/>
    <s v="OFF-PA-10003309"/>
    <x v="1"/>
    <s v="Paper"/>
    <s v="Xerox 211"/>
    <n v="12.96"/>
    <n v="2"/>
    <x v="0"/>
    <n v="6.2207999999999997"/>
    <n v="0.47999999999999993"/>
  </r>
  <r>
    <n v="4500"/>
    <s v="CA-2016-124814"/>
    <x v="340"/>
    <x v="0"/>
    <n v="4"/>
    <x v="3"/>
    <s v="Sun"/>
    <d v="2016-04-16T00:00:00"/>
    <x v="1"/>
    <s v="FM-14215"/>
    <s v="Filia McAdams"/>
    <s v="Corporate"/>
    <s v="United States"/>
    <s v="Bakersfield"/>
    <x v="1"/>
    <n v="93309"/>
    <x v="1"/>
    <s v="OFF-PA-10002787"/>
    <x v="1"/>
    <s v="Paper"/>
    <s v="Xerox 227"/>
    <n v="12.96"/>
    <n v="2"/>
    <x v="0"/>
    <n v="6.2207999999999997"/>
    <n v="0.47999999999999993"/>
  </r>
  <r>
    <n v="4502"/>
    <s v="CA-2014-116757"/>
    <x v="476"/>
    <x v="2"/>
    <n v="6"/>
    <x v="1"/>
    <s v="Mon"/>
    <d v="2014-07-04T00:00:00"/>
    <x v="1"/>
    <s v="MS-17980"/>
    <s v="Michael Stewart"/>
    <s v="Corporate"/>
    <s v="United States"/>
    <s v="Houston"/>
    <x v="5"/>
    <n v="77095"/>
    <x v="2"/>
    <s v="OFF-PA-10002005"/>
    <x v="1"/>
    <s v="Paper"/>
    <s v="Xerox 225"/>
    <n v="25.92"/>
    <n v="5"/>
    <x v="2"/>
    <n v="9.0719999999999992"/>
    <n v="0.34999999999999992"/>
  </r>
  <r>
    <n v="4504"/>
    <s v="US-2014-138247"/>
    <x v="163"/>
    <x v="2"/>
    <n v="12"/>
    <x v="4"/>
    <s v="Wed"/>
    <d v="2014-12-29T00:00:00"/>
    <x v="1"/>
    <s v="BF-11170"/>
    <s v="Ben Ferrer"/>
    <s v="Home Office"/>
    <s v="United States"/>
    <s v="Los Angeles"/>
    <x v="1"/>
    <n v="90045"/>
    <x v="1"/>
    <s v="TEC-PH-10000213"/>
    <x v="2"/>
    <s v="Phones"/>
    <s v="Seidio BD2-HK3IPH5-BK DILEX Case and Holster Combo for Apple iPhone 5/5s - Black"/>
    <n v="173.65600000000001"/>
    <n v="7"/>
    <x v="2"/>
    <n v="17.365600000000001"/>
    <n v="0.1"/>
  </r>
  <r>
    <n v="4510"/>
    <s v="CA-2017-167003"/>
    <x v="974"/>
    <x v="3"/>
    <n v="5"/>
    <x v="5"/>
    <s v="Tue"/>
    <d v="2017-05-29T00:00:00"/>
    <x v="1"/>
    <s v="VS-21820"/>
    <s v="Vivek Sundaresam"/>
    <s v="Consumer"/>
    <s v="United States"/>
    <s v="Los Angeles"/>
    <x v="1"/>
    <n v="90036"/>
    <x v="1"/>
    <s v="FUR-TA-10001520"/>
    <x v="0"/>
    <s v="Tables"/>
    <s v="Lesro Sheffield Collection Coffee Table, End Table, Center Table, Corner Table"/>
    <n v="171.28800000000001"/>
    <n v="3"/>
    <x v="2"/>
    <n v="-6.4233000000000002"/>
    <n v="-3.7499999999999999E-2"/>
  </r>
  <r>
    <n v="4513"/>
    <s v="CA-2016-118969"/>
    <x v="818"/>
    <x v="0"/>
    <n v="10"/>
    <x v="2"/>
    <s v="Sun"/>
    <d v="2016-10-03T00:00:00"/>
    <x v="2"/>
    <s v="LP-17095"/>
    <s v="Liz Preis"/>
    <s v="Consumer"/>
    <s v="United States"/>
    <s v="Phoenix"/>
    <x v="16"/>
    <n v="85023"/>
    <x v="1"/>
    <s v="OFF-BI-10002429"/>
    <x v="1"/>
    <s v="Binders"/>
    <s v="Premier Elliptical Ring Binder, Black"/>
    <n v="54.792000000000002"/>
    <n v="6"/>
    <x v="7"/>
    <n v="-40.180799999999998"/>
    <n v="-0.73333333333333328"/>
  </r>
  <r>
    <n v="4514"/>
    <s v="CA-2016-145240"/>
    <x v="47"/>
    <x v="0"/>
    <n v="9"/>
    <x v="8"/>
    <s v="Tue"/>
    <d v="2016-09-08T00:00:00"/>
    <x v="2"/>
    <s v="BG-11740"/>
    <s v="Bruce Geld"/>
    <s v="Consumer"/>
    <s v="United States"/>
    <s v="Houston"/>
    <x v="5"/>
    <n v="77070"/>
    <x v="2"/>
    <s v="OFF-ST-10001590"/>
    <x v="1"/>
    <s v="Storage"/>
    <s v="Tenex Personal Project File with Scoop Front Design, Black"/>
    <n v="10.784000000000001"/>
    <n v="1"/>
    <x v="2"/>
    <n v="0.80879999999999996"/>
    <n v="7.4999999999999997E-2"/>
  </r>
  <r>
    <n v="4515"/>
    <s v="CA-2016-120873"/>
    <x v="188"/>
    <x v="0"/>
    <n v="10"/>
    <x v="2"/>
    <s v="Thu"/>
    <d v="2016-11-01T00:00:00"/>
    <x v="0"/>
    <s v="BW-11200"/>
    <s v="Ben Wallace"/>
    <s v="Consumer"/>
    <s v="United States"/>
    <s v="Hampton"/>
    <x v="17"/>
    <n v="23666"/>
    <x v="0"/>
    <s v="FUR-CH-10000847"/>
    <x v="0"/>
    <s v="Chairs"/>
    <s v="Global Executive Mid-Back Manager's Chair"/>
    <n v="290.98"/>
    <n v="1"/>
    <x v="0"/>
    <n v="75.654799999999994"/>
    <n v="0.25999999999999995"/>
  </r>
  <r>
    <n v="4516"/>
    <s v="US-2017-111920"/>
    <x v="756"/>
    <x v="3"/>
    <n v="10"/>
    <x v="2"/>
    <s v="Sun"/>
    <d v="2017-10-26T00:00:00"/>
    <x v="1"/>
    <s v="PS-18970"/>
    <s v="Paul Stevenson"/>
    <s v="Home Office"/>
    <s v="United States"/>
    <s v="Tulsa"/>
    <x v="26"/>
    <n v="74133"/>
    <x v="2"/>
    <s v="OFF-AR-10003179"/>
    <x v="1"/>
    <s v="Art"/>
    <s v="Dixon Ticonderoga Core-Lock Colored Pencils"/>
    <n v="36.44"/>
    <n v="4"/>
    <x v="0"/>
    <n v="12.0252"/>
    <n v="0.33"/>
  </r>
  <r>
    <n v="4517"/>
    <s v="US-2016-128678"/>
    <x v="305"/>
    <x v="0"/>
    <n v="9"/>
    <x v="8"/>
    <s v="Thu"/>
    <d v="2016-09-20T00:00:00"/>
    <x v="1"/>
    <s v="RB-19570"/>
    <s v="Rob Beeghly"/>
    <s v="Consumer"/>
    <s v="United States"/>
    <s v="Seattle"/>
    <x v="4"/>
    <n v="98105"/>
    <x v="1"/>
    <s v="OFF-PA-10000807"/>
    <x v="1"/>
    <s v="Paper"/>
    <s v="TOPS &quot;Important Message&quot; Pads, Canary, 4-1/4 x 5-1/2, 50 Sheets per Pad"/>
    <n v="21.4"/>
    <n v="5"/>
    <x v="0"/>
    <n v="10.058"/>
    <n v="0.47000000000000003"/>
  </r>
  <r>
    <n v="4519"/>
    <s v="CA-2016-101385"/>
    <x v="474"/>
    <x v="0"/>
    <n v="9"/>
    <x v="8"/>
    <s v="Sun"/>
    <d v="2016-10-01T00:00:00"/>
    <x v="1"/>
    <s v="JW-16075"/>
    <s v="Julia West"/>
    <s v="Consumer"/>
    <s v="United States"/>
    <s v="San Francisco"/>
    <x v="1"/>
    <n v="94109"/>
    <x v="1"/>
    <s v="OFF-AR-10004441"/>
    <x v="1"/>
    <s v="Art"/>
    <s v="BIC Brite Liner Highlighters"/>
    <n v="16.559999999999999"/>
    <n v="4"/>
    <x v="0"/>
    <n v="6.9551999999999996"/>
    <n v="0.42"/>
  </r>
  <r>
    <n v="4520"/>
    <s v="CA-2017-107167"/>
    <x v="192"/>
    <x v="3"/>
    <n v="6"/>
    <x v="1"/>
    <s v="Sat"/>
    <d v="2017-06-14T00:00:00"/>
    <x v="1"/>
    <s v="ND-18460"/>
    <s v="Neil Ducich"/>
    <s v="Corporate"/>
    <s v="United States"/>
    <s v="Jacksonville"/>
    <x v="2"/>
    <n v="32216"/>
    <x v="0"/>
    <s v="OFF-ST-10003805"/>
    <x v="1"/>
    <s v="Storage"/>
    <s v="24 Capacity Maxi Data Binder Racks, Pearl"/>
    <n v="1347.52"/>
    <n v="8"/>
    <x v="2"/>
    <n v="84.22"/>
    <n v="6.25E-2"/>
  </r>
  <r>
    <n v="4521"/>
    <s v="CA-2014-109491"/>
    <x v="975"/>
    <x v="2"/>
    <n v="2"/>
    <x v="11"/>
    <s v="Thu"/>
    <d v="2014-02-26T00:00:00"/>
    <x v="1"/>
    <s v="LC-16930"/>
    <s v="Linda Cazamias"/>
    <s v="Corporate"/>
    <s v="United States"/>
    <s v="Richmond"/>
    <x v="14"/>
    <n v="47374"/>
    <x v="2"/>
    <s v="TEC-AC-10001284"/>
    <x v="2"/>
    <s v="Accessories"/>
    <s v="Enermax Briskie RF Wireless Keyboard and Mouse Combo"/>
    <n v="62.31"/>
    <n v="3"/>
    <x v="0"/>
    <n v="22.4316"/>
    <n v="0.36"/>
  </r>
  <r>
    <n v="4523"/>
    <s v="CA-2017-105445"/>
    <x v="296"/>
    <x v="3"/>
    <n v="2"/>
    <x v="11"/>
    <s v="Mon"/>
    <d v="2017-02-25T00:00:00"/>
    <x v="0"/>
    <s v="BP-11095"/>
    <s v="Bart Pistole"/>
    <s v="Corporate"/>
    <s v="United States"/>
    <s v="Louisville"/>
    <x v="22"/>
    <n v="80027"/>
    <x v="1"/>
    <s v="OFF-FA-10001229"/>
    <x v="1"/>
    <s v="Fasteners"/>
    <s v="Staples"/>
    <n v="9.4320000000000004"/>
    <n v="3"/>
    <x v="2"/>
    <n v="3.0653999999999999"/>
    <n v="0.32499999999999996"/>
  </r>
  <r>
    <n v="4524"/>
    <s v="CA-2014-107454"/>
    <x v="976"/>
    <x v="2"/>
    <n v="11"/>
    <x v="0"/>
    <s v="Sun"/>
    <d v="2014-11-06T00:00:00"/>
    <x v="1"/>
    <s v="RD-19720"/>
    <s v="Roger Demir"/>
    <s v="Consumer"/>
    <s v="United States"/>
    <s v="New York City"/>
    <x v="15"/>
    <n v="10024"/>
    <x v="3"/>
    <s v="OFF-LA-10001569"/>
    <x v="1"/>
    <s v="Labels"/>
    <s v="Avery 499"/>
    <n v="34.86"/>
    <n v="7"/>
    <x v="0"/>
    <n v="16.035599999999999"/>
    <n v="0.45999999999999996"/>
  </r>
  <r>
    <n v="4526"/>
    <s v="US-2017-105046"/>
    <x v="725"/>
    <x v="3"/>
    <n v="7"/>
    <x v="7"/>
    <s v="Mon"/>
    <d v="2017-07-23T00:00:00"/>
    <x v="1"/>
    <s v="BE-11335"/>
    <s v="Bill Eplett"/>
    <s v="Home Office"/>
    <s v="United States"/>
    <s v="Rome"/>
    <x v="15"/>
    <n v="13440"/>
    <x v="3"/>
    <s v="TEC-PH-10004536"/>
    <x v="2"/>
    <s v="Phones"/>
    <s v="Avaya 5420 Digital phone"/>
    <n v="269.98"/>
    <n v="2"/>
    <x v="0"/>
    <n v="67.495000000000005"/>
    <n v="0.25"/>
  </r>
  <r>
    <n v="4529"/>
    <s v="CA-2017-152856"/>
    <x v="562"/>
    <x v="3"/>
    <n v="9"/>
    <x v="8"/>
    <s v="Fri"/>
    <d v="2017-09-10T00:00:00"/>
    <x v="0"/>
    <s v="RS-19765"/>
    <s v="Roland Schwarz"/>
    <s v="Corporate"/>
    <s v="United States"/>
    <s v="Marion"/>
    <x v="24"/>
    <n v="43302"/>
    <x v="3"/>
    <s v="TEC-AC-10004864"/>
    <x v="2"/>
    <s v="Accessories"/>
    <s v="Memorex Micro Travel Drive 32 GB"/>
    <n v="116.83199999999999"/>
    <n v="4"/>
    <x v="2"/>
    <n v="33.589199999999998"/>
    <n v="0.28749999999999998"/>
  </r>
  <r>
    <n v="4530"/>
    <s v="CA-2016-134691"/>
    <x v="692"/>
    <x v="0"/>
    <n v="11"/>
    <x v="0"/>
    <s v="Mon"/>
    <d v="2016-11-18T00:00:00"/>
    <x v="1"/>
    <s v="KC-16540"/>
    <s v="Kelly Collister"/>
    <s v="Consumer"/>
    <s v="United States"/>
    <s v="Houston"/>
    <x v="5"/>
    <n v="77041"/>
    <x v="2"/>
    <s v="OFF-BI-10002393"/>
    <x v="1"/>
    <s v="Binders"/>
    <s v="Binder Posts"/>
    <n v="2.2959999999999998"/>
    <n v="2"/>
    <x v="3"/>
    <n v="-3.9032"/>
    <n v="-1.7000000000000002"/>
  </r>
  <r>
    <n v="4531"/>
    <s v="CA-2016-118759"/>
    <x v="692"/>
    <x v="0"/>
    <n v="11"/>
    <x v="0"/>
    <s v="Mon"/>
    <d v="2016-11-17T00:00:00"/>
    <x v="2"/>
    <s v="MB-17305"/>
    <s v="Maria Bertelson"/>
    <s v="Consumer"/>
    <s v="United States"/>
    <s v="New York City"/>
    <x v="15"/>
    <n v="10009"/>
    <x v="3"/>
    <s v="FUR-CH-10002335"/>
    <x v="0"/>
    <s v="Chairs"/>
    <s v="Hon GuestStacker Chair"/>
    <n v="408.00599999999997"/>
    <n v="2"/>
    <x v="9"/>
    <n v="72.534400000000005"/>
    <n v="0.17777777777777781"/>
  </r>
  <r>
    <n v="4533"/>
    <s v="CA-2014-140403"/>
    <x v="977"/>
    <x v="2"/>
    <n v="10"/>
    <x v="2"/>
    <s v="Fri"/>
    <d v="2014-10-10T00:00:00"/>
    <x v="3"/>
    <s v="TN-21040"/>
    <s v="Tanja Norvell"/>
    <s v="Home Office"/>
    <s v="United States"/>
    <s v="Manteca"/>
    <x v="1"/>
    <n v="95336"/>
    <x v="1"/>
    <s v="FUR-CH-10002774"/>
    <x v="0"/>
    <s v="Chairs"/>
    <s v="Global Deluxe Stacking Chair, Gray"/>
    <n v="122.352"/>
    <n v="3"/>
    <x v="2"/>
    <n v="13.7646"/>
    <n v="0.11249999999999999"/>
  </r>
  <r>
    <n v="4536"/>
    <s v="CA-2017-138464"/>
    <x v="141"/>
    <x v="3"/>
    <n v="7"/>
    <x v="7"/>
    <s v="Sat"/>
    <d v="2017-07-12T00:00:00"/>
    <x v="1"/>
    <s v="VF-21715"/>
    <s v="Vicky Freymann"/>
    <s v="Home Office"/>
    <s v="United States"/>
    <s v="Seattle"/>
    <x v="4"/>
    <n v="98115"/>
    <x v="1"/>
    <s v="FUR-FU-10003142"/>
    <x v="0"/>
    <s v="Furnishings"/>
    <s v="Master Big Foot Doorstop, Beige"/>
    <n v="15.84"/>
    <n v="3"/>
    <x v="0"/>
    <n v="4.9104000000000001"/>
    <n v="0.31"/>
  </r>
  <r>
    <n v="4540"/>
    <s v="CA-2015-104129"/>
    <x v="906"/>
    <x v="1"/>
    <n v="2"/>
    <x v="11"/>
    <s v="Fri"/>
    <d v="2015-03-02T00:00:00"/>
    <x v="1"/>
    <s v="ES-14080"/>
    <s v="Erin Smith"/>
    <s v="Corporate"/>
    <s v="United States"/>
    <s v="Providence"/>
    <x v="34"/>
    <n v="2908"/>
    <x v="3"/>
    <s v="TEC-PH-10003800"/>
    <x v="2"/>
    <s v="Phones"/>
    <s v="i.Sound Portable Power - 8000 mAh"/>
    <n v="105.98"/>
    <n v="2"/>
    <x v="0"/>
    <n v="1.0598000000000001"/>
    <n v="0.01"/>
  </r>
  <r>
    <n v="4542"/>
    <s v="US-2017-132206"/>
    <x v="114"/>
    <x v="3"/>
    <n v="6"/>
    <x v="1"/>
    <s v="Fri"/>
    <d v="2017-06-21T00:00:00"/>
    <x v="1"/>
    <s v="MK-17905"/>
    <s v="Michael Kennedy"/>
    <s v="Corporate"/>
    <s v="United States"/>
    <s v="Chicago"/>
    <x v="10"/>
    <n v="60653"/>
    <x v="2"/>
    <s v="OFF-BI-10000756"/>
    <x v="1"/>
    <s v="Binders"/>
    <s v="Storex DuraTech Recycled Plastic Frosted Binders"/>
    <n v="5.9359999999999999"/>
    <n v="7"/>
    <x v="3"/>
    <n v="-8.9039999999999999"/>
    <n v="-1.5"/>
  </r>
  <r>
    <n v="4543"/>
    <s v="CA-2017-113474"/>
    <x v="978"/>
    <x v="3"/>
    <n v="3"/>
    <x v="10"/>
    <s v="Thu"/>
    <d v="2017-03-31T00:00:00"/>
    <x v="2"/>
    <s v="TM-21490"/>
    <s v="Tony Molinari"/>
    <s v="Consumer"/>
    <s v="United States"/>
    <s v="Oklahoma City"/>
    <x v="26"/>
    <n v="73120"/>
    <x v="2"/>
    <s v="OFF-EN-10004206"/>
    <x v="1"/>
    <s v="Envelopes"/>
    <s v="Multimedia Mailers"/>
    <n v="325.86"/>
    <n v="2"/>
    <x v="0"/>
    <n v="149.8956"/>
    <n v="0.45999999999999996"/>
  </r>
  <r>
    <n v="4544"/>
    <s v="CA-2015-126557"/>
    <x v="979"/>
    <x v="1"/>
    <n v="7"/>
    <x v="7"/>
    <s v="Sun"/>
    <d v="2015-07-17T00:00:00"/>
    <x v="0"/>
    <s v="RL-19615"/>
    <s v="Rob Lucas"/>
    <s v="Consumer"/>
    <s v="United States"/>
    <s v="Chicago"/>
    <x v="10"/>
    <n v="60610"/>
    <x v="2"/>
    <s v="FUR-CH-10004477"/>
    <x v="0"/>
    <s v="Chairs"/>
    <s v="Global Push Button Manager's Chair, Indigo"/>
    <n v="383.60700000000003"/>
    <n v="9"/>
    <x v="4"/>
    <n v="-5.4801000000000002"/>
    <n v="-1.4285714285714285E-2"/>
  </r>
  <r>
    <n v="4551"/>
    <s v="US-2017-107636"/>
    <x v="501"/>
    <x v="3"/>
    <n v="4"/>
    <x v="3"/>
    <s v="Sun"/>
    <d v="2017-05-02T00:00:00"/>
    <x v="2"/>
    <s v="NM-18520"/>
    <s v="Neoma Murray"/>
    <s v="Consumer"/>
    <s v="United States"/>
    <s v="Manchester"/>
    <x v="29"/>
    <n v="6040"/>
    <x v="3"/>
    <s v="OFF-LA-10003388"/>
    <x v="1"/>
    <s v="Labels"/>
    <s v="Avery 5"/>
    <n v="5.76"/>
    <n v="2"/>
    <x v="0"/>
    <n v="2.8224"/>
    <n v="0.49000000000000005"/>
  </r>
  <r>
    <n v="4552"/>
    <s v="US-2014-165862"/>
    <x v="980"/>
    <x v="2"/>
    <n v="7"/>
    <x v="7"/>
    <s v="Sun"/>
    <d v="2014-07-17T00:00:00"/>
    <x v="1"/>
    <s v="GK-14620"/>
    <s v="Grace Kelly"/>
    <s v="Corporate"/>
    <s v="United States"/>
    <s v="Los Angeles"/>
    <x v="1"/>
    <n v="90049"/>
    <x v="1"/>
    <s v="FUR-TA-10002855"/>
    <x v="0"/>
    <s v="Tables"/>
    <s v="Bevis Round Conference Table Top &amp; Single Column Base"/>
    <n v="351.21600000000001"/>
    <n v="3"/>
    <x v="2"/>
    <n v="4.3902000000000001"/>
    <n v="1.2500000000000001E-2"/>
  </r>
  <r>
    <n v="4553"/>
    <s v="US-2014-106334"/>
    <x v="419"/>
    <x v="2"/>
    <n v="12"/>
    <x v="4"/>
    <s v="Sat"/>
    <d v="2015-01-02T00:00:00"/>
    <x v="1"/>
    <s v="JF-15490"/>
    <s v="Jeremy Farry"/>
    <s v="Consumer"/>
    <s v="United States"/>
    <s v="San Francisco"/>
    <x v="1"/>
    <n v="94122"/>
    <x v="1"/>
    <s v="FUR-CH-10004886"/>
    <x v="0"/>
    <s v="Chairs"/>
    <s v="Bevis Steel Folding Chairs"/>
    <n v="230.28"/>
    <n v="3"/>
    <x v="2"/>
    <n v="23.027999999999999"/>
    <n v="9.9999999999999992E-2"/>
  </r>
  <r>
    <n v="4555"/>
    <s v="CA-2016-101448"/>
    <x v="532"/>
    <x v="0"/>
    <n v="2"/>
    <x v="11"/>
    <s v="Sat"/>
    <d v="2016-03-01T00:00:00"/>
    <x v="0"/>
    <s v="EB-13930"/>
    <s v="Eric Barreto"/>
    <s v="Consumer"/>
    <s v="United States"/>
    <s v="La Crosse"/>
    <x v="6"/>
    <n v="54601"/>
    <x v="2"/>
    <s v="OFF-BI-10004738"/>
    <x v="1"/>
    <s v="Binders"/>
    <s v="Flexible Leather- Look Classic Collection Ring Binder"/>
    <n v="56.82"/>
    <n v="3"/>
    <x v="0"/>
    <n v="28.41"/>
    <n v="0.5"/>
  </r>
  <r>
    <n v="4556"/>
    <s v="CA-2015-130218"/>
    <x v="388"/>
    <x v="1"/>
    <n v="3"/>
    <x v="10"/>
    <s v="Mon"/>
    <d v="2015-03-26T00:00:00"/>
    <x v="2"/>
    <s v="SG-20470"/>
    <s v="Sheri Gordon"/>
    <s v="Consumer"/>
    <s v="United States"/>
    <s v="Florence"/>
    <x v="20"/>
    <n v="29501"/>
    <x v="0"/>
    <s v="OFF-FA-10003112"/>
    <x v="1"/>
    <s v="Fasteners"/>
    <s v="Staples"/>
    <n v="31.56"/>
    <n v="4"/>
    <x v="0"/>
    <n v="14.202"/>
    <n v="0.45"/>
  </r>
  <r>
    <n v="4558"/>
    <s v="US-2017-117331"/>
    <x v="207"/>
    <x v="3"/>
    <n v="10"/>
    <x v="2"/>
    <s v="Sat"/>
    <d v="2017-10-28T00:00:00"/>
    <x v="1"/>
    <s v="ND-18370"/>
    <s v="Natalie DeCherney"/>
    <s v="Consumer"/>
    <s v="United States"/>
    <s v="Glendale"/>
    <x v="16"/>
    <n v="85301"/>
    <x v="1"/>
    <s v="OFF-BI-10003984"/>
    <x v="1"/>
    <s v="Binders"/>
    <s v="Lock-Up Easel 'Spel-Binder'"/>
    <n v="8.5589999999999993"/>
    <n v="1"/>
    <x v="7"/>
    <n v="-6.5618999999999996"/>
    <n v="-0.76666666666666672"/>
  </r>
  <r>
    <n v="4559"/>
    <s v="CA-2014-127383"/>
    <x v="517"/>
    <x v="2"/>
    <n v="12"/>
    <x v="4"/>
    <s v="Wed"/>
    <d v="2015-01-05T00:00:00"/>
    <x v="1"/>
    <s v="CM-11815"/>
    <s v="Candace McMahon"/>
    <s v="Corporate"/>
    <s v="United States"/>
    <s v="El Paso"/>
    <x v="5"/>
    <n v="79907"/>
    <x v="2"/>
    <s v="OFF-EN-10004773"/>
    <x v="1"/>
    <s v="Envelopes"/>
    <s v="Staple envelope"/>
    <n v="49.567999999999998"/>
    <n v="2"/>
    <x v="2"/>
    <n v="17.968399999999999"/>
    <n v="0.36249999999999999"/>
  </r>
  <r>
    <n v="4560"/>
    <s v="CA-2014-110219"/>
    <x v="947"/>
    <x v="2"/>
    <n v="5"/>
    <x v="5"/>
    <s v="Mon"/>
    <d v="2014-05-08T00:00:00"/>
    <x v="2"/>
    <s v="EB-13870"/>
    <s v="Emily Burns"/>
    <s v="Consumer"/>
    <s v="United States"/>
    <s v="San Antonio"/>
    <x v="5"/>
    <n v="78207"/>
    <x v="2"/>
    <s v="FUR-CH-10001146"/>
    <x v="0"/>
    <s v="Chairs"/>
    <s v="Global Value Mid-Back Manager's Chair, Gray"/>
    <n v="127.869"/>
    <n v="3"/>
    <x v="4"/>
    <n v="-9.1334999999999997"/>
    <n v="-7.1428571428571425E-2"/>
  </r>
  <r>
    <n v="4561"/>
    <s v="CA-2015-118871"/>
    <x v="779"/>
    <x v="1"/>
    <n v="12"/>
    <x v="4"/>
    <s v="Fri"/>
    <d v="2015-12-09T00:00:00"/>
    <x v="0"/>
    <s v="HM-14860"/>
    <s v="Harry Marie"/>
    <s v="Corporate"/>
    <s v="United States"/>
    <s v="Los Angeles"/>
    <x v="1"/>
    <n v="90049"/>
    <x v="1"/>
    <s v="OFF-EN-10003296"/>
    <x v="1"/>
    <s v="Envelopes"/>
    <s v="Tyvek Side-Opening Peel &amp; Seel Expanding Envelopes"/>
    <n v="271.44"/>
    <n v="3"/>
    <x v="0"/>
    <n v="122.148"/>
    <n v="0.45"/>
  </r>
  <r>
    <n v="4564"/>
    <s v="CA-2017-129490"/>
    <x v="981"/>
    <x v="3"/>
    <n v="9"/>
    <x v="8"/>
    <s v="Tue"/>
    <d v="2017-09-30T00:00:00"/>
    <x v="1"/>
    <s v="SJ-20125"/>
    <s v="Sanjit Jacobs"/>
    <s v="Home Office"/>
    <s v="United States"/>
    <s v="Miramar"/>
    <x v="2"/>
    <n v="33023"/>
    <x v="0"/>
    <s v="FUR-CH-10003298"/>
    <x v="0"/>
    <s v="Chairs"/>
    <s v="Office Star - Contemporary Task Swivel chair with Loop Arms, Charcoal"/>
    <n v="419.13600000000002"/>
    <n v="4"/>
    <x v="2"/>
    <n v="-57.6312"/>
    <n v="-0.13749999999999998"/>
  </r>
  <r>
    <n v="4565"/>
    <s v="CA-2014-101175"/>
    <x v="335"/>
    <x v="2"/>
    <n v="12"/>
    <x v="4"/>
    <s v="Tue"/>
    <d v="2014-12-14T00:00:00"/>
    <x v="1"/>
    <s v="DM-12955"/>
    <s v="Dario Medina"/>
    <s v="Corporate"/>
    <s v="United States"/>
    <s v="Mesa"/>
    <x v="16"/>
    <n v="85204"/>
    <x v="1"/>
    <s v="OFF-ST-10004950"/>
    <x v="1"/>
    <s v="Storage"/>
    <s v="Acco Perma 3000 Stacking Storage Drawers"/>
    <n v="100.70399999999999"/>
    <n v="6"/>
    <x v="2"/>
    <n v="-1.2587999999999999"/>
    <n v="-1.2500000000000001E-2"/>
  </r>
  <r>
    <n v="4566"/>
    <s v="US-2017-149510"/>
    <x v="730"/>
    <x v="3"/>
    <n v="12"/>
    <x v="4"/>
    <s v="Sun"/>
    <d v="2017-12-10T00:00:00"/>
    <x v="1"/>
    <s v="MC-17575"/>
    <s v="Matt Collins"/>
    <s v="Consumer"/>
    <s v="United States"/>
    <s v="Fayetteville"/>
    <x v="3"/>
    <n v="28314"/>
    <x v="0"/>
    <s v="OFF-AP-10002350"/>
    <x v="1"/>
    <s v="Appliances"/>
    <s v="Belkin F9H710-06 7 Outlet SurgeMaster Surge Protector"/>
    <n v="45.216000000000001"/>
    <n v="3"/>
    <x v="2"/>
    <n v="4.5216000000000003"/>
    <n v="0.1"/>
  </r>
  <r>
    <n v="4569"/>
    <s v="CA-2015-111990"/>
    <x v="624"/>
    <x v="1"/>
    <n v="11"/>
    <x v="0"/>
    <s v="Sun"/>
    <d v="2015-11-13T00:00:00"/>
    <x v="1"/>
    <s v="DB-13660"/>
    <s v="Duane Benoit"/>
    <s v="Consumer"/>
    <s v="United States"/>
    <s v="Houston"/>
    <x v="5"/>
    <n v="77095"/>
    <x v="2"/>
    <s v="OFF-BI-10003291"/>
    <x v="1"/>
    <s v="Binders"/>
    <s v="Wilson Jones Leather-Like Binders with DublLock Round Rings"/>
    <n v="10.476000000000001"/>
    <n v="6"/>
    <x v="3"/>
    <n v="-17.285399999999999"/>
    <n v="-1.6499999999999997"/>
  </r>
  <r>
    <n v="4570"/>
    <s v="CA-2014-169460"/>
    <x v="982"/>
    <x v="2"/>
    <n v="4"/>
    <x v="3"/>
    <s v="Sat"/>
    <d v="2014-04-21T00:00:00"/>
    <x v="0"/>
    <s v="NF-18595"/>
    <s v="Nicole Fjeld"/>
    <s v="Home Office"/>
    <s v="United States"/>
    <s v="San Jose"/>
    <x v="1"/>
    <n v="95123"/>
    <x v="1"/>
    <s v="FUR-FU-10004017"/>
    <x v="0"/>
    <s v="Furnishings"/>
    <s v="Executive Impressions 13&quot; Chairman Wall Clock"/>
    <n v="76.14"/>
    <n v="3"/>
    <x v="0"/>
    <n v="26.649000000000001"/>
    <n v="0.35000000000000003"/>
  </r>
  <r>
    <n v="4571"/>
    <s v="US-2015-152128"/>
    <x v="439"/>
    <x v="1"/>
    <n v="5"/>
    <x v="5"/>
    <s v="Mon"/>
    <d v="2015-05-27T00:00:00"/>
    <x v="0"/>
    <s v="NM-18445"/>
    <s v="Nathan Mautz"/>
    <s v="Home Office"/>
    <s v="United States"/>
    <s v="Wichita"/>
    <x v="41"/>
    <n v="67212"/>
    <x v="2"/>
    <s v="OFF-AR-10002445"/>
    <x v="1"/>
    <s v="Art"/>
    <s v="SANFORD Major Accent Highlighters"/>
    <n v="21.24"/>
    <n v="3"/>
    <x v="0"/>
    <n v="8.0711999999999993"/>
    <n v="0.38"/>
  </r>
  <r>
    <n v="4573"/>
    <s v="CA-2017-126662"/>
    <x v="725"/>
    <x v="3"/>
    <n v="7"/>
    <x v="7"/>
    <s v="Mon"/>
    <d v="2017-07-21T00:00:00"/>
    <x v="1"/>
    <s v="AB-10255"/>
    <s v="Alejandro Ballentine"/>
    <s v="Home Office"/>
    <s v="United States"/>
    <s v="Los Angeles"/>
    <x v="1"/>
    <n v="90036"/>
    <x v="1"/>
    <s v="TEC-CO-10004202"/>
    <x v="2"/>
    <s v="Copiers"/>
    <s v="Brother DCP1000 Digital 3 in 1 Multifunction Machine"/>
    <n v="479.98399999999998"/>
    <n v="2"/>
    <x v="2"/>
    <n v="89.997"/>
    <n v="0.1875"/>
  </r>
  <r>
    <n v="4574"/>
    <s v="CA-2016-139395"/>
    <x v="932"/>
    <x v="0"/>
    <n v="12"/>
    <x v="4"/>
    <s v="Mon"/>
    <d v="2016-12-18T00:00:00"/>
    <x v="1"/>
    <s v="MG-17650"/>
    <s v="Matthew Grinstein"/>
    <s v="Home Office"/>
    <s v="United States"/>
    <s v="Jackson"/>
    <x v="12"/>
    <n v="49201"/>
    <x v="2"/>
    <s v="TEC-PH-10002103"/>
    <x v="2"/>
    <s v="Phones"/>
    <s v="Jabra SPEAK 410"/>
    <n v="657.93"/>
    <n v="7"/>
    <x v="0"/>
    <n v="184.22040000000001"/>
    <n v="0.28000000000000003"/>
  </r>
  <r>
    <n v="4578"/>
    <s v="US-2014-121734"/>
    <x v="902"/>
    <x v="2"/>
    <n v="4"/>
    <x v="3"/>
    <s v="Fri"/>
    <d v="2014-04-16T00:00:00"/>
    <x v="1"/>
    <s v="SE-20110"/>
    <s v="Sanjit Engle"/>
    <s v="Consumer"/>
    <s v="United States"/>
    <s v="Lewiston"/>
    <x v="45"/>
    <n v="83501"/>
    <x v="1"/>
    <s v="OFF-BI-10004817"/>
    <x v="1"/>
    <s v="Binders"/>
    <s v="GBC Personal VeloBind Strips"/>
    <n v="9.5839999999999996"/>
    <n v="1"/>
    <x v="2"/>
    <n v="3.3544"/>
    <n v="0.35000000000000003"/>
  </r>
  <r>
    <n v="4579"/>
    <s v="CA-2015-110947"/>
    <x v="983"/>
    <x v="1"/>
    <n v="6"/>
    <x v="1"/>
    <s v="Tue"/>
    <d v="2015-06-15T00:00:00"/>
    <x v="1"/>
    <s v="AG-10765"/>
    <s v="Anthony Garverick"/>
    <s v="Home Office"/>
    <s v="United States"/>
    <s v="Hampton"/>
    <x v="17"/>
    <n v="23666"/>
    <x v="0"/>
    <s v="OFF-BI-10001670"/>
    <x v="1"/>
    <s v="Binders"/>
    <s v="Vinyl Sectional Post Binders"/>
    <n v="113.1"/>
    <n v="3"/>
    <x v="0"/>
    <n v="56.55"/>
    <n v="0.5"/>
  </r>
  <r>
    <n v="4580"/>
    <s v="US-2014-150126"/>
    <x v="915"/>
    <x v="2"/>
    <n v="7"/>
    <x v="7"/>
    <s v="Sun"/>
    <d v="2014-08-02T00:00:00"/>
    <x v="1"/>
    <s v="AS-10045"/>
    <s v="Aaron Smayling"/>
    <s v="Corporate"/>
    <s v="United States"/>
    <s v="New York City"/>
    <x v="15"/>
    <n v="10035"/>
    <x v="3"/>
    <s v="OFF-PA-10002709"/>
    <x v="1"/>
    <s v="Paper"/>
    <s v="Xerox 1956"/>
    <n v="65.78"/>
    <n v="11"/>
    <x v="0"/>
    <n v="32.232199999999999"/>
    <n v="0.49"/>
  </r>
  <r>
    <n v="4581"/>
    <s v="CA-2015-164427"/>
    <x v="371"/>
    <x v="1"/>
    <n v="7"/>
    <x v="7"/>
    <s v="Fri"/>
    <d v="2015-08-06T00:00:00"/>
    <x v="1"/>
    <s v="AR-10405"/>
    <s v="Allen Rosenblatt"/>
    <s v="Corporate"/>
    <s v="United States"/>
    <s v="Hattiesburg"/>
    <x v="35"/>
    <n v="39401"/>
    <x v="0"/>
    <s v="TEC-AC-10004469"/>
    <x v="2"/>
    <s v="Accessories"/>
    <s v="Microsoft Sculpt Comfort Mouse"/>
    <n v="239.7"/>
    <n v="6"/>
    <x v="0"/>
    <n v="105.468"/>
    <n v="0.44000000000000006"/>
  </r>
  <r>
    <n v="4582"/>
    <s v="CA-2016-120250"/>
    <x v="250"/>
    <x v="0"/>
    <n v="9"/>
    <x v="8"/>
    <s v="Mon"/>
    <d v="2016-09-22T00:00:00"/>
    <x v="2"/>
    <s v="AP-10720"/>
    <s v="Anne Pryor"/>
    <s v="Home Office"/>
    <s v="United States"/>
    <s v="Philadelphia"/>
    <x v="9"/>
    <n v="19140"/>
    <x v="3"/>
    <s v="FUR-FU-10003424"/>
    <x v="0"/>
    <s v="Furnishings"/>
    <s v="Nu-Dell Oak Frame"/>
    <n v="25.632000000000001"/>
    <n v="3"/>
    <x v="2"/>
    <n v="3.8448000000000002"/>
    <n v="0.15"/>
  </r>
  <r>
    <n v="4583"/>
    <s v="CA-2016-121993"/>
    <x v="223"/>
    <x v="0"/>
    <n v="6"/>
    <x v="1"/>
    <s v="Fri"/>
    <d v="2016-06-12T00:00:00"/>
    <x v="2"/>
    <s v="JB-16000"/>
    <s v="Joy Bell-"/>
    <s v="Consumer"/>
    <s v="United States"/>
    <s v="Philadelphia"/>
    <x v="9"/>
    <n v="19140"/>
    <x v="3"/>
    <s v="OFF-LA-10003720"/>
    <x v="1"/>
    <s v="Labels"/>
    <s v="Avery 487"/>
    <n v="23.616"/>
    <n v="8"/>
    <x v="2"/>
    <n v="7.9703999999999997"/>
    <n v="0.33749999999999997"/>
  </r>
  <r>
    <n v="4584"/>
    <s v="US-2016-100405"/>
    <x v="367"/>
    <x v="0"/>
    <n v="8"/>
    <x v="6"/>
    <s v="Fri"/>
    <d v="2016-08-28T00:00:00"/>
    <x v="0"/>
    <s v="TS-21430"/>
    <s v="Tom Stivers"/>
    <s v="Corporate"/>
    <s v="United States"/>
    <s v="Los Angeles"/>
    <x v="1"/>
    <n v="90045"/>
    <x v="1"/>
    <s v="OFF-AR-10000390"/>
    <x v="1"/>
    <s v="Art"/>
    <s v="Newell Chalk Holder"/>
    <n v="8.26"/>
    <n v="2"/>
    <x v="0"/>
    <n v="3.7995999999999999"/>
    <n v="0.46"/>
  </r>
  <r>
    <n v="4585"/>
    <s v="US-2017-163790"/>
    <x v="802"/>
    <x v="3"/>
    <n v="11"/>
    <x v="0"/>
    <s v="Thu"/>
    <d v="2017-11-04T00:00:00"/>
    <x v="0"/>
    <s v="NL-18310"/>
    <s v="Nancy Lomonaco"/>
    <s v="Home Office"/>
    <s v="United States"/>
    <s v="Danville"/>
    <x v="1"/>
    <n v="94526"/>
    <x v="1"/>
    <s v="OFF-EN-10001335"/>
    <x v="1"/>
    <s v="Envelopes"/>
    <s v="White Business Envelopes with Contemporary Seam, Recycled White Business Envelopes"/>
    <n v="76.58"/>
    <n v="7"/>
    <x v="0"/>
    <n v="38.29"/>
    <n v="0.5"/>
  </r>
  <r>
    <n v="4591"/>
    <s v="CA-2016-129868"/>
    <x v="479"/>
    <x v="0"/>
    <n v="12"/>
    <x v="4"/>
    <s v="Mon"/>
    <d v="2016-12-31T00:00:00"/>
    <x v="1"/>
    <s v="MC-18130"/>
    <s v="Mike Caudle"/>
    <s v="Corporate"/>
    <s v="United States"/>
    <s v="Los Angeles"/>
    <x v="1"/>
    <n v="90004"/>
    <x v="1"/>
    <s v="OFF-SU-10000952"/>
    <x v="1"/>
    <s v="Supplies"/>
    <s v="Fiskars Home &amp; Office Scissors"/>
    <n v="17.760000000000002"/>
    <n v="2"/>
    <x v="0"/>
    <n v="4.9728000000000003"/>
    <n v="0.27999999999999997"/>
  </r>
  <r>
    <n v="4597"/>
    <s v="CA-2016-140564"/>
    <x v="5"/>
    <x v="0"/>
    <n v="12"/>
    <x v="4"/>
    <s v="Mon"/>
    <d v="2016-12-10T00:00:00"/>
    <x v="0"/>
    <s v="TC-21475"/>
    <s v="Tony Chapman"/>
    <s v="Home Office"/>
    <s v="United States"/>
    <s v="Washington"/>
    <x v="40"/>
    <n v="20016"/>
    <x v="3"/>
    <s v="OFF-AR-10000034"/>
    <x v="1"/>
    <s v="Art"/>
    <s v="BIC Brite Liner Grip Highlighters, Assorted, 5/Pack"/>
    <n v="33.92"/>
    <n v="8"/>
    <x v="0"/>
    <n v="13.2288"/>
    <n v="0.38999999999999996"/>
  </r>
  <r>
    <n v="4598"/>
    <s v="US-2017-169502"/>
    <x v="731"/>
    <x v="3"/>
    <n v="8"/>
    <x v="6"/>
    <s v="Mon"/>
    <d v="2017-09-01T00:00:00"/>
    <x v="1"/>
    <s v="MG-17650"/>
    <s v="Matthew Grinstein"/>
    <s v="Home Office"/>
    <s v="United States"/>
    <s v="Milwaukee"/>
    <x v="6"/>
    <n v="53209"/>
    <x v="2"/>
    <s v="OFF-SU-10004115"/>
    <x v="1"/>
    <s v="Supplies"/>
    <s v="Acme Stainless Steel Office Snips"/>
    <n v="21.81"/>
    <n v="3"/>
    <x v="0"/>
    <n v="5.8887"/>
    <n v="0.27"/>
  </r>
  <r>
    <n v="4600"/>
    <s v="CA-2015-146948"/>
    <x v="743"/>
    <x v="1"/>
    <n v="7"/>
    <x v="7"/>
    <s v="Thu"/>
    <d v="2015-07-20T00:00:00"/>
    <x v="1"/>
    <s v="MG-17890"/>
    <s v="Michael Granlund"/>
    <s v="Home Office"/>
    <s v="United States"/>
    <s v="Baltimore"/>
    <x v="39"/>
    <n v="21215"/>
    <x v="3"/>
    <s v="FUR-CH-10004853"/>
    <x v="0"/>
    <s v="Chairs"/>
    <s v="Global Manager's Adjustable Task Chair, Storm"/>
    <n v="150.97999999999999"/>
    <n v="1"/>
    <x v="0"/>
    <n v="43.784199999999998"/>
    <n v="0.29000000000000004"/>
  </r>
  <r>
    <n v="4603"/>
    <s v="US-2015-113327"/>
    <x v="984"/>
    <x v="1"/>
    <n v="5"/>
    <x v="5"/>
    <s v="Tue"/>
    <d v="2015-05-29T00:00:00"/>
    <x v="0"/>
    <s v="BF-11170"/>
    <s v="Ben Ferrer"/>
    <s v="Home Office"/>
    <s v="United States"/>
    <s v="Jacksonville"/>
    <x v="3"/>
    <n v="28540"/>
    <x v="0"/>
    <s v="OFF-PA-10003790"/>
    <x v="1"/>
    <s v="Paper"/>
    <s v="Xerox 1991"/>
    <n v="18.271999999999998"/>
    <n v="1"/>
    <x v="2"/>
    <n v="5.9383999999999997"/>
    <n v="0.32500000000000001"/>
  </r>
  <r>
    <n v="4607"/>
    <s v="CA-2015-135020"/>
    <x v="71"/>
    <x v="1"/>
    <n v="5"/>
    <x v="5"/>
    <s v="Thu"/>
    <d v="2015-06-02T00:00:00"/>
    <x v="1"/>
    <s v="MS-17770"/>
    <s v="Maxwell Schwartz"/>
    <s v="Consumer"/>
    <s v="United States"/>
    <s v="Rochester"/>
    <x v="15"/>
    <n v="14609"/>
    <x v="3"/>
    <s v="TEC-PH-10004093"/>
    <x v="2"/>
    <s v="Phones"/>
    <s v="Panasonic Kx-TS550"/>
    <n v="45.99"/>
    <n v="1"/>
    <x v="0"/>
    <n v="13.3371"/>
    <n v="0.28999999999999998"/>
  </r>
  <r>
    <n v="4611"/>
    <s v="US-2017-141852"/>
    <x v="45"/>
    <x v="3"/>
    <n v="11"/>
    <x v="0"/>
    <s v="Thu"/>
    <d v="2017-11-14T00:00:00"/>
    <x v="1"/>
    <s v="JE-15745"/>
    <s v="Joel Eaton"/>
    <s v="Consumer"/>
    <s v="United States"/>
    <s v="Oceanside"/>
    <x v="1"/>
    <n v="92054"/>
    <x v="1"/>
    <s v="FUR-FU-10000023"/>
    <x v="0"/>
    <s v="Furnishings"/>
    <s v="Eldon Wave Desk Accessories"/>
    <n v="47.12"/>
    <n v="8"/>
    <x v="0"/>
    <n v="20.732800000000001"/>
    <n v="0.44000000000000006"/>
  </r>
  <r>
    <n v="4612"/>
    <s v="CA-2016-109407"/>
    <x v="985"/>
    <x v="0"/>
    <n v="1"/>
    <x v="9"/>
    <s v="Sun"/>
    <d v="2016-01-26T00:00:00"/>
    <x v="0"/>
    <s v="HG-14965"/>
    <s v="Henry Goldwyn"/>
    <s v="Corporate"/>
    <s v="United States"/>
    <s v="Gulfport"/>
    <x v="35"/>
    <n v="39503"/>
    <x v="0"/>
    <s v="OFF-BI-10000285"/>
    <x v="1"/>
    <s v="Binders"/>
    <s v="XtraLife ClearVue Slant-D Ring Binders by Cardinal"/>
    <n v="31.36"/>
    <n v="4"/>
    <x v="0"/>
    <n v="15.68"/>
    <n v="0.5"/>
  </r>
  <r>
    <n v="4615"/>
    <s v="CA-2016-144540"/>
    <x v="64"/>
    <x v="0"/>
    <n v="9"/>
    <x v="8"/>
    <s v="Mon"/>
    <d v="2016-09-10T00:00:00"/>
    <x v="1"/>
    <s v="GH-14410"/>
    <s v="Gary Hansen"/>
    <s v="Home Office"/>
    <s v="United States"/>
    <s v="Houston"/>
    <x v="5"/>
    <n v="77070"/>
    <x v="2"/>
    <s v="OFF-AP-10002457"/>
    <x v="1"/>
    <s v="Appliances"/>
    <s v="Eureka The Boss Plus 12-Amp Hard Box Upright Vacuum, Red"/>
    <n v="62.79"/>
    <n v="3"/>
    <x v="3"/>
    <n v="-166.39349999999999"/>
    <n v="-2.65"/>
  </r>
  <r>
    <n v="4617"/>
    <s v="CA-2015-159863"/>
    <x v="403"/>
    <x v="1"/>
    <n v="9"/>
    <x v="8"/>
    <s v="Fri"/>
    <d v="2015-09-07T00:00:00"/>
    <x v="0"/>
    <s v="DS-13180"/>
    <s v="David Smith"/>
    <s v="Corporate"/>
    <s v="United States"/>
    <s v="Houston"/>
    <x v="5"/>
    <n v="77095"/>
    <x v="2"/>
    <s v="TEC-AC-10000109"/>
    <x v="2"/>
    <s v="Accessories"/>
    <s v="Sony Micro Vault Click 16 GB USB 2.0 Flash Drive"/>
    <n v="134.376"/>
    <n v="3"/>
    <x v="2"/>
    <n v="6.7187999999999999"/>
    <n v="4.9999999999999996E-2"/>
  </r>
  <r>
    <n v="4618"/>
    <s v="CA-2015-117800"/>
    <x v="478"/>
    <x v="1"/>
    <n v="9"/>
    <x v="8"/>
    <s v="Mon"/>
    <d v="2015-09-26T00:00:00"/>
    <x v="1"/>
    <s v="TH-21550"/>
    <s v="Tracy Hopkins"/>
    <s v="Home Office"/>
    <s v="United States"/>
    <s v="Everett"/>
    <x v="31"/>
    <n v="2149"/>
    <x v="3"/>
    <s v="TEC-PH-10002415"/>
    <x v="2"/>
    <s v="Phones"/>
    <s v="Polycom VoiceStation 500 Conference phone"/>
    <n v="589.9"/>
    <n v="2"/>
    <x v="0"/>
    <n v="147.47499999999999"/>
    <n v="0.25"/>
  </r>
  <r>
    <n v="4620"/>
    <s v="CA-2017-145219"/>
    <x v="165"/>
    <x v="3"/>
    <n v="12"/>
    <x v="4"/>
    <s v="Sun"/>
    <d v="2017-12-25T00:00:00"/>
    <x v="2"/>
    <s v="RM-19675"/>
    <s v="Robert Marley"/>
    <s v="Home Office"/>
    <s v="United States"/>
    <s v="Los Angeles"/>
    <x v="1"/>
    <n v="90049"/>
    <x v="1"/>
    <s v="TEC-CO-10001449"/>
    <x v="2"/>
    <s v="Copiers"/>
    <s v="Hewlett Packard LaserJet 3310 Copier"/>
    <n v="2879.9520000000002"/>
    <n v="6"/>
    <x v="2"/>
    <n v="1007.9832"/>
    <n v="0.35"/>
  </r>
  <r>
    <n v="4622"/>
    <s v="CA-2015-161214"/>
    <x v="346"/>
    <x v="1"/>
    <n v="10"/>
    <x v="2"/>
    <s v="Mon"/>
    <d v="2015-10-08T00:00:00"/>
    <x v="0"/>
    <s v="SF-20965"/>
    <s v="Sylvia Foulston"/>
    <s v="Corporate"/>
    <s v="United States"/>
    <s v="Wilmington"/>
    <x v="13"/>
    <n v="19805"/>
    <x v="3"/>
    <s v="OFF-ST-10001328"/>
    <x v="1"/>
    <s v="Storage"/>
    <s v="Personal Filing Tote with Lid, Black/Gray"/>
    <n v="77.55"/>
    <n v="5"/>
    <x v="0"/>
    <n v="21.713999999999999"/>
    <n v="0.27999999999999997"/>
  </r>
  <r>
    <n v="4623"/>
    <s v="CA-2017-147228"/>
    <x v="425"/>
    <x v="3"/>
    <n v="9"/>
    <x v="8"/>
    <s v="Sat"/>
    <d v="2017-09-14T00:00:00"/>
    <x v="1"/>
    <s v="SO-20335"/>
    <s v="Sean O'Donnell"/>
    <s v="Consumer"/>
    <s v="United States"/>
    <s v="Columbia"/>
    <x v="18"/>
    <n v="38401"/>
    <x v="0"/>
    <s v="OFF-SU-10001225"/>
    <x v="1"/>
    <s v="Supplies"/>
    <s v="Staple remover"/>
    <n v="8.8320000000000007"/>
    <n v="3"/>
    <x v="2"/>
    <n v="-1.9872000000000001"/>
    <n v="-0.22499999999999998"/>
  </r>
  <r>
    <n v="4631"/>
    <s v="US-2015-126235"/>
    <x v="52"/>
    <x v="1"/>
    <n v="10"/>
    <x v="2"/>
    <s v="Thu"/>
    <d v="2015-10-15T00:00:00"/>
    <x v="3"/>
    <s v="GA-14725"/>
    <s v="Guy Armstrong"/>
    <s v="Consumer"/>
    <s v="United States"/>
    <s v="Mount Pleasant"/>
    <x v="12"/>
    <n v="48858"/>
    <x v="2"/>
    <s v="FUR-FU-10000719"/>
    <x v="0"/>
    <s v="Furnishings"/>
    <s v="DAX Cubicle Frames, 8-1/2 x 11"/>
    <n v="17.14"/>
    <n v="2"/>
    <x v="0"/>
    <n v="6.1703999999999999"/>
    <n v="0.36"/>
  </r>
  <r>
    <n v="4632"/>
    <s v="CA-2017-168396"/>
    <x v="643"/>
    <x v="3"/>
    <n v="8"/>
    <x v="6"/>
    <s v="Thu"/>
    <d v="2017-08-08T00:00:00"/>
    <x v="0"/>
    <s v="BD-11725"/>
    <s v="Bruce Degenhardt"/>
    <s v="Consumer"/>
    <s v="United States"/>
    <s v="San Francisco"/>
    <x v="1"/>
    <n v="94122"/>
    <x v="1"/>
    <s v="OFF-LA-10001297"/>
    <x v="1"/>
    <s v="Labels"/>
    <s v="Avery 473"/>
    <n v="51.75"/>
    <n v="5"/>
    <x v="0"/>
    <n v="24.84"/>
    <n v="0.48"/>
  </r>
  <r>
    <n v="4634"/>
    <s v="CA-2015-130456"/>
    <x v="290"/>
    <x v="1"/>
    <n v="8"/>
    <x v="6"/>
    <s v="Fri"/>
    <d v="2015-08-26T00:00:00"/>
    <x v="1"/>
    <s v="DS-13180"/>
    <s v="David Smith"/>
    <s v="Corporate"/>
    <s v="United States"/>
    <s v="San Francisco"/>
    <x v="1"/>
    <n v="94122"/>
    <x v="1"/>
    <s v="FUR-BO-10003893"/>
    <x v="0"/>
    <s v="Bookcases"/>
    <s v="Sauder Camden County Collection Library"/>
    <n v="586.39800000000002"/>
    <n v="6"/>
    <x v="11"/>
    <n v="34.494"/>
    <n v="5.8823529411764705E-2"/>
  </r>
  <r>
    <n v="4636"/>
    <s v="CA-2017-116288"/>
    <x v="841"/>
    <x v="3"/>
    <n v="3"/>
    <x v="10"/>
    <s v="Sun"/>
    <d v="2017-03-17T00:00:00"/>
    <x v="1"/>
    <s v="BS-11380"/>
    <s v="Bill Stewart"/>
    <s v="Corporate"/>
    <s v="United States"/>
    <s v="San Francisco"/>
    <x v="1"/>
    <n v="94122"/>
    <x v="1"/>
    <s v="OFF-ST-10000736"/>
    <x v="1"/>
    <s v="Storage"/>
    <s v="Carina Double Wide Media Storage Towers in Natural &amp; Black"/>
    <n v="242.94"/>
    <n v="3"/>
    <x v="0"/>
    <n v="9.7175999999999991"/>
    <n v="3.9999999999999994E-2"/>
  </r>
  <r>
    <n v="4637"/>
    <s v="CA-2017-168228"/>
    <x v="837"/>
    <x v="3"/>
    <n v="4"/>
    <x v="3"/>
    <s v="Thu"/>
    <d v="2017-04-29T00:00:00"/>
    <x v="2"/>
    <s v="AP-10915"/>
    <s v="Arthur Prichep"/>
    <s v="Consumer"/>
    <s v="United States"/>
    <s v="Los Angeles"/>
    <x v="1"/>
    <n v="90045"/>
    <x v="1"/>
    <s v="OFF-AR-10003373"/>
    <x v="1"/>
    <s v="Art"/>
    <s v="Boston School Pro Electric Pencil Sharpener, 1670"/>
    <n v="123.92"/>
    <n v="4"/>
    <x v="0"/>
    <n v="33.458399999999997"/>
    <n v="0.26999999999999996"/>
  </r>
  <r>
    <n v="4640"/>
    <s v="CA-2016-102162"/>
    <x v="108"/>
    <x v="0"/>
    <n v="9"/>
    <x v="8"/>
    <s v="Sun"/>
    <d v="2016-09-16T00:00:00"/>
    <x v="1"/>
    <s v="JF-15565"/>
    <s v="Jill Fjeld"/>
    <s v="Consumer"/>
    <s v="United States"/>
    <s v="Newport News"/>
    <x v="17"/>
    <n v="23602"/>
    <x v="0"/>
    <s v="TEC-CO-10001943"/>
    <x v="2"/>
    <s v="Copiers"/>
    <s v="Canon PC-428 Personal Copier"/>
    <n v="1599.92"/>
    <n v="8"/>
    <x v="0"/>
    <n v="751.9624"/>
    <n v="0.47"/>
  </r>
  <r>
    <n v="4642"/>
    <s v="CA-2017-130141"/>
    <x v="756"/>
    <x v="3"/>
    <n v="10"/>
    <x v="2"/>
    <s v="Sun"/>
    <d v="2017-10-24T00:00:00"/>
    <x v="0"/>
    <s v="HA-14905"/>
    <s v="Helen Abelman"/>
    <s v="Consumer"/>
    <s v="United States"/>
    <s v="Fort Collins"/>
    <x v="22"/>
    <n v="80525"/>
    <x v="1"/>
    <s v="OFF-BI-10000831"/>
    <x v="1"/>
    <s v="Binders"/>
    <s v="Storex Flexible Poly Binders with Double Pockets"/>
    <n v="3.1680000000000001"/>
    <n v="4"/>
    <x v="7"/>
    <n v="-2.5344000000000002"/>
    <n v="-0.8"/>
  </r>
  <r>
    <n v="4644"/>
    <s v="CA-2015-147501"/>
    <x v="986"/>
    <x v="1"/>
    <n v="8"/>
    <x v="6"/>
    <s v="Sun"/>
    <d v="2015-08-06T00:00:00"/>
    <x v="1"/>
    <s v="Co-12640"/>
    <s v="Corey-Lock"/>
    <s v="Consumer"/>
    <s v="United States"/>
    <s v="Seattle"/>
    <x v="4"/>
    <n v="98105"/>
    <x v="1"/>
    <s v="OFF-BI-10002003"/>
    <x v="1"/>
    <s v="Binders"/>
    <s v="Ibico Presentation Index for Binding Systems"/>
    <n v="6.3680000000000003"/>
    <n v="2"/>
    <x v="2"/>
    <n v="2.1492"/>
    <n v="0.33749999999999997"/>
  </r>
  <r>
    <n v="4646"/>
    <s v="CA-2016-143910"/>
    <x v="396"/>
    <x v="0"/>
    <n v="8"/>
    <x v="6"/>
    <s v="Fri"/>
    <d v="2016-08-16T00:00:00"/>
    <x v="1"/>
    <s v="BC-11125"/>
    <s v="Becky Castell"/>
    <s v="Home Office"/>
    <s v="United States"/>
    <s v="New York City"/>
    <x v="15"/>
    <n v="10011"/>
    <x v="3"/>
    <s v="FUR-CH-10000225"/>
    <x v="0"/>
    <s v="Chairs"/>
    <s v="Global Geo Office Task Chair, Gray"/>
    <n v="145.76400000000001"/>
    <n v="2"/>
    <x v="9"/>
    <n v="-8.0980000000000008"/>
    <n v="-5.5555555555555559E-2"/>
  </r>
  <r>
    <n v="4647"/>
    <s v="CA-2014-146885"/>
    <x v="987"/>
    <x v="2"/>
    <n v="5"/>
    <x v="5"/>
    <s v="Fri"/>
    <d v="2014-06-05T00:00:00"/>
    <x v="1"/>
    <s v="EB-13840"/>
    <s v="Ellis Ballard"/>
    <s v="Corporate"/>
    <s v="United States"/>
    <s v="Richmond"/>
    <x v="17"/>
    <n v="23223"/>
    <x v="0"/>
    <s v="OFF-PA-10001622"/>
    <x v="1"/>
    <s v="Paper"/>
    <s v="Ampad Poly Cover Wirebound Steno Book, 6&quot; x 9&quot; Assorted Colors, Gregg Ruled"/>
    <n v="13.62"/>
    <n v="3"/>
    <x v="0"/>
    <n v="6.1289999999999996"/>
    <n v="0.45"/>
  </r>
  <r>
    <n v="4648"/>
    <s v="CA-2016-139556"/>
    <x v="988"/>
    <x v="0"/>
    <n v="4"/>
    <x v="3"/>
    <s v="Tue"/>
    <d v="2016-05-01T00:00:00"/>
    <x v="1"/>
    <s v="DB-13360"/>
    <s v="Dennis Bolton"/>
    <s v="Home Office"/>
    <s v="United States"/>
    <s v="New York City"/>
    <x v="15"/>
    <n v="10009"/>
    <x v="3"/>
    <s v="FUR-CH-10004983"/>
    <x v="0"/>
    <s v="Chairs"/>
    <s v="Office Star - Mid Back Dual function Ergonomic High Back Chair with 2-Way Adjustable Arms"/>
    <n v="434.64600000000002"/>
    <n v="3"/>
    <x v="9"/>
    <n v="62.782200000000003"/>
    <n v="0.14444444444444446"/>
  </r>
  <r>
    <n v="4649"/>
    <s v="CA-2017-129357"/>
    <x v="303"/>
    <x v="3"/>
    <n v="5"/>
    <x v="5"/>
    <s v="Sun"/>
    <d v="2017-05-19T00:00:00"/>
    <x v="1"/>
    <s v="KB-16585"/>
    <s v="Ken Black"/>
    <s v="Corporate"/>
    <s v="United States"/>
    <s v="Seattle"/>
    <x v="4"/>
    <n v="98103"/>
    <x v="1"/>
    <s v="OFF-PA-10003228"/>
    <x v="1"/>
    <s v="Paper"/>
    <s v="Xerox 1917"/>
    <n v="440.19"/>
    <n v="9"/>
    <x v="0"/>
    <n v="206.88929999999999"/>
    <n v="0.47"/>
  </r>
  <r>
    <n v="4651"/>
    <s v="CA-2017-150987"/>
    <x v="793"/>
    <x v="3"/>
    <n v="4"/>
    <x v="3"/>
    <s v="Sat"/>
    <d v="2017-04-12T00:00:00"/>
    <x v="1"/>
    <s v="AH-10120"/>
    <s v="Adrian Hane"/>
    <s v="Home Office"/>
    <s v="United States"/>
    <s v="San Francisco"/>
    <x v="1"/>
    <n v="94110"/>
    <x v="1"/>
    <s v="OFF-PA-10001878"/>
    <x v="1"/>
    <s v="Paper"/>
    <s v="Xerox 1891"/>
    <n v="244.55"/>
    <n v="5"/>
    <x v="0"/>
    <n v="114.9385"/>
    <n v="0.47"/>
  </r>
  <r>
    <n v="4653"/>
    <s v="CA-2017-132647"/>
    <x v="914"/>
    <x v="3"/>
    <n v="2"/>
    <x v="11"/>
    <s v="Fri"/>
    <d v="2017-02-23T00:00:00"/>
    <x v="1"/>
    <s v="GH-14410"/>
    <s v="Gary Hansen"/>
    <s v="Home Office"/>
    <s v="United States"/>
    <s v="Perth Amboy"/>
    <x v="30"/>
    <n v="8861"/>
    <x v="3"/>
    <s v="OFF-PA-10001838"/>
    <x v="1"/>
    <s v="Paper"/>
    <s v="Adams Telephone Message Book W/Dividers/Space For Phone Numbers, 5 1/4&quot;X8 1/2&quot;, 300/Messages"/>
    <n v="11.76"/>
    <n v="2"/>
    <x v="0"/>
    <n v="5.7624000000000004"/>
    <n v="0.49000000000000005"/>
  </r>
  <r>
    <n v="4655"/>
    <s v="CA-2017-159107"/>
    <x v="92"/>
    <x v="3"/>
    <n v="6"/>
    <x v="1"/>
    <s v="Sat"/>
    <d v="2017-06-26T00:00:00"/>
    <x v="0"/>
    <s v="KT-16480"/>
    <s v="Kean Thornton"/>
    <s v="Consumer"/>
    <s v="United States"/>
    <s v="San Francisco"/>
    <x v="1"/>
    <n v="94110"/>
    <x v="1"/>
    <s v="OFF-FA-10001332"/>
    <x v="1"/>
    <s v="Fasteners"/>
    <s v="Acco Banker's Clasps, 5 3/4&quot;-Long"/>
    <n v="2.88"/>
    <n v="1"/>
    <x v="0"/>
    <n v="1.3535999999999999"/>
    <n v="0.47"/>
  </r>
  <r>
    <n v="4656"/>
    <s v="CA-2014-160738"/>
    <x v="947"/>
    <x v="2"/>
    <n v="5"/>
    <x v="5"/>
    <s v="Mon"/>
    <d v="2014-05-10T00:00:00"/>
    <x v="1"/>
    <s v="KH-16330"/>
    <s v="Katharine Harms"/>
    <s v="Corporate"/>
    <s v="United States"/>
    <s v="Freeport"/>
    <x v="10"/>
    <n v="61032"/>
    <x v="2"/>
    <s v="OFF-ST-10003442"/>
    <x v="1"/>
    <s v="Storage"/>
    <s v="Eldon Portable Mobile Manager"/>
    <n v="45.247999999999998"/>
    <n v="2"/>
    <x v="2"/>
    <n v="3.9592000000000001"/>
    <n v="8.7500000000000008E-2"/>
  </r>
  <r>
    <n v="4664"/>
    <s v="CA-2016-111409"/>
    <x v="31"/>
    <x v="0"/>
    <n v="9"/>
    <x v="8"/>
    <s v="Sun"/>
    <d v="2016-09-22T00:00:00"/>
    <x v="1"/>
    <s v="PO-18850"/>
    <s v="Patrick O'Brill"/>
    <s v="Consumer"/>
    <s v="United States"/>
    <s v="Jacksonville"/>
    <x v="2"/>
    <n v="32216"/>
    <x v="0"/>
    <s v="OFF-LA-10002787"/>
    <x v="1"/>
    <s v="Labels"/>
    <s v="Avery 480"/>
    <n v="3"/>
    <n v="1"/>
    <x v="2"/>
    <n v="1.05"/>
    <n v="0.35000000000000003"/>
  </r>
  <r>
    <n v="4665"/>
    <s v="CA-2016-116232"/>
    <x v="924"/>
    <x v="0"/>
    <n v="9"/>
    <x v="8"/>
    <s v="Thu"/>
    <d v="2016-09-26T00:00:00"/>
    <x v="1"/>
    <s v="AC-10450"/>
    <s v="Amy Cox"/>
    <s v="Consumer"/>
    <s v="United States"/>
    <s v="Pembroke Pines"/>
    <x v="2"/>
    <n v="33024"/>
    <x v="0"/>
    <s v="OFF-BI-10004022"/>
    <x v="1"/>
    <s v="Binders"/>
    <s v="Acco Suede Grain Vinyl Round Ring Binder"/>
    <n v="7.5060000000000002"/>
    <n v="9"/>
    <x v="7"/>
    <n v="-6.0048000000000004"/>
    <n v="-0.8"/>
  </r>
  <r>
    <n v="4667"/>
    <s v="CA-2016-116547"/>
    <x v="989"/>
    <x v="0"/>
    <n v="1"/>
    <x v="9"/>
    <s v="Sun"/>
    <d v="2016-01-17T00:00:00"/>
    <x v="1"/>
    <s v="KB-16585"/>
    <s v="Ken Black"/>
    <s v="Corporate"/>
    <s v="United States"/>
    <s v="Seattle"/>
    <x v="4"/>
    <n v="98115"/>
    <x v="1"/>
    <s v="FUR-FU-10000076"/>
    <x v="0"/>
    <s v="Furnishings"/>
    <s v="24-Hour Round Wall Clock"/>
    <n v="79.92"/>
    <n v="4"/>
    <x v="0"/>
    <n v="34.365600000000001"/>
    <n v="0.43"/>
  </r>
  <r>
    <n v="4669"/>
    <s v="US-2017-133200"/>
    <x v="633"/>
    <x v="3"/>
    <n v="5"/>
    <x v="5"/>
    <s v="Sat"/>
    <d v="2017-05-11T00:00:00"/>
    <x v="1"/>
    <s v="DB-13555"/>
    <s v="Dorothy Badders"/>
    <s v="Corporate"/>
    <s v="United States"/>
    <s v="Fort Worth"/>
    <x v="5"/>
    <n v="76106"/>
    <x v="2"/>
    <s v="OFF-BI-10002827"/>
    <x v="1"/>
    <s v="Binders"/>
    <s v="Avery Durable Poly Binders"/>
    <n v="11.06"/>
    <n v="10"/>
    <x v="3"/>
    <n v="-18.802"/>
    <n v="-1.7"/>
  </r>
  <r>
    <n v="4672"/>
    <s v="CA-2016-133550"/>
    <x v="990"/>
    <x v="0"/>
    <n v="7"/>
    <x v="7"/>
    <s v="Sun"/>
    <d v="2016-08-06T00:00:00"/>
    <x v="1"/>
    <s v="KL-16645"/>
    <s v="Ken Lonsdale"/>
    <s v="Consumer"/>
    <s v="United States"/>
    <s v="Detroit"/>
    <x v="12"/>
    <n v="48205"/>
    <x v="2"/>
    <s v="OFF-AP-10001005"/>
    <x v="1"/>
    <s v="Appliances"/>
    <s v="Honeywell Quietcare HEPA Air Cleaner"/>
    <n v="283.14"/>
    <n v="4"/>
    <x v="9"/>
    <n v="72.358000000000004"/>
    <n v="0.25555555555555559"/>
  </r>
  <r>
    <n v="4676"/>
    <s v="CA-2017-139416"/>
    <x v="991"/>
    <x v="3"/>
    <n v="3"/>
    <x v="10"/>
    <s v="Mon"/>
    <d v="2017-03-29T00:00:00"/>
    <x v="0"/>
    <s v="AG-10270"/>
    <s v="Alejandro Grove"/>
    <s v="Consumer"/>
    <s v="United States"/>
    <s v="Philadelphia"/>
    <x v="9"/>
    <n v="19120"/>
    <x v="3"/>
    <s v="FUR-FU-10003832"/>
    <x v="0"/>
    <s v="Furnishings"/>
    <s v="Eldon Expressions Punched Metal &amp; Wood Desk Accessories, Black &amp; Cherry"/>
    <n v="15.007999999999999"/>
    <n v="2"/>
    <x v="2"/>
    <n v="1.5007999999999999"/>
    <n v="0.1"/>
  </r>
  <r>
    <n v="4677"/>
    <s v="CA-2014-114510"/>
    <x v="616"/>
    <x v="2"/>
    <n v="3"/>
    <x v="10"/>
    <s v="Fri"/>
    <d v="2014-03-19T00:00:00"/>
    <x v="1"/>
    <s v="JF-15295"/>
    <s v="Jason Fortune-"/>
    <s v="Consumer"/>
    <s v="United States"/>
    <s v="Logan"/>
    <x v="7"/>
    <n v="84321"/>
    <x v="1"/>
    <s v="OFF-BI-10001617"/>
    <x v="1"/>
    <s v="Binders"/>
    <s v="GBC Wire Binding Combs"/>
    <n v="33.088000000000001"/>
    <n v="4"/>
    <x v="2"/>
    <n v="11.167199999999999"/>
    <n v="0.33749999999999997"/>
  </r>
  <r>
    <n v="4682"/>
    <s v="CA-2016-169215"/>
    <x v="215"/>
    <x v="0"/>
    <n v="7"/>
    <x v="7"/>
    <s v="Thu"/>
    <d v="2016-07-18T00:00:00"/>
    <x v="0"/>
    <s v="RE-19450"/>
    <s v="Richard Eichhorn"/>
    <s v="Consumer"/>
    <s v="United States"/>
    <s v="Auburn"/>
    <x v="15"/>
    <n v="13021"/>
    <x v="3"/>
    <s v="OFF-FA-10000936"/>
    <x v="1"/>
    <s v="Fasteners"/>
    <s v="Acco Hot Clips Clips to Go"/>
    <n v="29.61"/>
    <n v="9"/>
    <x v="0"/>
    <n v="13.3245"/>
    <n v="0.45"/>
  </r>
  <r>
    <n v="4683"/>
    <s v="CA-2016-127698"/>
    <x v="49"/>
    <x v="0"/>
    <n v="12"/>
    <x v="4"/>
    <s v="Thu"/>
    <d v="2016-12-01T00:00:00"/>
    <x v="3"/>
    <s v="MV-18190"/>
    <s v="Mike Vittorini"/>
    <s v="Consumer"/>
    <s v="United States"/>
    <s v="Raleigh"/>
    <x v="3"/>
    <n v="27604"/>
    <x v="0"/>
    <s v="TEC-PH-10003811"/>
    <x v="2"/>
    <s v="Phones"/>
    <s v="Jabra Supreme Plus Driver Edition Headset"/>
    <n v="863.928"/>
    <n v="9"/>
    <x v="2"/>
    <n v="86.392799999999994"/>
    <n v="9.9999999999999992E-2"/>
  </r>
  <r>
    <n v="4684"/>
    <s v="CA-2016-159912"/>
    <x v="48"/>
    <x v="0"/>
    <n v="8"/>
    <x v="6"/>
    <s v="Mon"/>
    <d v="2016-09-03T00:00:00"/>
    <x v="1"/>
    <s v="GB-14530"/>
    <s v="George Bell"/>
    <s v="Corporate"/>
    <s v="United States"/>
    <s v="Philadelphia"/>
    <x v="9"/>
    <n v="19120"/>
    <x v="3"/>
    <s v="FUR-TA-10004152"/>
    <x v="0"/>
    <s v="Tables"/>
    <s v="Barricks 18&quot; x 48&quot; Non-Folding Utility Table with Bottom Storage Shelf"/>
    <n v="241.92"/>
    <n v="4"/>
    <x v="8"/>
    <n v="-56.448"/>
    <n v="-0.23333333333333334"/>
  </r>
  <r>
    <n v="4688"/>
    <s v="CA-2016-101987"/>
    <x v="884"/>
    <x v="0"/>
    <n v="6"/>
    <x v="1"/>
    <s v="Fri"/>
    <d v="2016-06-30T00:00:00"/>
    <x v="1"/>
    <s v="HL-15040"/>
    <s v="Hunter Lopez"/>
    <s v="Consumer"/>
    <s v="United States"/>
    <s v="Richmond"/>
    <x v="14"/>
    <n v="47374"/>
    <x v="2"/>
    <s v="TEC-PH-10001305"/>
    <x v="2"/>
    <s v="Phones"/>
    <s v="Panasonic KX TS208W Corded phone"/>
    <n v="440.91"/>
    <n v="9"/>
    <x v="0"/>
    <n v="123.45480000000001"/>
    <n v="0.27999999999999997"/>
  </r>
  <r>
    <n v="4689"/>
    <s v="US-2017-154851"/>
    <x v="978"/>
    <x v="3"/>
    <n v="3"/>
    <x v="10"/>
    <s v="Thu"/>
    <d v="2017-04-03T00:00:00"/>
    <x v="1"/>
    <s v="BP-11155"/>
    <s v="Becky Pak"/>
    <s v="Consumer"/>
    <s v="United States"/>
    <s v="Lancaster"/>
    <x v="9"/>
    <n v="17602"/>
    <x v="3"/>
    <s v="OFF-BI-10001525"/>
    <x v="1"/>
    <s v="Binders"/>
    <s v="Acco Pressboard Covers with Storage Hooks, 14 7/8&quot; x 11&quot;, Executive Red"/>
    <n v="5.7149999999999999"/>
    <n v="5"/>
    <x v="7"/>
    <n v="-4.7625000000000002"/>
    <n v="-0.83333333333333337"/>
  </r>
  <r>
    <n v="4690"/>
    <s v="CA-2014-138681"/>
    <x v="411"/>
    <x v="2"/>
    <n v="12"/>
    <x v="4"/>
    <s v="Sat"/>
    <d v="2014-12-22T00:00:00"/>
    <x v="2"/>
    <s v="CT-11995"/>
    <s v="Carol Triggs"/>
    <s v="Consumer"/>
    <s v="United States"/>
    <s v="Tucson"/>
    <x v="16"/>
    <n v="85705"/>
    <x v="1"/>
    <s v="FUR-FU-10001876"/>
    <x v="0"/>
    <s v="Furnishings"/>
    <s v="Computer Room Manger, 14&quot;"/>
    <n v="51.968000000000004"/>
    <n v="2"/>
    <x v="2"/>
    <n v="10.393599999999999"/>
    <n v="0.19999999999999998"/>
  </r>
  <r>
    <n v="4695"/>
    <s v="US-2015-138121"/>
    <x v="992"/>
    <x v="1"/>
    <n v="12"/>
    <x v="4"/>
    <s v="Thu"/>
    <d v="2015-12-17T00:00:00"/>
    <x v="3"/>
    <s v="JL-15835"/>
    <s v="John Lee"/>
    <s v="Consumer"/>
    <s v="United States"/>
    <s v="Detroit"/>
    <x v="12"/>
    <n v="48205"/>
    <x v="2"/>
    <s v="OFF-BI-10000320"/>
    <x v="1"/>
    <s v="Binders"/>
    <s v="GBC Plastic Binding Combs"/>
    <n v="29.52"/>
    <n v="4"/>
    <x v="0"/>
    <n v="14.4648"/>
    <n v="0.49"/>
  </r>
  <r>
    <n v="4700"/>
    <s v="CA-2017-140298"/>
    <x v="937"/>
    <x v="3"/>
    <n v="5"/>
    <x v="5"/>
    <s v="Thu"/>
    <d v="2017-05-17T00:00:00"/>
    <x v="1"/>
    <s v="JK-16120"/>
    <s v="Julie Kriz"/>
    <s v="Home Office"/>
    <s v="United States"/>
    <s v="Austin"/>
    <x v="5"/>
    <n v="78745"/>
    <x v="2"/>
    <s v="OFF-AR-10003481"/>
    <x v="1"/>
    <s v="Art"/>
    <s v="Newell 348"/>
    <n v="5.2480000000000002"/>
    <n v="2"/>
    <x v="2"/>
    <n v="0.59040000000000004"/>
    <n v="0.1125"/>
  </r>
  <r>
    <n v="4704"/>
    <s v="CA-2016-166240"/>
    <x v="884"/>
    <x v="0"/>
    <n v="6"/>
    <x v="1"/>
    <s v="Fri"/>
    <d v="2016-06-28T00:00:00"/>
    <x v="1"/>
    <s v="DH-13075"/>
    <s v="Dave Hallsten"/>
    <s v="Corporate"/>
    <s v="United States"/>
    <s v="Houston"/>
    <x v="5"/>
    <n v="77095"/>
    <x v="2"/>
    <s v="OFF-AP-10002082"/>
    <x v="1"/>
    <s v="Appliances"/>
    <s v="Holmes HEPA Air Purifier"/>
    <n v="8.7119999999999997"/>
    <n v="2"/>
    <x v="3"/>
    <n v="-19.602"/>
    <n v="-2.25"/>
  </r>
  <r>
    <n v="4705"/>
    <s v="CA-2016-158435"/>
    <x v="621"/>
    <x v="0"/>
    <n v="5"/>
    <x v="5"/>
    <s v="Tue"/>
    <d v="2016-05-18T00:00:00"/>
    <x v="2"/>
    <s v="AG-10900"/>
    <s v="Arthur Gainer"/>
    <s v="Consumer"/>
    <s v="United States"/>
    <s v="Waterbury"/>
    <x v="29"/>
    <n v="6708"/>
    <x v="3"/>
    <s v="OFF-SU-10000381"/>
    <x v="1"/>
    <s v="Supplies"/>
    <s v="Acme Forged Steel Scissors with Black Enamel Handles"/>
    <n v="65.17"/>
    <n v="7"/>
    <x v="0"/>
    <n v="18.8993"/>
    <n v="0.28999999999999998"/>
  </r>
  <r>
    <n v="4708"/>
    <s v="CA-2017-138149"/>
    <x v="221"/>
    <x v="3"/>
    <n v="6"/>
    <x v="1"/>
    <s v="Thu"/>
    <d v="2017-06-30T00:00:00"/>
    <x v="2"/>
    <s v="WB-21850"/>
    <s v="William Brown"/>
    <s v="Consumer"/>
    <s v="United States"/>
    <s v="Los Angeles"/>
    <x v="1"/>
    <n v="90049"/>
    <x v="1"/>
    <s v="OFF-BI-10003091"/>
    <x v="1"/>
    <s v="Binders"/>
    <s v="GBC DocuBind TL200 Manual Binding Machine"/>
    <n v="895.92"/>
    <n v="5"/>
    <x v="2"/>
    <n v="302.37299999999999"/>
    <n v="0.33750000000000002"/>
  </r>
  <r>
    <n v="4712"/>
    <s v="CA-2014-112403"/>
    <x v="687"/>
    <x v="2"/>
    <n v="3"/>
    <x v="10"/>
    <s v="Mon"/>
    <d v="2014-03-31T00:00:00"/>
    <x v="3"/>
    <s v="JO-15280"/>
    <s v="Jas O'Carroll"/>
    <s v="Consumer"/>
    <s v="United States"/>
    <s v="Philadelphia"/>
    <x v="9"/>
    <n v="19120"/>
    <x v="3"/>
    <s v="OFF-BI-10003529"/>
    <x v="1"/>
    <s v="Binders"/>
    <s v="Avery Round Ring Poly Binders"/>
    <n v="0.85199999999999998"/>
    <n v="1"/>
    <x v="7"/>
    <n v="-0.59640000000000004"/>
    <n v="-0.70000000000000007"/>
  </r>
  <r>
    <n v="4713"/>
    <s v="CA-2014-108273"/>
    <x v="753"/>
    <x v="2"/>
    <n v="12"/>
    <x v="4"/>
    <s v="Tue"/>
    <d v="2014-12-21T00:00:00"/>
    <x v="1"/>
    <s v="EJ-13720"/>
    <s v="Ed Jacobs"/>
    <s v="Consumer"/>
    <s v="United States"/>
    <s v="Huntsville"/>
    <x v="5"/>
    <n v="77340"/>
    <x v="2"/>
    <s v="OFF-PA-10000029"/>
    <x v="1"/>
    <s v="Paper"/>
    <s v="Xerox 224"/>
    <n v="36.287999999999997"/>
    <n v="7"/>
    <x v="2"/>
    <n v="12.700799999999999"/>
    <n v="0.35000000000000003"/>
  </r>
  <r>
    <n v="4715"/>
    <s v="CA-2017-121643"/>
    <x v="791"/>
    <x v="3"/>
    <n v="5"/>
    <x v="5"/>
    <s v="Thu"/>
    <d v="2017-05-20T00:00:00"/>
    <x v="2"/>
    <s v="AB-10105"/>
    <s v="Adrian Barton"/>
    <s v="Consumer"/>
    <s v="United States"/>
    <s v="Portland"/>
    <x v="21"/>
    <n v="97206"/>
    <x v="1"/>
    <s v="TEC-PH-10002200"/>
    <x v="2"/>
    <s v="Phones"/>
    <s v="Aastra 6757i CT Wireless VoIP phone"/>
    <n v="344.70400000000001"/>
    <n v="2"/>
    <x v="2"/>
    <n v="38.779200000000003"/>
    <n v="0.1125"/>
  </r>
  <r>
    <n v="4716"/>
    <s v="US-2015-122910"/>
    <x v="788"/>
    <x v="1"/>
    <n v="5"/>
    <x v="5"/>
    <s v="Tue"/>
    <d v="2015-05-16T00:00:00"/>
    <x v="1"/>
    <s v="LT-16765"/>
    <s v="Larry Tron"/>
    <s v="Consumer"/>
    <s v="United States"/>
    <s v="Louisville"/>
    <x v="22"/>
    <n v="80027"/>
    <x v="1"/>
    <s v="TEC-PH-10000441"/>
    <x v="2"/>
    <s v="Phones"/>
    <s v="VTech DS6151"/>
    <n v="201.584"/>
    <n v="2"/>
    <x v="2"/>
    <n v="20.1584"/>
    <n v="0.1"/>
  </r>
  <r>
    <n v="4717"/>
    <s v="CA-2017-143126"/>
    <x v="730"/>
    <x v="3"/>
    <n v="12"/>
    <x v="4"/>
    <s v="Sun"/>
    <d v="2017-12-07T00:00:00"/>
    <x v="0"/>
    <s v="CM-12655"/>
    <s v="Corinna Mitchell"/>
    <s v="Home Office"/>
    <s v="United States"/>
    <s v="Seattle"/>
    <x v="4"/>
    <n v="98115"/>
    <x v="1"/>
    <s v="FUR-TA-10002958"/>
    <x v="0"/>
    <s v="Tables"/>
    <s v="Bevis Oval Conference Table, Walnut"/>
    <n v="521.96"/>
    <n v="2"/>
    <x v="0"/>
    <n v="88.733199999999997"/>
    <n v="0.16999999999999998"/>
  </r>
  <r>
    <n v="4718"/>
    <s v="CA-2015-129042"/>
    <x v="294"/>
    <x v="1"/>
    <n v="12"/>
    <x v="4"/>
    <s v="Sat"/>
    <d v="2015-12-17T00:00:00"/>
    <x v="1"/>
    <s v="EM-13960"/>
    <s v="Eric Murdock"/>
    <s v="Consumer"/>
    <s v="United States"/>
    <s v="Baltimore"/>
    <x v="39"/>
    <n v="21215"/>
    <x v="3"/>
    <s v="OFF-AR-10001662"/>
    <x v="1"/>
    <s v="Art"/>
    <s v="Rogers Handheld Barrel Pencil Sharpener"/>
    <n v="8.2200000000000006"/>
    <n v="3"/>
    <x v="0"/>
    <n v="2.2193999999999998"/>
    <n v="0.26999999999999996"/>
  </r>
  <r>
    <n v="4719"/>
    <s v="CA-2015-109736"/>
    <x v="993"/>
    <x v="1"/>
    <n v="10"/>
    <x v="2"/>
    <s v="Sat"/>
    <d v="2015-10-11T00:00:00"/>
    <x v="2"/>
    <s v="DJ-13420"/>
    <s v="Denny Joy"/>
    <s v="Corporate"/>
    <s v="United States"/>
    <s v="San Francisco"/>
    <x v="1"/>
    <n v="94109"/>
    <x v="1"/>
    <s v="OFF-PA-10004101"/>
    <x v="1"/>
    <s v="Paper"/>
    <s v="Xerox 1894"/>
    <n v="45.36"/>
    <n v="7"/>
    <x v="0"/>
    <n v="21.7728"/>
    <n v="0.48"/>
  </r>
  <r>
    <n v="4720"/>
    <s v="CA-2015-142601"/>
    <x v="24"/>
    <x v="1"/>
    <n v="4"/>
    <x v="3"/>
    <s v="Sat"/>
    <d v="2015-04-20T00:00:00"/>
    <x v="0"/>
    <s v="DE-13255"/>
    <s v="Deanra Eno"/>
    <s v="Home Office"/>
    <s v="United States"/>
    <s v="Los Angeles"/>
    <x v="1"/>
    <n v="90004"/>
    <x v="1"/>
    <s v="OFF-ST-10002756"/>
    <x v="1"/>
    <s v="Storage"/>
    <s v="Tennsco Stur-D-Stor Boltless Shelving, 5 Shelves, 24&quot; Deep, Sand"/>
    <n v="947.17"/>
    <n v="7"/>
    <x v="0"/>
    <n v="9.4717000000000002"/>
    <n v="0.01"/>
  </r>
  <r>
    <n v="4722"/>
    <s v="CA-2014-106229"/>
    <x v="159"/>
    <x v="2"/>
    <n v="6"/>
    <x v="1"/>
    <s v="Sat"/>
    <d v="2014-06-11T00:00:00"/>
    <x v="0"/>
    <s v="NR-18550"/>
    <s v="Nick Radford"/>
    <s v="Consumer"/>
    <s v="United States"/>
    <s v="Aurora"/>
    <x v="10"/>
    <n v="60505"/>
    <x v="2"/>
    <s v="FUR-TA-10002041"/>
    <x v="0"/>
    <s v="Tables"/>
    <s v="Bevis Round Conference Table Top, X-Base"/>
    <n v="268.935"/>
    <n v="3"/>
    <x v="5"/>
    <n v="-209.76929999999999"/>
    <n v="-0.77999999999999992"/>
  </r>
  <r>
    <n v="4723"/>
    <s v="US-2017-135230"/>
    <x v="848"/>
    <x v="3"/>
    <n v="9"/>
    <x v="8"/>
    <s v="Fri"/>
    <d v="2017-09-07T00:00:00"/>
    <x v="1"/>
    <s v="CK-12325"/>
    <s v="Christine Kargatis"/>
    <s v="Home Office"/>
    <s v="United States"/>
    <s v="Seattle"/>
    <x v="4"/>
    <n v="98103"/>
    <x v="1"/>
    <s v="OFF-AR-10001166"/>
    <x v="1"/>
    <s v="Art"/>
    <s v="Staples in misc. colors"/>
    <n v="7.58"/>
    <n v="1"/>
    <x v="0"/>
    <n v="2.9561999999999999"/>
    <n v="0.39"/>
  </r>
  <r>
    <n v="4724"/>
    <s v="CA-2016-159653"/>
    <x v="726"/>
    <x v="0"/>
    <n v="5"/>
    <x v="5"/>
    <s v="Sun"/>
    <d v="2016-05-22T00:00:00"/>
    <x v="3"/>
    <s v="JF-15490"/>
    <s v="Jeremy Farry"/>
    <s v="Consumer"/>
    <s v="United States"/>
    <s v="Athens"/>
    <x v="32"/>
    <n v="30605"/>
    <x v="0"/>
    <s v="OFF-LA-10004345"/>
    <x v="1"/>
    <s v="Labels"/>
    <s v="Avery 493"/>
    <n v="14.73"/>
    <n v="3"/>
    <x v="0"/>
    <n v="7.2176999999999998"/>
    <n v="0.49"/>
  </r>
  <r>
    <n v="4727"/>
    <s v="CA-2014-119151"/>
    <x v="638"/>
    <x v="2"/>
    <n v="11"/>
    <x v="0"/>
    <s v="Tue"/>
    <d v="2014-11-29T00:00:00"/>
    <x v="0"/>
    <s v="MP-18175"/>
    <s v="Mike Pelletier"/>
    <s v="Home Office"/>
    <s v="United States"/>
    <s v="New York City"/>
    <x v="15"/>
    <n v="10009"/>
    <x v="3"/>
    <s v="OFF-ST-10003470"/>
    <x v="1"/>
    <s v="Storage"/>
    <s v="Tennsco Snap-Together Open Shelving Units, Starter Sets and Add-On Units"/>
    <n v="1117.92"/>
    <n v="4"/>
    <x v="0"/>
    <n v="55.896000000000001"/>
    <n v="4.9999999999999996E-2"/>
  </r>
  <r>
    <n v="4729"/>
    <s v="CA-2014-123323"/>
    <x v="840"/>
    <x v="2"/>
    <n v="11"/>
    <x v="0"/>
    <s v="Fri"/>
    <d v="2014-11-12T00:00:00"/>
    <x v="1"/>
    <s v="LH-16900"/>
    <s v="Lena Hernandez"/>
    <s v="Consumer"/>
    <s v="United States"/>
    <s v="San Francisco"/>
    <x v="1"/>
    <n v="94110"/>
    <x v="1"/>
    <s v="OFF-BI-10003684"/>
    <x v="1"/>
    <s v="Binders"/>
    <s v="Wilson Jones Legal Size Ring Binders"/>
    <n v="123.14400000000001"/>
    <n v="7"/>
    <x v="2"/>
    <n v="46.179000000000002"/>
    <n v="0.375"/>
  </r>
  <r>
    <n v="4730"/>
    <s v="CA-2016-124681"/>
    <x v="424"/>
    <x v="0"/>
    <n v="7"/>
    <x v="7"/>
    <s v="Mon"/>
    <d v="2016-07-23T00:00:00"/>
    <x v="0"/>
    <s v="SV-20935"/>
    <s v="Susan Vittorini"/>
    <s v="Consumer"/>
    <s v="United States"/>
    <s v="Dallas"/>
    <x v="5"/>
    <n v="75217"/>
    <x v="2"/>
    <s v="TEC-AC-10000487"/>
    <x v="2"/>
    <s v="Accessories"/>
    <s v="SanDisk Cruzer 4 GB USB Flash Drive"/>
    <n v="15.576000000000001"/>
    <n v="3"/>
    <x v="2"/>
    <n v="3.3098999999999998"/>
    <n v="0.21249999999999999"/>
  </r>
  <r>
    <n v="4731"/>
    <s v="US-2015-103996"/>
    <x v="366"/>
    <x v="1"/>
    <n v="3"/>
    <x v="10"/>
    <s v="Sun"/>
    <d v="2015-03-31T00:00:00"/>
    <x v="0"/>
    <s v="RB-19435"/>
    <s v="Richard Bierner"/>
    <s v="Consumer"/>
    <s v="United States"/>
    <s v="San Diego"/>
    <x v="1"/>
    <n v="92105"/>
    <x v="1"/>
    <s v="OFF-PA-10001736"/>
    <x v="1"/>
    <s v="Paper"/>
    <s v="Xerox 1880"/>
    <n v="212.64"/>
    <n v="6"/>
    <x v="0"/>
    <n v="99.940799999999996"/>
    <n v="0.47000000000000003"/>
  </r>
  <r>
    <n v="4735"/>
    <s v="CA-2016-120530"/>
    <x v="280"/>
    <x v="0"/>
    <n v="4"/>
    <x v="3"/>
    <s v="Thu"/>
    <d v="2016-04-12T00:00:00"/>
    <x v="1"/>
    <s v="Dl-13600"/>
    <s v="Dorris liebe"/>
    <s v="Corporate"/>
    <s v="United States"/>
    <s v="New York City"/>
    <x v="15"/>
    <n v="10035"/>
    <x v="3"/>
    <s v="FUR-CH-10000454"/>
    <x v="0"/>
    <s v="Chairs"/>
    <s v="Hon Deluxe Fabric Upholstered Stacking Chairs, Rounded Back"/>
    <n v="658.74599999999998"/>
    <n v="3"/>
    <x v="9"/>
    <n v="146.38800000000001"/>
    <n v="0.22222222222222224"/>
  </r>
  <r>
    <n v="4736"/>
    <s v="CA-2015-155054"/>
    <x v="382"/>
    <x v="1"/>
    <n v="6"/>
    <x v="1"/>
    <s v="Sat"/>
    <d v="2015-06-19T00:00:00"/>
    <x v="1"/>
    <s v="PS-19045"/>
    <s v="Penelope Sewall"/>
    <s v="Home Office"/>
    <s v="United States"/>
    <s v="Lewiston"/>
    <x v="43"/>
    <n v="4240"/>
    <x v="3"/>
    <s v="OFF-BI-10004970"/>
    <x v="1"/>
    <s v="Binders"/>
    <s v="ACCOHIDE 3-Ring Binder, Blue, 1&quot;"/>
    <n v="8.26"/>
    <n v="2"/>
    <x v="0"/>
    <n v="3.8822000000000001"/>
    <n v="0.47000000000000003"/>
  </r>
  <r>
    <n v="4739"/>
    <s v="CA-2015-105725"/>
    <x v="949"/>
    <x v="1"/>
    <n v="2"/>
    <x v="11"/>
    <s v="Wed"/>
    <d v="2015-02-24T00:00:00"/>
    <x v="1"/>
    <s v="GT-14755"/>
    <s v="Guy Thornton"/>
    <s v="Consumer"/>
    <s v="United States"/>
    <s v="Long Beach"/>
    <x v="1"/>
    <n v="90805"/>
    <x v="1"/>
    <s v="OFF-LA-10003510"/>
    <x v="1"/>
    <s v="Labels"/>
    <s v="Avery 4027 File Folder Labels for Dot Matrix Printers, 5000 Labels per Box, White"/>
    <n v="61.06"/>
    <n v="2"/>
    <x v="0"/>
    <n v="28.087599999999998"/>
    <n v="0.45999999999999996"/>
  </r>
  <r>
    <n v="4741"/>
    <s v="CA-2017-164364"/>
    <x v="105"/>
    <x v="3"/>
    <n v="11"/>
    <x v="0"/>
    <s v="Sun"/>
    <d v="2017-11-16T00:00:00"/>
    <x v="1"/>
    <s v="CS-12355"/>
    <s v="Christine Sundaresam"/>
    <s v="Consumer"/>
    <s v="United States"/>
    <s v="Seattle"/>
    <x v="4"/>
    <n v="98115"/>
    <x v="1"/>
    <s v="OFF-LA-10004853"/>
    <x v="1"/>
    <s v="Labels"/>
    <s v="Avery 483"/>
    <n v="9.9600000000000009"/>
    <n v="2"/>
    <x v="0"/>
    <n v="4.5815999999999999"/>
    <n v="0.45999999999999996"/>
  </r>
  <r>
    <n v="4744"/>
    <s v="CA-2017-168123"/>
    <x v="908"/>
    <x v="3"/>
    <n v="3"/>
    <x v="10"/>
    <s v="Sun"/>
    <d v="2017-03-05T00:00:00"/>
    <x v="3"/>
    <s v="JD-16060"/>
    <s v="Julia Dunbar"/>
    <s v="Consumer"/>
    <s v="United States"/>
    <s v="Rochester"/>
    <x v="11"/>
    <n v="55901"/>
    <x v="2"/>
    <s v="OFF-FA-10002763"/>
    <x v="1"/>
    <s v="Fasteners"/>
    <s v="Advantus Map Pennant Flags and Round Head Tacks"/>
    <n v="7.9"/>
    <n v="2"/>
    <x v="0"/>
    <n v="2.528"/>
    <n v="0.32"/>
  </r>
  <r>
    <n v="4748"/>
    <s v="CA-2016-120005"/>
    <x v="835"/>
    <x v="0"/>
    <n v="3"/>
    <x v="10"/>
    <s v="Thu"/>
    <d v="2016-03-03T00:00:00"/>
    <x v="3"/>
    <s v="TS-21160"/>
    <s v="Theresa Swint"/>
    <s v="Corporate"/>
    <s v="United States"/>
    <s v="San Francisco"/>
    <x v="1"/>
    <n v="94110"/>
    <x v="1"/>
    <s v="OFF-SU-10004782"/>
    <x v="1"/>
    <s v="Supplies"/>
    <s v="Elite 5&quot; Scissors"/>
    <n v="25.35"/>
    <n v="3"/>
    <x v="0"/>
    <n v="7.6050000000000004"/>
    <n v="0.3"/>
  </r>
  <r>
    <n v="4750"/>
    <s v="CA-2016-123526"/>
    <x v="432"/>
    <x v="0"/>
    <n v="12"/>
    <x v="4"/>
    <s v="Sat"/>
    <d v="2016-12-25T00:00:00"/>
    <x v="2"/>
    <s v="BV-11245"/>
    <s v="Benjamin Venier"/>
    <s v="Corporate"/>
    <s v="United States"/>
    <s v="Seattle"/>
    <x v="4"/>
    <n v="98103"/>
    <x v="1"/>
    <s v="OFF-PA-10002986"/>
    <x v="1"/>
    <s v="Paper"/>
    <s v="Xerox 1898"/>
    <n v="33.4"/>
    <n v="5"/>
    <x v="0"/>
    <n v="16.032"/>
    <n v="0.48000000000000004"/>
  </r>
  <r>
    <n v="4751"/>
    <s v="CA-2016-127649"/>
    <x v="872"/>
    <x v="0"/>
    <n v="10"/>
    <x v="2"/>
    <s v="Fri"/>
    <d v="2016-10-09T00:00:00"/>
    <x v="2"/>
    <s v="DL-13495"/>
    <s v="Dionis Lloyd"/>
    <s v="Corporate"/>
    <s v="United States"/>
    <s v="Spokane"/>
    <x v="4"/>
    <n v="99207"/>
    <x v="1"/>
    <s v="TEC-MA-10001972"/>
    <x v="2"/>
    <s v="Machines"/>
    <s v="Okidata C331dn Printer"/>
    <n v="837.6"/>
    <n v="3"/>
    <x v="2"/>
    <n v="62.82"/>
    <n v="7.4999999999999997E-2"/>
  </r>
  <r>
    <n v="4753"/>
    <s v="CA-2017-103499"/>
    <x v="224"/>
    <x v="3"/>
    <n v="11"/>
    <x v="0"/>
    <s v="Mon"/>
    <d v="2017-11-24T00:00:00"/>
    <x v="1"/>
    <s v="ES-14020"/>
    <s v="Erica Smith"/>
    <s v="Consumer"/>
    <s v="United States"/>
    <s v="Jackson"/>
    <x v="18"/>
    <n v="38301"/>
    <x v="0"/>
    <s v="FUR-CH-10001482"/>
    <x v="0"/>
    <s v="Chairs"/>
    <s v="Office Star - Mesh Screen back chair with Vinyl seat"/>
    <n v="209.56800000000001"/>
    <n v="2"/>
    <x v="2"/>
    <n v="-23.5764"/>
    <n v="-0.11249999999999999"/>
  </r>
  <r>
    <n v="4754"/>
    <s v="US-2015-167220"/>
    <x v="294"/>
    <x v="1"/>
    <n v="12"/>
    <x v="4"/>
    <s v="Sat"/>
    <d v="2015-12-16T00:00:00"/>
    <x v="1"/>
    <s v="JB-15925"/>
    <s v="Joni Blumstein"/>
    <s v="Consumer"/>
    <s v="United States"/>
    <s v="Austin"/>
    <x v="5"/>
    <n v="78745"/>
    <x v="2"/>
    <s v="TEC-AC-10002018"/>
    <x v="2"/>
    <s v="Accessories"/>
    <s v="AmazonBasics 3-Button USB Wired Mouse"/>
    <n v="22.367999999999999"/>
    <n v="4"/>
    <x v="2"/>
    <n v="6.4307999999999996"/>
    <n v="0.28749999999999998"/>
  </r>
  <r>
    <n v="4755"/>
    <s v="CA-2017-126354"/>
    <x v="444"/>
    <x v="3"/>
    <n v="2"/>
    <x v="11"/>
    <s v="Fri"/>
    <d v="2017-02-08T00:00:00"/>
    <x v="1"/>
    <s v="SC-20380"/>
    <s v="Shahid Collister"/>
    <s v="Consumer"/>
    <s v="United States"/>
    <s v="Pembroke Pines"/>
    <x v="2"/>
    <n v="33024"/>
    <x v="0"/>
    <s v="OFF-BI-10000301"/>
    <x v="1"/>
    <s v="Binders"/>
    <s v="GBC Instant Report Kit"/>
    <n v="3.8820000000000001"/>
    <n v="2"/>
    <x v="7"/>
    <n v="-2.5880000000000001"/>
    <n v="-0.66666666666666663"/>
  </r>
  <r>
    <n v="4757"/>
    <s v="CA-2017-169817"/>
    <x v="295"/>
    <x v="3"/>
    <n v="9"/>
    <x v="8"/>
    <s v="Thu"/>
    <d v="2017-09-25T00:00:00"/>
    <x v="1"/>
    <s v="EB-13870"/>
    <s v="Emily Burns"/>
    <s v="Consumer"/>
    <s v="United States"/>
    <s v="Philadelphia"/>
    <x v="9"/>
    <n v="19143"/>
    <x v="3"/>
    <s v="OFF-BI-10004141"/>
    <x v="1"/>
    <s v="Binders"/>
    <s v="Insertable Tab Indexes For Data Binders"/>
    <n v="1.9079999999999999"/>
    <n v="2"/>
    <x v="7"/>
    <n v="-1.5264"/>
    <n v="-0.8"/>
  </r>
  <r>
    <n v="4758"/>
    <s v="US-2017-144582"/>
    <x v="501"/>
    <x v="3"/>
    <n v="4"/>
    <x v="3"/>
    <s v="Sun"/>
    <d v="2017-05-05T00:00:00"/>
    <x v="1"/>
    <s v="TC-21475"/>
    <s v="Tony Chapman"/>
    <s v="Home Office"/>
    <s v="United States"/>
    <s v="Danville"/>
    <x v="10"/>
    <n v="61832"/>
    <x v="2"/>
    <s v="OFF-BI-10001575"/>
    <x v="1"/>
    <s v="Binders"/>
    <s v="GBC Linen Binding Covers"/>
    <n v="43.372"/>
    <n v="7"/>
    <x v="3"/>
    <n v="-69.395200000000003"/>
    <n v="-1.6"/>
  </r>
  <r>
    <n v="4759"/>
    <s v="CA-2014-121573"/>
    <x v="928"/>
    <x v="2"/>
    <n v="11"/>
    <x v="0"/>
    <s v="Mon"/>
    <d v="2014-11-07T00:00:00"/>
    <x v="1"/>
    <s v="SG-20605"/>
    <s v="Speros Goranitis"/>
    <s v="Consumer"/>
    <s v="United States"/>
    <s v="New York City"/>
    <x v="15"/>
    <n v="10009"/>
    <x v="3"/>
    <s v="TEC-PH-10000984"/>
    <x v="2"/>
    <s v="Phones"/>
    <s v="Panasonic KX-TG9471B"/>
    <n v="783.96"/>
    <n v="4"/>
    <x v="0"/>
    <n v="219.50880000000001"/>
    <n v="0.27999999999999997"/>
  </r>
  <r>
    <n v="4762"/>
    <s v="CA-2016-117660"/>
    <x v="939"/>
    <x v="0"/>
    <n v="12"/>
    <x v="4"/>
    <s v="Fri"/>
    <d v="2017-01-04T00:00:00"/>
    <x v="1"/>
    <s v="BM-11785"/>
    <s v="Bryan Mills"/>
    <s v="Consumer"/>
    <s v="United States"/>
    <s v="Columbus"/>
    <x v="24"/>
    <n v="43229"/>
    <x v="3"/>
    <s v="OFF-LA-10003720"/>
    <x v="1"/>
    <s v="Labels"/>
    <s v="Avery 487"/>
    <n v="5.9039999999999999"/>
    <n v="2"/>
    <x v="2"/>
    <n v="1.9925999999999999"/>
    <n v="0.33749999999999997"/>
  </r>
  <r>
    <n v="4764"/>
    <s v="CA-2014-112851"/>
    <x v="326"/>
    <x v="2"/>
    <n v="9"/>
    <x v="8"/>
    <s v="Wed"/>
    <d v="2014-09-21T00:00:00"/>
    <x v="1"/>
    <s v="NR-18550"/>
    <s v="Nick Radford"/>
    <s v="Consumer"/>
    <s v="United States"/>
    <s v="Chula Vista"/>
    <x v="1"/>
    <n v="91911"/>
    <x v="1"/>
    <s v="OFF-EN-10001453"/>
    <x v="1"/>
    <s v="Envelopes"/>
    <s v="Tyvek Interoffice Envelopes, 9 1/2&quot; x 12 1/2&quot;, 100/Box"/>
    <n v="182.94"/>
    <n v="3"/>
    <x v="0"/>
    <n v="85.981800000000007"/>
    <n v="0.47000000000000003"/>
  </r>
  <r>
    <n v="4765"/>
    <s v="CA-2017-123701"/>
    <x v="220"/>
    <x v="3"/>
    <n v="11"/>
    <x v="0"/>
    <s v="Fri"/>
    <d v="2017-11-27T00:00:00"/>
    <x v="2"/>
    <s v="PG-18820"/>
    <s v="Patrick Gardner"/>
    <s v="Consumer"/>
    <s v="United States"/>
    <s v="San Francisco"/>
    <x v="1"/>
    <n v="94110"/>
    <x v="1"/>
    <s v="OFF-AR-10001860"/>
    <x v="1"/>
    <s v="Art"/>
    <s v="BIC Liqua Brite Liner"/>
    <n v="27.76"/>
    <n v="4"/>
    <x v="0"/>
    <n v="9.9936000000000007"/>
    <n v="0.36"/>
  </r>
  <r>
    <n v="4766"/>
    <s v="CA-2015-118227"/>
    <x v="994"/>
    <x v="1"/>
    <n v="4"/>
    <x v="3"/>
    <s v="Fri"/>
    <d v="2015-04-28T00:00:00"/>
    <x v="1"/>
    <s v="DB-13270"/>
    <s v="Deborah Brumfield"/>
    <s v="Home Office"/>
    <s v="United States"/>
    <s v="New York City"/>
    <x v="15"/>
    <n v="10009"/>
    <x v="3"/>
    <s v="OFF-AR-10001044"/>
    <x v="1"/>
    <s v="Art"/>
    <s v="BOSTON Ranger #55 Pencil Sharpener, Black"/>
    <n v="25.99"/>
    <n v="1"/>
    <x v="0"/>
    <n v="7.5370999999999997"/>
    <n v="0.28999999999999998"/>
  </r>
  <r>
    <n v="4767"/>
    <s v="CA-2015-123155"/>
    <x v="995"/>
    <x v="1"/>
    <n v="3"/>
    <x v="10"/>
    <s v="Mon"/>
    <d v="2015-03-12T00:00:00"/>
    <x v="2"/>
    <s v="NS-18640"/>
    <s v="Noel Staavos"/>
    <s v="Corporate"/>
    <s v="United States"/>
    <s v="San Antonio"/>
    <x v="5"/>
    <n v="78207"/>
    <x v="2"/>
    <s v="TEC-AC-10002473"/>
    <x v="2"/>
    <s v="Accessories"/>
    <s v="Maxell 4.7GB DVD-R"/>
    <n v="113.52"/>
    <n v="5"/>
    <x v="2"/>
    <n v="29.798999999999999"/>
    <n v="0.26250000000000001"/>
  </r>
  <r>
    <n v="4769"/>
    <s v="CA-2017-158883"/>
    <x v="452"/>
    <x v="3"/>
    <n v="6"/>
    <x v="1"/>
    <s v="Fri"/>
    <d v="2017-06-03T00:00:00"/>
    <x v="3"/>
    <s v="CS-11860"/>
    <s v="Cari Schnelling"/>
    <s v="Consumer"/>
    <s v="United States"/>
    <s v="Jacksonville"/>
    <x v="3"/>
    <n v="28540"/>
    <x v="0"/>
    <s v="OFF-PA-10004733"/>
    <x v="1"/>
    <s v="Paper"/>
    <s v="Things To Do Today Spiral Book"/>
    <n v="25.344000000000001"/>
    <n v="4"/>
    <x v="2"/>
    <n v="9.1872000000000007"/>
    <n v="0.36249999999999999"/>
  </r>
  <r>
    <n v="4770"/>
    <s v="US-2016-114888"/>
    <x v="250"/>
    <x v="0"/>
    <n v="9"/>
    <x v="8"/>
    <s v="Mon"/>
    <d v="2016-09-24T00:00:00"/>
    <x v="0"/>
    <s v="CC-12430"/>
    <s v="Chuck Clark"/>
    <s v="Home Office"/>
    <s v="United States"/>
    <s v="San Francisco"/>
    <x v="1"/>
    <n v="94109"/>
    <x v="1"/>
    <s v="OFF-BI-10003355"/>
    <x v="1"/>
    <s v="Binders"/>
    <s v="Cardinal Holdit Business Card Pockets"/>
    <n v="11.952"/>
    <n v="3"/>
    <x v="2"/>
    <n v="4.1832000000000003"/>
    <n v="0.35000000000000003"/>
  </r>
  <r>
    <n v="4772"/>
    <s v="US-2014-167262"/>
    <x v="653"/>
    <x v="2"/>
    <n v="10"/>
    <x v="2"/>
    <s v="Fri"/>
    <d v="2014-11-03T00:00:00"/>
    <x v="0"/>
    <s v="AC-10450"/>
    <s v="Amy Cox"/>
    <s v="Consumer"/>
    <s v="United States"/>
    <s v="Avondale"/>
    <x v="16"/>
    <n v="85323"/>
    <x v="1"/>
    <s v="TEC-PH-10000486"/>
    <x v="2"/>
    <s v="Phones"/>
    <s v="Plantronics HL10 Handset Lifter"/>
    <n v="742.33600000000001"/>
    <n v="8"/>
    <x v="2"/>
    <n v="83.512799999999999"/>
    <n v="0.1125"/>
  </r>
  <r>
    <n v="4773"/>
    <s v="CA-2017-119746"/>
    <x v="51"/>
    <x v="3"/>
    <n v="11"/>
    <x v="0"/>
    <s v="Thu"/>
    <d v="2017-11-27T00:00:00"/>
    <x v="1"/>
    <s v="CM-12385"/>
    <s v="Christopher Martinez"/>
    <s v="Consumer"/>
    <s v="United States"/>
    <s v="Chicago"/>
    <x v="10"/>
    <n v="60610"/>
    <x v="2"/>
    <s v="FUR-FU-10004909"/>
    <x v="0"/>
    <s v="Furnishings"/>
    <s v="Contemporary Wood/Metal Frame"/>
    <n v="6.4640000000000004"/>
    <n v="1"/>
    <x v="6"/>
    <n v="-4.04"/>
    <n v="-0.625"/>
  </r>
  <r>
    <n v="4776"/>
    <s v="CA-2017-108091"/>
    <x v="670"/>
    <x v="3"/>
    <n v="11"/>
    <x v="0"/>
    <s v="Thu"/>
    <d v="2017-11-21T00:00:00"/>
    <x v="1"/>
    <s v="EK-13795"/>
    <s v="Eileen Kiefer"/>
    <s v="Home Office"/>
    <s v="United States"/>
    <s v="Escondido"/>
    <x v="1"/>
    <n v="92025"/>
    <x v="1"/>
    <s v="OFF-AR-10000255"/>
    <x v="1"/>
    <s v="Art"/>
    <s v="Newell 328"/>
    <n v="23.36"/>
    <n v="4"/>
    <x v="0"/>
    <n v="6.0735999999999999"/>
    <n v="0.26"/>
  </r>
  <r>
    <n v="4777"/>
    <s v="CA-2016-101630"/>
    <x v="316"/>
    <x v="0"/>
    <n v="2"/>
    <x v="11"/>
    <s v="Fri"/>
    <d v="2016-02-23T00:00:00"/>
    <x v="0"/>
    <s v="CK-12760"/>
    <s v="Cyma Kinney"/>
    <s v="Corporate"/>
    <s v="United States"/>
    <s v="Long Beach"/>
    <x v="15"/>
    <n v="11561"/>
    <x v="3"/>
    <s v="OFF-LA-10004425"/>
    <x v="1"/>
    <s v="Labels"/>
    <s v="Staple-on labels"/>
    <n v="8.67"/>
    <n v="3"/>
    <x v="0"/>
    <n v="4.0749000000000004"/>
    <n v="0.47000000000000003"/>
  </r>
  <r>
    <n v="4779"/>
    <s v="CA-2017-132346"/>
    <x v="656"/>
    <x v="3"/>
    <n v="11"/>
    <x v="0"/>
    <s v="Tue"/>
    <d v="2017-11-11T00:00:00"/>
    <x v="1"/>
    <s v="PK-19075"/>
    <s v="Pete Kriz"/>
    <s v="Consumer"/>
    <s v="United States"/>
    <s v="Newark"/>
    <x v="13"/>
    <n v="19711"/>
    <x v="3"/>
    <s v="OFF-AP-10000696"/>
    <x v="1"/>
    <s v="Appliances"/>
    <s v="Holmes Odor Grabber"/>
    <n v="100.94"/>
    <n v="7"/>
    <x v="0"/>
    <n v="33.310200000000002"/>
    <n v="0.33"/>
  </r>
  <r>
    <n v="4780"/>
    <s v="CA-2014-150301"/>
    <x v="996"/>
    <x v="2"/>
    <n v="7"/>
    <x v="7"/>
    <s v="Tue"/>
    <d v="2014-07-10T00:00:00"/>
    <x v="2"/>
    <s v="MH-18025"/>
    <s v="Michelle Huthwaite"/>
    <s v="Consumer"/>
    <s v="United States"/>
    <s v="Buffalo"/>
    <x v="15"/>
    <n v="14215"/>
    <x v="3"/>
    <s v="FUR-CH-10002647"/>
    <x v="0"/>
    <s v="Chairs"/>
    <s v="Situations Contoured Folding Chairs, 4/Set"/>
    <n v="63.881999999999998"/>
    <n v="1"/>
    <x v="9"/>
    <n v="10.647"/>
    <n v="0.16666666666666669"/>
  </r>
  <r>
    <n v="4781"/>
    <s v="CA-2014-159310"/>
    <x v="840"/>
    <x v="2"/>
    <n v="11"/>
    <x v="0"/>
    <s v="Fri"/>
    <d v="2014-11-12T00:00:00"/>
    <x v="1"/>
    <s v="SC-20725"/>
    <s v="Steven Cartwright"/>
    <s v="Consumer"/>
    <s v="United States"/>
    <s v="Houston"/>
    <x v="5"/>
    <n v="77070"/>
    <x v="2"/>
    <s v="FUR-CH-10002758"/>
    <x v="0"/>
    <s v="Chairs"/>
    <s v="Hon Deluxe Fabric Upholstered Stacking Chairs, Squared Back"/>
    <n v="683.14400000000001"/>
    <n v="4"/>
    <x v="4"/>
    <n v="0"/>
    <n v="0"/>
  </r>
  <r>
    <n v="4784"/>
    <s v="US-2017-147984"/>
    <x v="477"/>
    <x v="3"/>
    <n v="1"/>
    <x v="9"/>
    <s v="Sat"/>
    <d v="2017-02-01T00:00:00"/>
    <x v="1"/>
    <s v="GB-14575"/>
    <s v="Giulietta Baptist"/>
    <s v="Consumer"/>
    <s v="United States"/>
    <s v="Wichita"/>
    <x v="41"/>
    <n v="67212"/>
    <x v="2"/>
    <s v="OFF-PA-10000806"/>
    <x v="1"/>
    <s v="Paper"/>
    <s v="Xerox 1934"/>
    <n v="279.89999999999998"/>
    <n v="5"/>
    <x v="0"/>
    <n v="137.15100000000001"/>
    <n v="0.4900000000000001"/>
  </r>
  <r>
    <n v="4785"/>
    <s v="CA-2015-104346"/>
    <x v="552"/>
    <x v="1"/>
    <n v="12"/>
    <x v="4"/>
    <s v="Fri"/>
    <d v="2015-12-16T00:00:00"/>
    <x v="1"/>
    <s v="IM-15070"/>
    <s v="Irene Maddox"/>
    <s v="Consumer"/>
    <s v="United States"/>
    <s v="Colorado Springs"/>
    <x v="22"/>
    <n v="80906"/>
    <x v="1"/>
    <s v="OFF-AR-10001473"/>
    <x v="1"/>
    <s v="Art"/>
    <s v="Newell 313"/>
    <n v="13.12"/>
    <n v="5"/>
    <x v="2"/>
    <n v="1.1479999999999999"/>
    <n v="8.7499999999999994E-2"/>
  </r>
  <r>
    <n v="4794"/>
    <s v="US-2015-141684"/>
    <x v="681"/>
    <x v="1"/>
    <n v="6"/>
    <x v="1"/>
    <s v="Mon"/>
    <d v="2015-07-04T00:00:00"/>
    <x v="1"/>
    <s v="MM-18055"/>
    <s v="Michelle Moray"/>
    <s v="Consumer"/>
    <s v="United States"/>
    <s v="New York City"/>
    <x v="15"/>
    <n v="10011"/>
    <x v="3"/>
    <s v="OFF-PA-10002870"/>
    <x v="1"/>
    <s v="Paper"/>
    <s v="Ampad Phone Message Book, Recycled, 400 Message Capacity, 5 ¾” x 11”"/>
    <n v="24.96"/>
    <n v="4"/>
    <x v="0"/>
    <n v="11.231999999999999"/>
    <n v="0.44999999999999996"/>
  </r>
  <r>
    <n v="4795"/>
    <s v="CA-2015-144722"/>
    <x v="198"/>
    <x v="1"/>
    <n v="3"/>
    <x v="10"/>
    <s v="Mon"/>
    <d v="2015-03-23T00:00:00"/>
    <x v="1"/>
    <s v="MF-18250"/>
    <s v="Monica Federle"/>
    <s v="Corporate"/>
    <s v="United States"/>
    <s v="Los Angeles"/>
    <x v="1"/>
    <n v="90036"/>
    <x v="1"/>
    <s v="FUR-FU-10001215"/>
    <x v="0"/>
    <s v="Furnishings"/>
    <s v="Howard Miller 11-1/2&quot; Diameter Brentwood Wall Clock"/>
    <n v="43.13"/>
    <n v="1"/>
    <x v="0"/>
    <n v="18.114599999999999"/>
    <n v="0.42"/>
  </r>
  <r>
    <n v="4796"/>
    <s v="CA-2015-120516"/>
    <x v="858"/>
    <x v="1"/>
    <n v="8"/>
    <x v="6"/>
    <s v="Thu"/>
    <d v="2015-08-17T00:00:00"/>
    <x v="1"/>
    <s v="CK-12595"/>
    <s v="Clytie Kelty"/>
    <s v="Consumer"/>
    <s v="United States"/>
    <s v="Marietta"/>
    <x v="32"/>
    <n v="30062"/>
    <x v="0"/>
    <s v="OFF-BI-10004187"/>
    <x v="1"/>
    <s v="Binders"/>
    <s v="3-ring staple pack"/>
    <n v="5.64"/>
    <n v="3"/>
    <x v="0"/>
    <n v="2.7071999999999998"/>
    <n v="0.48"/>
  </r>
  <r>
    <n v="4797"/>
    <s v="US-2016-148901"/>
    <x v="672"/>
    <x v="0"/>
    <n v="5"/>
    <x v="5"/>
    <s v="Sat"/>
    <d v="2016-05-19T00:00:00"/>
    <x v="1"/>
    <s v="MK-17905"/>
    <s v="Michael Kennedy"/>
    <s v="Corporate"/>
    <s v="United States"/>
    <s v="Jacksonville"/>
    <x v="2"/>
    <n v="32216"/>
    <x v="0"/>
    <s v="OFF-BI-10001718"/>
    <x v="1"/>
    <s v="Binders"/>
    <s v="GBC DocuBind P50 Personal Binding Machine"/>
    <n v="57.582000000000001"/>
    <n v="3"/>
    <x v="7"/>
    <n v="-44.1462"/>
    <n v="-0.76666666666666661"/>
  </r>
  <r>
    <n v="4804"/>
    <s v="CA-2017-136364"/>
    <x v="997"/>
    <x v="3"/>
    <n v="7"/>
    <x v="7"/>
    <s v="Thu"/>
    <d v="2017-07-17T00:00:00"/>
    <x v="0"/>
    <s v="MH-17455"/>
    <s v="Mark Hamilton"/>
    <s v="Consumer"/>
    <s v="United States"/>
    <s v="Philadelphia"/>
    <x v="9"/>
    <n v="19140"/>
    <x v="3"/>
    <s v="TEC-PH-10003885"/>
    <x v="2"/>
    <s v="Phones"/>
    <s v="Cisco SPA508G"/>
    <n v="39.594000000000001"/>
    <n v="1"/>
    <x v="8"/>
    <n v="-7.2588999999999997"/>
    <n v="-0.18333333333333332"/>
  </r>
  <r>
    <n v="4806"/>
    <s v="CA-2015-137708"/>
    <x v="6"/>
    <x v="1"/>
    <n v="11"/>
    <x v="0"/>
    <s v="Sun"/>
    <d v="2015-11-25T00:00:00"/>
    <x v="0"/>
    <s v="NG-18430"/>
    <s v="Nathan Gelder"/>
    <s v="Consumer"/>
    <s v="United States"/>
    <s v="Los Angeles"/>
    <x v="1"/>
    <n v="90008"/>
    <x v="1"/>
    <s v="OFF-PA-10000176"/>
    <x v="1"/>
    <s v="Paper"/>
    <s v="Xerox 1887"/>
    <n v="37.94"/>
    <n v="2"/>
    <x v="0"/>
    <n v="18.211200000000002"/>
    <n v="0.48000000000000009"/>
  </r>
  <r>
    <n v="4809"/>
    <s v="CA-2014-149055"/>
    <x v="530"/>
    <x v="2"/>
    <n v="11"/>
    <x v="0"/>
    <s v="Sun"/>
    <d v="2014-11-28T00:00:00"/>
    <x v="1"/>
    <s v="PB-19210"/>
    <s v="Phillip Breyer"/>
    <s v="Corporate"/>
    <s v="United States"/>
    <s v="Philadelphia"/>
    <x v="9"/>
    <n v="19134"/>
    <x v="3"/>
    <s v="OFF-EN-10003040"/>
    <x v="1"/>
    <s v="Envelopes"/>
    <s v="Quality Park Security Envelopes"/>
    <n v="62.808"/>
    <n v="3"/>
    <x v="2"/>
    <n v="21.197700000000001"/>
    <n v="0.33750000000000002"/>
  </r>
  <r>
    <n v="4810"/>
    <s v="CA-2015-151589"/>
    <x v="17"/>
    <x v="1"/>
    <n v="12"/>
    <x v="4"/>
    <s v="Sun"/>
    <d v="2015-12-30T00:00:00"/>
    <x v="2"/>
    <s v="RE-19450"/>
    <s v="Richard Eichhorn"/>
    <s v="Consumer"/>
    <s v="United States"/>
    <s v="Eau Claire"/>
    <x v="6"/>
    <n v="54703"/>
    <x v="2"/>
    <s v="OFF-PA-10003228"/>
    <x v="1"/>
    <s v="Paper"/>
    <s v="Xerox 1917"/>
    <n v="195.64"/>
    <n v="4"/>
    <x v="0"/>
    <n v="91.950800000000001"/>
    <n v="0.47000000000000003"/>
  </r>
  <r>
    <n v="4812"/>
    <s v="CA-2016-121370"/>
    <x v="692"/>
    <x v="0"/>
    <n v="11"/>
    <x v="0"/>
    <s v="Mon"/>
    <d v="2016-11-19T00:00:00"/>
    <x v="0"/>
    <s v="EB-14110"/>
    <s v="Eugene Barchas"/>
    <s v="Consumer"/>
    <s v="United States"/>
    <s v="Philadelphia"/>
    <x v="9"/>
    <n v="19134"/>
    <x v="3"/>
    <s v="FUR-CH-10000785"/>
    <x v="0"/>
    <s v="Chairs"/>
    <s v="Global Ergonomic Managers Chair"/>
    <n v="380.05799999999999"/>
    <n v="3"/>
    <x v="4"/>
    <n v="-21.717600000000001"/>
    <n v="-5.7142857142857148E-2"/>
  </r>
  <r>
    <n v="4815"/>
    <s v="CA-2016-111696"/>
    <x v="538"/>
    <x v="0"/>
    <n v="5"/>
    <x v="5"/>
    <s v="Sun"/>
    <d v="2016-05-10T00:00:00"/>
    <x v="2"/>
    <s v="TB-21625"/>
    <s v="Trudy Brown"/>
    <s v="Consumer"/>
    <s v="United States"/>
    <s v="Los Angeles"/>
    <x v="1"/>
    <n v="90004"/>
    <x v="1"/>
    <s v="OFF-PA-10002751"/>
    <x v="1"/>
    <s v="Paper"/>
    <s v="Xerox 1920"/>
    <n v="17.940000000000001"/>
    <n v="3"/>
    <x v="0"/>
    <n v="8.0730000000000004"/>
    <n v="0.45"/>
  </r>
  <r>
    <n v="4816"/>
    <s v="CA-2014-139598"/>
    <x v="58"/>
    <x v="2"/>
    <n v="12"/>
    <x v="4"/>
    <s v="Fri"/>
    <d v="2014-12-31T00:00:00"/>
    <x v="1"/>
    <s v="MG-17695"/>
    <s v="Maureen Gnade"/>
    <s v="Consumer"/>
    <s v="United States"/>
    <s v="Philadelphia"/>
    <x v="9"/>
    <n v="19134"/>
    <x v="3"/>
    <s v="OFF-PA-10004569"/>
    <x v="1"/>
    <s v="Paper"/>
    <s v="Wirebound Message Books, Two 4 1/4&quot; x 5&quot; Forms per Page"/>
    <n v="18.263999999999999"/>
    <n v="3"/>
    <x v="2"/>
    <n v="6.1641000000000004"/>
    <n v="0.33750000000000002"/>
  </r>
  <r>
    <n v="4820"/>
    <s v="CA-2017-117436"/>
    <x v="110"/>
    <x v="3"/>
    <n v="6"/>
    <x v="1"/>
    <s v="Thu"/>
    <d v="2017-06-14T00:00:00"/>
    <x v="1"/>
    <s v="LW-17125"/>
    <s v="Liz Willingham"/>
    <s v="Consumer"/>
    <s v="United States"/>
    <s v="Norwich"/>
    <x v="29"/>
    <n v="6360"/>
    <x v="3"/>
    <s v="OFF-BI-10004040"/>
    <x v="1"/>
    <s v="Binders"/>
    <s v="Wilson Jones Impact Binders"/>
    <n v="10.36"/>
    <n v="2"/>
    <x v="0"/>
    <n v="5.0763999999999996"/>
    <n v="0.49"/>
  </r>
  <r>
    <n v="4821"/>
    <s v="CA-2015-140025"/>
    <x v="998"/>
    <x v="1"/>
    <n v="4"/>
    <x v="3"/>
    <s v="Tue"/>
    <d v="2015-04-11T00:00:00"/>
    <x v="1"/>
    <s v="PF-19120"/>
    <s v="Peter Fuller"/>
    <s v="Consumer"/>
    <s v="United States"/>
    <s v="San Antonio"/>
    <x v="5"/>
    <n v="78207"/>
    <x v="2"/>
    <s v="OFF-AP-10002651"/>
    <x v="1"/>
    <s v="Appliances"/>
    <s v="Hoover Upright Vacuum With Dirt Cup"/>
    <n v="463.24799999999999"/>
    <n v="8"/>
    <x v="3"/>
    <n v="-1181.2824000000001"/>
    <n v="-2.5500000000000003"/>
  </r>
  <r>
    <n v="4823"/>
    <s v="CA-2016-134222"/>
    <x v="211"/>
    <x v="0"/>
    <n v="7"/>
    <x v="7"/>
    <s v="Sun"/>
    <d v="2016-07-11T00:00:00"/>
    <x v="3"/>
    <s v="NZ-18565"/>
    <s v="Nick Zandusky"/>
    <s v="Home Office"/>
    <s v="United States"/>
    <s v="Yuma"/>
    <x v="16"/>
    <n v="85364"/>
    <x v="1"/>
    <s v="OFF-BI-10001658"/>
    <x v="1"/>
    <s v="Binders"/>
    <s v="GBC Standard Therm-A-Bind Covers"/>
    <n v="44.856000000000002"/>
    <n v="6"/>
    <x v="7"/>
    <n v="-35.884799999999998"/>
    <n v="-0.79999999999999993"/>
  </r>
  <r>
    <n v="4824"/>
    <s v="CA-2016-140018"/>
    <x v="826"/>
    <x v="0"/>
    <n v="11"/>
    <x v="0"/>
    <s v="Mon"/>
    <d v="2016-11-26T00:00:00"/>
    <x v="1"/>
    <s v="CK-12205"/>
    <s v="Chloris Kastensmidt"/>
    <s v="Consumer"/>
    <s v="United States"/>
    <s v="Columbus"/>
    <x v="24"/>
    <n v="43229"/>
    <x v="3"/>
    <s v="TEC-MA-10000752"/>
    <x v="2"/>
    <s v="Machines"/>
    <s v="Texas Instrument TI-15 Fraction Calculator"/>
    <n v="30.344999999999999"/>
    <n v="7"/>
    <x v="7"/>
    <n v="-24.276"/>
    <n v="-0.8"/>
  </r>
  <r>
    <n v="4827"/>
    <s v="US-2017-136707"/>
    <x v="105"/>
    <x v="3"/>
    <n v="11"/>
    <x v="0"/>
    <s v="Sun"/>
    <d v="2017-11-15T00:00:00"/>
    <x v="2"/>
    <s v="JE-15610"/>
    <s v="Jim Epp"/>
    <s v="Corporate"/>
    <s v="United States"/>
    <s v="Los Angeles"/>
    <x v="1"/>
    <n v="90036"/>
    <x v="1"/>
    <s v="OFF-BI-10003460"/>
    <x v="1"/>
    <s v="Binders"/>
    <s v="Acco 3-Hole Punch"/>
    <n v="14.016"/>
    <n v="4"/>
    <x v="2"/>
    <n v="4.9055999999999997"/>
    <n v="0.35"/>
  </r>
  <r>
    <n v="4830"/>
    <s v="CA-2016-152408"/>
    <x v="663"/>
    <x v="0"/>
    <n v="5"/>
    <x v="5"/>
    <s v="Sun"/>
    <d v="2016-05-21T00:00:00"/>
    <x v="1"/>
    <s v="TT-21220"/>
    <s v="Thomas Thornton"/>
    <s v="Consumer"/>
    <s v="United States"/>
    <s v="New York City"/>
    <x v="15"/>
    <n v="10035"/>
    <x v="3"/>
    <s v="OFF-BI-10002393"/>
    <x v="1"/>
    <s v="Binders"/>
    <s v="Binder Posts"/>
    <n v="13.776"/>
    <n v="3"/>
    <x v="2"/>
    <n v="4.4771999999999998"/>
    <n v="0.32500000000000001"/>
  </r>
  <r>
    <n v="4831"/>
    <s v="CA-2014-120278"/>
    <x v="840"/>
    <x v="2"/>
    <n v="11"/>
    <x v="0"/>
    <s v="Fri"/>
    <d v="2014-11-12T00:00:00"/>
    <x v="1"/>
    <s v="MS-17365"/>
    <s v="Maribeth Schnelling"/>
    <s v="Consumer"/>
    <s v="United States"/>
    <s v="Wausau"/>
    <x v="6"/>
    <n v="54401"/>
    <x v="2"/>
    <s v="OFF-AP-10001293"/>
    <x v="1"/>
    <s v="Appliances"/>
    <s v="Belkin 8 Outlet Surge Protector"/>
    <n v="245.88"/>
    <n v="6"/>
    <x v="0"/>
    <n v="68.846400000000003"/>
    <n v="0.28000000000000003"/>
  </r>
  <r>
    <n v="4835"/>
    <s v="CA-2017-167661"/>
    <x v="359"/>
    <x v="3"/>
    <n v="10"/>
    <x v="2"/>
    <s v="Thu"/>
    <d v="2017-10-10T00:00:00"/>
    <x v="1"/>
    <s v="MP-18175"/>
    <s v="Mike Pelletier"/>
    <s v="Home Office"/>
    <s v="United States"/>
    <s v="San Francisco"/>
    <x v="1"/>
    <n v="94110"/>
    <x v="1"/>
    <s v="OFF-BI-10002571"/>
    <x v="1"/>
    <s v="Binders"/>
    <s v="Avery Framed View Binder, EZD Ring (Locking), Navy, 1 1/2&quot;"/>
    <n v="39.92"/>
    <n v="5"/>
    <x v="2"/>
    <n v="13.473000000000001"/>
    <n v="0.33750000000000002"/>
  </r>
  <r>
    <n v="4838"/>
    <s v="CA-2017-106831"/>
    <x v="698"/>
    <x v="3"/>
    <n v="6"/>
    <x v="1"/>
    <s v="Thu"/>
    <d v="2017-06-03T00:00:00"/>
    <x v="2"/>
    <s v="FH-14350"/>
    <s v="Fred Harton"/>
    <s v="Consumer"/>
    <s v="United States"/>
    <s v="Dublin"/>
    <x v="24"/>
    <n v="43017"/>
    <x v="3"/>
    <s v="OFF-BI-10003429"/>
    <x v="1"/>
    <s v="Binders"/>
    <s v="Cardinal HOLDit! Binder Insert Strips,Extra Strips"/>
    <n v="3.798"/>
    <n v="2"/>
    <x v="7"/>
    <n v="-2.6585999999999999"/>
    <n v="-0.7"/>
  </r>
  <r>
    <n v="4841"/>
    <s v="CA-2017-154123"/>
    <x v="224"/>
    <x v="3"/>
    <n v="11"/>
    <x v="0"/>
    <s v="Mon"/>
    <d v="2017-11-25T00:00:00"/>
    <x v="1"/>
    <s v="SC-20050"/>
    <s v="Sample Company A"/>
    <s v="Home Office"/>
    <s v="United States"/>
    <s v="Henderson"/>
    <x v="0"/>
    <n v="42420"/>
    <x v="0"/>
    <s v="FUR-FU-10000629"/>
    <x v="0"/>
    <s v="Furnishings"/>
    <s v="9-3/4 Diameter Round Wall Clock"/>
    <n v="27.58"/>
    <n v="2"/>
    <x v="0"/>
    <n v="11.583600000000001"/>
    <n v="0.42000000000000004"/>
  </r>
  <r>
    <n v="4842"/>
    <s v="CA-2016-136049"/>
    <x v="440"/>
    <x v="0"/>
    <n v="12"/>
    <x v="4"/>
    <s v="Fri"/>
    <d v="2016-12-28T00:00:00"/>
    <x v="1"/>
    <s v="NM-18520"/>
    <s v="Neoma Murray"/>
    <s v="Consumer"/>
    <s v="United States"/>
    <s v="Bowling Green"/>
    <x v="24"/>
    <n v="43402"/>
    <x v="3"/>
    <s v="OFF-BI-10001267"/>
    <x v="1"/>
    <s v="Binders"/>
    <s v="Universal Recycled Hanging Pressboard Report Binders, Letter Size"/>
    <n v="5.5529999999999999"/>
    <n v="3"/>
    <x v="7"/>
    <n v="-4.0721999999999996"/>
    <n v="-0.73333333333333328"/>
  </r>
  <r>
    <n v="4843"/>
    <s v="CA-2017-118402"/>
    <x v="363"/>
    <x v="3"/>
    <n v="9"/>
    <x v="8"/>
    <s v="Fri"/>
    <d v="2017-10-04T00:00:00"/>
    <x v="1"/>
    <s v="JO-15280"/>
    <s v="Jas O'Carroll"/>
    <s v="Consumer"/>
    <s v="United States"/>
    <s v="Memphis"/>
    <x v="18"/>
    <n v="38109"/>
    <x v="0"/>
    <s v="OFF-ST-10001418"/>
    <x v="1"/>
    <s v="Storage"/>
    <s v="Carina Media Storage Towers in Natural &amp; Black"/>
    <n v="243.92"/>
    <n v="5"/>
    <x v="2"/>
    <n v="-54.881999999999998"/>
    <n v="-0.22500000000000001"/>
  </r>
  <r>
    <n v="4844"/>
    <s v="US-2016-139388"/>
    <x v="77"/>
    <x v="0"/>
    <n v="11"/>
    <x v="0"/>
    <s v="Mon"/>
    <d v="2016-11-09T00:00:00"/>
    <x v="2"/>
    <s v="CC-12475"/>
    <s v="Cindy Chapman"/>
    <s v="Consumer"/>
    <s v="United States"/>
    <s v="Lakewood"/>
    <x v="30"/>
    <n v="8701"/>
    <x v="3"/>
    <s v="OFF-FA-10004968"/>
    <x v="1"/>
    <s v="Fasteners"/>
    <s v="Rubber Band Ball"/>
    <n v="14.96"/>
    <n v="4"/>
    <x v="0"/>
    <n v="0.29920000000000002"/>
    <n v="0.02"/>
  </r>
  <r>
    <n v="4845"/>
    <s v="US-2014-128685"/>
    <x v="524"/>
    <x v="2"/>
    <n v="4"/>
    <x v="3"/>
    <s v="Fri"/>
    <d v="2014-04-05T00:00:00"/>
    <x v="2"/>
    <s v="MZ-17515"/>
    <s v="Mary Zewe"/>
    <s v="Corporate"/>
    <s v="United States"/>
    <s v="Los Angeles"/>
    <x v="1"/>
    <n v="90008"/>
    <x v="1"/>
    <s v="OFF-BI-10004140"/>
    <x v="1"/>
    <s v="Binders"/>
    <s v="Avery Non-Stick Binders"/>
    <n v="7.1840000000000002"/>
    <n v="2"/>
    <x v="2"/>
    <n v="2.2450000000000001"/>
    <n v="0.3125"/>
  </r>
  <r>
    <n v="4846"/>
    <s v="CA-2015-124044"/>
    <x v="857"/>
    <x v="1"/>
    <n v="7"/>
    <x v="7"/>
    <s v="Thu"/>
    <d v="2015-07-26T00:00:00"/>
    <x v="0"/>
    <s v="MS-17830"/>
    <s v="Melanie Seite"/>
    <s v="Consumer"/>
    <s v="United States"/>
    <s v="Rochester"/>
    <x v="15"/>
    <n v="14609"/>
    <x v="3"/>
    <s v="OFF-BI-10003460"/>
    <x v="1"/>
    <s v="Binders"/>
    <s v="Acco 3-Hole Punch"/>
    <n v="10.512"/>
    <n v="3"/>
    <x v="2"/>
    <n v="3.6791999999999998"/>
    <n v="0.35"/>
  </r>
  <r>
    <n v="4847"/>
    <s v="CA-2014-164469"/>
    <x v="399"/>
    <x v="2"/>
    <n v="6"/>
    <x v="1"/>
    <s v="Wed"/>
    <d v="2014-06-27T00:00:00"/>
    <x v="0"/>
    <s v="GK-14620"/>
    <s v="Grace Kelly"/>
    <s v="Corporate"/>
    <s v="United States"/>
    <s v="Salem"/>
    <x v="21"/>
    <n v="97301"/>
    <x v="1"/>
    <s v="TEC-PH-10002115"/>
    <x v="2"/>
    <s v="Phones"/>
    <s v="Plantronics 81402"/>
    <n v="263.95999999999998"/>
    <n v="5"/>
    <x v="2"/>
    <n v="19.797000000000001"/>
    <n v="7.5000000000000011E-2"/>
  </r>
  <r>
    <n v="4850"/>
    <s v="CA-2014-107818"/>
    <x v="78"/>
    <x v="2"/>
    <n v="9"/>
    <x v="8"/>
    <s v="Mon"/>
    <d v="2014-09-14T00:00:00"/>
    <x v="1"/>
    <s v="MC-17275"/>
    <s v="Marc Crier"/>
    <s v="Consumer"/>
    <s v="United States"/>
    <s v="Pasco"/>
    <x v="4"/>
    <n v="99301"/>
    <x v="1"/>
    <s v="OFF-AR-10003045"/>
    <x v="1"/>
    <s v="Art"/>
    <s v="Prang Colored Pencils"/>
    <n v="5.88"/>
    <n v="2"/>
    <x v="0"/>
    <n v="2.6459999999999999"/>
    <n v="0.45"/>
  </r>
  <r>
    <n v="4854"/>
    <s v="CA-2014-113320"/>
    <x v="429"/>
    <x v="2"/>
    <n v="12"/>
    <x v="4"/>
    <s v="Fri"/>
    <d v="2014-12-15T00:00:00"/>
    <x v="0"/>
    <s v="LH-17155"/>
    <s v="Logan Haushalter"/>
    <s v="Consumer"/>
    <s v="United States"/>
    <s v="Oakland"/>
    <x v="1"/>
    <n v="94601"/>
    <x v="1"/>
    <s v="FUR-FU-10004270"/>
    <x v="0"/>
    <s v="Furnishings"/>
    <s v="Eldon Image Series Desk Accessories, Burgundy"/>
    <n v="12.54"/>
    <n v="3"/>
    <x v="0"/>
    <n v="4.5144000000000002"/>
    <n v="0.36000000000000004"/>
  </r>
  <r>
    <n v="4857"/>
    <s v="CA-2015-137526"/>
    <x v="999"/>
    <x v="1"/>
    <n v="1"/>
    <x v="9"/>
    <s v="Tue"/>
    <d v="2015-01-17T00:00:00"/>
    <x v="1"/>
    <s v="PB-19150"/>
    <s v="Philip Brown"/>
    <s v="Consumer"/>
    <s v="United States"/>
    <s v="Los Angeles"/>
    <x v="1"/>
    <n v="90004"/>
    <x v="1"/>
    <s v="OFF-BI-10003364"/>
    <x v="1"/>
    <s v="Binders"/>
    <s v="Binding Machine Supplies"/>
    <n v="70.007999999999996"/>
    <n v="3"/>
    <x v="2"/>
    <n v="24.502800000000001"/>
    <n v="0.35000000000000003"/>
  </r>
  <r>
    <n v="4860"/>
    <s v="CA-2017-136063"/>
    <x v="927"/>
    <x v="3"/>
    <n v="12"/>
    <x v="4"/>
    <s v="Fri"/>
    <d v="2017-12-19T00:00:00"/>
    <x v="1"/>
    <s v="SS-20140"/>
    <s v="Saphhira Shifley"/>
    <s v="Corporate"/>
    <s v="United States"/>
    <s v="Oak Park"/>
    <x v="10"/>
    <n v="60302"/>
    <x v="2"/>
    <s v="OFF-AR-10000823"/>
    <x v="1"/>
    <s v="Art"/>
    <s v="Newell 307"/>
    <n v="10.192"/>
    <n v="7"/>
    <x v="2"/>
    <n v="1.0192000000000001"/>
    <n v="0.1"/>
  </r>
  <r>
    <n v="4861"/>
    <s v="CA-2016-101546"/>
    <x v="122"/>
    <x v="0"/>
    <n v="12"/>
    <x v="4"/>
    <s v="Sun"/>
    <d v="2016-12-24T00:00:00"/>
    <x v="1"/>
    <s v="GK-14620"/>
    <s v="Grace Kelly"/>
    <s v="Corporate"/>
    <s v="United States"/>
    <s v="Morristown"/>
    <x v="30"/>
    <n v="7960"/>
    <x v="3"/>
    <s v="OFF-BI-10001359"/>
    <x v="1"/>
    <s v="Binders"/>
    <s v="GBC DocuBind TL300 Electric Binding System"/>
    <n v="1793.98"/>
    <n v="2"/>
    <x v="0"/>
    <n v="843.17060000000004"/>
    <n v="0.47000000000000003"/>
  </r>
  <r>
    <n v="4862"/>
    <s v="CA-2014-138940"/>
    <x v="902"/>
    <x v="2"/>
    <n v="4"/>
    <x v="3"/>
    <s v="Fri"/>
    <d v="2014-04-16T00:00:00"/>
    <x v="0"/>
    <s v="GM-14455"/>
    <s v="Gary Mitchum"/>
    <s v="Home Office"/>
    <s v="United States"/>
    <s v="Austin"/>
    <x v="5"/>
    <n v="78745"/>
    <x v="2"/>
    <s v="TEC-PH-10001835"/>
    <x v="2"/>
    <s v="Phones"/>
    <s v="Jawbone JAMBOX Wireless Bluetooth Speaker"/>
    <n v="758.35199999999998"/>
    <n v="6"/>
    <x v="2"/>
    <n v="265.42320000000001"/>
    <n v="0.35000000000000003"/>
  </r>
  <r>
    <n v="4863"/>
    <s v="CA-2016-125164"/>
    <x v="336"/>
    <x v="0"/>
    <n v="11"/>
    <x v="0"/>
    <s v="Thu"/>
    <d v="2016-11-14T00:00:00"/>
    <x v="1"/>
    <s v="SH-19975"/>
    <s v="Sally Hughsby"/>
    <s v="Corporate"/>
    <s v="United States"/>
    <s v="New York City"/>
    <x v="15"/>
    <n v="10011"/>
    <x v="3"/>
    <s v="OFF-BI-10001191"/>
    <x v="1"/>
    <s v="Binders"/>
    <s v="Canvas Sectional Post Binders"/>
    <n v="20.367999999999999"/>
    <n v="1"/>
    <x v="2"/>
    <n v="7.3834"/>
    <n v="0.36250000000000004"/>
  </r>
  <r>
    <n v="4865"/>
    <s v="CA-2017-163531"/>
    <x v="333"/>
    <x v="3"/>
    <n v="6"/>
    <x v="1"/>
    <s v="Mon"/>
    <d v="2017-06-30T00:00:00"/>
    <x v="1"/>
    <s v="SC-20725"/>
    <s v="Steven Cartwright"/>
    <s v="Consumer"/>
    <s v="United States"/>
    <s v="New York City"/>
    <x v="15"/>
    <n v="10024"/>
    <x v="3"/>
    <s v="TEC-PH-10001425"/>
    <x v="2"/>
    <s v="Phones"/>
    <s v="Mophie Juice Pack Helium for iPhone"/>
    <n v="239.97"/>
    <n v="3"/>
    <x v="0"/>
    <n v="67.191599999999994"/>
    <n v="0.27999999999999997"/>
  </r>
  <r>
    <n v="4866"/>
    <s v="CA-2017-122490"/>
    <x v="38"/>
    <x v="3"/>
    <n v="11"/>
    <x v="0"/>
    <s v="Mon"/>
    <d v="2017-11-18T00:00:00"/>
    <x v="1"/>
    <s v="TT-21070"/>
    <s v="Ted Trevino"/>
    <s v="Consumer"/>
    <s v="United States"/>
    <s v="Seattle"/>
    <x v="4"/>
    <n v="98103"/>
    <x v="1"/>
    <s v="FUR-CH-10001215"/>
    <x v="0"/>
    <s v="Chairs"/>
    <s v="Global Troy Executive Leather Low-Back Tilter"/>
    <n v="2404.7040000000002"/>
    <n v="6"/>
    <x v="2"/>
    <n v="150.29400000000001"/>
    <n v="6.25E-2"/>
  </r>
  <r>
    <n v="4870"/>
    <s v="CA-2017-131366"/>
    <x v="220"/>
    <x v="3"/>
    <n v="11"/>
    <x v="0"/>
    <s v="Fri"/>
    <d v="2017-11-29T00:00:00"/>
    <x v="1"/>
    <s v="SC-20440"/>
    <s v="Shaun Chance"/>
    <s v="Corporate"/>
    <s v="United States"/>
    <s v="Lancaster"/>
    <x v="9"/>
    <n v="17602"/>
    <x v="3"/>
    <s v="TEC-PH-10003437"/>
    <x v="2"/>
    <s v="Phones"/>
    <s v="Blue Parrot B250XT Professional Grade Wireless Bluetooth Headset with"/>
    <n v="89.988"/>
    <n v="2"/>
    <x v="8"/>
    <n v="-14.997999999999999"/>
    <n v="-0.16666666666666666"/>
  </r>
  <r>
    <n v="4872"/>
    <s v="CA-2017-164042"/>
    <x v="974"/>
    <x v="3"/>
    <n v="5"/>
    <x v="5"/>
    <s v="Tue"/>
    <d v="2017-05-27T00:00:00"/>
    <x v="1"/>
    <s v="KL-16645"/>
    <s v="Ken Lonsdale"/>
    <s v="Consumer"/>
    <s v="United States"/>
    <s v="Houston"/>
    <x v="5"/>
    <n v="77095"/>
    <x v="2"/>
    <s v="OFF-FA-10000840"/>
    <x v="1"/>
    <s v="Fasteners"/>
    <s v="OIC Thumb-Tacks"/>
    <n v="1.8240000000000001"/>
    <n v="2"/>
    <x v="2"/>
    <n v="0.61560000000000004"/>
    <n v="0.33750000000000002"/>
  </r>
  <r>
    <n v="4876"/>
    <s v="CA-2014-132864"/>
    <x v="265"/>
    <x v="2"/>
    <n v="12"/>
    <x v="4"/>
    <s v="Tue"/>
    <d v="2014-12-07T00:00:00"/>
    <x v="1"/>
    <s v="KN-16390"/>
    <s v="Katherine Nockton"/>
    <s v="Corporate"/>
    <s v="United States"/>
    <s v="Columbus"/>
    <x v="24"/>
    <n v="43229"/>
    <x v="3"/>
    <s v="TEC-AC-10001267"/>
    <x v="2"/>
    <s v="Accessories"/>
    <s v="Imation 32GB Pocket Pro USB 3.0 Flash Drive - 32 GB - Black - 1 P ..."/>
    <n v="119.8"/>
    <n v="5"/>
    <x v="2"/>
    <n v="29.95"/>
    <n v="0.25"/>
  </r>
  <r>
    <n v="4877"/>
    <s v="US-2014-155817"/>
    <x v="459"/>
    <x v="2"/>
    <n v="10"/>
    <x v="2"/>
    <s v="Fri"/>
    <d v="2014-10-09T00:00:00"/>
    <x v="1"/>
    <s v="SL-20155"/>
    <s v="Sara Luxemburg"/>
    <s v="Home Office"/>
    <s v="United States"/>
    <s v="Durham"/>
    <x v="3"/>
    <n v="27707"/>
    <x v="0"/>
    <s v="OFF-ST-10000532"/>
    <x v="1"/>
    <s v="Storage"/>
    <s v="Advantus Rolling Drawer Organizers"/>
    <n v="61.567999999999998"/>
    <n v="2"/>
    <x v="2"/>
    <n v="4.6176000000000004"/>
    <n v="7.5000000000000011E-2"/>
  </r>
  <r>
    <n v="4879"/>
    <s v="US-2016-131891"/>
    <x v="870"/>
    <x v="0"/>
    <n v="7"/>
    <x v="7"/>
    <s v="Fri"/>
    <d v="2016-07-31T00:00:00"/>
    <x v="2"/>
    <s v="PW-19240"/>
    <s v="Pierre Wener"/>
    <s v="Consumer"/>
    <s v="United States"/>
    <s v="Pensacola"/>
    <x v="2"/>
    <n v="32503"/>
    <x v="0"/>
    <s v="OFF-BI-10000201"/>
    <x v="1"/>
    <s v="Binders"/>
    <s v="Avery Triangle Shaped Sheet Lifters, Black, 2/Pack"/>
    <n v="2.214"/>
    <n v="3"/>
    <x v="7"/>
    <n v="-1.476"/>
    <n v="-0.66666666666666663"/>
  </r>
  <r>
    <n v="4880"/>
    <s v="CA-2017-143567"/>
    <x v="802"/>
    <x v="3"/>
    <n v="11"/>
    <x v="0"/>
    <s v="Thu"/>
    <d v="2017-11-05T00:00:00"/>
    <x v="0"/>
    <s v="TB-21175"/>
    <s v="Thomas Boland"/>
    <s v="Corporate"/>
    <s v="United States"/>
    <s v="Henderson"/>
    <x v="0"/>
    <n v="42420"/>
    <x v="0"/>
    <s v="OFF-EN-10004846"/>
    <x v="1"/>
    <s v="Envelopes"/>
    <s v="Letter or Legal Size Expandable Poly String Tie Envelopes"/>
    <n v="5.32"/>
    <n v="2"/>
    <x v="0"/>
    <n v="2.6067999999999998"/>
    <n v="0.48999999999999994"/>
  </r>
  <r>
    <n v="4884"/>
    <s v="CA-2017-104080"/>
    <x v="144"/>
    <x v="3"/>
    <n v="3"/>
    <x v="10"/>
    <s v="Wed"/>
    <d v="2017-03-15T00:00:00"/>
    <x v="1"/>
    <s v="AH-10210"/>
    <s v="Alan Hwang"/>
    <s v="Consumer"/>
    <s v="United States"/>
    <s v="Anaheim"/>
    <x v="1"/>
    <n v="92804"/>
    <x v="1"/>
    <s v="OFF-BI-10003876"/>
    <x v="1"/>
    <s v="Binders"/>
    <s v="Green Canvas Binder for 8-1/2&quot; x 14&quot; Sheets"/>
    <n v="171.2"/>
    <n v="5"/>
    <x v="2"/>
    <n v="64.2"/>
    <n v="0.37500000000000006"/>
  </r>
  <r>
    <n v="4886"/>
    <s v="CA-2014-151379"/>
    <x v="753"/>
    <x v="2"/>
    <n v="12"/>
    <x v="4"/>
    <s v="Tue"/>
    <d v="2014-12-20T00:00:00"/>
    <x v="1"/>
    <s v="SC-20695"/>
    <s v="Steve Chapman"/>
    <s v="Corporate"/>
    <s v="United States"/>
    <s v="Detroit"/>
    <x v="12"/>
    <n v="48227"/>
    <x v="2"/>
    <s v="OFF-PA-10000595"/>
    <x v="1"/>
    <s v="Paper"/>
    <s v="Xerox 1929"/>
    <n v="114.2"/>
    <n v="5"/>
    <x v="0"/>
    <n v="52.531999999999996"/>
    <n v="0.45999999999999996"/>
  </r>
  <r>
    <n v="4887"/>
    <s v="CA-2016-163167"/>
    <x v="85"/>
    <x v="0"/>
    <n v="11"/>
    <x v="0"/>
    <s v="Mon"/>
    <d v="2016-12-01T00:00:00"/>
    <x v="0"/>
    <s v="RF-19345"/>
    <s v="Randy Ferguson"/>
    <s v="Corporate"/>
    <s v="United States"/>
    <s v="Marietta"/>
    <x v="32"/>
    <n v="30062"/>
    <x v="0"/>
    <s v="FUR-CH-10004477"/>
    <x v="0"/>
    <s v="Chairs"/>
    <s v="Global Push Button Manager's Chair, Indigo"/>
    <n v="182.67"/>
    <n v="3"/>
    <x v="0"/>
    <n v="52.974299999999999"/>
    <n v="0.29000000000000004"/>
  </r>
  <r>
    <n v="4891"/>
    <s v="CA-2016-135776"/>
    <x v="440"/>
    <x v="0"/>
    <n v="12"/>
    <x v="4"/>
    <s v="Fri"/>
    <d v="2016-12-30T00:00:00"/>
    <x v="1"/>
    <s v="EH-13765"/>
    <s v="Edward Hooks"/>
    <s v="Corporate"/>
    <s v="United States"/>
    <s v="Seattle"/>
    <x v="4"/>
    <n v="98103"/>
    <x v="1"/>
    <s v="OFF-AR-10001246"/>
    <x v="1"/>
    <s v="Art"/>
    <s v="Newell 317"/>
    <n v="8.82"/>
    <n v="3"/>
    <x v="0"/>
    <n v="2.5577999999999999"/>
    <n v="0.28999999999999998"/>
  </r>
  <r>
    <n v="4898"/>
    <s v="US-2014-122021"/>
    <x v="766"/>
    <x v="2"/>
    <n v="10"/>
    <x v="2"/>
    <s v="Wed"/>
    <d v="2014-10-17T00:00:00"/>
    <x v="2"/>
    <s v="AC-10660"/>
    <s v="Anna Chung"/>
    <s v="Consumer"/>
    <s v="United States"/>
    <s v="Parma"/>
    <x v="24"/>
    <n v="44134"/>
    <x v="3"/>
    <s v="FUR-CH-10003761"/>
    <x v="0"/>
    <s v="Chairs"/>
    <s v="Global Italian Leather Office Chair"/>
    <n v="183.37200000000001"/>
    <n v="2"/>
    <x v="4"/>
    <n v="-7.8587999999999996"/>
    <n v="-4.2857142857142851E-2"/>
  </r>
  <r>
    <n v="4900"/>
    <s v="CA-2016-130484"/>
    <x v="249"/>
    <x v="0"/>
    <n v="8"/>
    <x v="6"/>
    <s v="Mon"/>
    <d v="2016-08-27T00:00:00"/>
    <x v="1"/>
    <s v="SG-20470"/>
    <s v="Sheri Gordon"/>
    <s v="Consumer"/>
    <s v="United States"/>
    <s v="Gresham"/>
    <x v="21"/>
    <n v="97030"/>
    <x v="1"/>
    <s v="OFF-BI-10000088"/>
    <x v="1"/>
    <s v="Binders"/>
    <s v="GBC Imprintable Covers"/>
    <n v="26.352"/>
    <n v="8"/>
    <x v="7"/>
    <n v="-18.446400000000001"/>
    <n v="-0.70000000000000007"/>
  </r>
  <r>
    <n v="4901"/>
    <s v="CA-2017-120936"/>
    <x v="94"/>
    <x v="3"/>
    <n v="12"/>
    <x v="4"/>
    <s v="Sun"/>
    <d v="2017-12-21T00:00:00"/>
    <x v="1"/>
    <s v="CA-12310"/>
    <s v="Christine Abelman"/>
    <s v="Corporate"/>
    <s v="United States"/>
    <s v="Anaheim"/>
    <x v="1"/>
    <n v="92804"/>
    <x v="1"/>
    <s v="OFF-ST-10001526"/>
    <x v="1"/>
    <s v="Storage"/>
    <s v="Iceberg Mobile Mega Data/Printer Cart "/>
    <n v="481.32"/>
    <n v="4"/>
    <x v="0"/>
    <n v="125.14319999999999"/>
    <n v="0.26"/>
  </r>
  <r>
    <n v="4903"/>
    <s v="CA-2017-110884"/>
    <x v="466"/>
    <x v="3"/>
    <n v="3"/>
    <x v="10"/>
    <s v="Tue"/>
    <d v="2017-03-12T00:00:00"/>
    <x v="1"/>
    <s v="SH-20395"/>
    <s v="Shahid Hopkins"/>
    <s v="Consumer"/>
    <s v="United States"/>
    <s v="New York City"/>
    <x v="15"/>
    <n v="10035"/>
    <x v="3"/>
    <s v="OFF-BI-10003669"/>
    <x v="1"/>
    <s v="Binders"/>
    <s v="3M Organizer Strips"/>
    <n v="25.92"/>
    <n v="6"/>
    <x v="2"/>
    <n v="9.0719999999999992"/>
    <n v="0.34999999999999992"/>
  </r>
  <r>
    <n v="4905"/>
    <s v="US-2014-161613"/>
    <x v="585"/>
    <x v="2"/>
    <n v="12"/>
    <x v="4"/>
    <s v="Mon"/>
    <d v="2014-12-03T00:00:00"/>
    <x v="0"/>
    <s v="MC-17605"/>
    <s v="Matt Connell"/>
    <s v="Corporate"/>
    <s v="United States"/>
    <s v="Houston"/>
    <x v="5"/>
    <n v="77070"/>
    <x v="2"/>
    <s v="FUR-CH-10003746"/>
    <x v="0"/>
    <s v="Chairs"/>
    <s v="Hon 4070 Series Pagoda Round Back Stacking Chairs"/>
    <n v="674.05799999999999"/>
    <n v="3"/>
    <x v="4"/>
    <n v="-19.258800000000001"/>
    <n v="-2.8571428571428574E-2"/>
  </r>
  <r>
    <n v="4908"/>
    <s v="CA-2014-133809"/>
    <x v="724"/>
    <x v="2"/>
    <n v="11"/>
    <x v="0"/>
    <s v="Tue"/>
    <d v="2014-11-23T00:00:00"/>
    <x v="0"/>
    <s v="MS-17530"/>
    <s v="MaryBeth Skach"/>
    <s v="Consumer"/>
    <s v="United States"/>
    <s v="Fairfield"/>
    <x v="24"/>
    <n v="45014"/>
    <x v="3"/>
    <s v="OFF-BI-10001757"/>
    <x v="1"/>
    <s v="Binders"/>
    <s v="Pressboard Hanging Data Binders for Unburst Sheets"/>
    <n v="11.808"/>
    <n v="8"/>
    <x v="7"/>
    <n v="-8.6592000000000002"/>
    <n v="-0.73333333333333339"/>
  </r>
  <r>
    <n v="4910"/>
    <s v="CA-2017-127306"/>
    <x v="421"/>
    <x v="3"/>
    <n v="1"/>
    <x v="9"/>
    <s v="Sat"/>
    <d v="2017-01-18T00:00:00"/>
    <x v="1"/>
    <s v="BH-11710"/>
    <s v="Brosina Hoffman"/>
    <s v="Consumer"/>
    <s v="United States"/>
    <s v="Johnson City"/>
    <x v="18"/>
    <n v="37604"/>
    <x v="0"/>
    <s v="OFF-EN-10001219"/>
    <x v="1"/>
    <s v="Envelopes"/>
    <s v="#10- 4 1/8&quot; x 9 1/2&quot; Security-Tint Envelopes"/>
    <n v="18.335999999999999"/>
    <n v="3"/>
    <x v="2"/>
    <n v="6.6467999999999998"/>
    <n v="0.36250000000000004"/>
  </r>
  <r>
    <n v="4915"/>
    <s v="CA-2015-161830"/>
    <x v="493"/>
    <x v="1"/>
    <n v="9"/>
    <x v="8"/>
    <s v="Thu"/>
    <d v="2015-09-26T00:00:00"/>
    <x v="0"/>
    <s v="ME-17725"/>
    <s v="Max Engle"/>
    <s v="Consumer"/>
    <s v="United States"/>
    <s v="Seattle"/>
    <x v="4"/>
    <n v="98105"/>
    <x v="1"/>
    <s v="OFF-AR-10004042"/>
    <x v="1"/>
    <s v="Art"/>
    <s v="BOSTON Model 1800 Electric Pencil Sharpeners, Putty/Woodgrain"/>
    <n v="35.96"/>
    <n v="2"/>
    <x v="0"/>
    <n v="10.4284"/>
    <n v="0.28999999999999998"/>
  </r>
  <r>
    <n v="4917"/>
    <s v="CA-2017-163125"/>
    <x v="446"/>
    <x v="3"/>
    <n v="10"/>
    <x v="2"/>
    <s v="Mon"/>
    <d v="2017-10-11T00:00:00"/>
    <x v="0"/>
    <s v="MB-17305"/>
    <s v="Maria Bertelson"/>
    <s v="Consumer"/>
    <s v="United States"/>
    <s v="League City"/>
    <x v="5"/>
    <n v="77573"/>
    <x v="2"/>
    <s v="OFF-AR-10004344"/>
    <x v="1"/>
    <s v="Art"/>
    <s v="Bulldog Vacuum Base Pencil Sharpener"/>
    <n v="67.144000000000005"/>
    <n v="7"/>
    <x v="2"/>
    <n v="5.8750999999999998"/>
    <n v="8.7499999999999994E-2"/>
  </r>
  <r>
    <n v="4919"/>
    <s v="CA-2016-160304"/>
    <x v="1000"/>
    <x v="0"/>
    <n v="1"/>
    <x v="9"/>
    <s v="Sat"/>
    <d v="2016-01-07T00:00:00"/>
    <x v="1"/>
    <s v="BM-11575"/>
    <s v="Brendan Murry"/>
    <s v="Corporate"/>
    <s v="United States"/>
    <s v="Gaithersburg"/>
    <x v="39"/>
    <n v="20877"/>
    <x v="3"/>
    <s v="FUR-BO-10004709"/>
    <x v="0"/>
    <s v="Bookcases"/>
    <s v="Bush Westfield Collection Bookcases, Medium Cherry Finish"/>
    <n v="173.94"/>
    <n v="3"/>
    <x v="0"/>
    <n v="38.266800000000003"/>
    <n v="0.22000000000000003"/>
  </r>
  <r>
    <n v="4921"/>
    <s v="CA-2017-101728"/>
    <x v="966"/>
    <x v="3"/>
    <n v="8"/>
    <x v="6"/>
    <s v="Sat"/>
    <d v="2017-08-23T00:00:00"/>
    <x v="1"/>
    <s v="SC-20575"/>
    <s v="Sonia Cooley"/>
    <s v="Consumer"/>
    <s v="United States"/>
    <s v="Chicago"/>
    <x v="10"/>
    <n v="60653"/>
    <x v="2"/>
    <s v="OFF-BI-10002393"/>
    <x v="1"/>
    <s v="Binders"/>
    <s v="Binder Posts"/>
    <n v="2.2959999999999998"/>
    <n v="2"/>
    <x v="3"/>
    <n v="-3.9032"/>
    <n v="-1.7000000000000002"/>
  </r>
  <r>
    <n v="4922"/>
    <s v="CA-2017-114055"/>
    <x v="53"/>
    <x v="3"/>
    <n v="12"/>
    <x v="4"/>
    <s v="Mon"/>
    <d v="2017-12-29T00:00:00"/>
    <x v="0"/>
    <s v="MH-18115"/>
    <s v="Mick Hernandez"/>
    <s v="Home Office"/>
    <s v="United States"/>
    <s v="Huntsville"/>
    <x v="19"/>
    <n v="35810"/>
    <x v="0"/>
    <s v="OFF-PA-10004381"/>
    <x v="1"/>
    <s v="Paper"/>
    <s v="14-7/8 x 11 Blue Bar Computer Printout Paper"/>
    <n v="96.08"/>
    <n v="2"/>
    <x v="0"/>
    <n v="46.118400000000001"/>
    <n v="0.48000000000000004"/>
  </r>
  <r>
    <n v="4926"/>
    <s v="CA-2017-126438"/>
    <x v="18"/>
    <x v="3"/>
    <n v="9"/>
    <x v="8"/>
    <s v="Sun"/>
    <d v="2017-09-13T00:00:00"/>
    <x v="2"/>
    <s v="AR-10345"/>
    <s v="Alex Russell"/>
    <s v="Corporate"/>
    <s v="United States"/>
    <s v="Lawrence"/>
    <x v="31"/>
    <n v="1841"/>
    <x v="3"/>
    <s v="OFF-AR-10003338"/>
    <x v="1"/>
    <s v="Art"/>
    <s v="Eberhard Faber 3 1/2&quot; Golf Pencils"/>
    <n v="14.88"/>
    <n v="2"/>
    <x v="0"/>
    <n v="3.72"/>
    <n v="0.25"/>
  </r>
  <r>
    <n v="4927"/>
    <s v="CA-2017-117653"/>
    <x v="15"/>
    <x v="3"/>
    <n v="10"/>
    <x v="2"/>
    <s v="Thu"/>
    <d v="2017-10-23T00:00:00"/>
    <x v="1"/>
    <s v="MO-17500"/>
    <s v="Mary O'Rourke"/>
    <s v="Consumer"/>
    <s v="United States"/>
    <s v="Chicago"/>
    <x v="10"/>
    <n v="60623"/>
    <x v="2"/>
    <s v="FUR-TA-10003008"/>
    <x v="0"/>
    <s v="Tables"/>
    <s v="Lesro Round Back Collection Coffee Table, End Table"/>
    <n v="91.275000000000006"/>
    <n v="1"/>
    <x v="5"/>
    <n v="-67.543499999999995"/>
    <n v="-0.73999999999999988"/>
  </r>
  <r>
    <n v="4928"/>
    <s v="CA-2017-143245"/>
    <x v="96"/>
    <x v="3"/>
    <n v="12"/>
    <x v="4"/>
    <s v="Fri"/>
    <d v="2017-12-06T00:00:00"/>
    <x v="1"/>
    <s v="AD-10180"/>
    <s v="Alan Dominguez"/>
    <s v="Home Office"/>
    <s v="United States"/>
    <s v="Fairfield"/>
    <x v="29"/>
    <n v="6824"/>
    <x v="3"/>
    <s v="OFF-PA-10001972"/>
    <x v="1"/>
    <s v="Paper"/>
    <s v="Xerox 214"/>
    <n v="19.440000000000001"/>
    <n v="3"/>
    <x v="0"/>
    <n v="9.3312000000000008"/>
    <n v="0.48000000000000004"/>
  </r>
  <r>
    <n v="4930"/>
    <s v="US-2014-138828"/>
    <x v="808"/>
    <x v="2"/>
    <n v="9"/>
    <x v="8"/>
    <s v="Tue"/>
    <d v="2014-09-03T00:00:00"/>
    <x v="2"/>
    <s v="KD-16345"/>
    <s v="Katherine Ducich"/>
    <s v="Consumer"/>
    <s v="United States"/>
    <s v="New York City"/>
    <x v="15"/>
    <n v="10009"/>
    <x v="3"/>
    <s v="OFF-AR-10000658"/>
    <x v="1"/>
    <s v="Art"/>
    <s v="Newell 324"/>
    <n v="57.75"/>
    <n v="5"/>
    <x v="0"/>
    <n v="16.170000000000002"/>
    <n v="0.28000000000000003"/>
  </r>
  <r>
    <n v="4932"/>
    <s v="CA-2017-143651"/>
    <x v="610"/>
    <x v="3"/>
    <n v="3"/>
    <x v="10"/>
    <s v="Sat"/>
    <d v="2017-03-30T00:00:00"/>
    <x v="1"/>
    <s v="FM-14215"/>
    <s v="Filia McAdams"/>
    <s v="Corporate"/>
    <s v="United States"/>
    <s v="Seattle"/>
    <x v="4"/>
    <n v="98103"/>
    <x v="1"/>
    <s v="OFF-AR-10001446"/>
    <x v="1"/>
    <s v="Art"/>
    <s v="Newell 309"/>
    <n v="23.1"/>
    <n v="2"/>
    <x v="0"/>
    <n v="6.93"/>
    <n v="0.3"/>
  </r>
  <r>
    <n v="4933"/>
    <s v="CA-2015-106978"/>
    <x v="690"/>
    <x v="1"/>
    <n v="9"/>
    <x v="8"/>
    <s v="Mon"/>
    <d v="2015-10-04T00:00:00"/>
    <x v="1"/>
    <s v="ZC-21910"/>
    <s v="Zuschuss Carroll"/>
    <s v="Consumer"/>
    <s v="United States"/>
    <s v="Aurora"/>
    <x v="22"/>
    <n v="80013"/>
    <x v="1"/>
    <s v="OFF-EN-10004483"/>
    <x v="1"/>
    <s v="Envelopes"/>
    <s v="#10 White Business Envelopes,4 1/8 x 9 1/2"/>
    <n v="12.536"/>
    <n v="1"/>
    <x v="2"/>
    <n v="4.2309000000000001"/>
    <n v="0.33750000000000002"/>
  </r>
  <r>
    <n v="4936"/>
    <s v="CA-2015-155124"/>
    <x v="1001"/>
    <x v="1"/>
    <n v="3"/>
    <x v="10"/>
    <s v="Sun"/>
    <d v="2015-03-21T00:00:00"/>
    <x v="1"/>
    <s v="KS-16300"/>
    <s v="Karen Seio"/>
    <s v="Corporate"/>
    <s v="United States"/>
    <s v="Lehi"/>
    <x v="7"/>
    <n v="84043"/>
    <x v="1"/>
    <s v="TEC-PH-10003356"/>
    <x v="2"/>
    <s v="Phones"/>
    <s v="SmartStand Mobile Device Holder, Assorted Colors"/>
    <n v="16.776"/>
    <n v="3"/>
    <x v="2"/>
    <n v="1.6776"/>
    <n v="0.1"/>
  </r>
  <r>
    <n v="4937"/>
    <s v="CA-2017-150931"/>
    <x v="1002"/>
    <x v="3"/>
    <n v="1"/>
    <x v="9"/>
    <s v="Fri"/>
    <d v="2017-01-13T00:00:00"/>
    <x v="1"/>
    <s v="DP-13390"/>
    <s v="Dennis Pardue"/>
    <s v="Home Office"/>
    <s v="United States"/>
    <s v="Tuscaloosa"/>
    <x v="19"/>
    <n v="35401"/>
    <x v="0"/>
    <s v="OFF-BI-10004728"/>
    <x v="1"/>
    <s v="Binders"/>
    <s v="Wilson Jones Turn Tabs Binder Tool for Ring Binders"/>
    <n v="33.74"/>
    <n v="7"/>
    <x v="0"/>
    <n v="15.5204"/>
    <n v="0.45999999999999996"/>
  </r>
  <r>
    <n v="4938"/>
    <s v="CA-2014-157147"/>
    <x v="285"/>
    <x v="2"/>
    <n v="1"/>
    <x v="9"/>
    <s v="Mon"/>
    <d v="2014-01-18T00:00:00"/>
    <x v="1"/>
    <s v="BD-11605"/>
    <s v="Brian Dahlen"/>
    <s v="Consumer"/>
    <s v="United States"/>
    <s v="San Francisco"/>
    <x v="1"/>
    <n v="94109"/>
    <x v="1"/>
    <s v="OFF-ST-10000078"/>
    <x v="1"/>
    <s v="Storage"/>
    <s v="Tennsco 6- and 18-Compartment Lockers"/>
    <n v="1325.85"/>
    <n v="5"/>
    <x v="0"/>
    <n v="238.65299999999999"/>
    <n v="0.18"/>
  </r>
  <r>
    <n v="4941"/>
    <s v="CA-2015-156482"/>
    <x v="522"/>
    <x v="1"/>
    <n v="2"/>
    <x v="11"/>
    <s v="Fri"/>
    <d v="2015-02-13T00:00:00"/>
    <x v="1"/>
    <s v="IL-15100"/>
    <s v="Ivan Liston"/>
    <s v="Consumer"/>
    <s v="United States"/>
    <s v="Wilmington"/>
    <x v="13"/>
    <n v="19805"/>
    <x v="3"/>
    <s v="FUR-CH-10001708"/>
    <x v="0"/>
    <s v="Chairs"/>
    <s v="Office Star - Contemporary Swivel Chair with Padded Adjustable Arms and Flex Back"/>
    <n v="1268.82"/>
    <n v="9"/>
    <x v="0"/>
    <n v="266.4522"/>
    <n v="0.21000000000000002"/>
  </r>
  <r>
    <n v="4944"/>
    <s v="CA-2017-106782"/>
    <x v="201"/>
    <x v="3"/>
    <n v="12"/>
    <x v="4"/>
    <s v="Thu"/>
    <d v="2017-12-27T00:00:00"/>
    <x v="1"/>
    <s v="LP-17095"/>
    <s v="Liz Preis"/>
    <s v="Consumer"/>
    <s v="United States"/>
    <s v="Lafayette"/>
    <x v="14"/>
    <n v="47905"/>
    <x v="2"/>
    <s v="OFF-ST-10004459"/>
    <x v="1"/>
    <s v="Storage"/>
    <s v="Tennsco Single-Tier Lockers"/>
    <n v="375.34"/>
    <n v="1"/>
    <x v="0"/>
    <n v="18.766999999999999"/>
    <n v="0.05"/>
  </r>
  <r>
    <n v="4945"/>
    <s v="CA-2016-151372"/>
    <x v="64"/>
    <x v="0"/>
    <n v="9"/>
    <x v="8"/>
    <s v="Mon"/>
    <d v="2016-09-06T00:00:00"/>
    <x v="2"/>
    <s v="JH-15985"/>
    <s v="Joseph Holt"/>
    <s v="Consumer"/>
    <s v="United States"/>
    <s v="Redondo Beach"/>
    <x v="1"/>
    <n v="90278"/>
    <x v="1"/>
    <s v="OFF-PA-10004381"/>
    <x v="1"/>
    <s v="Paper"/>
    <s v="14-7/8 x 11 Blue Bar Computer Printout Paper"/>
    <n v="96.08"/>
    <n v="2"/>
    <x v="0"/>
    <n v="46.118400000000001"/>
    <n v="0.48000000000000004"/>
  </r>
  <r>
    <n v="4948"/>
    <s v="CA-2014-102085"/>
    <x v="772"/>
    <x v="2"/>
    <n v="10"/>
    <x v="2"/>
    <s v="Sat"/>
    <d v="2014-10-09T00:00:00"/>
    <x v="1"/>
    <s v="JD-16015"/>
    <s v="Joy Daniels"/>
    <s v="Consumer"/>
    <s v="United States"/>
    <s v="Seattle"/>
    <x v="4"/>
    <n v="98115"/>
    <x v="1"/>
    <s v="OFF-LA-10002475"/>
    <x v="1"/>
    <s v="Labels"/>
    <s v="Avery 519"/>
    <n v="29.24"/>
    <n v="4"/>
    <x v="0"/>
    <n v="13.742800000000001"/>
    <n v="0.47000000000000003"/>
  </r>
  <r>
    <n v="4949"/>
    <s v="CA-2017-107125"/>
    <x v="342"/>
    <x v="3"/>
    <n v="11"/>
    <x v="0"/>
    <s v="Mon"/>
    <d v="2017-12-02T00:00:00"/>
    <x v="1"/>
    <s v="BD-11320"/>
    <s v="Bill Donatelli"/>
    <s v="Consumer"/>
    <s v="United States"/>
    <s v="Los Angeles"/>
    <x v="1"/>
    <n v="90045"/>
    <x v="1"/>
    <s v="OFF-BI-10001989"/>
    <x v="1"/>
    <s v="Binders"/>
    <s v="Premium Transparent Presentation Covers by GBC"/>
    <n v="117.488"/>
    <n v="7"/>
    <x v="2"/>
    <n v="41.120800000000003"/>
    <n v="0.35000000000000003"/>
  </r>
  <r>
    <n v="4951"/>
    <s v="CA-2016-125815"/>
    <x v="99"/>
    <x v="0"/>
    <n v="10"/>
    <x v="2"/>
    <s v="Fri"/>
    <d v="2016-11-01T00:00:00"/>
    <x v="0"/>
    <s v="DL-13330"/>
    <s v="Denise Leinenbach"/>
    <s v="Consumer"/>
    <s v="United States"/>
    <s v="New York City"/>
    <x v="15"/>
    <n v="10009"/>
    <x v="3"/>
    <s v="OFF-AR-10004441"/>
    <x v="1"/>
    <s v="Art"/>
    <s v="BIC Brite Liner Highlighters"/>
    <n v="12.42"/>
    <n v="3"/>
    <x v="0"/>
    <n v="5.2164000000000001"/>
    <n v="0.42000000000000004"/>
  </r>
  <r>
    <n v="4952"/>
    <s v="CA-2015-144190"/>
    <x v="983"/>
    <x v="1"/>
    <n v="6"/>
    <x v="1"/>
    <s v="Tue"/>
    <d v="2015-06-13T00:00:00"/>
    <x v="1"/>
    <s v="NC-18415"/>
    <s v="Nathan Cano"/>
    <s v="Consumer"/>
    <s v="United States"/>
    <s v="Royal Oak"/>
    <x v="12"/>
    <n v="48073"/>
    <x v="2"/>
    <s v="OFF-PA-10000304"/>
    <x v="1"/>
    <s v="Paper"/>
    <s v="Xerox 1995"/>
    <n v="12.96"/>
    <n v="2"/>
    <x v="0"/>
    <n v="6.2207999999999997"/>
    <n v="0.47999999999999993"/>
  </r>
  <r>
    <n v="4953"/>
    <s v="CA-2017-117926"/>
    <x v="166"/>
    <x v="3"/>
    <n v="12"/>
    <x v="4"/>
    <s v="Fri"/>
    <d v="2017-12-12T00:00:00"/>
    <x v="0"/>
    <s v="AS-10225"/>
    <s v="Alan Schoenberger"/>
    <s v="Corporate"/>
    <s v="United States"/>
    <s v="San Francisco"/>
    <x v="1"/>
    <n v="94109"/>
    <x v="1"/>
    <s v="OFF-AP-10002670"/>
    <x v="1"/>
    <s v="Appliances"/>
    <s v="Belkin 8-Outlet Premiere SurgeMaster II Surge Protectors"/>
    <n v="69.48"/>
    <n v="1"/>
    <x v="0"/>
    <n v="20.844000000000001"/>
    <n v="0.3"/>
  </r>
  <r>
    <n v="4954"/>
    <s v="CA-2015-153906"/>
    <x v="198"/>
    <x v="1"/>
    <n v="3"/>
    <x v="10"/>
    <s v="Mon"/>
    <d v="2015-03-20T00:00:00"/>
    <x v="1"/>
    <s v="MS-17980"/>
    <s v="Michael Stewart"/>
    <s v="Corporate"/>
    <s v="United States"/>
    <s v="New York City"/>
    <x v="15"/>
    <n v="10009"/>
    <x v="3"/>
    <s v="TEC-PH-10001527"/>
    <x v="2"/>
    <s v="Phones"/>
    <s v="Plantronics MX500i Earset"/>
    <n v="85.9"/>
    <n v="2"/>
    <x v="0"/>
    <n v="2.577"/>
    <n v="0.03"/>
  </r>
  <r>
    <n v="4955"/>
    <s v="CA-2014-160262"/>
    <x v="3"/>
    <x v="2"/>
    <n v="6"/>
    <x v="1"/>
    <s v="Mon"/>
    <d v="2014-06-13T00:00:00"/>
    <x v="0"/>
    <s v="TS-21205"/>
    <s v="Thomas Seio"/>
    <s v="Corporate"/>
    <s v="United States"/>
    <s v="North Las Vegas"/>
    <x v="33"/>
    <n v="89031"/>
    <x v="1"/>
    <s v="OFF-AR-10002335"/>
    <x v="1"/>
    <s v="Art"/>
    <s v="DIXON Oriole Pencils"/>
    <n v="18.059999999999999"/>
    <n v="7"/>
    <x v="0"/>
    <n v="4.6955999999999998"/>
    <n v="0.26"/>
  </r>
  <r>
    <n v="4958"/>
    <s v="CA-2015-127607"/>
    <x v="304"/>
    <x v="1"/>
    <n v="3"/>
    <x v="10"/>
    <s v="Fri"/>
    <d v="2015-03-26T00:00:00"/>
    <x v="1"/>
    <s v="JK-15730"/>
    <s v="Joe Kamberova"/>
    <s v="Consumer"/>
    <s v="United States"/>
    <s v="Carrollton"/>
    <x v="5"/>
    <n v="75007"/>
    <x v="2"/>
    <s v="OFF-BI-10001308"/>
    <x v="1"/>
    <s v="Binders"/>
    <s v="GBC Standard Plastic Binding Systems' Combs"/>
    <n v="2.512"/>
    <n v="2"/>
    <x v="3"/>
    <n v="-4.3959999999999999"/>
    <n v="-1.75"/>
  </r>
  <r>
    <n v="4960"/>
    <s v="CA-2016-166226"/>
    <x v="737"/>
    <x v="0"/>
    <n v="11"/>
    <x v="0"/>
    <s v="Fri"/>
    <d v="2016-11-22T00:00:00"/>
    <x v="1"/>
    <s v="TC-21535"/>
    <s v="Tracy Collins"/>
    <s v="Home Office"/>
    <s v="United States"/>
    <s v="Los Angeles"/>
    <x v="1"/>
    <n v="90008"/>
    <x v="1"/>
    <s v="TEC-PH-10003357"/>
    <x v="2"/>
    <s v="Phones"/>
    <s v="Grandstream GXP2100 Mainstream Business Phone"/>
    <n v="61.192"/>
    <n v="1"/>
    <x v="2"/>
    <n v="6.1192000000000002"/>
    <n v="0.1"/>
  </r>
  <r>
    <n v="4962"/>
    <s v="CA-2014-156587"/>
    <x v="1003"/>
    <x v="2"/>
    <n v="3"/>
    <x v="10"/>
    <s v="Fri"/>
    <d v="2014-03-08T00:00:00"/>
    <x v="2"/>
    <s v="AB-10015"/>
    <s v="Aaron Bergman"/>
    <s v="Consumer"/>
    <s v="United States"/>
    <s v="Seattle"/>
    <x v="4"/>
    <n v="98103"/>
    <x v="1"/>
    <s v="FUR-CH-10004477"/>
    <x v="0"/>
    <s v="Chairs"/>
    <s v="Global Push Button Manager's Chair, Indigo"/>
    <n v="48.712000000000003"/>
    <n v="1"/>
    <x v="2"/>
    <n v="5.4801000000000002"/>
    <n v="0.1125"/>
  </r>
  <r>
    <n v="4965"/>
    <s v="CA-2016-141180"/>
    <x v="663"/>
    <x v="0"/>
    <n v="5"/>
    <x v="5"/>
    <s v="Sun"/>
    <d v="2016-05-19T00:00:00"/>
    <x v="0"/>
    <s v="DP-13000"/>
    <s v="Darren Powers"/>
    <s v="Consumer"/>
    <s v="United States"/>
    <s v="Fort Lauderdale"/>
    <x v="2"/>
    <n v="33311"/>
    <x v="0"/>
    <s v="OFF-BI-10000301"/>
    <x v="1"/>
    <s v="Binders"/>
    <s v="GBC Instant Report Kit"/>
    <n v="7.7640000000000002"/>
    <n v="4"/>
    <x v="7"/>
    <n v="-5.1760000000000002"/>
    <n v="-0.66666666666666663"/>
  </r>
  <r>
    <n v="4966"/>
    <s v="CA-2015-109708"/>
    <x v="439"/>
    <x v="1"/>
    <n v="5"/>
    <x v="5"/>
    <s v="Mon"/>
    <d v="2015-05-28T00:00:00"/>
    <x v="0"/>
    <s v="CY-12745"/>
    <s v="Craig Yedwab"/>
    <s v="Corporate"/>
    <s v="United States"/>
    <s v="Columbia"/>
    <x v="18"/>
    <n v="38401"/>
    <x v="0"/>
    <s v="TEC-PH-10001944"/>
    <x v="2"/>
    <s v="Phones"/>
    <s v="Wi-Ex zBoost YX540 Cellular Phone Signal Booster"/>
    <n v="467.04"/>
    <n v="4"/>
    <x v="2"/>
    <n v="58.38"/>
    <n v="0.125"/>
  </r>
  <r>
    <n v="4967"/>
    <s v="CA-2015-122406"/>
    <x v="986"/>
    <x v="1"/>
    <n v="8"/>
    <x v="6"/>
    <s v="Sun"/>
    <d v="2015-08-05T00:00:00"/>
    <x v="0"/>
    <s v="BE-11455"/>
    <s v="Brad Eason"/>
    <s v="Home Office"/>
    <s v="United States"/>
    <s v="Providence"/>
    <x v="34"/>
    <n v="2908"/>
    <x v="3"/>
    <s v="TEC-PH-10001527"/>
    <x v="2"/>
    <s v="Phones"/>
    <s v="Plantronics MX500i Earset"/>
    <n v="128.85"/>
    <n v="3"/>
    <x v="0"/>
    <n v="3.8654999999999999"/>
    <n v="3.0000000000000002E-2"/>
  </r>
  <r>
    <n v="4971"/>
    <s v="US-2016-153815"/>
    <x v="61"/>
    <x v="0"/>
    <n v="11"/>
    <x v="0"/>
    <s v="Sun"/>
    <d v="2016-11-09T00:00:00"/>
    <x v="2"/>
    <s v="KL-16555"/>
    <s v="Kelly Lampkin"/>
    <s v="Corporate"/>
    <s v="United States"/>
    <s v="Jacksonville"/>
    <x v="2"/>
    <n v="32216"/>
    <x v="0"/>
    <s v="FUR-CH-10000513"/>
    <x v="0"/>
    <s v="Chairs"/>
    <s v="High-Back Leather Manager's Chair"/>
    <n v="207.98400000000001"/>
    <n v="2"/>
    <x v="2"/>
    <n v="-28.597799999999999"/>
    <n v="-0.13749999999999998"/>
  </r>
  <r>
    <n v="4975"/>
    <s v="CA-2016-164896"/>
    <x v="77"/>
    <x v="0"/>
    <n v="11"/>
    <x v="0"/>
    <s v="Mon"/>
    <d v="2016-11-12T00:00:00"/>
    <x v="1"/>
    <s v="PS-19045"/>
    <s v="Penelope Sewall"/>
    <s v="Home Office"/>
    <s v="United States"/>
    <s v="Oceanside"/>
    <x v="1"/>
    <n v="92054"/>
    <x v="1"/>
    <s v="OFF-PA-10002246"/>
    <x v="1"/>
    <s v="Paper"/>
    <s v="Wirebound Four 2-3/4 x 5 Forms per Page, 400 Sets per Book"/>
    <n v="12.9"/>
    <n v="2"/>
    <x v="0"/>
    <n v="6.3209999999999997"/>
    <n v="0.49"/>
  </r>
  <r>
    <n v="4976"/>
    <s v="CA-2015-142202"/>
    <x v="226"/>
    <x v="1"/>
    <n v="9"/>
    <x v="8"/>
    <s v="Fri"/>
    <d v="2015-09-23T00:00:00"/>
    <x v="0"/>
    <s v="JR-16210"/>
    <s v="Justin Ritter"/>
    <s v="Corporate"/>
    <s v="United States"/>
    <s v="Jacksonville"/>
    <x v="2"/>
    <n v="32216"/>
    <x v="0"/>
    <s v="TEC-AC-10003198"/>
    <x v="2"/>
    <s v="Accessories"/>
    <s v="Enermax Acrylux Wireless Keyboard"/>
    <n v="717.12"/>
    <n v="9"/>
    <x v="2"/>
    <n v="152.38800000000001"/>
    <n v="0.21249999999999999"/>
  </r>
  <r>
    <n v="4980"/>
    <s v="US-2016-131114"/>
    <x v="10"/>
    <x v="0"/>
    <n v="12"/>
    <x v="4"/>
    <s v="Fri"/>
    <d v="2016-12-13T00:00:00"/>
    <x v="0"/>
    <s v="RW-19630"/>
    <s v="Rob Williams"/>
    <s v="Corporate"/>
    <s v="United States"/>
    <s v="Chicago"/>
    <x v="10"/>
    <n v="60610"/>
    <x v="2"/>
    <s v="OFF-SU-10001664"/>
    <x v="1"/>
    <s v="Supplies"/>
    <s v="Acme Office Executive Series Stainless Steel Trimmers"/>
    <n v="20.568000000000001"/>
    <n v="3"/>
    <x v="2"/>
    <n v="1.5426"/>
    <n v="7.4999999999999997E-2"/>
  </r>
  <r>
    <n v="4983"/>
    <s v="CA-2014-160066"/>
    <x v="904"/>
    <x v="2"/>
    <n v="11"/>
    <x v="0"/>
    <s v="Sun"/>
    <d v="2014-11-22T00:00:00"/>
    <x v="1"/>
    <s v="AH-10075"/>
    <s v="Adam Hart"/>
    <s v="Corporate"/>
    <s v="United States"/>
    <s v="Huntington Beach"/>
    <x v="1"/>
    <n v="92646"/>
    <x v="1"/>
    <s v="OFF-LA-10001045"/>
    <x v="1"/>
    <s v="Labels"/>
    <s v="Permanent Self-Adhesive File Folder Labels for Typewriters by Universal"/>
    <n v="5.22"/>
    <n v="2"/>
    <x v="0"/>
    <n v="2.4011999999999998"/>
    <n v="0.45999999999999996"/>
  </r>
  <r>
    <n v="4984"/>
    <s v="CA-2016-109925"/>
    <x v="61"/>
    <x v="0"/>
    <n v="11"/>
    <x v="0"/>
    <s v="Sun"/>
    <d v="2016-11-10T00:00:00"/>
    <x v="0"/>
    <s v="IM-15070"/>
    <s v="Irene Maddox"/>
    <s v="Consumer"/>
    <s v="United States"/>
    <s v="San Diego"/>
    <x v="1"/>
    <n v="92105"/>
    <x v="1"/>
    <s v="OFF-ST-10003442"/>
    <x v="1"/>
    <s v="Storage"/>
    <s v="Eldon Portable Mobile Manager"/>
    <n v="84.84"/>
    <n v="3"/>
    <x v="0"/>
    <n v="22.9068"/>
    <n v="0.27"/>
  </r>
  <r>
    <n v="4985"/>
    <s v="CA-2015-160696"/>
    <x v="680"/>
    <x v="1"/>
    <n v="9"/>
    <x v="8"/>
    <s v="Sun"/>
    <d v="2015-09-10T00:00:00"/>
    <x v="1"/>
    <s v="CK-12760"/>
    <s v="Cyma Kinney"/>
    <s v="Corporate"/>
    <s v="United States"/>
    <s v="Nashville"/>
    <x v="18"/>
    <n v="37211"/>
    <x v="0"/>
    <s v="OFF-FA-10003059"/>
    <x v="1"/>
    <s v="Fasteners"/>
    <s v="Assorted Color Push Pins"/>
    <n v="7.24"/>
    <n v="5"/>
    <x v="2"/>
    <n v="1.1765000000000001"/>
    <n v="0.16250000000000001"/>
  </r>
  <r>
    <n v="4986"/>
    <s v="CA-2014-125171"/>
    <x v="1004"/>
    <x v="2"/>
    <n v="9"/>
    <x v="8"/>
    <s v="Wed"/>
    <d v="2014-09-03T00:00:00"/>
    <x v="3"/>
    <s v="AG-10390"/>
    <s v="Allen Goldenen"/>
    <s v="Consumer"/>
    <s v="United States"/>
    <s v="New York City"/>
    <x v="15"/>
    <n v="10009"/>
    <x v="3"/>
    <s v="OFF-LA-10001175"/>
    <x v="1"/>
    <s v="Labels"/>
    <s v="Avery 514"/>
    <n v="14.4"/>
    <n v="5"/>
    <x v="0"/>
    <n v="7.056"/>
    <n v="0.49"/>
  </r>
  <r>
    <n v="4987"/>
    <s v="CA-2016-149279"/>
    <x v="420"/>
    <x v="0"/>
    <n v="4"/>
    <x v="3"/>
    <s v="Sun"/>
    <d v="2016-04-28T00:00:00"/>
    <x v="1"/>
    <s v="CL-12700"/>
    <s v="Craig Leslie"/>
    <s v="Home Office"/>
    <s v="United States"/>
    <s v="Colorado Springs"/>
    <x v="22"/>
    <n v="80906"/>
    <x v="1"/>
    <s v="OFF-PA-10003441"/>
    <x v="1"/>
    <s v="Paper"/>
    <s v="Xerox 226"/>
    <n v="15.552"/>
    <n v="3"/>
    <x v="2"/>
    <n v="5.4432"/>
    <n v="0.35000000000000003"/>
  </r>
  <r>
    <n v="4990"/>
    <s v="CA-2017-107321"/>
    <x v="512"/>
    <x v="3"/>
    <n v="8"/>
    <x v="6"/>
    <s v="Thu"/>
    <d v="2017-09-04T00:00:00"/>
    <x v="1"/>
    <s v="AW-10930"/>
    <s v="Arthur Wiediger"/>
    <s v="Home Office"/>
    <s v="United States"/>
    <s v="San Francisco"/>
    <x v="1"/>
    <n v="94110"/>
    <x v="1"/>
    <s v="OFF-BI-10004022"/>
    <x v="1"/>
    <s v="Binders"/>
    <s v="Acco Suede Grain Vinyl Round Ring Binder"/>
    <n v="6.6719999999999997"/>
    <n v="3"/>
    <x v="2"/>
    <n v="2.1684000000000001"/>
    <n v="0.32500000000000001"/>
  </r>
  <r>
    <n v="4992"/>
    <s v="US-2017-122714"/>
    <x v="225"/>
    <x v="3"/>
    <n v="12"/>
    <x v="4"/>
    <s v="Thu"/>
    <d v="2017-12-13T00:00:00"/>
    <x v="1"/>
    <s v="HG-14965"/>
    <s v="Henry Goldwyn"/>
    <s v="Corporate"/>
    <s v="United States"/>
    <s v="Chicago"/>
    <x v="10"/>
    <n v="60653"/>
    <x v="2"/>
    <s v="OFF-BI-10001120"/>
    <x v="1"/>
    <s v="Binders"/>
    <s v="Ibico EPK-21 Electric Binding System"/>
    <n v="1889.99"/>
    <n v="5"/>
    <x v="3"/>
    <n v="-2929.4845"/>
    <n v="-1.55"/>
  </r>
  <r>
    <n v="4993"/>
    <s v="CA-2015-153038"/>
    <x v="216"/>
    <x v="1"/>
    <n v="12"/>
    <x v="4"/>
    <s v="Fri"/>
    <d v="2015-12-25T00:00:00"/>
    <x v="1"/>
    <s v="RB-19645"/>
    <s v="Robert Barroso"/>
    <s v="Corporate"/>
    <s v="United States"/>
    <s v="Memphis"/>
    <x v="18"/>
    <n v="38109"/>
    <x v="0"/>
    <s v="OFF-EN-10000461"/>
    <x v="1"/>
    <s v="Envelopes"/>
    <s v="#10- 4 1/8&quot; x 9 1/2&quot; Recycled Envelopes"/>
    <n v="55.936"/>
    <n v="8"/>
    <x v="2"/>
    <n v="18.878399999999999"/>
    <n v="0.33749999999999997"/>
  </r>
  <r>
    <n v="4996"/>
    <s v="CA-2014-132227"/>
    <x v="130"/>
    <x v="2"/>
    <n v="11"/>
    <x v="0"/>
    <s v="Tue"/>
    <d v="2014-11-10T00:00:00"/>
    <x v="1"/>
    <s v="SZ-20035"/>
    <s v="Sam Zeldin"/>
    <s v="Home Office"/>
    <s v="United States"/>
    <s v="New York City"/>
    <x v="15"/>
    <n v="10011"/>
    <x v="3"/>
    <s v="OFF-BI-10000962"/>
    <x v="1"/>
    <s v="Binders"/>
    <s v="Acco Flexible ACCOHIDE Square Ring Data Binder, Dark Blue, 11 1/2&quot; X 14&quot; 7/8&quot;"/>
    <n v="52.064"/>
    <n v="4"/>
    <x v="2"/>
    <n v="18.873200000000001"/>
    <n v="0.36249999999999999"/>
  </r>
  <r>
    <n v="4997"/>
    <s v="CA-2017-155824"/>
    <x v="431"/>
    <x v="3"/>
    <n v="3"/>
    <x v="10"/>
    <s v="Fri"/>
    <d v="2017-03-15T00:00:00"/>
    <x v="1"/>
    <s v="KS-16300"/>
    <s v="Karen Seio"/>
    <s v="Corporate"/>
    <s v="United States"/>
    <s v="Raleigh"/>
    <x v="3"/>
    <n v="27604"/>
    <x v="0"/>
    <s v="OFF-AP-10000390"/>
    <x v="1"/>
    <s v="Appliances"/>
    <s v="Euro Pro Shark Stick Mini Vacuum"/>
    <n v="48.783999999999999"/>
    <n v="1"/>
    <x v="2"/>
    <n v="3.6587999999999998"/>
    <n v="7.4999999999999997E-2"/>
  </r>
  <r>
    <n v="4999"/>
    <s v="CA-2016-129238"/>
    <x v="1005"/>
    <x v="0"/>
    <n v="1"/>
    <x v="9"/>
    <s v="Sun"/>
    <d v="2016-02-04T00:00:00"/>
    <x v="1"/>
    <s v="SC-20050"/>
    <s v="Sample Company A"/>
    <s v="Home Office"/>
    <s v="United States"/>
    <s v="Los Angeles"/>
    <x v="1"/>
    <n v="90045"/>
    <x v="1"/>
    <s v="TEC-PH-10004120"/>
    <x v="2"/>
    <s v="Phones"/>
    <s v="AT&amp;T 1080 Phone"/>
    <n v="109.592"/>
    <n v="1"/>
    <x v="2"/>
    <n v="8.2194000000000003"/>
    <n v="7.4999999999999997E-2"/>
  </r>
  <r>
    <n v="5002"/>
    <s v="CA-2016-136126"/>
    <x v="1006"/>
    <x v="0"/>
    <n v="5"/>
    <x v="5"/>
    <s v="Tue"/>
    <d v="2016-05-24T00:00:00"/>
    <x v="3"/>
    <s v="EH-14125"/>
    <s v="Eugene Hildebrand"/>
    <s v="Home Office"/>
    <s v="United States"/>
    <s v="Newport News"/>
    <x v="17"/>
    <n v="23602"/>
    <x v="0"/>
    <s v="OFF-SU-10000898"/>
    <x v="1"/>
    <s v="Supplies"/>
    <s v="Acme Hot Forged Carbon Steel Scissors with Nickel-Plated Handles, 3 7/8&quot; Cut, 8&quot;L"/>
    <n v="69.5"/>
    <n v="5"/>
    <x v="0"/>
    <n v="20.155000000000001"/>
    <n v="0.29000000000000004"/>
  </r>
  <r>
    <n v="5005"/>
    <s v="CA-2014-156006"/>
    <x v="1007"/>
    <x v="2"/>
    <n v="4"/>
    <x v="3"/>
    <s v="Wed"/>
    <d v="2014-05-02T00:00:00"/>
    <x v="0"/>
    <s v="TM-21010"/>
    <s v="Tamara Manning"/>
    <s v="Consumer"/>
    <s v="United States"/>
    <s v="Jackson"/>
    <x v="35"/>
    <n v="39212"/>
    <x v="0"/>
    <s v="TEC-AC-10002550"/>
    <x v="2"/>
    <s v="Accessories"/>
    <s v="Maxell 4.7GB DVD-RW 3/Pack"/>
    <n v="47.79"/>
    <n v="3"/>
    <x v="0"/>
    <n v="16.2486"/>
    <n v="0.34"/>
  </r>
  <r>
    <n v="5006"/>
    <s v="CA-2015-158659"/>
    <x v="113"/>
    <x v="1"/>
    <n v="11"/>
    <x v="0"/>
    <s v="Tue"/>
    <d v="2015-11-14T00:00:00"/>
    <x v="0"/>
    <s v="SC-20695"/>
    <s v="Steve Chapman"/>
    <s v="Corporate"/>
    <s v="United States"/>
    <s v="Richmond"/>
    <x v="14"/>
    <n v="47374"/>
    <x v="2"/>
    <s v="OFF-ST-10003306"/>
    <x v="1"/>
    <s v="Storage"/>
    <s v="Letter Size Cart"/>
    <n v="714.3"/>
    <n v="5"/>
    <x v="0"/>
    <n v="207.14699999999999"/>
    <n v="0.28999999999999998"/>
  </r>
  <r>
    <n v="5007"/>
    <s v="CA-2015-169796"/>
    <x v="526"/>
    <x v="1"/>
    <n v="11"/>
    <x v="0"/>
    <s v="Mon"/>
    <d v="2015-11-14T00:00:00"/>
    <x v="1"/>
    <s v="Dp-13240"/>
    <s v="Dean percer"/>
    <s v="Home Office"/>
    <s v="United States"/>
    <s v="New York City"/>
    <x v="15"/>
    <n v="10035"/>
    <x v="3"/>
    <s v="TEC-MA-10000045"/>
    <x v="2"/>
    <s v="Machines"/>
    <s v="Zebra ZM400 Thermal Label Printer"/>
    <n v="2321.9"/>
    <n v="2"/>
    <x v="0"/>
    <n v="1114.5119999999999"/>
    <n v="0.48"/>
  </r>
  <r>
    <n v="5009"/>
    <s v="CA-2015-102876"/>
    <x v="67"/>
    <x v="1"/>
    <n v="9"/>
    <x v="8"/>
    <s v="Mon"/>
    <d v="2015-09-14T00:00:00"/>
    <x v="1"/>
    <s v="LR-17035"/>
    <s v="Lisa Ryan"/>
    <s v="Corporate"/>
    <s v="United States"/>
    <s v="Philadelphia"/>
    <x v="9"/>
    <n v="19134"/>
    <x v="3"/>
    <s v="OFF-BI-10004781"/>
    <x v="1"/>
    <s v="Binders"/>
    <s v="GBC Wire Binding Strips"/>
    <n v="9.5220000000000002"/>
    <n v="1"/>
    <x v="7"/>
    <n v="-6.9828000000000001"/>
    <n v="-0.73333333333333328"/>
  </r>
  <r>
    <n v="5012"/>
    <s v="US-2017-139647"/>
    <x v="937"/>
    <x v="3"/>
    <n v="5"/>
    <x v="5"/>
    <s v="Thu"/>
    <d v="2017-05-13T00:00:00"/>
    <x v="2"/>
    <s v="TS-21370"/>
    <s v="Todd Sumrall"/>
    <s v="Corporate"/>
    <s v="United States"/>
    <s v="Phoenix"/>
    <x v="16"/>
    <n v="85023"/>
    <x v="1"/>
    <s v="FUR-BO-10004467"/>
    <x v="0"/>
    <s v="Bookcases"/>
    <s v="Bestar Classic Bookcase"/>
    <n v="209.97900000000001"/>
    <n v="7"/>
    <x v="7"/>
    <n v="-356.96429999999998"/>
    <n v="-1.6999999999999997"/>
  </r>
  <r>
    <n v="5013"/>
    <s v="US-2017-160465"/>
    <x v="245"/>
    <x v="3"/>
    <n v="7"/>
    <x v="7"/>
    <s v="Fri"/>
    <d v="2017-07-26T00:00:00"/>
    <x v="1"/>
    <s v="SW-20350"/>
    <s v="Sean Wendt"/>
    <s v="Home Office"/>
    <s v="United States"/>
    <s v="Cleveland"/>
    <x v="24"/>
    <n v="44105"/>
    <x v="3"/>
    <s v="OFF-BI-10001670"/>
    <x v="1"/>
    <s v="Binders"/>
    <s v="Vinyl Sectional Post Binders"/>
    <n v="33.93"/>
    <n v="3"/>
    <x v="7"/>
    <n v="-22.62"/>
    <n v="-0.66666666666666674"/>
  </r>
  <r>
    <n v="5016"/>
    <s v="CA-2014-153850"/>
    <x v="156"/>
    <x v="2"/>
    <n v="11"/>
    <x v="0"/>
    <s v="Mon"/>
    <d v="2014-11-29T00:00:00"/>
    <x v="1"/>
    <s v="TH-21100"/>
    <s v="Thea Hendricks"/>
    <s v="Consumer"/>
    <s v="United States"/>
    <s v="Toledo"/>
    <x v="24"/>
    <n v="43615"/>
    <x v="3"/>
    <s v="FUR-FU-10002960"/>
    <x v="0"/>
    <s v="Furnishings"/>
    <s v="Eldon 200 Class Desk Accessories, Burgundy"/>
    <n v="35.167999999999999"/>
    <n v="7"/>
    <x v="2"/>
    <n v="9.6712000000000007"/>
    <n v="0.27500000000000002"/>
  </r>
  <r>
    <n v="5018"/>
    <s v="CA-2014-127558"/>
    <x v="644"/>
    <x v="2"/>
    <n v="11"/>
    <x v="0"/>
    <s v="Sat"/>
    <d v="2014-11-18T00:00:00"/>
    <x v="2"/>
    <s v="SS-20410"/>
    <s v="Shahid Shariari"/>
    <s v="Consumer"/>
    <s v="United States"/>
    <s v="Los Angeles"/>
    <x v="1"/>
    <n v="90008"/>
    <x v="1"/>
    <s v="FUR-FU-10002505"/>
    <x v="0"/>
    <s v="Furnishings"/>
    <s v="Eldon 100 Class Desk Accessories"/>
    <n v="10.11"/>
    <n v="3"/>
    <x v="0"/>
    <n v="3.2351999999999999"/>
    <n v="0.32"/>
  </r>
  <r>
    <n v="5021"/>
    <s v="CA-2017-136511"/>
    <x v="717"/>
    <x v="3"/>
    <n v="3"/>
    <x v="10"/>
    <s v="Thu"/>
    <d v="2017-03-25T00:00:00"/>
    <x v="0"/>
    <s v="MZ-17515"/>
    <s v="Mary Zewe"/>
    <s v="Corporate"/>
    <s v="United States"/>
    <s v="New York City"/>
    <x v="15"/>
    <n v="10011"/>
    <x v="3"/>
    <s v="OFF-SU-10003505"/>
    <x v="1"/>
    <s v="Supplies"/>
    <s v="Premier Electric Letter Opener"/>
    <n v="347.58"/>
    <n v="3"/>
    <x v="0"/>
    <n v="17.379000000000001"/>
    <n v="0.05"/>
  </r>
  <r>
    <n v="5022"/>
    <s v="CA-2016-133795"/>
    <x v="122"/>
    <x v="0"/>
    <n v="12"/>
    <x v="4"/>
    <s v="Sun"/>
    <d v="2016-12-24T00:00:00"/>
    <x v="1"/>
    <s v="JE-15475"/>
    <s v="Jeremy Ellison"/>
    <s v="Consumer"/>
    <s v="United States"/>
    <s v="San Diego"/>
    <x v="1"/>
    <n v="92037"/>
    <x v="1"/>
    <s v="TEC-AC-10001465"/>
    <x v="2"/>
    <s v="Accessories"/>
    <s v="SanDisk Cruzer 64 GB USB Flash Drive"/>
    <n v="72.64"/>
    <n v="2"/>
    <x v="0"/>
    <n v="21.792000000000002"/>
    <n v="0.30000000000000004"/>
  </r>
  <r>
    <n v="5025"/>
    <s v="US-2017-130953"/>
    <x v="567"/>
    <x v="3"/>
    <n v="7"/>
    <x v="7"/>
    <s v="Sat"/>
    <d v="2017-08-03T00:00:00"/>
    <x v="1"/>
    <s v="RF-19735"/>
    <s v="Roland Fjeld"/>
    <s v="Consumer"/>
    <s v="United States"/>
    <s v="Oklahoma City"/>
    <x v="26"/>
    <n v="73120"/>
    <x v="2"/>
    <s v="OFF-BI-10004828"/>
    <x v="1"/>
    <s v="Binders"/>
    <s v="GBC Poly Designer Binding Covers"/>
    <n v="33.479999999999997"/>
    <n v="2"/>
    <x v="0"/>
    <n v="16.405200000000001"/>
    <n v="0.49000000000000005"/>
  </r>
  <r>
    <n v="5029"/>
    <s v="CA-2014-151792"/>
    <x v="808"/>
    <x v="2"/>
    <n v="9"/>
    <x v="8"/>
    <s v="Tue"/>
    <d v="2014-09-07T00:00:00"/>
    <x v="0"/>
    <s v="CV-12295"/>
    <s v="Christina VanderZanden"/>
    <s v="Consumer"/>
    <s v="United States"/>
    <s v="Chicago"/>
    <x v="10"/>
    <n v="60653"/>
    <x v="2"/>
    <s v="TEC-AC-10001606"/>
    <x v="2"/>
    <s v="Accessories"/>
    <s v="Logitech Wireless Performance Mouse MX for PC and Mac"/>
    <n v="239.976"/>
    <n v="3"/>
    <x v="2"/>
    <n v="53.994599999999998"/>
    <n v="0.22500000000000001"/>
  </r>
  <r>
    <n v="5030"/>
    <s v="CA-2017-139304"/>
    <x v="918"/>
    <x v="3"/>
    <n v="1"/>
    <x v="9"/>
    <s v="Sun"/>
    <d v="2017-02-02T00:00:00"/>
    <x v="1"/>
    <s v="VG-21790"/>
    <s v="Vivek Gonzalez"/>
    <s v="Consumer"/>
    <s v="United States"/>
    <s v="San Francisco"/>
    <x v="1"/>
    <n v="94109"/>
    <x v="1"/>
    <s v="OFF-AR-10001216"/>
    <x v="1"/>
    <s v="Art"/>
    <s v="Newell 339"/>
    <n v="8.34"/>
    <n v="3"/>
    <x v="0"/>
    <n v="2.1684000000000001"/>
    <n v="0.26"/>
  </r>
  <r>
    <n v="5033"/>
    <s v="CA-2016-155166"/>
    <x v="479"/>
    <x v="0"/>
    <n v="12"/>
    <x v="4"/>
    <s v="Mon"/>
    <d v="2017-01-02T00:00:00"/>
    <x v="1"/>
    <s v="BB-11545"/>
    <s v="Brenda Bowman"/>
    <s v="Corporate"/>
    <s v="United States"/>
    <s v="Vineland"/>
    <x v="30"/>
    <n v="8360"/>
    <x v="3"/>
    <s v="FUR-CH-10003968"/>
    <x v="0"/>
    <s v="Chairs"/>
    <s v="Novimex Turbo Task Chair"/>
    <n v="212.94"/>
    <n v="3"/>
    <x v="0"/>
    <n v="25.552800000000001"/>
    <n v="0.12000000000000001"/>
  </r>
  <r>
    <n v="5035"/>
    <s v="CA-2015-103954"/>
    <x v="101"/>
    <x v="1"/>
    <n v="8"/>
    <x v="6"/>
    <s v="Sun"/>
    <d v="2015-08-13T00:00:00"/>
    <x v="0"/>
    <s v="HR-14770"/>
    <s v="Hallie Redmond"/>
    <s v="Home Office"/>
    <s v="United States"/>
    <s v="Milwaukee"/>
    <x v="6"/>
    <n v="53209"/>
    <x v="2"/>
    <s v="FUR-BO-10004690"/>
    <x v="0"/>
    <s v="Bookcases"/>
    <s v="O'Sullivan Cherrywood Estates Traditional Barrister Bookcase"/>
    <n v="687.4"/>
    <n v="5"/>
    <x v="0"/>
    <n v="48.118000000000002"/>
    <n v="7.0000000000000007E-2"/>
  </r>
  <r>
    <n v="5036"/>
    <s v="CA-2014-169803"/>
    <x v="321"/>
    <x v="2"/>
    <n v="4"/>
    <x v="3"/>
    <s v="Sun"/>
    <d v="2014-04-12T00:00:00"/>
    <x v="1"/>
    <s v="SC-20260"/>
    <s v="Scott Cohen"/>
    <s v="Corporate"/>
    <s v="United States"/>
    <s v="Seattle"/>
    <x v="4"/>
    <n v="98115"/>
    <x v="1"/>
    <s v="FUR-TA-10000688"/>
    <x v="0"/>
    <s v="Tables"/>
    <s v="Chromcraft Bull-Nose Wood Round Conference Table Top, Wood Base"/>
    <n v="653.54999999999995"/>
    <n v="3"/>
    <x v="0"/>
    <n v="111.1035"/>
    <n v="0.17"/>
  </r>
  <r>
    <n v="5038"/>
    <s v="CA-2017-141719"/>
    <x v="697"/>
    <x v="3"/>
    <n v="11"/>
    <x v="0"/>
    <s v="Fri"/>
    <d v="2017-11-21T00:00:00"/>
    <x v="0"/>
    <s v="EG-13900"/>
    <s v="Emily Grady"/>
    <s v="Consumer"/>
    <s v="United States"/>
    <s v="Naperville"/>
    <x v="10"/>
    <n v="60540"/>
    <x v="2"/>
    <s v="TEC-AC-10003610"/>
    <x v="2"/>
    <s v="Accessories"/>
    <s v="Logitech Illuminated - Keyboard"/>
    <n v="239.96"/>
    <n v="5"/>
    <x v="2"/>
    <n v="83.986000000000004"/>
    <n v="0.35000000000000003"/>
  </r>
  <r>
    <n v="5039"/>
    <s v="CA-2015-136469"/>
    <x v="652"/>
    <x v="1"/>
    <n v="7"/>
    <x v="7"/>
    <s v="Sat"/>
    <d v="2015-07-12T00:00:00"/>
    <x v="2"/>
    <s v="TS-21370"/>
    <s v="Todd Sumrall"/>
    <s v="Corporate"/>
    <s v="United States"/>
    <s v="Wilmington"/>
    <x v="13"/>
    <n v="19805"/>
    <x v="3"/>
    <s v="FUR-TA-10001520"/>
    <x v="0"/>
    <s v="Tables"/>
    <s v="Lesro Sheffield Collection Coffee Table, End Table, Center Table, Corner Table"/>
    <n v="199.83600000000001"/>
    <n v="4"/>
    <x v="4"/>
    <n v="-37.112400000000001"/>
    <n v="-0.18571428571428572"/>
  </r>
  <r>
    <n v="5042"/>
    <s v="CA-2016-158694"/>
    <x v="336"/>
    <x v="0"/>
    <n v="11"/>
    <x v="0"/>
    <s v="Thu"/>
    <d v="2016-11-13T00:00:00"/>
    <x v="0"/>
    <s v="AI-10855"/>
    <s v="Arianne Irving"/>
    <s v="Consumer"/>
    <s v="United States"/>
    <s v="Los Angeles"/>
    <x v="1"/>
    <n v="90036"/>
    <x v="1"/>
    <s v="OFF-PA-10002421"/>
    <x v="1"/>
    <s v="Paper"/>
    <s v="Embossed Ink Jet Note Cards"/>
    <n v="67.709999999999994"/>
    <n v="3"/>
    <x v="0"/>
    <n v="32.500799999999998"/>
    <n v="0.48000000000000004"/>
  </r>
  <r>
    <n v="5049"/>
    <s v="US-2014-104759"/>
    <x v="687"/>
    <x v="2"/>
    <n v="3"/>
    <x v="10"/>
    <s v="Mon"/>
    <d v="2014-04-04T00:00:00"/>
    <x v="1"/>
    <s v="DD-13570"/>
    <s v="Dorothy Dickinson"/>
    <s v="Consumer"/>
    <s v="United States"/>
    <s v="Chicago"/>
    <x v="10"/>
    <n v="60610"/>
    <x v="2"/>
    <s v="OFF-BI-10002071"/>
    <x v="1"/>
    <s v="Binders"/>
    <s v="Fellowes Black Plastic Comb Bindings"/>
    <n v="8.1340000000000003"/>
    <n v="7"/>
    <x v="3"/>
    <n v="-13.8278"/>
    <n v="-1.7"/>
  </r>
  <r>
    <n v="5051"/>
    <s v="CA-2015-150511"/>
    <x v="226"/>
    <x v="1"/>
    <n v="9"/>
    <x v="8"/>
    <s v="Fri"/>
    <d v="2015-09-24T00:00:00"/>
    <x v="1"/>
    <s v="AB-10060"/>
    <s v="Adam Bellavance"/>
    <s v="Home Office"/>
    <s v="United States"/>
    <s v="Des Moines"/>
    <x v="4"/>
    <n v="98198"/>
    <x v="1"/>
    <s v="OFF-PA-10001776"/>
    <x v="1"/>
    <s v="Paper"/>
    <s v="Wirebound Message Books, Four 2 3/4&quot; x 5&quot; Forms per Page, 600 Sets per Book"/>
    <n v="18.54"/>
    <n v="2"/>
    <x v="0"/>
    <n v="8.7138000000000009"/>
    <n v="0.47000000000000008"/>
  </r>
  <r>
    <n v="5052"/>
    <s v="CA-2015-134922"/>
    <x v="208"/>
    <x v="1"/>
    <n v="11"/>
    <x v="0"/>
    <s v="Sat"/>
    <d v="2015-11-11T00:00:00"/>
    <x v="1"/>
    <s v="KB-16240"/>
    <s v="Karen Bern"/>
    <s v="Corporate"/>
    <s v="United States"/>
    <s v="Philadelphia"/>
    <x v="9"/>
    <n v="19140"/>
    <x v="3"/>
    <s v="OFF-EN-10000483"/>
    <x v="1"/>
    <s v="Envelopes"/>
    <s v="White Envelopes, White Envelopes with Clear Poly Window"/>
    <n v="24.4"/>
    <n v="2"/>
    <x v="2"/>
    <n v="7.93"/>
    <n v="0.32500000000000001"/>
  </r>
  <r>
    <n v="5053"/>
    <s v="US-2017-120607"/>
    <x v="239"/>
    <x v="3"/>
    <n v="5"/>
    <x v="5"/>
    <s v="Fri"/>
    <d v="2017-05-19T00:00:00"/>
    <x v="3"/>
    <s v="JC-15775"/>
    <s v="John Castell"/>
    <s v="Consumer"/>
    <s v="United States"/>
    <s v="Atlanta"/>
    <x v="32"/>
    <n v="30318"/>
    <x v="0"/>
    <s v="OFF-PA-10003129"/>
    <x v="1"/>
    <s v="Paper"/>
    <s v="Tops White Computer Printout Paper"/>
    <n v="195.64"/>
    <n v="4"/>
    <x v="0"/>
    <n v="91.950800000000001"/>
    <n v="0.47000000000000003"/>
  </r>
  <r>
    <n v="5054"/>
    <s v="CA-2015-141243"/>
    <x v="1008"/>
    <x v="1"/>
    <n v="1"/>
    <x v="9"/>
    <s v="Sat"/>
    <d v="2015-01-08T00:00:00"/>
    <x v="0"/>
    <s v="AH-10465"/>
    <s v="Amy Hunt"/>
    <s v="Consumer"/>
    <s v="United States"/>
    <s v="Dallas"/>
    <x v="5"/>
    <n v="75217"/>
    <x v="2"/>
    <s v="TEC-AC-10003198"/>
    <x v="2"/>
    <s v="Accessories"/>
    <s v="Enermax Acrylux Wireless Keyboard"/>
    <n v="398.4"/>
    <n v="5"/>
    <x v="2"/>
    <n v="84.66"/>
    <n v="0.21249999999999999"/>
  </r>
  <r>
    <n v="5057"/>
    <s v="CA-2015-162166"/>
    <x v="1009"/>
    <x v="1"/>
    <n v="9"/>
    <x v="8"/>
    <s v="Tue"/>
    <d v="2015-09-11T00:00:00"/>
    <x v="2"/>
    <s v="NM-18520"/>
    <s v="Neoma Murray"/>
    <s v="Consumer"/>
    <s v="United States"/>
    <s v="Moreno Valley"/>
    <x v="1"/>
    <n v="92553"/>
    <x v="1"/>
    <s v="OFF-PA-10002606"/>
    <x v="1"/>
    <s v="Paper"/>
    <s v="Xerox 1928"/>
    <n v="26.4"/>
    <n v="5"/>
    <x v="0"/>
    <n v="11.88"/>
    <n v="0.45000000000000007"/>
  </r>
  <r>
    <n v="5059"/>
    <s v="CA-2016-120796"/>
    <x v="1010"/>
    <x v="0"/>
    <n v="4"/>
    <x v="3"/>
    <s v="Sun"/>
    <d v="2016-04-07T00:00:00"/>
    <x v="1"/>
    <s v="CS-11950"/>
    <s v="Carlos Soltero"/>
    <s v="Consumer"/>
    <s v="United States"/>
    <s v="Philadelphia"/>
    <x v="9"/>
    <n v="19140"/>
    <x v="3"/>
    <s v="OFF-BI-10004330"/>
    <x v="1"/>
    <s v="Binders"/>
    <s v="GBC Velobind Prepunched Cover Sets, Regency Series"/>
    <n v="99.846000000000004"/>
    <n v="9"/>
    <x v="7"/>
    <n v="-83.204999999999998"/>
    <n v="-0.83333333333333326"/>
  </r>
  <r>
    <n v="5060"/>
    <s v="CA-2016-109722"/>
    <x v="5"/>
    <x v="0"/>
    <n v="12"/>
    <x v="4"/>
    <s v="Mon"/>
    <d v="2016-12-07T00:00:00"/>
    <x v="0"/>
    <s v="TP-21130"/>
    <s v="Theone Pippenger"/>
    <s v="Consumer"/>
    <s v="United States"/>
    <s v="Georgetown"/>
    <x v="0"/>
    <n v="40324"/>
    <x v="0"/>
    <s v="TEC-PH-10000560"/>
    <x v="2"/>
    <s v="Phones"/>
    <s v="Samsung Galaxy S III - 16GB - pebble blue (T-Mobile)"/>
    <n v="699.98"/>
    <n v="2"/>
    <x v="0"/>
    <n v="195.99440000000001"/>
    <n v="0.28000000000000003"/>
  </r>
  <r>
    <n v="5062"/>
    <s v="CA-2015-136798"/>
    <x v="409"/>
    <x v="1"/>
    <n v="5"/>
    <x v="5"/>
    <s v="Fri"/>
    <d v="2015-05-12T00:00:00"/>
    <x v="1"/>
    <s v="DL-12925"/>
    <s v="Daniel Lacy"/>
    <s v="Consumer"/>
    <s v="United States"/>
    <s v="Minneapolis"/>
    <x v="11"/>
    <n v="55407"/>
    <x v="2"/>
    <s v="OFF-BI-10003684"/>
    <x v="1"/>
    <s v="Binders"/>
    <s v="Wilson Jones Legal Size Ring Binders"/>
    <n v="43.98"/>
    <n v="2"/>
    <x v="0"/>
    <n v="21.99"/>
    <n v="0.5"/>
  </r>
  <r>
    <n v="5065"/>
    <s v="CA-2017-122196"/>
    <x v="582"/>
    <x v="3"/>
    <n v="9"/>
    <x v="8"/>
    <s v="Fri"/>
    <d v="2017-09-24T00:00:00"/>
    <x v="2"/>
    <s v="CA-12265"/>
    <s v="Christina Anderson"/>
    <s v="Consumer"/>
    <s v="United States"/>
    <s v="Wilmington"/>
    <x v="13"/>
    <n v="19805"/>
    <x v="3"/>
    <s v="TEC-PH-10004977"/>
    <x v="2"/>
    <s v="Phones"/>
    <s v="GE 30524EE4"/>
    <n v="391.98"/>
    <n v="2"/>
    <x v="0"/>
    <n v="113.6742"/>
    <n v="0.28999999999999998"/>
  </r>
  <r>
    <n v="5066"/>
    <s v="CA-2017-142090"/>
    <x v="327"/>
    <x v="3"/>
    <n v="11"/>
    <x v="0"/>
    <s v="Thu"/>
    <d v="2017-12-07T00:00:00"/>
    <x v="1"/>
    <s v="SC-20380"/>
    <s v="Shahid Collister"/>
    <s v="Consumer"/>
    <s v="United States"/>
    <s v="Burlington"/>
    <x v="3"/>
    <n v="27217"/>
    <x v="0"/>
    <s v="TEC-AC-10002001"/>
    <x v="2"/>
    <s v="Accessories"/>
    <s v="Logitech Wireless Gaming Headset G930"/>
    <n v="383.976"/>
    <n v="3"/>
    <x v="2"/>
    <n v="81.594899999999996"/>
    <n v="0.21249999999999999"/>
  </r>
  <r>
    <n v="5068"/>
    <s v="CA-2017-160934"/>
    <x v="782"/>
    <x v="3"/>
    <n v="1"/>
    <x v="9"/>
    <s v="Sun"/>
    <d v="2017-01-19T00:00:00"/>
    <x v="1"/>
    <s v="TT-21460"/>
    <s v="Tonja Turnell"/>
    <s v="Home Office"/>
    <s v="United States"/>
    <s v="Los Angeles"/>
    <x v="1"/>
    <n v="90008"/>
    <x v="1"/>
    <s v="OFF-AR-10003504"/>
    <x v="1"/>
    <s v="Art"/>
    <s v="Newell 347"/>
    <n v="21.4"/>
    <n v="5"/>
    <x v="0"/>
    <n v="6.2060000000000004"/>
    <n v="0.29000000000000004"/>
  </r>
  <r>
    <n v="5069"/>
    <s v="CA-2014-124478"/>
    <x v="232"/>
    <x v="2"/>
    <n v="8"/>
    <x v="6"/>
    <s v="Fri"/>
    <d v="2014-08-12T00:00:00"/>
    <x v="1"/>
    <s v="MA-17560"/>
    <s v="Matt Abelman"/>
    <s v="Home Office"/>
    <s v="United States"/>
    <s v="Trenton"/>
    <x v="12"/>
    <n v="48183"/>
    <x v="2"/>
    <s v="TEC-CO-10001571"/>
    <x v="2"/>
    <s v="Copiers"/>
    <s v="Sharp 1540cs Digital Laser Copier"/>
    <n v="549.99"/>
    <n v="1"/>
    <x v="0"/>
    <n v="274.995"/>
    <n v="0.5"/>
  </r>
  <r>
    <n v="5074"/>
    <s v="CA-2015-145485"/>
    <x v="596"/>
    <x v="1"/>
    <n v="11"/>
    <x v="0"/>
    <s v="Thu"/>
    <d v="2015-11-05T00:00:00"/>
    <x v="3"/>
    <s v="JM-16195"/>
    <s v="Justin MacKendrick"/>
    <s v="Consumer"/>
    <s v="United States"/>
    <s v="San Francisco"/>
    <x v="1"/>
    <n v="94109"/>
    <x v="1"/>
    <s v="OFF-ST-10000649"/>
    <x v="1"/>
    <s v="Storage"/>
    <s v="Hanging Personal Folder File"/>
    <n v="62.8"/>
    <n v="4"/>
    <x v="0"/>
    <n v="15.7"/>
    <n v="0.25"/>
  </r>
  <r>
    <n v="5075"/>
    <s v="CA-2017-151071"/>
    <x v="1011"/>
    <x v="3"/>
    <n v="4"/>
    <x v="3"/>
    <s v="Tue"/>
    <d v="2017-04-29T00:00:00"/>
    <x v="0"/>
    <s v="MB-18085"/>
    <s v="Mick Brown"/>
    <s v="Consumer"/>
    <s v="United States"/>
    <s v="Los Angeles"/>
    <x v="1"/>
    <n v="90049"/>
    <x v="1"/>
    <s v="OFF-BI-10002103"/>
    <x v="1"/>
    <s v="Binders"/>
    <s v="Cardinal Slant-D Ring Binder, Heavy Gauge Vinyl"/>
    <n v="13.904"/>
    <n v="2"/>
    <x v="2"/>
    <n v="4.5187999999999997"/>
    <n v="0.32499999999999996"/>
  </r>
  <r>
    <n v="5076"/>
    <s v="CA-2014-134572"/>
    <x v="1012"/>
    <x v="2"/>
    <n v="4"/>
    <x v="3"/>
    <s v="Sun"/>
    <d v="2014-04-22T00:00:00"/>
    <x v="0"/>
    <s v="SV-20365"/>
    <s v="Seth Vernon"/>
    <s v="Consumer"/>
    <s v="United States"/>
    <s v="Houston"/>
    <x v="5"/>
    <n v="77070"/>
    <x v="2"/>
    <s v="FUR-TA-10001705"/>
    <x v="0"/>
    <s v="Tables"/>
    <s v="Bush Advantage Collection Round Conference Table"/>
    <n v="744.1"/>
    <n v="5"/>
    <x v="4"/>
    <n v="-95.67"/>
    <n v="-0.12857142857142856"/>
  </r>
  <r>
    <n v="5079"/>
    <s v="CA-2017-143217"/>
    <x v="341"/>
    <x v="3"/>
    <n v="11"/>
    <x v="0"/>
    <s v="Sat"/>
    <d v="2017-11-17T00:00:00"/>
    <x v="1"/>
    <s v="CG-12040"/>
    <s v="Catherine Glotzbach"/>
    <s v="Home Office"/>
    <s v="United States"/>
    <s v="Milwaukee"/>
    <x v="6"/>
    <n v="53209"/>
    <x v="2"/>
    <s v="OFF-BI-10002949"/>
    <x v="1"/>
    <s v="Binders"/>
    <s v="Prestige Round Ring Binders"/>
    <n v="18.239999999999998"/>
    <n v="3"/>
    <x v="0"/>
    <n v="8.5728000000000009"/>
    <n v="0.47000000000000008"/>
  </r>
  <r>
    <n v="5080"/>
    <s v="US-2017-133312"/>
    <x v="912"/>
    <x v="3"/>
    <n v="11"/>
    <x v="0"/>
    <s v="Sat"/>
    <d v="2017-11-29T00:00:00"/>
    <x v="1"/>
    <s v="BD-11500"/>
    <s v="Bradley Drucker"/>
    <s v="Consumer"/>
    <s v="United States"/>
    <s v="San Francisco"/>
    <x v="1"/>
    <n v="94122"/>
    <x v="1"/>
    <s v="FUR-BO-10002213"/>
    <x v="0"/>
    <s v="Bookcases"/>
    <s v="Sauder Forest Hills Library, Woodland Oak Finish"/>
    <n v="359.49900000000002"/>
    <n v="3"/>
    <x v="11"/>
    <n v="-29.605799999999999"/>
    <n v="-8.2352941176470573E-2"/>
  </r>
  <r>
    <n v="5082"/>
    <s v="US-2015-137533"/>
    <x v="216"/>
    <x v="1"/>
    <n v="12"/>
    <x v="4"/>
    <s v="Fri"/>
    <d v="2015-12-18T00:00:00"/>
    <x v="3"/>
    <s v="JK-15640"/>
    <s v="Jim Kriz"/>
    <s v="Home Office"/>
    <s v="United States"/>
    <s v="Cleveland"/>
    <x v="24"/>
    <n v="44105"/>
    <x v="3"/>
    <s v="OFF-PA-10003441"/>
    <x v="1"/>
    <s v="Paper"/>
    <s v="Xerox 226"/>
    <n v="20.736000000000001"/>
    <n v="4"/>
    <x v="2"/>
    <n v="7.2576000000000001"/>
    <n v="0.35"/>
  </r>
  <r>
    <n v="5083"/>
    <s v="CA-2016-155138"/>
    <x v="162"/>
    <x v="0"/>
    <n v="9"/>
    <x v="8"/>
    <s v="Thu"/>
    <d v="2016-09-12T00:00:00"/>
    <x v="1"/>
    <s v="JM-15580"/>
    <s v="Jill Matthias"/>
    <s v="Consumer"/>
    <s v="United States"/>
    <s v="Monroe"/>
    <x v="3"/>
    <n v="28110"/>
    <x v="0"/>
    <s v="TEC-AC-10004209"/>
    <x v="2"/>
    <s v="Accessories"/>
    <s v="Memorex Froggy Flash Drive 4 GB"/>
    <n v="35.167999999999999"/>
    <n v="4"/>
    <x v="2"/>
    <n v="8.3523999999999994"/>
    <n v="0.23749999999999999"/>
  </r>
  <r>
    <n v="5085"/>
    <s v="CA-2016-108350"/>
    <x v="112"/>
    <x v="0"/>
    <n v="6"/>
    <x v="1"/>
    <s v="Mon"/>
    <d v="2016-06-09T00:00:00"/>
    <x v="0"/>
    <s v="SC-20230"/>
    <s v="Scot Coram"/>
    <s v="Corporate"/>
    <s v="United States"/>
    <s v="Lowell"/>
    <x v="31"/>
    <n v="1852"/>
    <x v="3"/>
    <s v="OFF-PA-10003656"/>
    <x v="1"/>
    <s v="Paper"/>
    <s v="Xerox 1935"/>
    <n v="105.52"/>
    <n v="4"/>
    <x v="0"/>
    <n v="48.539200000000001"/>
    <n v="0.46"/>
  </r>
  <r>
    <n v="5086"/>
    <s v="CA-2015-144302"/>
    <x v="969"/>
    <x v="1"/>
    <n v="6"/>
    <x v="1"/>
    <s v="Fri"/>
    <d v="2015-06-23T00:00:00"/>
    <x v="1"/>
    <s v="ME-17320"/>
    <s v="Maria Etezadi"/>
    <s v="Home Office"/>
    <s v="United States"/>
    <s v="Dallas"/>
    <x v="5"/>
    <n v="75081"/>
    <x v="2"/>
    <s v="OFF-BI-10001107"/>
    <x v="1"/>
    <s v="Binders"/>
    <s v="GBC White Gloss Covers, Plain Front"/>
    <n v="5.7919999999999998"/>
    <n v="2"/>
    <x v="3"/>
    <n v="-9.5568000000000008"/>
    <n v="-1.6500000000000001"/>
  </r>
  <r>
    <n v="5087"/>
    <s v="CA-2015-109001"/>
    <x v="613"/>
    <x v="1"/>
    <n v="3"/>
    <x v="10"/>
    <s v="Thu"/>
    <d v="2015-03-09T00:00:00"/>
    <x v="1"/>
    <s v="KN-16390"/>
    <s v="Katherine Nockton"/>
    <s v="Corporate"/>
    <s v="United States"/>
    <s v="Philadelphia"/>
    <x v="9"/>
    <n v="19120"/>
    <x v="3"/>
    <s v="TEC-PH-10000562"/>
    <x v="2"/>
    <s v="Phones"/>
    <s v="Samsung Convoy 3"/>
    <n v="466.15800000000002"/>
    <n v="7"/>
    <x v="8"/>
    <n v="-93.2316"/>
    <n v="-0.19999999999999998"/>
  </r>
  <r>
    <n v="5090"/>
    <s v="CA-2017-132738"/>
    <x v="1013"/>
    <x v="3"/>
    <n v="8"/>
    <x v="6"/>
    <s v="Fri"/>
    <d v="2017-08-07T00:00:00"/>
    <x v="2"/>
    <s v="HM-14860"/>
    <s v="Harry Marie"/>
    <s v="Corporate"/>
    <s v="United States"/>
    <s v="Loveland"/>
    <x v="22"/>
    <n v="80538"/>
    <x v="1"/>
    <s v="OFF-PA-10001752"/>
    <x v="1"/>
    <s v="Paper"/>
    <s v="Hammermill CopyPlus Copy Paper (20Lb. and 84 Bright)"/>
    <n v="7.968"/>
    <n v="2"/>
    <x v="2"/>
    <n v="2.8883999999999999"/>
    <n v="0.36249999999999999"/>
  </r>
  <r>
    <n v="5092"/>
    <s v="CA-2017-156720"/>
    <x v="246"/>
    <x v="3"/>
    <n v="12"/>
    <x v="4"/>
    <s v="Sat"/>
    <d v="2018-01-03T00:00:00"/>
    <x v="1"/>
    <s v="JM-15580"/>
    <s v="Jill Matthias"/>
    <s v="Consumer"/>
    <s v="United States"/>
    <s v="Loveland"/>
    <x v="22"/>
    <n v="80538"/>
    <x v="1"/>
    <s v="OFF-FA-10003472"/>
    <x v="1"/>
    <s v="Fasteners"/>
    <s v="Bagged Rubber Bands"/>
    <n v="3.024"/>
    <n v="3"/>
    <x v="2"/>
    <n v="-0.6048"/>
    <n v="-0.2"/>
  </r>
  <r>
    <n v="5093"/>
    <s v="CA-2015-119102"/>
    <x v="292"/>
    <x v="1"/>
    <n v="5"/>
    <x v="5"/>
    <s v="Sat"/>
    <d v="2015-05-27T00:00:00"/>
    <x v="1"/>
    <s v="KH-16690"/>
    <s v="Kristen Hastings"/>
    <s v="Corporate"/>
    <s v="United States"/>
    <s v="Woonsocket"/>
    <x v="34"/>
    <n v="2895"/>
    <x v="3"/>
    <s v="OFF-ST-10004507"/>
    <x v="1"/>
    <s v="Storage"/>
    <s v="Advantus Rolling Storage Box"/>
    <n v="51.45"/>
    <n v="3"/>
    <x v="0"/>
    <n v="13.891500000000001"/>
    <n v="0.27"/>
  </r>
  <r>
    <n v="5094"/>
    <s v="US-2014-140452"/>
    <x v="771"/>
    <x v="2"/>
    <n v="12"/>
    <x v="4"/>
    <s v="Sat"/>
    <d v="2014-12-10T00:00:00"/>
    <x v="1"/>
    <s v="BK-11260"/>
    <s v="Berenike Kampe"/>
    <s v="Consumer"/>
    <s v="United States"/>
    <s v="Chicago"/>
    <x v="10"/>
    <n v="60610"/>
    <x v="2"/>
    <s v="OFF-AP-10004036"/>
    <x v="1"/>
    <s v="Appliances"/>
    <s v="Bionaire 99.97% HEPA Air Cleaner"/>
    <n v="14.016"/>
    <n v="4"/>
    <x v="3"/>
    <n v="-31.536000000000001"/>
    <n v="-2.25"/>
  </r>
  <r>
    <n v="5100"/>
    <s v="CA-2015-141936"/>
    <x v="971"/>
    <x v="1"/>
    <n v="8"/>
    <x v="6"/>
    <s v="Fri"/>
    <d v="2015-08-12T00:00:00"/>
    <x v="1"/>
    <s v="PN-18775"/>
    <s v="Parhena Norris"/>
    <s v="Home Office"/>
    <s v="United States"/>
    <s v="Bakersfield"/>
    <x v="1"/>
    <n v="93309"/>
    <x v="1"/>
    <s v="OFF-BI-10002194"/>
    <x v="1"/>
    <s v="Binders"/>
    <s v="Cardinal Hold-It CD Pocket"/>
    <n v="19.152000000000001"/>
    <n v="3"/>
    <x v="2"/>
    <n v="6.4638"/>
    <n v="0.33749999999999997"/>
  </r>
  <r>
    <n v="5101"/>
    <s v="CA-2014-158442"/>
    <x v="458"/>
    <x v="2"/>
    <n v="3"/>
    <x v="10"/>
    <s v="Mon"/>
    <d v="2014-03-17T00:00:00"/>
    <x v="3"/>
    <s v="AZ-10750"/>
    <s v="Annie Zypern"/>
    <s v="Consumer"/>
    <s v="United States"/>
    <s v="Dallas"/>
    <x v="5"/>
    <n v="75217"/>
    <x v="2"/>
    <s v="OFF-AR-10003732"/>
    <x v="1"/>
    <s v="Art"/>
    <s v="Newell 333"/>
    <n v="4.4480000000000004"/>
    <n v="2"/>
    <x v="2"/>
    <n v="0.33360000000000001"/>
    <n v="7.4999999999999997E-2"/>
  </r>
  <r>
    <n v="5104"/>
    <s v="CA-2015-167374"/>
    <x v="511"/>
    <x v="1"/>
    <n v="3"/>
    <x v="10"/>
    <s v="Thu"/>
    <d v="2015-03-30T00:00:00"/>
    <x v="0"/>
    <s v="GM-14500"/>
    <s v="Gene McClure"/>
    <s v="Consumer"/>
    <s v="United States"/>
    <s v="Philadelphia"/>
    <x v="9"/>
    <n v="19140"/>
    <x v="3"/>
    <s v="OFF-PA-10001950"/>
    <x v="1"/>
    <s v="Paper"/>
    <s v="Southworth 25% Cotton Antique Laid Paper &amp; Envelopes"/>
    <n v="40.031999999999996"/>
    <n v="6"/>
    <x v="2"/>
    <n v="12.51"/>
    <n v="0.3125"/>
  </r>
  <r>
    <n v="5106"/>
    <s v="CA-2014-116568"/>
    <x v="634"/>
    <x v="2"/>
    <n v="12"/>
    <x v="4"/>
    <s v="Sun"/>
    <d v="2014-12-20T00:00:00"/>
    <x v="1"/>
    <s v="BM-11785"/>
    <s v="Bryan Mills"/>
    <s v="Consumer"/>
    <s v="United States"/>
    <s v="Deltona"/>
    <x v="2"/>
    <n v="32725"/>
    <x v="0"/>
    <s v="FUR-CH-10002439"/>
    <x v="0"/>
    <s v="Chairs"/>
    <s v="Iceberg Nesting Folding Chair, 19w x 6d x 43h"/>
    <n v="186.304"/>
    <n v="4"/>
    <x v="2"/>
    <n v="13.972799999999999"/>
    <n v="7.4999999999999997E-2"/>
  </r>
  <r>
    <n v="5107"/>
    <s v="CA-2015-147102"/>
    <x v="441"/>
    <x v="1"/>
    <n v="9"/>
    <x v="8"/>
    <s v="Sat"/>
    <d v="2015-09-26T00:00:00"/>
    <x v="1"/>
    <s v="NH-18610"/>
    <s v="Nicole Hansen"/>
    <s v="Corporate"/>
    <s v="United States"/>
    <s v="Columbus"/>
    <x v="32"/>
    <n v="31907"/>
    <x v="0"/>
    <s v="TEC-AC-10000682"/>
    <x v="2"/>
    <s v="Accessories"/>
    <s v="Kensington K72356US Mouse-in-a-Box USB Desktop Mouse"/>
    <n v="66.36"/>
    <n v="4"/>
    <x v="0"/>
    <n v="23.225999999999999"/>
    <n v="0.35"/>
  </r>
  <r>
    <n v="5108"/>
    <s v="CA-2017-132213"/>
    <x v="1011"/>
    <x v="3"/>
    <n v="4"/>
    <x v="3"/>
    <s v="Tue"/>
    <d v="2017-04-26T00:00:00"/>
    <x v="2"/>
    <s v="PN-18775"/>
    <s v="Parhena Norris"/>
    <s v="Home Office"/>
    <s v="United States"/>
    <s v="Nashville"/>
    <x v="18"/>
    <n v="37211"/>
    <x v="0"/>
    <s v="OFF-AR-10004078"/>
    <x v="1"/>
    <s v="Art"/>
    <s v="Newell 312"/>
    <n v="42.048000000000002"/>
    <n v="9"/>
    <x v="2"/>
    <n v="5.2560000000000002"/>
    <n v="0.125"/>
  </r>
  <r>
    <n v="5110"/>
    <s v="CA-2014-138450"/>
    <x v="635"/>
    <x v="2"/>
    <n v="10"/>
    <x v="2"/>
    <s v="Sat"/>
    <d v="2014-10-22T00:00:00"/>
    <x v="1"/>
    <s v="EH-13765"/>
    <s v="Edward Hooks"/>
    <s v="Corporate"/>
    <s v="United States"/>
    <s v="Philadelphia"/>
    <x v="9"/>
    <n v="19134"/>
    <x v="3"/>
    <s v="OFF-EN-10001335"/>
    <x v="1"/>
    <s v="Envelopes"/>
    <s v="White Business Envelopes with Contemporary Seam, Recycled White Business Envelopes"/>
    <n v="52.512"/>
    <n v="6"/>
    <x v="2"/>
    <n v="19.692"/>
    <n v="0.375"/>
  </r>
  <r>
    <n v="5113"/>
    <s v="CA-2015-153073"/>
    <x v="50"/>
    <x v="1"/>
    <n v="11"/>
    <x v="0"/>
    <s v="Fri"/>
    <d v="2015-11-13T00:00:00"/>
    <x v="3"/>
    <s v="HA-14905"/>
    <s v="Helen Abelman"/>
    <s v="Consumer"/>
    <s v="United States"/>
    <s v="Chicago"/>
    <x v="10"/>
    <n v="60610"/>
    <x v="2"/>
    <s v="FUR-FU-10001025"/>
    <x v="0"/>
    <s v="Furnishings"/>
    <s v="Eldon Imàge Series Desk Accessories, Clear"/>
    <n v="17.495999999999999"/>
    <n v="9"/>
    <x v="6"/>
    <n v="-7.4358000000000004"/>
    <n v="-0.42500000000000004"/>
  </r>
  <r>
    <n v="5115"/>
    <s v="CA-2016-150658"/>
    <x v="1014"/>
    <x v="0"/>
    <n v="11"/>
    <x v="0"/>
    <s v="Thu"/>
    <d v="2016-11-22T00:00:00"/>
    <x v="1"/>
    <s v="MS-17365"/>
    <s v="Maribeth Schnelling"/>
    <s v="Consumer"/>
    <s v="United States"/>
    <s v="Carlsbad"/>
    <x v="27"/>
    <n v="88220"/>
    <x v="1"/>
    <s v="OFF-BI-10004140"/>
    <x v="1"/>
    <s v="Binders"/>
    <s v="Avery Non-Stick Binders"/>
    <n v="10.776"/>
    <n v="3"/>
    <x v="2"/>
    <n v="3.3675000000000002"/>
    <n v="0.3125"/>
  </r>
  <r>
    <n v="5116"/>
    <s v="CA-2017-125640"/>
    <x v="795"/>
    <x v="3"/>
    <n v="7"/>
    <x v="7"/>
    <s v="Tue"/>
    <d v="2017-07-29T00:00:00"/>
    <x v="1"/>
    <s v="DD-13570"/>
    <s v="Dorothy Dickinson"/>
    <s v="Consumer"/>
    <s v="United States"/>
    <s v="Philadelphia"/>
    <x v="9"/>
    <n v="19134"/>
    <x v="3"/>
    <s v="OFF-LA-10004178"/>
    <x v="1"/>
    <s v="Labels"/>
    <s v="Avery 491"/>
    <n v="3.3039999999999998"/>
    <n v="1"/>
    <x v="2"/>
    <n v="1.0738000000000001"/>
    <n v="0.32500000000000007"/>
  </r>
  <r>
    <n v="5118"/>
    <s v="CA-2015-127173"/>
    <x v="120"/>
    <x v="1"/>
    <n v="9"/>
    <x v="8"/>
    <s v="Sat"/>
    <d v="2015-10-03T00:00:00"/>
    <x v="1"/>
    <s v="GM-14500"/>
    <s v="Gene McClure"/>
    <s v="Consumer"/>
    <s v="United States"/>
    <s v="Oceanside"/>
    <x v="15"/>
    <n v="11572"/>
    <x v="3"/>
    <s v="OFF-FA-10004854"/>
    <x v="1"/>
    <s v="Fasteners"/>
    <s v="Vinyl Coated Wire Paper Clips in Organizer Box, 800/Box"/>
    <n v="34.44"/>
    <n v="3"/>
    <x v="0"/>
    <n v="16.186800000000002"/>
    <n v="0.47000000000000008"/>
  </r>
  <r>
    <n v="5121"/>
    <s v="CA-2014-149538"/>
    <x v="524"/>
    <x v="2"/>
    <n v="4"/>
    <x v="3"/>
    <s v="Fri"/>
    <d v="2014-04-08T00:00:00"/>
    <x v="1"/>
    <s v="KB-16585"/>
    <s v="Ken Black"/>
    <s v="Corporate"/>
    <s v="United States"/>
    <s v="Lafayette"/>
    <x v="28"/>
    <n v="70506"/>
    <x v="0"/>
    <s v="OFF-ST-10004180"/>
    <x v="1"/>
    <s v="Storage"/>
    <s v="Safco Commercial Shelving"/>
    <n v="232.55"/>
    <n v="5"/>
    <x v="0"/>
    <n v="9.3019999999999996"/>
    <n v="3.9999999999999994E-2"/>
  </r>
  <r>
    <n v="5125"/>
    <s v="CA-2014-160766"/>
    <x v="80"/>
    <x v="2"/>
    <n v="9"/>
    <x v="8"/>
    <s v="Sun"/>
    <d v="2014-09-14T00:00:00"/>
    <x v="3"/>
    <s v="DM-13015"/>
    <s v="Darrin Martin"/>
    <s v="Consumer"/>
    <s v="United States"/>
    <s v="New York City"/>
    <x v="15"/>
    <n v="10009"/>
    <x v="3"/>
    <s v="FUR-TA-10001039"/>
    <x v="0"/>
    <s v="Tables"/>
    <s v="KI Adjustable-Height Table"/>
    <n v="464.29199999999997"/>
    <n v="9"/>
    <x v="8"/>
    <n v="-108.3348"/>
    <n v="-0.23333333333333334"/>
  </r>
  <r>
    <n v="5132"/>
    <s v="CA-2017-146626"/>
    <x v="611"/>
    <x v="3"/>
    <n v="12"/>
    <x v="4"/>
    <s v="Fri"/>
    <d v="2018-01-05T00:00:00"/>
    <x v="1"/>
    <s v="BP-11185"/>
    <s v="Ben Peterman"/>
    <s v="Corporate"/>
    <s v="United States"/>
    <s v="Anaheim"/>
    <x v="1"/>
    <n v="92804"/>
    <x v="1"/>
    <s v="FUR-FU-10002501"/>
    <x v="0"/>
    <s v="Furnishings"/>
    <s v="Nu-Dell Executive Frame"/>
    <n v="101.12"/>
    <n v="8"/>
    <x v="0"/>
    <n v="37.414400000000001"/>
    <n v="0.37"/>
  </r>
  <r>
    <n v="5133"/>
    <s v="CA-2015-123330"/>
    <x v="1015"/>
    <x v="1"/>
    <n v="6"/>
    <x v="1"/>
    <s v="Sun"/>
    <d v="2015-06-27T00:00:00"/>
    <x v="1"/>
    <s v="EP-13915"/>
    <s v="Emily Phan"/>
    <s v="Consumer"/>
    <s v="United States"/>
    <s v="Deltona"/>
    <x v="2"/>
    <n v="32725"/>
    <x v="0"/>
    <s v="TEC-PH-10001819"/>
    <x v="2"/>
    <s v="Phones"/>
    <s v="Innergie mMini Combo Duo USB Travel Charging Kit"/>
    <n v="107.976"/>
    <n v="3"/>
    <x v="2"/>
    <n v="37.791600000000003"/>
    <n v="0.35000000000000003"/>
  </r>
  <r>
    <n v="5134"/>
    <s v="CA-2017-155607"/>
    <x v="199"/>
    <x v="3"/>
    <n v="11"/>
    <x v="0"/>
    <s v="Sun"/>
    <d v="2017-11-30T00:00:00"/>
    <x v="1"/>
    <s v="FG-14260"/>
    <s v="Frank Gastineau"/>
    <s v="Home Office"/>
    <s v="United States"/>
    <s v="New York City"/>
    <x v="15"/>
    <n v="10009"/>
    <x v="3"/>
    <s v="OFF-AP-10001962"/>
    <x v="1"/>
    <s v="Appliances"/>
    <s v="Black &amp; Decker Filter for Double Action Dustbuster Cordless Vac BLDV7210"/>
    <n v="58.73"/>
    <n v="7"/>
    <x v="0"/>
    <n v="14.682499999999999"/>
    <n v="0.25"/>
  </r>
  <r>
    <n v="5136"/>
    <s v="CA-2016-151323"/>
    <x v="247"/>
    <x v="0"/>
    <n v="10"/>
    <x v="2"/>
    <s v="Sun"/>
    <d v="2016-10-28T00:00:00"/>
    <x v="1"/>
    <s v="AB-10255"/>
    <s v="Alejandro Ballentine"/>
    <s v="Home Office"/>
    <s v="United States"/>
    <s v="Seattle"/>
    <x v="4"/>
    <n v="98103"/>
    <x v="1"/>
    <s v="OFF-FA-10002983"/>
    <x v="1"/>
    <s v="Fasteners"/>
    <s v="Advantus SlideClip Paper Clips"/>
    <n v="17.05"/>
    <n v="5"/>
    <x v="0"/>
    <n v="8.1839999999999993"/>
    <n v="0.47999999999999993"/>
  </r>
  <r>
    <n v="5137"/>
    <s v="CA-2015-146696"/>
    <x v="636"/>
    <x v="1"/>
    <n v="12"/>
    <x v="4"/>
    <s v="Mon"/>
    <d v="2015-12-19T00:00:00"/>
    <x v="1"/>
    <s v="RD-19480"/>
    <s v="Rick Duston"/>
    <s v="Consumer"/>
    <s v="United States"/>
    <s v="San Diego"/>
    <x v="1"/>
    <n v="92105"/>
    <x v="1"/>
    <s v="OFF-BI-10002432"/>
    <x v="1"/>
    <s v="Binders"/>
    <s v="Wilson Jones Standard D-Ring Binders"/>
    <n v="8.0960000000000001"/>
    <n v="2"/>
    <x v="2"/>
    <n v="2.7324000000000002"/>
    <n v="0.33750000000000002"/>
  </r>
  <r>
    <n v="5138"/>
    <s v="CA-2016-128972"/>
    <x v="370"/>
    <x v="0"/>
    <n v="11"/>
    <x v="0"/>
    <s v="Sun"/>
    <d v="2016-11-17T00:00:00"/>
    <x v="1"/>
    <s v="TS-21430"/>
    <s v="Tom Stivers"/>
    <s v="Corporate"/>
    <s v="United States"/>
    <s v="Oklahoma City"/>
    <x v="26"/>
    <n v="73120"/>
    <x v="2"/>
    <s v="FUR-FU-10003096"/>
    <x v="0"/>
    <s v="Furnishings"/>
    <s v="Master Giant Foot Doorstop, Safety Yellow"/>
    <n v="30.36"/>
    <n v="4"/>
    <x v="0"/>
    <n v="13.0548"/>
    <n v="0.43"/>
  </r>
  <r>
    <n v="5139"/>
    <s v="CA-2017-128335"/>
    <x v="363"/>
    <x v="3"/>
    <n v="9"/>
    <x v="8"/>
    <s v="Fri"/>
    <d v="2017-10-05T00:00:00"/>
    <x v="1"/>
    <s v="JA-15970"/>
    <s v="Joseph Airdo"/>
    <s v="Consumer"/>
    <s v="United States"/>
    <s v="Mount Vernon"/>
    <x v="15"/>
    <n v="10550"/>
    <x v="3"/>
    <s v="OFF-EN-10001539"/>
    <x v="1"/>
    <s v="Envelopes"/>
    <s v="Staple envelope"/>
    <n v="23.34"/>
    <n v="3"/>
    <x v="0"/>
    <n v="10.969799999999999"/>
    <n v="0.47"/>
  </r>
  <r>
    <n v="5141"/>
    <s v="CA-2015-154886"/>
    <x v="624"/>
    <x v="1"/>
    <n v="11"/>
    <x v="0"/>
    <s v="Sun"/>
    <d v="2015-11-12T00:00:00"/>
    <x v="1"/>
    <s v="SW-20455"/>
    <s v="Shaun Weien"/>
    <s v="Consumer"/>
    <s v="United States"/>
    <s v="San Francisco"/>
    <x v="1"/>
    <n v="94109"/>
    <x v="1"/>
    <s v="TEC-AC-10001956"/>
    <x v="2"/>
    <s v="Accessories"/>
    <s v="Microsoft Arc Touch Mouse"/>
    <n v="119.9"/>
    <n v="2"/>
    <x v="0"/>
    <n v="43.164000000000001"/>
    <n v="0.36"/>
  </r>
  <r>
    <n v="5142"/>
    <s v="CA-2016-111213"/>
    <x v="177"/>
    <x v="0"/>
    <n v="4"/>
    <x v="3"/>
    <s v="Fri"/>
    <d v="2016-04-05T00:00:00"/>
    <x v="1"/>
    <s v="FP-14320"/>
    <s v="Frank Preis"/>
    <s v="Consumer"/>
    <s v="United States"/>
    <s v="New York City"/>
    <x v="15"/>
    <n v="10009"/>
    <x v="3"/>
    <s v="FUR-CH-10000454"/>
    <x v="0"/>
    <s v="Chairs"/>
    <s v="Hon Deluxe Fabric Upholstered Stacking Chairs, Rounded Back"/>
    <n v="1317.492"/>
    <n v="6"/>
    <x v="9"/>
    <n v="292.77600000000001"/>
    <n v="0.22222222222222224"/>
  </r>
  <r>
    <n v="5145"/>
    <s v="CA-2017-161333"/>
    <x v="62"/>
    <x v="3"/>
    <n v="2"/>
    <x v="11"/>
    <s v="Thu"/>
    <d v="2017-02-07T00:00:00"/>
    <x v="1"/>
    <s v="JL-15835"/>
    <s v="John Lee"/>
    <s v="Consumer"/>
    <s v="United States"/>
    <s v="Los Angeles"/>
    <x v="1"/>
    <n v="90045"/>
    <x v="1"/>
    <s v="FUR-FU-10003039"/>
    <x v="0"/>
    <s v="Furnishings"/>
    <s v="Howard Miller 11-1/2&quot; Diameter Grantwood Wall Clock"/>
    <n v="86.26"/>
    <n v="2"/>
    <x v="0"/>
    <n v="29.328399999999998"/>
    <n v="0.33999999999999997"/>
  </r>
  <r>
    <n v="5148"/>
    <s v="CA-2017-128734"/>
    <x v="165"/>
    <x v="3"/>
    <n v="12"/>
    <x v="4"/>
    <s v="Sun"/>
    <d v="2017-12-31T00:00:00"/>
    <x v="1"/>
    <s v="JL-15175"/>
    <s v="James Lanier"/>
    <s v="Home Office"/>
    <s v="United States"/>
    <s v="Chandler"/>
    <x v="16"/>
    <n v="85224"/>
    <x v="1"/>
    <s v="FUR-FU-10001731"/>
    <x v="0"/>
    <s v="Furnishings"/>
    <s v="Acrylic Self-Standing Desk Frames"/>
    <n v="8.5440000000000005"/>
    <n v="4"/>
    <x v="2"/>
    <n v="1.9224000000000001"/>
    <n v="0.22500000000000001"/>
  </r>
  <r>
    <n v="5150"/>
    <s v="CA-2014-141796"/>
    <x v="260"/>
    <x v="2"/>
    <n v="6"/>
    <x v="1"/>
    <s v="Sat"/>
    <d v="2014-06-21T00:00:00"/>
    <x v="3"/>
    <s v="JG-15160"/>
    <s v="James Galang"/>
    <s v="Consumer"/>
    <s v="United States"/>
    <s v="Long Beach"/>
    <x v="15"/>
    <n v="11561"/>
    <x v="3"/>
    <s v="TEC-PH-10001578"/>
    <x v="2"/>
    <s v="Phones"/>
    <s v="Polycom SoundStation2 EX Conference phone"/>
    <n v="1214.8499999999999"/>
    <n v="3"/>
    <x v="0"/>
    <n v="352.30650000000003"/>
    <n v="0.29000000000000004"/>
  </r>
  <r>
    <n v="5151"/>
    <s v="CA-2017-125101"/>
    <x v="897"/>
    <x v="3"/>
    <n v="3"/>
    <x v="10"/>
    <s v="Mon"/>
    <d v="2017-03-10T00:00:00"/>
    <x v="0"/>
    <s v="SH-19975"/>
    <s v="Sally Hughsby"/>
    <s v="Corporate"/>
    <s v="United States"/>
    <s v="San Francisco"/>
    <x v="1"/>
    <n v="94109"/>
    <x v="1"/>
    <s v="OFF-ST-10000675"/>
    <x v="1"/>
    <s v="Storage"/>
    <s v="File Shuttle II and Handi-File, Black"/>
    <n v="67.78"/>
    <n v="2"/>
    <x v="0"/>
    <n v="16.945"/>
    <n v="0.25"/>
  </r>
  <r>
    <n v="5152"/>
    <s v="CA-2017-169929"/>
    <x v="145"/>
    <x v="3"/>
    <n v="9"/>
    <x v="8"/>
    <s v="Mon"/>
    <d v="2017-09-28T00:00:00"/>
    <x v="2"/>
    <s v="LS-17200"/>
    <s v="Luke Schmidt"/>
    <s v="Corporate"/>
    <s v="United States"/>
    <s v="Helena"/>
    <x v="37"/>
    <n v="59601"/>
    <x v="1"/>
    <s v="OFF-ST-10002352"/>
    <x v="1"/>
    <s v="Storage"/>
    <s v="Iris Project Case"/>
    <n v="39.9"/>
    <n v="5"/>
    <x v="0"/>
    <n v="10.374000000000001"/>
    <n v="0.26"/>
  </r>
  <r>
    <n v="5153"/>
    <s v="US-2014-121566"/>
    <x v="476"/>
    <x v="2"/>
    <n v="6"/>
    <x v="1"/>
    <s v="Mon"/>
    <d v="2014-07-06T00:00:00"/>
    <x v="1"/>
    <s v="CS-11860"/>
    <s v="Cari Schnelling"/>
    <s v="Consumer"/>
    <s v="United States"/>
    <s v="New York City"/>
    <x v="15"/>
    <n v="10011"/>
    <x v="3"/>
    <s v="OFF-BI-10004528"/>
    <x v="1"/>
    <s v="Binders"/>
    <s v="Cardinal Poly Pocket Divider Pockets for Ring Binders"/>
    <n v="2.6880000000000002"/>
    <n v="1"/>
    <x v="2"/>
    <n v="0.84"/>
    <n v="0.31249999999999994"/>
  </r>
  <r>
    <n v="5155"/>
    <s v="US-2015-124219"/>
    <x v="971"/>
    <x v="1"/>
    <n v="8"/>
    <x v="6"/>
    <s v="Fri"/>
    <d v="2015-08-08T00:00:00"/>
    <x v="2"/>
    <s v="KW-16570"/>
    <s v="Kelly Williams"/>
    <s v="Consumer"/>
    <s v="United States"/>
    <s v="Kirkwood"/>
    <x v="25"/>
    <n v="63122"/>
    <x v="2"/>
    <s v="OFF-BI-10002215"/>
    <x v="1"/>
    <s v="Binders"/>
    <s v="Wilson Jones Hanging View Binder, White, 1&quot;"/>
    <n v="28.4"/>
    <n v="4"/>
    <x v="0"/>
    <n v="13.064"/>
    <n v="0.46"/>
  </r>
  <r>
    <n v="5157"/>
    <s v="CA-2017-163006"/>
    <x v="160"/>
    <x v="3"/>
    <n v="6"/>
    <x v="1"/>
    <s v="Fri"/>
    <d v="2017-07-04T00:00:00"/>
    <x v="0"/>
    <s v="GH-14410"/>
    <s v="Gary Hansen"/>
    <s v="Home Office"/>
    <s v="United States"/>
    <s v="Chicago"/>
    <x v="10"/>
    <n v="60653"/>
    <x v="2"/>
    <s v="TEC-PH-10002584"/>
    <x v="2"/>
    <s v="Phones"/>
    <s v="Samsung Galaxy S4"/>
    <n v="1001.5839999999999"/>
    <n v="2"/>
    <x v="2"/>
    <n v="125.19799999999999"/>
    <n v="0.125"/>
  </r>
  <r>
    <n v="5160"/>
    <s v="CA-2015-156146"/>
    <x v="659"/>
    <x v="1"/>
    <n v="10"/>
    <x v="2"/>
    <s v="Mon"/>
    <d v="2015-10-30T00:00:00"/>
    <x v="0"/>
    <s v="AG-10495"/>
    <s v="Andrew Gjertsen"/>
    <s v="Corporate"/>
    <s v="United States"/>
    <s v="Peoria"/>
    <x v="16"/>
    <n v="85345"/>
    <x v="1"/>
    <s v="TEC-PH-10001700"/>
    <x v="2"/>
    <s v="Phones"/>
    <s v="Panasonic KX-TG6844B Expandable Digital Cordless Telephone"/>
    <n v="105.584"/>
    <n v="2"/>
    <x v="2"/>
    <n v="9.2385999999999999"/>
    <n v="8.7499999999999994E-2"/>
  </r>
  <r>
    <n v="5162"/>
    <s v="CA-2014-111192"/>
    <x v="1016"/>
    <x v="2"/>
    <n v="7"/>
    <x v="7"/>
    <s v="Wed"/>
    <d v="2014-08-05T00:00:00"/>
    <x v="1"/>
    <s v="TS-21430"/>
    <s v="Tom Stivers"/>
    <s v="Corporate"/>
    <s v="United States"/>
    <s v="Seattle"/>
    <x v="4"/>
    <n v="98103"/>
    <x v="1"/>
    <s v="FUR-BO-10002916"/>
    <x v="0"/>
    <s v="Bookcases"/>
    <s v="Rush Hierlooms Collection 1&quot; Thick Stackable Bookcases"/>
    <n v="1367.84"/>
    <n v="8"/>
    <x v="0"/>
    <n v="259.88959999999997"/>
    <n v="0.19"/>
  </r>
  <r>
    <n v="5163"/>
    <s v="CA-2016-115378"/>
    <x v="737"/>
    <x v="0"/>
    <n v="11"/>
    <x v="0"/>
    <s v="Fri"/>
    <d v="2016-11-23T00:00:00"/>
    <x v="0"/>
    <s v="AJ-10945"/>
    <s v="Ashley Jarboe"/>
    <s v="Consumer"/>
    <s v="United States"/>
    <s v="Taylor"/>
    <x v="12"/>
    <n v="48180"/>
    <x v="2"/>
    <s v="FUR-CH-10000863"/>
    <x v="0"/>
    <s v="Chairs"/>
    <s v="Novimex Swivel Fabric Task Chair"/>
    <n v="301.95999999999998"/>
    <n v="2"/>
    <x v="0"/>
    <n v="33.215600000000002"/>
    <n v="0.11000000000000001"/>
  </r>
  <r>
    <n v="5164"/>
    <s v="CA-2015-161627"/>
    <x v="377"/>
    <x v="1"/>
    <n v="7"/>
    <x v="7"/>
    <s v="Mon"/>
    <d v="2015-07-11T00:00:00"/>
    <x v="1"/>
    <s v="SJ-20215"/>
    <s v="Sarah Jordon"/>
    <s v="Consumer"/>
    <s v="United States"/>
    <s v="Pasadena"/>
    <x v="1"/>
    <n v="91104"/>
    <x v="1"/>
    <s v="FUR-CH-10003968"/>
    <x v="0"/>
    <s v="Chairs"/>
    <s v="Novimex Turbo Task Chair"/>
    <n v="170.352"/>
    <n v="3"/>
    <x v="2"/>
    <n v="-17.0352"/>
    <n v="-9.9999999999999992E-2"/>
  </r>
  <r>
    <n v="5165"/>
    <s v="CA-2014-121006"/>
    <x v="844"/>
    <x v="2"/>
    <n v="11"/>
    <x v="0"/>
    <s v="Mon"/>
    <d v="2014-11-16T00:00:00"/>
    <x v="1"/>
    <s v="SC-20020"/>
    <s v="Sam Craven"/>
    <s v="Consumer"/>
    <s v="United States"/>
    <s v="Midland"/>
    <x v="12"/>
    <n v="48640"/>
    <x v="2"/>
    <s v="OFF-AR-10001149"/>
    <x v="1"/>
    <s v="Art"/>
    <s v="Avery Hi-Liter Comfort Grip Fluorescent Highlighter, Yellow Ink"/>
    <n v="3.9"/>
    <n v="2"/>
    <x v="0"/>
    <n v="1.5209999999999999"/>
    <n v="0.38999999999999996"/>
  </r>
  <r>
    <n v="5171"/>
    <s v="CA-2016-122903"/>
    <x v="1017"/>
    <x v="0"/>
    <n v="5"/>
    <x v="5"/>
    <s v="Fri"/>
    <d v="2016-05-29T00:00:00"/>
    <x v="0"/>
    <s v="LA-16780"/>
    <s v="Laura Armstrong"/>
    <s v="Corporate"/>
    <s v="United States"/>
    <s v="Detroit"/>
    <x v="12"/>
    <n v="48205"/>
    <x v="2"/>
    <s v="FUR-CH-10002024"/>
    <x v="0"/>
    <s v="Chairs"/>
    <s v="HON 5400 Series Task Chairs for Big and Tall"/>
    <n v="3504.9"/>
    <n v="5"/>
    <x v="0"/>
    <n v="700.98"/>
    <n v="0.2"/>
  </r>
  <r>
    <n v="5174"/>
    <s v="CA-2015-107741"/>
    <x v="929"/>
    <x v="1"/>
    <n v="3"/>
    <x v="10"/>
    <s v="Sun"/>
    <d v="2015-03-10T00:00:00"/>
    <x v="2"/>
    <s v="FC-14335"/>
    <s v="Fred Chung"/>
    <s v="Corporate"/>
    <s v="United States"/>
    <s v="Pueblo"/>
    <x v="22"/>
    <n v="81001"/>
    <x v="1"/>
    <s v="OFF-AR-10002399"/>
    <x v="1"/>
    <s v="Art"/>
    <s v="Dixon Prang Watercolor Pencils, 10-Color Set with Brush"/>
    <n v="3.4079999999999999"/>
    <n v="1"/>
    <x v="2"/>
    <n v="0.89459999999999995"/>
    <n v="0.26250000000000001"/>
  </r>
  <r>
    <n v="5175"/>
    <s v="CA-2017-106432"/>
    <x v="15"/>
    <x v="3"/>
    <n v="10"/>
    <x v="2"/>
    <s v="Thu"/>
    <d v="2017-10-24T00:00:00"/>
    <x v="1"/>
    <s v="CA-12265"/>
    <s v="Christina Anderson"/>
    <s v="Consumer"/>
    <s v="United States"/>
    <s v="Waco"/>
    <x v="5"/>
    <n v="76706"/>
    <x v="2"/>
    <s v="OFF-BI-10002799"/>
    <x v="1"/>
    <s v="Binders"/>
    <s v="SlimView Poly Binder, 3/8&quot;"/>
    <n v="2.0720000000000001"/>
    <n v="2"/>
    <x v="3"/>
    <n v="-3.5224000000000002"/>
    <n v="-1.7"/>
  </r>
  <r>
    <n v="5177"/>
    <s v="CA-2016-148908"/>
    <x v="728"/>
    <x v="0"/>
    <n v="11"/>
    <x v="0"/>
    <s v="Sat"/>
    <d v="2016-11-08T00:00:00"/>
    <x v="2"/>
    <s v="JH-15985"/>
    <s v="Joseph Holt"/>
    <s v="Consumer"/>
    <s v="United States"/>
    <s v="San Francisco"/>
    <x v="1"/>
    <n v="94109"/>
    <x v="1"/>
    <s v="OFF-BI-10002082"/>
    <x v="1"/>
    <s v="Binders"/>
    <s v="GBC Twin Loop Wire Binding Elements"/>
    <n v="53.247999999999998"/>
    <n v="2"/>
    <x v="2"/>
    <n v="19.968"/>
    <n v="0.375"/>
  </r>
  <r>
    <n v="5178"/>
    <s v="CA-2016-123015"/>
    <x v="479"/>
    <x v="0"/>
    <n v="12"/>
    <x v="4"/>
    <s v="Mon"/>
    <d v="2016-12-30T00:00:00"/>
    <x v="1"/>
    <s v="AJ-10795"/>
    <s v="Anthony Johnson"/>
    <s v="Corporate"/>
    <s v="United States"/>
    <s v="New York City"/>
    <x v="15"/>
    <n v="10024"/>
    <x v="3"/>
    <s v="OFF-BI-10004967"/>
    <x v="1"/>
    <s v="Binders"/>
    <s v="Round Ring Binders"/>
    <n v="4.992"/>
    <n v="3"/>
    <x v="2"/>
    <n v="1.6848000000000001"/>
    <n v="0.33750000000000002"/>
  </r>
  <r>
    <n v="5179"/>
    <s v="US-2015-120502"/>
    <x v="654"/>
    <x v="1"/>
    <n v="4"/>
    <x v="3"/>
    <s v="Mon"/>
    <d v="2015-04-19T00:00:00"/>
    <x v="1"/>
    <s v="BT-11395"/>
    <s v="Bill Tyler"/>
    <s v="Corporate"/>
    <s v="United States"/>
    <s v="Los Angeles"/>
    <x v="1"/>
    <n v="90036"/>
    <x v="1"/>
    <s v="FUR-FU-10004973"/>
    <x v="0"/>
    <s v="Furnishings"/>
    <s v="Flat Face Poster Frame"/>
    <n v="37.68"/>
    <n v="2"/>
    <x v="0"/>
    <n v="15.8256"/>
    <n v="0.42"/>
  </r>
  <r>
    <n v="5182"/>
    <s v="CA-2017-108749"/>
    <x v="507"/>
    <x v="3"/>
    <n v="9"/>
    <x v="8"/>
    <s v="Tue"/>
    <d v="2017-09-15T00:00:00"/>
    <x v="2"/>
    <s v="DJ-13510"/>
    <s v="Don Jones"/>
    <s v="Corporate"/>
    <s v="United States"/>
    <s v="Woonsocket"/>
    <x v="34"/>
    <n v="2895"/>
    <x v="3"/>
    <s v="OFF-PA-10003797"/>
    <x v="1"/>
    <s v="Paper"/>
    <s v="Xerox 209"/>
    <n v="45.36"/>
    <n v="7"/>
    <x v="0"/>
    <n v="21.7728"/>
    <n v="0.48"/>
  </r>
  <r>
    <n v="5186"/>
    <s v="CA-2015-134719"/>
    <x v="993"/>
    <x v="1"/>
    <n v="10"/>
    <x v="2"/>
    <s v="Sat"/>
    <d v="2015-10-15T00:00:00"/>
    <x v="1"/>
    <s v="JD-15790"/>
    <s v="John Dryer"/>
    <s v="Consumer"/>
    <s v="United States"/>
    <s v="Jacksonville"/>
    <x v="2"/>
    <n v="32216"/>
    <x v="0"/>
    <s v="OFF-ST-10004459"/>
    <x v="1"/>
    <s v="Storage"/>
    <s v="Tennsco Single-Tier Lockers"/>
    <n v="1801.6320000000001"/>
    <n v="6"/>
    <x v="2"/>
    <n v="-337.80599999999998"/>
    <n v="-0.18749999999999997"/>
  </r>
  <r>
    <n v="5187"/>
    <s v="US-2015-154389"/>
    <x v="154"/>
    <x v="1"/>
    <n v="11"/>
    <x v="0"/>
    <s v="Fri"/>
    <d v="2015-12-03T00:00:00"/>
    <x v="1"/>
    <s v="EH-14125"/>
    <s v="Eugene Hildebrand"/>
    <s v="Home Office"/>
    <s v="United States"/>
    <s v="Philadelphia"/>
    <x v="9"/>
    <n v="19140"/>
    <x v="3"/>
    <s v="TEC-PH-10002789"/>
    <x v="2"/>
    <s v="Phones"/>
    <s v="LG Exalt"/>
    <n v="748.75199999999995"/>
    <n v="8"/>
    <x v="8"/>
    <n v="-162.2296"/>
    <n v="-0.21666666666666667"/>
  </r>
  <r>
    <n v="5190"/>
    <s v="US-2017-136679"/>
    <x v="236"/>
    <x v="3"/>
    <n v="11"/>
    <x v="0"/>
    <s v="Tue"/>
    <d v="2017-11-18T00:00:00"/>
    <x v="1"/>
    <s v="XP-21865"/>
    <s v="Xylona Preis"/>
    <s v="Consumer"/>
    <s v="United States"/>
    <s v="Pasadena"/>
    <x v="5"/>
    <n v="77506"/>
    <x v="2"/>
    <s v="TEC-AC-10004855"/>
    <x v="2"/>
    <s v="Accessories"/>
    <s v="V7 USB Numeric Keypad"/>
    <n v="167.952"/>
    <n v="6"/>
    <x v="2"/>
    <n v="-27.292200000000001"/>
    <n v="-0.16250000000000001"/>
  </r>
  <r>
    <n v="5192"/>
    <s v="US-2017-141943"/>
    <x v="1018"/>
    <x v="3"/>
    <n v="5"/>
    <x v="5"/>
    <s v="Fri"/>
    <d v="2017-05-09T00:00:00"/>
    <x v="1"/>
    <s v="DK-12985"/>
    <s v="Darren Koutras"/>
    <s v="Consumer"/>
    <s v="United States"/>
    <s v="San Francisco"/>
    <x v="1"/>
    <n v="94122"/>
    <x v="1"/>
    <s v="OFF-EN-10003448"/>
    <x v="1"/>
    <s v="Envelopes"/>
    <s v="Peel &amp; Seel Recycled Catalog Envelopes, Brown"/>
    <n v="23.16"/>
    <n v="2"/>
    <x v="0"/>
    <n v="11.58"/>
    <n v="0.5"/>
  </r>
  <r>
    <n v="5193"/>
    <s v="CA-2014-101560"/>
    <x v="679"/>
    <x v="2"/>
    <n v="11"/>
    <x v="0"/>
    <s v="Fri"/>
    <d v="2014-12-01T00:00:00"/>
    <x v="0"/>
    <s v="CS-12250"/>
    <s v="Chris Selesnick"/>
    <s v="Corporate"/>
    <s v="United States"/>
    <s v="Columbia"/>
    <x v="20"/>
    <n v="29203"/>
    <x v="0"/>
    <s v="FUR-FU-10003773"/>
    <x v="0"/>
    <s v="Furnishings"/>
    <s v="Eldon Cleatmat Plus Chair Mats for High Pile Carpets"/>
    <n v="397.6"/>
    <n v="5"/>
    <x v="0"/>
    <n v="43.735999999999997"/>
    <n v="0.10999999999999999"/>
  </r>
  <r>
    <n v="5197"/>
    <s v="CA-2014-159709"/>
    <x v="1019"/>
    <x v="2"/>
    <n v="5"/>
    <x v="5"/>
    <s v="Sat"/>
    <d v="2014-05-15T00:00:00"/>
    <x v="1"/>
    <s v="AI-10855"/>
    <s v="Arianne Irving"/>
    <s v="Consumer"/>
    <s v="United States"/>
    <s v="Kent"/>
    <x v="4"/>
    <n v="98031"/>
    <x v="1"/>
    <s v="OFF-EN-10001434"/>
    <x v="1"/>
    <s v="Envelopes"/>
    <s v="Strathmore #10 Envelopes, Ultimate White"/>
    <n v="158.13"/>
    <n v="3"/>
    <x v="0"/>
    <n v="77.483699999999999"/>
    <n v="0.49"/>
  </r>
  <r>
    <n v="5199"/>
    <s v="CA-2016-103982"/>
    <x v="835"/>
    <x v="0"/>
    <n v="3"/>
    <x v="10"/>
    <s v="Thu"/>
    <d v="2016-03-08T00:00:00"/>
    <x v="1"/>
    <s v="AA-10315"/>
    <s v="Alex Avila"/>
    <s v="Consumer"/>
    <s v="United States"/>
    <s v="Round Rock"/>
    <x v="5"/>
    <n v="78664"/>
    <x v="2"/>
    <s v="OFF-SU-10000151"/>
    <x v="1"/>
    <s v="Supplies"/>
    <s v="High Speed Automatic Electric Letter Opener"/>
    <n v="3930.0720000000001"/>
    <n v="3"/>
    <x v="2"/>
    <n v="-786.01440000000002"/>
    <n v="-0.2"/>
  </r>
  <r>
    <n v="5203"/>
    <s v="CA-2015-142454"/>
    <x v="758"/>
    <x v="1"/>
    <n v="8"/>
    <x v="6"/>
    <s v="Sat"/>
    <d v="2015-08-19T00:00:00"/>
    <x v="1"/>
    <s v="RE-19450"/>
    <s v="Richard Eichhorn"/>
    <s v="Consumer"/>
    <s v="United States"/>
    <s v="Oakland"/>
    <x v="1"/>
    <n v="94601"/>
    <x v="1"/>
    <s v="FUR-FU-10004018"/>
    <x v="0"/>
    <s v="Furnishings"/>
    <s v="Tensor Computer Mounted Lamp"/>
    <n v="104.23"/>
    <n v="7"/>
    <x v="0"/>
    <n v="28.142099999999999"/>
    <n v="0.26999999999999996"/>
  </r>
  <r>
    <n v="5205"/>
    <s v="CA-2015-102015"/>
    <x v="805"/>
    <x v="1"/>
    <n v="9"/>
    <x v="8"/>
    <s v="Sat"/>
    <d v="2015-09-18T00:00:00"/>
    <x v="1"/>
    <s v="TM-21010"/>
    <s v="Tamara Manning"/>
    <s v="Consumer"/>
    <s v="United States"/>
    <s v="Auburn"/>
    <x v="15"/>
    <n v="13021"/>
    <x v="3"/>
    <s v="OFF-AR-10004685"/>
    <x v="1"/>
    <s v="Art"/>
    <s v="Binney &amp; Smith Crayola Metallic Colored Pencils, 8-Color Set"/>
    <n v="9.26"/>
    <n v="2"/>
    <x v="0"/>
    <n v="3.0558000000000001"/>
    <n v="0.33"/>
  </r>
  <r>
    <n v="5211"/>
    <s v="CA-2015-156755"/>
    <x v="1020"/>
    <x v="1"/>
    <n v="1"/>
    <x v="9"/>
    <s v="Mon"/>
    <d v="2015-01-18T00:00:00"/>
    <x v="1"/>
    <s v="YS-21880"/>
    <s v="Yana Sorensen"/>
    <s v="Corporate"/>
    <s v="United States"/>
    <s v="Newark"/>
    <x v="13"/>
    <n v="19711"/>
    <x v="3"/>
    <s v="OFF-ST-10002615"/>
    <x v="1"/>
    <s v="Storage"/>
    <s v="Dual Level, Single-Width Filing Carts"/>
    <n v="465.18"/>
    <n v="3"/>
    <x v="0"/>
    <n v="120.9468"/>
    <n v="0.26"/>
  </r>
  <r>
    <n v="5212"/>
    <s v="CA-2015-130876"/>
    <x v="788"/>
    <x v="1"/>
    <n v="5"/>
    <x v="5"/>
    <s v="Tue"/>
    <d v="2015-05-16T00:00:00"/>
    <x v="0"/>
    <s v="AZ-10750"/>
    <s v="Annie Zypern"/>
    <s v="Consumer"/>
    <s v="United States"/>
    <s v="New York City"/>
    <x v="15"/>
    <n v="10024"/>
    <x v="3"/>
    <s v="OFF-ST-10004258"/>
    <x v="1"/>
    <s v="Storage"/>
    <s v="Portable Personal File Box"/>
    <n v="36.630000000000003"/>
    <n v="3"/>
    <x v="0"/>
    <n v="9.8901000000000003"/>
    <n v="0.27"/>
  </r>
  <r>
    <n v="5213"/>
    <s v="CA-2016-145898"/>
    <x v="181"/>
    <x v="0"/>
    <n v="9"/>
    <x v="8"/>
    <s v="Mon"/>
    <d v="2016-09-26T00:00:00"/>
    <x v="3"/>
    <s v="CM-12445"/>
    <s v="Chuck Magee"/>
    <s v="Consumer"/>
    <s v="United States"/>
    <s v="Redlands"/>
    <x v="1"/>
    <n v="92374"/>
    <x v="1"/>
    <s v="OFF-ST-10004507"/>
    <x v="1"/>
    <s v="Storage"/>
    <s v="Advantus Rolling Storage Box"/>
    <n v="51.45"/>
    <n v="3"/>
    <x v="0"/>
    <n v="13.891500000000001"/>
    <n v="0.27"/>
  </r>
  <r>
    <n v="5217"/>
    <s v="US-2017-159562"/>
    <x v="425"/>
    <x v="3"/>
    <n v="9"/>
    <x v="8"/>
    <s v="Sat"/>
    <d v="2017-09-15T00:00:00"/>
    <x v="1"/>
    <s v="JB-16000"/>
    <s v="Joy Bell-"/>
    <s v="Consumer"/>
    <s v="United States"/>
    <s v="Roseville"/>
    <x v="12"/>
    <n v="48066"/>
    <x v="2"/>
    <s v="OFF-EN-10000461"/>
    <x v="1"/>
    <s v="Envelopes"/>
    <s v="#10- 4 1/8&quot; x 9 1/2&quot; Recycled Envelopes"/>
    <n v="17.48"/>
    <n v="2"/>
    <x v="0"/>
    <n v="8.2156000000000002"/>
    <n v="0.47000000000000003"/>
  </r>
  <r>
    <n v="5218"/>
    <s v="CA-2017-134635"/>
    <x v="4"/>
    <x v="3"/>
    <n v="4"/>
    <x v="3"/>
    <s v="Sat"/>
    <d v="2017-04-17T00:00:00"/>
    <x v="0"/>
    <s v="NS-18640"/>
    <s v="Noel Staavos"/>
    <s v="Corporate"/>
    <s v="United States"/>
    <s v="Los Angeles"/>
    <x v="1"/>
    <n v="90049"/>
    <x v="1"/>
    <s v="OFF-PA-10002254"/>
    <x v="1"/>
    <s v="Paper"/>
    <s v="Xerox 1883"/>
    <n v="79.14"/>
    <n v="3"/>
    <x v="0"/>
    <n v="36.404400000000003"/>
    <n v="0.46"/>
  </r>
  <r>
    <n v="5219"/>
    <s v="CA-2017-167080"/>
    <x v="192"/>
    <x v="3"/>
    <n v="6"/>
    <x v="1"/>
    <s v="Sat"/>
    <d v="2017-06-14T00:00:00"/>
    <x v="1"/>
    <s v="LC-16930"/>
    <s v="Linda Cazamias"/>
    <s v="Corporate"/>
    <s v="United States"/>
    <s v="New York City"/>
    <x v="15"/>
    <n v="10011"/>
    <x v="3"/>
    <s v="OFF-AR-10001868"/>
    <x v="1"/>
    <s v="Art"/>
    <s v="Prang Dustless Chalk Sticks"/>
    <n v="8.4"/>
    <n v="5"/>
    <x v="0"/>
    <n v="4.2"/>
    <n v="0.5"/>
  </r>
  <r>
    <n v="5220"/>
    <s v="CA-2017-145653"/>
    <x v="848"/>
    <x v="3"/>
    <n v="9"/>
    <x v="8"/>
    <s v="Fri"/>
    <d v="2017-09-01T00:00:00"/>
    <x v="3"/>
    <s v="CA-12775"/>
    <s v="Cynthia Arntzen"/>
    <s v="Consumer"/>
    <s v="United States"/>
    <s v="Detroit"/>
    <x v="12"/>
    <n v="48205"/>
    <x v="2"/>
    <s v="FUR-CH-10004875"/>
    <x v="0"/>
    <s v="Chairs"/>
    <s v="Harbour Creations 67200 Series Stacking Chairs"/>
    <n v="498.26"/>
    <n v="7"/>
    <x v="0"/>
    <n v="134.53020000000001"/>
    <n v="0.27"/>
  </r>
  <r>
    <n v="5221"/>
    <s v="CA-2014-140487"/>
    <x v="1021"/>
    <x v="2"/>
    <n v="6"/>
    <x v="1"/>
    <s v="Sat"/>
    <d v="2014-06-20T00:00:00"/>
    <x v="1"/>
    <s v="SR-20425"/>
    <s v="Sharelle Roach"/>
    <s v="Home Office"/>
    <s v="United States"/>
    <s v="Detroit"/>
    <x v="12"/>
    <n v="48234"/>
    <x v="2"/>
    <s v="FUR-BO-10000711"/>
    <x v="0"/>
    <s v="Bookcases"/>
    <s v="Hon Metal Bookcases, Gray"/>
    <n v="212.94"/>
    <n v="3"/>
    <x v="0"/>
    <n v="57.4938"/>
    <n v="0.27"/>
  </r>
  <r>
    <n v="5222"/>
    <s v="CA-2017-117401"/>
    <x v="791"/>
    <x v="3"/>
    <n v="5"/>
    <x v="5"/>
    <s v="Thu"/>
    <d v="2017-05-22T00:00:00"/>
    <x v="0"/>
    <s v="PP-18955"/>
    <s v="Paul Prost"/>
    <s v="Home Office"/>
    <s v="United States"/>
    <s v="Springfield"/>
    <x v="25"/>
    <n v="65807"/>
    <x v="2"/>
    <s v="OFF-AP-10000938"/>
    <x v="1"/>
    <s v="Appliances"/>
    <s v="Avanti 1.7 Cu. Ft. Refrigerator"/>
    <n v="706.86"/>
    <n v="7"/>
    <x v="0"/>
    <n v="197.92080000000001"/>
    <n v="0.28000000000000003"/>
  </r>
  <r>
    <n v="5225"/>
    <s v="US-2017-109582"/>
    <x v="507"/>
    <x v="3"/>
    <n v="9"/>
    <x v="8"/>
    <s v="Tue"/>
    <d v="2017-09-17T00:00:00"/>
    <x v="0"/>
    <s v="JM-15865"/>
    <s v="John Murray"/>
    <s v="Consumer"/>
    <s v="United States"/>
    <s v="Los Angeles"/>
    <x v="1"/>
    <n v="90036"/>
    <x v="1"/>
    <s v="OFF-PA-10004071"/>
    <x v="1"/>
    <s v="Paper"/>
    <s v="Eaton Premium Continuous-Feed Paper, 25% Cotton, Letter Size, White, 1000 Shts/Box"/>
    <n v="166.44"/>
    <n v="3"/>
    <x v="0"/>
    <n v="79.891199999999998"/>
    <n v="0.48"/>
  </r>
  <r>
    <n v="5226"/>
    <s v="CA-2016-119865"/>
    <x v="1022"/>
    <x v="0"/>
    <n v="6"/>
    <x v="1"/>
    <s v="Tue"/>
    <d v="2016-06-26T00:00:00"/>
    <x v="1"/>
    <s v="AS-10090"/>
    <s v="Adam Shillingsburg"/>
    <s v="Consumer"/>
    <s v="United States"/>
    <s v="New York City"/>
    <x v="15"/>
    <n v="10011"/>
    <x v="3"/>
    <s v="OFF-BI-10001553"/>
    <x v="1"/>
    <s v="Binders"/>
    <s v="SpineVue Locking Slant-D Ring Binders by Cardinal"/>
    <n v="36.56"/>
    <n v="5"/>
    <x v="2"/>
    <n v="12.795999999999999"/>
    <n v="0.35"/>
  </r>
  <r>
    <n v="5229"/>
    <s v="US-2014-147648"/>
    <x v="35"/>
    <x v="2"/>
    <n v="11"/>
    <x v="0"/>
    <s v="Wed"/>
    <d v="2014-12-01T00:00:00"/>
    <x v="1"/>
    <s v="LS-16975"/>
    <s v="Lindsay Shagiari"/>
    <s v="Home Office"/>
    <s v="United States"/>
    <s v="San Francisco"/>
    <x v="1"/>
    <n v="94109"/>
    <x v="1"/>
    <s v="OFF-PA-10001033"/>
    <x v="1"/>
    <s v="Paper"/>
    <s v="Xerox 1893"/>
    <n v="81.98"/>
    <n v="2"/>
    <x v="0"/>
    <n v="40.170200000000001"/>
    <n v="0.49"/>
  </r>
  <r>
    <n v="5230"/>
    <s v="CA-2017-124436"/>
    <x v="495"/>
    <x v="3"/>
    <n v="3"/>
    <x v="10"/>
    <s v="Sun"/>
    <d v="2017-03-22T00:00:00"/>
    <x v="0"/>
    <s v="SA-20830"/>
    <s v="Sue Ann Reed"/>
    <s v="Consumer"/>
    <s v="United States"/>
    <s v="Fresno"/>
    <x v="1"/>
    <n v="93727"/>
    <x v="1"/>
    <s v="OFF-BI-10001553"/>
    <x v="1"/>
    <s v="Binders"/>
    <s v="SpineVue Locking Slant-D Ring Binders by Cardinal"/>
    <n v="14.624000000000001"/>
    <n v="2"/>
    <x v="2"/>
    <n v="5.1184000000000003"/>
    <n v="0.35000000000000003"/>
  </r>
  <r>
    <n v="5234"/>
    <s v="CA-2014-115084"/>
    <x v="635"/>
    <x v="2"/>
    <n v="10"/>
    <x v="2"/>
    <s v="Sat"/>
    <d v="2014-10-22T00:00:00"/>
    <x v="1"/>
    <s v="LS-17200"/>
    <s v="Luke Schmidt"/>
    <s v="Corporate"/>
    <s v="United States"/>
    <s v="Texarkana"/>
    <x v="36"/>
    <n v="71854"/>
    <x v="0"/>
    <s v="FUR-CH-10004626"/>
    <x v="0"/>
    <s v="Chairs"/>
    <s v="Office Star Flex Back Scooter Chair with Aluminum Finish Frame"/>
    <n v="605.34"/>
    <n v="6"/>
    <x v="0"/>
    <n v="145.2816"/>
    <n v="0.24"/>
  </r>
  <r>
    <n v="5235"/>
    <s v="CA-2017-131037"/>
    <x v="1023"/>
    <x v="3"/>
    <n v="8"/>
    <x v="6"/>
    <s v="Tue"/>
    <d v="2017-08-23T00:00:00"/>
    <x v="2"/>
    <s v="TM-21490"/>
    <s v="Tony Molinari"/>
    <s v="Consumer"/>
    <s v="United States"/>
    <s v="San Francisco"/>
    <x v="1"/>
    <n v="94110"/>
    <x v="1"/>
    <s v="FUR-TA-10001768"/>
    <x v="0"/>
    <s v="Tables"/>
    <s v="Hon Racetrack Conference Tables"/>
    <n v="210.00800000000001"/>
    <n v="1"/>
    <x v="2"/>
    <n v="2.6251000000000002"/>
    <n v="1.2500000000000001E-2"/>
  </r>
  <r>
    <n v="5240"/>
    <s v="CA-2016-116561"/>
    <x v="108"/>
    <x v="0"/>
    <n v="9"/>
    <x v="8"/>
    <s v="Sun"/>
    <d v="2016-09-17T00:00:00"/>
    <x v="1"/>
    <s v="EB-14110"/>
    <s v="Eugene Barchas"/>
    <s v="Consumer"/>
    <s v="United States"/>
    <s v="San Jose"/>
    <x v="1"/>
    <n v="95123"/>
    <x v="1"/>
    <s v="OFF-ST-10004186"/>
    <x v="1"/>
    <s v="Storage"/>
    <s v="Stur-D-Stor Shelving, Vertical 5-Shelf: 72&quot;H x 36&quot;W x 18 1/2&quot;D"/>
    <n v="332.94"/>
    <n v="3"/>
    <x v="0"/>
    <n v="6.6588000000000003"/>
    <n v="0.02"/>
  </r>
  <r>
    <n v="5242"/>
    <s v="CA-2016-110730"/>
    <x v="709"/>
    <x v="0"/>
    <n v="9"/>
    <x v="8"/>
    <s v="Fri"/>
    <d v="2016-09-26T00:00:00"/>
    <x v="0"/>
    <s v="CM-11815"/>
    <s v="Candace McMahon"/>
    <s v="Corporate"/>
    <s v="United States"/>
    <s v="Seattle"/>
    <x v="4"/>
    <n v="98115"/>
    <x v="1"/>
    <s v="OFF-SU-10004737"/>
    <x v="1"/>
    <s v="Supplies"/>
    <s v="Acme Design Stainless Steel Bent Scissors"/>
    <n v="13.68"/>
    <n v="2"/>
    <x v="0"/>
    <n v="3.6936"/>
    <n v="0.27"/>
  </r>
  <r>
    <n v="5243"/>
    <s v="CA-2017-146367"/>
    <x v="1013"/>
    <x v="3"/>
    <n v="8"/>
    <x v="6"/>
    <s v="Fri"/>
    <d v="2017-08-08T00:00:00"/>
    <x v="1"/>
    <s v="HM-14860"/>
    <s v="Harry Marie"/>
    <s v="Corporate"/>
    <s v="United States"/>
    <s v="Carrollton"/>
    <x v="5"/>
    <n v="75007"/>
    <x v="2"/>
    <s v="OFF-BI-10002827"/>
    <x v="1"/>
    <s v="Binders"/>
    <s v="Avery Durable Poly Binders"/>
    <n v="3.3180000000000001"/>
    <n v="3"/>
    <x v="3"/>
    <n v="-5.6406000000000001"/>
    <n v="-1.7"/>
  </r>
  <r>
    <n v="5244"/>
    <s v="CA-2016-149454"/>
    <x v="196"/>
    <x v="0"/>
    <n v="7"/>
    <x v="7"/>
    <s v="Mon"/>
    <d v="2016-07-26T00:00:00"/>
    <x v="2"/>
    <s v="KM-16375"/>
    <s v="Katherine Murray"/>
    <s v="Home Office"/>
    <s v="United States"/>
    <s v="Arlington"/>
    <x v="17"/>
    <n v="22204"/>
    <x v="0"/>
    <s v="OFF-BI-10003694"/>
    <x v="1"/>
    <s v="Binders"/>
    <s v="Avery 3 1/2&quot; Diskette Storage Pages, 10/Pack"/>
    <n v="10.44"/>
    <n v="1"/>
    <x v="0"/>
    <n v="4.8023999999999996"/>
    <n v="0.45999999999999996"/>
  </r>
  <r>
    <n v="5245"/>
    <s v="CA-2016-156265"/>
    <x v="1024"/>
    <x v="0"/>
    <n v="8"/>
    <x v="6"/>
    <s v="Tue"/>
    <d v="2016-08-04T00:00:00"/>
    <x v="0"/>
    <s v="BF-11020"/>
    <s v="Barry Französisch"/>
    <s v="Corporate"/>
    <s v="United States"/>
    <s v="Los Angeles"/>
    <x v="1"/>
    <n v="90032"/>
    <x v="1"/>
    <s v="FUR-TA-10001691"/>
    <x v="0"/>
    <s v="Tables"/>
    <s v="Barricks Non-Folding Utility Table with Steel Legs, Laminate Tops"/>
    <n v="136.464"/>
    <n v="2"/>
    <x v="2"/>
    <n v="15.3522"/>
    <n v="0.1125"/>
  </r>
  <r>
    <n v="5248"/>
    <s v="US-2015-168914"/>
    <x v="1025"/>
    <x v="1"/>
    <n v="5"/>
    <x v="5"/>
    <s v="Thu"/>
    <d v="2015-05-27T00:00:00"/>
    <x v="1"/>
    <s v="JE-15745"/>
    <s v="Joel Eaton"/>
    <s v="Consumer"/>
    <s v="United States"/>
    <s v="Frankfort"/>
    <x v="10"/>
    <n v="60423"/>
    <x v="2"/>
    <s v="OFF-AP-10000358"/>
    <x v="1"/>
    <s v="Appliances"/>
    <s v="Fellowes Basic Home/Office Series Surge Protectors"/>
    <n v="20.768000000000001"/>
    <n v="8"/>
    <x v="3"/>
    <n v="-52.958399999999997"/>
    <n v="-2.5499999999999998"/>
  </r>
  <r>
    <n v="5249"/>
    <s v="US-2017-110989"/>
    <x v="132"/>
    <x v="3"/>
    <n v="11"/>
    <x v="0"/>
    <s v="Fri"/>
    <d v="2017-11-05T00:00:00"/>
    <x v="0"/>
    <s v="EJ-14155"/>
    <s v="Eva Jacobs"/>
    <s v="Consumer"/>
    <s v="United States"/>
    <s v="Seattle"/>
    <x v="4"/>
    <n v="98105"/>
    <x v="1"/>
    <s v="TEC-AC-10002345"/>
    <x v="2"/>
    <s v="Accessories"/>
    <s v="HP Standard 104 key PS/2 Keyboard"/>
    <n v="43.5"/>
    <n v="3"/>
    <x v="0"/>
    <n v="10.875"/>
    <n v="0.25"/>
  </r>
  <r>
    <n v="5250"/>
    <s v="CA-2015-106215"/>
    <x v="389"/>
    <x v="1"/>
    <n v="4"/>
    <x v="3"/>
    <s v="Thu"/>
    <d v="2015-04-21T00:00:00"/>
    <x v="1"/>
    <s v="BN-11470"/>
    <s v="Brad Norvell"/>
    <s v="Corporate"/>
    <s v="United States"/>
    <s v="Philadelphia"/>
    <x v="9"/>
    <n v="19143"/>
    <x v="3"/>
    <s v="OFF-FA-10001229"/>
    <x v="1"/>
    <s v="Fasteners"/>
    <s v="Staples"/>
    <n v="12.576000000000001"/>
    <n v="4"/>
    <x v="2"/>
    <n v="4.0872000000000002"/>
    <n v="0.32500000000000001"/>
  </r>
  <r>
    <n v="5251"/>
    <s v="US-2016-169369"/>
    <x v="932"/>
    <x v="0"/>
    <n v="12"/>
    <x v="4"/>
    <s v="Mon"/>
    <d v="2016-12-18T00:00:00"/>
    <x v="1"/>
    <s v="EC-14050"/>
    <s v="Erin Creighton"/>
    <s v="Consumer"/>
    <s v="United States"/>
    <s v="Columbus"/>
    <x v="32"/>
    <n v="31907"/>
    <x v="0"/>
    <s v="TEC-AC-10001314"/>
    <x v="2"/>
    <s v="Accessories"/>
    <s v="Case Logic 2.4GHz Wireless Keyboard"/>
    <n v="249.95"/>
    <n v="5"/>
    <x v="0"/>
    <n v="19.995999999999999"/>
    <n v="0.08"/>
  </r>
  <r>
    <n v="5253"/>
    <s v="CA-2015-132318"/>
    <x v="625"/>
    <x v="1"/>
    <n v="10"/>
    <x v="2"/>
    <s v="Fri"/>
    <d v="2015-11-02T00:00:00"/>
    <x v="2"/>
    <s v="TT-21220"/>
    <s v="Thomas Thornton"/>
    <s v="Consumer"/>
    <s v="United States"/>
    <s v="Virginia Beach"/>
    <x v="17"/>
    <n v="23464"/>
    <x v="0"/>
    <s v="OFF-AP-10000026"/>
    <x v="1"/>
    <s v="Appliances"/>
    <s v="Tripp Lite Isotel 6 Outlet Surge Protector with Fax/Modem Protection"/>
    <n v="182.91"/>
    <n v="3"/>
    <x v="0"/>
    <n v="53.043900000000001"/>
    <n v="0.29000000000000004"/>
  </r>
  <r>
    <n v="5254"/>
    <s v="US-2014-131982"/>
    <x v="1003"/>
    <x v="2"/>
    <n v="3"/>
    <x v="10"/>
    <s v="Fri"/>
    <d v="2014-03-11T00:00:00"/>
    <x v="0"/>
    <s v="NP-18685"/>
    <s v="Nora Pelletier"/>
    <s v="Home Office"/>
    <s v="United States"/>
    <s v="Des Moines"/>
    <x v="4"/>
    <n v="98198"/>
    <x v="1"/>
    <s v="OFF-BI-10004224"/>
    <x v="1"/>
    <s v="Binders"/>
    <s v="Catalog Binders with Expanding Posts"/>
    <n v="107.648"/>
    <n v="2"/>
    <x v="2"/>
    <n v="33.64"/>
    <n v="0.3125"/>
  </r>
  <r>
    <n v="5255"/>
    <s v="CA-2015-125185"/>
    <x v="613"/>
    <x v="1"/>
    <n v="3"/>
    <x v="10"/>
    <s v="Thu"/>
    <d v="2015-03-07T00:00:00"/>
    <x v="0"/>
    <s v="AH-10195"/>
    <s v="Alan Haines"/>
    <s v="Corporate"/>
    <s v="United States"/>
    <s v="Bethlehem"/>
    <x v="9"/>
    <n v="18018"/>
    <x v="3"/>
    <s v="FUR-CH-10002647"/>
    <x v="0"/>
    <s v="Chairs"/>
    <s v="Situations Contoured Folding Chairs, 4/Set"/>
    <n v="99.372"/>
    <n v="2"/>
    <x v="4"/>
    <n v="-7.0979999999999999"/>
    <n v="-7.1428571428571425E-2"/>
  </r>
  <r>
    <n v="5257"/>
    <s v="CA-2016-130078"/>
    <x v="587"/>
    <x v="0"/>
    <n v="8"/>
    <x v="6"/>
    <s v="Mon"/>
    <d v="2016-08-14T00:00:00"/>
    <x v="1"/>
    <s v="CC-12145"/>
    <s v="Charles Crestani"/>
    <s v="Consumer"/>
    <s v="United States"/>
    <s v="Oklahoma City"/>
    <x v="26"/>
    <n v="73120"/>
    <x v="2"/>
    <s v="OFF-PA-10003270"/>
    <x v="1"/>
    <s v="Paper"/>
    <s v="Xerox 1954"/>
    <n v="10.56"/>
    <n v="2"/>
    <x v="0"/>
    <n v="4.7519999999999998"/>
    <n v="0.44999999999999996"/>
  </r>
  <r>
    <n v="5258"/>
    <s v="US-2017-114034"/>
    <x v="1026"/>
    <x v="3"/>
    <n v="1"/>
    <x v="9"/>
    <s v="Tue"/>
    <d v="2017-01-08T00:00:00"/>
    <x v="1"/>
    <s v="DL-13315"/>
    <s v="Delfina Latchford"/>
    <s v="Consumer"/>
    <s v="United States"/>
    <s v="Rancho Cucamonga"/>
    <x v="1"/>
    <n v="91730"/>
    <x v="1"/>
    <s v="OFF-PA-10004735"/>
    <x v="1"/>
    <s v="Paper"/>
    <s v="Xerox 1905"/>
    <n v="38.880000000000003"/>
    <n v="6"/>
    <x v="0"/>
    <n v="18.662400000000002"/>
    <n v="0.48000000000000004"/>
  </r>
  <r>
    <n v="5259"/>
    <s v="US-2017-115595"/>
    <x v="446"/>
    <x v="3"/>
    <n v="10"/>
    <x v="2"/>
    <s v="Mon"/>
    <d v="2017-10-11T00:00:00"/>
    <x v="2"/>
    <s v="XP-21865"/>
    <s v="Xylona Preis"/>
    <s v="Consumer"/>
    <s v="United States"/>
    <s v="Los Angeles"/>
    <x v="1"/>
    <n v="90032"/>
    <x v="1"/>
    <s v="OFF-PA-10001745"/>
    <x v="1"/>
    <s v="Paper"/>
    <s v="Wirebound Message Books, 2 7/8&quot; x 5&quot;, 3 Forms per Page"/>
    <n v="35.200000000000003"/>
    <n v="5"/>
    <x v="0"/>
    <n v="16.544"/>
    <n v="0.47"/>
  </r>
  <r>
    <n v="5261"/>
    <s v="CA-2014-105165"/>
    <x v="554"/>
    <x v="2"/>
    <n v="9"/>
    <x v="8"/>
    <s v="Sun"/>
    <d v="2014-09-10T00:00:00"/>
    <x v="2"/>
    <s v="SZ-20035"/>
    <s v="Sam Zeldin"/>
    <s v="Home Office"/>
    <s v="United States"/>
    <s v="Houston"/>
    <x v="5"/>
    <n v="77036"/>
    <x v="2"/>
    <s v="TEC-PH-10000675"/>
    <x v="2"/>
    <s v="Phones"/>
    <s v="Panasonic KX TS3282B Corded phone"/>
    <n v="196.77600000000001"/>
    <n v="3"/>
    <x v="2"/>
    <n v="14.7582"/>
    <n v="7.4999999999999997E-2"/>
  </r>
  <r>
    <n v="5266"/>
    <s v="CA-2017-147452"/>
    <x v="1027"/>
    <x v="3"/>
    <n v="9"/>
    <x v="8"/>
    <s v="Sat"/>
    <d v="2017-10-03T00:00:00"/>
    <x v="2"/>
    <s v="CS-11845"/>
    <s v="Cari Sayre"/>
    <s v="Corporate"/>
    <s v="United States"/>
    <s v="Seattle"/>
    <x v="4"/>
    <n v="98103"/>
    <x v="1"/>
    <s v="OFF-PA-10001838"/>
    <x v="1"/>
    <s v="Paper"/>
    <s v="Adams Telephone Message Book W/Dividers/Space For Phone Numbers, 5 1/4&quot;X8 1/2&quot;, 300/Messages"/>
    <n v="11.76"/>
    <n v="2"/>
    <x v="0"/>
    <n v="5.7624000000000004"/>
    <n v="0.49000000000000005"/>
  </r>
  <r>
    <n v="5269"/>
    <s v="US-2017-114657"/>
    <x v="670"/>
    <x v="3"/>
    <n v="11"/>
    <x v="0"/>
    <s v="Thu"/>
    <d v="2017-11-21T00:00:00"/>
    <x v="1"/>
    <s v="MH-18115"/>
    <s v="Mick Hernandez"/>
    <s v="Home Office"/>
    <s v="United States"/>
    <s v="Yonkers"/>
    <x v="15"/>
    <n v="10701"/>
    <x v="3"/>
    <s v="TEC-MA-10003173"/>
    <x v="2"/>
    <s v="Machines"/>
    <s v="Hewlett-Packard 300S Scientific Calculator"/>
    <n v="52.44"/>
    <n v="4"/>
    <x v="0"/>
    <n v="24.122399999999999"/>
    <n v="0.46"/>
  </r>
  <r>
    <n v="5270"/>
    <s v="CA-2017-144484"/>
    <x v="219"/>
    <x v="3"/>
    <n v="9"/>
    <x v="8"/>
    <s v="Mon"/>
    <d v="2017-09-11T00:00:00"/>
    <x v="3"/>
    <s v="CB-12025"/>
    <s v="Cassandra Brandow"/>
    <s v="Consumer"/>
    <s v="United States"/>
    <s v="San Francisco"/>
    <x v="1"/>
    <n v="94110"/>
    <x v="1"/>
    <s v="FUR-FU-10000260"/>
    <x v="0"/>
    <s v="Furnishings"/>
    <s v="6&quot; Cubicle Wall Clock, Black"/>
    <n v="32.36"/>
    <n v="4"/>
    <x v="0"/>
    <n v="11.6496"/>
    <n v="0.36"/>
  </r>
  <r>
    <n v="5272"/>
    <s v="CA-2017-125913"/>
    <x v="1028"/>
    <x v="3"/>
    <n v="1"/>
    <x v="9"/>
    <s v="Mon"/>
    <d v="2017-01-16T00:00:00"/>
    <x v="3"/>
    <s v="JO-15145"/>
    <s v="Jack O'Briant"/>
    <s v="Corporate"/>
    <s v="United States"/>
    <s v="Los Angeles"/>
    <x v="1"/>
    <n v="90008"/>
    <x v="1"/>
    <s v="FUR-FU-10001487"/>
    <x v="0"/>
    <s v="Furnishings"/>
    <s v="Eldon Expressions Wood and Plastic Desk Accessories, Cherry Wood"/>
    <n v="27.92"/>
    <n v="4"/>
    <x v="0"/>
    <n v="8.0968"/>
    <n v="0.28999999999999998"/>
  </r>
  <r>
    <n v="5274"/>
    <s v="US-2016-158309"/>
    <x v="488"/>
    <x v="0"/>
    <n v="11"/>
    <x v="0"/>
    <s v="Sat"/>
    <d v="2016-11-29T00:00:00"/>
    <x v="2"/>
    <s v="PA-19060"/>
    <s v="Pete Armstrong"/>
    <s v="Home Office"/>
    <s v="United States"/>
    <s v="Miami"/>
    <x v="2"/>
    <n v="33142"/>
    <x v="0"/>
    <s v="OFF-BI-10000145"/>
    <x v="1"/>
    <s v="Binders"/>
    <s v="Zipper Ring Binder Pockets"/>
    <n v="3.7440000000000002"/>
    <n v="4"/>
    <x v="7"/>
    <n v="-2.6208"/>
    <n v="-0.7"/>
  </r>
  <r>
    <n v="5275"/>
    <s v="CA-2015-162887"/>
    <x v="208"/>
    <x v="1"/>
    <n v="11"/>
    <x v="0"/>
    <s v="Sat"/>
    <d v="2015-11-09T00:00:00"/>
    <x v="0"/>
    <s v="SV-20785"/>
    <s v="Stewart Visinsky"/>
    <s v="Consumer"/>
    <s v="United States"/>
    <s v="Burlington"/>
    <x v="42"/>
    <n v="5408"/>
    <x v="3"/>
    <s v="FUR-CH-10000595"/>
    <x v="0"/>
    <s v="Chairs"/>
    <s v="Safco Contoured Stacking Chairs"/>
    <n v="715.2"/>
    <n v="3"/>
    <x v="0"/>
    <n v="178.8"/>
    <n v="0.25"/>
  </r>
  <r>
    <n v="5276"/>
    <s v="CA-2017-147333"/>
    <x v="811"/>
    <x v="3"/>
    <n v="12"/>
    <x v="4"/>
    <s v="Thu"/>
    <d v="2017-12-20T00:00:00"/>
    <x v="1"/>
    <s v="KL-16555"/>
    <s v="Kelly Lampkin"/>
    <s v="Corporate"/>
    <s v="United States"/>
    <s v="Fayetteville"/>
    <x v="36"/>
    <n v="72701"/>
    <x v="0"/>
    <s v="TEC-AC-10004469"/>
    <x v="2"/>
    <s v="Accessories"/>
    <s v="Microsoft Sculpt Comfort Mouse"/>
    <n v="159.80000000000001"/>
    <n v="4"/>
    <x v="0"/>
    <n v="70.311999999999998"/>
    <n v="0.43999999999999995"/>
  </r>
  <r>
    <n v="5278"/>
    <s v="CA-2014-113859"/>
    <x v="103"/>
    <x v="2"/>
    <n v="9"/>
    <x v="8"/>
    <s v="Sat"/>
    <d v="2014-09-17T00:00:00"/>
    <x v="1"/>
    <s v="BC-11125"/>
    <s v="Becky Castell"/>
    <s v="Home Office"/>
    <s v="United States"/>
    <s v="Odessa"/>
    <x v="5"/>
    <n v="79762"/>
    <x v="2"/>
    <s v="FUR-CH-10004698"/>
    <x v="0"/>
    <s v="Chairs"/>
    <s v="Padded Folding Chairs, Black, 4/Carton"/>
    <n v="340.11599999999999"/>
    <n v="6"/>
    <x v="4"/>
    <n v="-9.7175999999999991"/>
    <n v="-2.8571428571428571E-2"/>
  </r>
  <r>
    <n v="5279"/>
    <s v="CA-2014-159681"/>
    <x v="1029"/>
    <x v="2"/>
    <n v="12"/>
    <x v="4"/>
    <s v="Sun"/>
    <d v="2014-12-13T00:00:00"/>
    <x v="1"/>
    <s v="PO-18850"/>
    <s v="Patrick O'Brill"/>
    <s v="Consumer"/>
    <s v="United States"/>
    <s v="Virginia Beach"/>
    <x v="17"/>
    <n v="23464"/>
    <x v="0"/>
    <s v="OFF-PA-10003641"/>
    <x v="1"/>
    <s v="Paper"/>
    <s v="Xerox 1909"/>
    <n v="105.52"/>
    <n v="4"/>
    <x v="0"/>
    <n v="48.539200000000001"/>
    <n v="0.46"/>
  </r>
  <r>
    <n v="5280"/>
    <s v="US-2017-104094"/>
    <x v="209"/>
    <x v="3"/>
    <n v="9"/>
    <x v="8"/>
    <s v="Thu"/>
    <d v="2017-09-11T00:00:00"/>
    <x v="1"/>
    <s v="AG-10675"/>
    <s v="Anna Gayman"/>
    <s v="Consumer"/>
    <s v="United States"/>
    <s v="Milwaukee"/>
    <x v="6"/>
    <n v="53209"/>
    <x v="2"/>
    <s v="TEC-AC-10002134"/>
    <x v="2"/>
    <s v="Accessories"/>
    <s v="Rosewill 107 Normal Keys USB Wired Standard Keyboard"/>
    <n v="13.48"/>
    <n v="1"/>
    <x v="0"/>
    <n v="1.8872"/>
    <n v="0.13999999999999999"/>
  </r>
  <r>
    <n v="5281"/>
    <s v="CA-2017-152709"/>
    <x v="563"/>
    <x v="3"/>
    <n v="10"/>
    <x v="2"/>
    <s v="Sat"/>
    <d v="2017-10-12T00:00:00"/>
    <x v="1"/>
    <s v="DB-13210"/>
    <s v="Dean Braden"/>
    <s v="Consumer"/>
    <s v="United States"/>
    <s v="Detroit"/>
    <x v="12"/>
    <n v="48234"/>
    <x v="2"/>
    <s v="OFF-ST-10001837"/>
    <x v="1"/>
    <s v="Storage"/>
    <s v="SAFCO Mobile Desk Side File, Wire Frame"/>
    <n v="85.52"/>
    <n v="2"/>
    <x v="0"/>
    <n v="22.235199999999999"/>
    <n v="0.26"/>
  </r>
  <r>
    <n v="5282"/>
    <s v="CA-2015-105158"/>
    <x v="574"/>
    <x v="1"/>
    <n v="9"/>
    <x v="8"/>
    <s v="Sat"/>
    <d v="2015-09-10T00:00:00"/>
    <x v="1"/>
    <s v="SP-20860"/>
    <s v="Sung Pak"/>
    <s v="Corporate"/>
    <s v="United States"/>
    <s v="Rochester"/>
    <x v="11"/>
    <n v="55901"/>
    <x v="2"/>
    <s v="FUR-FU-10001706"/>
    <x v="0"/>
    <s v="Furnishings"/>
    <s v="Longer-Life Soft White Bulbs"/>
    <n v="6.16"/>
    <n v="2"/>
    <x v="0"/>
    <n v="2.9567999999999999"/>
    <n v="0.48"/>
  </r>
  <r>
    <n v="5284"/>
    <s v="CA-2014-133424"/>
    <x v="803"/>
    <x v="2"/>
    <n v="3"/>
    <x v="10"/>
    <s v="Sun"/>
    <d v="2014-04-04T00:00:00"/>
    <x v="1"/>
    <s v="Dl-13600"/>
    <s v="Dorris liebe"/>
    <s v="Corporate"/>
    <s v="United States"/>
    <s v="Seattle"/>
    <x v="4"/>
    <n v="98105"/>
    <x v="1"/>
    <s v="OFF-ST-10002957"/>
    <x v="1"/>
    <s v="Storage"/>
    <s v="Sterilite Show Offs Storage Containers"/>
    <n v="15.84"/>
    <n v="3"/>
    <x v="0"/>
    <n v="0"/>
    <n v="0"/>
  </r>
  <r>
    <n v="5286"/>
    <s v="CA-2017-105991"/>
    <x v="1018"/>
    <x v="3"/>
    <n v="5"/>
    <x v="5"/>
    <s v="Fri"/>
    <d v="2017-05-06T00:00:00"/>
    <x v="2"/>
    <s v="LH-17020"/>
    <s v="Lisa Hazard"/>
    <s v="Consumer"/>
    <s v="United States"/>
    <s v="Louisville"/>
    <x v="22"/>
    <n v="80027"/>
    <x v="1"/>
    <s v="OFF-EN-10002600"/>
    <x v="1"/>
    <s v="Envelopes"/>
    <s v="Redi-Strip #10 Envelopes, 4 1/8 x 9 1/2"/>
    <n v="21.24"/>
    <n v="9"/>
    <x v="2"/>
    <n v="7.4340000000000002"/>
    <n v="0.35000000000000003"/>
  </r>
  <r>
    <n v="5289"/>
    <s v="US-2017-136784"/>
    <x v="501"/>
    <x v="3"/>
    <n v="4"/>
    <x v="3"/>
    <s v="Sun"/>
    <d v="2017-05-05T00:00:00"/>
    <x v="1"/>
    <s v="AD-10180"/>
    <s v="Alan Dominguez"/>
    <s v="Home Office"/>
    <s v="United States"/>
    <s v="San Francisco"/>
    <x v="1"/>
    <n v="94122"/>
    <x v="1"/>
    <s v="OFF-PA-10000675"/>
    <x v="1"/>
    <s v="Paper"/>
    <s v="Xerox 1919"/>
    <n v="163.96"/>
    <n v="4"/>
    <x v="0"/>
    <n v="80.340400000000002"/>
    <n v="0.49"/>
  </r>
  <r>
    <n v="5290"/>
    <s v="CA-2014-146283"/>
    <x v="78"/>
    <x v="2"/>
    <n v="9"/>
    <x v="8"/>
    <s v="Mon"/>
    <d v="2014-09-15T00:00:00"/>
    <x v="1"/>
    <s v="KT-16465"/>
    <s v="Kean Takahito"/>
    <s v="Consumer"/>
    <s v="United States"/>
    <s v="Houston"/>
    <x v="5"/>
    <n v="77036"/>
    <x v="2"/>
    <s v="OFF-PA-10002259"/>
    <x v="1"/>
    <s v="Paper"/>
    <s v="Geographics Note Cards, Blank, White, 8 1/2&quot; x 11&quot;"/>
    <n v="17.904"/>
    <n v="2"/>
    <x v="2"/>
    <n v="6.2664"/>
    <n v="0.35"/>
  </r>
  <r>
    <n v="5293"/>
    <s v="CA-2017-151218"/>
    <x v="307"/>
    <x v="3"/>
    <n v="6"/>
    <x v="1"/>
    <s v="Tue"/>
    <d v="2017-06-23T00:00:00"/>
    <x v="2"/>
    <s v="PJ-19015"/>
    <s v="Pauline Johnson"/>
    <s v="Consumer"/>
    <s v="United States"/>
    <s v="Miami"/>
    <x v="2"/>
    <n v="33180"/>
    <x v="0"/>
    <s v="OFF-ST-10004835"/>
    <x v="1"/>
    <s v="Storage"/>
    <s v="Plastic Stacking Crates &amp; Casters"/>
    <n v="4.4640000000000004"/>
    <n v="1"/>
    <x v="2"/>
    <n v="0.33479999999999999"/>
    <n v="7.4999999999999983E-2"/>
  </r>
  <r>
    <n v="5294"/>
    <s v="CA-2015-111073"/>
    <x v="206"/>
    <x v="1"/>
    <n v="12"/>
    <x v="4"/>
    <s v="Sat"/>
    <d v="2015-12-30T00:00:00"/>
    <x v="1"/>
    <s v="MC-18100"/>
    <s v="Mick Crebagga"/>
    <s v="Consumer"/>
    <s v="United States"/>
    <s v="Medina"/>
    <x v="24"/>
    <n v="44256"/>
    <x v="3"/>
    <s v="FUR-TA-10004086"/>
    <x v="0"/>
    <s v="Tables"/>
    <s v="KI Adjustable-Height Table"/>
    <n v="51.588000000000001"/>
    <n v="1"/>
    <x v="8"/>
    <n v="-15.4764"/>
    <n v="-0.3"/>
  </r>
  <r>
    <n v="5295"/>
    <s v="CA-2017-144883"/>
    <x v="729"/>
    <x v="3"/>
    <n v="8"/>
    <x v="6"/>
    <s v="Tue"/>
    <d v="2017-08-19T00:00:00"/>
    <x v="1"/>
    <s v="BO-11350"/>
    <s v="Bill Overfelt"/>
    <s v="Corporate"/>
    <s v="United States"/>
    <s v="Roseville"/>
    <x v="11"/>
    <n v="55113"/>
    <x v="2"/>
    <s v="OFF-LA-10000305"/>
    <x v="1"/>
    <s v="Labels"/>
    <s v="Avery 495"/>
    <n v="50.4"/>
    <n v="8"/>
    <x v="0"/>
    <n v="23.184000000000001"/>
    <n v="0.46"/>
  </r>
  <r>
    <n v="5296"/>
    <s v="CA-2017-142174"/>
    <x v="1030"/>
    <x v="3"/>
    <n v="3"/>
    <x v="10"/>
    <s v="Sat"/>
    <d v="2017-03-09T00:00:00"/>
    <x v="1"/>
    <s v="DP-13000"/>
    <s v="Darren Powers"/>
    <s v="Consumer"/>
    <s v="United States"/>
    <s v="Houston"/>
    <x v="5"/>
    <n v="77041"/>
    <x v="2"/>
    <s v="OFF-PA-10000806"/>
    <x v="1"/>
    <s v="Paper"/>
    <s v="Xerox 1934"/>
    <n v="89.567999999999998"/>
    <n v="2"/>
    <x v="2"/>
    <n v="32.468400000000003"/>
    <n v="0.36250000000000004"/>
  </r>
  <r>
    <n v="5297"/>
    <s v="CA-2017-108791"/>
    <x v="938"/>
    <x v="3"/>
    <n v="7"/>
    <x v="7"/>
    <s v="Thu"/>
    <d v="2017-07-31T00:00:00"/>
    <x v="1"/>
    <s v="TM-21490"/>
    <s v="Tony Molinari"/>
    <s v="Consumer"/>
    <s v="United States"/>
    <s v="Yonkers"/>
    <x v="15"/>
    <n v="10701"/>
    <x v="3"/>
    <s v="FUR-FU-10004018"/>
    <x v="0"/>
    <s v="Furnishings"/>
    <s v="Tensor Computer Mounted Lamp"/>
    <n v="14.89"/>
    <n v="1"/>
    <x v="0"/>
    <n v="4.0202999999999998"/>
    <n v="0.26999999999999996"/>
  </r>
  <r>
    <n v="5299"/>
    <s v="CA-2016-106656"/>
    <x v="709"/>
    <x v="0"/>
    <n v="9"/>
    <x v="8"/>
    <s v="Fri"/>
    <d v="2016-09-26T00:00:00"/>
    <x v="2"/>
    <s v="DV-13045"/>
    <s v="Darrin Van Huff"/>
    <s v="Corporate"/>
    <s v="United States"/>
    <s v="San Diego"/>
    <x v="1"/>
    <n v="92037"/>
    <x v="1"/>
    <s v="OFF-EN-10001509"/>
    <x v="1"/>
    <s v="Envelopes"/>
    <s v="Poly String Tie Envelopes"/>
    <n v="4.08"/>
    <n v="2"/>
    <x v="0"/>
    <n v="1.9176"/>
    <n v="0.47"/>
  </r>
  <r>
    <n v="5301"/>
    <s v="CA-2016-113831"/>
    <x v="197"/>
    <x v="0"/>
    <n v="5"/>
    <x v="5"/>
    <s v="Mon"/>
    <d v="2016-06-03T00:00:00"/>
    <x v="1"/>
    <s v="AH-10690"/>
    <s v="Anna Häberlin"/>
    <s v="Corporate"/>
    <s v="United States"/>
    <s v="Springfield"/>
    <x v="17"/>
    <n v="22153"/>
    <x v="0"/>
    <s v="FUR-TA-10002645"/>
    <x v="0"/>
    <s v="Tables"/>
    <s v="Hon Rectangular Conference Tables"/>
    <n v="2275.5"/>
    <n v="10"/>
    <x v="0"/>
    <n v="386.83499999999998"/>
    <n v="0.16999999999999998"/>
  </r>
  <r>
    <n v="5304"/>
    <s v="US-2014-139500"/>
    <x v="904"/>
    <x v="2"/>
    <n v="11"/>
    <x v="0"/>
    <s v="Sun"/>
    <d v="2014-11-20T00:00:00"/>
    <x v="1"/>
    <s v="AB-10165"/>
    <s v="Alan Barnes"/>
    <s v="Consumer"/>
    <s v="United States"/>
    <s v="Decatur"/>
    <x v="10"/>
    <n v="62521"/>
    <x v="2"/>
    <s v="FUR-CH-10002017"/>
    <x v="0"/>
    <s v="Chairs"/>
    <s v="SAFCO Optional Arm Kit for Workspace Cribbage Stacking Chair"/>
    <n v="37.295999999999999"/>
    <n v="2"/>
    <x v="4"/>
    <n v="-1.0656000000000001"/>
    <n v="-2.8571428571428574E-2"/>
  </r>
  <r>
    <n v="5305"/>
    <s v="US-2014-166310"/>
    <x v="158"/>
    <x v="2"/>
    <n v="9"/>
    <x v="8"/>
    <s v="Sun"/>
    <d v="2014-09-23T00:00:00"/>
    <x v="2"/>
    <s v="JS-15940"/>
    <s v="Joni Sundaresam"/>
    <s v="Home Office"/>
    <s v="United States"/>
    <s v="Garland"/>
    <x v="5"/>
    <n v="75043"/>
    <x v="2"/>
    <s v="FUR-FU-10001546"/>
    <x v="0"/>
    <s v="Furnishings"/>
    <s v="Dana Swing-Arm Lamps"/>
    <n v="8.5440000000000005"/>
    <n v="2"/>
    <x v="6"/>
    <n v="-7.476"/>
    <n v="-0.875"/>
  </r>
  <r>
    <n v="5306"/>
    <s v="US-2016-168410"/>
    <x v="817"/>
    <x v="0"/>
    <n v="2"/>
    <x v="11"/>
    <s v="Sun"/>
    <d v="2016-02-26T00:00:00"/>
    <x v="1"/>
    <s v="BV-11245"/>
    <s v="Benjamin Venier"/>
    <s v="Corporate"/>
    <s v="United States"/>
    <s v="Oceanside"/>
    <x v="15"/>
    <n v="11572"/>
    <x v="3"/>
    <s v="FUR-FU-10000629"/>
    <x v="0"/>
    <s v="Furnishings"/>
    <s v="9-3/4 Diameter Round Wall Clock"/>
    <n v="68.95"/>
    <n v="5"/>
    <x v="0"/>
    <n v="28.959"/>
    <n v="0.42"/>
  </r>
  <r>
    <n v="5309"/>
    <s v="CA-2017-131254"/>
    <x v="123"/>
    <x v="3"/>
    <n v="11"/>
    <x v="0"/>
    <s v="Sun"/>
    <d v="2017-11-21T00:00:00"/>
    <x v="2"/>
    <s v="NC-18415"/>
    <s v="Nathan Cano"/>
    <s v="Consumer"/>
    <s v="United States"/>
    <s v="Houston"/>
    <x v="5"/>
    <n v="77095"/>
    <x v="2"/>
    <s v="FUR-CH-10003774"/>
    <x v="0"/>
    <s v="Chairs"/>
    <s v="Global Wood Trimmed Manager's Task Chair, Khaki"/>
    <n v="191.05799999999999"/>
    <n v="3"/>
    <x v="4"/>
    <n v="-46.399799999999999"/>
    <n v="-0.24285714285714285"/>
  </r>
  <r>
    <n v="5312"/>
    <s v="CA-2016-123414"/>
    <x v="1031"/>
    <x v="0"/>
    <n v="8"/>
    <x v="6"/>
    <s v="Sun"/>
    <d v="2016-08-27T00:00:00"/>
    <x v="1"/>
    <s v="SU-20665"/>
    <s v="Stephanie Ulpright"/>
    <s v="Home Office"/>
    <s v="United States"/>
    <s v="Greenville"/>
    <x v="3"/>
    <n v="27834"/>
    <x v="0"/>
    <s v="OFF-LA-10004559"/>
    <x v="1"/>
    <s v="Labels"/>
    <s v="Avery 49"/>
    <n v="9.2159999999999993"/>
    <n v="4"/>
    <x v="2"/>
    <n v="3.3408000000000002"/>
    <n v="0.36250000000000004"/>
  </r>
  <r>
    <n v="5314"/>
    <s v="CA-2017-137876"/>
    <x v="501"/>
    <x v="3"/>
    <n v="4"/>
    <x v="3"/>
    <s v="Sun"/>
    <d v="2017-05-05T00:00:00"/>
    <x v="1"/>
    <s v="DJ-13510"/>
    <s v="Don Jones"/>
    <s v="Corporate"/>
    <s v="United States"/>
    <s v="San Francisco"/>
    <x v="1"/>
    <n v="94110"/>
    <x v="1"/>
    <s v="FUR-FU-10000222"/>
    <x v="0"/>
    <s v="Furnishings"/>
    <s v="Seth Thomas 16&quot; Steel Case Clock"/>
    <n v="64.959999999999994"/>
    <n v="2"/>
    <x v="0"/>
    <n v="21.436800000000002"/>
    <n v="0.33000000000000007"/>
  </r>
  <r>
    <n v="5316"/>
    <s v="CA-2016-154060"/>
    <x v="437"/>
    <x v="0"/>
    <n v="5"/>
    <x v="5"/>
    <s v="Mon"/>
    <d v="2016-05-08T00:00:00"/>
    <x v="1"/>
    <s v="DL-12865"/>
    <s v="Dan Lawera"/>
    <s v="Consumer"/>
    <s v="United States"/>
    <s v="Greensboro"/>
    <x v="3"/>
    <n v="27405"/>
    <x v="0"/>
    <s v="FUR-CH-10002304"/>
    <x v="0"/>
    <s v="Chairs"/>
    <s v="Global Stack Chair without Arms, Black"/>
    <n v="187.05600000000001"/>
    <n v="9"/>
    <x v="2"/>
    <n v="11.691000000000001"/>
    <n v="6.25E-2"/>
  </r>
  <r>
    <n v="5317"/>
    <s v="US-2017-162558"/>
    <x v="279"/>
    <x v="3"/>
    <n v="10"/>
    <x v="2"/>
    <s v="Mon"/>
    <d v="2017-10-05T00:00:00"/>
    <x v="2"/>
    <s v="Dp-13240"/>
    <s v="Dean percer"/>
    <s v="Home Office"/>
    <s v="United States"/>
    <s v="Knoxville"/>
    <x v="18"/>
    <n v="37918"/>
    <x v="0"/>
    <s v="FUR-FU-10002364"/>
    <x v="0"/>
    <s v="Furnishings"/>
    <s v="Eldon Expressions Wood Desk Accessories, Oak"/>
    <n v="11.808"/>
    <n v="2"/>
    <x v="2"/>
    <n v="1.3284"/>
    <n v="0.1125"/>
  </r>
  <r>
    <n v="5324"/>
    <s v="CA-2017-134439"/>
    <x v="65"/>
    <x v="3"/>
    <n v="9"/>
    <x v="8"/>
    <s v="Mon"/>
    <d v="2017-09-23T00:00:00"/>
    <x v="0"/>
    <s v="TM-21010"/>
    <s v="Tamara Manning"/>
    <s v="Consumer"/>
    <s v="United States"/>
    <s v="Grand Island"/>
    <x v="8"/>
    <n v="68801"/>
    <x v="2"/>
    <s v="OFF-PA-10004082"/>
    <x v="1"/>
    <s v="Paper"/>
    <s v="Adams Telephone Message Book w/Frequently-Called Numbers Space, 400 Messages per Book"/>
    <n v="15.96"/>
    <n v="2"/>
    <x v="0"/>
    <n v="7.98"/>
    <n v="0.5"/>
  </r>
  <r>
    <n v="5325"/>
    <s v="CA-2015-119508"/>
    <x v="779"/>
    <x v="1"/>
    <n v="12"/>
    <x v="4"/>
    <s v="Fri"/>
    <d v="2015-12-09T00:00:00"/>
    <x v="1"/>
    <s v="TZ-21580"/>
    <s v="Tracy Zic"/>
    <s v="Consumer"/>
    <s v="United States"/>
    <s v="Lakewood"/>
    <x v="1"/>
    <n v="90712"/>
    <x v="1"/>
    <s v="OFF-AR-10003723"/>
    <x v="1"/>
    <s v="Art"/>
    <s v="Avery Hi-Liter Fluorescent Desk Style Markers"/>
    <n v="16.899999999999999"/>
    <n v="5"/>
    <x v="0"/>
    <n v="6.2530000000000001"/>
    <n v="0.37000000000000005"/>
  </r>
  <r>
    <n v="5327"/>
    <s v="CA-2015-152681"/>
    <x v="183"/>
    <x v="1"/>
    <n v="1"/>
    <x v="9"/>
    <s v="Sat"/>
    <d v="2015-01-22T00:00:00"/>
    <x v="1"/>
    <s v="SC-20260"/>
    <s v="Scott Cohen"/>
    <s v="Corporate"/>
    <s v="United States"/>
    <s v="Lawrence"/>
    <x v="31"/>
    <n v="1841"/>
    <x v="3"/>
    <s v="OFF-AR-10003183"/>
    <x v="1"/>
    <s v="Art"/>
    <s v="Avery Fluorescent Highlighter Four-Color Set"/>
    <n v="6.68"/>
    <n v="2"/>
    <x v="0"/>
    <n v="2.004"/>
    <n v="0.3"/>
  </r>
  <r>
    <n v="5328"/>
    <s v="CA-2014-130813"/>
    <x v="1032"/>
    <x v="2"/>
    <n v="1"/>
    <x v="9"/>
    <s v="Mon"/>
    <d v="2014-01-08T00:00:00"/>
    <x v="0"/>
    <s v="LS-17230"/>
    <s v="Lycoris Saunders"/>
    <s v="Consumer"/>
    <s v="United States"/>
    <s v="Los Angeles"/>
    <x v="1"/>
    <n v="90049"/>
    <x v="1"/>
    <s v="OFF-PA-10002005"/>
    <x v="1"/>
    <s v="Paper"/>
    <s v="Xerox 225"/>
    <n v="19.440000000000001"/>
    <n v="3"/>
    <x v="0"/>
    <n v="9.3312000000000008"/>
    <n v="0.48000000000000004"/>
  </r>
  <r>
    <n v="5329"/>
    <s v="CA-2015-120320"/>
    <x v="613"/>
    <x v="1"/>
    <n v="3"/>
    <x v="10"/>
    <s v="Thu"/>
    <d v="2015-03-09T00:00:00"/>
    <x v="1"/>
    <s v="MV-18190"/>
    <s v="Mike Vittorini"/>
    <s v="Consumer"/>
    <s v="United States"/>
    <s v="Houston"/>
    <x v="5"/>
    <n v="77036"/>
    <x v="2"/>
    <s v="TEC-PH-10000149"/>
    <x v="2"/>
    <s v="Phones"/>
    <s v="Cisco SPA525G2 IP Phone - Wireless"/>
    <n v="31.92"/>
    <n v="2"/>
    <x v="2"/>
    <n v="2.3940000000000001"/>
    <n v="7.4999999999999997E-2"/>
  </r>
  <r>
    <n v="5330"/>
    <s v="CA-2016-111941"/>
    <x v="588"/>
    <x v="0"/>
    <n v="12"/>
    <x v="4"/>
    <s v="Sun"/>
    <d v="2016-12-28T00:00:00"/>
    <x v="0"/>
    <s v="BD-11620"/>
    <s v="Brian DeCherney"/>
    <s v="Consumer"/>
    <s v="United States"/>
    <s v="New York City"/>
    <x v="15"/>
    <n v="10035"/>
    <x v="3"/>
    <s v="OFF-BI-10001524"/>
    <x v="1"/>
    <s v="Binders"/>
    <s v="GBC Premium Transparent Covers with Diagonal Lined Pattern"/>
    <n v="33.567999999999998"/>
    <n v="2"/>
    <x v="2"/>
    <n v="11.748799999999999"/>
    <n v="0.35"/>
  </r>
  <r>
    <n v="5331"/>
    <s v="CA-2016-123120"/>
    <x v="905"/>
    <x v="0"/>
    <n v="9"/>
    <x v="8"/>
    <s v="Sun"/>
    <d v="2016-09-08T00:00:00"/>
    <x v="1"/>
    <s v="CV-12295"/>
    <s v="Christina VanderZanden"/>
    <s v="Consumer"/>
    <s v="United States"/>
    <s v="New York City"/>
    <x v="15"/>
    <n v="10011"/>
    <x v="3"/>
    <s v="FUR-FU-10004748"/>
    <x v="0"/>
    <s v="Furnishings"/>
    <s v="Howard Miller 16&quot; Diameter Gallery Wall Clock"/>
    <n v="63.94"/>
    <n v="1"/>
    <x v="0"/>
    <n v="24.936599999999999"/>
    <n v="0.39"/>
  </r>
  <r>
    <n v="5334"/>
    <s v="CA-2014-103331"/>
    <x v="86"/>
    <x v="2"/>
    <n v="8"/>
    <x v="6"/>
    <s v="Tue"/>
    <d v="2014-09-01T00:00:00"/>
    <x v="1"/>
    <s v="KB-16315"/>
    <s v="Karl Braun"/>
    <s v="Consumer"/>
    <s v="United States"/>
    <s v="Newark"/>
    <x v="13"/>
    <n v="19711"/>
    <x v="3"/>
    <s v="FUR-FU-10001731"/>
    <x v="0"/>
    <s v="Furnishings"/>
    <s v="Acrylic Self-Standing Desk Frames"/>
    <n v="10.68"/>
    <n v="4"/>
    <x v="0"/>
    <n v="4.0583999999999998"/>
    <n v="0.38"/>
  </r>
  <r>
    <n v="5337"/>
    <s v="CA-2015-169278"/>
    <x v="1025"/>
    <x v="1"/>
    <n v="5"/>
    <x v="5"/>
    <s v="Thu"/>
    <d v="2015-05-25T00:00:00"/>
    <x v="1"/>
    <s v="ME-18010"/>
    <s v="Michelle Ellison"/>
    <s v="Corporate"/>
    <s v="United States"/>
    <s v="Seattle"/>
    <x v="4"/>
    <n v="98105"/>
    <x v="1"/>
    <s v="OFF-BI-10001636"/>
    <x v="1"/>
    <s v="Binders"/>
    <s v="Ibico Plastic and Wire Spiral Binding Combs"/>
    <n v="26.975999999999999"/>
    <n v="4"/>
    <x v="2"/>
    <n v="8.7672000000000008"/>
    <n v="0.32500000000000007"/>
  </r>
  <r>
    <n v="5338"/>
    <s v="CA-2017-111577"/>
    <x v="521"/>
    <x v="3"/>
    <n v="10"/>
    <x v="2"/>
    <s v="Mon"/>
    <d v="2017-10-21T00:00:00"/>
    <x v="1"/>
    <s v="AJ-10780"/>
    <s v="Anthony Jacobs"/>
    <s v="Corporate"/>
    <s v="United States"/>
    <s v="Scottsdale"/>
    <x v="16"/>
    <n v="85254"/>
    <x v="1"/>
    <s v="OFF-PA-10000062"/>
    <x v="1"/>
    <s v="Paper"/>
    <s v="Green Bar Computer Printout Paper"/>
    <n v="307.77600000000001"/>
    <n v="7"/>
    <x v="2"/>
    <n v="111.5688"/>
    <n v="0.36249999999999999"/>
  </r>
  <r>
    <n v="5339"/>
    <s v="CA-2015-146486"/>
    <x v="526"/>
    <x v="1"/>
    <n v="11"/>
    <x v="0"/>
    <s v="Mon"/>
    <d v="2015-11-14T00:00:00"/>
    <x v="0"/>
    <s v="DV-13465"/>
    <s v="Dianna Vittorini"/>
    <s v="Consumer"/>
    <s v="United States"/>
    <s v="Oceanside"/>
    <x v="15"/>
    <n v="11572"/>
    <x v="3"/>
    <s v="OFF-ST-10002554"/>
    <x v="1"/>
    <s v="Storage"/>
    <s v="Tennsco Industrial Shelving"/>
    <n v="244.55"/>
    <n v="5"/>
    <x v="0"/>
    <n v="4.891"/>
    <n v="0.02"/>
  </r>
  <r>
    <n v="5343"/>
    <s v="US-2014-168501"/>
    <x v="866"/>
    <x v="2"/>
    <n v="11"/>
    <x v="0"/>
    <s v="Fri"/>
    <d v="2014-11-27T00:00:00"/>
    <x v="1"/>
    <s v="JK-15325"/>
    <s v="Jason Klamczynski"/>
    <s v="Corporate"/>
    <s v="United States"/>
    <s v="Dallas"/>
    <x v="5"/>
    <n v="75220"/>
    <x v="2"/>
    <s v="OFF-EN-10001509"/>
    <x v="1"/>
    <s v="Envelopes"/>
    <s v="Poly String Tie Envelopes"/>
    <n v="1.6319999999999999"/>
    <n v="1"/>
    <x v="2"/>
    <n v="0.55079999999999996"/>
    <n v="0.33750000000000002"/>
  </r>
  <r>
    <n v="5345"/>
    <s v="CA-2015-112053"/>
    <x v="2"/>
    <x v="1"/>
    <n v="10"/>
    <x v="2"/>
    <s v="Sun"/>
    <d v="2015-10-13T00:00:00"/>
    <x v="0"/>
    <s v="SH-20395"/>
    <s v="Shahid Hopkins"/>
    <s v="Consumer"/>
    <s v="United States"/>
    <s v="Rochester"/>
    <x v="15"/>
    <n v="14609"/>
    <x v="3"/>
    <s v="TEC-AC-10002550"/>
    <x v="2"/>
    <s v="Accessories"/>
    <s v="Memorex 25GB 6X Branded Blu-Ray Recordable Disc, 30/Pack"/>
    <n v="31.95"/>
    <n v="1"/>
    <x v="0"/>
    <n v="2.2364999999999999"/>
    <n v="6.9999999999999993E-2"/>
  </r>
  <r>
    <n v="5346"/>
    <s v="CA-2017-108539"/>
    <x v="704"/>
    <x v="3"/>
    <n v="3"/>
    <x v="10"/>
    <s v="Tue"/>
    <d v="2017-03-23T00:00:00"/>
    <x v="0"/>
    <s v="SC-20725"/>
    <s v="Steven Cartwright"/>
    <s v="Consumer"/>
    <s v="United States"/>
    <s v="Los Angeles"/>
    <x v="1"/>
    <n v="90045"/>
    <x v="1"/>
    <s v="OFF-ST-10003208"/>
    <x v="1"/>
    <s v="Storage"/>
    <s v="Adjustable Depth Letter/Legal Cart"/>
    <n v="725.84"/>
    <n v="4"/>
    <x v="0"/>
    <n v="210.49359999999999"/>
    <n v="0.28999999999999998"/>
  </r>
  <r>
    <n v="5351"/>
    <s v="US-2017-103814"/>
    <x v="34"/>
    <x v="3"/>
    <n v="12"/>
    <x v="4"/>
    <s v="Sat"/>
    <d v="2017-12-16T00:00:00"/>
    <x v="1"/>
    <s v="LH-16900"/>
    <s v="Lena Hernandez"/>
    <s v="Consumer"/>
    <s v="United States"/>
    <s v="Park Ridge"/>
    <x v="10"/>
    <n v="60068"/>
    <x v="2"/>
    <s v="OFF-PA-10001019"/>
    <x v="1"/>
    <s v="Paper"/>
    <s v="Xerox 1884"/>
    <n v="143.85599999999999"/>
    <n v="9"/>
    <x v="2"/>
    <n v="48.551400000000001"/>
    <n v="0.33750000000000002"/>
  </r>
  <r>
    <n v="5352"/>
    <s v="CA-2016-123932"/>
    <x v="47"/>
    <x v="0"/>
    <n v="9"/>
    <x v="8"/>
    <s v="Tue"/>
    <d v="2016-09-12T00:00:00"/>
    <x v="1"/>
    <s v="YC-21895"/>
    <s v="Yoseph Carroll"/>
    <s v="Corporate"/>
    <s v="United States"/>
    <s v="Dallas"/>
    <x v="5"/>
    <n v="75217"/>
    <x v="2"/>
    <s v="OFF-PA-10004665"/>
    <x v="1"/>
    <s v="Paper"/>
    <s v="Advantus Motivational Note Cards"/>
    <n v="41.92"/>
    <n v="4"/>
    <x v="2"/>
    <n v="15.196"/>
    <n v="0.36249999999999999"/>
  </r>
  <r>
    <n v="5354"/>
    <s v="US-2016-101616"/>
    <x v="322"/>
    <x v="0"/>
    <n v="9"/>
    <x v="8"/>
    <s v="Sat"/>
    <d v="2016-09-06T00:00:00"/>
    <x v="2"/>
    <s v="CY-12745"/>
    <s v="Craig Yedwab"/>
    <s v="Corporate"/>
    <s v="United States"/>
    <s v="Monroe"/>
    <x v="28"/>
    <n v="71203"/>
    <x v="0"/>
    <s v="OFF-BI-10000014"/>
    <x v="1"/>
    <s v="Binders"/>
    <s v="Heavy-Duty E-Z-D Binders"/>
    <n v="87.28"/>
    <n v="8"/>
    <x v="0"/>
    <n v="41.021599999999999"/>
    <n v="0.47"/>
  </r>
  <r>
    <n v="5355"/>
    <s v="CA-2014-113768"/>
    <x v="8"/>
    <x v="2"/>
    <n v="5"/>
    <x v="5"/>
    <s v="Tue"/>
    <d v="2014-05-19T00:00:00"/>
    <x v="1"/>
    <s v="AH-10030"/>
    <s v="Aaron Hawkins"/>
    <s v="Corporate"/>
    <s v="United States"/>
    <s v="Los Angeles"/>
    <x v="1"/>
    <n v="90004"/>
    <x v="1"/>
    <s v="FUR-CH-10002439"/>
    <x v="0"/>
    <s v="Chairs"/>
    <s v="Iceberg Nesting Folding Chair, 19w x 6d x 43h"/>
    <n v="279.45600000000002"/>
    <n v="6"/>
    <x v="2"/>
    <n v="20.959199999999999"/>
    <n v="7.4999999999999997E-2"/>
  </r>
  <r>
    <n v="5357"/>
    <s v="CA-2016-138037"/>
    <x v="320"/>
    <x v="0"/>
    <n v="9"/>
    <x v="8"/>
    <s v="Thu"/>
    <d v="2016-10-03T00:00:00"/>
    <x v="1"/>
    <s v="AR-10540"/>
    <s v="Andy Reiter"/>
    <s v="Consumer"/>
    <s v="United States"/>
    <s v="San Francisco"/>
    <x v="1"/>
    <n v="94109"/>
    <x v="1"/>
    <s v="OFF-BI-10002982"/>
    <x v="1"/>
    <s v="Binders"/>
    <s v="Avery Self-Adhesive Photo Pockets for Polaroid Photos"/>
    <n v="27.24"/>
    <n v="5"/>
    <x v="2"/>
    <n v="9.5340000000000007"/>
    <n v="0.35000000000000003"/>
  </r>
  <r>
    <n v="5358"/>
    <s v="CA-2014-150490"/>
    <x v="79"/>
    <x v="2"/>
    <n v="8"/>
    <x v="6"/>
    <s v="Tue"/>
    <d v="2014-08-11T00:00:00"/>
    <x v="1"/>
    <s v="SS-20590"/>
    <s v="Sonia Sunley"/>
    <s v="Consumer"/>
    <s v="United States"/>
    <s v="San Francisco"/>
    <x v="1"/>
    <n v="94122"/>
    <x v="1"/>
    <s v="TEC-AC-10004510"/>
    <x v="2"/>
    <s v="Accessories"/>
    <s v="Logitech Desktop MK120 Mouse and keyboard Combo"/>
    <n v="16.36"/>
    <n v="1"/>
    <x v="0"/>
    <n v="1.6359999999999999"/>
    <n v="9.9999999999999992E-2"/>
  </r>
  <r>
    <n v="5361"/>
    <s v="US-2017-126060"/>
    <x v="347"/>
    <x v="3"/>
    <n v="4"/>
    <x v="3"/>
    <s v="Fri"/>
    <d v="2017-04-18T00:00:00"/>
    <x v="1"/>
    <s v="DW-13585"/>
    <s v="Dorothy Wardle"/>
    <s v="Corporate"/>
    <s v="United States"/>
    <s v="Fayetteville"/>
    <x v="3"/>
    <n v="28314"/>
    <x v="0"/>
    <s v="FUR-BO-10003433"/>
    <x v="0"/>
    <s v="Bookcases"/>
    <s v="Sauder Cornerstone Collection Library"/>
    <n v="198.27199999999999"/>
    <n v="8"/>
    <x v="2"/>
    <n v="-32.219200000000001"/>
    <n v="-0.16250000000000001"/>
  </r>
  <r>
    <n v="5362"/>
    <s v="CA-2017-100951"/>
    <x v="254"/>
    <x v="3"/>
    <n v="6"/>
    <x v="1"/>
    <s v="Fri"/>
    <d v="2017-06-10T00:00:00"/>
    <x v="2"/>
    <s v="NC-18625"/>
    <s v="Noah Childs"/>
    <s v="Corporate"/>
    <s v="United States"/>
    <s v="Dallas"/>
    <x v="5"/>
    <n v="75217"/>
    <x v="2"/>
    <s v="OFF-ST-10001496"/>
    <x v="1"/>
    <s v="Storage"/>
    <s v="Standard Rollaway File with Lock"/>
    <n v="720.76"/>
    <n v="5"/>
    <x v="2"/>
    <n v="54.057000000000002"/>
    <n v="7.4999999999999997E-2"/>
  </r>
  <r>
    <n v="5363"/>
    <s v="CA-2016-122017"/>
    <x v="719"/>
    <x v="0"/>
    <n v="12"/>
    <x v="4"/>
    <s v="Thu"/>
    <d v="2017-01-02T00:00:00"/>
    <x v="1"/>
    <s v="CD-11920"/>
    <s v="Carlos Daly"/>
    <s v="Consumer"/>
    <s v="United States"/>
    <s v="Wichita"/>
    <x v="41"/>
    <n v="67212"/>
    <x v="2"/>
    <s v="FUR-FU-10000672"/>
    <x v="0"/>
    <s v="Furnishings"/>
    <s v="Executive Impressions 10&quot; Spectator Wall Clock"/>
    <n v="70.56"/>
    <n v="6"/>
    <x v="0"/>
    <n v="23.990400000000001"/>
    <n v="0.34"/>
  </r>
  <r>
    <n v="5365"/>
    <s v="CA-2014-123477"/>
    <x v="1033"/>
    <x v="2"/>
    <n v="1"/>
    <x v="9"/>
    <s v="Sat"/>
    <d v="2014-01-21T00:00:00"/>
    <x v="0"/>
    <s v="DW-13195"/>
    <s v="David Wiener"/>
    <s v="Corporate"/>
    <s v="United States"/>
    <s v="Springfield"/>
    <x v="21"/>
    <n v="97477"/>
    <x v="1"/>
    <s v="OFF-AP-10000692"/>
    <x v="1"/>
    <s v="Appliances"/>
    <s v="Fellowes Mighty 8 Compact Surge Protector"/>
    <n v="64.864000000000004"/>
    <n v="4"/>
    <x v="2"/>
    <n v="6.4863999999999997"/>
    <n v="9.9999999999999992E-2"/>
  </r>
  <r>
    <n v="5366"/>
    <s v="CA-2016-107790"/>
    <x v="73"/>
    <x v="0"/>
    <n v="11"/>
    <x v="0"/>
    <s v="Sun"/>
    <d v="2016-11-24T00:00:00"/>
    <x v="1"/>
    <s v="EH-13990"/>
    <s v="Erica Hackney"/>
    <s v="Consumer"/>
    <s v="United States"/>
    <s v="Houston"/>
    <x v="5"/>
    <n v="77041"/>
    <x v="2"/>
    <s v="TEC-PH-10004539"/>
    <x v="2"/>
    <s v="Phones"/>
    <s v="Wireless Extenders zBoost YX545 SOHO Signal Booster"/>
    <n v="151.19200000000001"/>
    <n v="1"/>
    <x v="2"/>
    <n v="13.2293"/>
    <n v="8.7499999999999994E-2"/>
  </r>
  <r>
    <n v="5367"/>
    <s v="CA-2017-158071"/>
    <x v="192"/>
    <x v="3"/>
    <n v="6"/>
    <x v="1"/>
    <s v="Sat"/>
    <d v="2017-06-15T00:00:00"/>
    <x v="1"/>
    <s v="BD-11320"/>
    <s v="Bill Donatelli"/>
    <s v="Consumer"/>
    <s v="United States"/>
    <s v="Seattle"/>
    <x v="4"/>
    <n v="98103"/>
    <x v="1"/>
    <s v="TEC-PH-10002923"/>
    <x v="2"/>
    <s v="Phones"/>
    <s v="Logitech B530 USB Headset - headset - Full size, Binaural"/>
    <n v="88.775999999999996"/>
    <n v="3"/>
    <x v="2"/>
    <n v="7.7679"/>
    <n v="8.7500000000000008E-2"/>
  </r>
  <r>
    <n v="5370"/>
    <s v="CA-2017-147403"/>
    <x v="18"/>
    <x v="3"/>
    <n v="9"/>
    <x v="8"/>
    <s v="Sun"/>
    <d v="2017-09-13T00:00:00"/>
    <x v="2"/>
    <s v="KH-16630"/>
    <s v="Ken Heidel"/>
    <s v="Corporate"/>
    <s v="United States"/>
    <s v="Akron"/>
    <x v="24"/>
    <n v="44312"/>
    <x v="3"/>
    <s v="OFF-PA-10003302"/>
    <x v="1"/>
    <s v="Paper"/>
    <s v="Xerox 1906"/>
    <n v="85.055999999999997"/>
    <n v="3"/>
    <x v="2"/>
    <n v="28.706399999999999"/>
    <n v="0.33749999999999997"/>
  </r>
  <r>
    <n v="5371"/>
    <s v="US-2017-136721"/>
    <x v="793"/>
    <x v="3"/>
    <n v="4"/>
    <x v="3"/>
    <s v="Sat"/>
    <d v="2017-04-12T00:00:00"/>
    <x v="1"/>
    <s v="NH-18610"/>
    <s v="Nicole Hansen"/>
    <s v="Corporate"/>
    <s v="United States"/>
    <s v="Oak Park"/>
    <x v="12"/>
    <n v="48237"/>
    <x v="2"/>
    <s v="FUR-FU-10004665"/>
    <x v="0"/>
    <s v="Furnishings"/>
    <s v="3M Polarizing Task Lamp with Clamp Arm, Light Gray"/>
    <n v="273.95999999999998"/>
    <n v="2"/>
    <x v="0"/>
    <n v="71.229600000000005"/>
    <n v="0.26000000000000006"/>
  </r>
  <r>
    <n v="5373"/>
    <s v="CA-2015-118738"/>
    <x v="1034"/>
    <x v="1"/>
    <n v="10"/>
    <x v="2"/>
    <s v="Sat"/>
    <d v="2015-10-30T00:00:00"/>
    <x v="1"/>
    <s v="AG-10495"/>
    <s v="Andrew Gjertsen"/>
    <s v="Corporate"/>
    <s v="United States"/>
    <s v="Houston"/>
    <x v="5"/>
    <n v="77041"/>
    <x v="2"/>
    <s v="OFF-PA-10003177"/>
    <x v="1"/>
    <s v="Paper"/>
    <s v="Xerox 1999"/>
    <n v="15.552"/>
    <n v="3"/>
    <x v="2"/>
    <n v="5.4432"/>
    <n v="0.35000000000000003"/>
  </r>
  <r>
    <n v="5376"/>
    <s v="CA-2017-134152"/>
    <x v="832"/>
    <x v="3"/>
    <n v="5"/>
    <x v="5"/>
    <s v="Sat"/>
    <d v="2017-05-31T00:00:00"/>
    <x v="1"/>
    <s v="RP-19855"/>
    <s v="Roy Phan"/>
    <s v="Corporate"/>
    <s v="United States"/>
    <s v="Seattle"/>
    <x v="4"/>
    <n v="98103"/>
    <x v="1"/>
    <s v="TEC-AC-10004510"/>
    <x v="2"/>
    <s v="Accessories"/>
    <s v="Logitech Desktop MK120 Mouse and keyboard Combo"/>
    <n v="98.16"/>
    <n v="6"/>
    <x v="0"/>
    <n v="9.8160000000000007"/>
    <n v="0.1"/>
  </r>
  <r>
    <n v="5378"/>
    <s v="CA-2014-125542"/>
    <x v="29"/>
    <x v="2"/>
    <n v="12"/>
    <x v="4"/>
    <s v="Fri"/>
    <d v="2014-12-07T00:00:00"/>
    <x v="2"/>
    <s v="NB-18655"/>
    <s v="Nona Balk"/>
    <s v="Corporate"/>
    <s v="United States"/>
    <s v="Philadelphia"/>
    <x v="9"/>
    <n v="19134"/>
    <x v="3"/>
    <s v="OFF-EN-10000056"/>
    <x v="1"/>
    <s v="Envelopes"/>
    <s v="Cameo Buff Policy Envelopes"/>
    <n v="348.488"/>
    <n v="7"/>
    <x v="2"/>
    <n v="117.6147"/>
    <n v="0.33750000000000002"/>
  </r>
  <r>
    <n v="5380"/>
    <s v="CA-2016-136021"/>
    <x v="1035"/>
    <x v="0"/>
    <n v="8"/>
    <x v="6"/>
    <s v="Sun"/>
    <d v="2016-08-18T00:00:00"/>
    <x v="1"/>
    <s v="JM-15580"/>
    <s v="Jill Matthias"/>
    <s v="Consumer"/>
    <s v="United States"/>
    <s v="Los Angeles"/>
    <x v="1"/>
    <n v="90045"/>
    <x v="1"/>
    <s v="OFF-PA-10000551"/>
    <x v="1"/>
    <s v="Paper"/>
    <s v="Array Memo Cubes"/>
    <n v="15.54"/>
    <n v="3"/>
    <x v="0"/>
    <n v="7.6146000000000003"/>
    <n v="0.49000000000000005"/>
  </r>
  <r>
    <n v="5382"/>
    <s v="CA-2016-149195"/>
    <x v="64"/>
    <x v="0"/>
    <n v="9"/>
    <x v="8"/>
    <s v="Mon"/>
    <d v="2016-09-07T00:00:00"/>
    <x v="0"/>
    <s v="DM-13525"/>
    <s v="Don Miller"/>
    <s v="Corporate"/>
    <s v="United States"/>
    <s v="Houston"/>
    <x v="5"/>
    <n v="77070"/>
    <x v="2"/>
    <s v="OFF-PA-10001870"/>
    <x v="1"/>
    <s v="Paper"/>
    <s v="Xerox 202"/>
    <n v="25.92"/>
    <n v="5"/>
    <x v="2"/>
    <n v="9.0719999999999992"/>
    <n v="0.34999999999999992"/>
  </r>
  <r>
    <n v="5385"/>
    <s v="CA-2017-161410"/>
    <x v="333"/>
    <x v="3"/>
    <n v="6"/>
    <x v="1"/>
    <s v="Mon"/>
    <d v="2017-07-03T00:00:00"/>
    <x v="1"/>
    <s v="CC-12220"/>
    <s v="Chris Cortes"/>
    <s v="Consumer"/>
    <s v="United States"/>
    <s v="Philadelphia"/>
    <x v="9"/>
    <n v="19143"/>
    <x v="3"/>
    <s v="TEC-PH-10001760"/>
    <x v="2"/>
    <s v="Phones"/>
    <s v="Bose SoundLink Bluetooth Speaker"/>
    <n v="358.2"/>
    <n v="3"/>
    <x v="8"/>
    <n v="41.79"/>
    <n v="0.11666666666666667"/>
  </r>
  <r>
    <n v="5387"/>
    <s v="CA-2017-152786"/>
    <x v="841"/>
    <x v="3"/>
    <n v="3"/>
    <x v="10"/>
    <s v="Sun"/>
    <d v="2017-03-17T00:00:00"/>
    <x v="1"/>
    <s v="GA-14725"/>
    <s v="Guy Armstrong"/>
    <s v="Consumer"/>
    <s v="United States"/>
    <s v="Rogers"/>
    <x v="36"/>
    <n v="72756"/>
    <x v="0"/>
    <s v="OFF-BI-10000829"/>
    <x v="1"/>
    <s v="Binders"/>
    <s v="Avery Non-Stick Binders"/>
    <n v="40.409999999999997"/>
    <n v="9"/>
    <x v="0"/>
    <n v="18.5886"/>
    <n v="0.46"/>
  </r>
  <r>
    <n v="5388"/>
    <s v="CA-2017-164707"/>
    <x v="1036"/>
    <x v="3"/>
    <n v="2"/>
    <x v="11"/>
    <s v="Sat"/>
    <d v="2017-02-21T00:00:00"/>
    <x v="0"/>
    <s v="CV-12805"/>
    <s v="Cynthia Voltz"/>
    <s v="Corporate"/>
    <s v="United States"/>
    <s v="Los Angeles"/>
    <x v="1"/>
    <n v="90045"/>
    <x v="1"/>
    <s v="TEC-PH-10001924"/>
    <x v="2"/>
    <s v="Phones"/>
    <s v="iHome FM Clock Radio with Lightning Dock"/>
    <n v="167.976"/>
    <n v="3"/>
    <x v="2"/>
    <n v="10.4985"/>
    <n v="6.25E-2"/>
  </r>
  <r>
    <n v="5391"/>
    <s v="CA-2017-163874"/>
    <x v="465"/>
    <x v="3"/>
    <n v="11"/>
    <x v="0"/>
    <s v="Fri"/>
    <d v="2017-11-12T00:00:00"/>
    <x v="0"/>
    <s v="NC-18535"/>
    <s v="Nick Crebassa"/>
    <s v="Corporate"/>
    <s v="United States"/>
    <s v="Seattle"/>
    <x v="4"/>
    <n v="98105"/>
    <x v="1"/>
    <s v="OFF-BI-10000088"/>
    <x v="1"/>
    <s v="Binders"/>
    <s v="GBC Imprintable Covers"/>
    <n v="26.352"/>
    <n v="3"/>
    <x v="2"/>
    <n v="9.5526"/>
    <n v="0.36249999999999999"/>
  </r>
  <r>
    <n v="5392"/>
    <s v="US-2014-123183"/>
    <x v="84"/>
    <x v="2"/>
    <n v="11"/>
    <x v="0"/>
    <s v="Wed"/>
    <d v="2014-11-25T00:00:00"/>
    <x v="1"/>
    <s v="GR-14560"/>
    <s v="Georgia Rosenberg"/>
    <s v="Corporate"/>
    <s v="United States"/>
    <s v="Wilmington"/>
    <x v="13"/>
    <n v="19805"/>
    <x v="3"/>
    <s v="OFF-LA-10002787"/>
    <x v="1"/>
    <s v="Labels"/>
    <s v="Avery 480"/>
    <n v="22.5"/>
    <n v="6"/>
    <x v="0"/>
    <n v="10.8"/>
    <n v="0.48000000000000004"/>
  </r>
  <r>
    <n v="5396"/>
    <s v="CA-2014-104829"/>
    <x v="724"/>
    <x v="2"/>
    <n v="11"/>
    <x v="0"/>
    <s v="Tue"/>
    <d v="2014-11-21T00:00:00"/>
    <x v="0"/>
    <s v="JG-15805"/>
    <s v="John Grady"/>
    <s v="Corporate"/>
    <s v="United States"/>
    <s v="Provo"/>
    <x v="7"/>
    <n v="84604"/>
    <x v="1"/>
    <s v="OFF-PA-10003016"/>
    <x v="1"/>
    <s v="Paper"/>
    <s v="Adams &quot;While You Were Out&quot; Message Pads"/>
    <n v="21.98"/>
    <n v="7"/>
    <x v="0"/>
    <n v="9.891"/>
    <n v="0.45"/>
  </r>
  <r>
    <n v="5398"/>
    <s v="CA-2016-145492"/>
    <x v="73"/>
    <x v="0"/>
    <n v="11"/>
    <x v="0"/>
    <s v="Sun"/>
    <d v="2016-11-27T00:00:00"/>
    <x v="1"/>
    <s v="MC-17605"/>
    <s v="Matt Connell"/>
    <s v="Corporate"/>
    <s v="United States"/>
    <s v="Los Angeles"/>
    <x v="1"/>
    <n v="90004"/>
    <x v="1"/>
    <s v="OFF-AP-10003622"/>
    <x v="1"/>
    <s v="Appliances"/>
    <s v="Bravo II Megaboss 12-Amp Hard Body Upright, Replacement Belts, 2 Belts per Pack"/>
    <n v="39"/>
    <n v="12"/>
    <x v="0"/>
    <n v="11.31"/>
    <n v="0.29000000000000004"/>
  </r>
  <r>
    <n v="5399"/>
    <s v="CA-2016-163202"/>
    <x v="716"/>
    <x v="0"/>
    <n v="9"/>
    <x v="8"/>
    <s v="Tue"/>
    <d v="2016-10-02T00:00:00"/>
    <x v="1"/>
    <s v="BM-11650"/>
    <s v="Brian Moss"/>
    <s v="Corporate"/>
    <s v="United States"/>
    <s v="Lancaster"/>
    <x v="24"/>
    <n v="43130"/>
    <x v="3"/>
    <s v="OFF-BI-10002764"/>
    <x v="1"/>
    <s v="Binders"/>
    <s v="Recycled Pressboard Report Cover with Reinforced Top Hinge"/>
    <n v="2.907"/>
    <n v="3"/>
    <x v="7"/>
    <n v="-2.0348999999999999"/>
    <n v="-0.7"/>
  </r>
  <r>
    <n v="5400"/>
    <s v="CA-2016-117681"/>
    <x v="523"/>
    <x v="0"/>
    <n v="4"/>
    <x v="3"/>
    <s v="Sat"/>
    <d v="2016-04-14T00:00:00"/>
    <x v="1"/>
    <s v="HF-14995"/>
    <s v="Herbert Flentye"/>
    <s v="Consumer"/>
    <s v="United States"/>
    <s v="Los Angeles"/>
    <x v="1"/>
    <n v="90004"/>
    <x v="1"/>
    <s v="FUR-BO-10001798"/>
    <x v="0"/>
    <s v="Bookcases"/>
    <s v="Bush Somerset Collection Bookcase"/>
    <n v="556.66499999999996"/>
    <n v="5"/>
    <x v="11"/>
    <n v="6.5490000000000004"/>
    <n v="1.1764705882352943E-2"/>
  </r>
  <r>
    <n v="5401"/>
    <s v="CA-2017-132262"/>
    <x v="295"/>
    <x v="3"/>
    <n v="9"/>
    <x v="8"/>
    <s v="Thu"/>
    <d v="2017-09-23T00:00:00"/>
    <x v="2"/>
    <s v="ML-18265"/>
    <s v="Muhammed Lee"/>
    <s v="Consumer"/>
    <s v="United States"/>
    <s v="Seattle"/>
    <x v="4"/>
    <n v="98103"/>
    <x v="1"/>
    <s v="TEC-AC-10000158"/>
    <x v="2"/>
    <s v="Accessories"/>
    <s v="Sony 64GB Class 10 Micro SDHC R40 Memory Card"/>
    <n v="71.98"/>
    <n v="2"/>
    <x v="0"/>
    <n v="15.1158"/>
    <n v="0.21"/>
  </r>
  <r>
    <n v="5403"/>
    <s v="CA-2017-123043"/>
    <x v="1037"/>
    <x v="3"/>
    <n v="8"/>
    <x v="6"/>
    <s v="Thu"/>
    <d v="2017-08-29T00:00:00"/>
    <x v="1"/>
    <s v="AH-10195"/>
    <s v="Alan Haines"/>
    <s v="Corporate"/>
    <s v="United States"/>
    <s v="New York City"/>
    <x v="15"/>
    <n v="10024"/>
    <x v="3"/>
    <s v="OFF-BI-10003910"/>
    <x v="1"/>
    <s v="Binders"/>
    <s v="DXL Angle-View Binders with Locking Rings by Samsill"/>
    <n v="24.672000000000001"/>
    <n v="4"/>
    <x v="2"/>
    <n v="7.71"/>
    <n v="0.3125"/>
  </r>
  <r>
    <n v="5405"/>
    <s v="US-2016-143280"/>
    <x v="708"/>
    <x v="0"/>
    <n v="2"/>
    <x v="11"/>
    <s v="Mon"/>
    <d v="2016-02-26T00:00:00"/>
    <x v="1"/>
    <s v="TZ-21580"/>
    <s v="Tracy Zic"/>
    <s v="Consumer"/>
    <s v="United States"/>
    <s v="Los Angeles"/>
    <x v="1"/>
    <n v="90045"/>
    <x v="1"/>
    <s v="TEC-PH-10002398"/>
    <x v="2"/>
    <s v="Phones"/>
    <s v="AT&amp;T 1070 Corded Phone"/>
    <n v="445.96"/>
    <n v="5"/>
    <x v="2"/>
    <n v="55.744999999999997"/>
    <n v="0.125"/>
  </r>
  <r>
    <n v="5408"/>
    <s v="CA-2017-108854"/>
    <x v="166"/>
    <x v="3"/>
    <n v="12"/>
    <x v="4"/>
    <s v="Fri"/>
    <d v="2017-12-14T00:00:00"/>
    <x v="1"/>
    <s v="DM-13345"/>
    <s v="Denise Monton"/>
    <s v="Corporate"/>
    <s v="United States"/>
    <s v="San Francisco"/>
    <x v="1"/>
    <n v="94109"/>
    <x v="1"/>
    <s v="OFF-PA-10003022"/>
    <x v="1"/>
    <s v="Paper"/>
    <s v="Standard Line “While You Were Out” Hardbound Telephone Message Book"/>
    <n v="87.92"/>
    <n v="4"/>
    <x v="0"/>
    <n v="40.443199999999997"/>
    <n v="0.45999999999999996"/>
  </r>
  <r>
    <n v="5412"/>
    <s v="CA-2017-166856"/>
    <x v="65"/>
    <x v="3"/>
    <n v="9"/>
    <x v="8"/>
    <s v="Mon"/>
    <d v="2017-09-22T00:00:00"/>
    <x v="1"/>
    <s v="TS-21505"/>
    <s v="Tony Sayre"/>
    <s v="Consumer"/>
    <s v="United States"/>
    <s v="Clovis"/>
    <x v="27"/>
    <n v="88101"/>
    <x v="1"/>
    <s v="OFF-BI-10002012"/>
    <x v="1"/>
    <s v="Binders"/>
    <s v="Wilson Jones Easy Flow II Sheet Lifters"/>
    <n v="10.08"/>
    <n v="7"/>
    <x v="2"/>
    <n v="3.528"/>
    <n v="0.35"/>
  </r>
  <r>
    <n v="5414"/>
    <s v="CA-2016-153157"/>
    <x v="108"/>
    <x v="0"/>
    <n v="9"/>
    <x v="8"/>
    <s v="Sun"/>
    <d v="2016-09-14T00:00:00"/>
    <x v="2"/>
    <s v="TB-21625"/>
    <s v="Trudy Brown"/>
    <s v="Consumer"/>
    <s v="United States"/>
    <s v="Wichita"/>
    <x v="41"/>
    <n v="67212"/>
    <x v="2"/>
    <s v="TEC-PH-10003171"/>
    <x v="2"/>
    <s v="Phones"/>
    <s v="Plantronics Encore H101 Dual Earpieces Headset"/>
    <n v="224.75"/>
    <n v="5"/>
    <x v="0"/>
    <n v="62.93"/>
    <n v="0.27999999999999997"/>
  </r>
  <r>
    <n v="5415"/>
    <s v="US-2017-125647"/>
    <x v="394"/>
    <x v="3"/>
    <n v="9"/>
    <x v="8"/>
    <s v="Sat"/>
    <d v="2017-09-28T00:00:00"/>
    <x v="1"/>
    <s v="LC-16870"/>
    <s v="Lena Cacioppo"/>
    <s v="Consumer"/>
    <s v="United States"/>
    <s v="Chicago"/>
    <x v="10"/>
    <n v="60653"/>
    <x v="2"/>
    <s v="OFF-AP-10000390"/>
    <x v="1"/>
    <s v="Appliances"/>
    <s v="Euro Pro Shark Stick Mini Vacuum"/>
    <n v="73.176000000000002"/>
    <n v="6"/>
    <x v="3"/>
    <n v="-197.5752"/>
    <n v="-2.6999999999999997"/>
  </r>
  <r>
    <n v="5418"/>
    <s v="CA-2014-132542"/>
    <x v="190"/>
    <x v="2"/>
    <n v="10"/>
    <x v="2"/>
    <s v="Mon"/>
    <d v="2014-10-08T00:00:00"/>
    <x v="0"/>
    <s v="AM-10360"/>
    <s v="Alice McCarthy"/>
    <s v="Corporate"/>
    <s v="United States"/>
    <s v="Omaha"/>
    <x v="8"/>
    <n v="68104"/>
    <x v="2"/>
    <s v="OFF-BI-10004099"/>
    <x v="1"/>
    <s v="Binders"/>
    <s v="GBC VeloBinder Strips"/>
    <n v="15.36"/>
    <n v="2"/>
    <x v="0"/>
    <n v="7.68"/>
    <n v="0.5"/>
  </r>
  <r>
    <n v="5419"/>
    <s v="CA-2015-110877"/>
    <x v="916"/>
    <x v="1"/>
    <n v="10"/>
    <x v="2"/>
    <s v="Fri"/>
    <d v="2015-10-26T00:00:00"/>
    <x v="2"/>
    <s v="JE-15715"/>
    <s v="Joe Elijah"/>
    <s v="Consumer"/>
    <s v="United States"/>
    <s v="Houston"/>
    <x v="5"/>
    <n v="77041"/>
    <x v="2"/>
    <s v="OFF-PA-10004621"/>
    <x v="1"/>
    <s v="Paper"/>
    <s v="Xerox 212"/>
    <n v="36.287999999999997"/>
    <n v="7"/>
    <x v="2"/>
    <n v="12.700799999999999"/>
    <n v="0.35000000000000003"/>
  </r>
  <r>
    <n v="5421"/>
    <s v="US-2016-151827"/>
    <x v="1038"/>
    <x v="0"/>
    <n v="3"/>
    <x v="10"/>
    <s v="Thu"/>
    <d v="2016-04-02T00:00:00"/>
    <x v="0"/>
    <s v="CS-11950"/>
    <s v="Carlos Soltero"/>
    <s v="Consumer"/>
    <s v="United States"/>
    <s v="Philadelphia"/>
    <x v="9"/>
    <n v="19134"/>
    <x v="3"/>
    <s v="TEC-PH-10002789"/>
    <x v="2"/>
    <s v="Phones"/>
    <s v="LG Exalt"/>
    <n v="280.78199999999998"/>
    <n v="3"/>
    <x v="8"/>
    <n v="-60.836100000000002"/>
    <n v="-0.21666666666666667"/>
  </r>
  <r>
    <n v="5423"/>
    <s v="US-2016-163258"/>
    <x v="719"/>
    <x v="0"/>
    <n v="12"/>
    <x v="4"/>
    <s v="Thu"/>
    <d v="2017-01-02T00:00:00"/>
    <x v="1"/>
    <s v="PF-19225"/>
    <s v="Phillip Flathmann"/>
    <s v="Consumer"/>
    <s v="United States"/>
    <s v="Los Angeles"/>
    <x v="1"/>
    <n v="90045"/>
    <x v="1"/>
    <s v="OFF-BI-10000138"/>
    <x v="1"/>
    <s v="Binders"/>
    <s v="Acco Translucent Poly Ring Binders"/>
    <n v="11.231999999999999"/>
    <n v="3"/>
    <x v="2"/>
    <n v="3.9312"/>
    <n v="0.35000000000000003"/>
  </r>
  <r>
    <n v="5424"/>
    <s v="CA-2017-103009"/>
    <x v="132"/>
    <x v="3"/>
    <n v="11"/>
    <x v="0"/>
    <s v="Fri"/>
    <d v="2017-11-05T00:00:00"/>
    <x v="0"/>
    <s v="PJ-18835"/>
    <s v="Patrick Jones"/>
    <s v="Corporate"/>
    <s v="United States"/>
    <s v="Richmond"/>
    <x v="0"/>
    <n v="40475"/>
    <x v="0"/>
    <s v="OFF-PA-10001215"/>
    <x v="1"/>
    <s v="Paper"/>
    <s v="Xerox 1963"/>
    <n v="26.4"/>
    <n v="5"/>
    <x v="0"/>
    <n v="11.88"/>
    <n v="0.45000000000000007"/>
  </r>
  <r>
    <n v="5425"/>
    <s v="US-2017-120649"/>
    <x v="175"/>
    <x v="3"/>
    <n v="1"/>
    <x v="9"/>
    <s v="Fri"/>
    <d v="2017-01-26T00:00:00"/>
    <x v="1"/>
    <s v="JF-15490"/>
    <s v="Jeremy Farry"/>
    <s v="Consumer"/>
    <s v="United States"/>
    <s v="Waterbury"/>
    <x v="29"/>
    <n v="6708"/>
    <x v="3"/>
    <s v="OFF-AR-10001545"/>
    <x v="1"/>
    <s v="Art"/>
    <s v="Newell 326"/>
    <n v="3.52"/>
    <n v="2"/>
    <x v="0"/>
    <n v="1.0207999999999999"/>
    <n v="0.28999999999999998"/>
  </r>
  <r>
    <n v="5426"/>
    <s v="CA-2016-153598"/>
    <x v="274"/>
    <x v="0"/>
    <n v="12"/>
    <x v="4"/>
    <s v="Sat"/>
    <d v="2016-12-06T00:00:00"/>
    <x v="2"/>
    <s v="NM-18520"/>
    <s v="Neoma Murray"/>
    <s v="Consumer"/>
    <s v="United States"/>
    <s v="Los Angeles"/>
    <x v="1"/>
    <n v="90045"/>
    <x v="1"/>
    <s v="TEC-AC-10003870"/>
    <x v="2"/>
    <s v="Accessories"/>
    <s v="Logitech Z-906 Speaker sys - home theater - 5.1-CH"/>
    <n v="1649.95"/>
    <n v="5"/>
    <x v="0"/>
    <n v="659.98"/>
    <n v="0.4"/>
  </r>
  <r>
    <n v="5428"/>
    <s v="US-2016-108497"/>
    <x v="400"/>
    <x v="0"/>
    <n v="6"/>
    <x v="1"/>
    <s v="Tue"/>
    <d v="2016-06-14T00:00:00"/>
    <x v="3"/>
    <s v="MH-17290"/>
    <s v="Marc Harrigan"/>
    <s v="Home Office"/>
    <s v="United States"/>
    <s v="Los Angeles"/>
    <x v="1"/>
    <n v="90036"/>
    <x v="1"/>
    <s v="FUR-BO-10004218"/>
    <x v="0"/>
    <s v="Bookcases"/>
    <s v="Bush Heritage Pine Collection 5-Shelf Bookcase, Albany Pine Finish, *Special Order"/>
    <n v="599.16499999999996"/>
    <n v="5"/>
    <x v="11"/>
    <n v="35.244999999999997"/>
    <n v="5.8823529411764705E-2"/>
  </r>
  <r>
    <n v="5430"/>
    <s v="CA-2014-136861"/>
    <x v="738"/>
    <x v="2"/>
    <n v="9"/>
    <x v="8"/>
    <s v="Fri"/>
    <d v="2014-09-07T00:00:00"/>
    <x v="2"/>
    <s v="PR-18880"/>
    <s v="Patrick Ryan"/>
    <s v="Consumer"/>
    <s v="United States"/>
    <s v="Saint Petersburg"/>
    <x v="2"/>
    <n v="33710"/>
    <x v="0"/>
    <s v="FUR-FU-10001967"/>
    <x v="0"/>
    <s v="Furnishings"/>
    <s v="Telescoping Adjustable Floor Lamp"/>
    <n v="31.984000000000002"/>
    <n v="2"/>
    <x v="2"/>
    <n v="1.9990000000000001"/>
    <n v="6.25E-2"/>
  </r>
  <r>
    <n v="5431"/>
    <s v="CA-2017-117422"/>
    <x v="207"/>
    <x v="3"/>
    <n v="10"/>
    <x v="2"/>
    <s v="Sat"/>
    <d v="2017-10-25T00:00:00"/>
    <x v="1"/>
    <s v="FC-14245"/>
    <s v="Frank Carlisle"/>
    <s v="Home Office"/>
    <s v="United States"/>
    <s v="Lakewood"/>
    <x v="24"/>
    <n v="44107"/>
    <x v="3"/>
    <s v="OFF-AP-10000938"/>
    <x v="1"/>
    <s v="Appliances"/>
    <s v="Avanti 1.7 Cu. Ft. Refrigerator"/>
    <n v="161.56800000000001"/>
    <n v="2"/>
    <x v="2"/>
    <n v="16.1568"/>
    <n v="9.9999999999999992E-2"/>
  </r>
  <r>
    <n v="5434"/>
    <s v="CA-2017-129707"/>
    <x v="1011"/>
    <x v="3"/>
    <n v="4"/>
    <x v="3"/>
    <s v="Tue"/>
    <d v="2017-04-29T00:00:00"/>
    <x v="1"/>
    <s v="LH-16750"/>
    <s v="Larry Hughes"/>
    <s v="Consumer"/>
    <s v="United States"/>
    <s v="Chandler"/>
    <x v="16"/>
    <n v="85224"/>
    <x v="1"/>
    <s v="OFF-AR-10000246"/>
    <x v="1"/>
    <s v="Art"/>
    <s v="Newell 318"/>
    <n v="8.8960000000000008"/>
    <n v="4"/>
    <x v="2"/>
    <n v="0.66720000000000002"/>
    <n v="7.4999999999999997E-2"/>
  </r>
  <r>
    <n v="5435"/>
    <s v="CA-2015-160171"/>
    <x v="923"/>
    <x v="1"/>
    <n v="10"/>
    <x v="2"/>
    <s v="Mon"/>
    <d v="2015-10-24T00:00:00"/>
    <x v="1"/>
    <s v="RM-19675"/>
    <s v="Robert Marley"/>
    <s v="Home Office"/>
    <s v="United States"/>
    <s v="Los Angeles"/>
    <x v="1"/>
    <n v="90008"/>
    <x v="1"/>
    <s v="OFF-AP-10000275"/>
    <x v="1"/>
    <s v="Appliances"/>
    <s v="Sanyo Counter Height Refrigerator with Crisper, 3.6 Cubic Foot, Stainless Steel/Black"/>
    <n v="1640.7"/>
    <n v="5"/>
    <x v="0"/>
    <n v="459.39600000000002"/>
    <n v="0.28000000000000003"/>
  </r>
  <r>
    <n v="5437"/>
    <s v="CA-2014-103317"/>
    <x v="259"/>
    <x v="2"/>
    <n v="7"/>
    <x v="7"/>
    <s v="Sat"/>
    <d v="2014-07-08T00:00:00"/>
    <x v="2"/>
    <s v="DM-13525"/>
    <s v="Don Miller"/>
    <s v="Corporate"/>
    <s v="United States"/>
    <s v="Palm Coast"/>
    <x v="2"/>
    <n v="32137"/>
    <x v="0"/>
    <s v="FUR-FU-10001591"/>
    <x v="0"/>
    <s v="Furnishings"/>
    <s v="Advantus Panel Wall Certificate Holder - 8.5x11"/>
    <n v="19.52"/>
    <n v="2"/>
    <x v="2"/>
    <n v="5.3680000000000003"/>
    <n v="0.27500000000000002"/>
  </r>
  <r>
    <n v="5440"/>
    <s v="CA-2016-167115"/>
    <x v="953"/>
    <x v="0"/>
    <n v="4"/>
    <x v="3"/>
    <s v="Mon"/>
    <d v="2016-04-09T00:00:00"/>
    <x v="1"/>
    <s v="EH-14185"/>
    <s v="Evan Henry"/>
    <s v="Consumer"/>
    <s v="United States"/>
    <s v="New York City"/>
    <x v="15"/>
    <n v="10035"/>
    <x v="3"/>
    <s v="OFF-BI-10004600"/>
    <x v="1"/>
    <s v="Binders"/>
    <s v="Ibico Ibimaster 300 Manual Binding System"/>
    <n v="588.78399999999999"/>
    <n v="2"/>
    <x v="2"/>
    <n v="183.995"/>
    <n v="0.3125"/>
  </r>
  <r>
    <n v="5441"/>
    <s v="US-2017-153633"/>
    <x v="38"/>
    <x v="3"/>
    <n v="11"/>
    <x v="0"/>
    <s v="Mon"/>
    <d v="2017-11-18T00:00:00"/>
    <x v="0"/>
    <s v="TC-21295"/>
    <s v="Toby Carlisle"/>
    <s v="Consumer"/>
    <s v="United States"/>
    <s v="Jupiter"/>
    <x v="2"/>
    <n v="33458"/>
    <x v="0"/>
    <s v="OFF-AR-10002335"/>
    <x v="1"/>
    <s v="Art"/>
    <s v="DIXON Oriole Pencils"/>
    <n v="2.0640000000000001"/>
    <n v="1"/>
    <x v="2"/>
    <n v="0.15479999999999999"/>
    <n v="7.4999999999999997E-2"/>
  </r>
  <r>
    <n v="5442"/>
    <s v="CA-2017-155929"/>
    <x v="425"/>
    <x v="3"/>
    <n v="9"/>
    <x v="8"/>
    <s v="Sat"/>
    <d v="2017-09-13T00:00:00"/>
    <x v="1"/>
    <s v="AI-10855"/>
    <s v="Arianne Irving"/>
    <s v="Consumer"/>
    <s v="United States"/>
    <s v="Glendale"/>
    <x v="16"/>
    <n v="85301"/>
    <x v="1"/>
    <s v="OFF-PA-10000859"/>
    <x v="1"/>
    <s v="Paper"/>
    <s v="Unpadded Memo Slips"/>
    <n v="6.3680000000000003"/>
    <n v="2"/>
    <x v="2"/>
    <n v="2.3879999999999999"/>
    <n v="0.37499999999999994"/>
  </r>
  <r>
    <n v="5443"/>
    <s v="CA-2015-148712"/>
    <x v="781"/>
    <x v="1"/>
    <n v="4"/>
    <x v="3"/>
    <s v="Fri"/>
    <d v="2015-04-23T00:00:00"/>
    <x v="1"/>
    <s v="JM-15535"/>
    <s v="Jessica Myrick"/>
    <s v="Consumer"/>
    <s v="United States"/>
    <s v="New York City"/>
    <x v="15"/>
    <n v="10035"/>
    <x v="3"/>
    <s v="TEC-AC-10003198"/>
    <x v="2"/>
    <s v="Accessories"/>
    <s v="Enermax Acrylux Wireless Keyboard"/>
    <n v="99.6"/>
    <n v="1"/>
    <x v="0"/>
    <n v="36.851999999999997"/>
    <n v="0.37"/>
  </r>
  <r>
    <n v="5446"/>
    <s v="CA-2016-128307"/>
    <x v="196"/>
    <x v="0"/>
    <n v="7"/>
    <x v="7"/>
    <s v="Mon"/>
    <d v="2016-07-29T00:00:00"/>
    <x v="1"/>
    <s v="BE-11335"/>
    <s v="Bill Eplett"/>
    <s v="Home Office"/>
    <s v="United States"/>
    <s v="Houston"/>
    <x v="5"/>
    <n v="77041"/>
    <x v="2"/>
    <s v="OFF-EN-10003040"/>
    <x v="1"/>
    <s v="Envelopes"/>
    <s v="Quality Park Security Envelopes"/>
    <n v="20.936"/>
    <n v="1"/>
    <x v="2"/>
    <n v="7.0659000000000001"/>
    <n v="0.33750000000000002"/>
  </r>
  <r>
    <n v="5447"/>
    <s v="US-2016-127425"/>
    <x v="367"/>
    <x v="0"/>
    <n v="8"/>
    <x v="6"/>
    <s v="Fri"/>
    <d v="2016-08-31T00:00:00"/>
    <x v="1"/>
    <s v="DR-12880"/>
    <s v="Dan Reichenbach"/>
    <s v="Corporate"/>
    <s v="United States"/>
    <s v="New York City"/>
    <x v="15"/>
    <n v="10035"/>
    <x v="3"/>
    <s v="TEC-PH-10003442"/>
    <x v="2"/>
    <s v="Phones"/>
    <s v="Samsung Replacement EH64AVFWE Premium Headset"/>
    <n v="33"/>
    <n v="6"/>
    <x v="0"/>
    <n v="8.25"/>
    <n v="0.25"/>
  </r>
  <r>
    <n v="5449"/>
    <s v="US-2014-119081"/>
    <x v="170"/>
    <x v="2"/>
    <n v="9"/>
    <x v="8"/>
    <s v="Fri"/>
    <d v="2014-09-19T00:00:00"/>
    <x v="1"/>
    <s v="TA-21385"/>
    <s v="Tom Ashbrook"/>
    <s v="Home Office"/>
    <s v="United States"/>
    <s v="Olathe"/>
    <x v="41"/>
    <n v="66062"/>
    <x v="2"/>
    <s v="OFF-SU-10000157"/>
    <x v="1"/>
    <s v="Supplies"/>
    <s v="Compact Automatic Electric Letter Opener"/>
    <n v="357.93"/>
    <n v="3"/>
    <x v="0"/>
    <n v="7.1585999999999999"/>
    <n v="0.02"/>
  </r>
  <r>
    <n v="5453"/>
    <s v="CA-2016-140613"/>
    <x v="402"/>
    <x v="0"/>
    <n v="7"/>
    <x v="7"/>
    <s v="Fri"/>
    <d v="2016-07-29T00:00:00"/>
    <x v="1"/>
    <s v="KN-16705"/>
    <s v="Kristina Nunn"/>
    <s v="Home Office"/>
    <s v="United States"/>
    <s v="Sparks"/>
    <x v="33"/>
    <n v="89431"/>
    <x v="1"/>
    <s v="OFF-SU-10004261"/>
    <x v="1"/>
    <s v="Supplies"/>
    <s v="Fiskars 8&quot; Scissors, 2/Pack"/>
    <n v="86.2"/>
    <n v="5"/>
    <x v="0"/>
    <n v="24.998000000000001"/>
    <n v="0.28999999999999998"/>
  </r>
  <r>
    <n v="5454"/>
    <s v="US-2017-108700"/>
    <x v="239"/>
    <x v="3"/>
    <n v="5"/>
    <x v="5"/>
    <s v="Fri"/>
    <d v="2017-05-23T00:00:00"/>
    <x v="1"/>
    <s v="PJ-18835"/>
    <s v="Patrick Jones"/>
    <s v="Corporate"/>
    <s v="United States"/>
    <s v="Rockford"/>
    <x v="10"/>
    <n v="61107"/>
    <x v="2"/>
    <s v="OFF-PA-10004733"/>
    <x v="1"/>
    <s v="Paper"/>
    <s v="Things To Do Today Spiral Book"/>
    <n v="38.015999999999998"/>
    <n v="6"/>
    <x v="2"/>
    <n v="13.780799999999999"/>
    <n v="0.36249999999999999"/>
  </r>
  <r>
    <n v="5455"/>
    <s v="CA-2017-160962"/>
    <x v="1039"/>
    <x v="3"/>
    <n v="4"/>
    <x v="3"/>
    <s v="Fri"/>
    <d v="2017-05-02T00:00:00"/>
    <x v="1"/>
    <s v="MC-17605"/>
    <s v="Matt Connell"/>
    <s v="Corporate"/>
    <s v="United States"/>
    <s v="Philadelphia"/>
    <x v="9"/>
    <n v="19143"/>
    <x v="3"/>
    <s v="OFF-ST-10001325"/>
    <x v="1"/>
    <s v="Storage"/>
    <s v="Sterilite Officeware Hinged File Box"/>
    <n v="8.3840000000000003"/>
    <n v="1"/>
    <x v="2"/>
    <n v="0.73360000000000003"/>
    <n v="8.7499999999999994E-2"/>
  </r>
  <r>
    <n v="5457"/>
    <s v="CA-2017-130631"/>
    <x v="611"/>
    <x v="3"/>
    <n v="12"/>
    <x v="4"/>
    <s v="Fri"/>
    <d v="2018-01-02T00:00:00"/>
    <x v="1"/>
    <s v="BS-11755"/>
    <s v="Bruce Stewart"/>
    <s v="Consumer"/>
    <s v="United States"/>
    <s v="Edmonds"/>
    <x v="4"/>
    <n v="98026"/>
    <x v="1"/>
    <s v="OFF-FA-10000089"/>
    <x v="1"/>
    <s v="Fasteners"/>
    <s v="Acco Glide Clips"/>
    <n v="19.600000000000001"/>
    <n v="5"/>
    <x v="0"/>
    <n v="9.6039999999999992"/>
    <n v="0.48999999999999994"/>
  </r>
  <r>
    <n v="5461"/>
    <s v="US-2014-107405"/>
    <x v="90"/>
    <x v="2"/>
    <n v="3"/>
    <x v="10"/>
    <s v="Fri"/>
    <d v="2014-03-25T00:00:00"/>
    <x v="1"/>
    <s v="TS-21205"/>
    <s v="Thomas Seio"/>
    <s v="Corporate"/>
    <s v="United States"/>
    <s v="Asheville"/>
    <x v="3"/>
    <n v="28806"/>
    <x v="0"/>
    <s v="OFF-ST-10002301"/>
    <x v="1"/>
    <s v="Storage"/>
    <s v="Tennsco Commercial Shelving"/>
    <n v="16.271999999999998"/>
    <n v="1"/>
    <x v="2"/>
    <n v="-3.8645999999999998"/>
    <n v="-0.23750000000000002"/>
  </r>
  <r>
    <n v="5462"/>
    <s v="CA-2017-101574"/>
    <x v="391"/>
    <x v="3"/>
    <n v="9"/>
    <x v="8"/>
    <s v="Thu"/>
    <d v="2017-10-04T00:00:00"/>
    <x v="1"/>
    <s v="BD-11725"/>
    <s v="Bruce Degenhardt"/>
    <s v="Consumer"/>
    <s v="United States"/>
    <s v="Los Angeles"/>
    <x v="1"/>
    <n v="90032"/>
    <x v="1"/>
    <s v="FUR-FU-10001706"/>
    <x v="0"/>
    <s v="Furnishings"/>
    <s v="Longer-Life Soft White Bulbs"/>
    <n v="9.24"/>
    <n v="3"/>
    <x v="0"/>
    <n v="4.4352"/>
    <n v="0.48"/>
  </r>
  <r>
    <n v="5463"/>
    <s v="CA-2014-146591"/>
    <x v="1040"/>
    <x v="2"/>
    <n v="1"/>
    <x v="9"/>
    <s v="Sun"/>
    <d v="2014-01-20T00:00:00"/>
    <x v="2"/>
    <s v="TS-21340"/>
    <s v="Toby Swindell"/>
    <s v="Consumer"/>
    <s v="United States"/>
    <s v="Scottsdale"/>
    <x v="16"/>
    <n v="85254"/>
    <x v="1"/>
    <s v="OFF-BI-10003676"/>
    <x v="1"/>
    <s v="Binders"/>
    <s v="GBC Standard Recycled Report Covers, Clear Plastic Sheets"/>
    <n v="32.340000000000003"/>
    <n v="10"/>
    <x v="7"/>
    <n v="-23.716000000000001"/>
    <n v="-0.73333333333333328"/>
  </r>
  <r>
    <n v="5467"/>
    <s v="CA-2014-107706"/>
    <x v="1041"/>
    <x v="2"/>
    <n v="2"/>
    <x v="11"/>
    <s v="Fri"/>
    <d v="2014-02-19T00:00:00"/>
    <x v="0"/>
    <s v="ST-20530"/>
    <s v="Shui Tom"/>
    <s v="Consumer"/>
    <s v="United States"/>
    <s v="Houston"/>
    <x v="5"/>
    <n v="77095"/>
    <x v="2"/>
    <s v="OFF-PA-10000466"/>
    <x v="1"/>
    <s v="Paper"/>
    <s v="Memo Book, 100 Message Capacity, 5 3/8” x 11”"/>
    <n v="16.175999999999998"/>
    <n v="3"/>
    <x v="2"/>
    <n v="6.0659999999999998"/>
    <n v="0.375"/>
  </r>
  <r>
    <n v="5468"/>
    <s v="CA-2016-122448"/>
    <x v="629"/>
    <x v="0"/>
    <n v="6"/>
    <x v="1"/>
    <s v="Thu"/>
    <d v="2016-06-14T00:00:00"/>
    <x v="1"/>
    <s v="DB-13210"/>
    <s v="Dean Braden"/>
    <s v="Consumer"/>
    <s v="United States"/>
    <s v="San Francisco"/>
    <x v="1"/>
    <n v="94109"/>
    <x v="1"/>
    <s v="FUR-CH-10002774"/>
    <x v="0"/>
    <s v="Chairs"/>
    <s v="Global Deluxe Stacking Chair, Gray"/>
    <n v="122.352"/>
    <n v="3"/>
    <x v="2"/>
    <n v="13.7646"/>
    <n v="0.11249999999999999"/>
  </r>
  <r>
    <n v="5469"/>
    <s v="CA-2014-132451"/>
    <x v="464"/>
    <x v="2"/>
    <n v="9"/>
    <x v="8"/>
    <s v="Fri"/>
    <d v="2014-09-27T00:00:00"/>
    <x v="2"/>
    <s v="KF-16285"/>
    <s v="Karen Ferguson"/>
    <s v="Home Office"/>
    <s v="United States"/>
    <s v="San Diego"/>
    <x v="1"/>
    <n v="92105"/>
    <x v="1"/>
    <s v="FUR-CH-10000454"/>
    <x v="0"/>
    <s v="Chairs"/>
    <s v="Hon Deluxe Fabric Upholstered Stacking Chairs, Rounded Back"/>
    <n v="585.55200000000002"/>
    <n v="3"/>
    <x v="2"/>
    <n v="73.194000000000003"/>
    <n v="0.125"/>
  </r>
  <r>
    <n v="5471"/>
    <s v="CA-2016-158547"/>
    <x v="197"/>
    <x v="0"/>
    <n v="5"/>
    <x v="5"/>
    <s v="Mon"/>
    <d v="2016-06-04T00:00:00"/>
    <x v="1"/>
    <s v="JM-16195"/>
    <s v="Justin MacKendrick"/>
    <s v="Consumer"/>
    <s v="United States"/>
    <s v="Hamilton"/>
    <x v="24"/>
    <n v="45011"/>
    <x v="3"/>
    <s v="OFF-AP-10003842"/>
    <x v="1"/>
    <s v="Appliances"/>
    <s v="Euro-Pro Shark Turbo Vacuum"/>
    <n v="123.92"/>
    <n v="5"/>
    <x v="2"/>
    <n v="9.2940000000000005"/>
    <n v="7.4999999999999997E-2"/>
  </r>
  <r>
    <n v="5472"/>
    <s v="CA-2017-116946"/>
    <x v="481"/>
    <x v="3"/>
    <n v="12"/>
    <x v="4"/>
    <s v="Tue"/>
    <d v="2017-12-23T00:00:00"/>
    <x v="1"/>
    <s v="TS-21505"/>
    <s v="Tony Sayre"/>
    <s v="Consumer"/>
    <s v="United States"/>
    <s v="Parker"/>
    <x v="22"/>
    <n v="80134"/>
    <x v="1"/>
    <s v="FUR-FU-10000320"/>
    <x v="0"/>
    <s v="Furnishings"/>
    <s v="OIC Stacking Trays"/>
    <n v="13.36"/>
    <n v="5"/>
    <x v="2"/>
    <n v="4.008"/>
    <n v="0.3"/>
  </r>
  <r>
    <n v="5475"/>
    <s v="CA-2017-121741"/>
    <x v="374"/>
    <x v="3"/>
    <n v="12"/>
    <x v="4"/>
    <s v="Tue"/>
    <d v="2017-12-26T00:00:00"/>
    <x v="3"/>
    <s v="YC-21895"/>
    <s v="Yoseph Carroll"/>
    <s v="Corporate"/>
    <s v="United States"/>
    <s v="Fremont"/>
    <x v="8"/>
    <n v="68025"/>
    <x v="2"/>
    <s v="OFF-ST-10004459"/>
    <x v="1"/>
    <s v="Storage"/>
    <s v="Tennsco Single-Tier Lockers"/>
    <n v="750.68"/>
    <n v="2"/>
    <x v="0"/>
    <n v="37.533999999999999"/>
    <n v="0.05"/>
  </r>
  <r>
    <n v="5476"/>
    <s v="CA-2017-169691"/>
    <x v="140"/>
    <x v="3"/>
    <n v="6"/>
    <x v="1"/>
    <s v="Thu"/>
    <d v="2017-06-18T00:00:00"/>
    <x v="2"/>
    <s v="Dp-13240"/>
    <s v="Dean percer"/>
    <s v="Home Office"/>
    <s v="United States"/>
    <s v="Maple Grove"/>
    <x v="11"/>
    <n v="55369"/>
    <x v="2"/>
    <s v="OFF-LA-10002312"/>
    <x v="1"/>
    <s v="Labels"/>
    <s v="Avery 490"/>
    <n v="44.4"/>
    <n v="3"/>
    <x v="0"/>
    <n v="22.2"/>
    <n v="0.5"/>
  </r>
  <r>
    <n v="5479"/>
    <s v="CA-2016-121356"/>
    <x v="73"/>
    <x v="0"/>
    <n v="11"/>
    <x v="0"/>
    <s v="Sun"/>
    <d v="2016-11-24T00:00:00"/>
    <x v="1"/>
    <s v="SJ-20500"/>
    <s v="Shirley Jackson"/>
    <s v="Consumer"/>
    <s v="United States"/>
    <s v="Newark"/>
    <x v="13"/>
    <n v="19711"/>
    <x v="3"/>
    <s v="OFF-BI-10002133"/>
    <x v="1"/>
    <s v="Binders"/>
    <s v="Wilson Jones Elliptical Ring 3 1/2&quot; Capacity Binders, 800 sheets"/>
    <n v="128.4"/>
    <n v="3"/>
    <x v="0"/>
    <n v="62.915999999999997"/>
    <n v="0.48999999999999994"/>
  </r>
  <r>
    <n v="5480"/>
    <s v="CA-2014-101770"/>
    <x v="687"/>
    <x v="2"/>
    <n v="3"/>
    <x v="10"/>
    <s v="Mon"/>
    <d v="2014-04-04T00:00:00"/>
    <x v="1"/>
    <s v="KB-16240"/>
    <s v="Karen Bern"/>
    <s v="Corporate"/>
    <s v="United States"/>
    <s v="Miami"/>
    <x v="2"/>
    <n v="33180"/>
    <x v="0"/>
    <s v="OFF-BI-10001097"/>
    <x v="1"/>
    <s v="Binders"/>
    <s v="Avery Hole Reinforcements"/>
    <n v="1.869"/>
    <n v="1"/>
    <x v="7"/>
    <n v="-1.3083"/>
    <n v="-0.70000000000000007"/>
  </r>
  <r>
    <n v="5481"/>
    <s v="CA-2017-105487"/>
    <x v="1042"/>
    <x v="3"/>
    <n v="10"/>
    <x v="2"/>
    <s v="Sun"/>
    <d v="2017-10-14T00:00:00"/>
    <x v="1"/>
    <s v="CS-12250"/>
    <s v="Chris Selesnick"/>
    <s v="Corporate"/>
    <s v="United States"/>
    <s v="San Diego"/>
    <x v="1"/>
    <n v="92105"/>
    <x v="1"/>
    <s v="TEC-PH-10001336"/>
    <x v="2"/>
    <s v="Phones"/>
    <s v="Digium D40 VoIP phone"/>
    <n v="103.19199999999999"/>
    <n v="1"/>
    <x v="2"/>
    <n v="11.6091"/>
    <n v="0.1125"/>
  </r>
  <r>
    <n v="5485"/>
    <s v="CA-2017-148999"/>
    <x v="288"/>
    <x v="3"/>
    <n v="1"/>
    <x v="9"/>
    <s v="Mon"/>
    <d v="2017-02-04T00:00:00"/>
    <x v="1"/>
    <s v="EB-13870"/>
    <s v="Emily Burns"/>
    <s v="Consumer"/>
    <s v="United States"/>
    <s v="Miami"/>
    <x v="2"/>
    <n v="33142"/>
    <x v="0"/>
    <s v="FUR-CH-10002044"/>
    <x v="0"/>
    <s v="Chairs"/>
    <s v="Office Star - Contemporary Task Swivel chair with 2-way adjustable arms, Plum"/>
    <n v="419.13600000000002"/>
    <n v="4"/>
    <x v="2"/>
    <n v="-68.1096"/>
    <n v="-0.16249999999999998"/>
  </r>
  <r>
    <n v="5486"/>
    <s v="CA-2014-107573"/>
    <x v="429"/>
    <x v="2"/>
    <n v="12"/>
    <x v="4"/>
    <s v="Fri"/>
    <d v="2014-12-17T00:00:00"/>
    <x v="1"/>
    <s v="PB-19150"/>
    <s v="Philip Brown"/>
    <s v="Consumer"/>
    <s v="United States"/>
    <s v="Miami"/>
    <x v="2"/>
    <n v="33178"/>
    <x v="0"/>
    <s v="OFF-EN-10001099"/>
    <x v="1"/>
    <s v="Envelopes"/>
    <s v="Staple envelope"/>
    <n v="23.472000000000001"/>
    <n v="3"/>
    <x v="2"/>
    <n v="7.6284000000000001"/>
    <n v="0.32500000000000001"/>
  </r>
  <r>
    <n v="5487"/>
    <s v="CA-2015-156608"/>
    <x v="1034"/>
    <x v="1"/>
    <n v="10"/>
    <x v="2"/>
    <s v="Sat"/>
    <d v="2015-10-29T00:00:00"/>
    <x v="1"/>
    <s v="MT-18070"/>
    <s v="Michelle Tran"/>
    <s v="Home Office"/>
    <s v="United States"/>
    <s v="San Antonio"/>
    <x v="5"/>
    <n v="78207"/>
    <x v="2"/>
    <s v="OFF-BI-10004140"/>
    <x v="1"/>
    <s v="Binders"/>
    <s v="Avery Non-Stick Binders"/>
    <n v="3.5920000000000001"/>
    <n v="4"/>
    <x v="3"/>
    <n v="-6.2859999999999996"/>
    <n v="-1.7499999999999998"/>
  </r>
  <r>
    <n v="5488"/>
    <s v="CA-2017-134495"/>
    <x v="715"/>
    <x v="3"/>
    <n v="4"/>
    <x v="3"/>
    <s v="Sat"/>
    <d v="2017-04-04T00:00:00"/>
    <x v="0"/>
    <s v="BF-11020"/>
    <s v="Barry Französisch"/>
    <s v="Corporate"/>
    <s v="United States"/>
    <s v="Jacksonville"/>
    <x v="2"/>
    <n v="32216"/>
    <x v="0"/>
    <s v="TEC-PH-10004897"/>
    <x v="2"/>
    <s v="Phones"/>
    <s v="Mediabridge Sport Armband iPhone 5s"/>
    <n v="23.975999999999999"/>
    <n v="3"/>
    <x v="2"/>
    <n v="-5.6943000000000001"/>
    <n v="-0.23750000000000002"/>
  </r>
  <r>
    <n v="5492"/>
    <s v="CA-2017-164098"/>
    <x v="790"/>
    <x v="3"/>
    <n v="1"/>
    <x v="9"/>
    <s v="Thu"/>
    <d v="2017-01-27T00:00:00"/>
    <x v="2"/>
    <s v="CG-12520"/>
    <s v="Claire Gute"/>
    <s v="Consumer"/>
    <s v="United States"/>
    <s v="Houston"/>
    <x v="5"/>
    <n v="77070"/>
    <x v="2"/>
    <s v="OFF-ST-10000615"/>
    <x v="1"/>
    <s v="Storage"/>
    <s v="SimpliFile Personal File, Black Granite, 15w x 6-15/16d x 11-1/4h"/>
    <n v="18.16"/>
    <n v="2"/>
    <x v="2"/>
    <n v="1.8160000000000001"/>
    <n v="0.1"/>
  </r>
  <r>
    <n v="5493"/>
    <s v="CA-2014-105249"/>
    <x v="679"/>
    <x v="2"/>
    <n v="11"/>
    <x v="0"/>
    <s v="Fri"/>
    <d v="2014-11-28T00:00:00"/>
    <x v="3"/>
    <s v="DH-13675"/>
    <s v="Duane Huffman"/>
    <s v="Home Office"/>
    <s v="United States"/>
    <s v="San Francisco"/>
    <x v="1"/>
    <n v="94122"/>
    <x v="1"/>
    <s v="OFF-SU-10001225"/>
    <x v="1"/>
    <s v="Supplies"/>
    <s v="Staple remover"/>
    <n v="7.36"/>
    <n v="2"/>
    <x v="0"/>
    <n v="0.1472"/>
    <n v="0.02"/>
  </r>
  <r>
    <n v="5496"/>
    <s v="CA-2015-113523"/>
    <x v="403"/>
    <x v="1"/>
    <n v="9"/>
    <x v="8"/>
    <s v="Fri"/>
    <d v="2015-09-08T00:00:00"/>
    <x v="1"/>
    <s v="SC-20440"/>
    <s v="Shaun Chance"/>
    <s v="Corporate"/>
    <s v="United States"/>
    <s v="Philadelphia"/>
    <x v="9"/>
    <n v="19140"/>
    <x v="3"/>
    <s v="OFF-BI-10001249"/>
    <x v="1"/>
    <s v="Binders"/>
    <s v="Avery Heavy-Duty EZD View Binder with Locking Rings"/>
    <n v="7.6559999999999997"/>
    <n v="4"/>
    <x v="7"/>
    <n v="-6.1247999999999996"/>
    <n v="-0.79999999999999993"/>
  </r>
  <r>
    <n v="5497"/>
    <s v="CA-2017-117821"/>
    <x v="489"/>
    <x v="3"/>
    <n v="6"/>
    <x v="1"/>
    <s v="Mon"/>
    <d v="2017-06-16T00:00:00"/>
    <x v="1"/>
    <s v="HG-15025"/>
    <s v="Hunter Glantz"/>
    <s v="Consumer"/>
    <s v="United States"/>
    <s v="Marion"/>
    <x v="24"/>
    <n v="43302"/>
    <x v="3"/>
    <s v="TEC-AC-10004469"/>
    <x v="2"/>
    <s v="Accessories"/>
    <s v="Microsoft Sculpt Comfort Mouse"/>
    <n v="63.92"/>
    <n v="2"/>
    <x v="2"/>
    <n v="19.175999999999998"/>
    <n v="0.3"/>
  </r>
  <r>
    <n v="5498"/>
    <s v="CA-2017-164378"/>
    <x v="660"/>
    <x v="3"/>
    <n v="7"/>
    <x v="7"/>
    <s v="Sat"/>
    <d v="2017-07-18T00:00:00"/>
    <x v="0"/>
    <s v="MM-18055"/>
    <s v="Michelle Moray"/>
    <s v="Consumer"/>
    <s v="United States"/>
    <s v="New York City"/>
    <x v="15"/>
    <n v="10024"/>
    <x v="3"/>
    <s v="OFF-AR-10001177"/>
    <x v="1"/>
    <s v="Art"/>
    <s v="Newell 349"/>
    <n v="6.56"/>
    <n v="2"/>
    <x v="0"/>
    <n v="1.9024000000000001"/>
    <n v="0.29000000000000004"/>
  </r>
  <r>
    <n v="5503"/>
    <s v="CA-2017-127782"/>
    <x v="802"/>
    <x v="3"/>
    <n v="11"/>
    <x v="0"/>
    <s v="Thu"/>
    <d v="2017-11-06T00:00:00"/>
    <x v="1"/>
    <s v="TH-21115"/>
    <s v="Thea Hudgings"/>
    <s v="Corporate"/>
    <s v="United States"/>
    <s v="Philadelphia"/>
    <x v="9"/>
    <n v="19140"/>
    <x v="3"/>
    <s v="FUR-FU-10001847"/>
    <x v="0"/>
    <s v="Furnishings"/>
    <s v="Eldon Image Series Black Desk Accessories"/>
    <n v="3.3119999999999998"/>
    <n v="1"/>
    <x v="2"/>
    <n v="0.66239999999999999"/>
    <n v="0.2"/>
  </r>
  <r>
    <n v="5507"/>
    <s v="US-2016-162026"/>
    <x v="746"/>
    <x v="0"/>
    <n v="10"/>
    <x v="2"/>
    <s v="Sat"/>
    <d v="2016-10-08T00:00:00"/>
    <x v="3"/>
    <s v="JE-15745"/>
    <s v="Joel Eaton"/>
    <s v="Consumer"/>
    <s v="United States"/>
    <s v="Los Angeles"/>
    <x v="1"/>
    <n v="90036"/>
    <x v="1"/>
    <s v="OFF-PA-10000167"/>
    <x v="1"/>
    <s v="Paper"/>
    <s v="Xerox 1925"/>
    <n v="61.96"/>
    <n v="2"/>
    <x v="0"/>
    <n v="27.882000000000001"/>
    <n v="0.45"/>
  </r>
  <r>
    <n v="5508"/>
    <s v="CA-2016-150000"/>
    <x v="143"/>
    <x v="0"/>
    <n v="4"/>
    <x v="3"/>
    <s v="Fri"/>
    <d v="2016-04-14T00:00:00"/>
    <x v="1"/>
    <s v="PG-18820"/>
    <s v="Patrick Gardner"/>
    <s v="Consumer"/>
    <s v="United States"/>
    <s v="Smyrna"/>
    <x v="32"/>
    <n v="30080"/>
    <x v="0"/>
    <s v="OFF-EN-10002973"/>
    <x v="1"/>
    <s v="Envelopes"/>
    <s v="Ampad #10 Peel &amp; Seel Holiday Envelopes"/>
    <n v="17.920000000000002"/>
    <n v="4"/>
    <x v="0"/>
    <n v="8.6015999999999995"/>
    <n v="0.47999999999999993"/>
  </r>
  <r>
    <n v="5509"/>
    <s v="CA-2015-168529"/>
    <x v="1043"/>
    <x v="1"/>
    <n v="10"/>
    <x v="2"/>
    <s v="Thu"/>
    <d v="2015-10-12T00:00:00"/>
    <x v="1"/>
    <s v="MB-17305"/>
    <s v="Maria Bertelson"/>
    <s v="Consumer"/>
    <s v="United States"/>
    <s v="San Francisco"/>
    <x v="1"/>
    <n v="94122"/>
    <x v="1"/>
    <s v="FUR-FU-10001588"/>
    <x v="0"/>
    <s v="Furnishings"/>
    <s v="Deflect-o SuperTray Unbreakable Stackable Tray, Letter, Black"/>
    <n v="145.9"/>
    <n v="5"/>
    <x v="0"/>
    <n v="62.737000000000002"/>
    <n v="0.43"/>
  </r>
  <r>
    <n v="5510"/>
    <s v="US-2017-152569"/>
    <x v="354"/>
    <x v="3"/>
    <n v="5"/>
    <x v="5"/>
    <s v="Mon"/>
    <d v="2017-05-20T00:00:00"/>
    <x v="1"/>
    <s v="JD-16015"/>
    <s v="Joy Daniels"/>
    <s v="Consumer"/>
    <s v="United States"/>
    <s v="Chicago"/>
    <x v="10"/>
    <n v="60653"/>
    <x v="2"/>
    <s v="OFF-PA-10001736"/>
    <x v="1"/>
    <s v="Paper"/>
    <s v="Xerox 1880"/>
    <n v="56.704000000000001"/>
    <n v="2"/>
    <x v="2"/>
    <n v="19.137599999999999"/>
    <n v="0.33749999999999997"/>
  </r>
  <r>
    <n v="5512"/>
    <s v="US-2014-137680"/>
    <x v="1044"/>
    <x v="2"/>
    <n v="2"/>
    <x v="11"/>
    <s v="Mon"/>
    <d v="2014-03-02T00:00:00"/>
    <x v="1"/>
    <s v="JH-15430"/>
    <s v="Jennifer Halladay"/>
    <s v="Consumer"/>
    <s v="United States"/>
    <s v="Medford"/>
    <x v="21"/>
    <n v="97504"/>
    <x v="1"/>
    <s v="OFF-PA-10000174"/>
    <x v="1"/>
    <s v="Paper"/>
    <s v="Message Book, Wirebound, Four 5 1/2&quot; X 4&quot; Forms/Pg., 200 Dupl. Sets/Book"/>
    <n v="32.896000000000001"/>
    <n v="4"/>
    <x v="2"/>
    <n v="11.102399999999999"/>
    <n v="0.33749999999999997"/>
  </r>
  <r>
    <n v="5514"/>
    <s v="CA-2015-103177"/>
    <x v="1045"/>
    <x v="1"/>
    <n v="5"/>
    <x v="5"/>
    <s v="Sat"/>
    <d v="2015-06-01T00:00:00"/>
    <x v="2"/>
    <s v="EN-13780"/>
    <s v="Edward Nazzal"/>
    <s v="Consumer"/>
    <s v="United States"/>
    <s v="New York City"/>
    <x v="15"/>
    <n v="10009"/>
    <x v="3"/>
    <s v="TEC-PH-10001795"/>
    <x v="2"/>
    <s v="Phones"/>
    <s v="RCA H5401RE1 DECT 6.0 4-Line Cordless Handset With Caller ID/Call Waiting"/>
    <n v="239.97"/>
    <n v="3"/>
    <x v="0"/>
    <n v="2.3997000000000002"/>
    <n v="0.01"/>
  </r>
  <r>
    <n v="5517"/>
    <s v="US-2016-138408"/>
    <x v="737"/>
    <x v="0"/>
    <n v="11"/>
    <x v="0"/>
    <s v="Fri"/>
    <d v="2016-11-21T00:00:00"/>
    <x v="0"/>
    <s v="KC-16255"/>
    <s v="Karen Carlisle"/>
    <s v="Corporate"/>
    <s v="United States"/>
    <s v="Huntsville"/>
    <x v="19"/>
    <n v="35810"/>
    <x v="0"/>
    <s v="TEC-AC-10003870"/>
    <x v="2"/>
    <s v="Accessories"/>
    <s v="Logitech Z-906 Speaker sys - home theater - 5.1-CH"/>
    <n v="1319.96"/>
    <n v="4"/>
    <x v="0"/>
    <n v="527.98400000000004"/>
    <n v="0.4"/>
  </r>
  <r>
    <n v="5518"/>
    <s v="CA-2017-117667"/>
    <x v="765"/>
    <x v="3"/>
    <n v="12"/>
    <x v="4"/>
    <s v="Mon"/>
    <d v="2017-12-09T00:00:00"/>
    <x v="1"/>
    <s v="MS-17980"/>
    <s v="Michael Stewart"/>
    <s v="Corporate"/>
    <s v="United States"/>
    <s v="Philadelphia"/>
    <x v="9"/>
    <n v="19134"/>
    <x v="3"/>
    <s v="FUR-CH-10004540"/>
    <x v="0"/>
    <s v="Chairs"/>
    <s v="Global Chrome Stack Chair"/>
    <n v="239.96"/>
    <n v="10"/>
    <x v="4"/>
    <n v="-10.284000000000001"/>
    <n v="-4.2857142857142858E-2"/>
  </r>
  <r>
    <n v="5523"/>
    <s v="CA-2016-110982"/>
    <x v="407"/>
    <x v="0"/>
    <n v="6"/>
    <x v="1"/>
    <s v="Sun"/>
    <d v="2016-06-07T00:00:00"/>
    <x v="2"/>
    <s v="CK-12205"/>
    <s v="Chloris Kastensmidt"/>
    <s v="Consumer"/>
    <s v="United States"/>
    <s v="Santa Clara"/>
    <x v="1"/>
    <n v="95051"/>
    <x v="1"/>
    <s v="OFF-BI-10000829"/>
    <x v="1"/>
    <s v="Binders"/>
    <s v="Avery Non-Stick Binders"/>
    <n v="21.552"/>
    <n v="6"/>
    <x v="2"/>
    <n v="7.0044000000000004"/>
    <n v="0.32500000000000001"/>
  </r>
  <r>
    <n v="5525"/>
    <s v="CA-2016-147123"/>
    <x v="107"/>
    <x v="0"/>
    <n v="12"/>
    <x v="4"/>
    <s v="Sat"/>
    <d v="2016-12-12T00:00:00"/>
    <x v="2"/>
    <s v="SJ-20125"/>
    <s v="Sanjit Jacobs"/>
    <s v="Home Office"/>
    <s v="United States"/>
    <s v="Long Beach"/>
    <x v="1"/>
    <n v="90805"/>
    <x v="1"/>
    <s v="OFF-PA-10000575"/>
    <x v="1"/>
    <s v="Paper"/>
    <s v="Wirebound Message Books, Four 2 3/4 x 5 White Forms per Page"/>
    <n v="80.28"/>
    <n v="12"/>
    <x v="0"/>
    <n v="36.928800000000003"/>
    <n v="0.46"/>
  </r>
  <r>
    <n v="5526"/>
    <s v="CA-2017-154501"/>
    <x v="501"/>
    <x v="3"/>
    <n v="4"/>
    <x v="3"/>
    <s v="Sun"/>
    <d v="2017-05-05T00:00:00"/>
    <x v="1"/>
    <s v="EA-14035"/>
    <s v="Erin Ashbrook"/>
    <s v="Corporate"/>
    <s v="United States"/>
    <s v="Los Angeles"/>
    <x v="1"/>
    <n v="90008"/>
    <x v="1"/>
    <s v="OFF-AR-10002804"/>
    <x v="1"/>
    <s v="Art"/>
    <s v="Faber Castell Col-Erase Pencils"/>
    <n v="9.7799999999999994"/>
    <n v="2"/>
    <x v="0"/>
    <n v="4.0098000000000003"/>
    <n v="0.41000000000000003"/>
  </r>
  <r>
    <n v="5527"/>
    <s v="CA-2017-166933"/>
    <x v="555"/>
    <x v="3"/>
    <n v="4"/>
    <x v="3"/>
    <s v="Mon"/>
    <d v="2017-04-28T00:00:00"/>
    <x v="1"/>
    <s v="MG-17890"/>
    <s v="Michael Granlund"/>
    <s v="Home Office"/>
    <s v="United States"/>
    <s v="Santa Barbara"/>
    <x v="1"/>
    <n v="93101"/>
    <x v="1"/>
    <s v="OFF-FA-10002676"/>
    <x v="1"/>
    <s v="Fasteners"/>
    <s v="Colored Push Pins"/>
    <n v="1.81"/>
    <n v="1"/>
    <x v="0"/>
    <n v="0.65159999999999996"/>
    <n v="0.36"/>
  </r>
  <r>
    <n v="5529"/>
    <s v="CA-2015-137106"/>
    <x v="1046"/>
    <x v="1"/>
    <n v="3"/>
    <x v="10"/>
    <s v="Tue"/>
    <d v="2015-04-04T00:00:00"/>
    <x v="1"/>
    <s v="SC-20260"/>
    <s v="Scott Cohen"/>
    <s v="Corporate"/>
    <s v="United States"/>
    <s v="Jacksonville"/>
    <x v="2"/>
    <n v="32216"/>
    <x v="0"/>
    <s v="TEC-PH-10000011"/>
    <x v="2"/>
    <s v="Phones"/>
    <s v="PureGear Roll-On Screen Protector"/>
    <n v="79.959999999999994"/>
    <n v="5"/>
    <x v="2"/>
    <n v="27.986000000000001"/>
    <n v="0.35000000000000003"/>
  </r>
  <r>
    <n v="5530"/>
    <s v="CA-2017-136609"/>
    <x v="631"/>
    <x v="3"/>
    <n v="8"/>
    <x v="6"/>
    <s v="Sun"/>
    <d v="2017-08-11T00:00:00"/>
    <x v="1"/>
    <s v="TB-21355"/>
    <s v="Todd Boyes"/>
    <s v="Corporate"/>
    <s v="United States"/>
    <s v="Cedar Hill"/>
    <x v="5"/>
    <n v="75104"/>
    <x v="2"/>
    <s v="OFF-PA-10004381"/>
    <x v="1"/>
    <s v="Paper"/>
    <s v="14-7/8 x 11 Blue Bar Computer Printout Paper"/>
    <n v="115.29600000000001"/>
    <n v="3"/>
    <x v="2"/>
    <n v="40.3536"/>
    <n v="0.35"/>
  </r>
  <r>
    <n v="5531"/>
    <s v="CA-2017-160885"/>
    <x v="571"/>
    <x v="3"/>
    <n v="12"/>
    <x v="4"/>
    <s v="Sat"/>
    <d v="2017-12-06T00:00:00"/>
    <x v="1"/>
    <s v="JK-16090"/>
    <s v="Juliana Krohn"/>
    <s v="Consumer"/>
    <s v="United States"/>
    <s v="Omaha"/>
    <x v="8"/>
    <n v="68104"/>
    <x v="2"/>
    <s v="TEC-PH-10001795"/>
    <x v="2"/>
    <s v="Phones"/>
    <s v="ClearOne CHATAttach 160 - speaker phone"/>
    <n v="2479.96"/>
    <n v="4"/>
    <x v="0"/>
    <n v="743.98800000000006"/>
    <n v="0.30000000000000004"/>
  </r>
  <r>
    <n v="5532"/>
    <s v="US-2016-167472"/>
    <x v="112"/>
    <x v="0"/>
    <n v="6"/>
    <x v="1"/>
    <s v="Mon"/>
    <d v="2016-06-07T00:00:00"/>
    <x v="2"/>
    <s v="CK-12595"/>
    <s v="Clytie Kelty"/>
    <s v="Consumer"/>
    <s v="United States"/>
    <s v="Little Rock"/>
    <x v="36"/>
    <n v="72209"/>
    <x v="0"/>
    <s v="TEC-AC-10001109"/>
    <x v="2"/>
    <s v="Accessories"/>
    <s v="Logitech Trackman Marble Mouse"/>
    <n v="179.94"/>
    <n v="6"/>
    <x v="0"/>
    <n v="75.574799999999996"/>
    <n v="0.42"/>
  </r>
  <r>
    <n v="5539"/>
    <s v="CA-2015-120551"/>
    <x v="654"/>
    <x v="1"/>
    <n v="4"/>
    <x v="3"/>
    <s v="Mon"/>
    <d v="2015-04-20T00:00:00"/>
    <x v="1"/>
    <s v="SS-20590"/>
    <s v="Sonia Sunley"/>
    <s v="Consumer"/>
    <s v="United States"/>
    <s v="Norfolk"/>
    <x v="8"/>
    <n v="68701"/>
    <x v="2"/>
    <s v="OFF-BI-10002071"/>
    <x v="1"/>
    <s v="Binders"/>
    <s v="Fellowes Black Plastic Comb Bindings"/>
    <n v="17.43"/>
    <n v="3"/>
    <x v="0"/>
    <n v="8.0177999999999994"/>
    <n v="0.45999999999999996"/>
  </r>
  <r>
    <n v="5543"/>
    <s v="CA-2016-134936"/>
    <x v="1047"/>
    <x v="0"/>
    <n v="12"/>
    <x v="4"/>
    <s v="Mon"/>
    <d v="2016-12-25T00:00:00"/>
    <x v="1"/>
    <s v="ES-14080"/>
    <s v="Erin Smith"/>
    <s v="Corporate"/>
    <s v="United States"/>
    <s v="Tucson"/>
    <x v="16"/>
    <n v="85705"/>
    <x v="1"/>
    <s v="FUR-TA-10001086"/>
    <x v="0"/>
    <s v="Tables"/>
    <s v="SAFCO PlanMaster Boards, 60w x 37-1/2d, White Melamine"/>
    <n v="455.97"/>
    <n v="6"/>
    <x v="5"/>
    <n v="-218.8656"/>
    <n v="-0.48"/>
  </r>
  <r>
    <n v="5546"/>
    <s v="CA-2017-102967"/>
    <x v="582"/>
    <x v="3"/>
    <n v="9"/>
    <x v="8"/>
    <s v="Fri"/>
    <d v="2017-09-26T00:00:00"/>
    <x v="1"/>
    <s v="MG-17890"/>
    <s v="Michael Granlund"/>
    <s v="Home Office"/>
    <s v="United States"/>
    <s v="Concord"/>
    <x v="38"/>
    <n v="3301"/>
    <x v="3"/>
    <s v="OFF-ST-10001590"/>
    <x v="1"/>
    <s v="Storage"/>
    <s v="Tenex Personal Project File with Scoop Front Design, Black"/>
    <n v="67.400000000000006"/>
    <n v="5"/>
    <x v="0"/>
    <n v="17.524000000000001"/>
    <n v="0.26"/>
  </r>
  <r>
    <n v="5547"/>
    <s v="CA-2017-151008"/>
    <x v="209"/>
    <x v="3"/>
    <n v="9"/>
    <x v="8"/>
    <s v="Thu"/>
    <d v="2017-09-08T00:00:00"/>
    <x v="2"/>
    <s v="JM-16195"/>
    <s v="Justin MacKendrick"/>
    <s v="Consumer"/>
    <s v="United States"/>
    <s v="Draper"/>
    <x v="7"/>
    <n v="84020"/>
    <x v="1"/>
    <s v="FUR-FU-10002396"/>
    <x v="0"/>
    <s v="Furnishings"/>
    <s v="DAX Copper Panel Document Frame, 5 x 7 Size"/>
    <n v="25.16"/>
    <n v="2"/>
    <x v="0"/>
    <n v="10.5672"/>
    <n v="0.42"/>
  </r>
  <r>
    <n v="5549"/>
    <s v="CA-2014-159800"/>
    <x v="679"/>
    <x v="2"/>
    <n v="11"/>
    <x v="0"/>
    <s v="Fri"/>
    <d v="2014-12-01T00:00:00"/>
    <x v="2"/>
    <s v="SG-20470"/>
    <s v="Sheri Gordon"/>
    <s v="Consumer"/>
    <s v="United States"/>
    <s v="San Francisco"/>
    <x v="1"/>
    <n v="94109"/>
    <x v="1"/>
    <s v="OFF-AP-10004859"/>
    <x v="1"/>
    <s v="Appliances"/>
    <s v="Acco 6 Outlet Guardian Premium Surge Suppressor"/>
    <n v="43.68"/>
    <n v="3"/>
    <x v="0"/>
    <n v="11.7936"/>
    <n v="0.27"/>
  </r>
  <r>
    <n v="5551"/>
    <s v="US-2014-159618"/>
    <x v="604"/>
    <x v="2"/>
    <n v="11"/>
    <x v="0"/>
    <s v="Wed"/>
    <d v="2014-11-16T00:00:00"/>
    <x v="1"/>
    <s v="DB-12970"/>
    <s v="Darren Budd"/>
    <s v="Corporate"/>
    <s v="United States"/>
    <s v="Houston"/>
    <x v="5"/>
    <n v="77036"/>
    <x v="2"/>
    <s v="OFF-AR-10003183"/>
    <x v="1"/>
    <s v="Art"/>
    <s v="Avery Fluorescent Highlighter Four-Color Set"/>
    <n v="2.6720000000000002"/>
    <n v="1"/>
    <x v="2"/>
    <n v="0.33400000000000002"/>
    <n v="0.125"/>
  </r>
  <r>
    <n v="5557"/>
    <s v="CA-2015-125066"/>
    <x v="636"/>
    <x v="1"/>
    <n v="12"/>
    <x v="4"/>
    <s v="Mon"/>
    <d v="2015-12-18T00:00:00"/>
    <x v="1"/>
    <s v="KD-16495"/>
    <s v="Keith Dawkins"/>
    <s v="Corporate"/>
    <s v="United States"/>
    <s v="Jackson"/>
    <x v="35"/>
    <n v="39212"/>
    <x v="0"/>
    <s v="FUR-FU-10003829"/>
    <x v="0"/>
    <s v="Furnishings"/>
    <s v="Stackable Trays"/>
    <n v="6.16"/>
    <n v="2"/>
    <x v="0"/>
    <n v="1.9712000000000001"/>
    <n v="0.32"/>
  </r>
  <r>
    <n v="5559"/>
    <s v="US-2015-114741"/>
    <x v="398"/>
    <x v="1"/>
    <n v="12"/>
    <x v="4"/>
    <s v="Sun"/>
    <d v="2015-12-10T00:00:00"/>
    <x v="1"/>
    <s v="IL-15100"/>
    <s v="Ivan Liston"/>
    <s v="Consumer"/>
    <s v="United States"/>
    <s v="North Las Vegas"/>
    <x v="33"/>
    <n v="89031"/>
    <x v="1"/>
    <s v="OFF-PA-10000048"/>
    <x v="1"/>
    <s v="Paper"/>
    <s v="Xerox 20"/>
    <n v="6.48"/>
    <n v="1"/>
    <x v="0"/>
    <n v="3.1103999999999998"/>
    <n v="0.47999999999999993"/>
  </r>
  <r>
    <n v="5562"/>
    <s v="CA-2017-133263"/>
    <x v="184"/>
    <x v="3"/>
    <n v="3"/>
    <x v="10"/>
    <s v="Fri"/>
    <d v="2017-04-02T00:00:00"/>
    <x v="0"/>
    <s v="JE-15610"/>
    <s v="Jim Epp"/>
    <s v="Corporate"/>
    <s v="United States"/>
    <s v="Atlanta"/>
    <x v="32"/>
    <n v="30318"/>
    <x v="0"/>
    <s v="OFF-BI-10001153"/>
    <x v="1"/>
    <s v="Binders"/>
    <s v="Ibico Recycled Grain-Textured Covers"/>
    <n v="34.54"/>
    <n v="1"/>
    <x v="0"/>
    <n v="17.27"/>
    <n v="0.5"/>
  </r>
  <r>
    <n v="5565"/>
    <s v="CA-2017-157966"/>
    <x v="674"/>
    <x v="3"/>
    <n v="3"/>
    <x v="10"/>
    <s v="Mon"/>
    <d v="2017-03-13T00:00:00"/>
    <x v="3"/>
    <s v="SU-20665"/>
    <s v="Stephanie Ulpright"/>
    <s v="Home Office"/>
    <s v="United States"/>
    <s v="Chicago"/>
    <x v="10"/>
    <n v="60610"/>
    <x v="2"/>
    <s v="OFF-AR-10000799"/>
    <x v="1"/>
    <s v="Art"/>
    <s v="Col-Erase Pencils with Erasers"/>
    <n v="19.456"/>
    <n v="4"/>
    <x v="2"/>
    <n v="2.1888000000000001"/>
    <n v="0.1125"/>
  </r>
  <r>
    <n v="5577"/>
    <s v="CA-2016-136686"/>
    <x v="932"/>
    <x v="0"/>
    <n v="12"/>
    <x v="4"/>
    <s v="Mon"/>
    <d v="2016-12-16T00:00:00"/>
    <x v="1"/>
    <s v="RF-19840"/>
    <s v="Roy Französisch"/>
    <s v="Consumer"/>
    <s v="United States"/>
    <s v="Pasadena"/>
    <x v="1"/>
    <n v="91104"/>
    <x v="1"/>
    <s v="FUR-FU-10004864"/>
    <x v="0"/>
    <s v="Furnishings"/>
    <s v="Howard Miller 14-1/2&quot; Diameter Chrome Round Wall Clock"/>
    <n v="383.64"/>
    <n v="6"/>
    <x v="0"/>
    <n v="122.76479999999999"/>
    <n v="0.32"/>
  </r>
  <r>
    <n v="5579"/>
    <s v="CA-2017-137498"/>
    <x v="425"/>
    <x v="3"/>
    <n v="9"/>
    <x v="8"/>
    <s v="Sat"/>
    <d v="2017-09-14T00:00:00"/>
    <x v="0"/>
    <s v="LC-17050"/>
    <s v="Liz Carlisle"/>
    <s v="Consumer"/>
    <s v="United States"/>
    <s v="Los Angeles"/>
    <x v="1"/>
    <n v="90004"/>
    <x v="1"/>
    <s v="OFF-AR-10003829"/>
    <x v="1"/>
    <s v="Art"/>
    <s v="Newell 35"/>
    <n v="6.56"/>
    <n v="2"/>
    <x v="0"/>
    <n v="1.9024000000000001"/>
    <n v="0.29000000000000004"/>
  </r>
  <r>
    <n v="5582"/>
    <s v="CA-2017-163818"/>
    <x v="1048"/>
    <x v="3"/>
    <n v="10"/>
    <x v="2"/>
    <s v="Wed"/>
    <d v="2017-10-08T00:00:00"/>
    <x v="1"/>
    <s v="PS-18970"/>
    <s v="Paul Stevenson"/>
    <s v="Home Office"/>
    <s v="United States"/>
    <s v="Clinton"/>
    <x v="39"/>
    <n v="20735"/>
    <x v="3"/>
    <s v="FUR-FU-10000076"/>
    <x v="0"/>
    <s v="Furnishings"/>
    <s v="24-Hour Round Wall Clock"/>
    <n v="19.98"/>
    <n v="1"/>
    <x v="0"/>
    <n v="8.5914000000000001"/>
    <n v="0.43"/>
  </r>
  <r>
    <n v="5583"/>
    <s v="CA-2016-161158"/>
    <x v="194"/>
    <x v="0"/>
    <n v="5"/>
    <x v="5"/>
    <s v="Mon"/>
    <d v="2016-05-13T00:00:00"/>
    <x v="1"/>
    <s v="PS-18970"/>
    <s v="Paul Stevenson"/>
    <s v="Home Office"/>
    <s v="United States"/>
    <s v="New York City"/>
    <x v="15"/>
    <n v="10024"/>
    <x v="3"/>
    <s v="OFF-AR-10000462"/>
    <x v="1"/>
    <s v="Art"/>
    <s v="Sanford Pocket Accent Highlighters"/>
    <n v="8"/>
    <n v="5"/>
    <x v="0"/>
    <n v="3.44"/>
    <n v="0.43"/>
  </r>
  <r>
    <n v="5584"/>
    <s v="CA-2014-116673"/>
    <x v="531"/>
    <x v="2"/>
    <n v="12"/>
    <x v="4"/>
    <s v="Mon"/>
    <d v="2014-12-19T00:00:00"/>
    <x v="0"/>
    <s v="JO-15280"/>
    <s v="Jas O'Carroll"/>
    <s v="Consumer"/>
    <s v="United States"/>
    <s v="San Diego"/>
    <x v="1"/>
    <n v="92037"/>
    <x v="1"/>
    <s v="FUR-FU-10003829"/>
    <x v="0"/>
    <s v="Furnishings"/>
    <s v="Stackable Trays"/>
    <n v="6.16"/>
    <n v="2"/>
    <x v="0"/>
    <n v="1.9712000000000001"/>
    <n v="0.32"/>
  </r>
  <r>
    <n v="5585"/>
    <s v="CA-2017-105333"/>
    <x v="327"/>
    <x v="3"/>
    <n v="11"/>
    <x v="0"/>
    <s v="Thu"/>
    <d v="2017-12-04T00:00:00"/>
    <x v="1"/>
    <s v="VP-21730"/>
    <s v="Victor Preis"/>
    <s v="Home Office"/>
    <s v="United States"/>
    <s v="New York City"/>
    <x v="15"/>
    <n v="10011"/>
    <x v="3"/>
    <s v="OFF-ST-10002182"/>
    <x v="1"/>
    <s v="Storage"/>
    <s v="Iris 3-Drawer Stacking Bin, Black"/>
    <n v="83.56"/>
    <n v="4"/>
    <x v="0"/>
    <n v="1.6712"/>
    <n v="0.02"/>
  </r>
  <r>
    <n v="5588"/>
    <s v="CA-2015-149993"/>
    <x v="528"/>
    <x v="1"/>
    <n v="3"/>
    <x v="10"/>
    <s v="Thu"/>
    <d v="2015-03-20T00:00:00"/>
    <x v="2"/>
    <s v="GA-14725"/>
    <s v="Guy Armstrong"/>
    <s v="Consumer"/>
    <s v="United States"/>
    <s v="Lancaster"/>
    <x v="1"/>
    <n v="93534"/>
    <x v="1"/>
    <s v="OFF-FA-10001561"/>
    <x v="1"/>
    <s v="Fasteners"/>
    <s v="Stockwell Push Pins"/>
    <n v="10.9"/>
    <n v="5"/>
    <x v="0"/>
    <n v="3.597"/>
    <n v="0.32999999999999996"/>
  </r>
  <r>
    <n v="5589"/>
    <s v="CA-2014-168158"/>
    <x v="861"/>
    <x v="2"/>
    <n v="7"/>
    <x v="7"/>
    <s v="Sat"/>
    <d v="2014-07-24T00:00:00"/>
    <x v="1"/>
    <s v="EM-14140"/>
    <s v="Eugene Moren"/>
    <s v="Home Office"/>
    <s v="United States"/>
    <s v="Great Falls"/>
    <x v="37"/>
    <n v="59405"/>
    <x v="1"/>
    <s v="OFF-BI-10001759"/>
    <x v="1"/>
    <s v="Binders"/>
    <s v="Acco Pressboard Covers with Storage Hooks, 14 7/8&quot; x 11&quot;, Dark Blue"/>
    <n v="6.0960000000000001"/>
    <n v="2"/>
    <x v="2"/>
    <n v="2.2098"/>
    <n v="0.36249999999999999"/>
  </r>
  <r>
    <n v="5590"/>
    <s v="CA-2016-115224"/>
    <x v="16"/>
    <x v="0"/>
    <n v="12"/>
    <x v="4"/>
    <s v="Thu"/>
    <d v="2016-12-11T00:00:00"/>
    <x v="0"/>
    <s v="DB-13615"/>
    <s v="Doug Bickford"/>
    <s v="Consumer"/>
    <s v="United States"/>
    <s v="San Francisco"/>
    <x v="1"/>
    <n v="94110"/>
    <x v="1"/>
    <s v="OFF-ST-10000615"/>
    <x v="1"/>
    <s v="Storage"/>
    <s v="SimpliFile Personal File, Black Granite, 15w x 6-15/16d x 11-1/4h"/>
    <n v="34.049999999999997"/>
    <n v="3"/>
    <x v="0"/>
    <n v="9.5340000000000007"/>
    <n v="0.28000000000000003"/>
  </r>
  <r>
    <n v="5592"/>
    <s v="CA-2014-164742"/>
    <x v="302"/>
    <x v="2"/>
    <n v="10"/>
    <x v="2"/>
    <s v="Mon"/>
    <d v="2014-10-18T00:00:00"/>
    <x v="0"/>
    <s v="ML-17395"/>
    <s v="Marina Lichtenstein"/>
    <s v="Corporate"/>
    <s v="United States"/>
    <s v="Lakewood"/>
    <x v="30"/>
    <n v="8701"/>
    <x v="3"/>
    <s v="FUR-CH-10002880"/>
    <x v="0"/>
    <s v="Chairs"/>
    <s v="Global High-Back Leather Tilter, Burgundy"/>
    <n v="245.98"/>
    <n v="2"/>
    <x v="0"/>
    <n v="27.0578"/>
    <n v="0.11"/>
  </r>
  <r>
    <n v="5594"/>
    <s v="US-2017-108014"/>
    <x v="123"/>
    <x v="3"/>
    <n v="11"/>
    <x v="0"/>
    <s v="Sun"/>
    <d v="2017-11-25T00:00:00"/>
    <x v="1"/>
    <s v="JH-15430"/>
    <s v="Jennifer Halladay"/>
    <s v="Consumer"/>
    <s v="United States"/>
    <s v="Cleveland"/>
    <x v="24"/>
    <n v="44105"/>
    <x v="3"/>
    <s v="OFF-BI-10003984"/>
    <x v="1"/>
    <s v="Binders"/>
    <s v="Lock-Up Easel 'Spel-Binder'"/>
    <n v="59.912999999999997"/>
    <n v="7"/>
    <x v="7"/>
    <n v="-45.933300000000003"/>
    <n v="-0.76666666666666672"/>
  </r>
  <r>
    <n v="5595"/>
    <s v="CA-2017-160325"/>
    <x v="240"/>
    <x v="3"/>
    <n v="9"/>
    <x v="8"/>
    <s v="Sun"/>
    <d v="2017-09-24T00:00:00"/>
    <x v="3"/>
    <s v="BP-11095"/>
    <s v="Bart Pistole"/>
    <s v="Corporate"/>
    <s v="United States"/>
    <s v="Lawrence"/>
    <x v="31"/>
    <n v="1841"/>
    <x v="3"/>
    <s v="TEC-PH-10000984"/>
    <x v="2"/>
    <s v="Phones"/>
    <s v="Panasonic KX-TG9471B"/>
    <n v="391.98"/>
    <n v="2"/>
    <x v="0"/>
    <n v="109.7544"/>
    <n v="0.27999999999999997"/>
  </r>
  <r>
    <n v="5597"/>
    <s v="CA-2015-159779"/>
    <x v="12"/>
    <x v="1"/>
    <n v="9"/>
    <x v="8"/>
    <s v="Fri"/>
    <d v="2015-09-29T00:00:00"/>
    <x v="1"/>
    <s v="SB-20185"/>
    <s v="Sarah Brown"/>
    <s v="Consumer"/>
    <s v="United States"/>
    <s v="Concord"/>
    <x v="38"/>
    <n v="3301"/>
    <x v="3"/>
    <s v="OFF-BI-10002735"/>
    <x v="1"/>
    <s v="Binders"/>
    <s v="GBC Prestige Therm-A-Bind Covers"/>
    <n v="68.62"/>
    <n v="2"/>
    <x v="0"/>
    <n v="32.251399999999997"/>
    <n v="0.46999999999999992"/>
  </r>
  <r>
    <n v="5598"/>
    <s v="CA-2017-151176"/>
    <x v="773"/>
    <x v="3"/>
    <n v="2"/>
    <x v="11"/>
    <s v="Mon"/>
    <d v="2017-02-20T00:00:00"/>
    <x v="1"/>
    <s v="SV-20785"/>
    <s v="Stewart Visinsky"/>
    <s v="Consumer"/>
    <s v="United States"/>
    <s v="Baltimore"/>
    <x v="39"/>
    <n v="21215"/>
    <x v="3"/>
    <s v="OFF-SU-10001165"/>
    <x v="1"/>
    <s v="Supplies"/>
    <s v="Acme Elite Stainless Steel Scissors"/>
    <n v="25.02"/>
    <n v="3"/>
    <x v="0"/>
    <n v="6.5052000000000003"/>
    <n v="0.26"/>
  </r>
  <r>
    <n v="5600"/>
    <s v="CA-2014-108903"/>
    <x v="459"/>
    <x v="2"/>
    <n v="10"/>
    <x v="2"/>
    <s v="Fri"/>
    <d v="2014-10-03T00:00:00"/>
    <x v="3"/>
    <s v="DO-13435"/>
    <s v="Denny Ordway"/>
    <s v="Consumer"/>
    <s v="United States"/>
    <s v="Columbus"/>
    <x v="24"/>
    <n v="43229"/>
    <x v="3"/>
    <s v="OFF-AR-10004010"/>
    <x v="1"/>
    <s v="Art"/>
    <s v="Hunt Boston Vacuum Mount KS Pencil Sharpener"/>
    <n v="55.984000000000002"/>
    <n v="2"/>
    <x v="2"/>
    <n v="4.1988000000000003"/>
    <n v="7.4999999999999997E-2"/>
  </r>
  <r>
    <n v="5603"/>
    <s v="CA-2016-117919"/>
    <x v="277"/>
    <x v="0"/>
    <n v="8"/>
    <x v="6"/>
    <s v="Sat"/>
    <d v="2016-08-29T00:00:00"/>
    <x v="0"/>
    <s v="TB-21355"/>
    <s v="Todd Boyes"/>
    <s v="Corporate"/>
    <s v="United States"/>
    <s v="Houston"/>
    <x v="5"/>
    <n v="77041"/>
    <x v="2"/>
    <s v="OFF-ST-10003572"/>
    <x v="1"/>
    <s v="Storage"/>
    <s v="Portfile Personal File Boxes"/>
    <n v="14.16"/>
    <n v="1"/>
    <x v="2"/>
    <n v="1.0620000000000001"/>
    <n v="7.4999999999999997E-2"/>
  </r>
  <r>
    <n v="5605"/>
    <s v="CA-2015-142475"/>
    <x v="155"/>
    <x v="1"/>
    <n v="12"/>
    <x v="4"/>
    <s v="Thu"/>
    <d v="2015-12-07T00:00:00"/>
    <x v="1"/>
    <s v="BS-11380"/>
    <s v="Bill Stewart"/>
    <s v="Corporate"/>
    <s v="United States"/>
    <s v="New York City"/>
    <x v="15"/>
    <n v="10011"/>
    <x v="3"/>
    <s v="OFF-BI-10003718"/>
    <x v="1"/>
    <s v="Binders"/>
    <s v="GBC Therma-A-Bind 250T Electric Binding System"/>
    <n v="590.35199999999998"/>
    <n v="6"/>
    <x v="2"/>
    <n v="206.6232"/>
    <n v="0.35000000000000003"/>
  </r>
  <r>
    <n v="5606"/>
    <s v="CA-2016-134516"/>
    <x v="868"/>
    <x v="0"/>
    <n v="9"/>
    <x v="8"/>
    <s v="Tue"/>
    <d v="2016-09-25T00:00:00"/>
    <x v="1"/>
    <s v="FM-14215"/>
    <s v="Filia McAdams"/>
    <s v="Corporate"/>
    <s v="United States"/>
    <s v="Greensboro"/>
    <x v="3"/>
    <n v="27405"/>
    <x v="0"/>
    <s v="FUR-FU-10001546"/>
    <x v="0"/>
    <s v="Furnishings"/>
    <s v="Dana Swing-Arm Lamps"/>
    <n v="17.088000000000001"/>
    <n v="2"/>
    <x v="2"/>
    <n v="1.0680000000000001"/>
    <n v="6.25E-2"/>
  </r>
  <r>
    <n v="5608"/>
    <s v="CA-2017-105193"/>
    <x v="610"/>
    <x v="3"/>
    <n v="3"/>
    <x v="10"/>
    <s v="Sat"/>
    <d v="2017-03-31T00:00:00"/>
    <x v="1"/>
    <s v="JL-15835"/>
    <s v="John Lee"/>
    <s v="Consumer"/>
    <s v="United States"/>
    <s v="New York City"/>
    <x v="15"/>
    <n v="10024"/>
    <x v="3"/>
    <s v="OFF-AR-10001547"/>
    <x v="1"/>
    <s v="Art"/>
    <s v="Newell 311"/>
    <n v="11.05"/>
    <n v="5"/>
    <x v="0"/>
    <n v="2.9834999999999998"/>
    <n v="0.26999999999999996"/>
  </r>
  <r>
    <n v="5609"/>
    <s v="CA-2015-168634"/>
    <x v="398"/>
    <x v="1"/>
    <n v="12"/>
    <x v="4"/>
    <s v="Sun"/>
    <d v="2015-12-11T00:00:00"/>
    <x v="1"/>
    <s v="AF-10870"/>
    <s v="Art Ferguson"/>
    <s v="Consumer"/>
    <s v="United States"/>
    <s v="San Francisco"/>
    <x v="1"/>
    <n v="94109"/>
    <x v="1"/>
    <s v="OFF-AP-10001626"/>
    <x v="1"/>
    <s v="Appliances"/>
    <s v="Commercial WindTunnel Clean Air Upright Vacuum, Replacement Belts, Filtration Bags"/>
    <n v="7.78"/>
    <n v="2"/>
    <x v="0"/>
    <n v="2.0228000000000002"/>
    <n v="0.26"/>
  </r>
  <r>
    <n v="5610"/>
    <s v="CA-2017-117198"/>
    <x v="512"/>
    <x v="3"/>
    <n v="8"/>
    <x v="6"/>
    <s v="Thu"/>
    <d v="2017-09-05T00:00:00"/>
    <x v="1"/>
    <s v="BG-11035"/>
    <s v="Barry Gonzalez"/>
    <s v="Consumer"/>
    <s v="United States"/>
    <s v="Monroe"/>
    <x v="28"/>
    <n v="71203"/>
    <x v="0"/>
    <s v="TEC-AC-10003033"/>
    <x v="2"/>
    <s v="Accessories"/>
    <s v="Plantronics CS510 - Over-the-Head monaural Wireless Headset System"/>
    <n v="659.9"/>
    <n v="2"/>
    <x v="0"/>
    <n v="217.767"/>
    <n v="0.33"/>
  </r>
  <r>
    <n v="5611"/>
    <s v="CA-2015-145828"/>
    <x v="346"/>
    <x v="1"/>
    <n v="10"/>
    <x v="2"/>
    <s v="Mon"/>
    <d v="2015-10-07T00:00:00"/>
    <x v="2"/>
    <s v="MB-17305"/>
    <s v="Maria Bertelson"/>
    <s v="Consumer"/>
    <s v="United States"/>
    <s v="Cincinnati"/>
    <x v="24"/>
    <n v="45231"/>
    <x v="3"/>
    <s v="TEC-AC-10002323"/>
    <x v="2"/>
    <s v="Accessories"/>
    <s v="SanDisk Ultra 32 GB MicroSDHC Class 10 Memory Card"/>
    <n v="53.04"/>
    <n v="3"/>
    <x v="2"/>
    <n v="-4.641"/>
    <n v="-8.7500000000000008E-2"/>
  </r>
  <r>
    <n v="5612"/>
    <s v="CA-2017-121027"/>
    <x v="237"/>
    <x v="3"/>
    <n v="8"/>
    <x v="6"/>
    <s v="Fri"/>
    <d v="2017-08-22T00:00:00"/>
    <x v="1"/>
    <s v="HW-14935"/>
    <s v="Helen Wasserman"/>
    <s v="Corporate"/>
    <s v="United States"/>
    <s v="Seattle"/>
    <x v="4"/>
    <n v="98105"/>
    <x v="1"/>
    <s v="TEC-AC-10002049"/>
    <x v="2"/>
    <s v="Accessories"/>
    <s v="Plantronics Savi W720 Multi-Device Wireless Headset System"/>
    <n v="843.9"/>
    <n v="2"/>
    <x v="0"/>
    <n v="371.31599999999997"/>
    <n v="0.44"/>
  </r>
  <r>
    <n v="5614"/>
    <s v="CA-2016-147431"/>
    <x v="1049"/>
    <x v="0"/>
    <n v="2"/>
    <x v="11"/>
    <s v="Tue"/>
    <d v="2016-02-07T00:00:00"/>
    <x v="1"/>
    <s v="AB-10105"/>
    <s v="Adrian Barton"/>
    <s v="Consumer"/>
    <s v="United States"/>
    <s v="New York City"/>
    <x v="15"/>
    <n v="10011"/>
    <x v="3"/>
    <s v="OFF-ST-10003994"/>
    <x v="1"/>
    <s v="Storage"/>
    <s v="Belkin 19&quot; Center-Weighted Shelf, Gray"/>
    <n v="117.96"/>
    <n v="2"/>
    <x v="0"/>
    <n v="5.8979999999999997"/>
    <n v="0.05"/>
  </r>
  <r>
    <n v="5615"/>
    <s v="CA-2016-158001"/>
    <x v="823"/>
    <x v="0"/>
    <n v="8"/>
    <x v="6"/>
    <s v="Tue"/>
    <d v="2016-08-27T00:00:00"/>
    <x v="1"/>
    <s v="JP-15460"/>
    <s v="Jennifer Patt"/>
    <s v="Corporate"/>
    <s v="United States"/>
    <s v="New York City"/>
    <x v="15"/>
    <n v="10035"/>
    <x v="3"/>
    <s v="OFF-AR-10002399"/>
    <x v="1"/>
    <s v="Art"/>
    <s v="Dixon Prang Watercolor Pencils, 10-Color Set with Brush"/>
    <n v="21.3"/>
    <n v="5"/>
    <x v="0"/>
    <n v="8.7330000000000005"/>
    <n v="0.41000000000000003"/>
  </r>
  <r>
    <n v="5618"/>
    <s v="CA-2017-125745"/>
    <x v="160"/>
    <x v="3"/>
    <n v="6"/>
    <x v="1"/>
    <s v="Fri"/>
    <d v="2017-07-04T00:00:00"/>
    <x v="1"/>
    <s v="DV-13045"/>
    <s v="Darrin Van Huff"/>
    <s v="Corporate"/>
    <s v="United States"/>
    <s v="Memphis"/>
    <x v="18"/>
    <n v="38109"/>
    <x v="0"/>
    <s v="FUR-FU-10001591"/>
    <x v="0"/>
    <s v="Furnishings"/>
    <s v="Advantus Panel Wall Certificate Holder - 8.5x11"/>
    <n v="19.52"/>
    <n v="2"/>
    <x v="2"/>
    <n v="5.3680000000000003"/>
    <n v="0.27500000000000002"/>
  </r>
  <r>
    <n v="5619"/>
    <s v="CA-2015-101154"/>
    <x v="226"/>
    <x v="1"/>
    <n v="9"/>
    <x v="8"/>
    <s v="Fri"/>
    <d v="2015-09-21T00:00:00"/>
    <x v="2"/>
    <s v="CM-12190"/>
    <s v="Charlotte Melton"/>
    <s v="Consumer"/>
    <s v="United States"/>
    <s v="San Diego"/>
    <x v="1"/>
    <n v="92105"/>
    <x v="1"/>
    <s v="OFF-ST-10004186"/>
    <x v="1"/>
    <s v="Storage"/>
    <s v="Stur-D-Stor Shelving, Vertical 5-Shelf: 72&quot;H x 36&quot;W x 18 1/2&quot;D"/>
    <n v="443.92"/>
    <n v="4"/>
    <x v="0"/>
    <n v="8.8783999999999992"/>
    <n v="1.9999999999999997E-2"/>
  </r>
  <r>
    <n v="5620"/>
    <s v="US-2016-124163"/>
    <x v="474"/>
    <x v="0"/>
    <n v="9"/>
    <x v="8"/>
    <s v="Sun"/>
    <d v="2016-09-30T00:00:00"/>
    <x v="1"/>
    <s v="SC-20695"/>
    <s v="Steve Chapman"/>
    <s v="Corporate"/>
    <s v="United States"/>
    <s v="La Crosse"/>
    <x v="6"/>
    <n v="54601"/>
    <x v="2"/>
    <s v="TEC-AC-10001908"/>
    <x v="2"/>
    <s v="Accessories"/>
    <s v="Logitech Wireless Headset h800"/>
    <n v="499.95"/>
    <n v="5"/>
    <x v="0"/>
    <n v="174.98249999999999"/>
    <n v="0.35"/>
  </r>
  <r>
    <n v="5624"/>
    <s v="CA-2016-121748"/>
    <x v="1050"/>
    <x v="0"/>
    <n v="10"/>
    <x v="2"/>
    <s v="Mon"/>
    <d v="2016-10-28T00:00:00"/>
    <x v="0"/>
    <s v="VW-21775"/>
    <s v="Victoria Wilson"/>
    <s v="Corporate"/>
    <s v="United States"/>
    <s v="Los Angeles"/>
    <x v="1"/>
    <n v="90032"/>
    <x v="1"/>
    <s v="TEC-AC-10003063"/>
    <x v="2"/>
    <s v="Accessories"/>
    <s v="Micro Innovations USB RF Wireless Keyboard with Mouse"/>
    <n v="100"/>
    <n v="4"/>
    <x v="0"/>
    <n v="21"/>
    <n v="0.21"/>
  </r>
  <r>
    <n v="5626"/>
    <s v="CA-2014-126683"/>
    <x v="408"/>
    <x v="2"/>
    <n v="9"/>
    <x v="8"/>
    <s v="Mon"/>
    <d v="2014-10-01T00:00:00"/>
    <x v="0"/>
    <s v="PP-18955"/>
    <s v="Paul Prost"/>
    <s v="Home Office"/>
    <s v="United States"/>
    <s v="Seattle"/>
    <x v="4"/>
    <n v="98115"/>
    <x v="1"/>
    <s v="FUR-FU-10001706"/>
    <x v="0"/>
    <s v="Furnishings"/>
    <s v="Longer-Life Soft White Bulbs"/>
    <n v="6.16"/>
    <n v="2"/>
    <x v="0"/>
    <n v="2.9567999999999999"/>
    <n v="0.48"/>
  </r>
  <r>
    <n v="5628"/>
    <s v="CA-2017-148810"/>
    <x v="333"/>
    <x v="3"/>
    <n v="6"/>
    <x v="1"/>
    <s v="Mon"/>
    <d v="2017-07-01T00:00:00"/>
    <x v="1"/>
    <s v="DR-12880"/>
    <s v="Dan Reichenbach"/>
    <s v="Corporate"/>
    <s v="United States"/>
    <s v="Miami"/>
    <x v="2"/>
    <n v="33180"/>
    <x v="0"/>
    <s v="OFF-LA-10004689"/>
    <x v="1"/>
    <s v="Labels"/>
    <s v="Avery 512"/>
    <n v="13.872"/>
    <n v="6"/>
    <x v="2"/>
    <n v="4.6818"/>
    <n v="0.33750000000000002"/>
  </r>
  <r>
    <n v="5630"/>
    <s v="US-2016-146066"/>
    <x v="1031"/>
    <x v="0"/>
    <n v="8"/>
    <x v="6"/>
    <s v="Sun"/>
    <d v="2016-08-23T00:00:00"/>
    <x v="0"/>
    <s v="RB-19465"/>
    <s v="Rick Bensley"/>
    <s v="Home Office"/>
    <s v="United States"/>
    <s v="Philadelphia"/>
    <x v="9"/>
    <n v="19143"/>
    <x v="3"/>
    <s v="FUR-TA-10002530"/>
    <x v="0"/>
    <s v="Tables"/>
    <s v="Iceberg OfficeWorks 42&quot; Round Tables"/>
    <n v="815.29200000000003"/>
    <n v="9"/>
    <x v="8"/>
    <n v="-339.70499999999998"/>
    <n v="-0.41666666666666663"/>
  </r>
  <r>
    <n v="5631"/>
    <s v="CA-2014-127614"/>
    <x v="1051"/>
    <x v="2"/>
    <n v="2"/>
    <x v="11"/>
    <s v="Tue"/>
    <d v="2014-02-15T00:00:00"/>
    <x v="1"/>
    <s v="NF-18385"/>
    <s v="Natalie Fritzler"/>
    <s v="Consumer"/>
    <s v="United States"/>
    <s v="Chesapeake"/>
    <x v="17"/>
    <n v="23320"/>
    <x v="0"/>
    <s v="TEC-AC-10001432"/>
    <x v="2"/>
    <s v="Accessories"/>
    <s v="Enermax Aurora Lite Keyboard"/>
    <n v="234.45"/>
    <n v="3"/>
    <x v="0"/>
    <n v="103.158"/>
    <n v="0.44"/>
  </r>
  <r>
    <n v="5634"/>
    <s v="CA-2016-101742"/>
    <x v="709"/>
    <x v="0"/>
    <n v="9"/>
    <x v="8"/>
    <s v="Fri"/>
    <d v="2016-09-28T00:00:00"/>
    <x v="0"/>
    <s v="CR-12580"/>
    <s v="Clay Rozendal"/>
    <s v="Home Office"/>
    <s v="United States"/>
    <s v="New York City"/>
    <x v="15"/>
    <n v="10009"/>
    <x v="3"/>
    <s v="OFF-BI-10004187"/>
    <x v="1"/>
    <s v="Binders"/>
    <s v="3-ring staple pack"/>
    <n v="10.528"/>
    <n v="7"/>
    <x v="2"/>
    <n v="3.6848000000000001"/>
    <n v="0.35"/>
  </r>
  <r>
    <n v="5635"/>
    <s v="CA-2015-134943"/>
    <x v="894"/>
    <x v="1"/>
    <n v="12"/>
    <x v="4"/>
    <s v="Sat"/>
    <d v="2015-12-06T00:00:00"/>
    <x v="2"/>
    <s v="SU-20665"/>
    <s v="Stephanie Ulpright"/>
    <s v="Home Office"/>
    <s v="United States"/>
    <s v="Ann Arbor"/>
    <x v="12"/>
    <n v="48104"/>
    <x v="2"/>
    <s v="OFF-BI-10000666"/>
    <x v="1"/>
    <s v="Binders"/>
    <s v="Surelock Post Binders"/>
    <n v="152.80000000000001"/>
    <n v="5"/>
    <x v="0"/>
    <n v="76.400000000000006"/>
    <n v="0.5"/>
  </r>
  <r>
    <n v="5636"/>
    <s v="CA-2017-123022"/>
    <x v="212"/>
    <x v="3"/>
    <n v="9"/>
    <x v="8"/>
    <s v="Sun"/>
    <d v="2017-09-08T00:00:00"/>
    <x v="1"/>
    <s v="SC-20050"/>
    <s v="Sample Company A"/>
    <s v="Home Office"/>
    <s v="United States"/>
    <s v="La Mesa"/>
    <x v="1"/>
    <n v="91941"/>
    <x v="1"/>
    <s v="OFF-BI-10002225"/>
    <x v="1"/>
    <s v="Binders"/>
    <s v="Square Ring Data Binders, Rigid 75 Pt. Covers, 11&quot; x 14-7/8&quot;"/>
    <n v="82.56"/>
    <n v="5"/>
    <x v="2"/>
    <n v="28.896000000000001"/>
    <n v="0.35"/>
  </r>
  <r>
    <n v="5638"/>
    <s v="CA-2017-113208"/>
    <x v="603"/>
    <x v="3"/>
    <n v="3"/>
    <x v="10"/>
    <s v="Sun"/>
    <d v="2017-04-02T00:00:00"/>
    <x v="1"/>
    <s v="ML-18040"/>
    <s v="Michelle Lonsdale"/>
    <s v="Corporate"/>
    <s v="United States"/>
    <s v="Dearborn"/>
    <x v="12"/>
    <n v="48126"/>
    <x v="2"/>
    <s v="FUR-FU-10004245"/>
    <x v="0"/>
    <s v="Furnishings"/>
    <s v="Career Cubicle Clock, 8 1/4&quot;, Black"/>
    <n v="60.84"/>
    <n v="3"/>
    <x v="0"/>
    <n v="23.119199999999999"/>
    <n v="0.37999999999999995"/>
  </r>
  <r>
    <n v="5639"/>
    <s v="CA-2014-154893"/>
    <x v="1052"/>
    <x v="2"/>
    <n v="12"/>
    <x v="4"/>
    <s v="Sun"/>
    <d v="2014-12-27T00:00:00"/>
    <x v="1"/>
    <s v="GM-14440"/>
    <s v="Gary McGarr"/>
    <s v="Consumer"/>
    <s v="United States"/>
    <s v="San Diego"/>
    <x v="1"/>
    <n v="92024"/>
    <x v="1"/>
    <s v="FUR-CH-10004287"/>
    <x v="0"/>
    <s v="Chairs"/>
    <s v="SAFCO Arco Folding Chair"/>
    <n v="1325.76"/>
    <n v="6"/>
    <x v="2"/>
    <n v="149.148"/>
    <n v="0.1125"/>
  </r>
  <r>
    <n v="5641"/>
    <s v="CA-2014-147900"/>
    <x v="860"/>
    <x v="2"/>
    <n v="9"/>
    <x v="8"/>
    <s v="Tue"/>
    <d v="2014-09-28T00:00:00"/>
    <x v="1"/>
    <s v="JK-15640"/>
    <s v="Jim Kriz"/>
    <s v="Home Office"/>
    <s v="United States"/>
    <s v="Lakewood"/>
    <x v="24"/>
    <n v="44107"/>
    <x v="3"/>
    <s v="OFF-PA-10003063"/>
    <x v="1"/>
    <s v="Paper"/>
    <s v="EcoTones Memo Sheets"/>
    <n v="28.8"/>
    <n v="9"/>
    <x v="2"/>
    <n v="10.08"/>
    <n v="0.35"/>
  </r>
  <r>
    <n v="5642"/>
    <s v="CA-2017-106355"/>
    <x v="456"/>
    <x v="3"/>
    <n v="4"/>
    <x v="3"/>
    <s v="Sun"/>
    <d v="2017-04-05T00:00:00"/>
    <x v="2"/>
    <s v="AT-10435"/>
    <s v="Alyssa Tate"/>
    <s v="Home Office"/>
    <s v="United States"/>
    <s v="Meriden"/>
    <x v="29"/>
    <n v="6450"/>
    <x v="3"/>
    <s v="OFF-AR-10000246"/>
    <x v="1"/>
    <s v="Art"/>
    <s v="Newell 318"/>
    <n v="11.12"/>
    <n v="4"/>
    <x v="0"/>
    <n v="2.8912"/>
    <n v="0.26"/>
  </r>
  <r>
    <n v="5644"/>
    <s v="CA-2015-166604"/>
    <x v="1053"/>
    <x v="1"/>
    <n v="5"/>
    <x v="5"/>
    <s v="Fri"/>
    <d v="2015-05-20T00:00:00"/>
    <x v="0"/>
    <s v="AH-10690"/>
    <s v="Anna Häberlin"/>
    <s v="Corporate"/>
    <s v="United States"/>
    <s v="Roswell"/>
    <x v="32"/>
    <n v="30076"/>
    <x v="0"/>
    <s v="OFF-EN-10004147"/>
    <x v="1"/>
    <s v="Envelopes"/>
    <s v="Wausau Papers Astrobrights Colored Envelopes"/>
    <n v="17.940000000000001"/>
    <n v="3"/>
    <x v="0"/>
    <n v="8.7905999999999995"/>
    <n v="0.48999999999999994"/>
  </r>
  <r>
    <n v="5645"/>
    <s v="CA-2017-120719"/>
    <x v="717"/>
    <x v="3"/>
    <n v="3"/>
    <x v="10"/>
    <s v="Thu"/>
    <d v="2017-03-26T00:00:00"/>
    <x v="2"/>
    <s v="SJ-20125"/>
    <s v="Sanjit Jacobs"/>
    <s v="Home Office"/>
    <s v="United States"/>
    <s v="Seattle"/>
    <x v="4"/>
    <n v="98105"/>
    <x v="1"/>
    <s v="OFF-BI-10002103"/>
    <x v="1"/>
    <s v="Binders"/>
    <s v="Cardinal Slant-D Ring Binder, Heavy Gauge Vinyl"/>
    <n v="34.76"/>
    <n v="5"/>
    <x v="2"/>
    <n v="11.297000000000001"/>
    <n v="0.32500000000000001"/>
  </r>
  <r>
    <n v="5646"/>
    <s v="CA-2017-127117"/>
    <x v="347"/>
    <x v="3"/>
    <n v="4"/>
    <x v="3"/>
    <s v="Fri"/>
    <d v="2017-04-19T00:00:00"/>
    <x v="1"/>
    <s v="HM-14860"/>
    <s v="Harry Marie"/>
    <s v="Corporate"/>
    <s v="United States"/>
    <s v="Morristown"/>
    <x v="30"/>
    <n v="7960"/>
    <x v="3"/>
    <s v="FUR-FU-10004018"/>
    <x v="0"/>
    <s v="Furnishings"/>
    <s v="Tensor Computer Mounted Lamp"/>
    <n v="74.45"/>
    <n v="5"/>
    <x v="0"/>
    <n v="20.101500000000001"/>
    <n v="0.27"/>
  </r>
  <r>
    <n v="5647"/>
    <s v="CA-2015-104241"/>
    <x v="1054"/>
    <x v="1"/>
    <n v="1"/>
    <x v="9"/>
    <s v="Sun"/>
    <d v="2015-01-09T00:00:00"/>
    <x v="1"/>
    <s v="AG-10495"/>
    <s v="Andrew Gjertsen"/>
    <s v="Corporate"/>
    <s v="United States"/>
    <s v="Alexandria"/>
    <x v="17"/>
    <n v="22304"/>
    <x v="0"/>
    <s v="FUR-FU-10001473"/>
    <x v="0"/>
    <s v="Furnishings"/>
    <s v="DAX Wood Document Frame"/>
    <n v="192.22"/>
    <n v="14"/>
    <x v="0"/>
    <n v="69.199200000000005"/>
    <n v="0.36000000000000004"/>
  </r>
  <r>
    <n v="5648"/>
    <s v="CA-2017-168179"/>
    <x v="802"/>
    <x v="3"/>
    <n v="11"/>
    <x v="0"/>
    <s v="Thu"/>
    <d v="2017-11-07T00:00:00"/>
    <x v="1"/>
    <s v="JB-16000"/>
    <s v="Joy Bell-"/>
    <s v="Consumer"/>
    <s v="United States"/>
    <s v="Salt Lake City"/>
    <x v="7"/>
    <n v="84106"/>
    <x v="1"/>
    <s v="OFF-PA-10001800"/>
    <x v="1"/>
    <s v="Paper"/>
    <s v="Xerox 220"/>
    <n v="19.440000000000001"/>
    <n v="3"/>
    <x v="0"/>
    <n v="9.3312000000000008"/>
    <n v="0.48000000000000004"/>
  </r>
  <r>
    <n v="5649"/>
    <s v="CA-2017-142342"/>
    <x v="725"/>
    <x v="3"/>
    <n v="7"/>
    <x v="7"/>
    <s v="Mon"/>
    <d v="2017-07-19T00:00:00"/>
    <x v="0"/>
    <s v="AJ-10795"/>
    <s v="Anthony Johnson"/>
    <s v="Corporate"/>
    <s v="United States"/>
    <s v="Apple Valley"/>
    <x v="1"/>
    <n v="92307"/>
    <x v="1"/>
    <s v="OFF-PA-10004609"/>
    <x v="1"/>
    <s v="Paper"/>
    <s v="Xerox 221"/>
    <n v="32.4"/>
    <n v="5"/>
    <x v="0"/>
    <n v="15.552"/>
    <n v="0.48"/>
  </r>
  <r>
    <n v="5653"/>
    <s v="CA-2017-109099"/>
    <x v="828"/>
    <x v="3"/>
    <n v="10"/>
    <x v="2"/>
    <s v="Fri"/>
    <d v="2017-10-11T00:00:00"/>
    <x v="1"/>
    <s v="MM-18280"/>
    <s v="Muhammed MacIntyre"/>
    <s v="Corporate"/>
    <s v="United States"/>
    <s v="New York City"/>
    <x v="15"/>
    <n v="10009"/>
    <x v="3"/>
    <s v="OFF-PA-10001033"/>
    <x v="1"/>
    <s v="Paper"/>
    <s v="Xerox 1893"/>
    <n v="40.99"/>
    <n v="1"/>
    <x v="0"/>
    <n v="20.085100000000001"/>
    <n v="0.49"/>
  </r>
  <r>
    <n v="5655"/>
    <s v="CA-2016-145261"/>
    <x v="122"/>
    <x v="0"/>
    <n v="12"/>
    <x v="4"/>
    <s v="Sun"/>
    <d v="2016-12-21T00:00:00"/>
    <x v="2"/>
    <s v="AH-10120"/>
    <s v="Adrian Hane"/>
    <s v="Home Office"/>
    <s v="United States"/>
    <s v="Salem"/>
    <x v="21"/>
    <n v="97301"/>
    <x v="1"/>
    <s v="OFF-BI-10001670"/>
    <x v="1"/>
    <s v="Binders"/>
    <s v="Vinyl Sectional Post Binders"/>
    <n v="45.24"/>
    <n v="4"/>
    <x v="7"/>
    <n v="-30.16"/>
    <n v="-0.66666666666666663"/>
  </r>
  <r>
    <n v="5662"/>
    <s v="CA-2016-108875"/>
    <x v="443"/>
    <x v="0"/>
    <n v="9"/>
    <x v="8"/>
    <s v="Sat"/>
    <d v="2016-10-01T00:00:00"/>
    <x v="1"/>
    <s v="CL-12700"/>
    <s v="Craig Leslie"/>
    <s v="Home Office"/>
    <s v="United States"/>
    <s v="Aurora"/>
    <x v="22"/>
    <n v="80013"/>
    <x v="1"/>
    <s v="FUR-FU-10002671"/>
    <x v="0"/>
    <s v="Furnishings"/>
    <s v="Electrix 20W Halogen Replacement Bulb for Zoom-In Desk Lamp"/>
    <n v="21.44"/>
    <n v="2"/>
    <x v="2"/>
    <n v="7.5039999999999996"/>
    <n v="0.35"/>
  </r>
  <r>
    <n v="5664"/>
    <s v="CA-2016-141957"/>
    <x v="655"/>
    <x v="0"/>
    <n v="7"/>
    <x v="7"/>
    <s v="Thu"/>
    <d v="2016-07-21T00:00:00"/>
    <x v="3"/>
    <s v="JG-15310"/>
    <s v="Jason Gross"/>
    <s v="Corporate"/>
    <s v="United States"/>
    <s v="Newark"/>
    <x v="24"/>
    <n v="43055"/>
    <x v="3"/>
    <s v="OFF-AR-10000914"/>
    <x v="1"/>
    <s v="Art"/>
    <s v="Boston 16765 Mini Stand Up Battery Pencil Sharpener"/>
    <n v="18.655999999999999"/>
    <n v="2"/>
    <x v="2"/>
    <n v="1.3992"/>
    <n v="7.5000000000000011E-2"/>
  </r>
  <r>
    <n v="5668"/>
    <s v="CA-2016-142405"/>
    <x v="721"/>
    <x v="0"/>
    <n v="6"/>
    <x v="1"/>
    <s v="Sat"/>
    <d v="2016-06-15T00:00:00"/>
    <x v="1"/>
    <s v="SE-20110"/>
    <s v="Sanjit Engle"/>
    <s v="Consumer"/>
    <s v="United States"/>
    <s v="Seattle"/>
    <x v="4"/>
    <n v="98103"/>
    <x v="1"/>
    <s v="OFF-LA-10004093"/>
    <x v="1"/>
    <s v="Labels"/>
    <s v="Avery 486"/>
    <n v="14.62"/>
    <n v="2"/>
    <x v="0"/>
    <n v="6.8714000000000004"/>
    <n v="0.47000000000000003"/>
  </r>
  <r>
    <n v="5671"/>
    <s v="CA-2015-141012"/>
    <x v="983"/>
    <x v="1"/>
    <n v="6"/>
    <x v="1"/>
    <s v="Tue"/>
    <d v="2015-06-11T00:00:00"/>
    <x v="0"/>
    <s v="TG-21640"/>
    <s v="Trudy Glocke"/>
    <s v="Consumer"/>
    <s v="United States"/>
    <s v="Pocatello"/>
    <x v="45"/>
    <n v="83201"/>
    <x v="1"/>
    <s v="FUR-FU-10003192"/>
    <x v="0"/>
    <s v="Furnishings"/>
    <s v="Luxo Adjustable Task Clamp Lamp"/>
    <n v="355.36"/>
    <n v="4"/>
    <x v="0"/>
    <n v="92.393600000000006"/>
    <n v="0.26"/>
  </r>
  <r>
    <n v="5673"/>
    <s v="CA-2017-127922"/>
    <x v="850"/>
    <x v="3"/>
    <n v="10"/>
    <x v="2"/>
    <s v="Fri"/>
    <d v="2017-11-03T00:00:00"/>
    <x v="1"/>
    <s v="SH-19975"/>
    <s v="Sally Hughsby"/>
    <s v="Corporate"/>
    <s v="United States"/>
    <s v="Dallas"/>
    <x v="5"/>
    <n v="75081"/>
    <x v="2"/>
    <s v="OFF-EN-10003068"/>
    <x v="1"/>
    <s v="Envelopes"/>
    <s v="#6 3/4 Gummed Flap White Envelopes"/>
    <n v="15.84"/>
    <n v="2"/>
    <x v="2"/>
    <n v="5.5439999999999996"/>
    <n v="0.35"/>
  </r>
  <r>
    <n v="5675"/>
    <s v="CA-2016-146318"/>
    <x v="115"/>
    <x v="0"/>
    <n v="1"/>
    <x v="9"/>
    <s v="Fri"/>
    <d v="2016-01-27T00:00:00"/>
    <x v="1"/>
    <s v="MC-17275"/>
    <s v="Marc Crier"/>
    <s v="Consumer"/>
    <s v="United States"/>
    <s v="Seattle"/>
    <x v="4"/>
    <n v="98105"/>
    <x v="1"/>
    <s v="OFF-PA-10003953"/>
    <x v="1"/>
    <s v="Paper"/>
    <s v="Xerox 218"/>
    <n v="12.96"/>
    <n v="2"/>
    <x v="0"/>
    <n v="6.2207999999999997"/>
    <n v="0.47999999999999993"/>
  </r>
  <r>
    <n v="5676"/>
    <s v="CA-2014-135993"/>
    <x v="1055"/>
    <x v="2"/>
    <n v="5"/>
    <x v="5"/>
    <s v="Wed"/>
    <d v="2014-06-02T00:00:00"/>
    <x v="1"/>
    <s v="PJ-18835"/>
    <s v="Patrick Jones"/>
    <s v="Corporate"/>
    <s v="United States"/>
    <s v="Seattle"/>
    <x v="4"/>
    <n v="98115"/>
    <x v="1"/>
    <s v="TEC-PH-10001552"/>
    <x v="2"/>
    <s v="Phones"/>
    <s v="I Need's 3d Hello Kitty Hybrid Silicone Case Cover for HTC One X 4g with 3d Hello Kitty Stylus Pen Green/pink"/>
    <n v="57.408000000000001"/>
    <n v="6"/>
    <x v="2"/>
    <n v="5.7408000000000001"/>
    <n v="0.1"/>
  </r>
  <r>
    <n v="5678"/>
    <s v="CA-2014-126802"/>
    <x v="281"/>
    <x v="2"/>
    <n v="12"/>
    <x v="4"/>
    <s v="Mon"/>
    <d v="2015-01-05T00:00:00"/>
    <x v="1"/>
    <s v="ZC-21910"/>
    <s v="Zuschuss Carroll"/>
    <s v="Consumer"/>
    <s v="United States"/>
    <s v="Chicago"/>
    <x v="10"/>
    <n v="60610"/>
    <x v="2"/>
    <s v="FUR-FU-10000193"/>
    <x v="0"/>
    <s v="Furnishings"/>
    <s v="Tenex Chairmats For Use with Hard Floors"/>
    <n v="38.975999999999999"/>
    <n v="3"/>
    <x v="6"/>
    <n v="-50.668799999999997"/>
    <n v="-1.3"/>
  </r>
  <r>
    <n v="5679"/>
    <s v="CA-2016-143924"/>
    <x v="1056"/>
    <x v="0"/>
    <n v="7"/>
    <x v="7"/>
    <s v="Thu"/>
    <d v="2016-08-03T00:00:00"/>
    <x v="1"/>
    <s v="SC-20680"/>
    <s v="Steve Carroll"/>
    <s v="Home Office"/>
    <s v="United States"/>
    <s v="Holland"/>
    <x v="12"/>
    <n v="49423"/>
    <x v="2"/>
    <s v="OFF-FA-10000735"/>
    <x v="1"/>
    <s v="Fasteners"/>
    <s v="Staples"/>
    <n v="20.440000000000001"/>
    <n v="7"/>
    <x v="0"/>
    <n v="9.1980000000000004"/>
    <n v="0.45"/>
  </r>
  <r>
    <n v="5681"/>
    <s v="CA-2016-141551"/>
    <x v="443"/>
    <x v="0"/>
    <n v="9"/>
    <x v="8"/>
    <s v="Sat"/>
    <d v="2016-09-30T00:00:00"/>
    <x v="1"/>
    <s v="BP-11230"/>
    <s v="Benjamin Patterson"/>
    <s v="Consumer"/>
    <s v="United States"/>
    <s v="Broken Arrow"/>
    <x v="26"/>
    <n v="74012"/>
    <x v="2"/>
    <s v="OFF-BI-10001249"/>
    <x v="1"/>
    <s v="Binders"/>
    <s v="Avery Heavy-Duty EZD View Binder with Locking Rings"/>
    <n v="6.38"/>
    <n v="1"/>
    <x v="0"/>
    <n v="2.9348000000000001"/>
    <n v="0.46"/>
  </r>
  <r>
    <n v="5683"/>
    <s v="CA-2014-164315"/>
    <x v="1057"/>
    <x v="2"/>
    <n v="4"/>
    <x v="3"/>
    <s v="Wed"/>
    <d v="2014-04-08T00:00:00"/>
    <x v="1"/>
    <s v="RD-19585"/>
    <s v="Rob Dowd"/>
    <s v="Consumer"/>
    <s v="United States"/>
    <s v="Athens"/>
    <x v="32"/>
    <n v="30605"/>
    <x v="0"/>
    <s v="OFF-PA-10004248"/>
    <x v="1"/>
    <s v="Paper"/>
    <s v="Xerox 1990"/>
    <n v="15.84"/>
    <n v="3"/>
    <x v="0"/>
    <n v="7.1280000000000001"/>
    <n v="0.45"/>
  </r>
  <r>
    <n v="5686"/>
    <s v="CA-2015-131072"/>
    <x v="596"/>
    <x v="1"/>
    <n v="11"/>
    <x v="0"/>
    <s v="Thu"/>
    <d v="2015-11-05T00:00:00"/>
    <x v="3"/>
    <s v="KL-16645"/>
    <s v="Ken Lonsdale"/>
    <s v="Consumer"/>
    <s v="United States"/>
    <s v="Seattle"/>
    <x v="4"/>
    <n v="98105"/>
    <x v="1"/>
    <s v="OFF-BI-10002794"/>
    <x v="1"/>
    <s v="Binders"/>
    <s v="Avery Trapezoid Ring Binder, 3&quot; Capacity, Black, 1040 sheets"/>
    <n v="98.352000000000004"/>
    <n v="3"/>
    <x v="2"/>
    <n v="35.6526"/>
    <n v="0.36249999999999999"/>
  </r>
  <r>
    <n v="5687"/>
    <s v="CA-2014-131541"/>
    <x v="1058"/>
    <x v="2"/>
    <n v="7"/>
    <x v="7"/>
    <s v="Mon"/>
    <d v="2014-07-28T00:00:00"/>
    <x v="3"/>
    <s v="CK-12205"/>
    <s v="Chloris Kastensmidt"/>
    <s v="Consumer"/>
    <s v="United States"/>
    <s v="Apopka"/>
    <x v="2"/>
    <n v="32712"/>
    <x v="0"/>
    <s v="OFF-FA-10000621"/>
    <x v="1"/>
    <s v="Fasteners"/>
    <s v="OIC Colored Binder Clips, Assorted Sizes"/>
    <n v="14.32"/>
    <n v="5"/>
    <x v="2"/>
    <n v="5.1909999999999998"/>
    <n v="0.36249999999999999"/>
  </r>
  <r>
    <n v="5690"/>
    <s v="CA-2015-119550"/>
    <x v="206"/>
    <x v="1"/>
    <n v="12"/>
    <x v="4"/>
    <s v="Sat"/>
    <d v="2015-12-31T00:00:00"/>
    <x v="1"/>
    <s v="RB-19705"/>
    <s v="Roger Barcio"/>
    <s v="Home Office"/>
    <s v="United States"/>
    <s v="Houston"/>
    <x v="5"/>
    <n v="77070"/>
    <x v="2"/>
    <s v="FUR-CH-10002044"/>
    <x v="0"/>
    <s v="Chairs"/>
    <s v="Office Star - Contemporary Task Swivel chair with 2-way adjustable arms, Plum"/>
    <n v="275.05799999999999"/>
    <n v="3"/>
    <x v="4"/>
    <n v="-90.376199999999997"/>
    <n v="-0.32857142857142857"/>
  </r>
  <r>
    <n v="5691"/>
    <s v="US-2015-138093"/>
    <x v="889"/>
    <x v="1"/>
    <n v="12"/>
    <x v="4"/>
    <s v="Thu"/>
    <d v="2015-12-16T00:00:00"/>
    <x v="1"/>
    <s v="KM-16225"/>
    <s v="Kalyca Meade"/>
    <s v="Corporate"/>
    <s v="United States"/>
    <s v="Baltimore"/>
    <x v="39"/>
    <n v="21215"/>
    <x v="3"/>
    <s v="OFF-AR-10000817"/>
    <x v="1"/>
    <s v="Art"/>
    <s v="Manco Dry-Lighter Erasable Highlighter"/>
    <n v="27.36"/>
    <n v="9"/>
    <x v="0"/>
    <n v="9.3024000000000004"/>
    <n v="0.34"/>
  </r>
  <r>
    <n v="5696"/>
    <s v="CA-2016-126165"/>
    <x v="462"/>
    <x v="0"/>
    <n v="5"/>
    <x v="5"/>
    <s v="Thu"/>
    <d v="2016-05-07T00:00:00"/>
    <x v="0"/>
    <s v="AH-10465"/>
    <s v="Amy Hunt"/>
    <s v="Consumer"/>
    <s v="United States"/>
    <s v="San Francisco"/>
    <x v="1"/>
    <n v="94109"/>
    <x v="1"/>
    <s v="FUR-TA-10001676"/>
    <x v="0"/>
    <s v="Tables"/>
    <s v="Hon 61000 Series Interactive Training Tables"/>
    <n v="71.087999999999994"/>
    <n v="2"/>
    <x v="2"/>
    <n v="-1.7771999999999999"/>
    <n v="-2.5000000000000001E-2"/>
  </r>
  <r>
    <n v="5697"/>
    <s v="CA-2017-126123"/>
    <x v="334"/>
    <x v="3"/>
    <n v="10"/>
    <x v="2"/>
    <s v="Sat"/>
    <d v="2017-10-18T00:00:00"/>
    <x v="1"/>
    <s v="AG-10765"/>
    <s v="Anthony Garverick"/>
    <s v="Home Office"/>
    <s v="United States"/>
    <s v="Chicago"/>
    <x v="10"/>
    <n v="60623"/>
    <x v="2"/>
    <s v="OFF-BI-10000309"/>
    <x v="1"/>
    <s v="Binders"/>
    <s v="GBC Twin Loop Wire Binding Elements, 9/16&quot; Spine, Black"/>
    <n v="27.396000000000001"/>
    <n v="9"/>
    <x v="3"/>
    <n v="-42.463799999999999"/>
    <n v="-1.5499999999999998"/>
  </r>
  <r>
    <n v="5699"/>
    <s v="CA-2016-143441"/>
    <x v="728"/>
    <x v="0"/>
    <n v="11"/>
    <x v="0"/>
    <s v="Sat"/>
    <d v="2016-11-05T00:00:00"/>
    <x v="3"/>
    <s v="EB-14170"/>
    <s v="Evan Bailliet"/>
    <s v="Consumer"/>
    <s v="United States"/>
    <s v="Laredo"/>
    <x v="5"/>
    <n v="78041"/>
    <x v="2"/>
    <s v="OFF-LA-10002312"/>
    <x v="1"/>
    <s v="Labels"/>
    <s v="Avery 490"/>
    <n v="11.84"/>
    <n v="1"/>
    <x v="2"/>
    <n v="4.4400000000000004"/>
    <n v="0.37500000000000006"/>
  </r>
  <r>
    <n v="5700"/>
    <s v="CA-2017-148320"/>
    <x v="132"/>
    <x v="3"/>
    <n v="11"/>
    <x v="0"/>
    <s v="Fri"/>
    <d v="2017-11-08T00:00:00"/>
    <x v="1"/>
    <s v="PG-18895"/>
    <s v="Paul Gonzalez"/>
    <s v="Consumer"/>
    <s v="United States"/>
    <s v="San Francisco"/>
    <x v="1"/>
    <n v="94109"/>
    <x v="1"/>
    <s v="OFF-PA-10003022"/>
    <x v="1"/>
    <s v="Paper"/>
    <s v="Xerox 1992"/>
    <n v="35.880000000000003"/>
    <n v="6"/>
    <x v="0"/>
    <n v="17.581199999999999"/>
    <n v="0.48999999999999994"/>
  </r>
  <r>
    <n v="5701"/>
    <s v="CA-2016-125661"/>
    <x v="387"/>
    <x v="0"/>
    <n v="11"/>
    <x v="0"/>
    <s v="Thu"/>
    <d v="2016-11-26T00:00:00"/>
    <x v="2"/>
    <s v="CA-12055"/>
    <s v="Cathy Armstrong"/>
    <s v="Home Office"/>
    <s v="United States"/>
    <s v="Cleveland"/>
    <x v="24"/>
    <n v="44105"/>
    <x v="3"/>
    <s v="OFF-EN-10001532"/>
    <x v="1"/>
    <s v="Envelopes"/>
    <s v="Brown Kraft Recycled Envelopes"/>
    <n v="40.752000000000002"/>
    <n v="3"/>
    <x v="2"/>
    <n v="15.282"/>
    <n v="0.375"/>
  </r>
  <r>
    <n v="5703"/>
    <s v="US-2014-123519"/>
    <x v="634"/>
    <x v="2"/>
    <n v="12"/>
    <x v="4"/>
    <s v="Sun"/>
    <d v="2014-12-21T00:00:00"/>
    <x v="1"/>
    <s v="SS-20875"/>
    <s v="Sung Shariari"/>
    <s v="Consumer"/>
    <s v="United States"/>
    <s v="Marion"/>
    <x v="24"/>
    <n v="43302"/>
    <x v="3"/>
    <s v="OFF-AR-10003829"/>
    <x v="1"/>
    <s v="Art"/>
    <s v="Newell 35"/>
    <n v="2.6240000000000001"/>
    <n v="1"/>
    <x v="2"/>
    <n v="0.29520000000000002"/>
    <n v="0.1125"/>
  </r>
  <r>
    <n v="5706"/>
    <s v="CA-2014-155593"/>
    <x v="928"/>
    <x v="2"/>
    <n v="11"/>
    <x v="0"/>
    <s v="Mon"/>
    <d v="2014-11-08T00:00:00"/>
    <x v="1"/>
    <s v="RP-19390"/>
    <s v="Resi Pölking"/>
    <s v="Consumer"/>
    <s v="United States"/>
    <s v="Fairfield"/>
    <x v="29"/>
    <n v="6824"/>
    <x v="3"/>
    <s v="OFF-SU-10002522"/>
    <x v="1"/>
    <s v="Supplies"/>
    <s v="Acme Kleen Earth Office Shears"/>
    <n v="11.64"/>
    <n v="3"/>
    <x v="0"/>
    <n v="3.3755999999999999"/>
    <n v="0.28999999999999998"/>
  </r>
  <r>
    <n v="5707"/>
    <s v="CA-2017-136000"/>
    <x v="582"/>
    <x v="3"/>
    <n v="9"/>
    <x v="8"/>
    <s v="Fri"/>
    <d v="2017-09-25T00:00:00"/>
    <x v="0"/>
    <s v="SC-20440"/>
    <s v="Shaun Chance"/>
    <s v="Corporate"/>
    <s v="United States"/>
    <s v="New York City"/>
    <x v="15"/>
    <n v="10009"/>
    <x v="3"/>
    <s v="OFF-BI-10004828"/>
    <x v="1"/>
    <s v="Binders"/>
    <s v="GBC Poly Designer Binding Covers"/>
    <n v="40.176000000000002"/>
    <n v="3"/>
    <x v="2"/>
    <n v="14.563800000000001"/>
    <n v="0.36249999999999999"/>
  </r>
  <r>
    <n v="5708"/>
    <s v="US-2015-160857"/>
    <x v="409"/>
    <x v="1"/>
    <n v="5"/>
    <x v="5"/>
    <s v="Fri"/>
    <d v="2015-05-15T00:00:00"/>
    <x v="1"/>
    <s v="NW-18400"/>
    <s v="Natalie Webber"/>
    <s v="Consumer"/>
    <s v="United States"/>
    <s v="New York City"/>
    <x v="15"/>
    <n v="10024"/>
    <x v="3"/>
    <s v="FUR-FU-10001095"/>
    <x v="0"/>
    <s v="Furnishings"/>
    <s v="DAX Black Cherry Wood-Tone Poster Frame"/>
    <n v="79.44"/>
    <n v="3"/>
    <x v="0"/>
    <n v="30.187200000000001"/>
    <n v="0.38"/>
  </r>
  <r>
    <n v="5713"/>
    <s v="CA-2017-115805"/>
    <x v="685"/>
    <x v="3"/>
    <n v="7"/>
    <x v="7"/>
    <s v="Mon"/>
    <d v="2017-07-31T00:00:00"/>
    <x v="3"/>
    <s v="KW-16435"/>
    <s v="Katrina Willman"/>
    <s v="Consumer"/>
    <s v="United States"/>
    <s v="Chicago"/>
    <x v="10"/>
    <n v="60653"/>
    <x v="2"/>
    <s v="TEC-PH-10003092"/>
    <x v="2"/>
    <s v="Phones"/>
    <s v="Motorola L804"/>
    <n v="36.792000000000002"/>
    <n v="1"/>
    <x v="2"/>
    <n v="4.1391"/>
    <n v="0.11249999999999999"/>
  </r>
  <r>
    <n v="5714"/>
    <s v="US-2014-143707"/>
    <x v="72"/>
    <x v="2"/>
    <n v="3"/>
    <x v="10"/>
    <s v="Sat"/>
    <d v="2014-03-05T00:00:00"/>
    <x v="1"/>
    <s v="HR-14770"/>
    <s v="Hallie Redmond"/>
    <s v="Home Office"/>
    <s v="United States"/>
    <s v="New York City"/>
    <x v="15"/>
    <n v="10035"/>
    <x v="3"/>
    <s v="TEC-PH-10003655"/>
    <x v="2"/>
    <s v="Phones"/>
    <s v="Sannysis Cute Owl Design Soft Skin Case Cover for Samsung Galaxy S4"/>
    <n v="5.94"/>
    <n v="3"/>
    <x v="0"/>
    <n v="1.6037999999999999"/>
    <n v="0.26999999999999996"/>
  </r>
  <r>
    <n v="5715"/>
    <s v="CA-2017-116939"/>
    <x v="145"/>
    <x v="3"/>
    <n v="9"/>
    <x v="8"/>
    <s v="Mon"/>
    <d v="2017-09-29T00:00:00"/>
    <x v="1"/>
    <s v="AG-10900"/>
    <s v="Arthur Gainer"/>
    <s v="Consumer"/>
    <s v="United States"/>
    <s v="Richmond"/>
    <x v="17"/>
    <n v="23223"/>
    <x v="0"/>
    <s v="OFF-ST-10001476"/>
    <x v="1"/>
    <s v="Storage"/>
    <s v="Steel Personal Filing/Posting Tote"/>
    <n v="177.55"/>
    <n v="5"/>
    <x v="0"/>
    <n v="47.938499999999998"/>
    <n v="0.26999999999999996"/>
  </r>
  <r>
    <n v="5716"/>
    <s v="CA-2015-124107"/>
    <x v="328"/>
    <x v="1"/>
    <n v="10"/>
    <x v="2"/>
    <s v="Fri"/>
    <d v="2015-10-12T00:00:00"/>
    <x v="0"/>
    <s v="BM-11650"/>
    <s v="Brian Moss"/>
    <s v="Corporate"/>
    <s v="United States"/>
    <s v="Ann Arbor"/>
    <x v="12"/>
    <n v="48104"/>
    <x v="2"/>
    <s v="TEC-AC-10002049"/>
    <x v="2"/>
    <s v="Accessories"/>
    <s v="Logitech G19 Programmable Gaming Keyboard"/>
    <n v="619.95000000000005"/>
    <n v="5"/>
    <x v="0"/>
    <n v="111.59099999999999"/>
    <n v="0.17999999999999997"/>
  </r>
  <r>
    <n v="5720"/>
    <s v="CA-2017-126550"/>
    <x v="1059"/>
    <x v="3"/>
    <n v="3"/>
    <x v="10"/>
    <s v="Wed"/>
    <d v="2017-04-02T00:00:00"/>
    <x v="0"/>
    <s v="RD-19720"/>
    <s v="Roger Demir"/>
    <s v="Consumer"/>
    <s v="United States"/>
    <s v="Lafayette"/>
    <x v="14"/>
    <n v="47905"/>
    <x v="2"/>
    <s v="OFF-ST-10001031"/>
    <x v="1"/>
    <s v="Storage"/>
    <s v="Adjustable Personal File Tote"/>
    <n v="81.400000000000006"/>
    <n v="5"/>
    <x v="0"/>
    <n v="21.164000000000001"/>
    <n v="0.26"/>
  </r>
  <r>
    <n v="5721"/>
    <s v="CA-2015-138674"/>
    <x v="713"/>
    <x v="1"/>
    <n v="11"/>
    <x v="0"/>
    <s v="Sat"/>
    <d v="2015-11-17T00:00:00"/>
    <x v="2"/>
    <s v="KB-16585"/>
    <s v="Ken Black"/>
    <s v="Corporate"/>
    <s v="United States"/>
    <s v="Springfield"/>
    <x v="21"/>
    <n v="97477"/>
    <x v="1"/>
    <s v="OFF-FA-10000304"/>
    <x v="1"/>
    <s v="Fasteners"/>
    <s v="Advantus Push Pins"/>
    <n v="8.7200000000000006"/>
    <n v="5"/>
    <x v="2"/>
    <n v="2.2890000000000001"/>
    <n v="0.26250000000000001"/>
  </r>
  <r>
    <n v="5724"/>
    <s v="CA-2016-165820"/>
    <x v="181"/>
    <x v="0"/>
    <n v="9"/>
    <x v="8"/>
    <s v="Mon"/>
    <d v="2016-09-30T00:00:00"/>
    <x v="1"/>
    <s v="DW-13585"/>
    <s v="Dorothy Wardle"/>
    <s v="Corporate"/>
    <s v="United States"/>
    <s v="San Francisco"/>
    <x v="1"/>
    <n v="94109"/>
    <x v="1"/>
    <s v="OFF-PA-10004735"/>
    <x v="1"/>
    <s v="Paper"/>
    <s v="Xerox 1905"/>
    <n v="12.96"/>
    <n v="2"/>
    <x v="0"/>
    <n v="6.2207999999999997"/>
    <n v="0.47999999999999993"/>
  </r>
  <r>
    <n v="5725"/>
    <s v="CA-2014-103191"/>
    <x v="356"/>
    <x v="2"/>
    <n v="9"/>
    <x v="8"/>
    <s v="Mon"/>
    <d v="2014-09-27T00:00:00"/>
    <x v="1"/>
    <s v="VG-21805"/>
    <s v="Vivek Grady"/>
    <s v="Corporate"/>
    <s v="United States"/>
    <s v="Chicago"/>
    <x v="10"/>
    <n v="60653"/>
    <x v="2"/>
    <s v="OFF-ST-10002574"/>
    <x v="1"/>
    <s v="Storage"/>
    <s v="SAFCO Commercial Wire Shelving, Black"/>
    <n v="331.536"/>
    <n v="3"/>
    <x v="2"/>
    <n v="-82.884"/>
    <n v="-0.25"/>
  </r>
  <r>
    <n v="5726"/>
    <s v="CA-2015-103933"/>
    <x v="12"/>
    <x v="1"/>
    <n v="9"/>
    <x v="8"/>
    <s v="Fri"/>
    <d v="2015-09-27T00:00:00"/>
    <x v="2"/>
    <s v="DR-12880"/>
    <s v="Dan Reichenbach"/>
    <s v="Corporate"/>
    <s v="United States"/>
    <s v="New York City"/>
    <x v="15"/>
    <n v="10011"/>
    <x v="3"/>
    <s v="TEC-AC-10004171"/>
    <x v="2"/>
    <s v="Accessories"/>
    <s v="Razer Kraken 7.1 Surround Sound Over Ear USB Gaming Headset"/>
    <n v="899.91"/>
    <n v="9"/>
    <x v="0"/>
    <n v="395.96039999999999"/>
    <n v="0.44"/>
  </r>
  <r>
    <n v="5727"/>
    <s v="CA-2015-110548"/>
    <x v="124"/>
    <x v="1"/>
    <n v="5"/>
    <x v="5"/>
    <s v="Mon"/>
    <d v="2015-05-08T00:00:00"/>
    <x v="1"/>
    <s v="AH-10690"/>
    <s v="Anna Häberlin"/>
    <s v="Corporate"/>
    <s v="United States"/>
    <s v="Houston"/>
    <x v="5"/>
    <n v="77095"/>
    <x v="2"/>
    <s v="TEC-PH-10002922"/>
    <x v="2"/>
    <s v="Phones"/>
    <s v="ShoreTel ShorePhone IP 230 VoIP phone"/>
    <n v="946.34400000000005"/>
    <n v="7"/>
    <x v="2"/>
    <n v="118.29300000000001"/>
    <n v="0.125"/>
  </r>
  <r>
    <n v="5728"/>
    <s v="CA-2017-117324"/>
    <x v="166"/>
    <x v="3"/>
    <n v="12"/>
    <x v="4"/>
    <s v="Fri"/>
    <d v="2017-12-13T00:00:00"/>
    <x v="1"/>
    <s v="JP-15520"/>
    <s v="Jeremy Pistek"/>
    <s v="Consumer"/>
    <s v="United States"/>
    <s v="Madison"/>
    <x v="6"/>
    <n v="53711"/>
    <x v="2"/>
    <s v="TEC-AC-10003023"/>
    <x v="2"/>
    <s v="Accessories"/>
    <s v="Logitech G105 Gaming Keyboard"/>
    <n v="178.11"/>
    <n v="3"/>
    <x v="0"/>
    <n v="32.059800000000003"/>
    <n v="0.18"/>
  </r>
  <r>
    <n v="5733"/>
    <s v="CA-2017-143574"/>
    <x v="221"/>
    <x v="3"/>
    <n v="6"/>
    <x v="1"/>
    <s v="Thu"/>
    <d v="2017-07-02T00:00:00"/>
    <x v="2"/>
    <s v="DR-12880"/>
    <s v="Dan Reichenbach"/>
    <s v="Corporate"/>
    <s v="United States"/>
    <s v="Milford"/>
    <x v="29"/>
    <n v="6460"/>
    <x v="3"/>
    <s v="FUR-BO-10002598"/>
    <x v="0"/>
    <s v="Bookcases"/>
    <s v="Hon Metal Bookcases, Putty"/>
    <n v="638.82000000000005"/>
    <n v="9"/>
    <x v="0"/>
    <n v="185.2578"/>
    <n v="0.28999999999999998"/>
  </r>
  <r>
    <n v="5736"/>
    <s v="CA-2014-111773"/>
    <x v="289"/>
    <x v="2"/>
    <n v="6"/>
    <x v="1"/>
    <s v="Sun"/>
    <d v="2014-07-03T00:00:00"/>
    <x v="1"/>
    <s v="JK-15625"/>
    <s v="Jim Karlsson"/>
    <s v="Consumer"/>
    <s v="United States"/>
    <s v="New York City"/>
    <x v="15"/>
    <n v="10024"/>
    <x v="3"/>
    <s v="OFF-BI-10000174"/>
    <x v="1"/>
    <s v="Binders"/>
    <s v="Wilson Jones Clip &amp; Carry Folder Binder Tool for Ring Binders, Clear"/>
    <n v="13.92"/>
    <n v="3"/>
    <x v="2"/>
    <n v="4.8719999999999999"/>
    <n v="0.35"/>
  </r>
  <r>
    <n v="5737"/>
    <s v="CA-2014-148614"/>
    <x v="404"/>
    <x v="2"/>
    <n v="1"/>
    <x v="9"/>
    <s v="Mon"/>
    <d v="2014-01-25T00:00:00"/>
    <x v="1"/>
    <s v="MV-17485"/>
    <s v="Mark Van Huff"/>
    <s v="Consumer"/>
    <s v="United States"/>
    <s v="Los Angeles"/>
    <x v="1"/>
    <n v="90049"/>
    <x v="1"/>
    <s v="OFF-PA-10002893"/>
    <x v="1"/>
    <s v="Paper"/>
    <s v="Wirebound Service Call Books, 5 1/2&quot; x 4&quot;"/>
    <n v="19.36"/>
    <n v="2"/>
    <x v="0"/>
    <n v="9.2927999999999997"/>
    <n v="0.48"/>
  </r>
  <r>
    <n v="5739"/>
    <s v="CA-2017-156139"/>
    <x v="410"/>
    <x v="0"/>
    <n v="12"/>
    <x v="4"/>
    <s v="Sat"/>
    <d v="2017-01-06T00:00:00"/>
    <x v="1"/>
    <s v="BP-11155"/>
    <s v="Becky Pak"/>
    <s v="Consumer"/>
    <s v="United States"/>
    <s v="San Francisco"/>
    <x v="1"/>
    <n v="94109"/>
    <x v="1"/>
    <s v="OFF-BI-10004233"/>
    <x v="1"/>
    <s v="Binders"/>
    <s v="GBC Pre-Punched Binding Paper, Plastic, White, 8-1/2&quot; x 11&quot;"/>
    <n v="38.375999999999998"/>
    <n v="3"/>
    <x v="2"/>
    <n v="13.4316"/>
    <n v="0.35000000000000003"/>
  </r>
  <r>
    <n v="5740"/>
    <s v="US-2017-147886"/>
    <x v="612"/>
    <x v="3"/>
    <n v="3"/>
    <x v="10"/>
    <s v="Tue"/>
    <d v="2017-03-31T00:00:00"/>
    <x v="2"/>
    <s v="DH-13075"/>
    <s v="Dave Hallsten"/>
    <s v="Corporate"/>
    <s v="United States"/>
    <s v="Fairfield"/>
    <x v="1"/>
    <n v="94533"/>
    <x v="1"/>
    <s v="OFF-PA-10000232"/>
    <x v="1"/>
    <s v="Paper"/>
    <s v="Xerox 1975"/>
    <n v="12.96"/>
    <n v="2"/>
    <x v="0"/>
    <n v="6.3503999999999996"/>
    <n v="0.48999999999999994"/>
  </r>
  <r>
    <n v="5747"/>
    <s v="CA-2016-113733"/>
    <x v="16"/>
    <x v="0"/>
    <n v="12"/>
    <x v="4"/>
    <s v="Thu"/>
    <d v="2016-12-12T00:00:00"/>
    <x v="1"/>
    <s v="LH-16900"/>
    <s v="Lena Hernandez"/>
    <s v="Consumer"/>
    <s v="United States"/>
    <s v="Greenville"/>
    <x v="3"/>
    <n v="27834"/>
    <x v="0"/>
    <s v="TEC-PH-10002496"/>
    <x v="2"/>
    <s v="Phones"/>
    <s v="Cisco SPA301"/>
    <n v="249.584"/>
    <n v="2"/>
    <x v="2"/>
    <n v="31.198"/>
    <n v="0.125"/>
  </r>
  <r>
    <n v="5750"/>
    <s v="CA-2017-104913"/>
    <x v="548"/>
    <x v="3"/>
    <n v="11"/>
    <x v="0"/>
    <s v="Sat"/>
    <d v="2017-11-22T00:00:00"/>
    <x v="1"/>
    <s v="DK-13090"/>
    <s v="Dave Kipp"/>
    <s v="Consumer"/>
    <s v="United States"/>
    <s v="Long Beach"/>
    <x v="15"/>
    <n v="11561"/>
    <x v="3"/>
    <s v="TEC-PH-10000923"/>
    <x v="2"/>
    <s v="Phones"/>
    <s v="Belkin SportFit Armband For iPhone 5s/5c, Fuchsia"/>
    <n v="74.95"/>
    <n v="5"/>
    <x v="0"/>
    <n v="36.725499999999997"/>
    <n v="0.48999999999999994"/>
  </r>
  <r>
    <n v="5751"/>
    <s v="CA-2014-145800"/>
    <x v="987"/>
    <x v="2"/>
    <n v="5"/>
    <x v="5"/>
    <s v="Fri"/>
    <d v="2014-06-05T00:00:00"/>
    <x v="1"/>
    <s v="SS-20410"/>
    <s v="Shahid Shariari"/>
    <s v="Consumer"/>
    <s v="United States"/>
    <s v="Buffalo Grove"/>
    <x v="10"/>
    <n v="60089"/>
    <x v="2"/>
    <s v="FUR-TA-10001539"/>
    <x v="0"/>
    <s v="Tables"/>
    <s v="Chromcraft Rectangular Conference Tables"/>
    <n v="355.45499999999998"/>
    <n v="3"/>
    <x v="5"/>
    <n v="-184.8366"/>
    <n v="-0.52"/>
  </r>
  <r>
    <n v="5752"/>
    <s v="CA-2016-125850"/>
    <x v="115"/>
    <x v="0"/>
    <n v="1"/>
    <x v="9"/>
    <s v="Fri"/>
    <d v="2016-01-28T00:00:00"/>
    <x v="1"/>
    <s v="FP-14320"/>
    <s v="Frank Preis"/>
    <s v="Consumer"/>
    <s v="United States"/>
    <s v="San Diego"/>
    <x v="1"/>
    <n v="92037"/>
    <x v="1"/>
    <s v="OFF-LA-10003498"/>
    <x v="1"/>
    <s v="Labels"/>
    <s v="Avery 475"/>
    <n v="44.4"/>
    <n v="3"/>
    <x v="0"/>
    <n v="22.2"/>
    <n v="0.5"/>
  </r>
  <r>
    <n v="5754"/>
    <s v="CA-2016-118514"/>
    <x v="1060"/>
    <x v="0"/>
    <n v="2"/>
    <x v="11"/>
    <s v="Wed"/>
    <d v="2016-02-10T00:00:00"/>
    <x v="1"/>
    <s v="LC-17050"/>
    <s v="Liz Carlisle"/>
    <s v="Consumer"/>
    <s v="United States"/>
    <s v="Richmond"/>
    <x v="0"/>
    <n v="40475"/>
    <x v="0"/>
    <s v="FUR-CH-10000015"/>
    <x v="0"/>
    <s v="Chairs"/>
    <s v="Hon Multipurpose Stacking Arm Chairs"/>
    <n v="866.4"/>
    <n v="4"/>
    <x v="0"/>
    <n v="225.26400000000001"/>
    <n v="0.26"/>
  </r>
  <r>
    <n v="5755"/>
    <s v="CA-2015-150749"/>
    <x v="366"/>
    <x v="1"/>
    <n v="3"/>
    <x v="10"/>
    <s v="Sun"/>
    <d v="2015-04-03T00:00:00"/>
    <x v="0"/>
    <s v="AS-10240"/>
    <s v="Alan Shonely"/>
    <s v="Consumer"/>
    <s v="United States"/>
    <s v="Springfield"/>
    <x v="17"/>
    <n v="22153"/>
    <x v="0"/>
    <s v="OFF-AR-10003732"/>
    <x v="1"/>
    <s v="Art"/>
    <s v="Newell 333"/>
    <n v="5.56"/>
    <n v="2"/>
    <x v="0"/>
    <n v="1.4456"/>
    <n v="0.26"/>
  </r>
  <r>
    <n v="5756"/>
    <s v="CA-2014-163748"/>
    <x v="1061"/>
    <x v="2"/>
    <n v="10"/>
    <x v="2"/>
    <s v="Tue"/>
    <d v="2014-10-18T00:00:00"/>
    <x v="1"/>
    <s v="HG-15025"/>
    <s v="Hunter Glantz"/>
    <s v="Consumer"/>
    <s v="United States"/>
    <s v="Fort Worth"/>
    <x v="5"/>
    <n v="76106"/>
    <x v="2"/>
    <s v="OFF-AP-10004052"/>
    <x v="1"/>
    <s v="Appliances"/>
    <s v="Hoover Replacement Belts For Soft Guard &amp; Commercial Ltweight Upright Vacs, 2/Pk"/>
    <n v="3.16"/>
    <n v="4"/>
    <x v="3"/>
    <n v="-8.532"/>
    <n v="-2.6999999999999997"/>
  </r>
  <r>
    <n v="5758"/>
    <s v="CA-2015-119634"/>
    <x v="1062"/>
    <x v="1"/>
    <n v="8"/>
    <x v="6"/>
    <s v="Tue"/>
    <d v="2015-08-16T00:00:00"/>
    <x v="1"/>
    <s v="BW-11065"/>
    <s v="Barry Weirich"/>
    <s v="Consumer"/>
    <s v="United States"/>
    <s v="Raleigh"/>
    <x v="3"/>
    <n v="27604"/>
    <x v="0"/>
    <s v="FUR-FU-10004270"/>
    <x v="0"/>
    <s v="Furnishings"/>
    <s v="Executive Impressions 13&quot; Clairmont Wall Clock"/>
    <n v="46.152000000000001"/>
    <n v="3"/>
    <x v="2"/>
    <n v="12.1149"/>
    <n v="0.26250000000000001"/>
  </r>
  <r>
    <n v="5759"/>
    <s v="CA-2015-149300"/>
    <x v="6"/>
    <x v="1"/>
    <n v="11"/>
    <x v="0"/>
    <s v="Sun"/>
    <d v="2015-11-23T00:00:00"/>
    <x v="2"/>
    <s v="BH-11710"/>
    <s v="Brosina Hoffman"/>
    <s v="Consumer"/>
    <s v="United States"/>
    <s v="Hialeah"/>
    <x v="2"/>
    <n v="33012"/>
    <x v="0"/>
    <s v="TEC-MA-10000423"/>
    <x v="2"/>
    <s v="Machines"/>
    <s v="Texas Instruments TI-34 Scientific Calculator"/>
    <n v="32.984999999999999"/>
    <n v="3"/>
    <x v="5"/>
    <n v="-1.9791000000000001"/>
    <n v="-6.0000000000000005E-2"/>
  </r>
  <r>
    <n v="5760"/>
    <s v="US-2016-111528"/>
    <x v="939"/>
    <x v="0"/>
    <n v="12"/>
    <x v="4"/>
    <s v="Fri"/>
    <d v="2016-12-30T00:00:00"/>
    <x v="3"/>
    <s v="JP-16135"/>
    <s v="Julie Prescott"/>
    <s v="Home Office"/>
    <s v="United States"/>
    <s v="Los Angeles"/>
    <x v="1"/>
    <n v="90032"/>
    <x v="1"/>
    <s v="OFF-ST-10001526"/>
    <x v="1"/>
    <s v="Storage"/>
    <s v="Iceberg Mobile Mega Data/Printer Cart "/>
    <n v="481.32"/>
    <n v="4"/>
    <x v="0"/>
    <n v="125.14319999999999"/>
    <n v="0.26"/>
  </r>
  <r>
    <n v="5762"/>
    <s v="CA-2017-158169"/>
    <x v="1063"/>
    <x v="3"/>
    <n v="8"/>
    <x v="6"/>
    <s v="Sat"/>
    <d v="2017-08-15T00:00:00"/>
    <x v="2"/>
    <s v="JM-16195"/>
    <s v="Justin MacKendrick"/>
    <s v="Consumer"/>
    <s v="United States"/>
    <s v="Lake Forest"/>
    <x v="1"/>
    <n v="92630"/>
    <x v="1"/>
    <s v="OFF-AP-10000828"/>
    <x v="1"/>
    <s v="Appliances"/>
    <s v="Avanti 4.4 Cu. Ft. Refrigerator"/>
    <n v="542.94000000000005"/>
    <n v="3"/>
    <x v="0"/>
    <n v="152.0232"/>
    <n v="0.27999999999999997"/>
  </r>
  <r>
    <n v="5764"/>
    <s v="CA-2015-162047"/>
    <x v="499"/>
    <x v="1"/>
    <n v="11"/>
    <x v="0"/>
    <s v="Tue"/>
    <d v="2015-11-05T00:00:00"/>
    <x v="2"/>
    <s v="FH-14365"/>
    <s v="Fred Hopkins"/>
    <s v="Corporate"/>
    <s v="United States"/>
    <s v="Long Beach"/>
    <x v="15"/>
    <n v="11561"/>
    <x v="3"/>
    <s v="FUR-CH-10004983"/>
    <x v="0"/>
    <s v="Chairs"/>
    <s v="Office Star - Mid Back Dual function Ergonomic High Back Chair with 2-Way Adjustable Arms"/>
    <n v="1448.82"/>
    <n v="10"/>
    <x v="9"/>
    <n v="209.274"/>
    <n v="0.14444444444444446"/>
  </r>
  <r>
    <n v="5765"/>
    <s v="CA-2015-117772"/>
    <x v="228"/>
    <x v="1"/>
    <n v="9"/>
    <x v="8"/>
    <s v="Thu"/>
    <d v="2015-09-12T00:00:00"/>
    <x v="0"/>
    <s v="MC-17575"/>
    <s v="Matt Collins"/>
    <s v="Consumer"/>
    <s v="United States"/>
    <s v="Seattle"/>
    <x v="4"/>
    <n v="98103"/>
    <x v="1"/>
    <s v="OFF-ST-10003994"/>
    <x v="1"/>
    <s v="Storage"/>
    <s v="Belkin 19&quot; Center-Weighted Shelf, Gray"/>
    <n v="353.88"/>
    <n v="6"/>
    <x v="0"/>
    <n v="17.693999999999999"/>
    <n v="4.9999999999999996E-2"/>
  </r>
  <r>
    <n v="5767"/>
    <s v="CA-2016-149685"/>
    <x v="746"/>
    <x v="0"/>
    <n v="10"/>
    <x v="2"/>
    <s v="Sat"/>
    <d v="2016-10-15T00:00:00"/>
    <x v="1"/>
    <s v="PM-19135"/>
    <s v="Peter McVee"/>
    <s v="Home Office"/>
    <s v="United States"/>
    <s v="San Antonio"/>
    <x v="5"/>
    <n v="78207"/>
    <x v="2"/>
    <s v="OFF-LA-10004545"/>
    <x v="1"/>
    <s v="Labels"/>
    <s v="Avery 50"/>
    <n v="60.143999999999998"/>
    <n v="6"/>
    <x v="2"/>
    <n v="20.2986"/>
    <n v="0.33750000000000002"/>
  </r>
  <r>
    <n v="5768"/>
    <s v="CA-2017-126396"/>
    <x v="562"/>
    <x v="3"/>
    <n v="9"/>
    <x v="8"/>
    <s v="Fri"/>
    <d v="2017-09-12T00:00:00"/>
    <x v="0"/>
    <s v="AR-10345"/>
    <s v="Alex Russell"/>
    <s v="Corporate"/>
    <s v="United States"/>
    <s v="Houston"/>
    <x v="5"/>
    <n v="77070"/>
    <x v="2"/>
    <s v="TEC-AC-10003116"/>
    <x v="2"/>
    <s v="Accessories"/>
    <s v="Memorex Froggy Flash Drive 8 GB"/>
    <n v="85.2"/>
    <n v="6"/>
    <x v="2"/>
    <n v="20.234999999999999"/>
    <n v="0.23749999999999999"/>
  </r>
  <r>
    <n v="5769"/>
    <s v="CA-2015-154900"/>
    <x v="1064"/>
    <x v="1"/>
    <n v="2"/>
    <x v="11"/>
    <s v="Wed"/>
    <d v="2015-03-01T00:00:00"/>
    <x v="1"/>
    <s v="SS-20875"/>
    <s v="Sung Shariari"/>
    <s v="Consumer"/>
    <s v="United States"/>
    <s v="Leominster"/>
    <x v="31"/>
    <n v="1453"/>
    <x v="3"/>
    <s v="OFF-LA-10001641"/>
    <x v="1"/>
    <s v="Labels"/>
    <s v="Avery 518"/>
    <n v="3.15"/>
    <n v="1"/>
    <x v="0"/>
    <n v="1.512"/>
    <n v="0.48000000000000004"/>
  </r>
  <r>
    <n v="5771"/>
    <s v="CA-2015-103835"/>
    <x v="493"/>
    <x v="1"/>
    <n v="9"/>
    <x v="8"/>
    <s v="Thu"/>
    <d v="2015-09-28T00:00:00"/>
    <x v="1"/>
    <s v="SC-20440"/>
    <s v="Shaun Chance"/>
    <s v="Corporate"/>
    <s v="United States"/>
    <s v="Los Angeles"/>
    <x v="1"/>
    <n v="90032"/>
    <x v="1"/>
    <s v="FUR-FU-10000010"/>
    <x v="0"/>
    <s v="Furnishings"/>
    <s v="DAX Value U-Channel Document Frames, Easel Back"/>
    <n v="14.91"/>
    <n v="3"/>
    <x v="0"/>
    <n v="4.6220999999999997"/>
    <n v="0.31"/>
  </r>
  <r>
    <n v="5773"/>
    <s v="CA-2015-158939"/>
    <x v="647"/>
    <x v="1"/>
    <n v="11"/>
    <x v="0"/>
    <s v="Thu"/>
    <d v="2015-12-01T00:00:00"/>
    <x v="1"/>
    <s v="EA-14035"/>
    <s v="Erin Ashbrook"/>
    <s v="Corporate"/>
    <s v="United States"/>
    <s v="Springfield"/>
    <x v="25"/>
    <n v="65807"/>
    <x v="2"/>
    <s v="TEC-CO-10002313"/>
    <x v="2"/>
    <s v="Copiers"/>
    <s v="Canon PC1080F Personal Copier"/>
    <n v="599.99"/>
    <n v="1"/>
    <x v="0"/>
    <n v="233.99610000000001"/>
    <n v="0.39"/>
  </r>
  <r>
    <n v="5774"/>
    <s v="CA-2016-117408"/>
    <x v="1065"/>
    <x v="0"/>
    <n v="8"/>
    <x v="6"/>
    <s v="Wed"/>
    <d v="2016-09-06T00:00:00"/>
    <x v="1"/>
    <s v="TP-21130"/>
    <s v="Theone Pippenger"/>
    <s v="Consumer"/>
    <s v="United States"/>
    <s v="Waco"/>
    <x v="5"/>
    <n v="76706"/>
    <x v="2"/>
    <s v="OFF-ST-10001580"/>
    <x v="1"/>
    <s v="Storage"/>
    <s v="Super Decoflex Portable Personal File"/>
    <n v="23.968"/>
    <n v="2"/>
    <x v="2"/>
    <n v="2.3967999999999998"/>
    <n v="9.9999999999999992E-2"/>
  </r>
  <r>
    <n v="5775"/>
    <s v="CA-2016-142398"/>
    <x v="405"/>
    <x v="0"/>
    <n v="4"/>
    <x v="3"/>
    <s v="Tue"/>
    <d v="2016-04-16T00:00:00"/>
    <x v="1"/>
    <s v="BP-11290"/>
    <s v="Beth Paige"/>
    <s v="Consumer"/>
    <s v="United States"/>
    <s v="Los Angeles"/>
    <x v="1"/>
    <n v="90036"/>
    <x v="1"/>
    <s v="FUR-CH-10001545"/>
    <x v="0"/>
    <s v="Chairs"/>
    <s v="Hon Comfortask Task/Swivel Chairs"/>
    <n v="638.28800000000001"/>
    <n v="7"/>
    <x v="2"/>
    <n v="-31.914400000000001"/>
    <n v="-0.05"/>
  </r>
  <r>
    <n v="5777"/>
    <s v="CA-2016-105277"/>
    <x v="426"/>
    <x v="0"/>
    <n v="12"/>
    <x v="4"/>
    <s v="Sun"/>
    <d v="2016-12-08T00:00:00"/>
    <x v="1"/>
    <s v="LM-17065"/>
    <s v="Liz MacKendrick"/>
    <s v="Consumer"/>
    <s v="United States"/>
    <s v="Auburn"/>
    <x v="15"/>
    <n v="13021"/>
    <x v="3"/>
    <s v="OFF-BI-10000301"/>
    <x v="1"/>
    <s v="Binders"/>
    <s v="GBC Instant Report Kit"/>
    <n v="15.528"/>
    <n v="3"/>
    <x v="2"/>
    <n v="5.8230000000000004"/>
    <n v="0.375"/>
  </r>
  <r>
    <n v="5778"/>
    <s v="CA-2016-112060"/>
    <x v="426"/>
    <x v="0"/>
    <n v="12"/>
    <x v="4"/>
    <s v="Sun"/>
    <d v="2016-12-09T00:00:00"/>
    <x v="1"/>
    <s v="KT-16465"/>
    <s v="Kean Takahito"/>
    <s v="Consumer"/>
    <s v="United States"/>
    <s v="San Francisco"/>
    <x v="1"/>
    <n v="94109"/>
    <x v="1"/>
    <s v="OFF-PA-10000994"/>
    <x v="1"/>
    <s v="Paper"/>
    <s v="Xerox 1915"/>
    <n v="104.85"/>
    <n v="1"/>
    <x v="0"/>
    <n v="50.328000000000003"/>
    <n v="0.48000000000000004"/>
  </r>
  <r>
    <n v="5781"/>
    <s v="US-2015-159513"/>
    <x v="783"/>
    <x v="1"/>
    <n v="4"/>
    <x v="3"/>
    <s v="Thu"/>
    <d v="2015-04-09T00:00:00"/>
    <x v="1"/>
    <s v="JD-15790"/>
    <s v="John Dryer"/>
    <s v="Consumer"/>
    <s v="United States"/>
    <s v="Los Angeles"/>
    <x v="1"/>
    <n v="90049"/>
    <x v="1"/>
    <s v="TEC-MA-10003329"/>
    <x v="2"/>
    <s v="Machines"/>
    <s v="Vtech AT&amp;T CL2940 Corded Speakerphone, Black"/>
    <n v="71.975999999999999"/>
    <n v="3"/>
    <x v="2"/>
    <n v="24.291899999999998"/>
    <n v="0.33749999999999997"/>
  </r>
  <r>
    <n v="5782"/>
    <s v="CA-2015-155586"/>
    <x v="294"/>
    <x v="1"/>
    <n v="12"/>
    <x v="4"/>
    <s v="Sat"/>
    <d v="2015-12-16T00:00:00"/>
    <x v="0"/>
    <s v="XP-21865"/>
    <s v="Xylona Preis"/>
    <s v="Consumer"/>
    <s v="United States"/>
    <s v="Chico"/>
    <x v="1"/>
    <n v="95928"/>
    <x v="1"/>
    <s v="OFF-AR-10001547"/>
    <x v="1"/>
    <s v="Art"/>
    <s v="Newell 311"/>
    <n v="2.21"/>
    <n v="1"/>
    <x v="0"/>
    <n v="0.59670000000000001"/>
    <n v="0.27"/>
  </r>
  <r>
    <n v="5785"/>
    <s v="CA-2017-141117"/>
    <x v="279"/>
    <x v="3"/>
    <n v="10"/>
    <x v="2"/>
    <s v="Mon"/>
    <d v="2017-10-08T00:00:00"/>
    <x v="1"/>
    <s v="JK-16090"/>
    <s v="Juliana Krohn"/>
    <s v="Consumer"/>
    <s v="United States"/>
    <s v="Springfield"/>
    <x v="21"/>
    <n v="97477"/>
    <x v="1"/>
    <s v="FUR-BO-10001972"/>
    <x v="0"/>
    <s v="Bookcases"/>
    <s v="O'Sullivan 4-Shelf Bookcase in Odessa Pine"/>
    <n v="217.76400000000001"/>
    <n v="6"/>
    <x v="7"/>
    <n v="-384.71640000000002"/>
    <n v="-1.7666666666666666"/>
  </r>
  <r>
    <n v="5789"/>
    <s v="CA-2017-115070"/>
    <x v="317"/>
    <x v="3"/>
    <n v="4"/>
    <x v="3"/>
    <s v="Mon"/>
    <d v="2017-04-14T00:00:00"/>
    <x v="0"/>
    <s v="MG-18205"/>
    <s v="Mitch Gastineau"/>
    <s v="Corporate"/>
    <s v="United States"/>
    <s v="Jacksonville"/>
    <x v="2"/>
    <n v="32216"/>
    <x v="0"/>
    <s v="FUR-FU-10003829"/>
    <x v="0"/>
    <s v="Furnishings"/>
    <s v="Stackable Trays"/>
    <n v="12.32"/>
    <n v="5"/>
    <x v="2"/>
    <n v="1.8480000000000001"/>
    <n v="0.15"/>
  </r>
  <r>
    <n v="5791"/>
    <s v="CA-2017-140186"/>
    <x v="363"/>
    <x v="3"/>
    <n v="9"/>
    <x v="8"/>
    <s v="Fri"/>
    <d v="2017-10-02T00:00:00"/>
    <x v="2"/>
    <s v="PG-18820"/>
    <s v="Patrick Gardner"/>
    <s v="Consumer"/>
    <s v="United States"/>
    <s v="Bakersfield"/>
    <x v="1"/>
    <n v="93309"/>
    <x v="1"/>
    <s v="OFF-FA-10002280"/>
    <x v="1"/>
    <s v="Fasteners"/>
    <s v="Advantus Plastic Paper Clips"/>
    <n v="35"/>
    <n v="7"/>
    <x v="0"/>
    <n v="16.8"/>
    <n v="0.48000000000000004"/>
  </r>
  <r>
    <n v="5796"/>
    <s v="CA-2014-124856"/>
    <x v="408"/>
    <x v="2"/>
    <n v="9"/>
    <x v="8"/>
    <s v="Mon"/>
    <d v="2014-10-03T00:00:00"/>
    <x v="0"/>
    <s v="LD-17005"/>
    <s v="Lisa DeCherney"/>
    <s v="Consumer"/>
    <s v="United States"/>
    <s v="New York City"/>
    <x v="15"/>
    <n v="10011"/>
    <x v="3"/>
    <s v="OFF-ST-10002615"/>
    <x v="1"/>
    <s v="Storage"/>
    <s v="Dual Level, Single-Width Filing Carts"/>
    <n v="1395.54"/>
    <n v="9"/>
    <x v="0"/>
    <n v="362.84039999999999"/>
    <n v="0.26"/>
  </r>
  <r>
    <n v="5800"/>
    <s v="CA-2014-166716"/>
    <x v="1066"/>
    <x v="2"/>
    <n v="8"/>
    <x v="6"/>
    <s v="Wed"/>
    <d v="2014-08-25T00:00:00"/>
    <x v="0"/>
    <s v="CR-12730"/>
    <s v="Craig Reiter"/>
    <s v="Consumer"/>
    <s v="United States"/>
    <s v="Chicago"/>
    <x v="10"/>
    <n v="60610"/>
    <x v="2"/>
    <s v="FUR-CH-10004495"/>
    <x v="0"/>
    <s v="Chairs"/>
    <s v="Global Leather and Oak Executive Chair, Black"/>
    <n v="421.37200000000001"/>
    <n v="2"/>
    <x v="4"/>
    <n v="-6.0195999999999996"/>
    <n v="-1.4285714285714284E-2"/>
  </r>
  <r>
    <n v="5801"/>
    <s v="CA-2014-123225"/>
    <x v="381"/>
    <x v="2"/>
    <n v="7"/>
    <x v="7"/>
    <s v="Fri"/>
    <d v="2014-07-14T00:00:00"/>
    <x v="2"/>
    <s v="MN-17935"/>
    <s v="Michael Nguyen"/>
    <s v="Consumer"/>
    <s v="United States"/>
    <s v="El Paso"/>
    <x v="5"/>
    <n v="79907"/>
    <x v="2"/>
    <s v="TEC-PH-10000895"/>
    <x v="2"/>
    <s v="Phones"/>
    <s v="Polycom VVX 310 VoIP phone"/>
    <n v="575.96799999999996"/>
    <n v="4"/>
    <x v="2"/>
    <n v="43.197600000000001"/>
    <n v="7.5000000000000011E-2"/>
  </r>
  <r>
    <n v="5803"/>
    <s v="CA-2015-163440"/>
    <x v="203"/>
    <x v="1"/>
    <n v="3"/>
    <x v="10"/>
    <s v="Sun"/>
    <d v="2015-03-24T00:00:00"/>
    <x v="2"/>
    <s v="RD-19900"/>
    <s v="Ruben Dartt"/>
    <s v="Consumer"/>
    <s v="United States"/>
    <s v="Thousand Oaks"/>
    <x v="1"/>
    <n v="91360"/>
    <x v="1"/>
    <s v="TEC-PH-10000376"/>
    <x v="2"/>
    <s v="Phones"/>
    <s v="Square Credit Card Reader"/>
    <n v="15.984"/>
    <n v="2"/>
    <x v="2"/>
    <n v="1.1988000000000001"/>
    <n v="7.5000000000000011E-2"/>
  </r>
  <r>
    <n v="5804"/>
    <s v="US-2017-106796"/>
    <x v="602"/>
    <x v="3"/>
    <n v="5"/>
    <x v="5"/>
    <s v="Fri"/>
    <d v="2017-05-19T00:00:00"/>
    <x v="1"/>
    <s v="JP-16135"/>
    <s v="Julie Prescott"/>
    <s v="Home Office"/>
    <s v="United States"/>
    <s v="Springfield"/>
    <x v="24"/>
    <n v="45503"/>
    <x v="3"/>
    <s v="OFF-AR-10003504"/>
    <x v="1"/>
    <s v="Art"/>
    <s v="Newell 347"/>
    <n v="10.272"/>
    <n v="3"/>
    <x v="2"/>
    <n v="1.1556"/>
    <n v="0.11249999999999999"/>
  </r>
  <r>
    <n v="5805"/>
    <s v="CA-2017-113873"/>
    <x v="38"/>
    <x v="3"/>
    <n v="11"/>
    <x v="0"/>
    <s v="Mon"/>
    <d v="2017-11-19T00:00:00"/>
    <x v="1"/>
    <s v="KE-16420"/>
    <s v="Katrina Edelman"/>
    <s v="Corporate"/>
    <s v="United States"/>
    <s v="Dallas"/>
    <x v="5"/>
    <n v="75220"/>
    <x v="2"/>
    <s v="OFF-ST-10000943"/>
    <x v="1"/>
    <s v="Storage"/>
    <s v="Eldon ProFile File 'N Store Portable File Tub Letter/Legal Size Black"/>
    <n v="61.792000000000002"/>
    <n v="4"/>
    <x v="2"/>
    <n v="6.1791999999999998"/>
    <n v="9.9999999999999992E-2"/>
  </r>
  <r>
    <n v="5807"/>
    <s v="CA-2016-149783"/>
    <x v="905"/>
    <x v="0"/>
    <n v="9"/>
    <x v="8"/>
    <s v="Sun"/>
    <d v="2016-09-07T00:00:00"/>
    <x v="0"/>
    <s v="DL-13315"/>
    <s v="Delfina Latchford"/>
    <s v="Consumer"/>
    <s v="United States"/>
    <s v="Knoxville"/>
    <x v="18"/>
    <n v="37918"/>
    <x v="0"/>
    <s v="OFF-PA-10002195"/>
    <x v="1"/>
    <s v="Paper"/>
    <s v="RSVP Cards &amp; Envelopes, Blank White, 8-1/2&quot; X 11&quot;, 24 Cards/25 Envelopes/Set"/>
    <n v="12.192"/>
    <n v="3"/>
    <x v="2"/>
    <n v="4.1147999999999998"/>
    <n v="0.33749999999999997"/>
  </r>
  <r>
    <n v="5810"/>
    <s v="CA-2016-125017"/>
    <x v="1067"/>
    <x v="0"/>
    <n v="2"/>
    <x v="11"/>
    <s v="Sat"/>
    <d v="2016-02-11T00:00:00"/>
    <x v="1"/>
    <s v="KB-16240"/>
    <s v="Karen Bern"/>
    <s v="Corporate"/>
    <s v="United States"/>
    <s v="Chattanooga"/>
    <x v="18"/>
    <n v="37421"/>
    <x v="0"/>
    <s v="FUR-FU-10000723"/>
    <x v="0"/>
    <s v="Furnishings"/>
    <s v="Deflect-o EconoMat Studded, No Bevel Mat for Low Pile Carpeting"/>
    <n v="132.22399999999999"/>
    <n v="4"/>
    <x v="2"/>
    <n v="-18.180800000000001"/>
    <n v="-0.13750000000000001"/>
  </r>
  <r>
    <n v="5811"/>
    <s v="US-2015-163279"/>
    <x v="203"/>
    <x v="1"/>
    <n v="3"/>
    <x v="10"/>
    <s v="Sun"/>
    <d v="2015-03-26T00:00:00"/>
    <x v="1"/>
    <s v="JD-16150"/>
    <s v="Justin Deggeller"/>
    <s v="Corporate"/>
    <s v="United States"/>
    <s v="San Diego"/>
    <x v="1"/>
    <n v="92037"/>
    <x v="1"/>
    <s v="OFF-PA-10003127"/>
    <x v="1"/>
    <s v="Paper"/>
    <s v="Easy-staple paper"/>
    <n v="105.52"/>
    <n v="4"/>
    <x v="0"/>
    <n v="48.539200000000001"/>
    <n v="0.46"/>
  </r>
  <r>
    <n v="5814"/>
    <s v="CA-2015-150196"/>
    <x v="736"/>
    <x v="1"/>
    <n v="7"/>
    <x v="7"/>
    <s v="Thu"/>
    <d v="2015-07-03T00:00:00"/>
    <x v="2"/>
    <s v="SR-20740"/>
    <s v="Steven Roelle"/>
    <s v="Home Office"/>
    <s v="United States"/>
    <s v="New York City"/>
    <x v="15"/>
    <n v="10024"/>
    <x v="3"/>
    <s v="OFF-PA-10003797"/>
    <x v="1"/>
    <s v="Paper"/>
    <s v="Xerox 209"/>
    <n v="19.440000000000001"/>
    <n v="3"/>
    <x v="0"/>
    <n v="9.3312000000000008"/>
    <n v="0.48000000000000004"/>
  </r>
  <r>
    <n v="5815"/>
    <s v="US-2015-106495"/>
    <x v="917"/>
    <x v="1"/>
    <n v="6"/>
    <x v="1"/>
    <s v="Mon"/>
    <d v="2015-06-17T00:00:00"/>
    <x v="2"/>
    <s v="AC-10450"/>
    <s v="Amy Cox"/>
    <s v="Consumer"/>
    <s v="United States"/>
    <s v="Tampa"/>
    <x v="2"/>
    <n v="33614"/>
    <x v="0"/>
    <s v="TEC-AC-10002718"/>
    <x v="2"/>
    <s v="Accessories"/>
    <s v="Belkin Standard 104 key USB Keyboard"/>
    <n v="11.672000000000001"/>
    <n v="1"/>
    <x v="2"/>
    <n v="-0.72950000000000004"/>
    <n v="-6.25E-2"/>
  </r>
  <r>
    <n v="5816"/>
    <s v="CA-2014-124730"/>
    <x v="35"/>
    <x v="2"/>
    <n v="11"/>
    <x v="0"/>
    <s v="Wed"/>
    <d v="2014-11-26T00:00:00"/>
    <x v="3"/>
    <s v="LS-17245"/>
    <s v="Lynn Smith"/>
    <s v="Consumer"/>
    <s v="United States"/>
    <s v="Utica"/>
    <x v="15"/>
    <n v="13501"/>
    <x v="3"/>
    <s v="TEC-PH-10002170"/>
    <x v="2"/>
    <s v="Phones"/>
    <s v="ClearSounds CSC500 Amplified Spirit Phone Corded phone"/>
    <n v="279.95999999999998"/>
    <n v="4"/>
    <x v="0"/>
    <n v="78.388800000000003"/>
    <n v="0.28000000000000003"/>
  </r>
  <r>
    <n v="5821"/>
    <s v="CA-2017-117632"/>
    <x v="602"/>
    <x v="3"/>
    <n v="5"/>
    <x v="5"/>
    <s v="Fri"/>
    <d v="2017-05-18T00:00:00"/>
    <x v="1"/>
    <s v="CS-12175"/>
    <s v="Charles Sheldon"/>
    <s v="Corporate"/>
    <s v="United States"/>
    <s v="San Francisco"/>
    <x v="1"/>
    <n v="94122"/>
    <x v="1"/>
    <s v="OFF-SU-10000157"/>
    <x v="1"/>
    <s v="Supplies"/>
    <s v="Compact Automatic Electric Letter Opener"/>
    <n v="238.62"/>
    <n v="2"/>
    <x v="0"/>
    <n v="4.7724000000000002"/>
    <n v="0.02"/>
  </r>
  <r>
    <n v="5825"/>
    <s v="CA-2014-115056"/>
    <x v="1068"/>
    <x v="2"/>
    <n v="5"/>
    <x v="5"/>
    <s v="Fri"/>
    <d v="2014-05-02T00:00:00"/>
    <x v="3"/>
    <s v="AR-10510"/>
    <s v="Andrew Roberts"/>
    <s v="Consumer"/>
    <s v="United States"/>
    <s v="Columbus"/>
    <x v="24"/>
    <n v="43229"/>
    <x v="3"/>
    <s v="OFF-AP-10003971"/>
    <x v="1"/>
    <s v="Appliances"/>
    <s v="Belkin 6 Outlet Metallic Surge Strip"/>
    <n v="26.135999999999999"/>
    <n v="3"/>
    <x v="2"/>
    <n v="1.9601999999999999"/>
    <n v="7.4999999999999997E-2"/>
  </r>
  <r>
    <n v="5826"/>
    <s v="CA-2017-161067"/>
    <x v="212"/>
    <x v="3"/>
    <n v="9"/>
    <x v="8"/>
    <s v="Sun"/>
    <d v="2017-09-06T00:00:00"/>
    <x v="0"/>
    <s v="KB-16405"/>
    <s v="Katrina Bavinger"/>
    <s v="Home Office"/>
    <s v="United States"/>
    <s v="New York City"/>
    <x v="15"/>
    <n v="10035"/>
    <x v="3"/>
    <s v="OFF-PA-10000418"/>
    <x v="1"/>
    <s v="Paper"/>
    <s v="Xerox 189"/>
    <n v="419.4"/>
    <n v="4"/>
    <x v="0"/>
    <n v="201.31200000000001"/>
    <n v="0.48000000000000004"/>
  </r>
  <r>
    <n v="5830"/>
    <s v="CA-2016-122063"/>
    <x v="274"/>
    <x v="0"/>
    <n v="12"/>
    <x v="4"/>
    <s v="Sat"/>
    <d v="2016-12-07T00:00:00"/>
    <x v="1"/>
    <s v="MM-17920"/>
    <s v="Michael Moore"/>
    <s v="Consumer"/>
    <s v="United States"/>
    <s v="Richmond"/>
    <x v="14"/>
    <n v="47374"/>
    <x v="2"/>
    <s v="FUR-TA-10004575"/>
    <x v="0"/>
    <s v="Tables"/>
    <s v="Hon 5100 Series Wood Tables"/>
    <n v="581.96"/>
    <n v="2"/>
    <x v="0"/>
    <n v="104.75279999999999"/>
    <n v="0.17999999999999997"/>
  </r>
  <r>
    <n v="5832"/>
    <s v="CA-2015-111206"/>
    <x v="1069"/>
    <x v="1"/>
    <n v="7"/>
    <x v="7"/>
    <s v="Sat"/>
    <d v="2015-07-22T00:00:00"/>
    <x v="1"/>
    <s v="RF-19735"/>
    <s v="Roland Fjeld"/>
    <s v="Consumer"/>
    <s v="United States"/>
    <s v="San Diego"/>
    <x v="1"/>
    <n v="92105"/>
    <x v="1"/>
    <s v="TEC-AC-10003095"/>
    <x v="2"/>
    <s v="Accessories"/>
    <s v="Logitech G35 7.1-Channel Surround Sound Headset"/>
    <n v="519.96"/>
    <n v="4"/>
    <x v="0"/>
    <n v="176.78639999999999"/>
    <n v="0.33999999999999997"/>
  </r>
  <r>
    <n v="5833"/>
    <s v="CA-2016-142895"/>
    <x v="655"/>
    <x v="0"/>
    <n v="7"/>
    <x v="7"/>
    <s v="Thu"/>
    <d v="2016-07-26T00:00:00"/>
    <x v="1"/>
    <s v="BP-11290"/>
    <s v="Beth Paige"/>
    <s v="Consumer"/>
    <s v="United States"/>
    <s v="Concord"/>
    <x v="3"/>
    <n v="28027"/>
    <x v="0"/>
    <s v="OFF-LA-10000262"/>
    <x v="1"/>
    <s v="Labels"/>
    <s v="Avery 494"/>
    <n v="6.2640000000000002"/>
    <n v="3"/>
    <x v="2"/>
    <n v="2.0358000000000001"/>
    <n v="0.32500000000000001"/>
  </r>
  <r>
    <n v="5835"/>
    <s v="CA-2015-101868"/>
    <x v="983"/>
    <x v="1"/>
    <n v="6"/>
    <x v="1"/>
    <s v="Tue"/>
    <d v="2015-06-16T00:00:00"/>
    <x v="1"/>
    <s v="MJ-17740"/>
    <s v="Max Jones"/>
    <s v="Consumer"/>
    <s v="United States"/>
    <s v="Miami"/>
    <x v="2"/>
    <n v="33178"/>
    <x v="0"/>
    <s v="OFF-BI-10003876"/>
    <x v="1"/>
    <s v="Binders"/>
    <s v="Green Canvas Binder for 8-1/2&quot; x 14&quot; Sheets"/>
    <n v="64.2"/>
    <n v="5"/>
    <x v="7"/>
    <n v="-42.8"/>
    <n v="-0.66666666666666663"/>
  </r>
  <r>
    <n v="5838"/>
    <s v="CA-2017-133207"/>
    <x v="342"/>
    <x v="3"/>
    <n v="11"/>
    <x v="0"/>
    <s v="Mon"/>
    <d v="2017-12-03T00:00:00"/>
    <x v="1"/>
    <s v="DO-13645"/>
    <s v="Doug O'Connell"/>
    <s v="Consumer"/>
    <s v="United States"/>
    <s v="Los Angeles"/>
    <x v="1"/>
    <n v="90036"/>
    <x v="1"/>
    <s v="TEC-PH-10004100"/>
    <x v="2"/>
    <s v="Phones"/>
    <s v="Griffin GC17055 Auxiliary Audio Cable"/>
    <n v="57.567999999999998"/>
    <n v="4"/>
    <x v="2"/>
    <n v="5.7568000000000001"/>
    <n v="0.1"/>
  </r>
  <r>
    <n v="5839"/>
    <s v="CA-2015-132948"/>
    <x v="1070"/>
    <x v="1"/>
    <n v="3"/>
    <x v="10"/>
    <s v="Fri"/>
    <d v="2015-04-03T00:00:00"/>
    <x v="1"/>
    <s v="MV-17485"/>
    <s v="Mark Van Huff"/>
    <s v="Consumer"/>
    <s v="United States"/>
    <s v="Seattle"/>
    <x v="4"/>
    <n v="98115"/>
    <x v="1"/>
    <s v="OFF-ST-10000636"/>
    <x v="1"/>
    <s v="Storage"/>
    <s v="Rogers Profile Extra Capacity Storage Tub"/>
    <n v="83.7"/>
    <n v="5"/>
    <x v="0"/>
    <n v="3.3479999999999999"/>
    <n v="3.9999999999999994E-2"/>
  </r>
  <r>
    <n v="5840"/>
    <s v="CA-2015-134992"/>
    <x v="355"/>
    <x v="1"/>
    <n v="9"/>
    <x v="8"/>
    <s v="Tue"/>
    <d v="2015-09-26T00:00:00"/>
    <x v="0"/>
    <s v="MG-17875"/>
    <s v="Michael Grace"/>
    <s v="Home Office"/>
    <s v="United States"/>
    <s v="Arlington"/>
    <x v="17"/>
    <n v="22204"/>
    <x v="0"/>
    <s v="OFF-PA-10001972"/>
    <x v="1"/>
    <s v="Paper"/>
    <s v="Xerox 214"/>
    <n v="32.4"/>
    <n v="5"/>
    <x v="0"/>
    <n v="15.552"/>
    <n v="0.48"/>
  </r>
  <r>
    <n v="5842"/>
    <s v="CA-2015-126725"/>
    <x v="967"/>
    <x v="1"/>
    <n v="11"/>
    <x v="0"/>
    <s v="Tue"/>
    <d v="2015-11-21T00:00:00"/>
    <x v="1"/>
    <s v="BS-11665"/>
    <s v="Brian Stugart"/>
    <s v="Consumer"/>
    <s v="United States"/>
    <s v="San Diego"/>
    <x v="1"/>
    <n v="92105"/>
    <x v="1"/>
    <s v="TEC-PH-10003174"/>
    <x v="2"/>
    <s v="Phones"/>
    <s v="RCA ViSYS 25825 Wireless digital phone"/>
    <n v="415.96800000000002"/>
    <n v="4"/>
    <x v="2"/>
    <n v="51.996000000000002"/>
    <n v="0.125"/>
  </r>
  <r>
    <n v="5849"/>
    <s v="CA-2015-121783"/>
    <x v="113"/>
    <x v="1"/>
    <n v="11"/>
    <x v="0"/>
    <s v="Tue"/>
    <d v="2015-11-14T00:00:00"/>
    <x v="1"/>
    <s v="PO-19180"/>
    <s v="Philisse Overcash"/>
    <s v="Home Office"/>
    <s v="United States"/>
    <s v="Roseville"/>
    <x v="11"/>
    <n v="55113"/>
    <x v="2"/>
    <s v="OFF-AP-10003849"/>
    <x v="1"/>
    <s v="Appliances"/>
    <s v="Hoover Shoulder Vac Commercial Portable Vacuum"/>
    <n v="715.64"/>
    <n v="2"/>
    <x v="0"/>
    <n v="178.91"/>
    <n v="0.25"/>
  </r>
  <r>
    <n v="5854"/>
    <s v="US-2014-138835"/>
    <x v="1071"/>
    <x v="2"/>
    <n v="9"/>
    <x v="8"/>
    <s v="Wed"/>
    <d v="2014-09-14T00:00:00"/>
    <x v="1"/>
    <s v="DA-13450"/>
    <s v="Dianna Arnett"/>
    <s v="Home Office"/>
    <s v="United States"/>
    <s v="Virginia Beach"/>
    <x v="17"/>
    <n v="23464"/>
    <x v="0"/>
    <s v="OFF-BI-10003314"/>
    <x v="1"/>
    <s v="Binders"/>
    <s v="Tuff Stuff Recycled Round Ring Binders"/>
    <n v="9.64"/>
    <n v="2"/>
    <x v="0"/>
    <n v="4.7236000000000002"/>
    <n v="0.49"/>
  </r>
  <r>
    <n v="5855"/>
    <s v="CA-2015-112214"/>
    <x v="1072"/>
    <x v="1"/>
    <n v="8"/>
    <x v="6"/>
    <s v="Wed"/>
    <d v="2015-08-11T00:00:00"/>
    <x v="1"/>
    <s v="AH-10690"/>
    <s v="Anna Häberlin"/>
    <s v="Corporate"/>
    <s v="United States"/>
    <s v="Dallas"/>
    <x v="5"/>
    <n v="75220"/>
    <x v="2"/>
    <s v="OFF-ST-10001505"/>
    <x v="1"/>
    <s v="Storage"/>
    <s v="Perma STOR-ALL Hanging File Box, 13 1/8&quot;W x 12 1/4&quot;D x 10 1/2&quot;H"/>
    <n v="33.488"/>
    <n v="7"/>
    <x v="2"/>
    <n v="-1.2558"/>
    <n v="-3.7499999999999999E-2"/>
  </r>
  <r>
    <n v="5859"/>
    <s v="US-2017-153255"/>
    <x v="212"/>
    <x v="3"/>
    <n v="9"/>
    <x v="8"/>
    <s v="Sun"/>
    <d v="2017-09-07T00:00:00"/>
    <x v="0"/>
    <s v="JK-15730"/>
    <s v="Joe Kamberova"/>
    <s v="Consumer"/>
    <s v="United States"/>
    <s v="Concord"/>
    <x v="1"/>
    <n v="94521"/>
    <x v="1"/>
    <s v="FUR-BO-10004218"/>
    <x v="0"/>
    <s v="Bookcases"/>
    <s v="Bush Heritage Pine Collection 5-Shelf Bookcase, Albany Pine Finish, *Special Order"/>
    <n v="239.666"/>
    <n v="2"/>
    <x v="11"/>
    <n v="14.098000000000001"/>
    <n v="5.8823529411764712E-2"/>
  </r>
  <r>
    <n v="5860"/>
    <s v="CA-2015-108119"/>
    <x v="546"/>
    <x v="1"/>
    <n v="11"/>
    <x v="0"/>
    <s v="Sun"/>
    <d v="2015-11-08T00:00:00"/>
    <x v="1"/>
    <s v="MS-17530"/>
    <s v="MaryBeth Skach"/>
    <s v="Consumer"/>
    <s v="United States"/>
    <s v="Conway"/>
    <x v="36"/>
    <n v="72032"/>
    <x v="0"/>
    <s v="FUR-TA-10002530"/>
    <x v="0"/>
    <s v="Tables"/>
    <s v="Iceberg OfficeWorks 42&quot; Round Tables"/>
    <n v="301.95999999999998"/>
    <n v="2"/>
    <x v="0"/>
    <n v="45.293999999999997"/>
    <n v="0.15"/>
  </r>
  <r>
    <n v="5861"/>
    <s v="CA-2015-157434"/>
    <x v="1073"/>
    <x v="1"/>
    <n v="4"/>
    <x v="3"/>
    <s v="Wed"/>
    <d v="2015-05-04T00:00:00"/>
    <x v="0"/>
    <s v="JK-15640"/>
    <s v="Jim Kriz"/>
    <s v="Home Office"/>
    <s v="United States"/>
    <s v="Philadelphia"/>
    <x v="9"/>
    <n v="19120"/>
    <x v="3"/>
    <s v="OFF-PA-10001526"/>
    <x v="1"/>
    <s v="Paper"/>
    <s v="Xerox 1949"/>
    <n v="7.968"/>
    <n v="2"/>
    <x v="2"/>
    <n v="2.8883999999999999"/>
    <n v="0.36249999999999999"/>
  </r>
  <r>
    <n v="5862"/>
    <s v="CA-2016-101525"/>
    <x v="762"/>
    <x v="0"/>
    <n v="5"/>
    <x v="5"/>
    <s v="Sun"/>
    <d v="2016-05-04T00:00:00"/>
    <x v="0"/>
    <s v="CM-12235"/>
    <s v="Chris McAfee"/>
    <s v="Consumer"/>
    <s v="United States"/>
    <s v="Little Rock"/>
    <x v="36"/>
    <n v="72209"/>
    <x v="0"/>
    <s v="OFF-PA-10001497"/>
    <x v="1"/>
    <s v="Paper"/>
    <s v="Xerox 1914"/>
    <n v="109.92"/>
    <n v="2"/>
    <x v="0"/>
    <n v="53.860799999999998"/>
    <n v="0.49"/>
  </r>
  <r>
    <n v="5865"/>
    <s v="US-2014-117968"/>
    <x v="79"/>
    <x v="2"/>
    <n v="8"/>
    <x v="6"/>
    <s v="Tue"/>
    <d v="2014-08-07T00:00:00"/>
    <x v="0"/>
    <s v="RS-19420"/>
    <s v="Ricardo Sperren"/>
    <s v="Corporate"/>
    <s v="United States"/>
    <s v="Meriden"/>
    <x v="29"/>
    <n v="6450"/>
    <x v="3"/>
    <s v="OFF-AP-10002765"/>
    <x v="1"/>
    <s v="Appliances"/>
    <s v="Fellowes Advanced Computer Series Surge Protectors"/>
    <n v="79.47"/>
    <n v="3"/>
    <x v="0"/>
    <n v="22.2516"/>
    <n v="0.28000000000000003"/>
  </r>
  <r>
    <n v="5868"/>
    <s v="CA-2016-158211"/>
    <x v="804"/>
    <x v="0"/>
    <n v="1"/>
    <x v="9"/>
    <s v="Mon"/>
    <d v="2016-01-08T00:00:00"/>
    <x v="1"/>
    <s v="BP-11185"/>
    <s v="Ben Peterman"/>
    <s v="Corporate"/>
    <s v="United States"/>
    <s v="Philadelphia"/>
    <x v="9"/>
    <n v="19143"/>
    <x v="3"/>
    <s v="OFF-AR-10004078"/>
    <x v="1"/>
    <s v="Art"/>
    <s v="Newell 312"/>
    <n v="4.6719999999999997"/>
    <n v="1"/>
    <x v="2"/>
    <n v="0.58399999999999996"/>
    <n v="0.125"/>
  </r>
  <r>
    <n v="5870"/>
    <s v="CA-2016-152247"/>
    <x v="77"/>
    <x v="0"/>
    <n v="11"/>
    <x v="0"/>
    <s v="Mon"/>
    <d v="2016-11-12T00:00:00"/>
    <x v="1"/>
    <s v="MA-17995"/>
    <s v="Michelle Arnett"/>
    <s v="Home Office"/>
    <s v="United States"/>
    <s v="Cheyenne"/>
    <x v="47"/>
    <n v="82001"/>
    <x v="1"/>
    <s v="FUR-CH-10001215"/>
    <x v="0"/>
    <s v="Chairs"/>
    <s v="Global Troy Executive Leather Low-Back Tilter"/>
    <n v="1603.136"/>
    <n v="4"/>
    <x v="2"/>
    <n v="100.196"/>
    <n v="6.25E-2"/>
  </r>
  <r>
    <n v="5871"/>
    <s v="CA-2016-128223"/>
    <x v="400"/>
    <x v="0"/>
    <n v="6"/>
    <x v="1"/>
    <s v="Tue"/>
    <d v="2016-06-14T00:00:00"/>
    <x v="3"/>
    <s v="EB-13705"/>
    <s v="Ed Braxton"/>
    <s v="Corporate"/>
    <s v="United States"/>
    <s v="Anaheim"/>
    <x v="1"/>
    <n v="92804"/>
    <x v="1"/>
    <s v="FUR-TA-10001771"/>
    <x v="0"/>
    <s v="Tables"/>
    <s v="Bush Cubix Conference Tables, Fully Assembled"/>
    <n v="1293.4880000000001"/>
    <n v="7"/>
    <x v="2"/>
    <n v="80.843000000000004"/>
    <n v="6.25E-2"/>
  </r>
  <r>
    <n v="5872"/>
    <s v="CA-2016-154235"/>
    <x v="443"/>
    <x v="0"/>
    <n v="9"/>
    <x v="8"/>
    <s v="Sat"/>
    <d v="2016-09-28T00:00:00"/>
    <x v="1"/>
    <s v="RD-19900"/>
    <s v="Ruben Dartt"/>
    <s v="Consumer"/>
    <s v="United States"/>
    <s v="Bloomington"/>
    <x v="14"/>
    <n v="47401"/>
    <x v="2"/>
    <s v="FUR-FU-10004006"/>
    <x v="0"/>
    <s v="Furnishings"/>
    <s v="Deflect-o DuraMat Lighweight, Studded, Beveled Mat for Low Pile Carpeting"/>
    <n v="127.95"/>
    <n v="3"/>
    <x v="0"/>
    <n v="21.7515"/>
    <n v="0.16999999999999998"/>
  </r>
  <r>
    <n v="5873"/>
    <s v="CA-2017-129910"/>
    <x v="978"/>
    <x v="3"/>
    <n v="3"/>
    <x v="10"/>
    <s v="Thu"/>
    <d v="2017-04-03T00:00:00"/>
    <x v="1"/>
    <s v="ME-17320"/>
    <s v="Maria Etezadi"/>
    <s v="Home Office"/>
    <s v="United States"/>
    <s v="Columbus"/>
    <x v="32"/>
    <n v="31907"/>
    <x v="0"/>
    <s v="OFF-ST-10003282"/>
    <x v="1"/>
    <s v="Storage"/>
    <s v="Advantus 10-Drawer Portable Organizer, Chrome Metal Frame, Smoke Drawers"/>
    <n v="59.76"/>
    <n v="1"/>
    <x v="0"/>
    <n v="16.732800000000001"/>
    <n v="0.28000000000000003"/>
  </r>
  <r>
    <n v="5874"/>
    <s v="CA-2017-133095"/>
    <x v="397"/>
    <x v="3"/>
    <n v="6"/>
    <x v="1"/>
    <s v="Sun"/>
    <d v="2017-06-04T00:00:00"/>
    <x v="3"/>
    <s v="EH-14005"/>
    <s v="Erica Hernandez"/>
    <s v="Home Office"/>
    <s v="United States"/>
    <s v="Jonesboro"/>
    <x v="36"/>
    <n v="72401"/>
    <x v="0"/>
    <s v="OFF-BI-10002353"/>
    <x v="1"/>
    <s v="Binders"/>
    <s v="GBC VeloBind Cover Sets"/>
    <n v="108.08"/>
    <n v="7"/>
    <x v="0"/>
    <n v="54.04"/>
    <n v="0.5"/>
  </r>
  <r>
    <n v="5876"/>
    <s v="CA-2015-130554"/>
    <x v="998"/>
    <x v="1"/>
    <n v="4"/>
    <x v="3"/>
    <s v="Tue"/>
    <d v="2015-04-09T00:00:00"/>
    <x v="2"/>
    <s v="FM-14290"/>
    <s v="Frank Merwin"/>
    <s v="Home Office"/>
    <s v="United States"/>
    <s v="Philadelphia"/>
    <x v="9"/>
    <n v="19140"/>
    <x v="3"/>
    <s v="OFF-AR-10001954"/>
    <x v="1"/>
    <s v="Art"/>
    <s v="Newell 331"/>
    <n v="11.736000000000001"/>
    <n v="3"/>
    <x v="2"/>
    <n v="1.0268999999999999"/>
    <n v="8.7499999999999994E-2"/>
  </r>
  <r>
    <n v="5877"/>
    <s v="CA-2014-152443"/>
    <x v="368"/>
    <x v="2"/>
    <n v="5"/>
    <x v="5"/>
    <s v="Wed"/>
    <d v="2014-05-26T00:00:00"/>
    <x v="1"/>
    <s v="FG-14260"/>
    <s v="Frank Gastineau"/>
    <s v="Home Office"/>
    <s v="United States"/>
    <s v="Lawrence"/>
    <x v="31"/>
    <n v="1841"/>
    <x v="3"/>
    <s v="OFF-BI-10001071"/>
    <x v="1"/>
    <s v="Binders"/>
    <s v="GBC ProClick Punch Binding System"/>
    <n v="447.86"/>
    <n v="7"/>
    <x v="0"/>
    <n v="219.45140000000001"/>
    <n v="0.49"/>
  </r>
  <r>
    <n v="5880"/>
    <s v="CA-2016-133319"/>
    <x v="64"/>
    <x v="0"/>
    <n v="9"/>
    <x v="8"/>
    <s v="Mon"/>
    <d v="2016-09-11T00:00:00"/>
    <x v="1"/>
    <s v="MV-17485"/>
    <s v="Mark Van Huff"/>
    <s v="Consumer"/>
    <s v="United States"/>
    <s v="New York City"/>
    <x v="15"/>
    <n v="10011"/>
    <x v="3"/>
    <s v="OFF-PA-10001815"/>
    <x v="1"/>
    <s v="Paper"/>
    <s v="Xerox 1885"/>
    <n v="192.16"/>
    <n v="4"/>
    <x v="0"/>
    <n v="92.236800000000002"/>
    <n v="0.48000000000000004"/>
  </r>
  <r>
    <n v="5881"/>
    <s v="CA-2016-133935"/>
    <x v="31"/>
    <x v="0"/>
    <n v="9"/>
    <x v="8"/>
    <s v="Sun"/>
    <d v="2016-09-22T00:00:00"/>
    <x v="1"/>
    <s v="JW-15220"/>
    <s v="Jane Waco"/>
    <s v="Corporate"/>
    <s v="United States"/>
    <s v="San Diego"/>
    <x v="1"/>
    <n v="92105"/>
    <x v="1"/>
    <s v="FUR-CH-10001215"/>
    <x v="0"/>
    <s v="Chairs"/>
    <s v="Global Troy Executive Leather Low-Back Tilter"/>
    <n v="801.56799999999998"/>
    <n v="2"/>
    <x v="2"/>
    <n v="50.097999999999999"/>
    <n v="6.25E-2"/>
  </r>
  <r>
    <n v="5884"/>
    <s v="CA-2016-136301"/>
    <x v="69"/>
    <x v="0"/>
    <n v="3"/>
    <x v="10"/>
    <s v="Sun"/>
    <d v="2016-03-15T00:00:00"/>
    <x v="0"/>
    <s v="EH-13765"/>
    <s v="Edward Hooks"/>
    <s v="Corporate"/>
    <s v="United States"/>
    <s v="San Francisco"/>
    <x v="1"/>
    <n v="94109"/>
    <x v="1"/>
    <s v="FUR-FU-10004712"/>
    <x v="0"/>
    <s v="Furnishings"/>
    <s v="Westinghouse Mesh Shade Clip-On Gooseneck Lamp, Black"/>
    <n v="28.28"/>
    <n v="2"/>
    <x v="0"/>
    <n v="7.3528000000000002"/>
    <n v="0.26"/>
  </r>
  <r>
    <n v="5886"/>
    <s v="US-2014-109456"/>
    <x v="1074"/>
    <x v="2"/>
    <n v="10"/>
    <x v="2"/>
    <s v="Thu"/>
    <d v="2014-10-17T00:00:00"/>
    <x v="3"/>
    <s v="LS-17245"/>
    <s v="Lynn Smith"/>
    <s v="Consumer"/>
    <s v="United States"/>
    <s v="San Francisco"/>
    <x v="1"/>
    <n v="94110"/>
    <x v="1"/>
    <s v="OFF-BI-10000136"/>
    <x v="1"/>
    <s v="Binders"/>
    <s v="Avery Non-Stick Heavy Duty View Round Locking Ring Binders"/>
    <n v="14.352"/>
    <n v="3"/>
    <x v="2"/>
    <n v="5.0232000000000001"/>
    <n v="0.35"/>
  </r>
  <r>
    <n v="5888"/>
    <s v="CA-2017-151596"/>
    <x v="1042"/>
    <x v="3"/>
    <n v="10"/>
    <x v="2"/>
    <s v="Sun"/>
    <d v="2017-10-11T00:00:00"/>
    <x v="2"/>
    <s v="BP-11050"/>
    <s v="Barry Pond"/>
    <s v="Corporate"/>
    <s v="United States"/>
    <s v="Cranston"/>
    <x v="34"/>
    <n v="2920"/>
    <x v="3"/>
    <s v="OFF-ST-10001837"/>
    <x v="1"/>
    <s v="Storage"/>
    <s v="SAFCO Mobile Desk Side File, Wire Frame"/>
    <n v="42.76"/>
    <n v="1"/>
    <x v="0"/>
    <n v="11.117599999999999"/>
    <n v="0.26"/>
  </r>
  <r>
    <n v="5889"/>
    <s v="CA-2015-147879"/>
    <x v="814"/>
    <x v="1"/>
    <n v="5"/>
    <x v="5"/>
    <s v="Thu"/>
    <d v="2015-05-12T00:00:00"/>
    <x v="1"/>
    <s v="CC-12220"/>
    <s v="Chris Cortes"/>
    <s v="Consumer"/>
    <s v="United States"/>
    <s v="Owensboro"/>
    <x v="0"/>
    <n v="42301"/>
    <x v="0"/>
    <s v="OFF-PA-10001952"/>
    <x v="1"/>
    <s v="Paper"/>
    <s v="Xerox 1902"/>
    <n v="45.68"/>
    <n v="2"/>
    <x v="0"/>
    <n v="21.012799999999999"/>
    <n v="0.45999999999999996"/>
  </r>
  <r>
    <n v="5890"/>
    <s v="CA-2016-166625"/>
    <x v="167"/>
    <x v="0"/>
    <n v="4"/>
    <x v="3"/>
    <s v="Thu"/>
    <d v="2016-04-17T00:00:00"/>
    <x v="2"/>
    <s v="JM-15580"/>
    <s v="Jill Matthias"/>
    <s v="Consumer"/>
    <s v="United States"/>
    <s v="Baltimore"/>
    <x v="39"/>
    <n v="21215"/>
    <x v="3"/>
    <s v="OFF-BI-10002414"/>
    <x v="1"/>
    <s v="Binders"/>
    <s v="GBC ProClick Spines for 32-Hole Punch"/>
    <n v="25.06"/>
    <n v="2"/>
    <x v="0"/>
    <n v="11.7782"/>
    <n v="0.47000000000000003"/>
  </r>
  <r>
    <n v="5891"/>
    <s v="CA-2016-146157"/>
    <x v="826"/>
    <x v="0"/>
    <n v="11"/>
    <x v="0"/>
    <s v="Mon"/>
    <d v="2016-11-26T00:00:00"/>
    <x v="1"/>
    <s v="RD-19720"/>
    <s v="Roger Demir"/>
    <s v="Consumer"/>
    <s v="United States"/>
    <s v="Chicago"/>
    <x v="10"/>
    <n v="60610"/>
    <x v="2"/>
    <s v="OFF-PA-10001790"/>
    <x v="1"/>
    <s v="Paper"/>
    <s v="Xerox 1910"/>
    <n v="38.432000000000002"/>
    <n v="1"/>
    <x v="2"/>
    <n v="13.4512"/>
    <n v="0.35"/>
  </r>
  <r>
    <n v="5894"/>
    <s v="CA-2017-159954"/>
    <x v="18"/>
    <x v="3"/>
    <n v="9"/>
    <x v="8"/>
    <s v="Sun"/>
    <d v="2017-09-14T00:00:00"/>
    <x v="1"/>
    <s v="SS-20410"/>
    <s v="Shahid Shariari"/>
    <s v="Consumer"/>
    <s v="United States"/>
    <s v="Atlanta"/>
    <x v="32"/>
    <n v="30318"/>
    <x v="0"/>
    <s v="OFF-BI-10004876"/>
    <x v="1"/>
    <s v="Binders"/>
    <s v="Wilson Jones Suede Grain Vinyl Binders"/>
    <n v="2.78"/>
    <n v="1"/>
    <x v="0"/>
    <n v="1.3622000000000001"/>
    <n v="0.49000000000000005"/>
  </r>
  <r>
    <n v="5895"/>
    <s v="CA-2017-100825"/>
    <x v="425"/>
    <x v="3"/>
    <n v="9"/>
    <x v="8"/>
    <s v="Sat"/>
    <d v="2017-09-14T00:00:00"/>
    <x v="1"/>
    <s v="KD-16495"/>
    <s v="Keith Dawkins"/>
    <s v="Corporate"/>
    <s v="United States"/>
    <s v="Los Angeles"/>
    <x v="1"/>
    <n v="90036"/>
    <x v="1"/>
    <s v="OFF-ST-10003123"/>
    <x v="1"/>
    <s v="Storage"/>
    <s v="Fellowes Bases and Tops For Staxonsteel/High-Stak Systems"/>
    <n v="99.87"/>
    <n v="3"/>
    <x v="0"/>
    <n v="23.968800000000002"/>
    <n v="0.24000000000000002"/>
  </r>
  <r>
    <n v="5896"/>
    <s v="CA-2014-168305"/>
    <x v="300"/>
    <x v="2"/>
    <n v="11"/>
    <x v="0"/>
    <s v="Sat"/>
    <d v="2014-11-08T00:00:00"/>
    <x v="1"/>
    <s v="PL-18925"/>
    <s v="Paul Lucas"/>
    <s v="Home Office"/>
    <s v="United States"/>
    <s v="Los Angeles"/>
    <x v="1"/>
    <n v="90049"/>
    <x v="1"/>
    <s v="OFF-LA-10003498"/>
    <x v="1"/>
    <s v="Labels"/>
    <s v="Avery 475"/>
    <n v="44.4"/>
    <n v="3"/>
    <x v="0"/>
    <n v="22.2"/>
    <n v="0.5"/>
  </r>
  <r>
    <n v="5898"/>
    <s v="CA-2016-167682"/>
    <x v="1010"/>
    <x v="0"/>
    <n v="4"/>
    <x v="3"/>
    <s v="Sun"/>
    <d v="2016-04-09T00:00:00"/>
    <x v="1"/>
    <s v="ZD-21925"/>
    <s v="Zuschuss Donatelli"/>
    <s v="Consumer"/>
    <s v="United States"/>
    <s v="Richmond"/>
    <x v="14"/>
    <n v="47374"/>
    <x v="2"/>
    <s v="FUR-FU-10003799"/>
    <x v="0"/>
    <s v="Furnishings"/>
    <s v="Seth Thomas 13 1/2&quot; Wall Clock"/>
    <n v="71.12"/>
    <n v="4"/>
    <x v="0"/>
    <n v="22.0472"/>
    <n v="0.31"/>
  </r>
  <r>
    <n v="5900"/>
    <s v="CA-2017-108000"/>
    <x v="599"/>
    <x v="3"/>
    <n v="1"/>
    <x v="9"/>
    <s v="Thu"/>
    <d v="2017-01-16T00:00:00"/>
    <x v="1"/>
    <s v="LS-16945"/>
    <s v="Linda Southworth"/>
    <s v="Corporate"/>
    <s v="United States"/>
    <s v="San Francisco"/>
    <x v="1"/>
    <n v="94110"/>
    <x v="1"/>
    <s v="OFF-EN-10002621"/>
    <x v="1"/>
    <s v="Envelopes"/>
    <s v="Staple envelope"/>
    <n v="9.7799999999999994"/>
    <n v="1"/>
    <x v="0"/>
    <n v="4.8899999999999997"/>
    <n v="0.5"/>
  </r>
  <r>
    <n v="5901"/>
    <s v="CA-2015-146465"/>
    <x v="311"/>
    <x v="1"/>
    <n v="11"/>
    <x v="0"/>
    <s v="Fri"/>
    <d v="2015-11-24T00:00:00"/>
    <x v="1"/>
    <s v="PB-18805"/>
    <s v="Patrick Bzostek"/>
    <s v="Home Office"/>
    <s v="United States"/>
    <s v="San Francisco"/>
    <x v="1"/>
    <n v="94122"/>
    <x v="1"/>
    <s v="OFF-BI-10004528"/>
    <x v="1"/>
    <s v="Binders"/>
    <s v="Cardinal Poly Pocket Divider Pockets for Ring Binders"/>
    <n v="24.192"/>
    <n v="9"/>
    <x v="2"/>
    <n v="7.56"/>
    <n v="0.3125"/>
  </r>
  <r>
    <n v="5902"/>
    <s v="CA-2016-159639"/>
    <x v="578"/>
    <x v="0"/>
    <n v="11"/>
    <x v="0"/>
    <s v="Sun"/>
    <d v="2016-12-02T00:00:00"/>
    <x v="1"/>
    <s v="PC-18745"/>
    <s v="Pamela Coakley"/>
    <s v="Corporate"/>
    <s v="United States"/>
    <s v="Westfield"/>
    <x v="30"/>
    <n v="7090"/>
    <x v="3"/>
    <s v="FUR-FU-10001889"/>
    <x v="0"/>
    <s v="Furnishings"/>
    <s v="Ultra Door Pull Handle"/>
    <n v="31.56"/>
    <n v="3"/>
    <x v="0"/>
    <n v="10.4148"/>
    <n v="0.33"/>
  </r>
  <r>
    <n v="5903"/>
    <s v="US-2017-153948"/>
    <x v="44"/>
    <x v="3"/>
    <n v="11"/>
    <x v="0"/>
    <s v="Mon"/>
    <d v="2017-11-06T00:00:00"/>
    <x v="3"/>
    <s v="FM-14290"/>
    <s v="Frank Merwin"/>
    <s v="Home Office"/>
    <s v="United States"/>
    <s v="San Francisco"/>
    <x v="1"/>
    <n v="94122"/>
    <x v="1"/>
    <s v="OFF-PA-10000157"/>
    <x v="1"/>
    <s v="Paper"/>
    <s v="Xerox 191"/>
    <n v="59.94"/>
    <n v="3"/>
    <x v="0"/>
    <n v="28.171800000000001"/>
    <n v="0.47000000000000003"/>
  </r>
  <r>
    <n v="5908"/>
    <s v="US-2016-113985"/>
    <x v="496"/>
    <x v="0"/>
    <n v="12"/>
    <x v="4"/>
    <s v="Fri"/>
    <d v="2016-12-07T00:00:00"/>
    <x v="1"/>
    <s v="KD-16495"/>
    <s v="Keith Dawkins"/>
    <s v="Corporate"/>
    <s v="United States"/>
    <s v="San Jose"/>
    <x v="1"/>
    <n v="95123"/>
    <x v="1"/>
    <s v="OFF-BI-10002353"/>
    <x v="1"/>
    <s v="Binders"/>
    <s v="GBC VeloBind Cover Sets"/>
    <n v="24.704000000000001"/>
    <n v="2"/>
    <x v="2"/>
    <n v="9.2639999999999993"/>
    <n v="0.37499999999999994"/>
  </r>
  <r>
    <n v="5912"/>
    <s v="CA-2016-155383"/>
    <x v="900"/>
    <x v="0"/>
    <n v="12"/>
    <x v="4"/>
    <s v="Sat"/>
    <d v="2016-12-22T00:00:00"/>
    <x v="1"/>
    <s v="SC-20680"/>
    <s v="Steve Carroll"/>
    <s v="Home Office"/>
    <s v="United States"/>
    <s v="Seattle"/>
    <x v="4"/>
    <n v="98115"/>
    <x v="1"/>
    <s v="OFF-ST-10001328"/>
    <x v="1"/>
    <s v="Storage"/>
    <s v="Personal Filing Tote with Lid, Black/Gray"/>
    <n v="46.53"/>
    <n v="3"/>
    <x v="0"/>
    <n v="13.0284"/>
    <n v="0.27999999999999997"/>
  </r>
  <r>
    <n v="5913"/>
    <s v="CA-2014-120432"/>
    <x v="824"/>
    <x v="2"/>
    <n v="8"/>
    <x v="6"/>
    <s v="Sun"/>
    <d v="2014-08-26T00:00:00"/>
    <x v="0"/>
    <s v="DW-13585"/>
    <s v="Dorothy Wardle"/>
    <s v="Corporate"/>
    <s v="United States"/>
    <s v="Owensboro"/>
    <x v="0"/>
    <n v="42301"/>
    <x v="0"/>
    <s v="OFF-SU-10004661"/>
    <x v="1"/>
    <s v="Supplies"/>
    <s v="Acme Titanium Bonded Scissors"/>
    <n v="25.5"/>
    <n v="3"/>
    <x v="0"/>
    <n v="6.63"/>
    <n v="0.26"/>
  </r>
  <r>
    <n v="5914"/>
    <s v="US-2015-126977"/>
    <x v="14"/>
    <x v="1"/>
    <n v="9"/>
    <x v="8"/>
    <s v="Thu"/>
    <d v="2015-09-23T00:00:00"/>
    <x v="1"/>
    <s v="PF-19120"/>
    <s v="Peter Fuller"/>
    <s v="Consumer"/>
    <s v="United States"/>
    <s v="New York City"/>
    <x v="15"/>
    <n v="10035"/>
    <x v="3"/>
    <s v="OFF-ST-10000617"/>
    <x v="1"/>
    <s v="Storage"/>
    <s v="Woodgrain Magazine Files by Perma"/>
    <n v="14.9"/>
    <n v="5"/>
    <x v="0"/>
    <n v="1.0429999999999999"/>
    <n v="6.9999999999999993E-2"/>
  </r>
  <r>
    <n v="5924"/>
    <s v="CA-2016-130288"/>
    <x v="488"/>
    <x v="0"/>
    <n v="11"/>
    <x v="0"/>
    <s v="Sat"/>
    <d v="2016-11-30T00:00:00"/>
    <x v="0"/>
    <s v="DK-13225"/>
    <s v="Dean Katz"/>
    <s v="Corporate"/>
    <s v="United States"/>
    <s v="New York City"/>
    <x v="15"/>
    <n v="10011"/>
    <x v="3"/>
    <s v="FUR-TA-10002958"/>
    <x v="0"/>
    <s v="Tables"/>
    <s v="Bevis Oval Conference Table, Walnut"/>
    <n v="313.17599999999999"/>
    <n v="2"/>
    <x v="8"/>
    <n v="-120.0508"/>
    <n v="-0.38333333333333336"/>
  </r>
  <r>
    <n v="5925"/>
    <s v="CA-2017-146458"/>
    <x v="123"/>
    <x v="3"/>
    <n v="11"/>
    <x v="0"/>
    <s v="Sun"/>
    <d v="2017-11-22T00:00:00"/>
    <x v="0"/>
    <s v="RB-19435"/>
    <s v="Richard Bierner"/>
    <s v="Consumer"/>
    <s v="United States"/>
    <s v="Springfield"/>
    <x v="17"/>
    <n v="22153"/>
    <x v="0"/>
    <s v="OFF-AR-10001177"/>
    <x v="1"/>
    <s v="Art"/>
    <s v="Newell 349"/>
    <n v="22.96"/>
    <n v="7"/>
    <x v="0"/>
    <n v="6.6584000000000003"/>
    <n v="0.28999999999999998"/>
  </r>
  <r>
    <n v="5926"/>
    <s v="CA-2017-150420"/>
    <x v="95"/>
    <x v="3"/>
    <n v="6"/>
    <x v="1"/>
    <s v="Sat"/>
    <d v="2017-06-08T00:00:00"/>
    <x v="1"/>
    <s v="GD-14590"/>
    <s v="Giulietta Dortch"/>
    <s v="Corporate"/>
    <s v="United States"/>
    <s v="Bellingham"/>
    <x v="4"/>
    <n v="98226"/>
    <x v="1"/>
    <s v="TEC-AC-10004975"/>
    <x v="2"/>
    <s v="Accessories"/>
    <s v="Plantronics Audio 995 Wireless Stereo Headset"/>
    <n v="1099.5"/>
    <n v="10"/>
    <x v="0"/>
    <n v="362.83499999999998"/>
    <n v="0.32999999999999996"/>
  </r>
  <r>
    <n v="5927"/>
    <s v="US-2014-118997"/>
    <x v="910"/>
    <x v="2"/>
    <n v="4"/>
    <x v="3"/>
    <s v="Tue"/>
    <d v="2014-04-12T00:00:00"/>
    <x v="1"/>
    <s v="RA-19885"/>
    <s v="Ruben Ausman"/>
    <s v="Corporate"/>
    <s v="United States"/>
    <s v="Decatur"/>
    <x v="19"/>
    <n v="35601"/>
    <x v="0"/>
    <s v="FUR-TA-10001086"/>
    <x v="0"/>
    <s v="Tables"/>
    <s v="SAFCO PlanMaster Boards, 60w x 37-1/2d, White Melamine"/>
    <n v="1215.92"/>
    <n v="8"/>
    <x v="0"/>
    <n v="316.13920000000002"/>
    <n v="0.26"/>
  </r>
  <r>
    <n v="5928"/>
    <s v="CA-2014-114314"/>
    <x v="851"/>
    <x v="2"/>
    <n v="10"/>
    <x v="2"/>
    <s v="Sat"/>
    <d v="2014-10-15T00:00:00"/>
    <x v="1"/>
    <s v="DB-13555"/>
    <s v="Dorothy Badders"/>
    <s v="Corporate"/>
    <s v="United States"/>
    <s v="Fayetteville"/>
    <x v="36"/>
    <n v="72701"/>
    <x v="0"/>
    <s v="OFF-LA-10000240"/>
    <x v="1"/>
    <s v="Labels"/>
    <s v="Self-Adhesive Address Labels for Typewriters by Universal"/>
    <n v="7.31"/>
    <n v="1"/>
    <x v="0"/>
    <n v="3.4357000000000002"/>
    <n v="0.47000000000000003"/>
  </r>
  <r>
    <n v="5930"/>
    <s v="US-2017-169551"/>
    <x v="434"/>
    <x v="3"/>
    <n v="7"/>
    <x v="7"/>
    <s v="Fri"/>
    <d v="2017-07-09T00:00:00"/>
    <x v="2"/>
    <s v="RL-19615"/>
    <s v="Rob Lucas"/>
    <s v="Consumer"/>
    <s v="United States"/>
    <s v="Philadelphia"/>
    <x v="9"/>
    <n v="19120"/>
    <x v="3"/>
    <s v="FUR-BO-10001519"/>
    <x v="0"/>
    <s v="Bookcases"/>
    <s v="O'Sullivan 3-Shelf Heavy-Duty Bookcases"/>
    <n v="87.21"/>
    <n v="3"/>
    <x v="5"/>
    <n v="-45.349200000000003"/>
    <n v="-0.52000000000000013"/>
  </r>
  <r>
    <n v="5939"/>
    <s v="CA-2017-122077"/>
    <x v="239"/>
    <x v="3"/>
    <n v="5"/>
    <x v="5"/>
    <s v="Fri"/>
    <d v="2017-05-25T00:00:00"/>
    <x v="1"/>
    <s v="JF-15295"/>
    <s v="Jason Fortune-"/>
    <s v="Consumer"/>
    <s v="United States"/>
    <s v="Plano"/>
    <x v="5"/>
    <n v="75023"/>
    <x v="2"/>
    <s v="TEC-PH-10003811"/>
    <x v="2"/>
    <s v="Phones"/>
    <s v="Jabra Supreme Plus Driver Edition Headset"/>
    <n v="95.992000000000004"/>
    <n v="1"/>
    <x v="2"/>
    <n v="9.5991999999999997"/>
    <n v="9.9999999999999992E-2"/>
  </r>
  <r>
    <n v="5941"/>
    <s v="CA-2017-112431"/>
    <x v="383"/>
    <x v="3"/>
    <n v="10"/>
    <x v="2"/>
    <s v="Thu"/>
    <d v="2017-10-14T00:00:00"/>
    <x v="0"/>
    <s v="RW-19690"/>
    <s v="Robert Waldorf"/>
    <s v="Consumer"/>
    <s v="United States"/>
    <s v="Los Angeles"/>
    <x v="1"/>
    <n v="90049"/>
    <x v="1"/>
    <s v="TEC-AC-10001465"/>
    <x v="2"/>
    <s v="Accessories"/>
    <s v="SanDisk Cruzer 64 GB USB Flash Drive"/>
    <n v="435.84"/>
    <n v="12"/>
    <x v="0"/>
    <n v="130.75200000000001"/>
    <n v="0.30000000000000004"/>
  </r>
  <r>
    <n v="5943"/>
    <s v="CA-2016-151092"/>
    <x v="871"/>
    <x v="0"/>
    <n v="8"/>
    <x v="6"/>
    <s v="Sat"/>
    <d v="2016-08-13T00:00:00"/>
    <x v="1"/>
    <s v="VG-21790"/>
    <s v="Vivek Gonzalez"/>
    <s v="Consumer"/>
    <s v="United States"/>
    <s v="Los Angeles"/>
    <x v="1"/>
    <n v="90032"/>
    <x v="1"/>
    <s v="TEC-PH-10001700"/>
    <x v="2"/>
    <s v="Phones"/>
    <s v="Panasonic KX-TG6844B Expandable Digital Cordless Telephone"/>
    <n v="211.16800000000001"/>
    <n v="4"/>
    <x v="2"/>
    <n v="18.4772"/>
    <n v="8.7499999999999994E-2"/>
  </r>
  <r>
    <n v="5944"/>
    <s v="CA-2014-104178"/>
    <x v="55"/>
    <x v="2"/>
    <n v="8"/>
    <x v="6"/>
    <s v="Mon"/>
    <d v="2014-08-29T00:00:00"/>
    <x v="1"/>
    <s v="JM-15265"/>
    <s v="Janet Molinari"/>
    <s v="Corporate"/>
    <s v="United States"/>
    <s v="Los Angeles"/>
    <x v="1"/>
    <n v="90036"/>
    <x v="1"/>
    <s v="FUR-FU-10000771"/>
    <x v="0"/>
    <s v="Furnishings"/>
    <s v="Eldon 200 Class Desk Accessories, Smoke"/>
    <n v="6.28"/>
    <n v="1"/>
    <x v="0"/>
    <n v="2.6375999999999999"/>
    <n v="0.42"/>
  </r>
  <r>
    <n v="5948"/>
    <s v="CA-2015-115924"/>
    <x v="468"/>
    <x v="1"/>
    <n v="9"/>
    <x v="8"/>
    <s v="Mon"/>
    <d v="2015-09-18T00:00:00"/>
    <x v="0"/>
    <s v="BE-11455"/>
    <s v="Brad Eason"/>
    <s v="Home Office"/>
    <s v="United States"/>
    <s v="Des Moines"/>
    <x v="23"/>
    <n v="50315"/>
    <x v="2"/>
    <s v="OFF-BI-10004040"/>
    <x v="1"/>
    <s v="Binders"/>
    <s v="Wilson Jones Impact Binders"/>
    <n v="25.9"/>
    <n v="5"/>
    <x v="0"/>
    <n v="12.691000000000001"/>
    <n v="0.49000000000000005"/>
  </r>
  <r>
    <n v="5949"/>
    <s v="CA-2017-161046"/>
    <x v="908"/>
    <x v="3"/>
    <n v="3"/>
    <x v="10"/>
    <s v="Sun"/>
    <d v="2017-03-05T00:00:00"/>
    <x v="3"/>
    <s v="CB-12535"/>
    <s v="Claudia Bergmann"/>
    <s v="Corporate"/>
    <s v="United States"/>
    <s v="Southaven"/>
    <x v="35"/>
    <n v="38671"/>
    <x v="0"/>
    <s v="OFF-EN-10003862"/>
    <x v="1"/>
    <s v="Envelopes"/>
    <s v="Laser &amp; Ink Jet Business Envelopes"/>
    <n v="42.68"/>
    <n v="4"/>
    <x v="0"/>
    <n v="19.6328"/>
    <n v="0.46"/>
  </r>
  <r>
    <n v="5953"/>
    <s v="US-2017-141698"/>
    <x v="4"/>
    <x v="3"/>
    <n v="4"/>
    <x v="3"/>
    <s v="Sat"/>
    <d v="2017-04-21T00:00:00"/>
    <x v="1"/>
    <s v="SD-20485"/>
    <s v="Shirley Daniels"/>
    <s v="Home Office"/>
    <s v="United States"/>
    <s v="Houston"/>
    <x v="5"/>
    <n v="77041"/>
    <x v="2"/>
    <s v="OFF-PA-10001826"/>
    <x v="1"/>
    <s v="Paper"/>
    <s v="Xerox 207"/>
    <n v="20.736000000000001"/>
    <n v="4"/>
    <x v="2"/>
    <n v="7.2576000000000001"/>
    <n v="0.35"/>
  </r>
  <r>
    <n v="5954"/>
    <s v="US-2014-105151"/>
    <x v="803"/>
    <x v="2"/>
    <n v="3"/>
    <x v="10"/>
    <s v="Sun"/>
    <d v="2014-03-31T00:00:00"/>
    <x v="2"/>
    <s v="SG-20890"/>
    <s v="Susan Gilcrest"/>
    <s v="Corporate"/>
    <s v="United States"/>
    <s v="New York City"/>
    <x v="15"/>
    <n v="10009"/>
    <x v="3"/>
    <s v="OFF-AR-10001231"/>
    <x v="1"/>
    <s v="Art"/>
    <s v="Sanford EarthWrite Recycled Pencils, Medium Soft, #2"/>
    <n v="10.5"/>
    <n v="5"/>
    <x v="0"/>
    <n v="2.94"/>
    <n v="0.27999999999999997"/>
  </r>
  <r>
    <n v="5955"/>
    <s v="CA-2014-155796"/>
    <x v="7"/>
    <x v="2"/>
    <n v="11"/>
    <x v="0"/>
    <s v="Tue"/>
    <d v="2014-11-15T00:00:00"/>
    <x v="0"/>
    <s v="TS-21430"/>
    <s v="Tom Stivers"/>
    <s v="Corporate"/>
    <s v="United States"/>
    <s v="Reading"/>
    <x v="9"/>
    <n v="19601"/>
    <x v="3"/>
    <s v="FUR-FU-10000409"/>
    <x v="0"/>
    <s v="Furnishings"/>
    <s v="GE 4 Foot Flourescent Tube, 40 Watt"/>
    <n v="23.968"/>
    <n v="2"/>
    <x v="2"/>
    <n v="7.7896000000000001"/>
    <n v="0.32500000000000001"/>
  </r>
  <r>
    <n v="5957"/>
    <s v="CA-2016-127138"/>
    <x v="298"/>
    <x v="0"/>
    <n v="3"/>
    <x v="10"/>
    <s v="Sat"/>
    <d v="2016-03-15T00:00:00"/>
    <x v="0"/>
    <s v="DK-13225"/>
    <s v="Dean Katz"/>
    <s v="Corporate"/>
    <s v="United States"/>
    <s v="San Francisco"/>
    <x v="1"/>
    <n v="94109"/>
    <x v="1"/>
    <s v="OFF-ST-10002756"/>
    <x v="1"/>
    <s v="Storage"/>
    <s v="Tennsco Stur-D-Stor Boltless Shelving, 5 Shelves, 24&quot; Deep, Sand"/>
    <n v="676.55"/>
    <n v="5"/>
    <x v="0"/>
    <n v="6.7655000000000003"/>
    <n v="1.0000000000000002E-2"/>
  </r>
  <r>
    <n v="5961"/>
    <s v="CA-2017-150602"/>
    <x v="834"/>
    <x v="3"/>
    <n v="2"/>
    <x v="11"/>
    <s v="Thu"/>
    <d v="2017-02-14T00:00:00"/>
    <x v="0"/>
    <s v="ML-17395"/>
    <s v="Marina Lichtenstein"/>
    <s v="Corporate"/>
    <s v="United States"/>
    <s v="Los Angeles"/>
    <x v="1"/>
    <n v="90045"/>
    <x v="1"/>
    <s v="FUR-FU-10003142"/>
    <x v="0"/>
    <s v="Furnishings"/>
    <s v="Master Big Foot Doorstop, Beige"/>
    <n v="21.12"/>
    <n v="4"/>
    <x v="0"/>
    <n v="6.5472000000000001"/>
    <n v="0.31"/>
  </r>
  <r>
    <n v="5962"/>
    <s v="CA-2014-140732"/>
    <x v="7"/>
    <x v="2"/>
    <n v="11"/>
    <x v="0"/>
    <s v="Tue"/>
    <d v="2014-11-13T00:00:00"/>
    <x v="0"/>
    <s v="MA-17560"/>
    <s v="Matt Abelman"/>
    <s v="Home Office"/>
    <s v="United States"/>
    <s v="Los Angeles"/>
    <x v="1"/>
    <n v="90004"/>
    <x v="1"/>
    <s v="TEC-PH-10001425"/>
    <x v="2"/>
    <s v="Phones"/>
    <s v="Mophie Juice Pack Helium for iPhone"/>
    <n v="575.928"/>
    <n v="9"/>
    <x v="2"/>
    <n v="57.592799999999997"/>
    <n v="9.9999999999999992E-2"/>
  </r>
  <r>
    <n v="5965"/>
    <s v="CA-2017-119011"/>
    <x v="645"/>
    <x v="3"/>
    <n v="8"/>
    <x v="6"/>
    <s v="Sun"/>
    <d v="2017-08-25T00:00:00"/>
    <x v="1"/>
    <s v="LR-17035"/>
    <s v="Lisa Ryan"/>
    <s v="Corporate"/>
    <s v="United States"/>
    <s v="San Francisco"/>
    <x v="1"/>
    <n v="94109"/>
    <x v="1"/>
    <s v="OFF-SU-10004768"/>
    <x v="1"/>
    <s v="Supplies"/>
    <s v="Acme Kleencut Forged Steel Scissors"/>
    <n v="17.22"/>
    <n v="3"/>
    <x v="0"/>
    <n v="5.1660000000000004"/>
    <n v="0.30000000000000004"/>
  </r>
  <r>
    <n v="5968"/>
    <s v="CA-2016-166912"/>
    <x v="798"/>
    <x v="0"/>
    <n v="1"/>
    <x v="9"/>
    <s v="Fri"/>
    <d v="2016-01-17T00:00:00"/>
    <x v="2"/>
    <s v="BE-11335"/>
    <s v="Bill Eplett"/>
    <s v="Home Office"/>
    <s v="United States"/>
    <s v="New York City"/>
    <x v="15"/>
    <n v="10009"/>
    <x v="3"/>
    <s v="OFF-PA-10001033"/>
    <x v="1"/>
    <s v="Paper"/>
    <s v="Xerox 1893"/>
    <n v="81.98"/>
    <n v="2"/>
    <x v="0"/>
    <n v="40.170200000000001"/>
    <n v="0.49"/>
  </r>
  <r>
    <n v="5973"/>
    <s v="CA-2017-115105"/>
    <x v="691"/>
    <x v="3"/>
    <n v="2"/>
    <x v="11"/>
    <s v="Mon"/>
    <d v="2017-02-11T00:00:00"/>
    <x v="1"/>
    <s v="BD-11770"/>
    <s v="Bryan Davis"/>
    <s v="Consumer"/>
    <s v="United States"/>
    <s v="New York City"/>
    <x v="15"/>
    <n v="10024"/>
    <x v="3"/>
    <s v="FUR-BO-10001811"/>
    <x v="0"/>
    <s v="Bookcases"/>
    <s v="Atlantic Metals Mobile 5-Shelf Bookcases, Custom Colors"/>
    <n v="240.78399999999999"/>
    <n v="1"/>
    <x v="2"/>
    <n v="30.097999999999999"/>
    <n v="0.125"/>
  </r>
  <r>
    <n v="5974"/>
    <s v="CA-2015-143980"/>
    <x v="703"/>
    <x v="1"/>
    <n v="12"/>
    <x v="4"/>
    <s v="Fri"/>
    <d v="2015-12-29T00:00:00"/>
    <x v="1"/>
    <s v="JK-15640"/>
    <s v="Jim Kriz"/>
    <s v="Home Office"/>
    <s v="United States"/>
    <s v="New York City"/>
    <x v="15"/>
    <n v="10011"/>
    <x v="3"/>
    <s v="OFF-AP-10003779"/>
    <x v="1"/>
    <s v="Appliances"/>
    <s v="Kensington 7 Outlet MasterPiece Power Center with Fax/Phone Line Protection"/>
    <n v="414.96"/>
    <n v="2"/>
    <x v="0"/>
    <n v="124.488"/>
    <n v="0.3"/>
  </r>
  <r>
    <n v="5975"/>
    <s v="CA-2016-135636"/>
    <x v="746"/>
    <x v="0"/>
    <n v="10"/>
    <x v="2"/>
    <s v="Sat"/>
    <d v="2016-10-13T00:00:00"/>
    <x v="1"/>
    <s v="DB-13615"/>
    <s v="Doug Bickford"/>
    <s v="Consumer"/>
    <s v="United States"/>
    <s v="Charlotte"/>
    <x v="3"/>
    <n v="28205"/>
    <x v="0"/>
    <s v="OFF-ST-10000676"/>
    <x v="1"/>
    <s v="Storage"/>
    <s v="Fellowes Econo/Stor Drawers"/>
    <n v="387.72"/>
    <n v="5"/>
    <x v="2"/>
    <n v="-67.850999999999999"/>
    <n v="-0.17499999999999999"/>
  </r>
  <r>
    <n v="5976"/>
    <s v="CA-2017-102155"/>
    <x v="997"/>
    <x v="3"/>
    <n v="7"/>
    <x v="7"/>
    <s v="Thu"/>
    <d v="2017-07-17T00:00:00"/>
    <x v="1"/>
    <s v="RR-19525"/>
    <s v="Rick Reed"/>
    <s v="Corporate"/>
    <s v="United States"/>
    <s v="Overland Park"/>
    <x v="41"/>
    <n v="66212"/>
    <x v="2"/>
    <s v="OFF-ST-10001496"/>
    <x v="1"/>
    <s v="Storage"/>
    <s v="Standard Rollaway File with Lock"/>
    <n v="360.38"/>
    <n v="2"/>
    <x v="0"/>
    <n v="93.698800000000006"/>
    <n v="0.26"/>
  </r>
  <r>
    <n v="5978"/>
    <s v="CA-2017-116953"/>
    <x v="555"/>
    <x v="3"/>
    <n v="4"/>
    <x v="3"/>
    <s v="Mon"/>
    <d v="2017-04-25T00:00:00"/>
    <x v="2"/>
    <s v="SV-20935"/>
    <s v="Susan Vittorini"/>
    <s v="Consumer"/>
    <s v="United States"/>
    <s v="Mesa"/>
    <x v="16"/>
    <n v="85204"/>
    <x v="1"/>
    <s v="TEC-PH-10004614"/>
    <x v="2"/>
    <s v="Phones"/>
    <s v="AT&amp;T 841000 Phone"/>
    <n v="552"/>
    <n v="10"/>
    <x v="2"/>
    <n v="34.5"/>
    <n v="6.25E-2"/>
  </r>
  <r>
    <n v="5979"/>
    <s v="CA-2014-117765"/>
    <x v="554"/>
    <x v="2"/>
    <n v="9"/>
    <x v="8"/>
    <s v="Sun"/>
    <d v="2014-09-13T00:00:00"/>
    <x v="1"/>
    <s v="RB-19465"/>
    <s v="Rick Bensley"/>
    <s v="Home Office"/>
    <s v="United States"/>
    <s v="Tulsa"/>
    <x v="26"/>
    <n v="74133"/>
    <x v="2"/>
    <s v="FUR-TA-10001039"/>
    <x v="0"/>
    <s v="Tables"/>
    <s v="KI Adjustable-Height Table"/>
    <n v="429.9"/>
    <n v="5"/>
    <x v="0"/>
    <n v="111.774"/>
    <n v="0.26"/>
  </r>
  <r>
    <n v="5983"/>
    <s v="CA-2016-114895"/>
    <x v="826"/>
    <x v="0"/>
    <n v="11"/>
    <x v="0"/>
    <s v="Mon"/>
    <d v="2016-11-28T00:00:00"/>
    <x v="1"/>
    <s v="MV-18190"/>
    <s v="Mike Vittorini"/>
    <s v="Consumer"/>
    <s v="United States"/>
    <s v="New York City"/>
    <x v="15"/>
    <n v="10035"/>
    <x v="3"/>
    <s v="OFF-PA-10000232"/>
    <x v="1"/>
    <s v="Paper"/>
    <s v="Xerox 1975"/>
    <n v="12.96"/>
    <n v="2"/>
    <x v="0"/>
    <n v="6.3503999999999996"/>
    <n v="0.48999999999999994"/>
  </r>
  <r>
    <n v="5984"/>
    <s v="CA-2017-112984"/>
    <x v="118"/>
    <x v="3"/>
    <n v="9"/>
    <x v="8"/>
    <s v="Sat"/>
    <d v="2017-09-18T00:00:00"/>
    <x v="0"/>
    <s v="EH-14185"/>
    <s v="Evan Henry"/>
    <s v="Consumer"/>
    <s v="United States"/>
    <s v="Philadelphia"/>
    <x v="9"/>
    <n v="19143"/>
    <x v="3"/>
    <s v="OFF-PA-10003657"/>
    <x v="1"/>
    <s v="Paper"/>
    <s v="Xerox 1927"/>
    <n v="20.544"/>
    <n v="6"/>
    <x v="2"/>
    <n v="6.42"/>
    <n v="0.3125"/>
  </r>
  <r>
    <n v="5985"/>
    <s v="CA-2016-163776"/>
    <x v="1075"/>
    <x v="0"/>
    <n v="7"/>
    <x v="7"/>
    <s v="Tue"/>
    <d v="2016-07-25T00:00:00"/>
    <x v="1"/>
    <s v="JS-16030"/>
    <s v="Joy Smith"/>
    <s v="Consumer"/>
    <s v="United States"/>
    <s v="Hattiesburg"/>
    <x v="35"/>
    <n v="39401"/>
    <x v="0"/>
    <s v="FUR-FU-10001185"/>
    <x v="0"/>
    <s v="Furnishings"/>
    <s v="Advantus Employee of the Month Certificate Frame, 11 x 13-1/2"/>
    <n v="185.58"/>
    <n v="6"/>
    <x v="0"/>
    <n v="76.087800000000001"/>
    <n v="0.41"/>
  </r>
  <r>
    <n v="5991"/>
    <s v="US-2017-163300"/>
    <x v="174"/>
    <x v="3"/>
    <n v="9"/>
    <x v="8"/>
    <s v="Fri"/>
    <d v="2017-09-21T00:00:00"/>
    <x v="1"/>
    <s v="ES-14020"/>
    <s v="Erica Smith"/>
    <s v="Consumer"/>
    <s v="United States"/>
    <s v="Los Angeles"/>
    <x v="1"/>
    <n v="90049"/>
    <x v="1"/>
    <s v="OFF-BI-10004390"/>
    <x v="1"/>
    <s v="Binders"/>
    <s v="GBC DocuBind 200 Manual Binding Machine"/>
    <n v="2357.4879999999998"/>
    <n v="7"/>
    <x v="2"/>
    <n v="884.05799999999999"/>
    <n v="0.375"/>
  </r>
  <r>
    <n v="5994"/>
    <s v="CA-2016-162187"/>
    <x v="25"/>
    <x v="0"/>
    <n v="12"/>
    <x v="4"/>
    <s v="Sun"/>
    <d v="2016-12-11T00:00:00"/>
    <x v="3"/>
    <s v="NS-18640"/>
    <s v="Noel Staavos"/>
    <s v="Corporate"/>
    <s v="United States"/>
    <s v="Columbus"/>
    <x v="24"/>
    <n v="43229"/>
    <x v="3"/>
    <s v="OFF-ST-10001558"/>
    <x v="1"/>
    <s v="Storage"/>
    <s v="Acco Perma 4000 Stacking Storage Drawers"/>
    <n v="64.959999999999994"/>
    <n v="5"/>
    <x v="2"/>
    <n v="-4.0599999999999996"/>
    <n v="-6.25E-2"/>
  </r>
  <r>
    <n v="5999"/>
    <s v="US-2014-112991"/>
    <x v="323"/>
    <x v="2"/>
    <n v="12"/>
    <x v="4"/>
    <s v="Wed"/>
    <d v="2014-12-14T00:00:00"/>
    <x v="1"/>
    <s v="SH-19975"/>
    <s v="Sally Hughsby"/>
    <s v="Corporate"/>
    <s v="United States"/>
    <s v="Caldwell"/>
    <x v="45"/>
    <n v="83605"/>
    <x v="1"/>
    <s v="FUR-CH-10001708"/>
    <x v="0"/>
    <s v="Chairs"/>
    <s v="Office Star - Contemporary Swivel Chair with Padded Adjustable Arms and Flex Back"/>
    <n v="338.35199999999998"/>
    <n v="3"/>
    <x v="2"/>
    <n v="4.2294"/>
    <n v="1.2500000000000001E-2"/>
  </r>
  <r>
    <n v="6002"/>
    <s v="CA-2014-124079"/>
    <x v="732"/>
    <x v="2"/>
    <n v="12"/>
    <x v="4"/>
    <s v="Sat"/>
    <d v="2014-12-17T00:00:00"/>
    <x v="1"/>
    <s v="RF-19345"/>
    <s v="Randy Ferguson"/>
    <s v="Corporate"/>
    <s v="United States"/>
    <s v="Phoenix"/>
    <x v="16"/>
    <n v="85023"/>
    <x v="1"/>
    <s v="FUR-FU-10002553"/>
    <x v="0"/>
    <s v="Furnishings"/>
    <s v="Electrix Incandescent Magnifying Lamp, Black"/>
    <n v="87.96"/>
    <n v="3"/>
    <x v="2"/>
    <n v="7.6965000000000003"/>
    <n v="8.7500000000000008E-2"/>
  </r>
  <r>
    <n v="6004"/>
    <s v="US-2017-146878"/>
    <x v="295"/>
    <x v="3"/>
    <n v="9"/>
    <x v="8"/>
    <s v="Thu"/>
    <d v="2017-09-27T00:00:00"/>
    <x v="1"/>
    <s v="DL-12865"/>
    <s v="Dan Lawera"/>
    <s v="Consumer"/>
    <s v="United States"/>
    <s v="Miami"/>
    <x v="2"/>
    <n v="33142"/>
    <x v="0"/>
    <s v="OFF-BI-10002794"/>
    <x v="1"/>
    <s v="Binders"/>
    <s v="Avery Trapezoid Ring Binder, 3&quot; Capacity, Black, 1040 sheets"/>
    <n v="12.294"/>
    <n v="1"/>
    <x v="7"/>
    <n v="-8.6058000000000003"/>
    <n v="-0.7"/>
  </r>
  <r>
    <n v="6005"/>
    <s v="CA-2017-107244"/>
    <x v="209"/>
    <x v="3"/>
    <n v="9"/>
    <x v="8"/>
    <s v="Thu"/>
    <d v="2017-09-11T00:00:00"/>
    <x v="1"/>
    <s v="AG-10390"/>
    <s v="Allen Goldenen"/>
    <s v="Consumer"/>
    <s v="United States"/>
    <s v="Los Angeles"/>
    <x v="1"/>
    <n v="90004"/>
    <x v="1"/>
    <s v="FUR-FU-10002597"/>
    <x v="0"/>
    <s v="Furnishings"/>
    <s v="C-Line Magnetic Cubicle Keepers, Clear Polypropylene"/>
    <n v="19.760000000000002"/>
    <n v="4"/>
    <x v="0"/>
    <n v="8.2992000000000008"/>
    <n v="0.42"/>
  </r>
  <r>
    <n v="6006"/>
    <s v="CA-2015-100657"/>
    <x v="121"/>
    <x v="1"/>
    <n v="11"/>
    <x v="0"/>
    <s v="Mon"/>
    <d v="2015-11-07T00:00:00"/>
    <x v="1"/>
    <s v="SW-20245"/>
    <s v="Scot Wooten"/>
    <s v="Consumer"/>
    <s v="United States"/>
    <s v="Troy"/>
    <x v="15"/>
    <n v="12180"/>
    <x v="3"/>
    <s v="FUR-CH-10003535"/>
    <x v="0"/>
    <s v="Chairs"/>
    <s v="Global Armless Task Chair, Royal Blue"/>
    <n v="109.764"/>
    <n v="2"/>
    <x v="9"/>
    <n v="8.5372000000000003"/>
    <n v="7.7777777777777779E-2"/>
  </r>
  <r>
    <n v="6007"/>
    <s v="CA-2017-129581"/>
    <x v="157"/>
    <x v="3"/>
    <n v="12"/>
    <x v="4"/>
    <s v="Mon"/>
    <d v="2017-12-18T00:00:00"/>
    <x v="1"/>
    <s v="KN-16390"/>
    <s v="Katherine Nockton"/>
    <s v="Corporate"/>
    <s v="United States"/>
    <s v="New Bedford"/>
    <x v="31"/>
    <n v="2740"/>
    <x v="3"/>
    <s v="TEC-PH-10001527"/>
    <x v="2"/>
    <s v="Phones"/>
    <s v="Plantronics MX500i Earset"/>
    <n v="128.85"/>
    <n v="3"/>
    <x v="0"/>
    <n v="3.8654999999999999"/>
    <n v="3.0000000000000002E-2"/>
  </r>
  <r>
    <n v="6008"/>
    <s v="CA-2017-129028"/>
    <x v="715"/>
    <x v="3"/>
    <n v="4"/>
    <x v="3"/>
    <s v="Sat"/>
    <d v="2017-04-03T00:00:00"/>
    <x v="2"/>
    <s v="GB-14530"/>
    <s v="George Bell"/>
    <s v="Corporate"/>
    <s v="United States"/>
    <s v="Florence"/>
    <x v="20"/>
    <n v="29501"/>
    <x v="0"/>
    <s v="FUR-FU-10004006"/>
    <x v="0"/>
    <s v="Furnishings"/>
    <s v="Deflect-o DuraMat Lighweight, Studded, Beveled Mat for Low Pile Carpeting"/>
    <n v="127.95"/>
    <n v="3"/>
    <x v="0"/>
    <n v="21.7515"/>
    <n v="0.16999999999999998"/>
  </r>
  <r>
    <n v="6009"/>
    <s v="CA-2015-135580"/>
    <x v="1076"/>
    <x v="1"/>
    <n v="12"/>
    <x v="4"/>
    <s v="Wed"/>
    <d v="2016-01-03T00:00:00"/>
    <x v="1"/>
    <s v="CL-12565"/>
    <s v="Clay Ludtke"/>
    <s v="Consumer"/>
    <s v="United States"/>
    <s v="Los Angeles"/>
    <x v="1"/>
    <n v="90049"/>
    <x v="1"/>
    <s v="OFF-PA-10000595"/>
    <x v="1"/>
    <s v="Paper"/>
    <s v="Xerox 1929"/>
    <n v="68.52"/>
    <n v="3"/>
    <x v="0"/>
    <n v="31.519200000000001"/>
    <n v="0.46"/>
  </r>
  <r>
    <n v="6014"/>
    <s v="CA-2016-159016"/>
    <x v="609"/>
    <x v="0"/>
    <n v="3"/>
    <x v="10"/>
    <s v="Thu"/>
    <d v="2016-03-11T00:00:00"/>
    <x v="2"/>
    <s v="KF-16285"/>
    <s v="Karen Ferguson"/>
    <s v="Home Office"/>
    <s v="United States"/>
    <s v="Los Angeles"/>
    <x v="1"/>
    <n v="90008"/>
    <x v="1"/>
    <s v="OFF-PA-10004405"/>
    <x v="1"/>
    <s v="Paper"/>
    <s v="Rediform Voice Mail Log Books"/>
    <n v="14.9"/>
    <n v="5"/>
    <x v="0"/>
    <n v="7.1520000000000001"/>
    <n v="0.48"/>
  </r>
  <r>
    <n v="6016"/>
    <s v="CA-2014-102652"/>
    <x v="321"/>
    <x v="2"/>
    <n v="4"/>
    <x v="3"/>
    <s v="Sun"/>
    <d v="2014-04-12T00:00:00"/>
    <x v="1"/>
    <s v="AY-10555"/>
    <s v="Andy Yotov"/>
    <s v="Corporate"/>
    <s v="United States"/>
    <s v="Los Angeles"/>
    <x v="1"/>
    <n v="90049"/>
    <x v="1"/>
    <s v="FUR-FU-10000747"/>
    <x v="0"/>
    <s v="Furnishings"/>
    <s v="Tenex B1-RE Series Chair Mats for Low Pile Carpets"/>
    <n v="91.96"/>
    <n v="2"/>
    <x v="0"/>
    <n v="15.6332"/>
    <n v="0.17"/>
  </r>
  <r>
    <n v="6020"/>
    <s v="CA-2014-152422"/>
    <x v="1077"/>
    <x v="2"/>
    <n v="10"/>
    <x v="2"/>
    <s v="Sun"/>
    <d v="2014-10-10T00:00:00"/>
    <x v="0"/>
    <s v="BD-11635"/>
    <s v="Brian Derr"/>
    <s v="Consumer"/>
    <s v="United States"/>
    <s v="Columbus"/>
    <x v="24"/>
    <n v="43229"/>
    <x v="3"/>
    <s v="OFF-AP-10002892"/>
    <x v="1"/>
    <s v="Appliances"/>
    <s v="Belkin F5C206VTEL 6 Outlet Surge"/>
    <n v="91.92"/>
    <n v="5"/>
    <x v="2"/>
    <n v="11.49"/>
    <n v="0.125"/>
  </r>
  <r>
    <n v="6021"/>
    <s v="US-2016-156692"/>
    <x v="569"/>
    <x v="0"/>
    <n v="8"/>
    <x v="6"/>
    <s v="Sat"/>
    <d v="2016-08-13T00:00:00"/>
    <x v="3"/>
    <s v="HG-15025"/>
    <s v="Hunter Glantz"/>
    <s v="Consumer"/>
    <s v="United States"/>
    <s v="Kenner"/>
    <x v="28"/>
    <n v="70065"/>
    <x v="0"/>
    <s v="OFF-AP-10002222"/>
    <x v="1"/>
    <s v="Appliances"/>
    <s v="Staple holder"/>
    <n v="17.34"/>
    <n v="2"/>
    <x v="0"/>
    <n v="4.6818"/>
    <n v="0.27"/>
  </r>
  <r>
    <n v="6023"/>
    <s v="CA-2014-130869"/>
    <x v="661"/>
    <x v="2"/>
    <n v="11"/>
    <x v="0"/>
    <s v="Mon"/>
    <d v="2014-11-21T00:00:00"/>
    <x v="1"/>
    <s v="CB-12025"/>
    <s v="Cassandra Brandow"/>
    <s v="Consumer"/>
    <s v="United States"/>
    <s v="Cedar Hill"/>
    <x v="5"/>
    <n v="75104"/>
    <x v="2"/>
    <s v="OFF-EN-10002600"/>
    <x v="1"/>
    <s v="Envelopes"/>
    <s v="Redi-Strip #10 Envelopes, 4 1/8 x 9 1/2"/>
    <n v="7.08"/>
    <n v="3"/>
    <x v="2"/>
    <n v="2.4780000000000002"/>
    <n v="0.35000000000000003"/>
  </r>
  <r>
    <n v="6024"/>
    <s v="US-2017-128832"/>
    <x v="555"/>
    <x v="3"/>
    <n v="4"/>
    <x v="3"/>
    <s v="Mon"/>
    <d v="2017-04-27T00:00:00"/>
    <x v="2"/>
    <s v="LS-16945"/>
    <s v="Linda Southworth"/>
    <s v="Corporate"/>
    <s v="United States"/>
    <s v="Providence"/>
    <x v="34"/>
    <n v="2908"/>
    <x v="3"/>
    <s v="TEC-AC-10004855"/>
    <x v="2"/>
    <s v="Accessories"/>
    <s v="V7 USB Numeric Keypad"/>
    <n v="69.98"/>
    <n v="2"/>
    <x v="0"/>
    <n v="4.8986000000000001"/>
    <n v="6.9999999999999993E-2"/>
  </r>
  <r>
    <n v="6025"/>
    <s v="CA-2017-139717"/>
    <x v="1037"/>
    <x v="3"/>
    <n v="8"/>
    <x v="6"/>
    <s v="Thu"/>
    <d v="2017-08-26T00:00:00"/>
    <x v="0"/>
    <s v="DM-13015"/>
    <s v="Darrin Martin"/>
    <s v="Consumer"/>
    <s v="United States"/>
    <s v="Lancaster"/>
    <x v="24"/>
    <n v="43130"/>
    <x v="3"/>
    <s v="OFF-AP-10000938"/>
    <x v="1"/>
    <s v="Appliances"/>
    <s v="Avanti 1.7 Cu. Ft. Refrigerator"/>
    <n v="646.27200000000005"/>
    <n v="8"/>
    <x v="2"/>
    <n v="64.627200000000002"/>
    <n v="9.9999999999999992E-2"/>
  </r>
  <r>
    <n v="6027"/>
    <s v="CA-2017-136007"/>
    <x v="657"/>
    <x v="3"/>
    <n v="2"/>
    <x v="11"/>
    <s v="Thu"/>
    <d v="2017-03-02T00:00:00"/>
    <x v="1"/>
    <s v="AC-10615"/>
    <s v="Ann Chong"/>
    <s v="Corporate"/>
    <s v="United States"/>
    <s v="Seattle"/>
    <x v="4"/>
    <n v="98115"/>
    <x v="1"/>
    <s v="OFF-FA-10002701"/>
    <x v="1"/>
    <s v="Fasteners"/>
    <s v="Alliance Rubber Bands"/>
    <n v="8.4"/>
    <n v="5"/>
    <x v="0"/>
    <n v="0.33600000000000002"/>
    <n v="0.04"/>
  </r>
  <r>
    <n v="6029"/>
    <s v="CA-2016-157364"/>
    <x v="257"/>
    <x v="0"/>
    <n v="11"/>
    <x v="0"/>
    <s v="Sat"/>
    <d v="2016-11-21T00:00:00"/>
    <x v="2"/>
    <s v="LT-17110"/>
    <s v="Liz Thompson"/>
    <s v="Consumer"/>
    <s v="United States"/>
    <s v="Jacksonville"/>
    <x v="3"/>
    <n v="28540"/>
    <x v="0"/>
    <s v="OFF-AR-10003752"/>
    <x v="1"/>
    <s v="Art"/>
    <s v="Deluxe Chalkboard Eraser Cleaner"/>
    <n v="18.48"/>
    <n v="2"/>
    <x v="2"/>
    <n v="6.0060000000000002"/>
    <n v="0.32500000000000001"/>
  </r>
  <r>
    <n v="6030"/>
    <s v="US-2016-112970"/>
    <x v="692"/>
    <x v="0"/>
    <n v="11"/>
    <x v="0"/>
    <s v="Mon"/>
    <d v="2016-11-15T00:00:00"/>
    <x v="2"/>
    <s v="TB-21250"/>
    <s v="Tim Brockman"/>
    <s v="Consumer"/>
    <s v="United States"/>
    <s v="Los Angeles"/>
    <x v="1"/>
    <n v="90049"/>
    <x v="1"/>
    <s v="OFF-AR-10003829"/>
    <x v="1"/>
    <s v="Art"/>
    <s v="Newell 35"/>
    <n v="9.84"/>
    <n v="3"/>
    <x v="0"/>
    <n v="2.8536000000000001"/>
    <n v="0.29000000000000004"/>
  </r>
  <r>
    <n v="6031"/>
    <s v="US-2017-152492"/>
    <x v="91"/>
    <x v="3"/>
    <n v="7"/>
    <x v="7"/>
    <s v="Thu"/>
    <d v="2017-07-06T00:00:00"/>
    <x v="3"/>
    <s v="AH-10585"/>
    <s v="Angele Hood"/>
    <s v="Consumer"/>
    <s v="United States"/>
    <s v="Miami"/>
    <x v="2"/>
    <n v="33142"/>
    <x v="0"/>
    <s v="FUR-CH-10000155"/>
    <x v="0"/>
    <s v="Chairs"/>
    <s v="Global Comet Stacking Armless Chair"/>
    <n v="239.24"/>
    <n v="1"/>
    <x v="2"/>
    <n v="23.923999999999999"/>
    <n v="9.9999999999999992E-2"/>
  </r>
  <r>
    <n v="6032"/>
    <s v="CA-2016-101168"/>
    <x v="588"/>
    <x v="0"/>
    <n v="12"/>
    <x v="4"/>
    <s v="Sun"/>
    <d v="2017-01-01T00:00:00"/>
    <x v="1"/>
    <s v="SS-20140"/>
    <s v="Saphhira Shifley"/>
    <s v="Corporate"/>
    <s v="United States"/>
    <s v="Nashua"/>
    <x v="38"/>
    <n v="3060"/>
    <x v="3"/>
    <s v="FUR-FU-10003142"/>
    <x v="0"/>
    <s v="Furnishings"/>
    <s v="Master Big Foot Doorstop, Beige"/>
    <n v="21.12"/>
    <n v="4"/>
    <x v="0"/>
    <n v="6.5472000000000001"/>
    <n v="0.31"/>
  </r>
  <r>
    <n v="6033"/>
    <s v="CA-2017-104010"/>
    <x v="752"/>
    <x v="3"/>
    <n v="4"/>
    <x v="3"/>
    <s v="Sun"/>
    <d v="2017-04-25T00:00:00"/>
    <x v="2"/>
    <s v="TD-20995"/>
    <s v="Tamara Dahlen"/>
    <s v="Consumer"/>
    <s v="United States"/>
    <s v="New York City"/>
    <x v="15"/>
    <n v="10011"/>
    <x v="3"/>
    <s v="OFF-SU-10001218"/>
    <x v="1"/>
    <s v="Supplies"/>
    <s v="Fiskars Softgrip Scissors"/>
    <n v="54.9"/>
    <n v="5"/>
    <x v="0"/>
    <n v="15.372"/>
    <n v="0.28000000000000003"/>
  </r>
  <r>
    <n v="6034"/>
    <s v="CA-2015-130253"/>
    <x v="636"/>
    <x v="1"/>
    <n v="12"/>
    <x v="4"/>
    <s v="Mon"/>
    <d v="2015-12-18T00:00:00"/>
    <x v="1"/>
    <s v="PP-18955"/>
    <s v="Paul Prost"/>
    <s v="Home Office"/>
    <s v="United States"/>
    <s v="Los Angeles"/>
    <x v="1"/>
    <n v="90036"/>
    <x v="1"/>
    <s v="FUR-FU-10002963"/>
    <x v="0"/>
    <s v="Furnishings"/>
    <s v="Master Caster Door Stop, Gray"/>
    <n v="15.24"/>
    <n v="3"/>
    <x v="0"/>
    <n v="5.1816000000000004"/>
    <n v="0.34"/>
  </r>
  <r>
    <n v="6035"/>
    <s v="US-2015-155369"/>
    <x v="1078"/>
    <x v="1"/>
    <n v="4"/>
    <x v="3"/>
    <s v="Sun"/>
    <d v="2015-04-25T00:00:00"/>
    <x v="1"/>
    <s v="PG-18820"/>
    <s v="Patrick Gardner"/>
    <s v="Consumer"/>
    <s v="United States"/>
    <s v="Carrollton"/>
    <x v="5"/>
    <n v="75007"/>
    <x v="2"/>
    <s v="OFF-AP-10002578"/>
    <x v="1"/>
    <s v="Appliances"/>
    <s v="Fellowes Premier Superior Surge Suppressor, 10-Outlet, With Phone and Remote"/>
    <n v="19.568000000000001"/>
    <n v="2"/>
    <x v="3"/>
    <n v="-52.833599999999997"/>
    <n v="-2.6999999999999997"/>
  </r>
  <r>
    <n v="6037"/>
    <s v="CA-2016-131205"/>
    <x v="905"/>
    <x v="0"/>
    <n v="9"/>
    <x v="8"/>
    <s v="Sun"/>
    <d v="2016-09-08T00:00:00"/>
    <x v="1"/>
    <s v="AA-10645"/>
    <s v="Anna Andreadi"/>
    <s v="Consumer"/>
    <s v="United States"/>
    <s v="Georgetown"/>
    <x v="0"/>
    <n v="40324"/>
    <x v="0"/>
    <s v="FUR-FU-10003347"/>
    <x v="0"/>
    <s v="Furnishings"/>
    <s v="Coloredge Poster Frame"/>
    <n v="42.6"/>
    <n v="3"/>
    <x v="0"/>
    <n v="16.614000000000001"/>
    <n v="0.39"/>
  </r>
  <r>
    <n v="6041"/>
    <s v="CA-2017-122364"/>
    <x v="240"/>
    <x v="3"/>
    <n v="9"/>
    <x v="8"/>
    <s v="Sun"/>
    <d v="2017-09-29T00:00:00"/>
    <x v="1"/>
    <s v="FA-14230"/>
    <s v="Frank Atkinson"/>
    <s v="Corporate"/>
    <s v="United States"/>
    <s v="Los Angeles"/>
    <x v="1"/>
    <n v="90008"/>
    <x v="1"/>
    <s v="TEC-PH-10001817"/>
    <x v="2"/>
    <s v="Phones"/>
    <s v="Wilson Electronics DB Pro Signal Booster"/>
    <n v="859.2"/>
    <n v="3"/>
    <x v="2"/>
    <n v="75.180000000000007"/>
    <n v="8.7500000000000008E-2"/>
  </r>
  <r>
    <n v="6043"/>
    <s v="CA-2016-117912"/>
    <x v="1079"/>
    <x v="0"/>
    <n v="2"/>
    <x v="11"/>
    <s v="Thu"/>
    <d v="2016-02-08T00:00:00"/>
    <x v="1"/>
    <s v="TB-21520"/>
    <s v="Tracy Blumstein"/>
    <s v="Consumer"/>
    <s v="United States"/>
    <s v="Sierra Vista"/>
    <x v="16"/>
    <n v="85635"/>
    <x v="1"/>
    <s v="FUR-FU-10002088"/>
    <x v="0"/>
    <s v="Furnishings"/>
    <s v="Nu-Dell Float Frame 11 x 14 1/2"/>
    <n v="14.368"/>
    <n v="2"/>
    <x v="2"/>
    <n v="3.9512"/>
    <n v="0.27500000000000002"/>
  </r>
  <r>
    <n v="6044"/>
    <s v="CA-2017-145702"/>
    <x v="239"/>
    <x v="3"/>
    <n v="5"/>
    <x v="5"/>
    <s v="Fri"/>
    <d v="2017-05-24T00:00:00"/>
    <x v="0"/>
    <s v="AH-10075"/>
    <s v="Adam Hart"/>
    <s v="Corporate"/>
    <s v="United States"/>
    <s v="Knoxville"/>
    <x v="18"/>
    <n v="37918"/>
    <x v="0"/>
    <s v="FUR-CH-10001482"/>
    <x v="0"/>
    <s v="Chairs"/>
    <s v="Office Star - Mesh Screen back chair with Vinyl seat"/>
    <n v="314.35199999999998"/>
    <n v="3"/>
    <x v="2"/>
    <n v="-35.364600000000003"/>
    <n v="-0.11250000000000002"/>
  </r>
  <r>
    <n v="6046"/>
    <s v="CA-2015-113215"/>
    <x v="37"/>
    <x v="1"/>
    <n v="9"/>
    <x v="8"/>
    <s v="Thu"/>
    <d v="2015-09-08T00:00:00"/>
    <x v="1"/>
    <s v="CP-12085"/>
    <s v="Cathy Prescott"/>
    <s v="Corporate"/>
    <s v="United States"/>
    <s v="Tucson"/>
    <x v="16"/>
    <n v="85705"/>
    <x v="1"/>
    <s v="FUR-FU-10002937"/>
    <x v="0"/>
    <s v="Furnishings"/>
    <s v="GE 48&quot; Fluorescent Tube, Cool White Energy Saver, 34 Watts, 30/Box"/>
    <n v="238.15199999999999"/>
    <n v="3"/>
    <x v="2"/>
    <n v="89.307000000000002"/>
    <n v="0.37500000000000006"/>
  </r>
  <r>
    <n v="6047"/>
    <s v="CA-2016-154662"/>
    <x v="629"/>
    <x v="0"/>
    <n v="6"/>
    <x v="1"/>
    <s v="Thu"/>
    <d v="2016-06-16T00:00:00"/>
    <x v="1"/>
    <s v="BF-11215"/>
    <s v="Benjamin Farhat"/>
    <s v="Home Office"/>
    <s v="United States"/>
    <s v="Minneapolis"/>
    <x v="11"/>
    <n v="55407"/>
    <x v="2"/>
    <s v="FUR-TA-10001771"/>
    <x v="0"/>
    <s v="Tables"/>
    <s v="Bush Cubix Conference Tables, Fully Assembled"/>
    <n v="692.94"/>
    <n v="3"/>
    <x v="0"/>
    <n v="173.23500000000001"/>
    <n v="0.25"/>
  </r>
  <r>
    <n v="6048"/>
    <s v="CA-2015-105571"/>
    <x v="208"/>
    <x v="1"/>
    <n v="11"/>
    <x v="0"/>
    <s v="Sat"/>
    <d v="2015-11-11T00:00:00"/>
    <x v="1"/>
    <s v="CP-12340"/>
    <s v="Christine Phan"/>
    <s v="Corporate"/>
    <s v="United States"/>
    <s v="Miami"/>
    <x v="2"/>
    <n v="33142"/>
    <x v="0"/>
    <s v="OFF-BI-10003305"/>
    <x v="1"/>
    <s v="Binders"/>
    <s v="Avery Hanging File Binders"/>
    <n v="16.146000000000001"/>
    <n v="9"/>
    <x v="7"/>
    <n v="-12.9168"/>
    <n v="-0.79999999999999993"/>
  </r>
  <r>
    <n v="6050"/>
    <s v="CA-2016-152765"/>
    <x v="1080"/>
    <x v="0"/>
    <n v="6"/>
    <x v="1"/>
    <s v="Wed"/>
    <d v="2016-06-18T00:00:00"/>
    <x v="2"/>
    <s v="LS-17245"/>
    <s v="Lynn Smith"/>
    <s v="Consumer"/>
    <s v="United States"/>
    <s v="Houston"/>
    <x v="5"/>
    <n v="77036"/>
    <x v="2"/>
    <s v="OFF-PA-10000483"/>
    <x v="1"/>
    <s v="Paper"/>
    <s v="Xerox 19"/>
    <n v="173.488"/>
    <n v="7"/>
    <x v="2"/>
    <n v="54.215000000000003"/>
    <n v="0.3125"/>
  </r>
  <r>
    <n v="6051"/>
    <s v="CA-2015-153878"/>
    <x v="332"/>
    <x v="1"/>
    <n v="4"/>
    <x v="3"/>
    <s v="Sat"/>
    <d v="2015-04-30T00:00:00"/>
    <x v="1"/>
    <s v="TS-21655"/>
    <s v="Trudy Schmidt"/>
    <s v="Consumer"/>
    <s v="United States"/>
    <s v="Milwaukee"/>
    <x v="6"/>
    <n v="53209"/>
    <x v="2"/>
    <s v="OFF-AR-10000658"/>
    <x v="1"/>
    <s v="Art"/>
    <s v="Newell 324"/>
    <n v="57.75"/>
    <n v="5"/>
    <x v="0"/>
    <n v="16.170000000000002"/>
    <n v="0.28000000000000003"/>
  </r>
  <r>
    <n v="6053"/>
    <s v="CA-2016-124016"/>
    <x v="709"/>
    <x v="0"/>
    <n v="9"/>
    <x v="8"/>
    <s v="Fri"/>
    <d v="2016-09-26T00:00:00"/>
    <x v="0"/>
    <s v="JS-15940"/>
    <s v="Joni Sundaresam"/>
    <s v="Home Office"/>
    <s v="United States"/>
    <s v="Lancaster"/>
    <x v="24"/>
    <n v="43130"/>
    <x v="3"/>
    <s v="OFF-PA-10002586"/>
    <x v="1"/>
    <s v="Paper"/>
    <s v="Xerox 1970"/>
    <n v="11.952"/>
    <n v="3"/>
    <x v="2"/>
    <n v="4.0338000000000003"/>
    <n v="0.33750000000000002"/>
  </r>
  <r>
    <n v="6056"/>
    <s v="CA-2016-113551"/>
    <x v="297"/>
    <x v="0"/>
    <n v="8"/>
    <x v="6"/>
    <s v="Thu"/>
    <d v="2016-08-20T00:00:00"/>
    <x v="2"/>
    <s v="NF-18385"/>
    <s v="Natalie Fritzler"/>
    <s v="Consumer"/>
    <s v="United States"/>
    <s v="Edinburg"/>
    <x v="5"/>
    <n v="78539"/>
    <x v="2"/>
    <s v="OFF-BI-10001617"/>
    <x v="1"/>
    <s v="Binders"/>
    <s v="GBC Wire Binding Combs"/>
    <n v="2.0680000000000001"/>
    <n v="1"/>
    <x v="3"/>
    <n v="-3.4121999999999999"/>
    <n v="-1.65"/>
  </r>
  <r>
    <n v="6058"/>
    <s v="CA-2014-107524"/>
    <x v="1081"/>
    <x v="2"/>
    <n v="3"/>
    <x v="10"/>
    <s v="Sun"/>
    <d v="2014-03-08T00:00:00"/>
    <x v="1"/>
    <s v="KN-16705"/>
    <s v="Kristina Nunn"/>
    <s v="Home Office"/>
    <s v="United States"/>
    <s v="New York City"/>
    <x v="15"/>
    <n v="10009"/>
    <x v="3"/>
    <s v="OFF-EN-10001990"/>
    <x v="1"/>
    <s v="Envelopes"/>
    <s v="Staple envelope"/>
    <n v="11.36"/>
    <n v="2"/>
    <x v="0"/>
    <n v="5.3391999999999999"/>
    <n v="0.47000000000000003"/>
  </r>
  <r>
    <n v="6060"/>
    <s v="CA-2014-138072"/>
    <x v="125"/>
    <x v="2"/>
    <n v="12"/>
    <x v="4"/>
    <s v="Tue"/>
    <d v="2015-01-03T00:00:00"/>
    <x v="1"/>
    <s v="GA-14725"/>
    <s v="Guy Armstrong"/>
    <s v="Consumer"/>
    <s v="United States"/>
    <s v="Philadelphia"/>
    <x v="9"/>
    <n v="19120"/>
    <x v="3"/>
    <s v="TEC-AC-10004859"/>
    <x v="2"/>
    <s v="Accessories"/>
    <s v="Maxell Pro 80 Minute CD-R, 10/Pack"/>
    <n v="27.968"/>
    <n v="2"/>
    <x v="2"/>
    <n v="6.992"/>
    <n v="0.25"/>
  </r>
  <r>
    <n v="6061"/>
    <s v="CA-2015-134201"/>
    <x v="883"/>
    <x v="1"/>
    <n v="4"/>
    <x v="3"/>
    <s v="Fri"/>
    <d v="2015-04-16T00:00:00"/>
    <x v="1"/>
    <s v="EH-14125"/>
    <s v="Eugene Hildebrand"/>
    <s v="Home Office"/>
    <s v="United States"/>
    <s v="Rochester"/>
    <x v="15"/>
    <n v="14609"/>
    <x v="3"/>
    <s v="OFF-ST-10001476"/>
    <x v="1"/>
    <s v="Storage"/>
    <s v="Steel Personal Filing/Posting Tote"/>
    <n v="142.04"/>
    <n v="4"/>
    <x v="0"/>
    <n v="38.3508"/>
    <n v="0.27"/>
  </r>
  <r>
    <n v="6063"/>
    <s v="CA-2015-111780"/>
    <x v="703"/>
    <x v="1"/>
    <n v="12"/>
    <x v="4"/>
    <s v="Fri"/>
    <d v="2015-12-30T00:00:00"/>
    <x v="0"/>
    <s v="RA-19285"/>
    <s v="Ralph Arnett"/>
    <s v="Consumer"/>
    <s v="United States"/>
    <s v="San Diego"/>
    <x v="1"/>
    <n v="92037"/>
    <x v="1"/>
    <s v="TEC-CO-10004202"/>
    <x v="2"/>
    <s v="Copiers"/>
    <s v="Brother DCP1000 Digital 3 in 1 Multifunction Machine"/>
    <n v="1199.96"/>
    <n v="5"/>
    <x v="2"/>
    <n v="224.99250000000001"/>
    <n v="0.1875"/>
  </r>
  <r>
    <n v="6066"/>
    <s v="CA-2015-119942"/>
    <x v="57"/>
    <x v="1"/>
    <n v="4"/>
    <x v="3"/>
    <s v="Sun"/>
    <d v="2015-04-07T00:00:00"/>
    <x v="2"/>
    <s v="TT-21070"/>
    <s v="Ted Trevino"/>
    <s v="Consumer"/>
    <s v="United States"/>
    <s v="Philadelphia"/>
    <x v="9"/>
    <n v="19120"/>
    <x v="3"/>
    <s v="OFF-LA-10001569"/>
    <x v="1"/>
    <s v="Labels"/>
    <s v="Avery 499"/>
    <n v="23.904"/>
    <n v="6"/>
    <x v="2"/>
    <n v="7.7687999999999997"/>
    <n v="0.32500000000000001"/>
  </r>
  <r>
    <n v="6067"/>
    <s v="CA-2015-151547"/>
    <x v="183"/>
    <x v="1"/>
    <n v="1"/>
    <x v="9"/>
    <s v="Sat"/>
    <d v="2015-01-23T00:00:00"/>
    <x v="1"/>
    <s v="AH-10465"/>
    <s v="Amy Hunt"/>
    <s v="Consumer"/>
    <s v="United States"/>
    <s v="Bartlett"/>
    <x v="18"/>
    <n v="38134"/>
    <x v="0"/>
    <s v="OFF-SU-10000898"/>
    <x v="1"/>
    <s v="Supplies"/>
    <s v="Acme Hot Forged Carbon Steel Scissors with Nickel-Plated Handles, 3 7/8&quot; Cut, 8&quot;L"/>
    <n v="88.96"/>
    <n v="8"/>
    <x v="2"/>
    <n v="10.007999999999999"/>
    <n v="0.1125"/>
  </r>
  <r>
    <n v="6068"/>
    <s v="CA-2017-166695"/>
    <x v="963"/>
    <x v="3"/>
    <n v="5"/>
    <x v="5"/>
    <s v="Sat"/>
    <d v="2017-05-24T00:00:00"/>
    <x v="1"/>
    <s v="CC-12430"/>
    <s v="Chuck Clark"/>
    <s v="Home Office"/>
    <s v="United States"/>
    <s v="Lakewood"/>
    <x v="1"/>
    <n v="90712"/>
    <x v="1"/>
    <s v="FUR-CH-10000225"/>
    <x v="0"/>
    <s v="Chairs"/>
    <s v="Global Geo Office Task Chair, Gray"/>
    <n v="518.27200000000005"/>
    <n v="8"/>
    <x v="2"/>
    <n v="-97.176000000000002"/>
    <n v="-0.1875"/>
  </r>
  <r>
    <n v="6071"/>
    <s v="CA-2017-167542"/>
    <x v="796"/>
    <x v="3"/>
    <n v="8"/>
    <x v="6"/>
    <s v="Sun"/>
    <d v="2017-08-20T00:00:00"/>
    <x v="1"/>
    <s v="KD-16495"/>
    <s v="Keith Dawkins"/>
    <s v="Corporate"/>
    <s v="United States"/>
    <s v="Philadelphia"/>
    <x v="9"/>
    <n v="19120"/>
    <x v="3"/>
    <s v="OFF-LA-10004093"/>
    <x v="1"/>
    <s v="Labels"/>
    <s v="Avery 486"/>
    <n v="17.544"/>
    <n v="3"/>
    <x v="2"/>
    <n v="5.9211"/>
    <n v="0.33749999999999997"/>
  </r>
  <r>
    <n v="6072"/>
    <s v="CA-2015-120901"/>
    <x v="617"/>
    <x v="1"/>
    <n v="12"/>
    <x v="4"/>
    <s v="Thu"/>
    <d v="2016-01-04T00:00:00"/>
    <x v="1"/>
    <s v="BG-11035"/>
    <s v="Barry Gonzalez"/>
    <s v="Consumer"/>
    <s v="United States"/>
    <s v="Austin"/>
    <x v="5"/>
    <n v="78745"/>
    <x v="2"/>
    <s v="OFF-ST-10000025"/>
    <x v="1"/>
    <s v="Storage"/>
    <s v="Fellowes Stor/Drawer Steel Plus Storage Drawers"/>
    <n v="152.68799999999999"/>
    <n v="2"/>
    <x v="2"/>
    <n v="-26.720400000000001"/>
    <n v="-0.17500000000000002"/>
  </r>
  <r>
    <n v="6075"/>
    <s v="CA-2017-121398"/>
    <x v="53"/>
    <x v="3"/>
    <n v="12"/>
    <x v="4"/>
    <s v="Mon"/>
    <d v="2017-12-29T00:00:00"/>
    <x v="1"/>
    <s v="FH-14365"/>
    <s v="Fred Hopkins"/>
    <s v="Corporate"/>
    <s v="United States"/>
    <s v="Los Angeles"/>
    <x v="1"/>
    <n v="90008"/>
    <x v="1"/>
    <s v="OFF-BI-10001718"/>
    <x v="1"/>
    <s v="Binders"/>
    <s v="GBC DocuBind P50 Personal Binding Machine"/>
    <n v="153.55199999999999"/>
    <n v="3"/>
    <x v="2"/>
    <n v="51.823799999999999"/>
    <n v="0.33750000000000002"/>
  </r>
  <r>
    <n v="6077"/>
    <s v="CA-2016-151561"/>
    <x v="142"/>
    <x v="0"/>
    <n v="9"/>
    <x v="8"/>
    <s v="Thu"/>
    <d v="2016-09-07T00:00:00"/>
    <x v="1"/>
    <s v="PG-18820"/>
    <s v="Patrick Gardner"/>
    <s v="Consumer"/>
    <s v="United States"/>
    <s v="New York City"/>
    <x v="15"/>
    <n v="10011"/>
    <x v="3"/>
    <s v="TEC-AC-10001432"/>
    <x v="2"/>
    <s v="Accessories"/>
    <s v="Enermax Aurora Lite Keyboard"/>
    <n v="468.9"/>
    <n v="6"/>
    <x v="0"/>
    <n v="206.316"/>
    <n v="0.44"/>
  </r>
  <r>
    <n v="6081"/>
    <s v="CA-2017-154676"/>
    <x v="482"/>
    <x v="3"/>
    <n v="8"/>
    <x v="6"/>
    <s v="Sat"/>
    <d v="2017-08-08T00:00:00"/>
    <x v="2"/>
    <s v="NZ-18565"/>
    <s v="Nick Zandusky"/>
    <s v="Home Office"/>
    <s v="United States"/>
    <s v="Houston"/>
    <x v="5"/>
    <n v="77070"/>
    <x v="2"/>
    <s v="OFF-ST-10001172"/>
    <x v="1"/>
    <s v="Storage"/>
    <s v="Tennsco Lockers, Sand"/>
    <n v="151.05600000000001"/>
    <n v="9"/>
    <x v="2"/>
    <n v="7.5528000000000004"/>
    <n v="4.9999999999999996E-2"/>
  </r>
  <r>
    <n v="6082"/>
    <s v="US-2014-165589"/>
    <x v="1082"/>
    <x v="2"/>
    <n v="2"/>
    <x v="11"/>
    <s v="Tue"/>
    <d v="2014-02-18T00:00:00"/>
    <x v="3"/>
    <s v="TB-21595"/>
    <s v="Troy Blackwell"/>
    <s v="Consumer"/>
    <s v="United States"/>
    <s v="Lubbock"/>
    <x v="5"/>
    <n v="79424"/>
    <x v="2"/>
    <s v="FUR-FU-10002396"/>
    <x v="0"/>
    <s v="Furnishings"/>
    <s v="DAX Copper Panel Document Frame, 5 x 7 Size"/>
    <n v="25.16"/>
    <n v="5"/>
    <x v="6"/>
    <n v="-11.321999999999999"/>
    <n v="-0.44999999999999996"/>
  </r>
  <r>
    <n v="6083"/>
    <s v="US-2016-132577"/>
    <x v="438"/>
    <x v="0"/>
    <n v="11"/>
    <x v="0"/>
    <s v="Tue"/>
    <d v="2016-11-27T00:00:00"/>
    <x v="1"/>
    <s v="JE-15475"/>
    <s v="Jeremy Ellison"/>
    <s v="Consumer"/>
    <s v="United States"/>
    <s v="Houston"/>
    <x v="5"/>
    <n v="77095"/>
    <x v="2"/>
    <s v="OFF-BI-10004040"/>
    <x v="1"/>
    <s v="Binders"/>
    <s v="Wilson Jones Impact Binders"/>
    <n v="6.2160000000000002"/>
    <n v="6"/>
    <x v="3"/>
    <n v="-9.6348000000000003"/>
    <n v="-1.55"/>
  </r>
  <r>
    <n v="6088"/>
    <s v="CA-2015-114048"/>
    <x v="636"/>
    <x v="1"/>
    <n v="12"/>
    <x v="4"/>
    <s v="Mon"/>
    <d v="2015-12-18T00:00:00"/>
    <x v="1"/>
    <s v="EH-13945"/>
    <s v="Eric Hoffmann"/>
    <s v="Consumer"/>
    <s v="United States"/>
    <s v="Costa Mesa"/>
    <x v="1"/>
    <n v="92627"/>
    <x v="1"/>
    <s v="FUR-FU-10004351"/>
    <x v="0"/>
    <s v="Furnishings"/>
    <s v="Staple-based wall hangings"/>
    <n v="29.22"/>
    <n v="3"/>
    <x v="0"/>
    <n v="12.8568"/>
    <n v="0.44"/>
  </r>
  <r>
    <n v="6089"/>
    <s v="CA-2015-137281"/>
    <x v="382"/>
    <x v="1"/>
    <n v="6"/>
    <x v="1"/>
    <s v="Sat"/>
    <d v="2015-06-17T00:00:00"/>
    <x v="1"/>
    <s v="BF-10975"/>
    <s v="Barbara Fisher"/>
    <s v="Corporate"/>
    <s v="United States"/>
    <s v="Roswell"/>
    <x v="32"/>
    <n v="30076"/>
    <x v="0"/>
    <s v="OFF-PA-10001870"/>
    <x v="1"/>
    <s v="Paper"/>
    <s v="Xerox 202"/>
    <n v="6.48"/>
    <n v="1"/>
    <x v="0"/>
    <n v="3.1103999999999998"/>
    <n v="0.47999999999999993"/>
  </r>
  <r>
    <n v="6090"/>
    <s v="US-2017-162068"/>
    <x v="116"/>
    <x v="3"/>
    <n v="12"/>
    <x v="4"/>
    <s v="Thu"/>
    <d v="2017-12-31T00:00:00"/>
    <x v="0"/>
    <s v="PC-18745"/>
    <s v="Pamela Coakley"/>
    <s v="Corporate"/>
    <s v="United States"/>
    <s v="Loveland"/>
    <x v="22"/>
    <n v="80538"/>
    <x v="1"/>
    <s v="OFF-BI-10002813"/>
    <x v="1"/>
    <s v="Binders"/>
    <s v="Avery Reinforcements for Hole-Punch Pages"/>
    <n v="1.1879999999999999"/>
    <n v="2"/>
    <x v="7"/>
    <n v="-0.99"/>
    <n v="-0.83333333333333337"/>
  </r>
  <r>
    <n v="6091"/>
    <s v="CA-2017-100111"/>
    <x v="1083"/>
    <x v="3"/>
    <n v="9"/>
    <x v="8"/>
    <s v="Wed"/>
    <d v="2017-09-26T00:00:00"/>
    <x v="1"/>
    <s v="SV-20365"/>
    <s v="Seth Vernon"/>
    <s v="Consumer"/>
    <s v="United States"/>
    <s v="New York City"/>
    <x v="15"/>
    <n v="10035"/>
    <x v="3"/>
    <s v="FUR-CH-10003846"/>
    <x v="0"/>
    <s v="Chairs"/>
    <s v="Hon Valutask Swivel Chairs"/>
    <n v="272.64600000000002"/>
    <n v="3"/>
    <x v="9"/>
    <n v="18.176400000000001"/>
    <n v="6.6666666666666666E-2"/>
  </r>
  <r>
    <n v="6105"/>
    <s v="US-2017-132381"/>
    <x v="1023"/>
    <x v="3"/>
    <n v="8"/>
    <x v="6"/>
    <s v="Tue"/>
    <d v="2017-08-24T00:00:00"/>
    <x v="2"/>
    <s v="Dp-13240"/>
    <s v="Dean percer"/>
    <s v="Home Office"/>
    <s v="United States"/>
    <s v="Philadelphia"/>
    <x v="9"/>
    <n v="19143"/>
    <x v="3"/>
    <s v="FUR-TA-10002356"/>
    <x v="0"/>
    <s v="Tables"/>
    <s v="Bevis Boat-Shaped Conference Table"/>
    <n v="314.53199999999998"/>
    <n v="2"/>
    <x v="8"/>
    <n v="-83.875200000000007"/>
    <n v="-0.26666666666666672"/>
  </r>
  <r>
    <n v="6106"/>
    <s v="CA-2015-147011"/>
    <x v="649"/>
    <x v="1"/>
    <n v="6"/>
    <x v="1"/>
    <s v="Thu"/>
    <d v="2015-06-22T00:00:00"/>
    <x v="1"/>
    <s v="HR-14830"/>
    <s v="Harold Ryan"/>
    <s v="Corporate"/>
    <s v="United States"/>
    <s v="Miami"/>
    <x v="2"/>
    <n v="33178"/>
    <x v="0"/>
    <s v="OFF-AR-10002399"/>
    <x v="1"/>
    <s v="Art"/>
    <s v="Dixon Prang Watercolor Pencils, 10-Color Set with Brush"/>
    <n v="13.632"/>
    <n v="4"/>
    <x v="2"/>
    <n v="3.5783999999999998"/>
    <n v="0.26250000000000001"/>
  </r>
  <r>
    <n v="6107"/>
    <s v="CA-2014-120852"/>
    <x v="411"/>
    <x v="2"/>
    <n v="12"/>
    <x v="4"/>
    <s v="Sat"/>
    <d v="2014-12-25T00:00:00"/>
    <x v="1"/>
    <s v="WB-21850"/>
    <s v="William Brown"/>
    <s v="Consumer"/>
    <s v="United States"/>
    <s v="Grand Prairie"/>
    <x v="5"/>
    <n v="75051"/>
    <x v="2"/>
    <s v="OFF-AP-10001563"/>
    <x v="1"/>
    <s v="Appliances"/>
    <s v="Belkin Premiere Surge Master II 8-outlet surge protector"/>
    <n v="19.431999999999999"/>
    <n v="2"/>
    <x v="3"/>
    <n v="-49.551600000000001"/>
    <n v="-2.5500000000000003"/>
  </r>
  <r>
    <n v="6109"/>
    <s v="CA-2016-150007"/>
    <x v="108"/>
    <x v="0"/>
    <n v="9"/>
    <x v="8"/>
    <s v="Sun"/>
    <d v="2016-09-16T00:00:00"/>
    <x v="1"/>
    <s v="AS-10090"/>
    <s v="Adam Shillingsburg"/>
    <s v="Consumer"/>
    <s v="United States"/>
    <s v="Chicago"/>
    <x v="10"/>
    <n v="60653"/>
    <x v="2"/>
    <s v="OFF-LA-10001982"/>
    <x v="1"/>
    <s v="Labels"/>
    <s v="Smead Alpha-Z Color-Coded Name Labels First Letter Starter Set"/>
    <n v="6"/>
    <n v="2"/>
    <x v="2"/>
    <n v="2.1"/>
    <n v="0.35000000000000003"/>
  </r>
  <r>
    <n v="6111"/>
    <s v="CA-2016-124590"/>
    <x v="393"/>
    <x v="0"/>
    <n v="11"/>
    <x v="0"/>
    <s v="Sat"/>
    <d v="2016-11-16T00:00:00"/>
    <x v="1"/>
    <s v="SP-20920"/>
    <s v="Susan Pistek"/>
    <s v="Consumer"/>
    <s v="United States"/>
    <s v="Parma"/>
    <x v="24"/>
    <n v="44134"/>
    <x v="3"/>
    <s v="FUR-CH-10004495"/>
    <x v="0"/>
    <s v="Chairs"/>
    <s v="Global Leather and Oak Executive Chair, Black"/>
    <n v="1474.8019999999999"/>
    <n v="7"/>
    <x v="4"/>
    <n v="-21.0686"/>
    <n v="-1.4285714285714287E-2"/>
  </r>
  <r>
    <n v="6116"/>
    <s v="CA-2016-133802"/>
    <x v="557"/>
    <x v="0"/>
    <n v="3"/>
    <x v="10"/>
    <s v="Mon"/>
    <d v="2016-03-20T00:00:00"/>
    <x v="1"/>
    <s v="SP-20650"/>
    <s v="Stephanie Phelps"/>
    <s v="Corporate"/>
    <s v="United States"/>
    <s v="Redwood City"/>
    <x v="1"/>
    <n v="94061"/>
    <x v="1"/>
    <s v="OFF-BI-10003291"/>
    <x v="1"/>
    <s v="Binders"/>
    <s v="Wilson Jones Leather-Like Binders with DublLock Round Rings"/>
    <n v="41.904000000000003"/>
    <n v="6"/>
    <x v="2"/>
    <n v="14.1426"/>
    <n v="0.33749999999999997"/>
  </r>
  <r>
    <n v="6117"/>
    <s v="US-2016-113677"/>
    <x v="370"/>
    <x v="0"/>
    <n v="11"/>
    <x v="0"/>
    <s v="Sun"/>
    <d v="2016-11-19T00:00:00"/>
    <x v="1"/>
    <s v="CM-12655"/>
    <s v="Corinna Mitchell"/>
    <s v="Home Office"/>
    <s v="United States"/>
    <s v="New York City"/>
    <x v="15"/>
    <n v="10011"/>
    <x v="3"/>
    <s v="TEC-PH-10002114"/>
    <x v="2"/>
    <s v="Phones"/>
    <s v="Xiaomi Mi3"/>
    <n v="2279.96"/>
    <n v="4"/>
    <x v="0"/>
    <n v="592.78959999999995"/>
    <n v="0.25999999999999995"/>
  </r>
  <r>
    <n v="6119"/>
    <s v="CA-2017-143378"/>
    <x v="20"/>
    <x v="3"/>
    <n v="9"/>
    <x v="8"/>
    <s v="Tue"/>
    <d v="2017-09-25T00:00:00"/>
    <x v="1"/>
    <s v="JR-16210"/>
    <s v="Justin Ritter"/>
    <s v="Corporate"/>
    <s v="United States"/>
    <s v="Springfield"/>
    <x v="21"/>
    <n v="97477"/>
    <x v="1"/>
    <s v="TEC-PH-10001425"/>
    <x v="2"/>
    <s v="Phones"/>
    <s v="Mophie Juice Pack Helium for iPhone"/>
    <n v="191.976"/>
    <n v="3"/>
    <x v="2"/>
    <n v="19.197600000000001"/>
    <n v="0.1"/>
  </r>
  <r>
    <n v="6123"/>
    <s v="CA-2017-152660"/>
    <x v="765"/>
    <x v="3"/>
    <n v="12"/>
    <x v="4"/>
    <s v="Mon"/>
    <d v="2017-12-09T00:00:00"/>
    <x v="1"/>
    <s v="CB-12415"/>
    <s v="Christy Brittain"/>
    <s v="Consumer"/>
    <s v="United States"/>
    <s v="Chicago"/>
    <x v="10"/>
    <n v="60610"/>
    <x v="2"/>
    <s v="OFF-ST-10000532"/>
    <x v="1"/>
    <s v="Storage"/>
    <s v="Advantus Rolling Drawer Organizers"/>
    <n v="61.567999999999998"/>
    <n v="2"/>
    <x v="2"/>
    <n v="4.6176000000000004"/>
    <n v="7.5000000000000011E-2"/>
  </r>
  <r>
    <n v="6125"/>
    <s v="CA-2017-145772"/>
    <x v="95"/>
    <x v="3"/>
    <n v="6"/>
    <x v="1"/>
    <s v="Sat"/>
    <d v="2017-06-07T00:00:00"/>
    <x v="1"/>
    <s v="SS-20140"/>
    <s v="Saphhira Shifley"/>
    <s v="Corporate"/>
    <s v="United States"/>
    <s v="Los Angeles"/>
    <x v="1"/>
    <n v="90036"/>
    <x v="1"/>
    <s v="TEC-AC-10003038"/>
    <x v="2"/>
    <s v="Accessories"/>
    <s v="Kingston Digital DataTraveler 16GB USB 2.0"/>
    <n v="44.75"/>
    <n v="5"/>
    <x v="0"/>
    <n v="8.5024999999999995"/>
    <n v="0.19"/>
  </r>
  <r>
    <n v="6128"/>
    <s v="CA-2016-124100"/>
    <x v="1038"/>
    <x v="0"/>
    <n v="3"/>
    <x v="10"/>
    <s v="Thu"/>
    <d v="2016-04-06T00:00:00"/>
    <x v="1"/>
    <s v="EH-13990"/>
    <s v="Erica Hackney"/>
    <s v="Consumer"/>
    <s v="United States"/>
    <s v="New York City"/>
    <x v="15"/>
    <n v="10009"/>
    <x v="3"/>
    <s v="FUR-CH-10003817"/>
    <x v="0"/>
    <s v="Chairs"/>
    <s v="Global Value Steno Chair, Gray"/>
    <n v="327.99599999999998"/>
    <n v="6"/>
    <x v="9"/>
    <n v="54.665999999999997"/>
    <n v="0.16666666666666666"/>
  </r>
  <r>
    <n v="6129"/>
    <s v="US-2014-158400"/>
    <x v="1084"/>
    <x v="2"/>
    <n v="10"/>
    <x v="2"/>
    <s v="Sat"/>
    <d v="2014-10-28T00:00:00"/>
    <x v="2"/>
    <s v="AH-10030"/>
    <s v="Aaron Hawkins"/>
    <s v="Corporate"/>
    <s v="United States"/>
    <s v="San Francisco"/>
    <x v="1"/>
    <n v="94109"/>
    <x v="1"/>
    <s v="OFF-BI-10002353"/>
    <x v="1"/>
    <s v="Binders"/>
    <s v="GBC VeloBind Cover Sets"/>
    <n v="49.408000000000001"/>
    <n v="4"/>
    <x v="2"/>
    <n v="18.527999999999999"/>
    <n v="0.37499999999999994"/>
  </r>
  <r>
    <n v="6130"/>
    <s v="CA-2017-162033"/>
    <x v="603"/>
    <x v="3"/>
    <n v="3"/>
    <x v="10"/>
    <s v="Sun"/>
    <d v="2017-04-02T00:00:00"/>
    <x v="1"/>
    <s v="EM-14200"/>
    <s v="Evan Minnotte"/>
    <s v="Home Office"/>
    <s v="United States"/>
    <s v="Virginia Beach"/>
    <x v="17"/>
    <n v="23464"/>
    <x v="0"/>
    <s v="TEC-AC-10003116"/>
    <x v="2"/>
    <s v="Accessories"/>
    <s v="Memorex Froggy Flash Drive 8 GB"/>
    <n v="53.25"/>
    <n v="3"/>
    <x v="0"/>
    <n v="20.767499999999998"/>
    <n v="0.38999999999999996"/>
  </r>
  <r>
    <n v="6132"/>
    <s v="CA-2014-163447"/>
    <x v="419"/>
    <x v="2"/>
    <n v="12"/>
    <x v="4"/>
    <s v="Sat"/>
    <d v="2014-12-31T00:00:00"/>
    <x v="1"/>
    <s v="TB-21190"/>
    <s v="Thomas Brumley"/>
    <s v="Home Office"/>
    <s v="United States"/>
    <s v="New York City"/>
    <x v="15"/>
    <n v="10011"/>
    <x v="3"/>
    <s v="FUR-CH-10004477"/>
    <x v="0"/>
    <s v="Chairs"/>
    <s v="Global Push Button Manager's Chair, Indigo"/>
    <n v="767.21400000000006"/>
    <n v="14"/>
    <x v="9"/>
    <n v="161.9674"/>
    <n v="0.21111111111111108"/>
  </r>
  <r>
    <n v="6133"/>
    <s v="CA-2017-145737"/>
    <x v="174"/>
    <x v="3"/>
    <n v="9"/>
    <x v="8"/>
    <s v="Fri"/>
    <d v="2017-09-20T00:00:00"/>
    <x v="1"/>
    <s v="AB-10165"/>
    <s v="Alan Barnes"/>
    <s v="Consumer"/>
    <s v="United States"/>
    <s v="Lebanon"/>
    <x v="18"/>
    <n v="37087"/>
    <x v="0"/>
    <s v="OFF-PA-10001033"/>
    <x v="1"/>
    <s v="Paper"/>
    <s v="Xerox 1893"/>
    <n v="163.96"/>
    <n v="5"/>
    <x v="2"/>
    <n v="59.435499999999998"/>
    <n v="0.36249999999999999"/>
  </r>
  <r>
    <n v="6134"/>
    <s v="CA-2016-148096"/>
    <x v="761"/>
    <x v="0"/>
    <n v="8"/>
    <x v="6"/>
    <s v="Tue"/>
    <d v="2016-08-19T00:00:00"/>
    <x v="2"/>
    <s v="AO-10810"/>
    <s v="Anthony O'Donnell"/>
    <s v="Corporate"/>
    <s v="United States"/>
    <s v="Los Angeles"/>
    <x v="1"/>
    <n v="90045"/>
    <x v="1"/>
    <s v="FUR-TA-10004152"/>
    <x v="0"/>
    <s v="Tables"/>
    <s v="Barricks 18&quot; x 48&quot; Non-Folding Utility Table with Bottom Storage Shelf"/>
    <n v="161.28"/>
    <n v="2"/>
    <x v="2"/>
    <n v="12.096"/>
    <n v="7.4999999999999997E-2"/>
  </r>
  <r>
    <n v="6135"/>
    <s v="CA-2016-146766"/>
    <x v="253"/>
    <x v="0"/>
    <n v="11"/>
    <x v="0"/>
    <s v="Fri"/>
    <d v="2016-11-04T00:00:00"/>
    <x v="3"/>
    <s v="TT-21220"/>
    <s v="Thomas Thornton"/>
    <s v="Consumer"/>
    <s v="United States"/>
    <s v="Chula Vista"/>
    <x v="1"/>
    <n v="91911"/>
    <x v="1"/>
    <s v="OFF-AR-10002135"/>
    <x v="1"/>
    <s v="Art"/>
    <s v="Boston Heavy-Duty Trimline Electric Pencil Sharpeners"/>
    <n v="192.8"/>
    <n v="4"/>
    <x v="0"/>
    <n v="55.911999999999999"/>
    <n v="0.28999999999999998"/>
  </r>
  <r>
    <n v="6136"/>
    <s v="CA-2015-105613"/>
    <x v="1085"/>
    <x v="1"/>
    <n v="10"/>
    <x v="2"/>
    <s v="Sun"/>
    <d v="2015-10-22T00:00:00"/>
    <x v="1"/>
    <s v="KN-16705"/>
    <s v="Kristina Nunn"/>
    <s v="Home Office"/>
    <s v="United States"/>
    <s v="Mcallen"/>
    <x v="5"/>
    <n v="78501"/>
    <x v="2"/>
    <s v="TEC-AC-10000521"/>
    <x v="2"/>
    <s v="Accessories"/>
    <s v="Verbatim Slim CD and DVD Storage Cases, 50/Pack"/>
    <n v="27.696000000000002"/>
    <n v="3"/>
    <x v="2"/>
    <n v="3.4620000000000002"/>
    <n v="0.125"/>
  </r>
  <r>
    <n v="6138"/>
    <s v="US-2016-142251"/>
    <x v="727"/>
    <x v="0"/>
    <n v="10"/>
    <x v="2"/>
    <s v="Mon"/>
    <d v="2016-11-04T00:00:00"/>
    <x v="0"/>
    <s v="FO-14305"/>
    <s v="Frank Olsen"/>
    <s v="Consumer"/>
    <s v="United States"/>
    <s v="Hollywood"/>
    <x v="2"/>
    <n v="33021"/>
    <x v="0"/>
    <s v="OFF-PA-10002986"/>
    <x v="1"/>
    <s v="Paper"/>
    <s v="Xerox 1898"/>
    <n v="32.064"/>
    <n v="6"/>
    <x v="2"/>
    <n v="11.2224"/>
    <n v="0.35000000000000003"/>
  </r>
  <r>
    <n v="6139"/>
    <s v="CA-2014-131247"/>
    <x v="803"/>
    <x v="2"/>
    <n v="3"/>
    <x v="10"/>
    <s v="Sun"/>
    <d v="2014-04-04T00:00:00"/>
    <x v="1"/>
    <s v="GA-14725"/>
    <s v="Guy Armstrong"/>
    <s v="Consumer"/>
    <s v="United States"/>
    <s v="San Francisco"/>
    <x v="1"/>
    <n v="94110"/>
    <x v="1"/>
    <s v="FUR-BO-10001337"/>
    <x v="0"/>
    <s v="Bookcases"/>
    <s v="O'Sullivan Living Dimensions 2-Shelf Bookcases"/>
    <n v="205.666"/>
    <n v="2"/>
    <x v="11"/>
    <n v="-12.098000000000001"/>
    <n v="-5.8823529411764712E-2"/>
  </r>
  <r>
    <n v="6140"/>
    <s v="US-2015-113593"/>
    <x v="24"/>
    <x v="1"/>
    <n v="4"/>
    <x v="3"/>
    <s v="Sat"/>
    <d v="2015-04-20T00:00:00"/>
    <x v="2"/>
    <s v="NC-18415"/>
    <s v="Nathan Cano"/>
    <s v="Consumer"/>
    <s v="United States"/>
    <s v="Santa Maria"/>
    <x v="1"/>
    <n v="93454"/>
    <x v="1"/>
    <s v="OFF-ST-10000532"/>
    <x v="1"/>
    <s v="Storage"/>
    <s v="Advantus Rolling Drawer Organizers"/>
    <n v="115.44"/>
    <n v="3"/>
    <x v="0"/>
    <n v="30.014399999999998"/>
    <n v="0.26"/>
  </r>
  <r>
    <n v="6141"/>
    <s v="CA-2017-121083"/>
    <x v="360"/>
    <x v="3"/>
    <n v="7"/>
    <x v="7"/>
    <s v="Sun"/>
    <d v="2017-07-15T00:00:00"/>
    <x v="1"/>
    <s v="JF-15190"/>
    <s v="Jamie Frazer"/>
    <s v="Consumer"/>
    <s v="United States"/>
    <s v="Manchester"/>
    <x v="29"/>
    <n v="6040"/>
    <x v="3"/>
    <s v="OFF-PA-10001497"/>
    <x v="1"/>
    <s v="Paper"/>
    <s v="Xerox 1914"/>
    <n v="274.8"/>
    <n v="5"/>
    <x v="0"/>
    <n v="134.65199999999999"/>
    <n v="0.48999999999999994"/>
  </r>
  <r>
    <n v="6145"/>
    <s v="CA-2017-151190"/>
    <x v="812"/>
    <x v="3"/>
    <n v="6"/>
    <x v="1"/>
    <s v="Tue"/>
    <d v="2017-07-01T00:00:00"/>
    <x v="1"/>
    <s v="GT-14710"/>
    <s v="Greg Tran"/>
    <s v="Consumer"/>
    <s v="United States"/>
    <s v="Omaha"/>
    <x v="8"/>
    <n v="68104"/>
    <x v="2"/>
    <s v="OFF-PA-10000575"/>
    <x v="1"/>
    <s v="Paper"/>
    <s v="Wirebound Message Books, Four 2 3/4 x 5 White Forms per Page"/>
    <n v="20.07"/>
    <n v="3"/>
    <x v="0"/>
    <n v="9.2322000000000006"/>
    <n v="0.46"/>
  </r>
  <r>
    <n v="6146"/>
    <s v="CA-2014-133543"/>
    <x v="1086"/>
    <x v="2"/>
    <n v="12"/>
    <x v="4"/>
    <s v="Mon"/>
    <d v="2014-12-26T00:00:00"/>
    <x v="1"/>
    <s v="KM-16660"/>
    <s v="Khloe Miller"/>
    <s v="Consumer"/>
    <s v="United States"/>
    <s v="San Jose"/>
    <x v="1"/>
    <n v="95123"/>
    <x v="1"/>
    <s v="OFF-AR-10003394"/>
    <x v="1"/>
    <s v="Art"/>
    <s v="Newell 332"/>
    <n v="11.76"/>
    <n v="4"/>
    <x v="0"/>
    <n v="3.1751999999999998"/>
    <n v="0.26999999999999996"/>
  </r>
  <r>
    <n v="6147"/>
    <s v="CA-2017-105130"/>
    <x v="607"/>
    <x v="3"/>
    <n v="11"/>
    <x v="0"/>
    <s v="Tue"/>
    <d v="2017-11-25T00:00:00"/>
    <x v="1"/>
    <s v="PJ-18835"/>
    <s v="Patrick Jones"/>
    <s v="Corporate"/>
    <s v="United States"/>
    <s v="San Francisco"/>
    <x v="1"/>
    <n v="94122"/>
    <x v="1"/>
    <s v="OFF-AR-10003394"/>
    <x v="1"/>
    <s v="Art"/>
    <s v="Newell 332"/>
    <n v="11.76"/>
    <n v="4"/>
    <x v="0"/>
    <n v="3.1751999999999998"/>
    <n v="0.26999999999999996"/>
  </r>
  <r>
    <n v="6149"/>
    <s v="CA-2016-161928"/>
    <x v="806"/>
    <x v="0"/>
    <n v="6"/>
    <x v="1"/>
    <s v="Mon"/>
    <d v="2016-06-29T00:00:00"/>
    <x v="0"/>
    <s v="AC-10660"/>
    <s v="Anna Chung"/>
    <s v="Consumer"/>
    <s v="United States"/>
    <s v="San Francisco"/>
    <x v="1"/>
    <n v="94109"/>
    <x v="1"/>
    <s v="TEC-PH-10003484"/>
    <x v="2"/>
    <s v="Phones"/>
    <s v="Ooma Telo VoIP Home Phone System"/>
    <n v="201.584"/>
    <n v="2"/>
    <x v="2"/>
    <n v="12.599"/>
    <n v="6.25E-2"/>
  </r>
  <r>
    <n v="6150"/>
    <s v="CA-2017-101322"/>
    <x v="116"/>
    <x v="3"/>
    <n v="12"/>
    <x v="4"/>
    <s v="Thu"/>
    <d v="2017-12-31T00:00:00"/>
    <x v="2"/>
    <s v="JG-15310"/>
    <s v="Jason Gross"/>
    <s v="Corporate"/>
    <s v="United States"/>
    <s v="Long Beach"/>
    <x v="1"/>
    <n v="90805"/>
    <x v="1"/>
    <s v="FUR-CH-10003968"/>
    <x v="0"/>
    <s v="Chairs"/>
    <s v="Novimex Turbo Task Chair"/>
    <n v="340.70400000000001"/>
    <n v="6"/>
    <x v="2"/>
    <n v="-34.070399999999999"/>
    <n v="-9.9999999999999992E-2"/>
  </r>
  <r>
    <n v="6151"/>
    <s v="US-2016-106600"/>
    <x v="143"/>
    <x v="0"/>
    <n v="4"/>
    <x v="3"/>
    <s v="Fri"/>
    <d v="2016-04-11T00:00:00"/>
    <x v="2"/>
    <s v="RM-19375"/>
    <s v="Raymond Messe"/>
    <s v="Consumer"/>
    <s v="United States"/>
    <s v="Columbus"/>
    <x v="32"/>
    <n v="31907"/>
    <x v="0"/>
    <s v="FUR-BO-10001608"/>
    <x v="0"/>
    <s v="Bookcases"/>
    <s v="Hon Metal Bookcases, Black"/>
    <n v="354.9"/>
    <n v="5"/>
    <x v="0"/>
    <n v="88.724999999999994"/>
    <n v="0.25"/>
  </r>
  <r>
    <n v="6152"/>
    <s v="CA-2014-111871"/>
    <x v="767"/>
    <x v="2"/>
    <n v="3"/>
    <x v="10"/>
    <s v="Tue"/>
    <d v="2014-03-21T00:00:00"/>
    <x v="0"/>
    <s v="EK-13795"/>
    <s v="Eileen Kiefer"/>
    <s v="Home Office"/>
    <s v="United States"/>
    <s v="San Francisco"/>
    <x v="1"/>
    <n v="94110"/>
    <x v="1"/>
    <s v="FUR-BO-10004218"/>
    <x v="0"/>
    <s v="Bookcases"/>
    <s v="Bush Heritage Pine Collection 5-Shelf Bookcase, Albany Pine Finish, *Special Order"/>
    <n v="1198.33"/>
    <n v="10"/>
    <x v="11"/>
    <n v="70.489999999999995"/>
    <n v="5.8823529411764705E-2"/>
  </r>
  <r>
    <n v="6153"/>
    <s v="CA-2017-139437"/>
    <x v="442"/>
    <x v="3"/>
    <n v="7"/>
    <x v="7"/>
    <s v="Mon"/>
    <d v="2017-07-08T00:00:00"/>
    <x v="1"/>
    <s v="RD-19585"/>
    <s v="Rob Dowd"/>
    <s v="Consumer"/>
    <s v="United States"/>
    <s v="Los Angeles"/>
    <x v="1"/>
    <n v="90004"/>
    <x v="1"/>
    <s v="OFF-ST-10002485"/>
    <x v="1"/>
    <s v="Storage"/>
    <s v="Rogers Deluxe File Chest"/>
    <n v="87.92"/>
    <n v="4"/>
    <x v="0"/>
    <n v="0.87919999999999998"/>
    <n v="0.01"/>
  </r>
  <r>
    <n v="6158"/>
    <s v="CA-2016-104150"/>
    <x v="1087"/>
    <x v="0"/>
    <n v="8"/>
    <x v="6"/>
    <s v="Wed"/>
    <d v="2016-08-05T00:00:00"/>
    <x v="0"/>
    <s v="AG-10330"/>
    <s v="Alex Grayson"/>
    <s v="Consumer"/>
    <s v="United States"/>
    <s v="Tulsa"/>
    <x v="26"/>
    <n v="74133"/>
    <x v="2"/>
    <s v="OFF-EN-10002504"/>
    <x v="1"/>
    <s v="Envelopes"/>
    <s v="Tyvek  Top-Opening Peel &amp; Seel Envelopes, Plain White"/>
    <n v="81.540000000000006"/>
    <n v="3"/>
    <x v="0"/>
    <n v="38.323799999999999"/>
    <n v="0.47"/>
  </r>
  <r>
    <n v="6160"/>
    <s v="CA-2016-161025"/>
    <x v="274"/>
    <x v="0"/>
    <n v="12"/>
    <x v="4"/>
    <s v="Sat"/>
    <d v="2016-12-09T00:00:00"/>
    <x v="1"/>
    <s v="GM-14440"/>
    <s v="Gary McGarr"/>
    <s v="Consumer"/>
    <s v="United States"/>
    <s v="Los Angeles"/>
    <x v="1"/>
    <n v="90049"/>
    <x v="1"/>
    <s v="OFF-ST-10001932"/>
    <x v="1"/>
    <s v="Storage"/>
    <s v="Fellowes Staxonsteel Drawer Files"/>
    <n v="772.68"/>
    <n v="4"/>
    <x v="0"/>
    <n v="108.1752"/>
    <n v="0.14000000000000001"/>
  </r>
  <r>
    <n v="6161"/>
    <s v="CA-2014-103989"/>
    <x v="1088"/>
    <x v="2"/>
    <n v="3"/>
    <x v="10"/>
    <s v="Wed"/>
    <d v="2014-03-21T00:00:00"/>
    <x v="2"/>
    <s v="MC-17605"/>
    <s v="Matt Connell"/>
    <s v="Corporate"/>
    <s v="United States"/>
    <s v="Lakeland"/>
    <x v="2"/>
    <n v="33801"/>
    <x v="0"/>
    <s v="TEC-PH-10004667"/>
    <x v="2"/>
    <s v="Phones"/>
    <s v="Cisco 8x8 Inc. 6753i IP Business Phone System"/>
    <n v="323.976"/>
    <n v="3"/>
    <x v="2"/>
    <n v="28.347899999999999"/>
    <n v="8.7499999999999994E-2"/>
  </r>
  <r>
    <n v="6168"/>
    <s v="CA-2015-142433"/>
    <x v="700"/>
    <x v="1"/>
    <n v="4"/>
    <x v="3"/>
    <s v="Mon"/>
    <d v="2015-04-25T00:00:00"/>
    <x v="1"/>
    <s v="ES-14020"/>
    <s v="Erica Smith"/>
    <s v="Consumer"/>
    <s v="United States"/>
    <s v="Houston"/>
    <x v="5"/>
    <n v="77036"/>
    <x v="2"/>
    <s v="OFF-PA-10002377"/>
    <x v="1"/>
    <s v="Paper"/>
    <s v="Xerox 1916"/>
    <n v="117.456"/>
    <n v="3"/>
    <x v="2"/>
    <n v="44.045999999999999"/>
    <n v="0.375"/>
  </r>
  <r>
    <n v="6169"/>
    <s v="CA-2015-132815"/>
    <x v="441"/>
    <x v="1"/>
    <n v="9"/>
    <x v="8"/>
    <s v="Sat"/>
    <d v="2015-09-22T00:00:00"/>
    <x v="0"/>
    <s v="RW-19540"/>
    <s v="Rick Wilson"/>
    <s v="Corporate"/>
    <s v="United States"/>
    <s v="Los Angeles"/>
    <x v="1"/>
    <n v="90008"/>
    <x v="1"/>
    <s v="OFF-PA-10004530"/>
    <x v="1"/>
    <s v="Paper"/>
    <s v="Personal Creations Ink Jet Cards and Labels"/>
    <n v="22.96"/>
    <n v="2"/>
    <x v="0"/>
    <n v="11.250400000000001"/>
    <n v="0.49"/>
  </r>
  <r>
    <n v="6170"/>
    <s v="CA-2014-101266"/>
    <x v="9"/>
    <x v="2"/>
    <n v="8"/>
    <x v="6"/>
    <s v="Wed"/>
    <d v="2014-08-30T00:00:00"/>
    <x v="0"/>
    <s v="MM-17920"/>
    <s v="Michael Moore"/>
    <s v="Consumer"/>
    <s v="United States"/>
    <s v="Springfield"/>
    <x v="17"/>
    <n v="22153"/>
    <x v="0"/>
    <s v="OFF-PA-10002986"/>
    <x v="1"/>
    <s v="Paper"/>
    <s v="Xerox 1898"/>
    <n v="13.36"/>
    <n v="2"/>
    <x v="0"/>
    <n v="6.4127999999999998"/>
    <n v="0.48"/>
  </r>
  <r>
    <n v="6171"/>
    <s v="CA-2016-141523"/>
    <x v="1047"/>
    <x v="0"/>
    <n v="12"/>
    <x v="4"/>
    <s v="Mon"/>
    <d v="2016-12-24T00:00:00"/>
    <x v="0"/>
    <s v="MH-17440"/>
    <s v="Mark Haberlin"/>
    <s v="Corporate"/>
    <s v="United States"/>
    <s v="New York City"/>
    <x v="15"/>
    <n v="10035"/>
    <x v="3"/>
    <s v="OFF-BI-10000948"/>
    <x v="1"/>
    <s v="Binders"/>
    <s v="GBC Laser Imprintable Binding System Covers, Desert Sand"/>
    <n v="34.247999999999998"/>
    <n v="3"/>
    <x v="2"/>
    <n v="11.5587"/>
    <n v="0.33750000000000002"/>
  </r>
  <r>
    <n v="6173"/>
    <s v="US-2014-106299"/>
    <x v="1089"/>
    <x v="2"/>
    <n v="8"/>
    <x v="6"/>
    <s v="Sat"/>
    <d v="2014-08-08T00:00:00"/>
    <x v="1"/>
    <s v="NZ-18565"/>
    <s v="Nick Zandusky"/>
    <s v="Home Office"/>
    <s v="United States"/>
    <s v="Springfield"/>
    <x v="25"/>
    <n v="65807"/>
    <x v="2"/>
    <s v="OFF-BI-10001758"/>
    <x v="1"/>
    <s v="Binders"/>
    <s v="Wilson Jones 14 Line Acrylic Coated Pressboard Data Binders"/>
    <n v="26.7"/>
    <n v="5"/>
    <x v="0"/>
    <n v="12.548999999999999"/>
    <n v="0.47"/>
  </r>
  <r>
    <n v="6176"/>
    <s v="CA-2015-158421"/>
    <x v="478"/>
    <x v="1"/>
    <n v="9"/>
    <x v="8"/>
    <s v="Mon"/>
    <d v="2015-09-26T00:00:00"/>
    <x v="1"/>
    <s v="GB-14575"/>
    <s v="Giulietta Baptist"/>
    <s v="Consumer"/>
    <s v="United States"/>
    <s v="Columbia"/>
    <x v="20"/>
    <n v="29203"/>
    <x v="0"/>
    <s v="FUR-CH-10000309"/>
    <x v="0"/>
    <s v="Chairs"/>
    <s v="Global Comet Stacking Arm Chair"/>
    <n v="1690.04"/>
    <n v="4"/>
    <x v="0"/>
    <n v="422.51"/>
    <n v="0.25"/>
  </r>
  <r>
    <n v="6185"/>
    <s v="CA-2016-143609"/>
    <x v="25"/>
    <x v="0"/>
    <n v="12"/>
    <x v="4"/>
    <s v="Sun"/>
    <d v="2016-12-13T00:00:00"/>
    <x v="2"/>
    <s v="DB-13270"/>
    <s v="Deborah Brumfield"/>
    <s v="Home Office"/>
    <s v="United States"/>
    <s v="Portland"/>
    <x v="21"/>
    <n v="97206"/>
    <x v="1"/>
    <s v="FUR-CH-10004218"/>
    <x v="0"/>
    <s v="Chairs"/>
    <s v="Global Fabric Manager's Chair, Dark Gray"/>
    <n v="403.92"/>
    <n v="5"/>
    <x v="2"/>
    <n v="25.245000000000001"/>
    <n v="6.25E-2"/>
  </r>
  <r>
    <n v="6186"/>
    <s v="CA-2015-138331"/>
    <x v="971"/>
    <x v="1"/>
    <n v="8"/>
    <x v="6"/>
    <s v="Fri"/>
    <d v="2015-08-12T00:00:00"/>
    <x v="1"/>
    <s v="JK-15625"/>
    <s v="Jim Karlsson"/>
    <s v="Consumer"/>
    <s v="United States"/>
    <s v="Philadelphia"/>
    <x v="9"/>
    <n v="19120"/>
    <x v="3"/>
    <s v="OFF-AR-10002952"/>
    <x v="1"/>
    <s v="Art"/>
    <s v="Stanley Contemporary Battery Pencil Sharpeners"/>
    <n v="106.8"/>
    <n v="10"/>
    <x v="2"/>
    <n v="10.68"/>
    <n v="0.1"/>
  </r>
  <r>
    <n v="6187"/>
    <s v="CA-2015-138954"/>
    <x v="218"/>
    <x v="1"/>
    <n v="11"/>
    <x v="0"/>
    <s v="Sun"/>
    <d v="2015-11-17T00:00:00"/>
    <x v="2"/>
    <s v="MH-17785"/>
    <s v="Maya Herman"/>
    <s v="Corporate"/>
    <s v="United States"/>
    <s v="New York City"/>
    <x v="15"/>
    <n v="10035"/>
    <x v="3"/>
    <s v="OFF-ST-10003058"/>
    <x v="1"/>
    <s v="Storage"/>
    <s v="Eldon Mobile Mega Data Cart  Mega Stackable  Add-On Trays"/>
    <n v="70.95"/>
    <n v="3"/>
    <x v="0"/>
    <n v="20.575500000000002"/>
    <n v="0.29000000000000004"/>
  </r>
  <r>
    <n v="6190"/>
    <s v="CA-2017-157903"/>
    <x v="1090"/>
    <x v="3"/>
    <n v="4"/>
    <x v="3"/>
    <s v="Tue"/>
    <d v="2017-04-08T00:00:00"/>
    <x v="1"/>
    <s v="AM-10705"/>
    <s v="Anne McFarland"/>
    <s v="Consumer"/>
    <s v="United States"/>
    <s v="Des Plaines"/>
    <x v="10"/>
    <n v="60016"/>
    <x v="2"/>
    <s v="TEC-PH-10004345"/>
    <x v="2"/>
    <s v="Phones"/>
    <s v="Cisco SPA 502G IP Phone"/>
    <n v="383.84"/>
    <n v="4"/>
    <x v="2"/>
    <n v="47.98"/>
    <n v="0.125"/>
  </r>
  <r>
    <n v="6191"/>
    <s v="CA-2016-157259"/>
    <x v="432"/>
    <x v="0"/>
    <n v="12"/>
    <x v="4"/>
    <s v="Sat"/>
    <d v="2016-12-28T00:00:00"/>
    <x v="1"/>
    <s v="JM-15535"/>
    <s v="Jessica Myrick"/>
    <s v="Consumer"/>
    <s v="United States"/>
    <s v="New York City"/>
    <x v="15"/>
    <n v="10035"/>
    <x v="3"/>
    <s v="FUR-FU-10003192"/>
    <x v="0"/>
    <s v="Furnishings"/>
    <s v="Luxo Adjustable Task Clamp Lamp"/>
    <n v="799.56"/>
    <n v="9"/>
    <x v="0"/>
    <n v="207.88560000000001"/>
    <n v="0.26"/>
  </r>
  <r>
    <n v="6192"/>
    <s v="CA-2017-107986"/>
    <x v="1091"/>
    <x v="3"/>
    <n v="12"/>
    <x v="4"/>
    <s v="Wed"/>
    <d v="2017-12-13T00:00:00"/>
    <x v="3"/>
    <s v="MW-18220"/>
    <s v="Mitch Webber"/>
    <s v="Consumer"/>
    <s v="United States"/>
    <s v="Seattle"/>
    <x v="4"/>
    <n v="98103"/>
    <x v="1"/>
    <s v="OFF-ST-10001325"/>
    <x v="1"/>
    <s v="Storage"/>
    <s v="Sterilite Officeware Hinged File Box"/>
    <n v="31.44"/>
    <n v="3"/>
    <x v="0"/>
    <n v="8.4887999999999995"/>
    <n v="0.26999999999999996"/>
  </r>
  <r>
    <n v="6193"/>
    <s v="CA-2017-104927"/>
    <x v="66"/>
    <x v="3"/>
    <n v="12"/>
    <x v="4"/>
    <s v="Fri"/>
    <d v="2017-12-26T00:00:00"/>
    <x v="1"/>
    <s v="AG-10330"/>
    <s v="Alex Grayson"/>
    <s v="Consumer"/>
    <s v="United States"/>
    <s v="Houston"/>
    <x v="5"/>
    <n v="77095"/>
    <x v="2"/>
    <s v="OFF-PA-10000019"/>
    <x v="1"/>
    <s v="Paper"/>
    <s v="Xerox 1931"/>
    <n v="25.92"/>
    <n v="5"/>
    <x v="2"/>
    <n v="9.0719999999999992"/>
    <n v="0.34999999999999992"/>
  </r>
  <r>
    <n v="6196"/>
    <s v="CA-2017-113453"/>
    <x v="207"/>
    <x v="3"/>
    <n v="10"/>
    <x v="2"/>
    <s v="Sat"/>
    <d v="2017-10-28T00:00:00"/>
    <x v="1"/>
    <s v="CM-12160"/>
    <s v="Charles McCrossin"/>
    <s v="Consumer"/>
    <s v="United States"/>
    <s v="Philadelphia"/>
    <x v="9"/>
    <n v="19143"/>
    <x v="3"/>
    <s v="TEC-PH-10004165"/>
    <x v="2"/>
    <s v="Phones"/>
    <s v="Mitel MiVoice 5330e IP Phone"/>
    <n v="329.988"/>
    <n v="2"/>
    <x v="8"/>
    <n v="-76.997200000000007"/>
    <n v="-0.23333333333333336"/>
  </r>
  <r>
    <n v="6198"/>
    <s v="CA-2015-149909"/>
    <x v="50"/>
    <x v="1"/>
    <n v="11"/>
    <x v="0"/>
    <s v="Fri"/>
    <d v="2015-11-17T00:00:00"/>
    <x v="1"/>
    <s v="RA-19915"/>
    <s v="Russell Applegate"/>
    <s v="Consumer"/>
    <s v="United States"/>
    <s v="Columbus"/>
    <x v="14"/>
    <n v="47201"/>
    <x v="2"/>
    <s v="OFF-PA-10000726"/>
    <x v="1"/>
    <s v="Paper"/>
    <s v="Black Print Carbonless Snap-Off Rapid Letter, 8 1/2&quot; x 7&quot;"/>
    <n v="63.77"/>
    <n v="7"/>
    <x v="0"/>
    <n v="28.6965"/>
    <n v="0.44999999999999996"/>
  </r>
  <r>
    <n v="6201"/>
    <s v="CA-2015-146675"/>
    <x v="389"/>
    <x v="1"/>
    <n v="4"/>
    <x v="3"/>
    <s v="Thu"/>
    <d v="2015-04-20T00:00:00"/>
    <x v="1"/>
    <s v="SB-20185"/>
    <s v="Sarah Brown"/>
    <s v="Consumer"/>
    <s v="United States"/>
    <s v="Evanston"/>
    <x v="10"/>
    <n v="60201"/>
    <x v="2"/>
    <s v="TEC-CO-10001766"/>
    <x v="2"/>
    <s v="Copiers"/>
    <s v="Canon PC940 Copier"/>
    <n v="1439.9680000000001"/>
    <n v="4"/>
    <x v="2"/>
    <n v="485.98919999999998"/>
    <n v="0.33749999999999997"/>
  </r>
  <r>
    <n v="6203"/>
    <s v="CA-2016-118332"/>
    <x v="185"/>
    <x v="0"/>
    <n v="12"/>
    <x v="4"/>
    <s v="Fri"/>
    <d v="2016-12-23T00:00:00"/>
    <x v="1"/>
    <s v="PK-19075"/>
    <s v="Pete Kriz"/>
    <s v="Consumer"/>
    <s v="United States"/>
    <s v="Apple Valley"/>
    <x v="1"/>
    <n v="92307"/>
    <x v="1"/>
    <s v="FUR-CH-10001708"/>
    <x v="0"/>
    <s v="Chairs"/>
    <s v="Office Star - Contemporary Swivel Chair with Padded Adjustable Arms and Flex Back"/>
    <n v="563.91999999999996"/>
    <n v="5"/>
    <x v="2"/>
    <n v="7.0490000000000004"/>
    <n v="1.2500000000000002E-2"/>
  </r>
  <r>
    <n v="6204"/>
    <s v="CA-2016-133669"/>
    <x v="147"/>
    <x v="0"/>
    <n v="10"/>
    <x v="2"/>
    <s v="Fri"/>
    <d v="2016-10-27T00:00:00"/>
    <x v="1"/>
    <s v="SV-20935"/>
    <s v="Susan Vittorini"/>
    <s v="Consumer"/>
    <s v="United States"/>
    <s v="Columbus"/>
    <x v="24"/>
    <n v="43229"/>
    <x v="3"/>
    <s v="TEC-PH-10001305"/>
    <x v="2"/>
    <s v="Phones"/>
    <s v="Panasonic KX TS208W Corded phone"/>
    <n v="235.15199999999999"/>
    <n v="8"/>
    <x v="8"/>
    <n v="-47.0304"/>
    <n v="-0.2"/>
  </r>
  <r>
    <n v="6205"/>
    <s v="CA-2017-145660"/>
    <x v="96"/>
    <x v="3"/>
    <n v="12"/>
    <x v="4"/>
    <s v="Fri"/>
    <d v="2017-12-03T00:00:00"/>
    <x v="2"/>
    <s v="MG-17650"/>
    <s v="Matthew Grinstein"/>
    <s v="Home Office"/>
    <s v="United States"/>
    <s v="Marion"/>
    <x v="24"/>
    <n v="43302"/>
    <x v="3"/>
    <s v="FUR-FU-10002885"/>
    <x v="0"/>
    <s v="Furnishings"/>
    <s v="Magna Visual Magnetic Picture Hangers"/>
    <n v="7.7119999999999997"/>
    <n v="2"/>
    <x v="2"/>
    <n v="1.7352000000000001"/>
    <n v="0.22500000000000001"/>
  </r>
  <r>
    <n v="6206"/>
    <s v="CA-2016-133697"/>
    <x v="200"/>
    <x v="0"/>
    <n v="10"/>
    <x v="2"/>
    <s v="Thu"/>
    <d v="2016-10-24T00:00:00"/>
    <x v="0"/>
    <s v="CM-12445"/>
    <s v="Chuck Magee"/>
    <s v="Consumer"/>
    <s v="United States"/>
    <s v="Houston"/>
    <x v="5"/>
    <n v="77095"/>
    <x v="2"/>
    <s v="OFF-PA-10000726"/>
    <x v="1"/>
    <s v="Paper"/>
    <s v="Black Print Carbonless Snap-Off Rapid Letter, 8 1/2&quot; x 7&quot;"/>
    <n v="51.015999999999998"/>
    <n v="7"/>
    <x v="2"/>
    <n v="15.942500000000001"/>
    <n v="0.3125"/>
  </r>
  <r>
    <n v="6209"/>
    <s v="CA-2017-148138"/>
    <x v="363"/>
    <x v="3"/>
    <n v="9"/>
    <x v="8"/>
    <s v="Fri"/>
    <d v="2017-10-03T00:00:00"/>
    <x v="1"/>
    <s v="ME-18010"/>
    <s v="Michelle Ellison"/>
    <s v="Corporate"/>
    <s v="United States"/>
    <s v="Marion"/>
    <x v="24"/>
    <n v="43302"/>
    <x v="3"/>
    <s v="OFF-ST-10000563"/>
    <x v="1"/>
    <s v="Storage"/>
    <s v="Fellowes Bankers Box Stor/Drawer Steel Plus"/>
    <n v="51.167999999999999"/>
    <n v="2"/>
    <x v="2"/>
    <n v="-6.3959999999999999"/>
    <n v="-0.125"/>
  </r>
  <r>
    <n v="6210"/>
    <s v="CA-2017-119809"/>
    <x v="237"/>
    <x v="3"/>
    <n v="8"/>
    <x v="6"/>
    <s v="Fri"/>
    <d v="2017-08-25T00:00:00"/>
    <x v="1"/>
    <s v="YS-21880"/>
    <s v="Yana Sorensen"/>
    <s v="Corporate"/>
    <s v="United States"/>
    <s v="Seattle"/>
    <x v="4"/>
    <n v="98103"/>
    <x v="1"/>
    <s v="OFF-BI-10003925"/>
    <x v="1"/>
    <s v="Binders"/>
    <s v="Fellowes PB300 Plastic Comb Binding Machine"/>
    <n v="2793.5279999999998"/>
    <n v="9"/>
    <x v="2"/>
    <n v="942.81569999999999"/>
    <n v="0.33750000000000002"/>
  </r>
  <r>
    <n v="6213"/>
    <s v="CA-2017-149944"/>
    <x v="105"/>
    <x v="3"/>
    <n v="11"/>
    <x v="0"/>
    <s v="Sun"/>
    <d v="2017-11-16T00:00:00"/>
    <x v="0"/>
    <s v="MB-17305"/>
    <s v="Maria Bertelson"/>
    <s v="Consumer"/>
    <s v="United States"/>
    <s v="Longview"/>
    <x v="4"/>
    <n v="98632"/>
    <x v="1"/>
    <s v="OFF-FA-10003495"/>
    <x v="1"/>
    <s v="Fasteners"/>
    <s v="Staples"/>
    <n v="18.239999999999998"/>
    <n v="3"/>
    <x v="0"/>
    <n v="9.1199999999999992"/>
    <n v="0.5"/>
  </r>
  <r>
    <n v="6215"/>
    <s v="CA-2014-128538"/>
    <x v="851"/>
    <x v="2"/>
    <n v="10"/>
    <x v="2"/>
    <s v="Sat"/>
    <d v="2014-10-15T00:00:00"/>
    <x v="1"/>
    <s v="AS-10240"/>
    <s v="Alan Shonely"/>
    <s v="Consumer"/>
    <s v="United States"/>
    <s v="Redondo Beach"/>
    <x v="1"/>
    <n v="90278"/>
    <x v="1"/>
    <s v="OFF-EN-10001219"/>
    <x v="1"/>
    <s v="Envelopes"/>
    <s v="#10- 4 1/8&quot; x 9 1/2&quot; Security-Tint Envelopes"/>
    <n v="7.64"/>
    <n v="1"/>
    <x v="0"/>
    <n v="3.7435999999999998"/>
    <n v="0.49"/>
  </r>
  <r>
    <n v="6218"/>
    <s v="US-2015-129553"/>
    <x v="1092"/>
    <x v="1"/>
    <n v="7"/>
    <x v="7"/>
    <s v="Mon"/>
    <d v="2015-08-02T00:00:00"/>
    <x v="1"/>
    <s v="PG-18820"/>
    <s v="Patrick Gardner"/>
    <s v="Consumer"/>
    <s v="United States"/>
    <s v="Louisville"/>
    <x v="0"/>
    <n v="40214"/>
    <x v="0"/>
    <s v="TEC-PH-10004897"/>
    <x v="2"/>
    <s v="Phones"/>
    <s v="Mediabridge Sport Armband iPhone 5s"/>
    <n v="29.97"/>
    <n v="3"/>
    <x v="0"/>
    <n v="0.29970000000000002"/>
    <n v="1.0000000000000002E-2"/>
  </r>
  <r>
    <n v="6219"/>
    <s v="CA-2016-160220"/>
    <x v="200"/>
    <x v="0"/>
    <n v="10"/>
    <x v="2"/>
    <s v="Thu"/>
    <d v="2016-10-26T00:00:00"/>
    <x v="1"/>
    <s v="JS-16030"/>
    <s v="Joy Smith"/>
    <s v="Consumer"/>
    <s v="United States"/>
    <s v="Trenton"/>
    <x v="12"/>
    <n v="48183"/>
    <x v="2"/>
    <s v="TEC-PH-10001300"/>
    <x v="2"/>
    <s v="Phones"/>
    <s v="iKross Bluetooth Portable Keyboard + Cell Phone Stand Holder + Brush for Apple iPhone 5S 5C 5, 4S 4"/>
    <n v="125.7"/>
    <n v="6"/>
    <x v="0"/>
    <n v="35.195999999999998"/>
    <n v="0.27999999999999997"/>
  </r>
  <r>
    <n v="6222"/>
    <s v="US-2017-157224"/>
    <x v="32"/>
    <x v="3"/>
    <n v="9"/>
    <x v="8"/>
    <s v="Thu"/>
    <d v="2017-09-18T00:00:00"/>
    <x v="0"/>
    <s v="JB-16000"/>
    <s v="Joy Bell-"/>
    <s v="Consumer"/>
    <s v="United States"/>
    <s v="Los Angeles"/>
    <x v="1"/>
    <n v="90045"/>
    <x v="1"/>
    <s v="OFF-LA-10000121"/>
    <x v="1"/>
    <s v="Labels"/>
    <s v="Avery 48"/>
    <n v="56.7"/>
    <n v="9"/>
    <x v="0"/>
    <n v="26.082000000000001"/>
    <n v="0.45999999999999996"/>
  </r>
  <r>
    <n v="6223"/>
    <s v="CA-2017-140627"/>
    <x v="329"/>
    <x v="3"/>
    <n v="12"/>
    <x v="4"/>
    <s v="Sat"/>
    <d v="2017-12-27T00:00:00"/>
    <x v="1"/>
    <s v="DK-12985"/>
    <s v="Darren Koutras"/>
    <s v="Consumer"/>
    <s v="United States"/>
    <s v="Hendersonville"/>
    <x v="18"/>
    <n v="37075"/>
    <x v="0"/>
    <s v="FUR-FU-10000087"/>
    <x v="0"/>
    <s v="Furnishings"/>
    <s v="Executive Impressions 14&quot; Two-Color Numerals Wall Clock"/>
    <n v="72.703999999999994"/>
    <n v="4"/>
    <x v="2"/>
    <n v="19.084800000000001"/>
    <n v="0.26250000000000007"/>
  </r>
  <r>
    <n v="6226"/>
    <s v="CA-2015-133445"/>
    <x v="346"/>
    <x v="1"/>
    <n v="10"/>
    <x v="2"/>
    <s v="Mon"/>
    <d v="2015-10-09T00:00:00"/>
    <x v="1"/>
    <s v="JF-15490"/>
    <s v="Jeremy Farry"/>
    <s v="Consumer"/>
    <s v="United States"/>
    <s v="Portland"/>
    <x v="21"/>
    <n v="97206"/>
    <x v="1"/>
    <s v="FUR-BO-10003660"/>
    <x v="0"/>
    <s v="Bookcases"/>
    <s v="Bush Cubix Collection Bookcases, Fully Assembled"/>
    <n v="66.293999999999997"/>
    <n v="1"/>
    <x v="7"/>
    <n v="-103.86060000000001"/>
    <n v="-1.5666666666666669"/>
  </r>
  <r>
    <n v="6229"/>
    <s v="CA-2016-148208"/>
    <x v="115"/>
    <x v="0"/>
    <n v="1"/>
    <x v="9"/>
    <s v="Fri"/>
    <d v="2016-01-27T00:00:00"/>
    <x v="1"/>
    <s v="BT-11530"/>
    <s v="Bradley Talbott"/>
    <s v="Home Office"/>
    <s v="United States"/>
    <s v="Cleveland"/>
    <x v="24"/>
    <n v="44105"/>
    <x v="3"/>
    <s v="TEC-PH-10004093"/>
    <x v="2"/>
    <s v="Phones"/>
    <s v="Panasonic Kx-TS550"/>
    <n v="110.376"/>
    <n v="4"/>
    <x v="8"/>
    <n v="-20.235600000000002"/>
    <n v="-0.18333333333333335"/>
  </r>
  <r>
    <n v="6231"/>
    <s v="CA-2017-127656"/>
    <x v="494"/>
    <x v="3"/>
    <n v="7"/>
    <x v="7"/>
    <s v="Tue"/>
    <d v="2017-07-17T00:00:00"/>
    <x v="1"/>
    <s v="NW-18400"/>
    <s v="Natalie Webber"/>
    <s v="Consumer"/>
    <s v="United States"/>
    <s v="Waterloo"/>
    <x v="23"/>
    <n v="50701"/>
    <x v="2"/>
    <s v="OFF-AR-10001166"/>
    <x v="1"/>
    <s v="Art"/>
    <s v="Staples in misc. colors"/>
    <n v="30.32"/>
    <n v="4"/>
    <x v="0"/>
    <n v="11.8248"/>
    <n v="0.39"/>
  </r>
  <r>
    <n v="6232"/>
    <s v="US-2017-142188"/>
    <x v="219"/>
    <x v="3"/>
    <n v="9"/>
    <x v="8"/>
    <s v="Mon"/>
    <d v="2017-09-11T00:00:00"/>
    <x v="3"/>
    <s v="JF-15415"/>
    <s v="Jennifer Ferguson"/>
    <s v="Consumer"/>
    <s v="United States"/>
    <s v="Seattle"/>
    <x v="4"/>
    <n v="98105"/>
    <x v="1"/>
    <s v="FUR-CH-10003199"/>
    <x v="0"/>
    <s v="Chairs"/>
    <s v="Office Star - Contemporary Task Swivel Chair"/>
    <n v="177.56800000000001"/>
    <n v="2"/>
    <x v="2"/>
    <n v="8.8783999999999992"/>
    <n v="4.9999999999999989E-2"/>
  </r>
  <r>
    <n v="6237"/>
    <s v="CA-2016-144400"/>
    <x v="1093"/>
    <x v="0"/>
    <n v="2"/>
    <x v="11"/>
    <s v="Tue"/>
    <d v="2016-02-27T00:00:00"/>
    <x v="1"/>
    <s v="AC-10420"/>
    <s v="Alyssa Crouse"/>
    <s v="Corporate"/>
    <s v="United States"/>
    <s v="Philadelphia"/>
    <x v="9"/>
    <n v="19120"/>
    <x v="3"/>
    <s v="OFF-EN-10004386"/>
    <x v="1"/>
    <s v="Envelopes"/>
    <s v="Recycled Interoffice Envelopes with String and Button Closure, 10 x 13"/>
    <n v="57.576000000000001"/>
    <n v="3"/>
    <x v="2"/>
    <n v="21.591000000000001"/>
    <n v="0.375"/>
  </r>
  <r>
    <n v="6238"/>
    <s v="US-2016-155180"/>
    <x v="115"/>
    <x v="0"/>
    <n v="1"/>
    <x v="9"/>
    <s v="Fri"/>
    <d v="2016-01-29T00:00:00"/>
    <x v="1"/>
    <s v="TB-21280"/>
    <s v="Toby Braunhardt"/>
    <s v="Consumer"/>
    <s v="United States"/>
    <s v="New York City"/>
    <x v="15"/>
    <n v="10009"/>
    <x v="3"/>
    <s v="OFF-BI-10004506"/>
    <x v="1"/>
    <s v="Binders"/>
    <s v="Wilson Jones data.warehouse D-Ring Binders with DublLock"/>
    <n v="26.335999999999999"/>
    <n v="4"/>
    <x v="2"/>
    <n v="9.2175999999999991"/>
    <n v="0.35"/>
  </r>
  <r>
    <n v="6239"/>
    <s v="CA-2015-134075"/>
    <x v="294"/>
    <x v="1"/>
    <n v="12"/>
    <x v="4"/>
    <s v="Sat"/>
    <d v="2015-12-16T00:00:00"/>
    <x v="1"/>
    <s v="HA-14905"/>
    <s v="Helen Abelman"/>
    <s v="Consumer"/>
    <s v="United States"/>
    <s v="San Jose"/>
    <x v="1"/>
    <n v="95123"/>
    <x v="1"/>
    <s v="FUR-FU-10004597"/>
    <x v="0"/>
    <s v="Furnishings"/>
    <s v="Eldon Cleatmat Chair Mats for Medium Pile Carpets"/>
    <n v="166.5"/>
    <n v="3"/>
    <x v="0"/>
    <n v="21.645"/>
    <n v="0.13"/>
  </r>
  <r>
    <n v="6241"/>
    <s v="US-2016-131912"/>
    <x v="514"/>
    <x v="0"/>
    <n v="10"/>
    <x v="2"/>
    <s v="Sat"/>
    <d v="2016-11-01T00:00:00"/>
    <x v="0"/>
    <s v="LH-17155"/>
    <s v="Logan Haushalter"/>
    <s v="Consumer"/>
    <s v="United States"/>
    <s v="Los Angeles"/>
    <x v="1"/>
    <n v="90008"/>
    <x v="1"/>
    <s v="OFF-BI-10004236"/>
    <x v="1"/>
    <s v="Binders"/>
    <s v="XtraLife ClearVue Slant-D Ring Binder, White, 3&quot;"/>
    <n v="11.744"/>
    <n v="1"/>
    <x v="2"/>
    <n v="3.8168000000000002"/>
    <n v="0.32500000000000001"/>
  </r>
  <r>
    <n v="6242"/>
    <s v="CA-2017-141572"/>
    <x v="39"/>
    <x v="3"/>
    <n v="5"/>
    <x v="5"/>
    <s v="Sun"/>
    <d v="2017-05-31T00:00:00"/>
    <x v="0"/>
    <s v="LO-17170"/>
    <s v="Lori Olson"/>
    <s v="Corporate"/>
    <s v="United States"/>
    <s v="Concord"/>
    <x v="38"/>
    <n v="3301"/>
    <x v="3"/>
    <s v="FUR-FU-10001185"/>
    <x v="0"/>
    <s v="Furnishings"/>
    <s v="Advantus Employee of the Month Certificate Frame, 11 x 13-1/2"/>
    <n v="247.44"/>
    <n v="8"/>
    <x v="0"/>
    <n v="101.4504"/>
    <n v="0.41000000000000003"/>
  </r>
  <r>
    <n v="6243"/>
    <s v="CA-2014-134621"/>
    <x v="1052"/>
    <x v="2"/>
    <n v="12"/>
    <x v="4"/>
    <s v="Sun"/>
    <d v="2014-12-28T00:00:00"/>
    <x v="1"/>
    <s v="DP-13390"/>
    <s v="Dennis Pardue"/>
    <s v="Home Office"/>
    <s v="United States"/>
    <s v="Columbia"/>
    <x v="18"/>
    <n v="38401"/>
    <x v="0"/>
    <s v="OFF-BI-10000977"/>
    <x v="1"/>
    <s v="Binders"/>
    <s v="Ibico Plastic Spiral Binding Combs"/>
    <n v="18.239999999999998"/>
    <n v="2"/>
    <x v="7"/>
    <n v="-14.592000000000001"/>
    <n v="-0.8"/>
  </r>
  <r>
    <n v="6244"/>
    <s v="CA-2016-165561"/>
    <x v="387"/>
    <x v="0"/>
    <n v="11"/>
    <x v="0"/>
    <s v="Thu"/>
    <d v="2016-11-28T00:00:00"/>
    <x v="1"/>
    <s v="CR-12580"/>
    <s v="Clay Rozendal"/>
    <s v="Home Office"/>
    <s v="United States"/>
    <s v="Bellevue"/>
    <x v="4"/>
    <n v="98006"/>
    <x v="1"/>
    <s v="OFF-SU-10004782"/>
    <x v="1"/>
    <s v="Supplies"/>
    <s v="Elite 5&quot; Scissors"/>
    <n v="25.35"/>
    <n v="3"/>
    <x v="0"/>
    <n v="7.6050000000000004"/>
    <n v="0.3"/>
  </r>
  <r>
    <n v="6245"/>
    <s v="CA-2015-112305"/>
    <x v="311"/>
    <x v="1"/>
    <n v="11"/>
    <x v="0"/>
    <s v="Fri"/>
    <d v="2015-11-25T00:00:00"/>
    <x v="1"/>
    <s v="KB-16405"/>
    <s v="Katrina Bavinger"/>
    <s v="Home Office"/>
    <s v="United States"/>
    <s v="Seattle"/>
    <x v="4"/>
    <n v="98105"/>
    <x v="1"/>
    <s v="OFF-AR-10002067"/>
    <x v="1"/>
    <s v="Art"/>
    <s v="Newell 334"/>
    <n v="119.04"/>
    <n v="6"/>
    <x v="0"/>
    <n v="30.950399999999998"/>
    <n v="0.25999999999999995"/>
  </r>
  <r>
    <n v="6248"/>
    <s v="CA-2017-121580"/>
    <x v="148"/>
    <x v="3"/>
    <n v="5"/>
    <x v="5"/>
    <s v="Mon"/>
    <d v="2017-06-04T00:00:00"/>
    <x v="1"/>
    <s v="ML-17410"/>
    <s v="Maris LaWare"/>
    <s v="Consumer"/>
    <s v="United States"/>
    <s v="Columbus"/>
    <x v="14"/>
    <n v="47201"/>
    <x v="2"/>
    <s v="OFF-BI-10000632"/>
    <x v="1"/>
    <s v="Binders"/>
    <s v="Satellite Sectional Post Binders"/>
    <n v="43.41"/>
    <n v="1"/>
    <x v="0"/>
    <n v="19.968599999999999"/>
    <n v="0.46"/>
  </r>
  <r>
    <n v="6252"/>
    <s v="CA-2014-101147"/>
    <x v="265"/>
    <x v="2"/>
    <n v="12"/>
    <x v="4"/>
    <s v="Tue"/>
    <d v="2014-12-04T00:00:00"/>
    <x v="2"/>
    <s v="MC-17575"/>
    <s v="Matt Collins"/>
    <s v="Consumer"/>
    <s v="United States"/>
    <s v="Chicago"/>
    <x v="10"/>
    <n v="60623"/>
    <x v="2"/>
    <s v="OFF-AP-10004249"/>
    <x v="1"/>
    <s v="Appliances"/>
    <s v="Staple holder"/>
    <n v="2.3940000000000001"/>
    <n v="1"/>
    <x v="3"/>
    <n v="-6.3441000000000001"/>
    <n v="-2.65"/>
  </r>
  <r>
    <n v="6253"/>
    <s v="CA-2014-165806"/>
    <x v="944"/>
    <x v="2"/>
    <n v="4"/>
    <x v="3"/>
    <s v="Mon"/>
    <d v="2014-04-07T00:00:00"/>
    <x v="3"/>
    <s v="VM-21685"/>
    <s v="Valerie Mitchum"/>
    <s v="Home Office"/>
    <s v="United States"/>
    <s v="Marietta"/>
    <x v="32"/>
    <n v="30062"/>
    <x v="0"/>
    <s v="OFF-PA-10003441"/>
    <x v="1"/>
    <s v="Paper"/>
    <s v="Xerox 226"/>
    <n v="58.32"/>
    <n v="9"/>
    <x v="0"/>
    <n v="27.993600000000001"/>
    <n v="0.48"/>
  </r>
  <r>
    <n v="6255"/>
    <s v="CA-2015-151624"/>
    <x v="1009"/>
    <x v="1"/>
    <n v="9"/>
    <x v="8"/>
    <s v="Tue"/>
    <d v="2015-09-14T00:00:00"/>
    <x v="1"/>
    <s v="VW-21775"/>
    <s v="Victoria Wilson"/>
    <s v="Corporate"/>
    <s v="United States"/>
    <s v="Montgomery"/>
    <x v="19"/>
    <n v="36116"/>
    <x v="0"/>
    <s v="FUR-FU-10001731"/>
    <x v="0"/>
    <s v="Furnishings"/>
    <s v="Acrylic Self-Standing Desk Frames"/>
    <n v="21.36"/>
    <n v="8"/>
    <x v="0"/>
    <n v="8.1167999999999996"/>
    <n v="0.38"/>
  </r>
  <r>
    <n v="6256"/>
    <s v="CA-2017-139444"/>
    <x v="425"/>
    <x v="3"/>
    <n v="9"/>
    <x v="8"/>
    <s v="Sat"/>
    <d v="2017-09-15T00:00:00"/>
    <x v="1"/>
    <s v="GK-14620"/>
    <s v="Grace Kelly"/>
    <s v="Corporate"/>
    <s v="United States"/>
    <s v="Plano"/>
    <x v="5"/>
    <n v="75023"/>
    <x v="2"/>
    <s v="OFF-LA-10000134"/>
    <x v="1"/>
    <s v="Labels"/>
    <s v="Avery 511"/>
    <n v="9.8559999999999999"/>
    <n v="4"/>
    <x v="2"/>
    <n v="3.4496000000000002"/>
    <n v="0.35000000000000003"/>
  </r>
  <r>
    <n v="6257"/>
    <s v="CA-2015-133977"/>
    <x v="680"/>
    <x v="1"/>
    <n v="9"/>
    <x v="8"/>
    <s v="Sun"/>
    <d v="2015-09-08T00:00:00"/>
    <x v="0"/>
    <s v="AT-10435"/>
    <s v="Alyssa Tate"/>
    <s v="Home Office"/>
    <s v="United States"/>
    <s v="Tamarac"/>
    <x v="2"/>
    <n v="33319"/>
    <x v="0"/>
    <s v="OFF-BI-10003166"/>
    <x v="1"/>
    <s v="Binders"/>
    <s v="GBC Plasticlear Binding Covers"/>
    <n v="3.444"/>
    <n v="1"/>
    <x v="7"/>
    <n v="-2.5255999999999998"/>
    <n v="-0.73333333333333328"/>
  </r>
  <r>
    <n v="6258"/>
    <s v="CA-2017-141425"/>
    <x v="802"/>
    <x v="3"/>
    <n v="11"/>
    <x v="0"/>
    <s v="Thu"/>
    <d v="2017-11-06T00:00:00"/>
    <x v="0"/>
    <s v="AR-10825"/>
    <s v="Anthony Rawles"/>
    <s v="Corporate"/>
    <s v="United States"/>
    <s v="Columbus"/>
    <x v="24"/>
    <n v="43229"/>
    <x v="3"/>
    <s v="OFF-SU-10000646"/>
    <x v="1"/>
    <s v="Supplies"/>
    <s v="Premier Automatic Letter Opener"/>
    <n v="384.59199999999998"/>
    <n v="2"/>
    <x v="2"/>
    <n v="-81.725800000000007"/>
    <n v="-0.21250000000000002"/>
  </r>
  <r>
    <n v="6259"/>
    <s v="CA-2015-133536"/>
    <x v="261"/>
    <x v="1"/>
    <n v="3"/>
    <x v="10"/>
    <s v="Sat"/>
    <d v="2015-03-30T00:00:00"/>
    <x v="0"/>
    <s v="JH-15820"/>
    <s v="John Huston"/>
    <s v="Consumer"/>
    <s v="United States"/>
    <s v="New York City"/>
    <x v="15"/>
    <n v="10009"/>
    <x v="3"/>
    <s v="OFF-EN-10004459"/>
    <x v="1"/>
    <s v="Envelopes"/>
    <s v="Security-Tint Envelopes"/>
    <n v="22.92"/>
    <n v="3"/>
    <x v="0"/>
    <n v="11.2308"/>
    <n v="0.49"/>
  </r>
  <r>
    <n v="6260"/>
    <s v="CA-2015-150441"/>
    <x v="858"/>
    <x v="1"/>
    <n v="8"/>
    <x v="6"/>
    <s v="Thu"/>
    <d v="2015-08-17T00:00:00"/>
    <x v="0"/>
    <s v="RA-19285"/>
    <s v="Ralph Arnett"/>
    <s v="Consumer"/>
    <s v="United States"/>
    <s v="Richmond"/>
    <x v="14"/>
    <n v="47374"/>
    <x v="2"/>
    <s v="OFF-BI-10003529"/>
    <x v="1"/>
    <s v="Binders"/>
    <s v="Avery Round Ring Poly Binders"/>
    <n v="11.36"/>
    <n v="4"/>
    <x v="0"/>
    <n v="5.5663999999999998"/>
    <n v="0.49"/>
  </r>
  <r>
    <n v="6261"/>
    <s v="CA-2015-162607"/>
    <x v="788"/>
    <x v="1"/>
    <n v="5"/>
    <x v="5"/>
    <s v="Tue"/>
    <d v="2015-05-18T00:00:00"/>
    <x v="1"/>
    <s v="RO-19780"/>
    <s v="Rose O'Brian"/>
    <s v="Consumer"/>
    <s v="United States"/>
    <s v="Seattle"/>
    <x v="4"/>
    <n v="98115"/>
    <x v="1"/>
    <s v="OFF-BI-10002949"/>
    <x v="1"/>
    <s v="Binders"/>
    <s v="Prestige Round Ring Binders"/>
    <n v="14.592000000000001"/>
    <n v="3"/>
    <x v="2"/>
    <n v="4.9248000000000003"/>
    <n v="0.33750000000000002"/>
  </r>
  <r>
    <n v="6262"/>
    <s v="CA-2017-103506"/>
    <x v="282"/>
    <x v="3"/>
    <n v="7"/>
    <x v="7"/>
    <s v="Sun"/>
    <d v="2017-07-27T00:00:00"/>
    <x v="1"/>
    <s v="LR-17035"/>
    <s v="Lisa Ryan"/>
    <s v="Corporate"/>
    <s v="United States"/>
    <s v="Long Beach"/>
    <x v="15"/>
    <n v="11561"/>
    <x v="3"/>
    <s v="OFF-LA-10001158"/>
    <x v="1"/>
    <s v="Labels"/>
    <s v="Avery Address/Shipping Labels for Typewriters, 4&quot; x 2&quot;"/>
    <n v="41.4"/>
    <n v="4"/>
    <x v="0"/>
    <n v="19.872"/>
    <n v="0.48000000000000004"/>
  </r>
  <r>
    <n v="6264"/>
    <s v="CA-2017-160724"/>
    <x v="1018"/>
    <x v="3"/>
    <n v="5"/>
    <x v="5"/>
    <s v="Fri"/>
    <d v="2017-05-10T00:00:00"/>
    <x v="1"/>
    <s v="YS-21880"/>
    <s v="Yana Sorensen"/>
    <s v="Corporate"/>
    <s v="United States"/>
    <s v="Columbus"/>
    <x v="32"/>
    <n v="31907"/>
    <x v="0"/>
    <s v="OFF-BI-10004965"/>
    <x v="1"/>
    <s v="Binders"/>
    <s v="Ibico Covers for Plastic or Wire Binding Elements"/>
    <n v="34.5"/>
    <n v="3"/>
    <x v="0"/>
    <n v="15.525"/>
    <n v="0.45"/>
  </r>
  <r>
    <n v="6265"/>
    <s v="US-2016-115952"/>
    <x v="1094"/>
    <x v="0"/>
    <n v="10"/>
    <x v="2"/>
    <s v="Thu"/>
    <d v="2016-10-06T00:00:00"/>
    <x v="3"/>
    <s v="JH-15910"/>
    <s v="Jonathan Howell"/>
    <s v="Consumer"/>
    <s v="United States"/>
    <s v="Tulsa"/>
    <x v="26"/>
    <n v="74133"/>
    <x v="2"/>
    <s v="OFF-BI-10004654"/>
    <x v="1"/>
    <s v="Binders"/>
    <s v="Avery Binding System Hidden Tab Executive Style Index Sets"/>
    <n v="28.85"/>
    <n v="5"/>
    <x v="0"/>
    <n v="14.425000000000001"/>
    <n v="0.5"/>
  </r>
  <r>
    <n v="6266"/>
    <s v="CA-2014-146731"/>
    <x v="928"/>
    <x v="2"/>
    <n v="11"/>
    <x v="0"/>
    <s v="Mon"/>
    <d v="2014-11-08T00:00:00"/>
    <x v="1"/>
    <s v="AT-10735"/>
    <s v="Annie Thurman"/>
    <s v="Consumer"/>
    <s v="United States"/>
    <s v="Nashville"/>
    <x v="18"/>
    <n v="37211"/>
    <x v="0"/>
    <s v="OFF-PA-10000141"/>
    <x v="1"/>
    <s v="Paper"/>
    <s v="Ampad Evidence Wirebond Steno Books, 6&quot; x 9&quot;"/>
    <n v="3.488"/>
    <n v="2"/>
    <x v="2"/>
    <n v="1.1772"/>
    <n v="0.33750000000000002"/>
  </r>
  <r>
    <n v="6268"/>
    <s v="CA-2015-115392"/>
    <x v="483"/>
    <x v="1"/>
    <n v="10"/>
    <x v="2"/>
    <s v="Thu"/>
    <d v="2015-10-04T00:00:00"/>
    <x v="0"/>
    <s v="RM-19675"/>
    <s v="Robert Marley"/>
    <s v="Home Office"/>
    <s v="United States"/>
    <s v="Cambridge"/>
    <x v="31"/>
    <n v="2138"/>
    <x v="3"/>
    <s v="TEC-PH-10002496"/>
    <x v="2"/>
    <s v="Phones"/>
    <s v="Cisco SPA301"/>
    <n v="311.98"/>
    <n v="2"/>
    <x v="0"/>
    <n v="93.593999999999994"/>
    <n v="0.3"/>
  </r>
  <r>
    <n v="6270"/>
    <s v="CA-2017-102379"/>
    <x v="571"/>
    <x v="3"/>
    <n v="12"/>
    <x v="4"/>
    <s v="Sat"/>
    <d v="2017-12-06T00:00:00"/>
    <x v="1"/>
    <s v="BB-11545"/>
    <s v="Brenda Bowman"/>
    <s v="Corporate"/>
    <s v="United States"/>
    <s v="Oakland"/>
    <x v="1"/>
    <n v="94601"/>
    <x v="1"/>
    <s v="TEC-PH-10001448"/>
    <x v="2"/>
    <s v="Phones"/>
    <s v="Anker Astro 15000mAh USB Portable Charger"/>
    <n v="39.991999999999997"/>
    <n v="1"/>
    <x v="2"/>
    <n v="-7.9984000000000002"/>
    <n v="-0.2"/>
  </r>
  <r>
    <n v="6273"/>
    <s v="CA-2017-149706"/>
    <x v="157"/>
    <x v="3"/>
    <n v="12"/>
    <x v="4"/>
    <s v="Mon"/>
    <d v="2017-12-12T00:00:00"/>
    <x v="2"/>
    <s v="AS-10285"/>
    <s v="Alejandro Savely"/>
    <s v="Corporate"/>
    <s v="United States"/>
    <s v="Palatine"/>
    <x v="10"/>
    <n v="60067"/>
    <x v="2"/>
    <s v="TEC-AC-10001284"/>
    <x v="2"/>
    <s v="Accessories"/>
    <s v="Enermax Briskie RF Wireless Keyboard and Mouse Combo"/>
    <n v="116.312"/>
    <n v="7"/>
    <x v="2"/>
    <n v="23.2624"/>
    <n v="0.2"/>
  </r>
  <r>
    <n v="6274"/>
    <s v="US-2016-139087"/>
    <x v="19"/>
    <x v="0"/>
    <n v="7"/>
    <x v="7"/>
    <s v="Sun"/>
    <d v="2016-07-22T00:00:00"/>
    <x v="0"/>
    <s v="DK-13375"/>
    <s v="Dennis Kane"/>
    <s v="Consumer"/>
    <s v="United States"/>
    <s v="Seattle"/>
    <x v="4"/>
    <n v="98105"/>
    <x v="1"/>
    <s v="FUR-FU-10001847"/>
    <x v="0"/>
    <s v="Furnishings"/>
    <s v="Eldon Image Series Black Desk Accessories"/>
    <n v="12.42"/>
    <n v="3"/>
    <x v="0"/>
    <n v="4.4711999999999996"/>
    <n v="0.36"/>
  </r>
  <r>
    <n v="6281"/>
    <s v="CA-2017-152226"/>
    <x v="602"/>
    <x v="3"/>
    <n v="5"/>
    <x v="5"/>
    <s v="Fri"/>
    <d v="2017-05-16T00:00:00"/>
    <x v="1"/>
    <s v="JH-15910"/>
    <s v="Jonathan Howell"/>
    <s v="Consumer"/>
    <s v="United States"/>
    <s v="Cincinnati"/>
    <x v="24"/>
    <n v="45231"/>
    <x v="3"/>
    <s v="OFF-LA-10000443"/>
    <x v="1"/>
    <s v="Labels"/>
    <s v="Avery 501"/>
    <n v="5.9039999999999999"/>
    <n v="2"/>
    <x v="2"/>
    <n v="1.9925999999999999"/>
    <n v="0.33749999999999997"/>
  </r>
  <r>
    <n v="6282"/>
    <s v="CA-2015-116484"/>
    <x v="311"/>
    <x v="1"/>
    <n v="11"/>
    <x v="0"/>
    <s v="Fri"/>
    <d v="2015-11-26T00:00:00"/>
    <x v="1"/>
    <s v="JK-15205"/>
    <s v="Jamie Kunitz"/>
    <s v="Consumer"/>
    <s v="United States"/>
    <s v="Marion"/>
    <x v="24"/>
    <n v="43302"/>
    <x v="3"/>
    <s v="FUR-FU-10002874"/>
    <x v="0"/>
    <s v="Furnishings"/>
    <s v="Ultra Commercial Grade Dual Valve Door Closer"/>
    <n v="63.823999999999998"/>
    <n v="2"/>
    <x v="2"/>
    <n v="9.5736000000000008"/>
    <n v="0.15000000000000002"/>
  </r>
  <r>
    <n v="6284"/>
    <s v="CA-2016-100944"/>
    <x v="443"/>
    <x v="0"/>
    <n v="9"/>
    <x v="8"/>
    <s v="Sat"/>
    <d v="2016-09-28T00:00:00"/>
    <x v="1"/>
    <s v="EH-13765"/>
    <s v="Edward Hooks"/>
    <s v="Corporate"/>
    <s v="United States"/>
    <s v="Los Angeles"/>
    <x v="1"/>
    <n v="90049"/>
    <x v="1"/>
    <s v="OFF-EN-10001453"/>
    <x v="1"/>
    <s v="Envelopes"/>
    <s v="Tyvek Interoffice Envelopes, 9 1/2&quot; x 12 1/2&quot;, 100/Box"/>
    <n v="304.89999999999998"/>
    <n v="5"/>
    <x v="0"/>
    <n v="143.303"/>
    <n v="0.47000000000000003"/>
  </r>
  <r>
    <n v="6286"/>
    <s v="CA-2016-125080"/>
    <x v="147"/>
    <x v="0"/>
    <n v="10"/>
    <x v="2"/>
    <s v="Fri"/>
    <d v="2016-10-26T00:00:00"/>
    <x v="1"/>
    <s v="VW-21775"/>
    <s v="Victoria Wilson"/>
    <s v="Corporate"/>
    <s v="United States"/>
    <s v="Lakewood"/>
    <x v="24"/>
    <n v="44107"/>
    <x v="3"/>
    <s v="FUR-TA-10003238"/>
    <x v="0"/>
    <s v="Tables"/>
    <s v="Chromcraft Bull-Nose Wood 48&quot; x 96&quot; Rectangular Conference Tables"/>
    <n v="661.17600000000004"/>
    <n v="2"/>
    <x v="8"/>
    <n v="-231.41159999999999"/>
    <n v="-0.35"/>
  </r>
  <r>
    <n v="6287"/>
    <s v="CA-2016-121020"/>
    <x v="1050"/>
    <x v="0"/>
    <n v="10"/>
    <x v="2"/>
    <s v="Mon"/>
    <d v="2016-10-31T00:00:00"/>
    <x v="1"/>
    <s v="CG-12040"/>
    <s v="Catherine Glotzbach"/>
    <s v="Home Office"/>
    <s v="United States"/>
    <s v="Lebanon"/>
    <x v="18"/>
    <n v="37087"/>
    <x v="0"/>
    <s v="TEC-PH-10001061"/>
    <x v="2"/>
    <s v="Phones"/>
    <s v="Apple iPhone 5C"/>
    <n v="239.976"/>
    <n v="3"/>
    <x v="2"/>
    <n v="17.998200000000001"/>
    <n v="7.4999999999999997E-2"/>
  </r>
  <r>
    <n v="6288"/>
    <s v="CA-2014-100090"/>
    <x v="996"/>
    <x v="2"/>
    <n v="7"/>
    <x v="7"/>
    <s v="Tue"/>
    <d v="2014-07-12T00:00:00"/>
    <x v="1"/>
    <s v="EB-13705"/>
    <s v="Ed Braxton"/>
    <s v="Corporate"/>
    <s v="United States"/>
    <s v="San Francisco"/>
    <x v="1"/>
    <n v="94122"/>
    <x v="1"/>
    <s v="FUR-TA-10003715"/>
    <x v="0"/>
    <s v="Tables"/>
    <s v="Hon 2111 Invitation Series Corner Table"/>
    <n v="502.488"/>
    <n v="3"/>
    <x v="2"/>
    <n v="-87.935400000000001"/>
    <n v="-0.17500000000000002"/>
  </r>
  <r>
    <n v="6290"/>
    <s v="US-2015-139675"/>
    <x v="646"/>
    <x v="1"/>
    <n v="3"/>
    <x v="10"/>
    <s v="Fri"/>
    <d v="2015-03-18T00:00:00"/>
    <x v="0"/>
    <s v="NF-18595"/>
    <s v="Nicole Fjeld"/>
    <s v="Home Office"/>
    <s v="United States"/>
    <s v="Chico"/>
    <x v="1"/>
    <n v="95928"/>
    <x v="1"/>
    <s v="FUR-CH-10004063"/>
    <x v="0"/>
    <s v="Chairs"/>
    <s v="Global Deluxe High-Back Manager's Chair"/>
    <n v="915.13599999999997"/>
    <n v="4"/>
    <x v="2"/>
    <n v="102.9528"/>
    <n v="0.1125"/>
  </r>
  <r>
    <n v="6292"/>
    <s v="CA-2017-143756"/>
    <x v="571"/>
    <x v="3"/>
    <n v="12"/>
    <x v="4"/>
    <s v="Sat"/>
    <d v="2017-12-05T00:00:00"/>
    <x v="2"/>
    <s v="ME-17725"/>
    <s v="Max Engle"/>
    <s v="Consumer"/>
    <s v="United States"/>
    <s v="Salem"/>
    <x v="17"/>
    <n v="24153"/>
    <x v="0"/>
    <s v="FUR-CH-10001854"/>
    <x v="0"/>
    <s v="Chairs"/>
    <s v="Office Star - Professional Matrix Back Chair with 2-to-1 Synchro Tilt and Mesh Fabric Seat"/>
    <n v="701.96"/>
    <n v="2"/>
    <x v="0"/>
    <n v="168.47040000000001"/>
    <n v="0.24"/>
  </r>
  <r>
    <n v="6293"/>
    <s v="CA-2015-151253"/>
    <x v="1095"/>
    <x v="1"/>
    <n v="4"/>
    <x v="3"/>
    <s v="Wed"/>
    <d v="2015-04-26T00:00:00"/>
    <x v="1"/>
    <s v="AZ-10750"/>
    <s v="Annie Zypern"/>
    <s v="Consumer"/>
    <s v="United States"/>
    <s v="Los Angeles"/>
    <x v="1"/>
    <n v="90008"/>
    <x v="1"/>
    <s v="TEC-PH-10002923"/>
    <x v="2"/>
    <s v="Phones"/>
    <s v="Logitech B530 USB Headset - headset - Full size, Binaural"/>
    <n v="88.775999999999996"/>
    <n v="3"/>
    <x v="2"/>
    <n v="7.7679"/>
    <n v="8.7500000000000008E-2"/>
  </r>
  <r>
    <n v="6295"/>
    <s v="CA-2014-141152"/>
    <x v="1096"/>
    <x v="2"/>
    <n v="9"/>
    <x v="8"/>
    <s v="Tue"/>
    <d v="2014-09-19T00:00:00"/>
    <x v="2"/>
    <s v="RF-19345"/>
    <s v="Randy Ferguson"/>
    <s v="Corporate"/>
    <s v="United States"/>
    <s v="New York City"/>
    <x v="15"/>
    <n v="10024"/>
    <x v="3"/>
    <s v="OFF-BI-10002931"/>
    <x v="1"/>
    <s v="Binders"/>
    <s v="Avery Trapezoid Extra Heavy Duty 4&quot; Binders"/>
    <n v="33.552"/>
    <n v="1"/>
    <x v="2"/>
    <n v="12.582000000000001"/>
    <n v="0.375"/>
  </r>
  <r>
    <n v="6296"/>
    <s v="CA-2014-141313"/>
    <x v="129"/>
    <x v="2"/>
    <n v="12"/>
    <x v="4"/>
    <s v="Sun"/>
    <d v="2015-01-01T00:00:00"/>
    <x v="1"/>
    <s v="AJ-10780"/>
    <s v="Anthony Jacobs"/>
    <s v="Corporate"/>
    <s v="United States"/>
    <s v="Beverly"/>
    <x v="31"/>
    <n v="1915"/>
    <x v="3"/>
    <s v="OFF-AP-10002651"/>
    <x v="1"/>
    <s v="Appliances"/>
    <s v="Hoover Upright Vacuum With Dirt Cup"/>
    <n v="1737.18"/>
    <n v="6"/>
    <x v="0"/>
    <n v="503.78219999999999"/>
    <n v="0.28999999999999998"/>
  </r>
  <r>
    <n v="6299"/>
    <s v="CA-2014-169852"/>
    <x v="615"/>
    <x v="2"/>
    <n v="10"/>
    <x v="2"/>
    <s v="Tue"/>
    <d v="2014-10-26T00:00:00"/>
    <x v="1"/>
    <s v="SF-20965"/>
    <s v="Sylvia Foulston"/>
    <s v="Corporate"/>
    <s v="United States"/>
    <s v="San Diego"/>
    <x v="1"/>
    <n v="92024"/>
    <x v="1"/>
    <s v="OFF-BI-10001460"/>
    <x v="1"/>
    <s v="Binders"/>
    <s v="Plastic Binding Combs"/>
    <n v="36.36"/>
    <n v="3"/>
    <x v="2"/>
    <n v="12.2715"/>
    <n v="0.33750000000000002"/>
  </r>
  <r>
    <n v="6300"/>
    <s v="CA-2017-107314"/>
    <x v="327"/>
    <x v="3"/>
    <n v="11"/>
    <x v="0"/>
    <s v="Thu"/>
    <d v="2017-12-03T00:00:00"/>
    <x v="2"/>
    <s v="MZ-17335"/>
    <s v="Maria Zettner"/>
    <s v="Home Office"/>
    <s v="United States"/>
    <s v="San Francisco"/>
    <x v="1"/>
    <n v="94109"/>
    <x v="1"/>
    <s v="FUR-FU-10003489"/>
    <x v="0"/>
    <s v="Furnishings"/>
    <s v="Contemporary Borderless Frame"/>
    <n v="25.83"/>
    <n v="3"/>
    <x v="0"/>
    <n v="9.5571000000000002"/>
    <n v="0.37000000000000005"/>
  </r>
  <r>
    <n v="6301"/>
    <s v="US-2014-161305"/>
    <x v="568"/>
    <x v="2"/>
    <n v="6"/>
    <x v="1"/>
    <s v="Fri"/>
    <d v="2014-06-12T00:00:00"/>
    <x v="1"/>
    <s v="SB-20170"/>
    <s v="Sarah Bern"/>
    <s v="Consumer"/>
    <s v="United States"/>
    <s v="Chicago"/>
    <x v="10"/>
    <n v="60623"/>
    <x v="2"/>
    <s v="OFF-BI-10002794"/>
    <x v="1"/>
    <s v="Binders"/>
    <s v="Avery Trapezoid Ring Binder, 3&quot; Capacity, Black, 1040 sheets"/>
    <n v="24.588000000000001"/>
    <n v="3"/>
    <x v="3"/>
    <n v="-38.111400000000003"/>
    <n v="-1.55"/>
  </r>
  <r>
    <n v="6303"/>
    <s v="CA-2017-166919"/>
    <x v="51"/>
    <x v="3"/>
    <n v="11"/>
    <x v="0"/>
    <s v="Thu"/>
    <d v="2017-11-27T00:00:00"/>
    <x v="1"/>
    <s v="AH-10210"/>
    <s v="Alan Hwang"/>
    <s v="Consumer"/>
    <s v="United States"/>
    <s v="Dallas"/>
    <x v="5"/>
    <n v="75220"/>
    <x v="2"/>
    <s v="TEC-PH-10001305"/>
    <x v="2"/>
    <s v="Phones"/>
    <s v="Panasonic KX TS208W Corded phone"/>
    <n v="195.96"/>
    <n v="5"/>
    <x v="2"/>
    <n v="19.596"/>
    <n v="9.9999999999999992E-2"/>
  </r>
  <r>
    <n v="6304"/>
    <s v="CA-2017-162712"/>
    <x v="973"/>
    <x v="3"/>
    <n v="6"/>
    <x v="1"/>
    <s v="Sun"/>
    <d v="2017-06-20T00:00:00"/>
    <x v="0"/>
    <s v="NK-18490"/>
    <s v="Neil Knudson"/>
    <s v="Home Office"/>
    <s v="United States"/>
    <s v="Corpus Christi"/>
    <x v="5"/>
    <n v="78415"/>
    <x v="2"/>
    <s v="OFF-PA-10000167"/>
    <x v="1"/>
    <s v="Paper"/>
    <s v="Xerox 1925"/>
    <n v="74.352000000000004"/>
    <n v="3"/>
    <x v="2"/>
    <n v="23.234999999999999"/>
    <n v="0.3125"/>
  </r>
  <r>
    <n v="6305"/>
    <s v="CA-2017-107552"/>
    <x v="1018"/>
    <x v="3"/>
    <n v="5"/>
    <x v="5"/>
    <s v="Fri"/>
    <d v="2017-05-05T00:00:00"/>
    <x v="3"/>
    <s v="AI-10855"/>
    <s v="Arianne Irving"/>
    <s v="Consumer"/>
    <s v="United States"/>
    <s v="New York City"/>
    <x v="15"/>
    <n v="10035"/>
    <x v="3"/>
    <s v="OFF-PA-10002947"/>
    <x v="1"/>
    <s v="Paper"/>
    <s v="Xerox 1923"/>
    <n v="6.68"/>
    <n v="1"/>
    <x v="0"/>
    <n v="3.2063999999999999"/>
    <n v="0.48"/>
  </r>
  <r>
    <n v="6306"/>
    <s v="CA-2016-163328"/>
    <x v="253"/>
    <x v="0"/>
    <n v="11"/>
    <x v="0"/>
    <s v="Fri"/>
    <d v="2016-11-06T00:00:00"/>
    <x v="0"/>
    <s v="TP-21565"/>
    <s v="Tracy Poddar"/>
    <s v="Corporate"/>
    <s v="United States"/>
    <s v="Eugene"/>
    <x v="21"/>
    <n v="97405"/>
    <x v="1"/>
    <s v="OFF-SU-10002301"/>
    <x v="1"/>
    <s v="Supplies"/>
    <s v="Serrated Blade or Curved Handle Hand Letter Openers"/>
    <n v="17.584"/>
    <n v="7"/>
    <x v="2"/>
    <n v="-4.1761999999999997"/>
    <n v="-0.23749999999999999"/>
  </r>
  <r>
    <n v="6312"/>
    <s v="CA-2014-112837"/>
    <x v="1097"/>
    <x v="2"/>
    <n v="9"/>
    <x v="8"/>
    <s v="Thu"/>
    <d v="2014-09-16T00:00:00"/>
    <x v="1"/>
    <s v="LW-17125"/>
    <s v="Liz Willingham"/>
    <s v="Consumer"/>
    <s v="United States"/>
    <s v="Oxnard"/>
    <x v="1"/>
    <n v="93030"/>
    <x v="1"/>
    <s v="FUR-FU-10004006"/>
    <x v="0"/>
    <s v="Furnishings"/>
    <s v="Deflect-o DuraMat Lighweight, Studded, Beveled Mat for Low Pile Carpeting"/>
    <n v="127.95"/>
    <n v="3"/>
    <x v="0"/>
    <n v="21.7515"/>
    <n v="0.16999999999999998"/>
  </r>
  <r>
    <n v="6313"/>
    <s v="CA-2017-120019"/>
    <x v="1098"/>
    <x v="3"/>
    <n v="2"/>
    <x v="11"/>
    <s v="Thu"/>
    <d v="2017-02-21T00:00:00"/>
    <x v="1"/>
    <s v="NG-18355"/>
    <s v="Nat Gilpin"/>
    <s v="Corporate"/>
    <s v="United States"/>
    <s v="Fairfield"/>
    <x v="29"/>
    <n v="6824"/>
    <x v="3"/>
    <s v="OFF-ST-10001932"/>
    <x v="1"/>
    <s v="Storage"/>
    <s v="Fellowes Staxonsteel Drawer Files"/>
    <n v="579.51"/>
    <n v="3"/>
    <x v="0"/>
    <n v="81.131399999999999"/>
    <n v="0.14000000000000001"/>
  </r>
  <r>
    <n v="6315"/>
    <s v="CA-2014-100762"/>
    <x v="156"/>
    <x v="2"/>
    <n v="11"/>
    <x v="0"/>
    <s v="Mon"/>
    <d v="2014-11-29T00:00:00"/>
    <x v="1"/>
    <s v="NG-18355"/>
    <s v="Nat Gilpin"/>
    <s v="Corporate"/>
    <s v="United States"/>
    <s v="Jackson"/>
    <x v="12"/>
    <n v="49201"/>
    <x v="2"/>
    <s v="OFF-AR-10000380"/>
    <x v="1"/>
    <s v="Art"/>
    <s v="Hunt PowerHouse Electric Pencil Sharpener, Blue"/>
    <n v="151.91999999999999"/>
    <n v="4"/>
    <x v="0"/>
    <n v="45.576000000000001"/>
    <n v="0.30000000000000004"/>
  </r>
  <r>
    <n v="6319"/>
    <s v="CA-2017-161459"/>
    <x v="912"/>
    <x v="3"/>
    <n v="11"/>
    <x v="0"/>
    <s v="Sat"/>
    <d v="2017-11-29T00:00:00"/>
    <x v="0"/>
    <s v="EB-13750"/>
    <s v="Edward Becker"/>
    <s v="Corporate"/>
    <s v="United States"/>
    <s v="Laguna Niguel"/>
    <x v="1"/>
    <n v="92677"/>
    <x v="1"/>
    <s v="TEC-PH-10004071"/>
    <x v="2"/>
    <s v="Phones"/>
    <s v="PayAnywhere Card Reader"/>
    <n v="39.96"/>
    <n v="5"/>
    <x v="2"/>
    <n v="3.4965000000000002"/>
    <n v="8.7500000000000008E-2"/>
  </r>
  <r>
    <n v="6321"/>
    <s v="CA-2017-160017"/>
    <x v="391"/>
    <x v="3"/>
    <n v="9"/>
    <x v="8"/>
    <s v="Thu"/>
    <d v="2017-10-02T00:00:00"/>
    <x v="1"/>
    <s v="SP-20860"/>
    <s v="Sung Pak"/>
    <s v="Corporate"/>
    <s v="United States"/>
    <s v="Jacksonville"/>
    <x v="2"/>
    <n v="32216"/>
    <x v="0"/>
    <s v="OFF-PA-10001800"/>
    <x v="1"/>
    <s v="Paper"/>
    <s v="Xerox 220"/>
    <n v="10.368"/>
    <n v="2"/>
    <x v="2"/>
    <n v="3.6288"/>
    <n v="0.35"/>
  </r>
  <r>
    <n v="6322"/>
    <s v="CA-2014-123316"/>
    <x v="302"/>
    <x v="2"/>
    <n v="10"/>
    <x v="2"/>
    <s v="Mon"/>
    <d v="2014-10-17T00:00:00"/>
    <x v="1"/>
    <s v="SP-20545"/>
    <s v="Sibella Parks"/>
    <s v="Corporate"/>
    <s v="United States"/>
    <s v="Mount Vernon"/>
    <x v="15"/>
    <n v="10550"/>
    <x v="3"/>
    <s v="OFF-BI-10002764"/>
    <x v="1"/>
    <s v="Binders"/>
    <s v="Recycled Pressboard Report Cover with Reinforced Top Hinge"/>
    <n v="7.7519999999999998"/>
    <n v="3"/>
    <x v="2"/>
    <n v="2.8100999999999998"/>
    <n v="0.36249999999999999"/>
  </r>
  <r>
    <n v="6323"/>
    <s v="CA-2014-141299"/>
    <x v="558"/>
    <x v="2"/>
    <n v="6"/>
    <x v="1"/>
    <s v="Tue"/>
    <d v="2014-06-07T00:00:00"/>
    <x v="0"/>
    <s v="RB-19795"/>
    <s v="Ross Baird"/>
    <s v="Home Office"/>
    <s v="United States"/>
    <s v="Midland"/>
    <x v="12"/>
    <n v="48640"/>
    <x v="2"/>
    <s v="OFF-EN-10004459"/>
    <x v="1"/>
    <s v="Envelopes"/>
    <s v="Security-Tint Envelopes"/>
    <n v="15.28"/>
    <n v="2"/>
    <x v="0"/>
    <n v="7.4871999999999996"/>
    <n v="0.49"/>
  </r>
  <r>
    <n v="6324"/>
    <s v="CA-2014-104402"/>
    <x v="1099"/>
    <x v="2"/>
    <n v="6"/>
    <x v="1"/>
    <s v="Tue"/>
    <d v="2014-06-23T00:00:00"/>
    <x v="1"/>
    <s v="DB-13660"/>
    <s v="Duane Benoit"/>
    <s v="Consumer"/>
    <s v="United States"/>
    <s v="Newark"/>
    <x v="13"/>
    <n v="19711"/>
    <x v="3"/>
    <s v="TEC-MA-10000423"/>
    <x v="2"/>
    <s v="Machines"/>
    <s v="Texas Instruments TI-34 Scientific Calculator"/>
    <n v="65.97"/>
    <n v="3"/>
    <x v="0"/>
    <n v="31.0059"/>
    <n v="0.47000000000000003"/>
  </r>
  <r>
    <n v="6325"/>
    <s v="CA-2015-110289"/>
    <x v="1100"/>
    <x v="1"/>
    <n v="10"/>
    <x v="2"/>
    <s v="Thu"/>
    <d v="2015-11-02T00:00:00"/>
    <x v="1"/>
    <s v="NB-18655"/>
    <s v="Nona Balk"/>
    <s v="Corporate"/>
    <s v="United States"/>
    <s v="San Francisco"/>
    <x v="1"/>
    <n v="94109"/>
    <x v="1"/>
    <s v="OFF-PA-10002986"/>
    <x v="1"/>
    <s v="Paper"/>
    <s v="Xerox 1898"/>
    <n v="33.4"/>
    <n v="5"/>
    <x v="0"/>
    <n v="16.032"/>
    <n v="0.48000000000000004"/>
  </r>
  <r>
    <n v="6327"/>
    <s v="CA-2014-167927"/>
    <x v="404"/>
    <x v="2"/>
    <n v="1"/>
    <x v="9"/>
    <s v="Mon"/>
    <d v="2014-01-26T00:00:00"/>
    <x v="1"/>
    <s v="XP-21865"/>
    <s v="Xylona Preis"/>
    <s v="Consumer"/>
    <s v="United States"/>
    <s v="Westland"/>
    <x v="12"/>
    <n v="48185"/>
    <x v="2"/>
    <s v="OFF-ST-10000760"/>
    <x v="1"/>
    <s v="Storage"/>
    <s v="Eldon Fold 'N Roll Cart System"/>
    <n v="13.98"/>
    <n v="1"/>
    <x v="0"/>
    <n v="4.0541999999999998"/>
    <n v="0.28999999999999998"/>
  </r>
  <r>
    <n v="6335"/>
    <s v="CA-2014-133305"/>
    <x v="381"/>
    <x v="2"/>
    <n v="7"/>
    <x v="7"/>
    <s v="Fri"/>
    <d v="2014-07-15T00:00:00"/>
    <x v="1"/>
    <s v="MH-17455"/>
    <s v="Mark Hamilton"/>
    <s v="Consumer"/>
    <s v="United States"/>
    <s v="New York City"/>
    <x v="15"/>
    <n v="10011"/>
    <x v="3"/>
    <s v="OFF-PA-10001970"/>
    <x v="1"/>
    <s v="Paper"/>
    <s v="Xerox 1881"/>
    <n v="49.12"/>
    <n v="4"/>
    <x v="0"/>
    <n v="23.086400000000001"/>
    <n v="0.47000000000000003"/>
  </r>
  <r>
    <n v="6337"/>
    <s v="CA-2016-165995"/>
    <x v="133"/>
    <x v="0"/>
    <n v="8"/>
    <x v="6"/>
    <s v="Tue"/>
    <d v="2016-09-06T00:00:00"/>
    <x v="1"/>
    <s v="BG-11740"/>
    <s v="Bruce Geld"/>
    <s v="Consumer"/>
    <s v="United States"/>
    <s v="Los Angeles"/>
    <x v="1"/>
    <n v="90008"/>
    <x v="1"/>
    <s v="FUR-FU-10000672"/>
    <x v="0"/>
    <s v="Furnishings"/>
    <s v="Executive Impressions 10&quot; Spectator Wall Clock"/>
    <n v="47.04"/>
    <n v="4"/>
    <x v="0"/>
    <n v="15.993600000000001"/>
    <n v="0.34"/>
  </r>
  <r>
    <n v="6339"/>
    <s v="CA-2017-143112"/>
    <x v="359"/>
    <x v="3"/>
    <n v="10"/>
    <x v="2"/>
    <s v="Thu"/>
    <d v="2017-10-09T00:00:00"/>
    <x v="1"/>
    <s v="TS-21370"/>
    <s v="Todd Sumrall"/>
    <s v="Corporate"/>
    <s v="United States"/>
    <s v="New York City"/>
    <x v="15"/>
    <n v="10035"/>
    <x v="3"/>
    <s v="TEC-PH-10003095"/>
    <x v="2"/>
    <s v="Phones"/>
    <s v="Samsung HM1900 Bluetooth Headset"/>
    <n v="87.8"/>
    <n v="4"/>
    <x v="0"/>
    <n v="43.9"/>
    <n v="0.5"/>
  </r>
  <r>
    <n v="6342"/>
    <s v="US-2017-105830"/>
    <x v="410"/>
    <x v="0"/>
    <n v="12"/>
    <x v="4"/>
    <s v="Sat"/>
    <d v="2017-01-02T00:00:00"/>
    <x v="2"/>
    <s v="DB-13660"/>
    <s v="Duane Benoit"/>
    <s v="Consumer"/>
    <s v="United States"/>
    <s v="Lancaster"/>
    <x v="24"/>
    <n v="43130"/>
    <x v="3"/>
    <s v="OFF-ST-10002554"/>
    <x v="1"/>
    <s v="Storage"/>
    <s v="Tennsco Industrial Shelving"/>
    <n v="156.512"/>
    <n v="4"/>
    <x v="2"/>
    <n v="-35.215200000000003"/>
    <n v="-0.22500000000000001"/>
  </r>
  <r>
    <n v="6343"/>
    <s v="CA-2015-146255"/>
    <x v="1101"/>
    <x v="1"/>
    <n v="3"/>
    <x v="10"/>
    <s v="Sat"/>
    <d v="2015-03-10T00:00:00"/>
    <x v="2"/>
    <s v="EM-14140"/>
    <s v="Eugene Moren"/>
    <s v="Home Office"/>
    <s v="United States"/>
    <s v="Newark"/>
    <x v="13"/>
    <n v="19711"/>
    <x v="3"/>
    <s v="TEC-AC-10004469"/>
    <x v="2"/>
    <s v="Accessories"/>
    <s v="Microsoft Sculpt Comfort Mouse"/>
    <n v="119.85"/>
    <n v="3"/>
    <x v="0"/>
    <n v="52.734000000000002"/>
    <n v="0.44000000000000006"/>
  </r>
  <r>
    <n v="6347"/>
    <s v="CA-2017-104822"/>
    <x v="178"/>
    <x v="3"/>
    <n v="10"/>
    <x v="2"/>
    <s v="Fri"/>
    <d v="2017-10-20T00:00:00"/>
    <x v="3"/>
    <s v="RB-19465"/>
    <s v="Rick Bensley"/>
    <s v="Home Office"/>
    <s v="United States"/>
    <s v="New York City"/>
    <x v="15"/>
    <n v="10024"/>
    <x v="3"/>
    <s v="OFF-LA-10002034"/>
    <x v="1"/>
    <s v="Labels"/>
    <s v="Avery 478"/>
    <n v="24.55"/>
    <n v="5"/>
    <x v="0"/>
    <n v="12.029500000000001"/>
    <n v="0.49"/>
  </r>
  <r>
    <n v="6348"/>
    <s v="CA-2015-104486"/>
    <x v="486"/>
    <x v="1"/>
    <n v="5"/>
    <x v="5"/>
    <s v="Fri"/>
    <d v="2015-05-06T00:00:00"/>
    <x v="1"/>
    <s v="PO-18850"/>
    <s v="Patrick O'Brill"/>
    <s v="Consumer"/>
    <s v="United States"/>
    <s v="San Francisco"/>
    <x v="1"/>
    <n v="94109"/>
    <x v="1"/>
    <s v="OFF-BI-10000309"/>
    <x v="1"/>
    <s v="Binders"/>
    <s v="GBC Twin Loop Wire Binding Elements, 9/16&quot; Spine, Black"/>
    <n v="12.176"/>
    <n v="1"/>
    <x v="2"/>
    <n v="4.4138000000000002"/>
    <n v="0.36249999999999999"/>
  </r>
  <r>
    <n v="6351"/>
    <s v="CA-2017-161557"/>
    <x v="212"/>
    <x v="3"/>
    <n v="9"/>
    <x v="8"/>
    <s v="Sun"/>
    <d v="2017-09-08T00:00:00"/>
    <x v="1"/>
    <s v="AG-10900"/>
    <s v="Arthur Gainer"/>
    <s v="Consumer"/>
    <s v="United States"/>
    <s v="Dallas"/>
    <x v="5"/>
    <n v="75217"/>
    <x v="2"/>
    <s v="FUR-FU-10004622"/>
    <x v="0"/>
    <s v="Furnishings"/>
    <s v="Eldon Advantage Foldable Chair Mats for Low Pile Carpets"/>
    <n v="108.4"/>
    <n v="5"/>
    <x v="6"/>
    <n v="-105.69"/>
    <n v="-0.97499999999999998"/>
  </r>
  <r>
    <n v="6352"/>
    <s v="CA-2017-161130"/>
    <x v="132"/>
    <x v="3"/>
    <n v="11"/>
    <x v="0"/>
    <s v="Fri"/>
    <d v="2017-11-08T00:00:00"/>
    <x v="1"/>
    <s v="BF-11275"/>
    <s v="Beth Fritzler"/>
    <s v="Corporate"/>
    <s v="United States"/>
    <s v="Miami"/>
    <x v="2"/>
    <n v="33178"/>
    <x v="0"/>
    <s v="TEC-PH-10002549"/>
    <x v="2"/>
    <s v="Phones"/>
    <s v="Polycom SoundPoint IP 450 VoIP phone"/>
    <n v="361.37599999999998"/>
    <n v="2"/>
    <x v="2"/>
    <n v="27.103200000000001"/>
    <n v="7.5000000000000011E-2"/>
  </r>
  <r>
    <n v="6353"/>
    <s v="US-2015-161347"/>
    <x v="1102"/>
    <x v="1"/>
    <n v="9"/>
    <x v="8"/>
    <s v="Sun"/>
    <d v="2015-09-19T00:00:00"/>
    <x v="1"/>
    <s v="HG-14845"/>
    <s v="Harry Greene"/>
    <s v="Consumer"/>
    <s v="United States"/>
    <s v="Philadelphia"/>
    <x v="9"/>
    <n v="19120"/>
    <x v="3"/>
    <s v="OFF-BI-10004209"/>
    <x v="1"/>
    <s v="Binders"/>
    <s v="Fellowes Twister Kit, Gray/Clear, 3/pkg"/>
    <n v="2.4119999999999999"/>
    <n v="1"/>
    <x v="7"/>
    <n v="-2.0099999999999998"/>
    <n v="-0.83333333333333326"/>
  </r>
  <r>
    <n v="6354"/>
    <s v="US-2015-109015"/>
    <x v="680"/>
    <x v="1"/>
    <n v="9"/>
    <x v="8"/>
    <s v="Sun"/>
    <d v="2015-09-12T00:00:00"/>
    <x v="1"/>
    <s v="BS-11590"/>
    <s v="Brendan Sweed"/>
    <s v="Corporate"/>
    <s v="United States"/>
    <s v="New York City"/>
    <x v="15"/>
    <n v="10011"/>
    <x v="3"/>
    <s v="OFF-AP-10001962"/>
    <x v="1"/>
    <s v="Appliances"/>
    <s v="Black &amp; Decker Filter for Double Action Dustbuster Cordless Vac BLDV7210"/>
    <n v="8.39"/>
    <n v="1"/>
    <x v="0"/>
    <n v="2.0975000000000001"/>
    <n v="0.25"/>
  </r>
  <r>
    <n v="6356"/>
    <s v="CA-2014-110611"/>
    <x v="190"/>
    <x v="2"/>
    <n v="10"/>
    <x v="2"/>
    <s v="Mon"/>
    <d v="2014-10-13T00:00:00"/>
    <x v="1"/>
    <s v="JD-16015"/>
    <s v="Joy Daniels"/>
    <s v="Consumer"/>
    <s v="United States"/>
    <s v="Philadelphia"/>
    <x v="9"/>
    <n v="19120"/>
    <x v="3"/>
    <s v="OFF-ST-10000642"/>
    <x v="1"/>
    <s v="Storage"/>
    <s v="Tennsco Lockers, Gray"/>
    <n v="83.92"/>
    <n v="5"/>
    <x v="2"/>
    <n v="-13.637"/>
    <n v="-0.16250000000000001"/>
  </r>
  <r>
    <n v="6357"/>
    <s v="CA-2017-139080"/>
    <x v="204"/>
    <x v="3"/>
    <n v="1"/>
    <x v="9"/>
    <s v="Mon"/>
    <d v="2017-01-28T00:00:00"/>
    <x v="1"/>
    <s v="CS-12250"/>
    <s v="Chris Selesnick"/>
    <s v="Corporate"/>
    <s v="United States"/>
    <s v="Seattle"/>
    <x v="4"/>
    <n v="98103"/>
    <x v="1"/>
    <s v="OFF-BI-10001757"/>
    <x v="1"/>
    <s v="Binders"/>
    <s v="Pressboard Hanging Data Binders for Unburst Sheets"/>
    <n v="19.68"/>
    <n v="5"/>
    <x v="2"/>
    <n v="6.8879999999999999"/>
    <n v="0.35"/>
  </r>
  <r>
    <n v="6361"/>
    <s v="CA-2015-115693"/>
    <x v="889"/>
    <x v="1"/>
    <n v="12"/>
    <x v="4"/>
    <s v="Thu"/>
    <d v="2015-12-15T00:00:00"/>
    <x v="1"/>
    <s v="FC-14245"/>
    <s v="Frank Carlisle"/>
    <s v="Home Office"/>
    <s v="United States"/>
    <s v="Los Angeles"/>
    <x v="1"/>
    <n v="90032"/>
    <x v="1"/>
    <s v="OFF-AR-10003582"/>
    <x v="1"/>
    <s v="Art"/>
    <s v="Boston Electric Pencil Sharpener, Model 1818, Charcoal Black"/>
    <n v="56.3"/>
    <n v="2"/>
    <x v="0"/>
    <n v="15.763999999999999"/>
    <n v="0.28000000000000003"/>
  </r>
  <r>
    <n v="6362"/>
    <s v="US-2014-107993"/>
    <x v="638"/>
    <x v="2"/>
    <n v="11"/>
    <x v="0"/>
    <s v="Tue"/>
    <d v="2014-11-30T00:00:00"/>
    <x v="1"/>
    <s v="SE-20110"/>
    <s v="Sanjit Engle"/>
    <s v="Consumer"/>
    <s v="United States"/>
    <s v="Springfield"/>
    <x v="21"/>
    <n v="97477"/>
    <x v="1"/>
    <s v="OFF-AR-10003179"/>
    <x v="1"/>
    <s v="Art"/>
    <s v="Dixon Ticonderoga Core-Lock Colored Pencils"/>
    <n v="51.015999999999998"/>
    <n v="7"/>
    <x v="2"/>
    <n v="8.2901000000000007"/>
    <n v="0.16250000000000001"/>
  </r>
  <r>
    <n v="6363"/>
    <s v="CA-2017-110443"/>
    <x v="607"/>
    <x v="3"/>
    <n v="11"/>
    <x v="0"/>
    <s v="Tue"/>
    <d v="2017-11-25T00:00:00"/>
    <x v="1"/>
    <s v="CK-12205"/>
    <s v="Chloris Kastensmidt"/>
    <s v="Consumer"/>
    <s v="United States"/>
    <s v="Renton"/>
    <x v="4"/>
    <n v="98059"/>
    <x v="1"/>
    <s v="OFF-BI-10001670"/>
    <x v="1"/>
    <s v="Binders"/>
    <s v="Vinyl Sectional Post Binders"/>
    <n v="150.80000000000001"/>
    <n v="5"/>
    <x v="2"/>
    <n v="56.55"/>
    <n v="0.37499999999999994"/>
  </r>
  <r>
    <n v="6366"/>
    <s v="CA-2017-144848"/>
    <x v="1090"/>
    <x v="3"/>
    <n v="4"/>
    <x v="3"/>
    <s v="Tue"/>
    <d v="2017-04-05T00:00:00"/>
    <x v="2"/>
    <s v="DS-13030"/>
    <s v="Darrin Sayre"/>
    <s v="Home Office"/>
    <s v="United States"/>
    <s v="New York City"/>
    <x v="15"/>
    <n v="10009"/>
    <x v="3"/>
    <s v="TEC-PH-10004006"/>
    <x v="2"/>
    <s v="Phones"/>
    <s v="Panasonic KX - TS880B Telephone"/>
    <n v="41.22"/>
    <n v="1"/>
    <x v="0"/>
    <n v="11.1294"/>
    <n v="0.27"/>
  </r>
  <r>
    <n v="6369"/>
    <s v="US-2017-147998"/>
    <x v="239"/>
    <x v="3"/>
    <n v="5"/>
    <x v="5"/>
    <s v="Fri"/>
    <d v="2017-05-24T00:00:00"/>
    <x v="1"/>
    <s v="SA-20830"/>
    <s v="Sue Ann Reed"/>
    <s v="Consumer"/>
    <s v="United States"/>
    <s v="San Jose"/>
    <x v="1"/>
    <n v="95123"/>
    <x v="1"/>
    <s v="OFF-BI-10002082"/>
    <x v="1"/>
    <s v="Binders"/>
    <s v="GBC Twin Loop Wire Binding Elements"/>
    <n v="133.12"/>
    <n v="5"/>
    <x v="2"/>
    <n v="49.92"/>
    <n v="0.375"/>
  </r>
  <r>
    <n v="6370"/>
    <s v="CA-2016-103919"/>
    <x v="337"/>
    <x v="0"/>
    <n v="10"/>
    <x v="2"/>
    <s v="Mon"/>
    <d v="2016-10-07T00:00:00"/>
    <x v="1"/>
    <s v="TP-21565"/>
    <s v="Tracy Poddar"/>
    <s v="Corporate"/>
    <s v="United States"/>
    <s v="Grand Prairie"/>
    <x v="5"/>
    <n v="75051"/>
    <x v="2"/>
    <s v="FUR-FU-10001756"/>
    <x v="0"/>
    <s v="Furnishings"/>
    <s v="Eldon Expressions Desk Accessory, Wood Photo Frame, Mahogany"/>
    <n v="38.08"/>
    <n v="5"/>
    <x v="6"/>
    <n v="-29.512"/>
    <n v="-0.77500000000000002"/>
  </r>
  <r>
    <n v="6371"/>
    <s v="CA-2016-113425"/>
    <x v="826"/>
    <x v="0"/>
    <n v="11"/>
    <x v="0"/>
    <s v="Mon"/>
    <d v="2016-11-21T00:00:00"/>
    <x v="3"/>
    <s v="JK-16120"/>
    <s v="Julie Kriz"/>
    <s v="Home Office"/>
    <s v="United States"/>
    <s v="New York City"/>
    <x v="15"/>
    <n v="10009"/>
    <x v="3"/>
    <s v="FUR-BO-10002598"/>
    <x v="0"/>
    <s v="Bookcases"/>
    <s v="Hon Metal Bookcases, Putty"/>
    <n v="113.568"/>
    <n v="2"/>
    <x v="2"/>
    <n v="12.776400000000001"/>
    <n v="0.1125"/>
  </r>
  <r>
    <n v="6372"/>
    <s v="CA-2017-143035"/>
    <x v="618"/>
    <x v="3"/>
    <n v="10"/>
    <x v="2"/>
    <s v="Tue"/>
    <d v="2017-10-05T00:00:00"/>
    <x v="0"/>
    <s v="CC-12430"/>
    <s v="Chuck Clark"/>
    <s v="Home Office"/>
    <s v="United States"/>
    <s v="New York City"/>
    <x v="15"/>
    <n v="10009"/>
    <x v="3"/>
    <s v="FUR-FU-10001934"/>
    <x v="0"/>
    <s v="Furnishings"/>
    <s v="Magnifier Swing Arm Lamp"/>
    <n v="83.92"/>
    <n v="4"/>
    <x v="0"/>
    <n v="21.819199999999999"/>
    <n v="0.25999999999999995"/>
  </r>
  <r>
    <n v="6375"/>
    <s v="CA-2014-107811"/>
    <x v="331"/>
    <x v="2"/>
    <n v="4"/>
    <x v="3"/>
    <s v="Tue"/>
    <d v="2014-05-03T00:00:00"/>
    <x v="1"/>
    <s v="LA-16780"/>
    <s v="Laura Armstrong"/>
    <s v="Corporate"/>
    <s v="United States"/>
    <s v="Memphis"/>
    <x v="18"/>
    <n v="38109"/>
    <x v="0"/>
    <s v="FUR-CH-10001394"/>
    <x v="0"/>
    <s v="Chairs"/>
    <s v="Global Leather Executive Chair"/>
    <n v="561.58399999999995"/>
    <n v="2"/>
    <x v="2"/>
    <n v="70.197999999999993"/>
    <n v="0.125"/>
  </r>
  <r>
    <n v="6377"/>
    <s v="CA-2016-163216"/>
    <x v="872"/>
    <x v="0"/>
    <n v="10"/>
    <x v="2"/>
    <s v="Fri"/>
    <d v="2016-10-10T00:00:00"/>
    <x v="2"/>
    <s v="AW-10930"/>
    <s v="Arthur Wiediger"/>
    <s v="Home Office"/>
    <s v="United States"/>
    <s v="Philadelphia"/>
    <x v="9"/>
    <n v="19143"/>
    <x v="3"/>
    <s v="OFF-LA-10000134"/>
    <x v="1"/>
    <s v="Labels"/>
    <s v="Avery 511"/>
    <n v="4.9279999999999999"/>
    <n v="2"/>
    <x v="2"/>
    <n v="1.7248000000000001"/>
    <n v="0.35000000000000003"/>
  </r>
  <r>
    <n v="6378"/>
    <s v="US-2016-116442"/>
    <x v="271"/>
    <x v="0"/>
    <n v="12"/>
    <x v="4"/>
    <s v="Thu"/>
    <d v="2016-12-22T00:00:00"/>
    <x v="1"/>
    <s v="BP-11230"/>
    <s v="Benjamin Patterson"/>
    <s v="Consumer"/>
    <s v="United States"/>
    <s v="Los Angeles"/>
    <x v="1"/>
    <n v="90004"/>
    <x v="1"/>
    <s v="FUR-FU-10002364"/>
    <x v="0"/>
    <s v="Furnishings"/>
    <s v="Eldon Expressions Wood Desk Accessories, Oak"/>
    <n v="14.76"/>
    <n v="2"/>
    <x v="0"/>
    <n v="4.2804000000000002"/>
    <n v="0.29000000000000004"/>
  </r>
  <r>
    <n v="6379"/>
    <s v="CA-2017-150623"/>
    <x v="317"/>
    <x v="3"/>
    <n v="4"/>
    <x v="3"/>
    <s v="Mon"/>
    <d v="2017-04-14T00:00:00"/>
    <x v="1"/>
    <s v="DB-13360"/>
    <s v="Dennis Bolton"/>
    <s v="Home Office"/>
    <s v="United States"/>
    <s v="Waterbury"/>
    <x v="29"/>
    <n v="6708"/>
    <x v="3"/>
    <s v="TEC-AC-10004571"/>
    <x v="2"/>
    <s v="Accessories"/>
    <s v="Logitech G700s Rechargeable Gaming Mouse"/>
    <n v="99.99"/>
    <n v="1"/>
    <x v="0"/>
    <n v="41.995800000000003"/>
    <n v="0.42000000000000004"/>
  </r>
  <r>
    <n v="6381"/>
    <s v="US-2014-163797"/>
    <x v="910"/>
    <x v="2"/>
    <n v="4"/>
    <x v="3"/>
    <s v="Tue"/>
    <d v="2014-04-13T00:00:00"/>
    <x v="1"/>
    <s v="PC-19000"/>
    <s v="Pauline Chand"/>
    <s v="Home Office"/>
    <s v="United States"/>
    <s v="Chandler"/>
    <x v="16"/>
    <n v="85224"/>
    <x v="1"/>
    <s v="OFF-FA-10001883"/>
    <x v="1"/>
    <s v="Fasteners"/>
    <s v="Alliance Super-Size Bands, Assorted Sizes"/>
    <n v="49.792000000000002"/>
    <n v="8"/>
    <x v="2"/>
    <n v="-11.8256"/>
    <n v="-0.23749999999999999"/>
  </r>
  <r>
    <n v="6382"/>
    <s v="CA-2016-127236"/>
    <x v="886"/>
    <x v="0"/>
    <n v="3"/>
    <x v="10"/>
    <s v="Tue"/>
    <d v="2016-04-02T00:00:00"/>
    <x v="1"/>
    <s v="TB-21595"/>
    <s v="Troy Blackwell"/>
    <s v="Consumer"/>
    <s v="United States"/>
    <s v="Springfield"/>
    <x v="24"/>
    <n v="45503"/>
    <x v="3"/>
    <s v="FUR-BO-10004015"/>
    <x v="0"/>
    <s v="Bookcases"/>
    <s v="Bush Andora Bookcase, Maple/Graphite Gray Finish"/>
    <n v="299.97500000000002"/>
    <n v="5"/>
    <x v="5"/>
    <n v="-167.98599999999999"/>
    <n v="-0.55999999999999994"/>
  </r>
  <r>
    <n v="6384"/>
    <s v="US-2017-104661"/>
    <x v="782"/>
    <x v="3"/>
    <n v="1"/>
    <x v="9"/>
    <s v="Sun"/>
    <d v="2017-01-18T00:00:00"/>
    <x v="2"/>
    <s v="TB-21250"/>
    <s v="Tim Brockman"/>
    <s v="Consumer"/>
    <s v="United States"/>
    <s v="Austin"/>
    <x v="5"/>
    <n v="78745"/>
    <x v="2"/>
    <s v="OFF-BI-10001597"/>
    <x v="1"/>
    <s v="Binders"/>
    <s v="Wilson Jones Ledger-Size, Piano-Hinge Binder, 2&quot;, Blue"/>
    <n v="32.783999999999999"/>
    <n v="4"/>
    <x v="3"/>
    <n v="-52.4544"/>
    <n v="-1.6"/>
  </r>
  <r>
    <n v="6390"/>
    <s v="CA-2015-147529"/>
    <x v="1103"/>
    <x v="1"/>
    <n v="2"/>
    <x v="11"/>
    <s v="Sat"/>
    <d v="2015-02-11T00:00:00"/>
    <x v="1"/>
    <s v="DK-12835"/>
    <s v="Damala Kotsonis"/>
    <s v="Corporate"/>
    <s v="United States"/>
    <s v="Springfield"/>
    <x v="17"/>
    <n v="22153"/>
    <x v="0"/>
    <s v="OFF-EN-10000056"/>
    <x v="1"/>
    <s v="Envelopes"/>
    <s v="Cameo Buff Policy Envelopes"/>
    <n v="311.14999999999998"/>
    <n v="5"/>
    <x v="0"/>
    <n v="146.2405"/>
    <n v="0.47000000000000003"/>
  </r>
  <r>
    <n v="6392"/>
    <s v="CA-2016-129126"/>
    <x v="877"/>
    <x v="0"/>
    <n v="12"/>
    <x v="4"/>
    <s v="Wed"/>
    <d v="2016-12-19T00:00:00"/>
    <x v="1"/>
    <s v="PK-19075"/>
    <s v="Pete Kriz"/>
    <s v="Consumer"/>
    <s v="United States"/>
    <s v="New York City"/>
    <x v="15"/>
    <n v="10011"/>
    <x v="3"/>
    <s v="OFF-PA-10001471"/>
    <x v="1"/>
    <s v="Paper"/>
    <s v="Strathmore Photo Frame Cards"/>
    <n v="14.62"/>
    <n v="2"/>
    <x v="0"/>
    <n v="6.7252000000000001"/>
    <n v="0.46"/>
  </r>
  <r>
    <n v="6398"/>
    <s v="CA-2017-131632"/>
    <x v="1104"/>
    <x v="3"/>
    <n v="10"/>
    <x v="2"/>
    <s v="Tue"/>
    <d v="2017-11-04T00:00:00"/>
    <x v="1"/>
    <s v="AH-10120"/>
    <s v="Adrian Hane"/>
    <s v="Home Office"/>
    <s v="United States"/>
    <s v="Dallas"/>
    <x v="5"/>
    <n v="75217"/>
    <x v="2"/>
    <s v="OFF-AR-10003651"/>
    <x v="1"/>
    <s v="Art"/>
    <s v="Newell 350"/>
    <n v="5.2480000000000002"/>
    <n v="2"/>
    <x v="2"/>
    <n v="0.59040000000000004"/>
    <n v="0.1125"/>
  </r>
  <r>
    <n v="6399"/>
    <s v="CA-2017-151981"/>
    <x v="631"/>
    <x v="3"/>
    <n v="8"/>
    <x v="6"/>
    <s v="Sun"/>
    <d v="2017-08-12T00:00:00"/>
    <x v="1"/>
    <s v="GM-14455"/>
    <s v="Gary Mitchum"/>
    <s v="Home Office"/>
    <s v="United States"/>
    <s v="Concord"/>
    <x v="38"/>
    <n v="3301"/>
    <x v="3"/>
    <s v="TEC-PH-10003601"/>
    <x v="2"/>
    <s v="Phones"/>
    <s v="Ativa D5772 2-Line 5.8GHz Digital Expandable Corded/Cordless Phone System with Answering &amp; Caller ID/Call Waiting, Black/Silver"/>
    <n v="824.95"/>
    <n v="5"/>
    <x v="0"/>
    <n v="247.48500000000001"/>
    <n v="0.3"/>
  </r>
  <r>
    <n v="6402"/>
    <s v="CA-2017-125472"/>
    <x v="1105"/>
    <x v="3"/>
    <n v="5"/>
    <x v="5"/>
    <s v="Tue"/>
    <d v="2017-05-31T00:00:00"/>
    <x v="2"/>
    <s v="BD-11725"/>
    <s v="Bruce Degenhardt"/>
    <s v="Consumer"/>
    <s v="United States"/>
    <s v="Lafayette"/>
    <x v="28"/>
    <n v="70506"/>
    <x v="0"/>
    <s v="FUR-BO-10000330"/>
    <x v="0"/>
    <s v="Bookcases"/>
    <s v="Sauder Camden County Barrister Bookcase, Planked Cherry Finish"/>
    <n v="241.96"/>
    <n v="2"/>
    <x v="0"/>
    <n v="33.874400000000001"/>
    <n v="0.14000000000000001"/>
  </r>
  <r>
    <n v="6405"/>
    <s v="CA-2015-156328"/>
    <x v="669"/>
    <x v="1"/>
    <n v="11"/>
    <x v="0"/>
    <s v="Mon"/>
    <d v="2015-12-05T00:00:00"/>
    <x v="1"/>
    <s v="RM-19375"/>
    <s v="Raymond Messe"/>
    <s v="Consumer"/>
    <s v="United States"/>
    <s v="Raleigh"/>
    <x v="3"/>
    <n v="27604"/>
    <x v="0"/>
    <s v="TEC-PH-10001198"/>
    <x v="2"/>
    <s v="Phones"/>
    <s v="Avaya 4621SW VoIP phone"/>
    <n v="177.48"/>
    <n v="3"/>
    <x v="2"/>
    <n v="19.9665"/>
    <n v="0.1125"/>
  </r>
  <r>
    <n v="6406"/>
    <s v="CA-2017-154074"/>
    <x v="512"/>
    <x v="3"/>
    <n v="8"/>
    <x v="6"/>
    <s v="Thu"/>
    <d v="2017-09-02T00:00:00"/>
    <x v="0"/>
    <s v="BW-11110"/>
    <s v="Bart Watters"/>
    <s v="Corporate"/>
    <s v="United States"/>
    <s v="Spokane"/>
    <x v="4"/>
    <n v="99207"/>
    <x v="1"/>
    <s v="FUR-CH-10002331"/>
    <x v="0"/>
    <s v="Chairs"/>
    <s v="Hon 4700 Series Mobuis Mid-Back Task Chairs with Adjustable Arms"/>
    <n v="569.56799999999998"/>
    <n v="2"/>
    <x v="2"/>
    <n v="7.1196000000000002"/>
    <n v="1.2500000000000001E-2"/>
  </r>
  <r>
    <n v="6408"/>
    <s v="CA-2017-161774"/>
    <x v="303"/>
    <x v="3"/>
    <n v="5"/>
    <x v="5"/>
    <s v="Sun"/>
    <d v="2017-05-15T00:00:00"/>
    <x v="2"/>
    <s v="GT-14710"/>
    <s v="Greg Tran"/>
    <s v="Consumer"/>
    <s v="United States"/>
    <s v="Houston"/>
    <x v="5"/>
    <n v="77041"/>
    <x v="2"/>
    <s v="FUR-CH-10003981"/>
    <x v="0"/>
    <s v="Chairs"/>
    <s v="Global Commerce Series Low-Back Swivel/Tilt Chairs"/>
    <n v="899.43"/>
    <n v="5"/>
    <x v="4"/>
    <n v="-12.849"/>
    <n v="-1.4285714285714287E-2"/>
  </r>
  <r>
    <n v="6413"/>
    <s v="CA-2017-151211"/>
    <x v="626"/>
    <x v="3"/>
    <n v="8"/>
    <x v="6"/>
    <s v="Thu"/>
    <d v="2017-08-23T00:00:00"/>
    <x v="1"/>
    <s v="AH-10120"/>
    <s v="Adrian Hane"/>
    <s v="Home Office"/>
    <s v="United States"/>
    <s v="Louisville"/>
    <x v="0"/>
    <n v="40214"/>
    <x v="0"/>
    <s v="OFF-BI-10002735"/>
    <x v="1"/>
    <s v="Binders"/>
    <s v="GBC Prestige Therm-A-Bind Covers"/>
    <n v="102.93"/>
    <n v="3"/>
    <x v="0"/>
    <n v="48.377099999999999"/>
    <n v="0.47"/>
  </r>
  <r>
    <n v="6416"/>
    <s v="CA-2017-144750"/>
    <x v="169"/>
    <x v="3"/>
    <n v="8"/>
    <x v="6"/>
    <s v="Mon"/>
    <d v="2017-08-21T00:00:00"/>
    <x v="3"/>
    <s v="DL-13495"/>
    <s v="Dionis Lloyd"/>
    <s v="Corporate"/>
    <s v="United States"/>
    <s v="Chandler"/>
    <x v="16"/>
    <n v="85224"/>
    <x v="1"/>
    <s v="OFF-PA-10003395"/>
    <x v="1"/>
    <s v="Paper"/>
    <s v="Xerox 1941"/>
    <n v="83.88"/>
    <n v="1"/>
    <x v="2"/>
    <n v="29.358000000000001"/>
    <n v="0.35000000000000003"/>
  </r>
  <r>
    <n v="6417"/>
    <s v="CA-2016-111976"/>
    <x v="384"/>
    <x v="0"/>
    <n v="3"/>
    <x v="10"/>
    <s v="Tue"/>
    <d v="2016-03-12T00:00:00"/>
    <x v="1"/>
    <s v="BD-11620"/>
    <s v="Brian DeCherney"/>
    <s v="Consumer"/>
    <s v="United States"/>
    <s v="Philadelphia"/>
    <x v="9"/>
    <n v="19120"/>
    <x v="3"/>
    <s v="TEC-PH-10002890"/>
    <x v="2"/>
    <s v="Phones"/>
    <s v="AT&amp;T 17929 Lendline Telephone"/>
    <n v="108.57599999999999"/>
    <n v="4"/>
    <x v="8"/>
    <n v="-25.334399999999999"/>
    <n v="-0.23333333333333334"/>
  </r>
  <r>
    <n v="6419"/>
    <s v="CA-2016-140130"/>
    <x v="727"/>
    <x v="0"/>
    <n v="10"/>
    <x v="2"/>
    <s v="Mon"/>
    <d v="2016-11-05T00:00:00"/>
    <x v="1"/>
    <s v="HW-14935"/>
    <s v="Helen Wasserman"/>
    <s v="Corporate"/>
    <s v="United States"/>
    <s v="Tulsa"/>
    <x v="26"/>
    <n v="74133"/>
    <x v="2"/>
    <s v="OFF-SU-10001218"/>
    <x v="1"/>
    <s v="Supplies"/>
    <s v="Fiskars Softgrip Scissors"/>
    <n v="21.96"/>
    <n v="2"/>
    <x v="0"/>
    <n v="6.1487999999999996"/>
    <n v="0.27999999999999997"/>
  </r>
  <r>
    <n v="6423"/>
    <s v="CA-2014-159121"/>
    <x v="707"/>
    <x v="2"/>
    <n v="7"/>
    <x v="7"/>
    <s v="Sat"/>
    <d v="2014-08-01T00:00:00"/>
    <x v="1"/>
    <s v="JO-15145"/>
    <s v="Jack O'Briant"/>
    <s v="Corporate"/>
    <s v="United States"/>
    <s v="Draper"/>
    <x v="7"/>
    <n v="84020"/>
    <x v="1"/>
    <s v="TEC-AC-10002006"/>
    <x v="2"/>
    <s v="Accessories"/>
    <s v="Memorex Micro Travel Drive 16 GB"/>
    <n v="111.93"/>
    <n v="7"/>
    <x v="0"/>
    <n v="34.698300000000003"/>
    <n v="0.31"/>
  </r>
  <r>
    <n v="6424"/>
    <s v="CA-2015-149650"/>
    <x v="1034"/>
    <x v="1"/>
    <n v="10"/>
    <x v="2"/>
    <s v="Sat"/>
    <d v="2015-10-27T00:00:00"/>
    <x v="2"/>
    <s v="RD-19660"/>
    <s v="Robert Dilbeck"/>
    <s v="Home Office"/>
    <s v="United States"/>
    <s v="Oakland"/>
    <x v="1"/>
    <n v="94601"/>
    <x v="1"/>
    <s v="FUR-CH-10003956"/>
    <x v="0"/>
    <s v="Chairs"/>
    <s v="Novimex High-Tech Fabric Mesh Task Chair"/>
    <n v="454.27199999999999"/>
    <n v="8"/>
    <x v="2"/>
    <n v="-73.819199999999995"/>
    <n v="-0.16250000000000001"/>
  </r>
  <r>
    <n v="6425"/>
    <s v="CA-2017-115777"/>
    <x v="966"/>
    <x v="3"/>
    <n v="8"/>
    <x v="6"/>
    <s v="Sat"/>
    <d v="2017-08-24T00:00:00"/>
    <x v="1"/>
    <s v="DO-13645"/>
    <s v="Doug O'Connell"/>
    <s v="Consumer"/>
    <s v="United States"/>
    <s v="Lawrence"/>
    <x v="31"/>
    <n v="1841"/>
    <x v="3"/>
    <s v="OFF-PA-10000552"/>
    <x v="1"/>
    <s v="Paper"/>
    <s v="Xerox 200"/>
    <n v="19.440000000000001"/>
    <n v="3"/>
    <x v="0"/>
    <n v="9.3312000000000008"/>
    <n v="0.48000000000000004"/>
  </r>
  <r>
    <n v="6426"/>
    <s v="CA-2016-143714"/>
    <x v="451"/>
    <x v="0"/>
    <n v="5"/>
    <x v="5"/>
    <s v="Mon"/>
    <d v="2016-05-27T00:00:00"/>
    <x v="1"/>
    <s v="CC-12370"/>
    <s v="Christopher Conant"/>
    <s v="Consumer"/>
    <s v="United States"/>
    <s v="Philadelphia"/>
    <x v="9"/>
    <n v="19120"/>
    <x v="3"/>
    <s v="TEC-CO-10004722"/>
    <x v="2"/>
    <s v="Copiers"/>
    <s v="Canon imageCLASS 2200 Advanced Copier"/>
    <n v="8399.9760000000006"/>
    <n v="4"/>
    <x v="8"/>
    <n v="1119.9967999999999"/>
    <n v="0.1333333333333333"/>
  </r>
  <r>
    <n v="6430"/>
    <s v="CA-2014-165764"/>
    <x v="928"/>
    <x v="2"/>
    <n v="11"/>
    <x v="0"/>
    <s v="Mon"/>
    <d v="2014-11-07T00:00:00"/>
    <x v="1"/>
    <s v="SH-20395"/>
    <s v="Shahid Hopkins"/>
    <s v="Consumer"/>
    <s v="United States"/>
    <s v="Jacksonville"/>
    <x v="3"/>
    <n v="28540"/>
    <x v="0"/>
    <s v="OFF-ST-10001558"/>
    <x v="1"/>
    <s v="Storage"/>
    <s v="Acco Perma 4000 Stacking Storage Drawers"/>
    <n v="25.984000000000002"/>
    <n v="2"/>
    <x v="2"/>
    <n v="-1.6240000000000001"/>
    <n v="-6.25E-2"/>
  </r>
  <r>
    <n v="6434"/>
    <s v="CA-2015-121405"/>
    <x v="1106"/>
    <x v="1"/>
    <n v="3"/>
    <x v="10"/>
    <s v="Mon"/>
    <d v="2015-04-04T00:00:00"/>
    <x v="1"/>
    <s v="FC-14335"/>
    <s v="Fred Chung"/>
    <s v="Corporate"/>
    <s v="United States"/>
    <s v="Chicago"/>
    <x v="10"/>
    <n v="60610"/>
    <x v="2"/>
    <s v="OFF-PA-10001838"/>
    <x v="1"/>
    <s v="Paper"/>
    <s v="Adams Telephone Message Book W/Dividers/Space For Phone Numbers, 5 1/4&quot;X8 1/2&quot;, 300/Messages"/>
    <n v="23.52"/>
    <n v="5"/>
    <x v="2"/>
    <n v="8.5259999999999998"/>
    <n v="0.36249999999999999"/>
  </r>
  <r>
    <n v="6436"/>
    <s v="US-2017-116897"/>
    <x v="832"/>
    <x v="3"/>
    <n v="5"/>
    <x v="5"/>
    <s v="Sat"/>
    <d v="2017-05-29T00:00:00"/>
    <x v="2"/>
    <s v="JG-15160"/>
    <s v="James Galang"/>
    <s v="Consumer"/>
    <s v="United States"/>
    <s v="Pocatello"/>
    <x v="45"/>
    <n v="83201"/>
    <x v="1"/>
    <s v="FUR-FU-10004963"/>
    <x v="0"/>
    <s v="Furnishings"/>
    <s v="Eldon 400 Class Desk Accessories, Black Carbon"/>
    <n v="35"/>
    <n v="4"/>
    <x v="0"/>
    <n v="14.7"/>
    <n v="0.42"/>
  </r>
  <r>
    <n v="6439"/>
    <s v="US-2017-113992"/>
    <x v="811"/>
    <x v="3"/>
    <n v="12"/>
    <x v="4"/>
    <s v="Thu"/>
    <d v="2017-12-19T00:00:00"/>
    <x v="1"/>
    <s v="LC-16885"/>
    <s v="Lena Creighton"/>
    <s v="Consumer"/>
    <s v="United States"/>
    <s v="Plano"/>
    <x v="5"/>
    <n v="75023"/>
    <x v="2"/>
    <s v="FUR-TA-10000577"/>
    <x v="0"/>
    <s v="Tables"/>
    <s v="Bretford CR4500 Series Slim Rectangular Table"/>
    <n v="974.98800000000006"/>
    <n v="4"/>
    <x v="4"/>
    <n v="-97.498800000000003"/>
    <n v="-9.9999999999999992E-2"/>
  </r>
  <r>
    <n v="6440"/>
    <s v="CA-2014-166891"/>
    <x v="772"/>
    <x v="2"/>
    <n v="10"/>
    <x v="2"/>
    <s v="Sat"/>
    <d v="2014-10-06T00:00:00"/>
    <x v="2"/>
    <s v="CC-12220"/>
    <s v="Chris Cortes"/>
    <s v="Consumer"/>
    <s v="United States"/>
    <s v="New York City"/>
    <x v="15"/>
    <n v="10024"/>
    <x v="3"/>
    <s v="FUR-CH-10003298"/>
    <x v="0"/>
    <s v="Chairs"/>
    <s v="Office Star - Contemporary Task Swivel chair with Loop Arms, Charcoal"/>
    <n v="589.41"/>
    <n v="5"/>
    <x v="9"/>
    <n v="-6.5490000000000004"/>
    <n v="-1.1111111111111112E-2"/>
  </r>
  <r>
    <n v="6441"/>
    <s v="CA-2016-101161"/>
    <x v="63"/>
    <x v="0"/>
    <n v="10"/>
    <x v="2"/>
    <s v="Thu"/>
    <d v="2016-10-20T00:00:00"/>
    <x v="1"/>
    <s v="BW-11110"/>
    <s v="Bart Watters"/>
    <s v="Corporate"/>
    <s v="United States"/>
    <s v="New York City"/>
    <x v="15"/>
    <n v="10024"/>
    <x v="3"/>
    <s v="OFF-AR-10001860"/>
    <x v="1"/>
    <s v="Art"/>
    <s v="BIC Liqua Brite Liner"/>
    <n v="34.700000000000003"/>
    <n v="5"/>
    <x v="0"/>
    <n v="12.492000000000001"/>
    <n v="0.36"/>
  </r>
  <r>
    <n v="6446"/>
    <s v="CA-2015-151785"/>
    <x v="613"/>
    <x v="1"/>
    <n v="3"/>
    <x v="10"/>
    <s v="Thu"/>
    <d v="2015-03-10T00:00:00"/>
    <x v="1"/>
    <s v="JJ-15445"/>
    <s v="Jennifer Jackson"/>
    <s v="Consumer"/>
    <s v="United States"/>
    <s v="Chicago"/>
    <x v="10"/>
    <n v="60623"/>
    <x v="2"/>
    <s v="OFF-FA-10000611"/>
    <x v="1"/>
    <s v="Fasteners"/>
    <s v="Binder Clips by OIC"/>
    <n v="7.1040000000000001"/>
    <n v="6"/>
    <x v="2"/>
    <n v="2.4864000000000002"/>
    <n v="0.35000000000000003"/>
  </r>
  <r>
    <n v="6447"/>
    <s v="US-2017-119816"/>
    <x v="1030"/>
    <x v="3"/>
    <n v="3"/>
    <x v="10"/>
    <s v="Sat"/>
    <d v="2017-03-06T00:00:00"/>
    <x v="0"/>
    <s v="TT-21460"/>
    <s v="Tonja Turnell"/>
    <s v="Home Office"/>
    <s v="United States"/>
    <s v="Houston"/>
    <x v="5"/>
    <n v="77095"/>
    <x v="2"/>
    <s v="FUR-FU-10004848"/>
    <x v="0"/>
    <s v="Furnishings"/>
    <s v="Howard Miller 13-3/4&quot; Diameter Brushed Chrome Round Wall Clock"/>
    <n v="103.5"/>
    <n v="5"/>
    <x v="6"/>
    <n v="-77.625"/>
    <n v="-0.75"/>
  </r>
  <r>
    <n v="6450"/>
    <s v="CA-2015-156510"/>
    <x v="12"/>
    <x v="1"/>
    <n v="9"/>
    <x v="8"/>
    <s v="Fri"/>
    <d v="2015-09-29T00:00:00"/>
    <x v="1"/>
    <s v="EH-13990"/>
    <s v="Erica Hackney"/>
    <s v="Consumer"/>
    <s v="United States"/>
    <s v="Meriden"/>
    <x v="29"/>
    <n v="6450"/>
    <x v="3"/>
    <s v="OFF-BI-10000822"/>
    <x v="1"/>
    <s v="Binders"/>
    <s v="Acco PRESSTEX Data Binder with Storage Hooks, Light Blue, 9 1/2&quot; X 11&quot;"/>
    <n v="10.76"/>
    <n v="2"/>
    <x v="0"/>
    <n v="5.1647999999999996"/>
    <n v="0.48"/>
  </r>
  <r>
    <n v="6453"/>
    <s v="US-2015-110261"/>
    <x v="543"/>
    <x v="1"/>
    <n v="12"/>
    <x v="4"/>
    <s v="Sat"/>
    <d v="2015-12-23T00:00:00"/>
    <x v="0"/>
    <s v="PR-18880"/>
    <s v="Patrick Ryan"/>
    <s v="Consumer"/>
    <s v="United States"/>
    <s v="Glenview"/>
    <x v="10"/>
    <n v="60025"/>
    <x v="2"/>
    <s v="TEC-PH-10001750"/>
    <x v="2"/>
    <s v="Phones"/>
    <s v="Samsung Rugby III"/>
    <n v="158.376"/>
    <n v="3"/>
    <x v="2"/>
    <n v="13.857900000000001"/>
    <n v="8.7500000000000008E-2"/>
  </r>
  <r>
    <n v="6454"/>
    <s v="CA-2015-125710"/>
    <x v="1043"/>
    <x v="1"/>
    <n v="10"/>
    <x v="2"/>
    <s v="Thu"/>
    <d v="2015-10-13T00:00:00"/>
    <x v="1"/>
    <s v="BT-11680"/>
    <s v="Brian Thompson"/>
    <s v="Consumer"/>
    <s v="United States"/>
    <s v="Houston"/>
    <x v="5"/>
    <n v="77036"/>
    <x v="2"/>
    <s v="OFF-AR-10000657"/>
    <x v="1"/>
    <s v="Art"/>
    <s v="Binney &amp; Smith inkTank Desk Highlighter, Chisel Tip, Yellow, 12/Box"/>
    <n v="3.44"/>
    <n v="2"/>
    <x v="2"/>
    <n v="0.55900000000000005"/>
    <n v="0.16250000000000001"/>
  </r>
  <r>
    <n v="6455"/>
    <s v="CA-2017-161102"/>
    <x v="685"/>
    <x v="3"/>
    <n v="7"/>
    <x v="7"/>
    <s v="Mon"/>
    <d v="2017-08-03T00:00:00"/>
    <x v="2"/>
    <s v="EC-14050"/>
    <s v="Erin Creighton"/>
    <s v="Consumer"/>
    <s v="United States"/>
    <s v="San Francisco"/>
    <x v="1"/>
    <n v="94110"/>
    <x v="1"/>
    <s v="OFF-ST-10003442"/>
    <x v="1"/>
    <s v="Storage"/>
    <s v="Eldon Portable Mobile Manager"/>
    <n v="56.56"/>
    <n v="2"/>
    <x v="0"/>
    <n v="15.2712"/>
    <n v="0.27"/>
  </r>
  <r>
    <n v="6457"/>
    <s v="CA-2014-110065"/>
    <x v="79"/>
    <x v="2"/>
    <n v="8"/>
    <x v="6"/>
    <s v="Tue"/>
    <d v="2014-08-11T00:00:00"/>
    <x v="1"/>
    <s v="SP-20650"/>
    <s v="Stephanie Phelps"/>
    <s v="Corporate"/>
    <s v="United States"/>
    <s v="New York City"/>
    <x v="15"/>
    <n v="10009"/>
    <x v="3"/>
    <s v="TEC-PH-10002468"/>
    <x v="2"/>
    <s v="Phones"/>
    <s v="Plantronics CS 50-USB - headset - Convertible, Monaural"/>
    <n v="135.99"/>
    <n v="1"/>
    <x v="0"/>
    <n v="36.717300000000002"/>
    <n v="0.27"/>
  </r>
  <r>
    <n v="6459"/>
    <s v="US-2017-133361"/>
    <x v="303"/>
    <x v="3"/>
    <n v="5"/>
    <x v="5"/>
    <s v="Sun"/>
    <d v="2017-05-17T00:00:00"/>
    <x v="2"/>
    <s v="AJ-10780"/>
    <s v="Anthony Jacobs"/>
    <s v="Corporate"/>
    <s v="United States"/>
    <s v="Baltimore"/>
    <x v="39"/>
    <n v="21215"/>
    <x v="3"/>
    <s v="OFF-AR-10001919"/>
    <x v="1"/>
    <s v="Art"/>
    <s v="OIC #2 Pencils, Medium Soft"/>
    <n v="3.76"/>
    <n v="2"/>
    <x v="0"/>
    <n v="1.0904"/>
    <n v="0.29000000000000004"/>
  </r>
  <r>
    <n v="6465"/>
    <s v="US-2016-155404"/>
    <x v="924"/>
    <x v="0"/>
    <n v="9"/>
    <x v="8"/>
    <s v="Thu"/>
    <d v="2016-09-28T00:00:00"/>
    <x v="1"/>
    <s v="AS-10630"/>
    <s v="Ann Steele"/>
    <s v="Home Office"/>
    <s v="United States"/>
    <s v="Louisville"/>
    <x v="0"/>
    <n v="40214"/>
    <x v="0"/>
    <s v="FUR-FU-10004586"/>
    <x v="0"/>
    <s v="Furnishings"/>
    <s v="G.E. Longer-Life Indoor Recessed Floodlight Bulbs"/>
    <n v="13.28"/>
    <n v="2"/>
    <x v="0"/>
    <n v="6.3743999999999996"/>
    <n v="0.48"/>
  </r>
  <r>
    <n v="6466"/>
    <s v="CA-2015-114503"/>
    <x v="50"/>
    <x v="1"/>
    <n v="11"/>
    <x v="0"/>
    <s v="Fri"/>
    <d v="2015-11-17T00:00:00"/>
    <x v="1"/>
    <s v="AA-10375"/>
    <s v="Allen Armold"/>
    <s v="Consumer"/>
    <s v="United States"/>
    <s v="Lebanon"/>
    <x v="18"/>
    <n v="37087"/>
    <x v="0"/>
    <s v="OFF-ST-10003572"/>
    <x v="1"/>
    <s v="Storage"/>
    <s v="Portfile Personal File Boxes"/>
    <n v="84.96"/>
    <n v="6"/>
    <x v="2"/>
    <n v="6.3719999999999999"/>
    <n v="7.5000000000000011E-2"/>
  </r>
  <r>
    <n v="6467"/>
    <s v="CA-2017-153080"/>
    <x v="1107"/>
    <x v="3"/>
    <n v="5"/>
    <x v="5"/>
    <s v="Mon"/>
    <d v="2017-05-25T00:00:00"/>
    <x v="0"/>
    <s v="EH-13945"/>
    <s v="Eric Hoffmann"/>
    <s v="Consumer"/>
    <s v="United States"/>
    <s v="Los Angeles"/>
    <x v="1"/>
    <n v="90008"/>
    <x v="1"/>
    <s v="TEC-AC-10002331"/>
    <x v="2"/>
    <s v="Accessories"/>
    <s v="Maxell 74 Minute CDR, 10/Pack"/>
    <n v="68.459999999999994"/>
    <n v="7"/>
    <x v="0"/>
    <n v="25.330200000000001"/>
    <n v="0.37000000000000005"/>
  </r>
  <r>
    <n v="6468"/>
    <s v="CA-2016-163804"/>
    <x v="496"/>
    <x v="0"/>
    <n v="12"/>
    <x v="4"/>
    <s v="Fri"/>
    <d v="2016-12-08T00:00:00"/>
    <x v="1"/>
    <s v="DB-13270"/>
    <s v="Deborah Brumfield"/>
    <s v="Home Office"/>
    <s v="United States"/>
    <s v="Providence"/>
    <x v="34"/>
    <n v="2908"/>
    <x v="3"/>
    <s v="OFF-ST-10000142"/>
    <x v="1"/>
    <s v="Storage"/>
    <s v="Deluxe Rollaway Locking File with Drawer"/>
    <n v="2079.4"/>
    <n v="5"/>
    <x v="0"/>
    <n v="582.23199999999997"/>
    <n v="0.27999999999999997"/>
  </r>
  <r>
    <n v="6471"/>
    <s v="CA-2015-108532"/>
    <x v="1108"/>
    <x v="1"/>
    <n v="8"/>
    <x v="6"/>
    <s v="Sat"/>
    <d v="2015-09-02T00:00:00"/>
    <x v="1"/>
    <s v="CC-12100"/>
    <s v="Chad Cunningham"/>
    <s v="Home Office"/>
    <s v="United States"/>
    <s v="Detroit"/>
    <x v="12"/>
    <n v="48234"/>
    <x v="2"/>
    <s v="TEC-PH-10001750"/>
    <x v="2"/>
    <s v="Phones"/>
    <s v="Samsung Rugby III"/>
    <n v="131.97999999999999"/>
    <n v="2"/>
    <x v="0"/>
    <n v="35.634599999999999"/>
    <n v="0.27"/>
  </r>
  <r>
    <n v="6473"/>
    <s v="CA-2014-151897"/>
    <x v="568"/>
    <x v="2"/>
    <n v="6"/>
    <x v="1"/>
    <s v="Fri"/>
    <d v="2014-06-10T00:00:00"/>
    <x v="1"/>
    <s v="VT-21700"/>
    <s v="Valerie Takahito"/>
    <s v="Home Office"/>
    <s v="United States"/>
    <s v="Houston"/>
    <x v="5"/>
    <n v="77070"/>
    <x v="2"/>
    <s v="OFF-LA-10001074"/>
    <x v="1"/>
    <s v="Labels"/>
    <s v="Round Specialty Laser Printer Labels"/>
    <n v="100.24"/>
    <n v="10"/>
    <x v="2"/>
    <n v="33.831000000000003"/>
    <n v="0.33750000000000002"/>
  </r>
  <r>
    <n v="6474"/>
    <s v="CA-2016-113292"/>
    <x v="195"/>
    <x v="0"/>
    <n v="3"/>
    <x v="10"/>
    <s v="Fri"/>
    <d v="2016-03-20T00:00:00"/>
    <x v="0"/>
    <s v="DB-13060"/>
    <s v="Dave Brooks"/>
    <s v="Consumer"/>
    <s v="United States"/>
    <s v="Columbia"/>
    <x v="18"/>
    <n v="38401"/>
    <x v="0"/>
    <s v="OFF-AP-10003590"/>
    <x v="1"/>
    <s v="Appliances"/>
    <s v="Hoover WindTunnel Plus Canister Vacuum"/>
    <n v="871.8"/>
    <n v="3"/>
    <x v="2"/>
    <n v="87.18"/>
    <n v="0.10000000000000002"/>
  </r>
  <r>
    <n v="6475"/>
    <s v="CA-2014-149524"/>
    <x v="1109"/>
    <x v="2"/>
    <n v="1"/>
    <x v="9"/>
    <s v="Tue"/>
    <d v="2014-01-15T00:00:00"/>
    <x v="2"/>
    <s v="BS-11590"/>
    <s v="Brendan Sweed"/>
    <s v="Corporate"/>
    <s v="United States"/>
    <s v="Philadelphia"/>
    <x v="9"/>
    <n v="19140"/>
    <x v="3"/>
    <s v="FUR-BO-10003433"/>
    <x v="0"/>
    <s v="Bookcases"/>
    <s v="Sauder Cornerstone Collection Library"/>
    <n v="61.96"/>
    <n v="4"/>
    <x v="5"/>
    <n v="-53.285600000000002"/>
    <n v="-0.86"/>
  </r>
  <r>
    <n v="6476"/>
    <s v="CA-2017-140872"/>
    <x v="95"/>
    <x v="3"/>
    <n v="6"/>
    <x v="1"/>
    <s v="Sat"/>
    <d v="2017-06-10T00:00:00"/>
    <x v="1"/>
    <s v="NR-18550"/>
    <s v="Nick Radford"/>
    <s v="Consumer"/>
    <s v="United States"/>
    <s v="Pembroke Pines"/>
    <x v="2"/>
    <n v="33024"/>
    <x v="0"/>
    <s v="OFF-BI-10002432"/>
    <x v="1"/>
    <s v="Binders"/>
    <s v="Wilson Jones Standard D-Ring Binders"/>
    <n v="4.5540000000000003"/>
    <n v="3"/>
    <x v="7"/>
    <n v="-3.4914000000000001"/>
    <n v="-0.76666666666666661"/>
  </r>
  <r>
    <n v="6484"/>
    <s v="CA-2017-113908"/>
    <x v="95"/>
    <x v="3"/>
    <n v="6"/>
    <x v="1"/>
    <s v="Sat"/>
    <d v="2017-06-09T00:00:00"/>
    <x v="1"/>
    <s v="KN-16390"/>
    <s v="Katherine Nockton"/>
    <s v="Corporate"/>
    <s v="United States"/>
    <s v="New York City"/>
    <x v="15"/>
    <n v="10011"/>
    <x v="3"/>
    <s v="FUR-TA-10001932"/>
    <x v="0"/>
    <s v="Tables"/>
    <s v="Chromcraft 48&quot; x 96&quot; Racetrack Double Pedestal Table"/>
    <n v="384.76799999999997"/>
    <n v="2"/>
    <x v="8"/>
    <n v="-115.43040000000001"/>
    <n v="-0.30000000000000004"/>
  </r>
  <r>
    <n v="6487"/>
    <s v="CA-2015-120621"/>
    <x v="1110"/>
    <x v="1"/>
    <n v="3"/>
    <x v="10"/>
    <s v="Sat"/>
    <d v="2015-03-26T00:00:00"/>
    <x v="1"/>
    <s v="JW-16075"/>
    <s v="Julia West"/>
    <s v="Consumer"/>
    <s v="United States"/>
    <s v="Jacksonville"/>
    <x v="3"/>
    <n v="28540"/>
    <x v="0"/>
    <s v="OFF-AP-10002945"/>
    <x v="1"/>
    <s v="Appliances"/>
    <s v="Honeywell Enviracaire Portable HEPA Air Cleaner for 17' x 22' Room"/>
    <n v="962.08"/>
    <n v="4"/>
    <x v="2"/>
    <n v="156.33799999999999"/>
    <n v="0.16249999999999998"/>
  </r>
  <r>
    <n v="6490"/>
    <s v="US-2017-148866"/>
    <x v="20"/>
    <x v="3"/>
    <n v="9"/>
    <x v="8"/>
    <s v="Tue"/>
    <d v="2017-09-24T00:00:00"/>
    <x v="1"/>
    <s v="JM-15535"/>
    <s v="Jessica Myrick"/>
    <s v="Consumer"/>
    <s v="United States"/>
    <s v="New York City"/>
    <x v="15"/>
    <n v="10011"/>
    <x v="3"/>
    <s v="OFF-PA-10004782"/>
    <x v="1"/>
    <s v="Paper"/>
    <s v="Xerox 228"/>
    <n v="32.4"/>
    <n v="5"/>
    <x v="0"/>
    <n v="15.552"/>
    <n v="0.48"/>
  </r>
  <r>
    <n v="6491"/>
    <s v="CA-2014-149594"/>
    <x v="1111"/>
    <x v="2"/>
    <n v="9"/>
    <x v="8"/>
    <s v="Mon"/>
    <d v="2014-09-19T00:00:00"/>
    <x v="1"/>
    <s v="MF-18250"/>
    <s v="Monica Federle"/>
    <s v="Corporate"/>
    <s v="United States"/>
    <s v="Philadelphia"/>
    <x v="9"/>
    <n v="19120"/>
    <x v="3"/>
    <s v="FUR-FU-10000222"/>
    <x v="0"/>
    <s v="Furnishings"/>
    <s v="Seth Thomas 16&quot; Steel Case Clock"/>
    <n v="103.93600000000001"/>
    <n v="4"/>
    <x v="2"/>
    <n v="16.889600000000002"/>
    <n v="0.16250000000000001"/>
  </r>
  <r>
    <n v="6492"/>
    <s v="CA-2016-113845"/>
    <x v="73"/>
    <x v="0"/>
    <n v="11"/>
    <x v="0"/>
    <s v="Sun"/>
    <d v="2016-11-25T00:00:00"/>
    <x v="1"/>
    <s v="FA-14230"/>
    <s v="Frank Atkinson"/>
    <s v="Corporate"/>
    <s v="United States"/>
    <s v="Orlando"/>
    <x v="2"/>
    <n v="32839"/>
    <x v="0"/>
    <s v="FUR-BO-10004695"/>
    <x v="0"/>
    <s v="Bookcases"/>
    <s v="O'Sullivan 2-Door Barrister Bookcase in Odessa Pine"/>
    <n v="289.56799999999998"/>
    <n v="2"/>
    <x v="2"/>
    <n v="10.8588"/>
    <n v="3.7500000000000006E-2"/>
  </r>
  <r>
    <n v="6495"/>
    <s v="CA-2017-111262"/>
    <x v="955"/>
    <x v="3"/>
    <n v="10"/>
    <x v="2"/>
    <s v="Sat"/>
    <d v="2017-11-01T00:00:00"/>
    <x v="0"/>
    <s v="KH-16510"/>
    <s v="Keith Herrera"/>
    <s v="Consumer"/>
    <s v="United States"/>
    <s v="Houston"/>
    <x v="5"/>
    <n v="77095"/>
    <x v="2"/>
    <s v="TEC-AC-10002167"/>
    <x v="2"/>
    <s v="Accessories"/>
    <s v="Imation 8gb Micro Traveldrive Usb 2.0 Flash Drive"/>
    <n v="24"/>
    <n v="2"/>
    <x v="2"/>
    <n v="-2.7"/>
    <n v="-0.1125"/>
  </r>
  <r>
    <n v="6498"/>
    <s v="CA-2015-103135"/>
    <x v="1112"/>
    <x v="1"/>
    <n v="7"/>
    <x v="7"/>
    <s v="Fri"/>
    <d v="2015-07-28T00:00:00"/>
    <x v="1"/>
    <s v="SS-20515"/>
    <s v="Shirley Schmidt"/>
    <s v="Home Office"/>
    <s v="United States"/>
    <s v="Louisville"/>
    <x v="0"/>
    <n v="40214"/>
    <x v="0"/>
    <s v="FUR-FU-10001487"/>
    <x v="0"/>
    <s v="Furnishings"/>
    <s v="Eldon Expressions Wood and Plastic Desk Accessories, Cherry Wood"/>
    <n v="20.94"/>
    <n v="3"/>
    <x v="0"/>
    <n v="6.0726000000000004"/>
    <n v="0.28999999999999998"/>
  </r>
  <r>
    <n v="6502"/>
    <s v="CA-2014-129147"/>
    <x v="976"/>
    <x v="2"/>
    <n v="11"/>
    <x v="0"/>
    <s v="Sun"/>
    <d v="2014-11-06T00:00:00"/>
    <x v="1"/>
    <s v="LC-17050"/>
    <s v="Liz Carlisle"/>
    <s v="Consumer"/>
    <s v="United States"/>
    <s v="Medina"/>
    <x v="24"/>
    <n v="44256"/>
    <x v="3"/>
    <s v="TEC-PH-10001299"/>
    <x v="2"/>
    <s v="Phones"/>
    <s v="Polycom CX300 Desktop Phone USB VoIP phone"/>
    <n v="539.96400000000006"/>
    <n v="6"/>
    <x v="8"/>
    <n v="-107.9928"/>
    <n v="-0.19999999999999998"/>
  </r>
  <r>
    <n v="6505"/>
    <s v="CA-2017-128265"/>
    <x v="697"/>
    <x v="3"/>
    <n v="11"/>
    <x v="0"/>
    <s v="Fri"/>
    <d v="2017-11-22T00:00:00"/>
    <x v="0"/>
    <s v="VW-21775"/>
    <s v="Victoria Wilson"/>
    <s v="Corporate"/>
    <s v="United States"/>
    <s v="New York City"/>
    <x v="15"/>
    <n v="10011"/>
    <x v="3"/>
    <s v="OFF-ST-10000142"/>
    <x v="1"/>
    <s v="Storage"/>
    <s v="Deluxe Rollaway Locking File with Drawer"/>
    <n v="1247.6400000000001"/>
    <n v="3"/>
    <x v="0"/>
    <n v="349.33920000000001"/>
    <n v="0.27999999999999997"/>
  </r>
  <r>
    <n v="6506"/>
    <s v="CA-2016-152331"/>
    <x v="189"/>
    <x v="0"/>
    <n v="6"/>
    <x v="1"/>
    <s v="Sun"/>
    <d v="2016-06-30T00:00:00"/>
    <x v="1"/>
    <s v="LD-16855"/>
    <s v="Lela Donovan"/>
    <s v="Corporate"/>
    <s v="United States"/>
    <s v="Chicago"/>
    <x v="10"/>
    <n v="60653"/>
    <x v="2"/>
    <s v="OFF-AR-10001547"/>
    <x v="1"/>
    <s v="Art"/>
    <s v="Newell 311"/>
    <n v="5.3040000000000003"/>
    <n v="3"/>
    <x v="2"/>
    <n v="0.46410000000000001"/>
    <n v="8.7499999999999994E-2"/>
  </r>
  <r>
    <n v="6507"/>
    <s v="US-2016-128909"/>
    <x v="785"/>
    <x v="0"/>
    <n v="10"/>
    <x v="2"/>
    <s v="Sun"/>
    <d v="2016-10-11T00:00:00"/>
    <x v="0"/>
    <s v="SP-20545"/>
    <s v="Sibella Parks"/>
    <s v="Corporate"/>
    <s v="United States"/>
    <s v="Philadelphia"/>
    <x v="9"/>
    <n v="19143"/>
    <x v="3"/>
    <s v="OFF-PA-10001593"/>
    <x v="1"/>
    <s v="Paper"/>
    <s v="Xerox 1947"/>
    <n v="19.135999999999999"/>
    <n v="4"/>
    <x v="2"/>
    <n v="5.98"/>
    <n v="0.31250000000000006"/>
  </r>
  <r>
    <n v="6509"/>
    <s v="CA-2017-102197"/>
    <x v="694"/>
    <x v="3"/>
    <n v="12"/>
    <x v="4"/>
    <s v="Wed"/>
    <d v="2017-12-26T00:00:00"/>
    <x v="1"/>
    <s v="DK-13150"/>
    <s v="David Kendrick"/>
    <s v="Corporate"/>
    <s v="United States"/>
    <s v="New York City"/>
    <x v="15"/>
    <n v="10009"/>
    <x v="3"/>
    <s v="OFF-PA-10001970"/>
    <x v="1"/>
    <s v="Paper"/>
    <s v="Xerox 1908"/>
    <n v="279.89999999999998"/>
    <n v="5"/>
    <x v="0"/>
    <n v="137.15100000000001"/>
    <n v="0.4900000000000001"/>
  </r>
  <r>
    <n v="6512"/>
    <s v="CA-2017-167640"/>
    <x v="897"/>
    <x v="3"/>
    <n v="3"/>
    <x v="10"/>
    <s v="Mon"/>
    <d v="2017-03-10T00:00:00"/>
    <x v="1"/>
    <s v="FC-14245"/>
    <s v="Frank Carlisle"/>
    <s v="Home Office"/>
    <s v="United States"/>
    <s v="San Francisco"/>
    <x v="1"/>
    <n v="94109"/>
    <x v="1"/>
    <s v="OFF-AR-10003158"/>
    <x v="1"/>
    <s v="Art"/>
    <s v="Fluorescent Highlighters by Dixon"/>
    <n v="23.88"/>
    <n v="6"/>
    <x v="0"/>
    <n v="8.1191999999999993"/>
    <n v="0.33999999999999997"/>
  </r>
  <r>
    <n v="6516"/>
    <s v="US-2017-116652"/>
    <x v="174"/>
    <x v="3"/>
    <n v="9"/>
    <x v="8"/>
    <s v="Fri"/>
    <d v="2017-09-19T00:00:00"/>
    <x v="1"/>
    <s v="RD-19480"/>
    <s v="Rick Duston"/>
    <s v="Consumer"/>
    <s v="United States"/>
    <s v="San Francisco"/>
    <x v="1"/>
    <n v="94122"/>
    <x v="1"/>
    <s v="FUR-CH-10002961"/>
    <x v="0"/>
    <s v="Chairs"/>
    <s v="Leather Task Chair, Black"/>
    <n v="218.352"/>
    <n v="3"/>
    <x v="2"/>
    <n v="0"/>
    <n v="0"/>
  </r>
  <r>
    <n v="6521"/>
    <s v="CA-2017-138289"/>
    <x v="1028"/>
    <x v="3"/>
    <n v="1"/>
    <x v="9"/>
    <s v="Mon"/>
    <d v="2017-01-18T00:00:00"/>
    <x v="0"/>
    <s v="AR-10540"/>
    <s v="Andy Reiter"/>
    <s v="Consumer"/>
    <s v="United States"/>
    <s v="Jackson"/>
    <x v="12"/>
    <n v="49201"/>
    <x v="2"/>
    <s v="OFF-BI-10004995"/>
    <x v="1"/>
    <s v="Binders"/>
    <s v="GBC DocuBind P400 Electric Binding System"/>
    <n v="5443.96"/>
    <n v="4"/>
    <x v="0"/>
    <n v="2504.2215999999999"/>
    <n v="0.45999999999999996"/>
  </r>
  <r>
    <n v="6524"/>
    <s v="CA-2016-129308"/>
    <x v="273"/>
    <x v="0"/>
    <n v="7"/>
    <x v="7"/>
    <s v="Thu"/>
    <d v="2016-07-13T00:00:00"/>
    <x v="1"/>
    <s v="CC-12100"/>
    <s v="Chad Cunningham"/>
    <s v="Home Office"/>
    <s v="United States"/>
    <s v="Philadelphia"/>
    <x v="9"/>
    <n v="19120"/>
    <x v="3"/>
    <s v="OFF-LA-10002945"/>
    <x v="1"/>
    <s v="Labels"/>
    <s v="Permanent Self-Adhesive File Folder Labels for Typewriters, 1 1/8 x 3 1/2, White"/>
    <n v="10.08"/>
    <n v="2"/>
    <x v="2"/>
    <n v="3.2759999999999998"/>
    <n v="0.32499999999999996"/>
  </r>
  <r>
    <n v="6528"/>
    <s v="CA-2016-157791"/>
    <x v="440"/>
    <x v="0"/>
    <n v="12"/>
    <x v="4"/>
    <s v="Fri"/>
    <d v="2016-12-28T00:00:00"/>
    <x v="0"/>
    <s v="CA-11965"/>
    <s v="Carol Adams"/>
    <s v="Corporate"/>
    <s v="United States"/>
    <s v="Warwick"/>
    <x v="34"/>
    <n v="2886"/>
    <x v="3"/>
    <s v="TEC-CO-10002095"/>
    <x v="2"/>
    <s v="Copiers"/>
    <s v="Hewlett Packard 610 Color Digital Copier / Printer"/>
    <n v="1999.96"/>
    <n v="4"/>
    <x v="0"/>
    <n v="899.98199999999997"/>
    <n v="0.44999999999999996"/>
  </r>
  <r>
    <n v="6529"/>
    <s v="CA-2014-146864"/>
    <x v="1086"/>
    <x v="2"/>
    <n v="12"/>
    <x v="4"/>
    <s v="Mon"/>
    <d v="2014-12-26T00:00:00"/>
    <x v="1"/>
    <s v="BT-11530"/>
    <s v="Bradley Talbott"/>
    <s v="Home Office"/>
    <s v="United States"/>
    <s v="New York City"/>
    <x v="15"/>
    <n v="10024"/>
    <x v="3"/>
    <s v="OFF-ST-10004946"/>
    <x v="1"/>
    <s v="Storage"/>
    <s v="Desktop 3-Pocket Hot File"/>
    <n v="216.4"/>
    <n v="4"/>
    <x v="0"/>
    <n v="56.264000000000003"/>
    <n v="0.26"/>
  </r>
  <r>
    <n v="6530"/>
    <s v="CA-2014-103744"/>
    <x v="1113"/>
    <x v="2"/>
    <n v="2"/>
    <x v="11"/>
    <s v="Sun"/>
    <d v="2014-02-27T00:00:00"/>
    <x v="1"/>
    <s v="MG-17875"/>
    <s v="Michael Grace"/>
    <s v="Home Office"/>
    <s v="United States"/>
    <s v="El Paso"/>
    <x v="5"/>
    <n v="79907"/>
    <x v="2"/>
    <s v="OFF-LA-10004425"/>
    <x v="1"/>
    <s v="Labels"/>
    <s v="Staple-on labels"/>
    <n v="6.9359999999999999"/>
    <n v="3"/>
    <x v="2"/>
    <n v="2.3409"/>
    <n v="0.33750000000000002"/>
  </r>
  <r>
    <n v="6532"/>
    <s v="US-2017-107384"/>
    <x v="765"/>
    <x v="3"/>
    <n v="12"/>
    <x v="4"/>
    <s v="Mon"/>
    <d v="2017-12-08T00:00:00"/>
    <x v="1"/>
    <s v="TP-21130"/>
    <s v="Theone Pippenger"/>
    <s v="Consumer"/>
    <s v="United States"/>
    <s v="Rochester"/>
    <x v="11"/>
    <n v="55901"/>
    <x v="2"/>
    <s v="OFF-AR-10001315"/>
    <x v="1"/>
    <s v="Art"/>
    <s v="Newell 310"/>
    <n v="8.8000000000000007"/>
    <n v="5"/>
    <x v="0"/>
    <n v="2.552"/>
    <n v="0.28999999999999998"/>
  </r>
  <r>
    <n v="6535"/>
    <s v="CA-2014-128209"/>
    <x v="661"/>
    <x v="2"/>
    <n v="11"/>
    <x v="0"/>
    <s v="Mon"/>
    <d v="2014-11-22T00:00:00"/>
    <x v="1"/>
    <s v="GT-14710"/>
    <s v="Greg Tran"/>
    <s v="Consumer"/>
    <s v="United States"/>
    <s v="Buffalo"/>
    <x v="15"/>
    <n v="14215"/>
    <x v="3"/>
    <s v="OFF-BI-10001359"/>
    <x v="1"/>
    <s v="Binders"/>
    <s v="GBC DocuBind TL300 Electric Binding System"/>
    <n v="2152.7759999999998"/>
    <n v="3"/>
    <x v="2"/>
    <n v="726.56190000000004"/>
    <n v="0.33750000000000002"/>
  </r>
  <r>
    <n v="6537"/>
    <s v="CA-2014-169684"/>
    <x v="22"/>
    <x v="2"/>
    <n v="10"/>
    <x v="2"/>
    <s v="Mon"/>
    <d v="2014-10-23T00:00:00"/>
    <x v="2"/>
    <s v="FH-14365"/>
    <s v="Fred Hopkins"/>
    <s v="Corporate"/>
    <s v="United States"/>
    <s v="Knoxville"/>
    <x v="18"/>
    <n v="37918"/>
    <x v="0"/>
    <s v="FUR-TA-10003008"/>
    <x v="0"/>
    <s v="Tables"/>
    <s v="Lesro Round Back Collection Coffee Table, End Table"/>
    <n v="328.59"/>
    <n v="3"/>
    <x v="8"/>
    <n v="-147.8655"/>
    <n v="-0.45"/>
  </r>
  <r>
    <n v="6539"/>
    <s v="CA-2015-109862"/>
    <x v="964"/>
    <x v="1"/>
    <n v="10"/>
    <x v="2"/>
    <s v="Sun"/>
    <d v="2015-10-30T00:00:00"/>
    <x v="1"/>
    <s v="HK-14890"/>
    <s v="Heather Kirkland"/>
    <s v="Corporate"/>
    <s v="United States"/>
    <s v="Newark"/>
    <x v="13"/>
    <n v="19711"/>
    <x v="3"/>
    <s v="TEC-PH-10004042"/>
    <x v="2"/>
    <s v="Phones"/>
    <s v="ClearOne Communications CHAT 70 OC Speaker Phone"/>
    <n v="158.99"/>
    <n v="1"/>
    <x v="0"/>
    <n v="41.337400000000002"/>
    <n v="0.26"/>
  </r>
  <r>
    <n v="6541"/>
    <s v="US-2017-107888"/>
    <x v="670"/>
    <x v="3"/>
    <n v="11"/>
    <x v="0"/>
    <s v="Thu"/>
    <d v="2017-11-19T00:00:00"/>
    <x v="2"/>
    <s v="CC-12220"/>
    <s v="Chris Cortes"/>
    <s v="Consumer"/>
    <s v="United States"/>
    <s v="Seattle"/>
    <x v="4"/>
    <n v="98103"/>
    <x v="1"/>
    <s v="OFF-PA-10001363"/>
    <x v="1"/>
    <s v="Paper"/>
    <s v="Xerox 1933"/>
    <n v="73.680000000000007"/>
    <n v="6"/>
    <x v="0"/>
    <n v="34.629600000000003"/>
    <n v="0.47000000000000003"/>
  </r>
  <r>
    <n v="6545"/>
    <s v="US-2017-154872"/>
    <x v="303"/>
    <x v="3"/>
    <n v="5"/>
    <x v="5"/>
    <s v="Sun"/>
    <d v="2017-05-18T00:00:00"/>
    <x v="1"/>
    <s v="DP-13000"/>
    <s v="Darren Powers"/>
    <s v="Consumer"/>
    <s v="United States"/>
    <s v="Cleveland"/>
    <x v="24"/>
    <n v="44105"/>
    <x v="3"/>
    <s v="OFF-BI-10003007"/>
    <x v="1"/>
    <s v="Binders"/>
    <s v="Premium Transparent Presentation Covers, No Pattern/Clear, 8 1/2&quot; x 11&quot;"/>
    <n v="58.17"/>
    <n v="5"/>
    <x v="7"/>
    <n v="-46.536000000000001"/>
    <n v="-0.8"/>
  </r>
  <r>
    <n v="6548"/>
    <s v="CA-2014-113880"/>
    <x v="72"/>
    <x v="2"/>
    <n v="3"/>
    <x v="10"/>
    <s v="Sat"/>
    <d v="2014-03-05T00:00:00"/>
    <x v="1"/>
    <s v="VF-21715"/>
    <s v="Vicky Freymann"/>
    <s v="Home Office"/>
    <s v="United States"/>
    <s v="Elmhurst"/>
    <x v="10"/>
    <n v="60126"/>
    <x v="2"/>
    <s v="FUR-CH-10000863"/>
    <x v="0"/>
    <s v="Chairs"/>
    <s v="Novimex Swivel Fabric Task Chair"/>
    <n v="634.11599999999999"/>
    <n v="6"/>
    <x v="4"/>
    <n v="-172.1172"/>
    <n v="-0.27142857142857141"/>
  </r>
  <r>
    <n v="6550"/>
    <s v="US-2015-164966"/>
    <x v="117"/>
    <x v="1"/>
    <n v="7"/>
    <x v="7"/>
    <s v="Thu"/>
    <d v="2015-08-01T00:00:00"/>
    <x v="2"/>
    <s v="GH-14410"/>
    <s v="Gary Hansen"/>
    <s v="Home Office"/>
    <s v="United States"/>
    <s v="Lakeville"/>
    <x v="11"/>
    <n v="55044"/>
    <x v="2"/>
    <s v="FUR-CH-10002304"/>
    <x v="0"/>
    <s v="Chairs"/>
    <s v="Global Stack Chair without Arms, Black"/>
    <n v="155.88"/>
    <n v="6"/>
    <x v="0"/>
    <n v="38.97"/>
    <n v="0.25"/>
  </r>
  <r>
    <n v="6552"/>
    <s v="CA-2017-161578"/>
    <x v="813"/>
    <x v="3"/>
    <n v="12"/>
    <x v="4"/>
    <s v="Sat"/>
    <d v="2017-12-21T00:00:00"/>
    <x v="0"/>
    <s v="RB-19465"/>
    <s v="Rick Bensley"/>
    <s v="Home Office"/>
    <s v="United States"/>
    <s v="Los Angeles"/>
    <x v="1"/>
    <n v="90036"/>
    <x v="1"/>
    <s v="OFF-PA-10002986"/>
    <x v="1"/>
    <s v="Paper"/>
    <s v="Xerox 1898"/>
    <n v="13.36"/>
    <n v="2"/>
    <x v="0"/>
    <n v="6.4127999999999998"/>
    <n v="0.48"/>
  </r>
  <r>
    <n v="6554"/>
    <s v="CA-2014-137092"/>
    <x v="22"/>
    <x v="2"/>
    <n v="10"/>
    <x v="2"/>
    <s v="Mon"/>
    <d v="2014-10-22T00:00:00"/>
    <x v="0"/>
    <s v="LS-16975"/>
    <s v="Lindsay Shagiari"/>
    <s v="Home Office"/>
    <s v="United States"/>
    <s v="Chicago"/>
    <x v="10"/>
    <n v="60653"/>
    <x v="2"/>
    <s v="TEC-AC-10001606"/>
    <x v="2"/>
    <s v="Accessories"/>
    <s v="Logitech Wireless Performance Mouse MX for PC and Mac"/>
    <n v="319.96800000000002"/>
    <n v="4"/>
    <x v="2"/>
    <n v="71.992800000000003"/>
    <n v="0.22500000000000001"/>
  </r>
  <r>
    <n v="6559"/>
    <s v="CA-2015-166947"/>
    <x v="1114"/>
    <x v="1"/>
    <n v="6"/>
    <x v="1"/>
    <s v="Fri"/>
    <d v="2015-06-10T00:00:00"/>
    <x v="1"/>
    <s v="EB-13750"/>
    <s v="Edward Becker"/>
    <s v="Corporate"/>
    <s v="United States"/>
    <s v="Buffalo"/>
    <x v="15"/>
    <n v="14215"/>
    <x v="3"/>
    <s v="FUR-CH-10004997"/>
    <x v="0"/>
    <s v="Chairs"/>
    <s v="Hon Every-Day Series Multi-Task Chairs"/>
    <n v="1522.6379999999999"/>
    <n v="9"/>
    <x v="9"/>
    <n v="169.18199999999999"/>
    <n v="0.1111111111111111"/>
  </r>
  <r>
    <n v="6562"/>
    <s v="CA-2017-144680"/>
    <x v="184"/>
    <x v="3"/>
    <n v="3"/>
    <x v="10"/>
    <s v="Fri"/>
    <d v="2017-04-02T00:00:00"/>
    <x v="2"/>
    <s v="SC-20260"/>
    <s v="Scott Cohen"/>
    <s v="Corporate"/>
    <s v="United States"/>
    <s v="Arlington"/>
    <x v="5"/>
    <n v="76017"/>
    <x v="2"/>
    <s v="OFF-AP-10003040"/>
    <x v="1"/>
    <s v="Appliances"/>
    <s v="Fellowes 8 Outlet Superior Workstation Surge Protector w/o Phone/Fax/Modem Protection"/>
    <n v="33.619999999999997"/>
    <n v="5"/>
    <x v="3"/>
    <n v="-90.774000000000001"/>
    <n v="-2.7"/>
  </r>
  <r>
    <n v="6563"/>
    <s v="CA-2014-166086"/>
    <x v="1115"/>
    <x v="2"/>
    <n v="5"/>
    <x v="5"/>
    <s v="Wed"/>
    <d v="2014-05-12T00:00:00"/>
    <x v="1"/>
    <s v="CT-11995"/>
    <s v="Carol Triggs"/>
    <s v="Consumer"/>
    <s v="United States"/>
    <s v="Lawrence"/>
    <x v="31"/>
    <n v="1841"/>
    <x v="3"/>
    <s v="OFF-BI-10001078"/>
    <x v="1"/>
    <s v="Binders"/>
    <s v="Acco PRESSTEX Data Binder with Storage Hooks, Dark Blue, 14 7/8&quot; X 11&quot;"/>
    <n v="16.14"/>
    <n v="3"/>
    <x v="0"/>
    <n v="7.9085999999999999"/>
    <n v="0.49"/>
  </r>
  <r>
    <n v="6567"/>
    <s v="CA-2017-131282"/>
    <x v="1116"/>
    <x v="3"/>
    <n v="2"/>
    <x v="11"/>
    <s v="Sun"/>
    <d v="2017-02-08T00:00:00"/>
    <x v="0"/>
    <s v="CB-12025"/>
    <s v="Cassandra Brandow"/>
    <s v="Consumer"/>
    <s v="United States"/>
    <s v="Waco"/>
    <x v="5"/>
    <n v="76706"/>
    <x v="2"/>
    <s v="OFF-BI-10004632"/>
    <x v="1"/>
    <s v="Binders"/>
    <s v="Ibico Hi-Tech Manual Binding System"/>
    <n v="243.99199999999999"/>
    <n v="4"/>
    <x v="3"/>
    <n v="-426.98599999999999"/>
    <n v="-1.75"/>
  </r>
  <r>
    <n v="6569"/>
    <s v="CA-2014-100678"/>
    <x v="885"/>
    <x v="2"/>
    <n v="4"/>
    <x v="3"/>
    <s v="Fri"/>
    <d v="2014-04-22T00:00:00"/>
    <x v="1"/>
    <s v="KM-16720"/>
    <s v="Kunst Miller"/>
    <s v="Consumer"/>
    <s v="United States"/>
    <s v="Houston"/>
    <x v="5"/>
    <n v="77095"/>
    <x v="2"/>
    <s v="OFF-AR-10001868"/>
    <x v="1"/>
    <s v="Art"/>
    <s v="Prang Dustless Chalk Sticks"/>
    <n v="2.6880000000000002"/>
    <n v="2"/>
    <x v="2"/>
    <n v="1.008"/>
    <n v="0.375"/>
  </r>
  <r>
    <n v="6573"/>
    <s v="CA-2016-161543"/>
    <x v="1117"/>
    <x v="0"/>
    <n v="5"/>
    <x v="5"/>
    <s v="Tue"/>
    <d v="2016-05-16T00:00:00"/>
    <x v="1"/>
    <s v="RD-19720"/>
    <s v="Roger Demir"/>
    <s v="Consumer"/>
    <s v="United States"/>
    <s v="Seattle"/>
    <x v="4"/>
    <n v="98105"/>
    <x v="1"/>
    <s v="OFF-PA-10003971"/>
    <x v="1"/>
    <s v="Paper"/>
    <s v="Xerox 1965"/>
    <n v="11.96"/>
    <n v="2"/>
    <x v="0"/>
    <n v="5.8604000000000003"/>
    <n v="0.49"/>
  </r>
  <r>
    <n v="6574"/>
    <s v="CA-2016-160535"/>
    <x v="876"/>
    <x v="0"/>
    <n v="11"/>
    <x v="0"/>
    <s v="Fri"/>
    <d v="2016-11-30T00:00:00"/>
    <x v="1"/>
    <s v="BP-11050"/>
    <s v="Barry Pond"/>
    <s v="Corporate"/>
    <s v="United States"/>
    <s v="Plainfield"/>
    <x v="30"/>
    <n v="7060"/>
    <x v="3"/>
    <s v="OFF-ST-10000689"/>
    <x v="1"/>
    <s v="Storage"/>
    <s v="Fellowes Strictly Business Drawer File, Letter/Legal Size"/>
    <n v="563.4"/>
    <n v="4"/>
    <x v="0"/>
    <n v="67.608000000000004"/>
    <n v="0.12000000000000001"/>
  </r>
  <r>
    <n v="6576"/>
    <s v="CA-2017-123085"/>
    <x v="445"/>
    <x v="3"/>
    <n v="3"/>
    <x v="10"/>
    <s v="Fri"/>
    <d v="2017-03-08T00:00:00"/>
    <x v="1"/>
    <s v="EJ-13720"/>
    <s v="Ed Jacobs"/>
    <s v="Consumer"/>
    <s v="United States"/>
    <s v="Los Angeles"/>
    <x v="1"/>
    <n v="90008"/>
    <x v="1"/>
    <s v="TEC-AC-10000990"/>
    <x v="2"/>
    <s v="Accessories"/>
    <s v="Imation Bio 2GB USB Flash Drive Imation Corp"/>
    <n v="1049.44"/>
    <n v="8"/>
    <x v="0"/>
    <n v="440.76479999999998"/>
    <n v="0.42"/>
  </r>
  <r>
    <n v="6578"/>
    <s v="CA-2015-153752"/>
    <x v="398"/>
    <x v="1"/>
    <n v="12"/>
    <x v="4"/>
    <s v="Sun"/>
    <d v="2015-12-11T00:00:00"/>
    <x v="0"/>
    <s v="RO-19780"/>
    <s v="Rose O'Brian"/>
    <s v="Consumer"/>
    <s v="United States"/>
    <s v="Arlington"/>
    <x v="17"/>
    <n v="22204"/>
    <x v="0"/>
    <s v="TEC-PH-10001615"/>
    <x v="2"/>
    <s v="Phones"/>
    <s v="AT&amp;T CL82213"/>
    <n v="173.94"/>
    <n v="6"/>
    <x v="0"/>
    <n v="50.442599999999999"/>
    <n v="0.28999999999999998"/>
  </r>
  <r>
    <n v="6579"/>
    <s v="CA-2014-103660"/>
    <x v="55"/>
    <x v="2"/>
    <n v="8"/>
    <x v="6"/>
    <s v="Mon"/>
    <d v="2014-08-30T00:00:00"/>
    <x v="1"/>
    <s v="MW-18220"/>
    <s v="Mitch Webber"/>
    <s v="Consumer"/>
    <s v="United States"/>
    <s v="Seattle"/>
    <x v="4"/>
    <n v="98103"/>
    <x v="1"/>
    <s v="TEC-PH-10000895"/>
    <x v="2"/>
    <s v="Phones"/>
    <s v="Polycom VVX 310 VoIP phone"/>
    <n v="1007.944"/>
    <n v="7"/>
    <x v="2"/>
    <n v="75.595799999999997"/>
    <n v="7.4999999999999997E-2"/>
  </r>
  <r>
    <n v="6580"/>
    <s v="CA-2016-169887"/>
    <x v="330"/>
    <x v="0"/>
    <n v="10"/>
    <x v="2"/>
    <s v="Sat"/>
    <d v="2016-10-22T00:00:00"/>
    <x v="3"/>
    <s v="MS-17530"/>
    <s v="MaryBeth Skach"/>
    <s v="Consumer"/>
    <s v="United States"/>
    <s v="Seattle"/>
    <x v="4"/>
    <n v="98105"/>
    <x v="1"/>
    <s v="OFF-PA-10003001"/>
    <x v="1"/>
    <s v="Paper"/>
    <s v="Xerox 1986"/>
    <n v="6.68"/>
    <n v="1"/>
    <x v="0"/>
    <n v="3.2063999999999999"/>
    <n v="0.48"/>
  </r>
  <r>
    <n v="6583"/>
    <s v="CA-2016-148516"/>
    <x v="1118"/>
    <x v="0"/>
    <n v="8"/>
    <x v="6"/>
    <s v="Sun"/>
    <d v="2016-08-11T00:00:00"/>
    <x v="1"/>
    <s v="DW-13585"/>
    <s v="Dorothy Wardle"/>
    <s v="Corporate"/>
    <s v="United States"/>
    <s v="Edmonds"/>
    <x v="4"/>
    <n v="98026"/>
    <x v="1"/>
    <s v="TEC-AC-10003610"/>
    <x v="2"/>
    <s v="Accessories"/>
    <s v="Logitech Illuminated - Keyboard"/>
    <n v="179.97"/>
    <n v="3"/>
    <x v="0"/>
    <n v="86.385599999999997"/>
    <n v="0.48"/>
  </r>
  <r>
    <n v="6584"/>
    <s v="CA-2017-104731"/>
    <x v="245"/>
    <x v="3"/>
    <n v="7"/>
    <x v="7"/>
    <s v="Fri"/>
    <d v="2017-07-27T00:00:00"/>
    <x v="1"/>
    <s v="AM-10705"/>
    <s v="Anne McFarland"/>
    <s v="Consumer"/>
    <s v="United States"/>
    <s v="Salem"/>
    <x v="17"/>
    <n v="24153"/>
    <x v="0"/>
    <s v="OFF-AR-10003727"/>
    <x v="1"/>
    <s v="Art"/>
    <s v="Berol Giant Pencil Sharpener"/>
    <n v="101.94"/>
    <n v="6"/>
    <x v="0"/>
    <n v="29.5626"/>
    <n v="0.28999999999999998"/>
  </r>
  <r>
    <n v="6591"/>
    <s v="CA-2014-164749"/>
    <x v="887"/>
    <x v="2"/>
    <n v="3"/>
    <x v="10"/>
    <s v="Sun"/>
    <d v="2014-03-26T00:00:00"/>
    <x v="2"/>
    <s v="BG-11740"/>
    <s v="Bruce Geld"/>
    <s v="Consumer"/>
    <s v="United States"/>
    <s v="Delray Beach"/>
    <x v="2"/>
    <n v="33445"/>
    <x v="0"/>
    <s v="OFF-LA-10004484"/>
    <x v="1"/>
    <s v="Labels"/>
    <s v="Avery 476"/>
    <n v="9.9120000000000008"/>
    <n v="3"/>
    <x v="2"/>
    <n v="3.2214"/>
    <n v="0.32499999999999996"/>
  </r>
  <r>
    <n v="6592"/>
    <s v="CA-2015-103716"/>
    <x v="28"/>
    <x v="1"/>
    <n v="4"/>
    <x v="3"/>
    <s v="Thu"/>
    <d v="2015-05-06T00:00:00"/>
    <x v="1"/>
    <s v="KB-16585"/>
    <s v="Ken Black"/>
    <s v="Corporate"/>
    <s v="United States"/>
    <s v="San Francisco"/>
    <x v="1"/>
    <n v="94110"/>
    <x v="1"/>
    <s v="OFF-AR-10000658"/>
    <x v="1"/>
    <s v="Art"/>
    <s v="Newell 324"/>
    <n v="34.65"/>
    <n v="3"/>
    <x v="0"/>
    <n v="9.702"/>
    <n v="0.28000000000000003"/>
  </r>
  <r>
    <n v="6594"/>
    <s v="CA-2016-126795"/>
    <x v="893"/>
    <x v="0"/>
    <n v="6"/>
    <x v="1"/>
    <s v="Mon"/>
    <d v="2016-06-16T00:00:00"/>
    <x v="0"/>
    <s v="GT-14710"/>
    <s v="Greg Tran"/>
    <s v="Consumer"/>
    <s v="United States"/>
    <s v="New York City"/>
    <x v="15"/>
    <n v="10024"/>
    <x v="3"/>
    <s v="OFF-BI-10001989"/>
    <x v="1"/>
    <s v="Binders"/>
    <s v="Premium Transparent Presentation Covers by GBC"/>
    <n v="33.567999999999998"/>
    <n v="2"/>
    <x v="2"/>
    <n v="11.748799999999999"/>
    <n v="0.35"/>
  </r>
  <r>
    <n v="6595"/>
    <s v="CA-2015-146290"/>
    <x v="124"/>
    <x v="1"/>
    <n v="5"/>
    <x v="5"/>
    <s v="Mon"/>
    <d v="2015-05-11T00:00:00"/>
    <x v="1"/>
    <s v="SV-20815"/>
    <s v="Stuart Van"/>
    <s v="Corporate"/>
    <s v="United States"/>
    <s v="Indianapolis"/>
    <x v="14"/>
    <n v="46203"/>
    <x v="2"/>
    <s v="OFF-AR-10001897"/>
    <x v="1"/>
    <s v="Art"/>
    <s v="Model L Table or Wall-Mount Pencil Sharpener"/>
    <n v="125.93"/>
    <n v="7"/>
    <x v="0"/>
    <n v="35.260399999999997"/>
    <n v="0.27999999999999997"/>
  </r>
  <r>
    <n v="6596"/>
    <s v="CA-2017-157112"/>
    <x v="752"/>
    <x v="3"/>
    <n v="4"/>
    <x v="3"/>
    <s v="Sun"/>
    <d v="2017-04-26T00:00:00"/>
    <x v="2"/>
    <s v="GG-14650"/>
    <s v="Greg Guthrie"/>
    <s v="Corporate"/>
    <s v="United States"/>
    <s v="Columbus"/>
    <x v="24"/>
    <n v="43229"/>
    <x v="3"/>
    <s v="OFF-BI-10000285"/>
    <x v="1"/>
    <s v="Binders"/>
    <s v="XtraLife ClearVue Slant-D Ring Binders by Cardinal"/>
    <n v="11.76"/>
    <n v="5"/>
    <x v="7"/>
    <n v="-7.84"/>
    <n v="-0.66666666666666663"/>
  </r>
  <r>
    <n v="6598"/>
    <s v="CA-2014-169257"/>
    <x v="568"/>
    <x v="2"/>
    <n v="6"/>
    <x v="1"/>
    <s v="Fri"/>
    <d v="2014-06-12T00:00:00"/>
    <x v="1"/>
    <s v="SV-20785"/>
    <s v="Stewart Visinsky"/>
    <s v="Consumer"/>
    <s v="United States"/>
    <s v="Jacksonville"/>
    <x v="2"/>
    <n v="32216"/>
    <x v="0"/>
    <s v="OFF-BI-10002557"/>
    <x v="1"/>
    <s v="Binders"/>
    <s v="Presstex Flexible Ring Binders"/>
    <n v="1.365"/>
    <n v="1"/>
    <x v="7"/>
    <n v="-0.91"/>
    <n v="-0.66666666666666674"/>
  </r>
  <r>
    <n v="6600"/>
    <s v="CA-2014-154095"/>
    <x v="265"/>
    <x v="2"/>
    <n v="12"/>
    <x v="4"/>
    <s v="Tue"/>
    <d v="2014-12-07T00:00:00"/>
    <x v="1"/>
    <s v="ON-18715"/>
    <s v="Odella Nelson"/>
    <s v="Corporate"/>
    <s v="United States"/>
    <s v="Clinton"/>
    <x v="39"/>
    <n v="20735"/>
    <x v="3"/>
    <s v="FUR-FU-10003849"/>
    <x v="0"/>
    <s v="Furnishings"/>
    <s v="DAX Metal Frame, Desktop, Stepped-Edge"/>
    <n v="60.72"/>
    <n v="3"/>
    <x v="0"/>
    <n v="23.680800000000001"/>
    <n v="0.39"/>
  </r>
  <r>
    <n v="6605"/>
    <s v="CA-2016-148852"/>
    <x v="436"/>
    <x v="0"/>
    <n v="5"/>
    <x v="5"/>
    <s v="Thu"/>
    <d v="2016-05-31T00:00:00"/>
    <x v="1"/>
    <s v="SV-20785"/>
    <s v="Stewart Visinsky"/>
    <s v="Consumer"/>
    <s v="United States"/>
    <s v="Santa Ana"/>
    <x v="1"/>
    <n v="92704"/>
    <x v="1"/>
    <s v="OFF-FA-10003467"/>
    <x v="1"/>
    <s v="Fasteners"/>
    <s v="Alliance Big Bands Rubber Bands, 12/Pack"/>
    <n v="5.94"/>
    <n v="3"/>
    <x v="0"/>
    <n v="0"/>
    <n v="0"/>
  </r>
  <r>
    <n v="6610"/>
    <s v="US-2015-118906"/>
    <x v="364"/>
    <x v="1"/>
    <n v="3"/>
    <x v="10"/>
    <s v="Tue"/>
    <d v="2015-03-10T00:00:00"/>
    <x v="3"/>
    <s v="KB-16585"/>
    <s v="Ken Black"/>
    <s v="Corporate"/>
    <s v="United States"/>
    <s v="Clinton"/>
    <x v="39"/>
    <n v="20735"/>
    <x v="3"/>
    <s v="OFF-ST-10002406"/>
    <x v="1"/>
    <s v="Storage"/>
    <s v="Pizazz Global Quick File"/>
    <n v="89.82"/>
    <n v="6"/>
    <x v="0"/>
    <n v="25.1496"/>
    <n v="0.28000000000000003"/>
  </r>
  <r>
    <n v="6611"/>
    <s v="CA-2016-168921"/>
    <x v="200"/>
    <x v="0"/>
    <n v="10"/>
    <x v="2"/>
    <s v="Thu"/>
    <d v="2016-10-22T00:00:00"/>
    <x v="2"/>
    <s v="AG-10495"/>
    <s v="Andrew Gjertsen"/>
    <s v="Corporate"/>
    <s v="United States"/>
    <s v="Los Angeles"/>
    <x v="1"/>
    <n v="90049"/>
    <x v="1"/>
    <s v="OFF-BI-10004209"/>
    <x v="1"/>
    <s v="Binders"/>
    <s v="Fellowes Twister Kit, Gray/Clear, 3/pkg"/>
    <n v="19.295999999999999"/>
    <n v="3"/>
    <x v="2"/>
    <n v="6.03"/>
    <n v="0.3125"/>
  </r>
  <r>
    <n v="6612"/>
    <s v="CA-2015-107678"/>
    <x v="1119"/>
    <x v="1"/>
    <n v="4"/>
    <x v="3"/>
    <s v="Tue"/>
    <d v="2015-04-28T00:00:00"/>
    <x v="1"/>
    <s v="JK-16090"/>
    <s v="Juliana Krohn"/>
    <s v="Consumer"/>
    <s v="United States"/>
    <s v="Louisville"/>
    <x v="0"/>
    <n v="40214"/>
    <x v="0"/>
    <s v="FUR-CH-10001891"/>
    <x v="0"/>
    <s v="Chairs"/>
    <s v="Global Deluxe Office Fabric Chairs"/>
    <n v="191.96"/>
    <n v="2"/>
    <x v="0"/>
    <n v="51.8292"/>
    <n v="0.26999999999999996"/>
  </r>
  <r>
    <n v="6616"/>
    <s v="CA-2016-123512"/>
    <x v="26"/>
    <x v="0"/>
    <n v="6"/>
    <x v="1"/>
    <s v="Fri"/>
    <d v="2016-06-19T00:00:00"/>
    <x v="2"/>
    <s v="MV-18190"/>
    <s v="Mike Vittorini"/>
    <s v="Consumer"/>
    <s v="United States"/>
    <s v="Los Angeles"/>
    <x v="1"/>
    <n v="90045"/>
    <x v="1"/>
    <s v="FUR-BO-10004218"/>
    <x v="0"/>
    <s v="Bookcases"/>
    <s v="Bush Heritage Pine Collection 5-Shelf Bookcase, Albany Pine Finish, *Special Order"/>
    <n v="239.666"/>
    <n v="2"/>
    <x v="11"/>
    <n v="14.098000000000001"/>
    <n v="5.8823529411764712E-2"/>
  </r>
  <r>
    <n v="6619"/>
    <s v="US-2017-167402"/>
    <x v="1120"/>
    <x v="3"/>
    <n v="1"/>
    <x v="9"/>
    <s v="Fri"/>
    <d v="2017-01-18T00:00:00"/>
    <x v="0"/>
    <s v="CP-12085"/>
    <s v="Cathy Prescott"/>
    <s v="Corporate"/>
    <s v="United States"/>
    <s v="Springfield"/>
    <x v="25"/>
    <n v="65807"/>
    <x v="2"/>
    <s v="OFF-PA-10004983"/>
    <x v="1"/>
    <s v="Paper"/>
    <s v="Xerox 23"/>
    <n v="32.4"/>
    <n v="5"/>
    <x v="0"/>
    <n v="15.552"/>
    <n v="0.48"/>
  </r>
  <r>
    <n v="6623"/>
    <s v="CA-2014-130449"/>
    <x v="1121"/>
    <x v="2"/>
    <n v="9"/>
    <x v="8"/>
    <s v="Sat"/>
    <d v="2014-09-09T00:00:00"/>
    <x v="2"/>
    <s v="VP-21760"/>
    <s v="Victoria Pisteka"/>
    <s v="Corporate"/>
    <s v="United States"/>
    <s v="San Francisco"/>
    <x v="1"/>
    <n v="94109"/>
    <x v="1"/>
    <s v="FUR-FU-10001487"/>
    <x v="0"/>
    <s v="Furnishings"/>
    <s v="Eldon Expressions Wood and Plastic Desk Accessories, Cherry Wood"/>
    <n v="41.88"/>
    <n v="6"/>
    <x v="0"/>
    <n v="12.145200000000001"/>
    <n v="0.28999999999999998"/>
  </r>
  <r>
    <n v="6625"/>
    <s v="CA-2015-141250"/>
    <x v="1122"/>
    <x v="1"/>
    <n v="1"/>
    <x v="9"/>
    <s v="Mon"/>
    <d v="2015-01-23T00:00:00"/>
    <x v="1"/>
    <s v="PM-18940"/>
    <s v="Paul MacIntyre"/>
    <s v="Consumer"/>
    <s v="United States"/>
    <s v="Texas City"/>
    <x v="5"/>
    <n v="77590"/>
    <x v="2"/>
    <s v="FUR-TA-10002855"/>
    <x v="0"/>
    <s v="Tables"/>
    <s v="Bevis Round Conference Table Top &amp; Single Column Base"/>
    <n v="102.438"/>
    <n v="1"/>
    <x v="4"/>
    <n v="-13.1706"/>
    <n v="-0.12857142857142856"/>
  </r>
  <r>
    <n v="6627"/>
    <s v="CA-2014-145541"/>
    <x v="634"/>
    <x v="2"/>
    <n v="12"/>
    <x v="4"/>
    <s v="Sun"/>
    <d v="2014-12-21T00:00:00"/>
    <x v="1"/>
    <s v="TB-21400"/>
    <s v="Tom Boeckenhauer"/>
    <s v="Consumer"/>
    <s v="United States"/>
    <s v="New York City"/>
    <x v="15"/>
    <n v="10024"/>
    <x v="3"/>
    <s v="TEC-MA-10001127"/>
    <x v="2"/>
    <s v="Machines"/>
    <s v="HP Designjet T520 Inkjet Large Format Printer - 24&quot; Color"/>
    <n v="6999.96"/>
    <n v="4"/>
    <x v="0"/>
    <n v="2239.9872"/>
    <n v="0.32"/>
  </r>
  <r>
    <n v="6628"/>
    <s v="CA-2014-138513"/>
    <x v="234"/>
    <x v="2"/>
    <n v="5"/>
    <x v="5"/>
    <s v="Fri"/>
    <d v="2014-05-27T00:00:00"/>
    <x v="1"/>
    <s v="EH-13990"/>
    <s v="Erica Hackney"/>
    <s v="Consumer"/>
    <s v="United States"/>
    <s v="Bellevue"/>
    <x v="4"/>
    <n v="98006"/>
    <x v="1"/>
    <s v="OFF-PA-10003177"/>
    <x v="1"/>
    <s v="Paper"/>
    <s v="Xerox 1999"/>
    <n v="12.96"/>
    <n v="2"/>
    <x v="0"/>
    <n v="6.2207999999999997"/>
    <n v="0.47999999999999993"/>
  </r>
  <r>
    <n v="6629"/>
    <s v="CA-2015-135489"/>
    <x v="441"/>
    <x v="1"/>
    <n v="9"/>
    <x v="8"/>
    <s v="Sat"/>
    <d v="2015-09-22T00:00:00"/>
    <x v="0"/>
    <s v="GW-14605"/>
    <s v="Giulietta Weimer"/>
    <s v="Consumer"/>
    <s v="United States"/>
    <s v="New York City"/>
    <x v="15"/>
    <n v="10024"/>
    <x v="3"/>
    <s v="TEC-PH-10000011"/>
    <x v="2"/>
    <s v="Phones"/>
    <s v="PureGear Roll-On Screen Protector"/>
    <n v="279.86"/>
    <n v="14"/>
    <x v="0"/>
    <n v="134.33279999999999"/>
    <n v="0.47999999999999993"/>
  </r>
  <r>
    <n v="6630"/>
    <s v="CA-2015-125696"/>
    <x v="650"/>
    <x v="1"/>
    <n v="10"/>
    <x v="2"/>
    <s v="Fri"/>
    <d v="2015-10-06T00:00:00"/>
    <x v="1"/>
    <s v="NP-18685"/>
    <s v="Nora Pelletier"/>
    <s v="Home Office"/>
    <s v="United States"/>
    <s v="Wilson"/>
    <x v="3"/>
    <n v="27893"/>
    <x v="0"/>
    <s v="OFF-BI-10001757"/>
    <x v="1"/>
    <s v="Binders"/>
    <s v="Pressboard Hanging Data Binders for Unburst Sheets"/>
    <n v="7.38"/>
    <n v="5"/>
    <x v="7"/>
    <n v="-5.4119999999999999"/>
    <n v="-0.73333333333333328"/>
  </r>
  <r>
    <n v="6631"/>
    <s v="CA-2016-105081"/>
    <x v="588"/>
    <x v="0"/>
    <n v="12"/>
    <x v="4"/>
    <s v="Sun"/>
    <d v="2016-12-30T00:00:00"/>
    <x v="1"/>
    <s v="JE-15715"/>
    <s v="Joe Elijah"/>
    <s v="Consumer"/>
    <s v="United States"/>
    <s v="Seattle"/>
    <x v="4"/>
    <n v="98115"/>
    <x v="1"/>
    <s v="FUR-CH-10000847"/>
    <x v="0"/>
    <s v="Chairs"/>
    <s v="Global Executive Mid-Back Manager's Chair"/>
    <n v="698.35199999999998"/>
    <n v="3"/>
    <x v="2"/>
    <n v="52.376399999999997"/>
    <n v="7.4999999999999997E-2"/>
  </r>
  <r>
    <n v="6633"/>
    <s v="US-2016-146857"/>
    <x v="711"/>
    <x v="0"/>
    <n v="5"/>
    <x v="5"/>
    <s v="Fri"/>
    <d v="2016-05-08T00:00:00"/>
    <x v="0"/>
    <s v="BE-11455"/>
    <s v="Brad Eason"/>
    <s v="Home Office"/>
    <s v="United States"/>
    <s v="Springfield"/>
    <x v="25"/>
    <n v="65807"/>
    <x v="2"/>
    <s v="OFF-AP-10001205"/>
    <x v="1"/>
    <s v="Appliances"/>
    <s v="Belkin 5 Outlet SurgeMaster Power Centers"/>
    <n v="54.48"/>
    <n v="1"/>
    <x v="0"/>
    <n v="15.2544"/>
    <n v="0.28000000000000003"/>
  </r>
  <r>
    <n v="6635"/>
    <s v="CA-2017-144498"/>
    <x v="633"/>
    <x v="3"/>
    <n v="5"/>
    <x v="5"/>
    <s v="Sat"/>
    <d v="2017-05-06T00:00:00"/>
    <x v="3"/>
    <s v="MB-18085"/>
    <s v="Mick Brown"/>
    <s v="Consumer"/>
    <s v="United States"/>
    <s v="Charlotte"/>
    <x v="3"/>
    <n v="28205"/>
    <x v="0"/>
    <s v="OFF-BI-10003982"/>
    <x v="1"/>
    <s v="Binders"/>
    <s v="Wilson Jones Century Plastic Molded Ring Binders"/>
    <n v="68.540999999999997"/>
    <n v="11"/>
    <x v="7"/>
    <n v="-52.548099999999998"/>
    <n v="-0.76666666666666672"/>
  </r>
  <r>
    <n v="6638"/>
    <s v="CA-2017-103352"/>
    <x v="342"/>
    <x v="3"/>
    <n v="11"/>
    <x v="0"/>
    <s v="Mon"/>
    <d v="2017-11-30T00:00:00"/>
    <x v="0"/>
    <s v="RP-19390"/>
    <s v="Resi Pölking"/>
    <s v="Consumer"/>
    <s v="United States"/>
    <s v="New York City"/>
    <x v="15"/>
    <n v="10011"/>
    <x v="3"/>
    <s v="OFF-AR-10001573"/>
    <x v="1"/>
    <s v="Art"/>
    <s v="American Pencil"/>
    <n v="6.99"/>
    <n v="3"/>
    <x v="0"/>
    <n v="2.0270999999999999"/>
    <n v="0.28999999999999998"/>
  </r>
  <r>
    <n v="6640"/>
    <s v="CA-2014-108609"/>
    <x v="653"/>
    <x v="2"/>
    <n v="10"/>
    <x v="2"/>
    <s v="Fri"/>
    <d v="2014-11-02T00:00:00"/>
    <x v="0"/>
    <s v="AJ-10780"/>
    <s v="Anthony Jacobs"/>
    <s v="Corporate"/>
    <s v="United States"/>
    <s v="Lorain"/>
    <x v="24"/>
    <n v="44052"/>
    <x v="3"/>
    <s v="FUR-TA-10003954"/>
    <x v="0"/>
    <s v="Tables"/>
    <s v="Hon 94000 Series Round Tables"/>
    <n v="1421.664"/>
    <n v="8"/>
    <x v="8"/>
    <n v="-734.52639999999997"/>
    <n v="-0.51666666666666661"/>
  </r>
  <r>
    <n v="6641"/>
    <s v="CA-2017-128328"/>
    <x v="482"/>
    <x v="3"/>
    <n v="8"/>
    <x v="6"/>
    <s v="Sat"/>
    <d v="2017-08-09T00:00:00"/>
    <x v="1"/>
    <s v="PO-18865"/>
    <s v="Patrick O'Donnell"/>
    <s v="Consumer"/>
    <s v="United States"/>
    <s v="Indianapolis"/>
    <x v="14"/>
    <n v="46203"/>
    <x v="2"/>
    <s v="OFF-BI-10001989"/>
    <x v="1"/>
    <s v="Binders"/>
    <s v="Premium Transparent Presentation Covers by GBC"/>
    <n v="125.88"/>
    <n v="6"/>
    <x v="0"/>
    <n v="60.422400000000003"/>
    <n v="0.48000000000000004"/>
  </r>
  <r>
    <n v="6644"/>
    <s v="US-2015-156496"/>
    <x v="541"/>
    <x v="1"/>
    <n v="8"/>
    <x v="6"/>
    <s v="Mon"/>
    <d v="2015-08-16T00:00:00"/>
    <x v="1"/>
    <s v="WB-21850"/>
    <s v="William Brown"/>
    <s v="Consumer"/>
    <s v="United States"/>
    <s v="Redmond"/>
    <x v="21"/>
    <n v="97756"/>
    <x v="1"/>
    <s v="TEC-PH-10000576"/>
    <x v="2"/>
    <s v="Phones"/>
    <s v="AT&amp;T 1080 Corded phone"/>
    <n v="438.36799999999999"/>
    <n v="4"/>
    <x v="2"/>
    <n v="38.357199999999999"/>
    <n v="8.7499999999999994E-2"/>
  </r>
  <r>
    <n v="6647"/>
    <s v="US-2016-127334"/>
    <x v="271"/>
    <x v="0"/>
    <n v="12"/>
    <x v="4"/>
    <s v="Thu"/>
    <d v="2016-12-21T00:00:00"/>
    <x v="1"/>
    <s v="MP-18175"/>
    <s v="Mike Pelletier"/>
    <s v="Home Office"/>
    <s v="United States"/>
    <s v="Springfield"/>
    <x v="21"/>
    <n v="97477"/>
    <x v="1"/>
    <s v="FUR-TA-10003473"/>
    <x v="0"/>
    <s v="Tables"/>
    <s v="Bretford Rectangular Conference Table Tops"/>
    <n v="564.19500000000005"/>
    <n v="3"/>
    <x v="5"/>
    <n v="-304.6653"/>
    <n v="-0.53999999999999992"/>
  </r>
  <r>
    <n v="6649"/>
    <s v="US-2017-124779"/>
    <x v="562"/>
    <x v="3"/>
    <n v="9"/>
    <x v="8"/>
    <s v="Fri"/>
    <d v="2017-09-11T00:00:00"/>
    <x v="2"/>
    <s v="BF-11020"/>
    <s v="Barry Französisch"/>
    <s v="Corporate"/>
    <s v="United States"/>
    <s v="Arlington"/>
    <x v="5"/>
    <n v="76017"/>
    <x v="2"/>
    <s v="OFF-BI-10002429"/>
    <x v="1"/>
    <s v="Binders"/>
    <s v="Premier Elliptical Ring Binder, Black"/>
    <n v="42.616"/>
    <n v="7"/>
    <x v="3"/>
    <n v="-68.185599999999994"/>
    <n v="-1.5999999999999999"/>
  </r>
  <r>
    <n v="6655"/>
    <s v="CA-2017-135937"/>
    <x v="296"/>
    <x v="3"/>
    <n v="2"/>
    <x v="11"/>
    <s v="Mon"/>
    <d v="2017-02-27T00:00:00"/>
    <x v="1"/>
    <s v="KM-16375"/>
    <s v="Katherine Murray"/>
    <s v="Home Office"/>
    <s v="United States"/>
    <s v="Gilbert"/>
    <x v="16"/>
    <n v="85234"/>
    <x v="1"/>
    <s v="TEC-PH-10004447"/>
    <x v="2"/>
    <s v="Phones"/>
    <s v="Toshiba IPT2010-SD IP Telephone"/>
    <n v="333.57600000000002"/>
    <n v="3"/>
    <x v="2"/>
    <n v="25.0182"/>
    <n v="7.4999999999999997E-2"/>
  </r>
  <r>
    <n v="6661"/>
    <s v="CA-2015-129322"/>
    <x v="810"/>
    <x v="1"/>
    <n v="8"/>
    <x v="6"/>
    <s v="Sat"/>
    <d v="2015-08-10T00:00:00"/>
    <x v="0"/>
    <s v="DB-13405"/>
    <s v="Denny Blanton"/>
    <s v="Consumer"/>
    <s v="United States"/>
    <s v="Lawrence"/>
    <x v="31"/>
    <n v="1841"/>
    <x v="3"/>
    <s v="OFF-AR-10004587"/>
    <x v="1"/>
    <s v="Art"/>
    <s v="Boston 1827 Commercial Additional Cutter, Drive Gear &amp; Gear Rack for 1606"/>
    <n v="39.659999999999997"/>
    <n v="2"/>
    <x v="0"/>
    <n v="11.898"/>
    <n v="0.30000000000000004"/>
  </r>
  <r>
    <n v="6664"/>
    <s v="CA-2017-162173"/>
    <x v="40"/>
    <x v="3"/>
    <n v="10"/>
    <x v="2"/>
    <s v="Thu"/>
    <d v="2017-11-01T00:00:00"/>
    <x v="1"/>
    <s v="OT-18730"/>
    <s v="Olvera Toch"/>
    <s v="Consumer"/>
    <s v="United States"/>
    <s v="Virginia Beach"/>
    <x v="17"/>
    <n v="23464"/>
    <x v="0"/>
    <s v="FUR-TA-10001520"/>
    <x v="0"/>
    <s v="Tables"/>
    <s v="Lesro Sheffield Collection Coffee Table, End Table, Center Table, Corner Table"/>
    <n v="356.85"/>
    <n v="5"/>
    <x v="0"/>
    <n v="60.664499999999997"/>
    <n v="0.16999999999999998"/>
  </r>
  <r>
    <n v="6666"/>
    <s v="CA-2016-115483"/>
    <x v="215"/>
    <x v="0"/>
    <n v="7"/>
    <x v="7"/>
    <s v="Thu"/>
    <d v="2016-07-18T00:00:00"/>
    <x v="0"/>
    <s v="JS-15880"/>
    <s v="John Stevenson"/>
    <s v="Consumer"/>
    <s v="United States"/>
    <s v="Irving"/>
    <x v="5"/>
    <n v="75061"/>
    <x v="2"/>
    <s v="OFF-PA-10001497"/>
    <x v="1"/>
    <s v="Paper"/>
    <s v="Xerox 1914"/>
    <n v="219.84"/>
    <n v="5"/>
    <x v="2"/>
    <n v="79.691999999999993"/>
    <n v="0.36249999999999999"/>
  </r>
  <r>
    <n v="6667"/>
    <s v="CA-2017-122175"/>
    <x v="602"/>
    <x v="3"/>
    <n v="5"/>
    <x v="5"/>
    <s v="Fri"/>
    <d v="2017-05-14T00:00:00"/>
    <x v="0"/>
    <s v="CA-12775"/>
    <s v="Cynthia Arntzen"/>
    <s v="Consumer"/>
    <s v="United States"/>
    <s v="Vineland"/>
    <x v="30"/>
    <n v="8360"/>
    <x v="3"/>
    <s v="FUR-FU-10000719"/>
    <x v="0"/>
    <s v="Furnishings"/>
    <s v="DAX Cubicle Frames, 8-1/2 x 11"/>
    <n v="42.85"/>
    <n v="5"/>
    <x v="0"/>
    <n v="15.426"/>
    <n v="0.36"/>
  </r>
  <r>
    <n v="6671"/>
    <s v="CA-2017-161088"/>
    <x v="1123"/>
    <x v="3"/>
    <n v="5"/>
    <x v="5"/>
    <s v="Thu"/>
    <d v="2017-05-29T00:00:00"/>
    <x v="1"/>
    <s v="MH-18115"/>
    <s v="Mick Hernandez"/>
    <s v="Home Office"/>
    <s v="United States"/>
    <s v="Columbus"/>
    <x v="32"/>
    <n v="31907"/>
    <x v="0"/>
    <s v="OFF-BI-10002824"/>
    <x v="1"/>
    <s v="Binders"/>
    <s v="Recycled Easel Ring Binders"/>
    <n v="29.84"/>
    <n v="2"/>
    <x v="0"/>
    <n v="13.428000000000001"/>
    <n v="0.45"/>
  </r>
  <r>
    <n v="6673"/>
    <s v="CA-2015-153794"/>
    <x v="856"/>
    <x v="1"/>
    <n v="9"/>
    <x v="8"/>
    <s v="Fri"/>
    <d v="2015-09-16T00:00:00"/>
    <x v="1"/>
    <s v="SB-20290"/>
    <s v="Sean Braxton"/>
    <s v="Corporate"/>
    <s v="United States"/>
    <s v="San Diego"/>
    <x v="1"/>
    <n v="92024"/>
    <x v="1"/>
    <s v="OFF-AR-10000380"/>
    <x v="1"/>
    <s v="Art"/>
    <s v="Hunt PowerHouse Electric Pencil Sharpener, Blue"/>
    <n v="265.86"/>
    <n v="7"/>
    <x v="0"/>
    <n v="79.757999999999996"/>
    <n v="0.3"/>
  </r>
  <r>
    <n v="6674"/>
    <s v="CA-2015-135510"/>
    <x v="574"/>
    <x v="1"/>
    <n v="9"/>
    <x v="8"/>
    <s v="Sat"/>
    <d v="2015-09-12T00:00:00"/>
    <x v="1"/>
    <s v="TW-21025"/>
    <s v="Tamara Willingham"/>
    <s v="Home Office"/>
    <s v="United States"/>
    <s v="Charlottesville"/>
    <x v="17"/>
    <n v="22901"/>
    <x v="0"/>
    <s v="FUR-FU-10000820"/>
    <x v="0"/>
    <s v="Furnishings"/>
    <s v="Tensor Brushed Steel Torchiere Floor Lamp"/>
    <n v="67.959999999999994"/>
    <n v="4"/>
    <x v="0"/>
    <n v="12.232799999999999"/>
    <n v="0.18"/>
  </r>
  <r>
    <n v="6675"/>
    <s v="CA-2015-109337"/>
    <x v="82"/>
    <x v="1"/>
    <n v="11"/>
    <x v="0"/>
    <s v="Sat"/>
    <d v="2015-11-23T00:00:00"/>
    <x v="0"/>
    <s v="DL-13330"/>
    <s v="Denise Leinenbach"/>
    <s v="Consumer"/>
    <s v="United States"/>
    <s v="Lawrence"/>
    <x v="14"/>
    <n v="46226"/>
    <x v="2"/>
    <s v="OFF-AR-10003759"/>
    <x v="1"/>
    <s v="Art"/>
    <s v="Crayola Anti Dust Chalk, 12/Pack"/>
    <n v="10.92"/>
    <n v="6"/>
    <x v="0"/>
    <n v="4.9139999999999997"/>
    <n v="0.44999999999999996"/>
  </r>
  <r>
    <n v="6679"/>
    <s v="CA-2014-150329"/>
    <x v="977"/>
    <x v="2"/>
    <n v="10"/>
    <x v="2"/>
    <s v="Fri"/>
    <d v="2014-10-14T00:00:00"/>
    <x v="1"/>
    <s v="SD-20485"/>
    <s v="Shirley Daniels"/>
    <s v="Home Office"/>
    <s v="United States"/>
    <s v="Phoenix"/>
    <x v="16"/>
    <n v="85023"/>
    <x v="1"/>
    <s v="FUR-FU-10003724"/>
    <x v="0"/>
    <s v="Furnishings"/>
    <s v="Westinghouse Clip-On Gooseneck Lamps"/>
    <n v="46.872"/>
    <n v="7"/>
    <x v="2"/>
    <n v="3.5154000000000001"/>
    <n v="7.4999999999999997E-2"/>
  </r>
  <r>
    <n v="6680"/>
    <s v="CA-2017-145037"/>
    <x v="263"/>
    <x v="3"/>
    <n v="9"/>
    <x v="8"/>
    <s v="Sat"/>
    <d v="2017-09-07T00:00:00"/>
    <x v="0"/>
    <s v="TB-21055"/>
    <s v="Ted Butterfield"/>
    <s v="Consumer"/>
    <s v="United States"/>
    <s v="Meriden"/>
    <x v="29"/>
    <n v="6450"/>
    <x v="3"/>
    <s v="OFF-ST-10000918"/>
    <x v="1"/>
    <s v="Storage"/>
    <s v="Crate-A-Files"/>
    <n v="10.9"/>
    <n v="1"/>
    <x v="0"/>
    <n v="2.8340000000000001"/>
    <n v="0.26"/>
  </r>
  <r>
    <n v="6684"/>
    <s v="CA-2014-109134"/>
    <x v="1124"/>
    <x v="2"/>
    <n v="11"/>
    <x v="0"/>
    <s v="Wed"/>
    <d v="2014-11-10T00:00:00"/>
    <x v="1"/>
    <s v="DE-13255"/>
    <s v="Deanra Eno"/>
    <s v="Home Office"/>
    <s v="United States"/>
    <s v="Los Angeles"/>
    <x v="1"/>
    <n v="90008"/>
    <x v="1"/>
    <s v="FUR-FU-10000320"/>
    <x v="0"/>
    <s v="Furnishings"/>
    <s v="OIC Stacking Trays"/>
    <n v="20.04"/>
    <n v="6"/>
    <x v="0"/>
    <n v="8.8176000000000005"/>
    <n v="0.44000000000000006"/>
  </r>
  <r>
    <n v="6685"/>
    <s v="US-2015-129637"/>
    <x v="992"/>
    <x v="1"/>
    <n v="12"/>
    <x v="4"/>
    <s v="Thu"/>
    <d v="2015-12-22T00:00:00"/>
    <x v="1"/>
    <s v="MC-18100"/>
    <s v="Mick Crebagga"/>
    <s v="Consumer"/>
    <s v="United States"/>
    <s v="Bloomington"/>
    <x v="10"/>
    <n v="61701"/>
    <x v="2"/>
    <s v="OFF-ST-10003716"/>
    <x v="1"/>
    <s v="Storage"/>
    <s v="Tennsco Double-Tier Lockers"/>
    <n v="180.01599999999999"/>
    <n v="1"/>
    <x v="2"/>
    <n v="-15.7514"/>
    <n v="-8.7500000000000008E-2"/>
  </r>
  <r>
    <n v="6688"/>
    <s v="CA-2015-165162"/>
    <x v="262"/>
    <x v="1"/>
    <n v="5"/>
    <x v="5"/>
    <s v="Thu"/>
    <d v="2015-05-21T00:00:00"/>
    <x v="1"/>
    <s v="HG-15025"/>
    <s v="Hunter Glantz"/>
    <s v="Consumer"/>
    <s v="United States"/>
    <s v="Los Angeles"/>
    <x v="1"/>
    <n v="90032"/>
    <x v="1"/>
    <s v="OFF-ST-10003470"/>
    <x v="1"/>
    <s v="Storage"/>
    <s v="Tennsco Snap-Together Open Shelving Units, Starter Sets and Add-On Units"/>
    <n v="1117.92"/>
    <n v="4"/>
    <x v="0"/>
    <n v="55.896000000000001"/>
    <n v="4.9999999999999996E-2"/>
  </r>
  <r>
    <n v="6689"/>
    <s v="CA-2017-140494"/>
    <x v="431"/>
    <x v="3"/>
    <n v="3"/>
    <x v="10"/>
    <s v="Fri"/>
    <d v="2017-03-15T00:00:00"/>
    <x v="0"/>
    <s v="CM-11815"/>
    <s v="Candace McMahon"/>
    <s v="Corporate"/>
    <s v="United States"/>
    <s v="San Francisco"/>
    <x v="1"/>
    <n v="94109"/>
    <x v="1"/>
    <s v="TEC-AC-10004568"/>
    <x v="2"/>
    <s v="Accessories"/>
    <s v="Maxell LTO Ultrium - 800 GB"/>
    <n v="111.96"/>
    <n v="4"/>
    <x v="0"/>
    <n v="21.272400000000001"/>
    <n v="0.19000000000000003"/>
  </r>
  <r>
    <n v="6691"/>
    <s v="US-2017-165869"/>
    <x v="685"/>
    <x v="3"/>
    <n v="7"/>
    <x v="7"/>
    <s v="Mon"/>
    <d v="2017-08-05T00:00:00"/>
    <x v="1"/>
    <s v="LS-17200"/>
    <s v="Luke Schmidt"/>
    <s v="Corporate"/>
    <s v="United States"/>
    <s v="Milwaukee"/>
    <x v="6"/>
    <n v="53209"/>
    <x v="2"/>
    <s v="OFF-BI-10003460"/>
    <x v="1"/>
    <s v="Binders"/>
    <s v="Acco 3-Hole Punch"/>
    <n v="17.52"/>
    <n v="4"/>
    <x v="0"/>
    <n v="8.4095999999999993"/>
    <n v="0.48"/>
  </r>
  <r>
    <n v="6693"/>
    <s v="CA-2017-160899"/>
    <x v="931"/>
    <x v="3"/>
    <n v="8"/>
    <x v="6"/>
    <s v="Fri"/>
    <d v="2017-08-13T00:00:00"/>
    <x v="0"/>
    <s v="DR-12940"/>
    <s v="Daniel Raglin"/>
    <s v="Home Office"/>
    <s v="United States"/>
    <s v="Lake Charles"/>
    <x v="28"/>
    <n v="70601"/>
    <x v="0"/>
    <s v="OFF-BI-10000632"/>
    <x v="1"/>
    <s v="Binders"/>
    <s v="Satellite Sectional Post Binders"/>
    <n v="477.51"/>
    <n v="11"/>
    <x v="0"/>
    <n v="219.65459999999999"/>
    <n v="0.45999999999999996"/>
  </r>
  <r>
    <n v="6694"/>
    <s v="CA-2017-144225"/>
    <x v="1027"/>
    <x v="3"/>
    <n v="9"/>
    <x v="8"/>
    <s v="Sat"/>
    <d v="2017-10-02T00:00:00"/>
    <x v="0"/>
    <s v="CC-12475"/>
    <s v="Cindy Chapman"/>
    <s v="Consumer"/>
    <s v="United States"/>
    <s v="Baltimore"/>
    <x v="39"/>
    <n v="21215"/>
    <x v="3"/>
    <s v="OFF-PA-10000062"/>
    <x v="1"/>
    <s v="Paper"/>
    <s v="Green Bar Computer Printout Paper"/>
    <n v="164.88"/>
    <n v="3"/>
    <x v="0"/>
    <n v="80.791200000000003"/>
    <n v="0.49000000000000005"/>
  </r>
  <r>
    <n v="6695"/>
    <s v="US-2016-163538"/>
    <x v="367"/>
    <x v="0"/>
    <n v="8"/>
    <x v="6"/>
    <s v="Fri"/>
    <d v="2016-08-30T00:00:00"/>
    <x v="1"/>
    <s v="SS-20515"/>
    <s v="Shirley Schmidt"/>
    <s v="Home Office"/>
    <s v="United States"/>
    <s v="Franklin"/>
    <x v="6"/>
    <n v="53132"/>
    <x v="2"/>
    <s v="TEC-AC-10002006"/>
    <x v="2"/>
    <s v="Accessories"/>
    <s v="Memorex Micro Travel Drive 16 GB"/>
    <n v="47.97"/>
    <n v="3"/>
    <x v="0"/>
    <n v="14.870699999999999"/>
    <n v="0.31"/>
  </r>
  <r>
    <n v="6696"/>
    <s v="US-2016-155103"/>
    <x v="496"/>
    <x v="0"/>
    <n v="12"/>
    <x v="4"/>
    <s v="Fri"/>
    <d v="2016-12-07T00:00:00"/>
    <x v="1"/>
    <s v="JF-15190"/>
    <s v="Jamie Frazer"/>
    <s v="Consumer"/>
    <s v="United States"/>
    <s v="New York City"/>
    <x v="15"/>
    <n v="10024"/>
    <x v="3"/>
    <s v="OFF-BI-10004318"/>
    <x v="1"/>
    <s v="Binders"/>
    <s v="Ibico EB-19 Dual Function Manual Binding System"/>
    <n v="415.17599999999999"/>
    <n v="3"/>
    <x v="2"/>
    <n v="134.93219999999999"/>
    <n v="0.32500000000000001"/>
  </r>
  <r>
    <n v="6699"/>
    <s v="CA-2017-145429"/>
    <x v="245"/>
    <x v="3"/>
    <n v="7"/>
    <x v="7"/>
    <s v="Fri"/>
    <d v="2017-07-25T00:00:00"/>
    <x v="1"/>
    <s v="SW-20455"/>
    <s v="Shaun Weien"/>
    <s v="Consumer"/>
    <s v="United States"/>
    <s v="San Diego"/>
    <x v="1"/>
    <n v="92024"/>
    <x v="1"/>
    <s v="OFF-PA-10003205"/>
    <x v="1"/>
    <s v="Paper"/>
    <s v="Wirebound Message Forms, Four 2 3/4 x 5 Forms per Page, Pink Paper"/>
    <n v="16.34"/>
    <n v="2"/>
    <x v="0"/>
    <n v="7.6798000000000002"/>
    <n v="0.47000000000000003"/>
  </r>
  <r>
    <n v="6702"/>
    <s v="CA-2015-153535"/>
    <x v="1125"/>
    <x v="1"/>
    <n v="5"/>
    <x v="5"/>
    <s v="Wed"/>
    <d v="2015-05-24T00:00:00"/>
    <x v="1"/>
    <s v="SG-20470"/>
    <s v="Sheri Gordon"/>
    <s v="Consumer"/>
    <s v="United States"/>
    <s v="Wilson"/>
    <x v="3"/>
    <n v="27893"/>
    <x v="0"/>
    <s v="FUR-FU-10001986"/>
    <x v="0"/>
    <s v="Furnishings"/>
    <s v="Dana Fluorescent Magnifying Lamp, White, 36&quot;"/>
    <n v="163.136"/>
    <n v="4"/>
    <x v="2"/>
    <n v="20.391999999999999"/>
    <n v="0.125"/>
  </r>
  <r>
    <n v="6704"/>
    <s v="CA-2015-139164"/>
    <x v="534"/>
    <x v="1"/>
    <n v="6"/>
    <x v="1"/>
    <s v="Tue"/>
    <d v="2015-06-28T00:00:00"/>
    <x v="1"/>
    <s v="CS-12355"/>
    <s v="Christine Sundaresam"/>
    <s v="Consumer"/>
    <s v="United States"/>
    <s v="Long Beach"/>
    <x v="1"/>
    <n v="90805"/>
    <x v="1"/>
    <s v="TEC-PH-10002468"/>
    <x v="2"/>
    <s v="Phones"/>
    <s v="Plantronics CS 50-USB - headset - Convertible, Monaural"/>
    <n v="217.584"/>
    <n v="2"/>
    <x v="2"/>
    <n v="19.038599999999999"/>
    <n v="8.7499999999999994E-2"/>
  </r>
  <r>
    <n v="6707"/>
    <s v="CA-2016-112277"/>
    <x v="542"/>
    <x v="0"/>
    <n v="9"/>
    <x v="8"/>
    <s v="Sat"/>
    <d v="2016-09-15T00:00:00"/>
    <x v="1"/>
    <s v="SC-20695"/>
    <s v="Steve Chapman"/>
    <s v="Corporate"/>
    <s v="United States"/>
    <s v="Fort Lauderdale"/>
    <x v="2"/>
    <n v="33311"/>
    <x v="0"/>
    <s v="TEC-PH-10003505"/>
    <x v="2"/>
    <s v="Phones"/>
    <s v="Geemarc AmpliPOWER60"/>
    <n v="519.67999999999995"/>
    <n v="7"/>
    <x v="2"/>
    <n v="58.463999999999999"/>
    <n v="0.1125"/>
  </r>
  <r>
    <n v="6708"/>
    <s v="CA-2014-167724"/>
    <x v="138"/>
    <x v="2"/>
    <n v="4"/>
    <x v="3"/>
    <s v="Sun"/>
    <d v="2014-04-18T00:00:00"/>
    <x v="1"/>
    <s v="BF-11170"/>
    <s v="Ben Ferrer"/>
    <s v="Home Office"/>
    <s v="United States"/>
    <s v="Baltimore"/>
    <x v="39"/>
    <n v="21215"/>
    <x v="3"/>
    <s v="OFF-LA-10002368"/>
    <x v="1"/>
    <s v="Labels"/>
    <s v="Avery 479"/>
    <n v="7.83"/>
    <n v="3"/>
    <x v="0"/>
    <n v="3.6017999999999999"/>
    <n v="0.45999999999999996"/>
  </r>
  <r>
    <n v="6709"/>
    <s v="CA-2015-123141"/>
    <x v="713"/>
    <x v="1"/>
    <n v="11"/>
    <x v="0"/>
    <s v="Sat"/>
    <d v="2015-11-19T00:00:00"/>
    <x v="1"/>
    <s v="GZ-14470"/>
    <s v="Gary Zandusky"/>
    <s v="Consumer"/>
    <s v="United States"/>
    <s v="Rio Rancho"/>
    <x v="27"/>
    <n v="87124"/>
    <x v="1"/>
    <s v="FUR-CH-10004287"/>
    <x v="0"/>
    <s v="Chairs"/>
    <s v="SAFCO Arco Folding Chair"/>
    <n v="883.84"/>
    <n v="4"/>
    <x v="2"/>
    <n v="99.432000000000002"/>
    <n v="0.1125"/>
  </r>
  <r>
    <n v="6711"/>
    <s v="CA-2016-149503"/>
    <x v="10"/>
    <x v="0"/>
    <n v="12"/>
    <x v="4"/>
    <s v="Fri"/>
    <d v="2016-12-12T00:00:00"/>
    <x v="2"/>
    <s v="SP-20650"/>
    <s v="Stephanie Phelps"/>
    <s v="Corporate"/>
    <s v="United States"/>
    <s v="Stockton"/>
    <x v="1"/>
    <n v="95207"/>
    <x v="1"/>
    <s v="OFF-BI-10002133"/>
    <x v="1"/>
    <s v="Binders"/>
    <s v="Wilson Jones Elliptical Ring 3 1/2&quot; Capacity Binders, 800 sheets"/>
    <n v="273.92"/>
    <n v="8"/>
    <x v="2"/>
    <n v="99.296000000000006"/>
    <n v="0.36249999999999999"/>
  </r>
  <r>
    <n v="6712"/>
    <s v="CA-2017-163069"/>
    <x v="237"/>
    <x v="3"/>
    <n v="8"/>
    <x v="6"/>
    <s v="Fri"/>
    <d v="2017-08-21T00:00:00"/>
    <x v="0"/>
    <s v="PJ-19015"/>
    <s v="Pauline Johnson"/>
    <s v="Consumer"/>
    <s v="United States"/>
    <s v="Columbus"/>
    <x v="24"/>
    <n v="43229"/>
    <x v="3"/>
    <s v="OFF-AR-10001419"/>
    <x v="1"/>
    <s v="Art"/>
    <s v="Newell 325"/>
    <n v="9.9120000000000008"/>
    <n v="3"/>
    <x v="2"/>
    <n v="1.2390000000000001"/>
    <n v="0.125"/>
  </r>
  <r>
    <n v="6713"/>
    <s v="CA-2017-107629"/>
    <x v="811"/>
    <x v="3"/>
    <n v="12"/>
    <x v="4"/>
    <s v="Thu"/>
    <d v="2017-12-14T00:00:00"/>
    <x v="3"/>
    <s v="DB-13060"/>
    <s v="Dave Brooks"/>
    <s v="Consumer"/>
    <s v="United States"/>
    <s v="Skokie"/>
    <x v="10"/>
    <n v="60076"/>
    <x v="2"/>
    <s v="FUR-FU-10002298"/>
    <x v="0"/>
    <s v="Furnishings"/>
    <s v="Rubbermaid ClusterMat Chairmats, Mat Size- 66&quot; x 60&quot;, Lip 20&quot; x 11&quot; -90 Degree Angle"/>
    <n v="266.35199999999998"/>
    <n v="6"/>
    <x v="6"/>
    <n v="-292.98719999999997"/>
    <n v="-1.1000000000000001"/>
  </r>
  <r>
    <n v="6717"/>
    <s v="CA-2016-134789"/>
    <x v="143"/>
    <x v="0"/>
    <n v="4"/>
    <x v="3"/>
    <s v="Fri"/>
    <d v="2016-04-15T00:00:00"/>
    <x v="1"/>
    <s v="CK-12325"/>
    <s v="Christine Kargatis"/>
    <s v="Home Office"/>
    <s v="United States"/>
    <s v="Hot Springs"/>
    <x v="36"/>
    <n v="71901"/>
    <x v="0"/>
    <s v="OFF-FA-10002280"/>
    <x v="1"/>
    <s v="Fasteners"/>
    <s v="Advantus Plastic Paper Clips"/>
    <n v="30"/>
    <n v="6"/>
    <x v="0"/>
    <n v="14.4"/>
    <n v="0.48000000000000004"/>
  </r>
  <r>
    <n v="6720"/>
    <s v="CA-2016-130442"/>
    <x v="185"/>
    <x v="0"/>
    <n v="12"/>
    <x v="4"/>
    <s v="Fri"/>
    <d v="2016-12-19T00:00:00"/>
    <x v="2"/>
    <s v="SF-20065"/>
    <s v="Sandra Flanagan"/>
    <s v="Consumer"/>
    <s v="United States"/>
    <s v="Goldsboro"/>
    <x v="3"/>
    <n v="27534"/>
    <x v="0"/>
    <s v="OFF-AP-10004859"/>
    <x v="1"/>
    <s v="Appliances"/>
    <s v="Acco 6 Outlet Guardian Premium Surge Suppressor"/>
    <n v="34.944000000000003"/>
    <n v="3"/>
    <x v="2"/>
    <n v="3.0575999999999999"/>
    <n v="8.7499999999999994E-2"/>
  </r>
  <r>
    <n v="6721"/>
    <s v="CA-2017-102974"/>
    <x v="20"/>
    <x v="3"/>
    <n v="9"/>
    <x v="8"/>
    <s v="Tue"/>
    <d v="2017-09-24T00:00:00"/>
    <x v="1"/>
    <s v="DP-13105"/>
    <s v="Dave Poirier"/>
    <s v="Corporate"/>
    <s v="United States"/>
    <s v="Los Angeles"/>
    <x v="1"/>
    <n v="90032"/>
    <x v="1"/>
    <s v="TEC-AC-10000057"/>
    <x v="2"/>
    <s v="Accessories"/>
    <s v="Microsoft Natural Ergonomic Keyboard 4000"/>
    <n v="149.94999999999999"/>
    <n v="5"/>
    <x v="0"/>
    <n v="31.4895"/>
    <n v="0.21000000000000002"/>
  </r>
  <r>
    <n v="6724"/>
    <s v="US-2017-166394"/>
    <x v="504"/>
    <x v="3"/>
    <n v="9"/>
    <x v="8"/>
    <s v="Mon"/>
    <d v="2017-09-06T00:00:00"/>
    <x v="0"/>
    <s v="VM-21835"/>
    <s v="Vivian Mathis"/>
    <s v="Consumer"/>
    <s v="United States"/>
    <s v="Nashua"/>
    <x v="38"/>
    <n v="3060"/>
    <x v="3"/>
    <s v="OFF-FA-10001843"/>
    <x v="1"/>
    <s v="Fasteners"/>
    <s v="Staples"/>
    <n v="14.82"/>
    <n v="6"/>
    <x v="0"/>
    <n v="6.9653999999999998"/>
    <n v="0.47"/>
  </r>
  <r>
    <n v="6725"/>
    <s v="CA-2016-128811"/>
    <x v="126"/>
    <x v="0"/>
    <n v="9"/>
    <x v="8"/>
    <s v="Mon"/>
    <d v="2016-09-16T00:00:00"/>
    <x v="1"/>
    <s v="SF-20200"/>
    <s v="Sarah Foster"/>
    <s v="Consumer"/>
    <s v="United States"/>
    <s v="Seattle"/>
    <x v="4"/>
    <n v="98103"/>
    <x v="1"/>
    <s v="OFF-FA-10000585"/>
    <x v="1"/>
    <s v="Fasteners"/>
    <s v="OIC Bulk Pack Metal Binder Clips"/>
    <n v="10.47"/>
    <n v="3"/>
    <x v="0"/>
    <n v="4.8162000000000003"/>
    <n v="0.46"/>
  </r>
  <r>
    <n v="6729"/>
    <s v="CA-2016-165827"/>
    <x v="253"/>
    <x v="0"/>
    <n v="11"/>
    <x v="0"/>
    <s v="Fri"/>
    <d v="2016-11-09T00:00:00"/>
    <x v="1"/>
    <s v="MF-17665"/>
    <s v="Maureen Fritzler"/>
    <s v="Corporate"/>
    <s v="United States"/>
    <s v="Miami"/>
    <x v="2"/>
    <n v="33180"/>
    <x v="0"/>
    <s v="FUR-FU-10001889"/>
    <x v="0"/>
    <s v="Furnishings"/>
    <s v="Ultra Door Pull Handle"/>
    <n v="50.496000000000002"/>
    <n v="6"/>
    <x v="2"/>
    <n v="8.2056000000000004"/>
    <n v="0.16250000000000001"/>
  </r>
  <r>
    <n v="6730"/>
    <s v="CA-2015-156734"/>
    <x v="649"/>
    <x v="1"/>
    <n v="6"/>
    <x v="1"/>
    <s v="Thu"/>
    <d v="2015-06-20T00:00:00"/>
    <x v="2"/>
    <s v="BV-11245"/>
    <s v="Benjamin Venier"/>
    <s v="Corporate"/>
    <s v="United States"/>
    <s v="Smyrna"/>
    <x v="18"/>
    <n v="37167"/>
    <x v="0"/>
    <s v="OFF-BI-10002982"/>
    <x v="1"/>
    <s v="Binders"/>
    <s v="Avery Self-Adhesive Photo Pockets for Polaroid Photos"/>
    <n v="6.1289999999999996"/>
    <n v="3"/>
    <x v="7"/>
    <n v="-4.4946000000000002"/>
    <n v="-0.73333333333333339"/>
  </r>
  <r>
    <n v="6733"/>
    <s v="CA-2014-120096"/>
    <x v="1126"/>
    <x v="2"/>
    <n v="7"/>
    <x v="7"/>
    <s v="Fri"/>
    <d v="2014-07-07T00:00:00"/>
    <x v="2"/>
    <s v="KE-16420"/>
    <s v="Katrina Edelman"/>
    <s v="Corporate"/>
    <s v="United States"/>
    <s v="Aurora"/>
    <x v="22"/>
    <n v="80013"/>
    <x v="1"/>
    <s v="OFF-PA-10001977"/>
    <x v="1"/>
    <s v="Paper"/>
    <s v="Xerox 194"/>
    <n v="177.536"/>
    <n v="4"/>
    <x v="2"/>
    <n v="62.137599999999999"/>
    <n v="0.35"/>
  </r>
  <r>
    <n v="6735"/>
    <s v="CA-2015-141754"/>
    <x v="139"/>
    <x v="1"/>
    <n v="12"/>
    <x v="4"/>
    <s v="Sun"/>
    <d v="2015-12-25T00:00:00"/>
    <x v="1"/>
    <s v="EM-14200"/>
    <s v="Evan Minnotte"/>
    <s v="Home Office"/>
    <s v="United States"/>
    <s v="Miami"/>
    <x v="2"/>
    <n v="33142"/>
    <x v="0"/>
    <s v="OFF-LA-10004093"/>
    <x v="1"/>
    <s v="Labels"/>
    <s v="Avery 486"/>
    <n v="11.696"/>
    <n v="2"/>
    <x v="2"/>
    <n v="3.9474"/>
    <n v="0.33750000000000002"/>
  </r>
  <r>
    <n v="6736"/>
    <s v="CA-2016-123358"/>
    <x v="340"/>
    <x v="0"/>
    <n v="4"/>
    <x v="3"/>
    <s v="Sun"/>
    <d v="2016-04-17T00:00:00"/>
    <x v="1"/>
    <s v="BT-11680"/>
    <s v="Brian Thompson"/>
    <s v="Consumer"/>
    <s v="United States"/>
    <s v="San Francisco"/>
    <x v="1"/>
    <n v="94122"/>
    <x v="1"/>
    <s v="OFF-AP-10004980"/>
    <x v="1"/>
    <s v="Appliances"/>
    <s v="3M Replacement Filter for Office Air Cleaner for 20' x 33' Room"/>
    <n v="113.76"/>
    <n v="3"/>
    <x v="0"/>
    <n v="44.366399999999999"/>
    <n v="0.38999999999999996"/>
  </r>
  <r>
    <n v="6740"/>
    <s v="CA-2014-144029"/>
    <x v="539"/>
    <x v="2"/>
    <n v="5"/>
    <x v="5"/>
    <s v="Mon"/>
    <d v="2014-05-31T00:00:00"/>
    <x v="1"/>
    <s v="MM-18055"/>
    <s v="Michelle Moray"/>
    <s v="Consumer"/>
    <s v="United States"/>
    <s v="Chicago"/>
    <x v="10"/>
    <n v="60623"/>
    <x v="2"/>
    <s v="OFF-ST-10001837"/>
    <x v="1"/>
    <s v="Storage"/>
    <s v="SAFCO Mobile Desk Side File, Wire Frame"/>
    <n v="102.624"/>
    <n v="3"/>
    <x v="2"/>
    <n v="7.6967999999999996"/>
    <n v="7.4999999999999997E-2"/>
  </r>
  <r>
    <n v="6743"/>
    <s v="US-2017-101784"/>
    <x v="91"/>
    <x v="3"/>
    <n v="7"/>
    <x v="7"/>
    <s v="Thu"/>
    <d v="2017-07-11T00:00:00"/>
    <x v="1"/>
    <s v="PO-18850"/>
    <s v="Patrick O'Brill"/>
    <s v="Consumer"/>
    <s v="United States"/>
    <s v="Los Angeles"/>
    <x v="1"/>
    <n v="90008"/>
    <x v="1"/>
    <s v="FUR-CH-10001146"/>
    <x v="0"/>
    <s v="Chairs"/>
    <s v="Global Task Chair, Black"/>
    <n v="122.136"/>
    <n v="3"/>
    <x v="2"/>
    <n v="-13.7403"/>
    <n v="-0.1125"/>
  </r>
  <r>
    <n v="6744"/>
    <s v="CA-2015-156923"/>
    <x v="1127"/>
    <x v="1"/>
    <n v="2"/>
    <x v="11"/>
    <s v="Mon"/>
    <d v="2015-02-20T00:00:00"/>
    <x v="1"/>
    <s v="SP-20860"/>
    <s v="Sung Pak"/>
    <s v="Corporate"/>
    <s v="United States"/>
    <s v="Dover"/>
    <x v="38"/>
    <n v="3820"/>
    <x v="3"/>
    <s v="OFF-PA-10002751"/>
    <x v="1"/>
    <s v="Paper"/>
    <s v="Xerox 1920"/>
    <n v="35.880000000000003"/>
    <n v="6"/>
    <x v="0"/>
    <n v="16.146000000000001"/>
    <n v="0.45"/>
  </r>
  <r>
    <n v="6745"/>
    <s v="CA-2017-111269"/>
    <x v="114"/>
    <x v="3"/>
    <n v="6"/>
    <x v="1"/>
    <s v="Fri"/>
    <d v="2017-06-18T00:00:00"/>
    <x v="0"/>
    <s v="CS-12355"/>
    <s v="Christine Sundaresam"/>
    <s v="Consumer"/>
    <s v="United States"/>
    <s v="Dublin"/>
    <x v="24"/>
    <n v="43017"/>
    <x v="3"/>
    <s v="TEC-AC-10001606"/>
    <x v="2"/>
    <s v="Accessories"/>
    <s v="Logitech Wireless Performance Mouse MX for PC and Mac"/>
    <n v="479.952"/>
    <n v="6"/>
    <x v="2"/>
    <n v="107.9892"/>
    <n v="0.22500000000000001"/>
  </r>
  <r>
    <n v="6747"/>
    <s v="CA-2017-159156"/>
    <x v="38"/>
    <x v="3"/>
    <n v="11"/>
    <x v="0"/>
    <s v="Mon"/>
    <d v="2017-11-16T00:00:00"/>
    <x v="2"/>
    <s v="KB-16600"/>
    <s v="Ken Brennan"/>
    <s v="Corporate"/>
    <s v="United States"/>
    <s v="New York City"/>
    <x v="15"/>
    <n v="10009"/>
    <x v="3"/>
    <s v="TEC-PH-10004389"/>
    <x v="2"/>
    <s v="Phones"/>
    <s v="Nokia Lumia 925"/>
    <n v="629.95000000000005"/>
    <n v="5"/>
    <x v="0"/>
    <n v="163.78700000000001"/>
    <n v="0.26"/>
  </r>
  <r>
    <n v="6748"/>
    <s v="CA-2017-100230"/>
    <x v="157"/>
    <x v="3"/>
    <n v="12"/>
    <x v="4"/>
    <s v="Mon"/>
    <d v="2017-12-15T00:00:00"/>
    <x v="1"/>
    <s v="AA-10375"/>
    <s v="Allen Armold"/>
    <s v="Consumer"/>
    <s v="United States"/>
    <s v="New York City"/>
    <x v="15"/>
    <n v="10035"/>
    <x v="3"/>
    <s v="OFF-BI-10002498"/>
    <x v="1"/>
    <s v="Binders"/>
    <s v="Clear Mylar Reinforcing Strips"/>
    <n v="14.952"/>
    <n v="1"/>
    <x v="2"/>
    <n v="5.0462999999999996"/>
    <n v="0.33749999999999997"/>
  </r>
  <r>
    <n v="6751"/>
    <s v="CA-2016-154767"/>
    <x v="922"/>
    <x v="0"/>
    <n v="6"/>
    <x v="1"/>
    <s v="Tue"/>
    <d v="2016-06-30T00:00:00"/>
    <x v="0"/>
    <s v="BP-11155"/>
    <s v="Becky Pak"/>
    <s v="Consumer"/>
    <s v="United States"/>
    <s v="Paterson"/>
    <x v="30"/>
    <n v="7501"/>
    <x v="3"/>
    <s v="FUR-CH-10003535"/>
    <x v="0"/>
    <s v="Chairs"/>
    <s v="Global Armless Task Chair, Royal Blue"/>
    <n v="121.96"/>
    <n v="2"/>
    <x v="0"/>
    <n v="20.7332"/>
    <n v="0.17"/>
  </r>
  <r>
    <n v="6756"/>
    <s v="CA-2017-124205"/>
    <x v="174"/>
    <x v="3"/>
    <n v="9"/>
    <x v="8"/>
    <s v="Fri"/>
    <d v="2017-09-19T00:00:00"/>
    <x v="1"/>
    <s v="TC-21145"/>
    <s v="Theresa Coyne"/>
    <s v="Corporate"/>
    <s v="United States"/>
    <s v="Lakewood"/>
    <x v="30"/>
    <n v="8701"/>
    <x v="3"/>
    <s v="FUR-FU-10002445"/>
    <x v="0"/>
    <s v="Furnishings"/>
    <s v="DAX Two-Tone Rosewood/Black Document Frame, Desktop, 5 x 7"/>
    <n v="47.4"/>
    <n v="5"/>
    <x v="0"/>
    <n v="18.96"/>
    <n v="0.4"/>
  </r>
  <r>
    <n v="6760"/>
    <s v="CA-2017-165715"/>
    <x v="571"/>
    <x v="3"/>
    <n v="12"/>
    <x v="4"/>
    <s v="Sat"/>
    <d v="2017-12-08T00:00:00"/>
    <x v="1"/>
    <s v="BG-11035"/>
    <s v="Barry Gonzalez"/>
    <s v="Consumer"/>
    <s v="United States"/>
    <s v="Greensboro"/>
    <x v="3"/>
    <n v="27405"/>
    <x v="0"/>
    <s v="OFF-AR-10003903"/>
    <x v="1"/>
    <s v="Art"/>
    <s v="Sanford 52201 APSCO Electric Pencil Sharpener"/>
    <n v="32.776000000000003"/>
    <n v="1"/>
    <x v="2"/>
    <n v="2.4582000000000002"/>
    <n v="7.4999999999999997E-2"/>
  </r>
  <r>
    <n v="6761"/>
    <s v="CA-2017-100636"/>
    <x v="333"/>
    <x v="3"/>
    <n v="6"/>
    <x v="1"/>
    <s v="Mon"/>
    <d v="2017-06-30T00:00:00"/>
    <x v="1"/>
    <s v="DO-13435"/>
    <s v="Denny Ordway"/>
    <s v="Consumer"/>
    <s v="United States"/>
    <s v="New York City"/>
    <x v="15"/>
    <n v="10035"/>
    <x v="3"/>
    <s v="OFF-ST-10004123"/>
    <x v="1"/>
    <s v="Storage"/>
    <s v="Safco Industrial Wire Shelving System"/>
    <n v="272.94"/>
    <n v="3"/>
    <x v="0"/>
    <n v="0"/>
    <n v="0"/>
  </r>
  <r>
    <n v="6762"/>
    <s v="CA-2016-162943"/>
    <x v="1128"/>
    <x v="0"/>
    <n v="7"/>
    <x v="7"/>
    <s v="Sun"/>
    <d v="2016-07-26T00:00:00"/>
    <x v="0"/>
    <s v="DB-12970"/>
    <s v="Darren Budd"/>
    <s v="Corporate"/>
    <s v="United States"/>
    <s v="New York City"/>
    <x v="15"/>
    <n v="10035"/>
    <x v="3"/>
    <s v="FUR-CH-10001708"/>
    <x v="0"/>
    <s v="Chairs"/>
    <s v="Office Star - Contemporary Swivel Chair with Padded Adjustable Arms and Flex Back"/>
    <n v="253.76400000000001"/>
    <n v="2"/>
    <x v="9"/>
    <n v="31.015599999999999"/>
    <n v="0.12222222222222222"/>
  </r>
  <r>
    <n v="6763"/>
    <s v="CA-2016-144764"/>
    <x v="473"/>
    <x v="0"/>
    <n v="9"/>
    <x v="8"/>
    <s v="Fri"/>
    <d v="2016-09-08T00:00:00"/>
    <x v="1"/>
    <s v="RL-19615"/>
    <s v="Rob Lucas"/>
    <s v="Consumer"/>
    <s v="United States"/>
    <s v="Chicago"/>
    <x v="10"/>
    <n v="60623"/>
    <x v="2"/>
    <s v="OFF-LA-10000240"/>
    <x v="1"/>
    <s v="Labels"/>
    <s v="Self-Adhesive Address Labels for Typewriters by Universal"/>
    <n v="29.24"/>
    <n v="5"/>
    <x v="2"/>
    <n v="9.8684999999999992"/>
    <n v="0.33749999999999997"/>
  </r>
  <r>
    <n v="6769"/>
    <s v="CA-2014-109302"/>
    <x v="1129"/>
    <x v="2"/>
    <n v="8"/>
    <x v="6"/>
    <s v="Tue"/>
    <d v="2014-08-16T00:00:00"/>
    <x v="1"/>
    <s v="CS-12175"/>
    <s v="Charles Sheldon"/>
    <s v="Corporate"/>
    <s v="United States"/>
    <s v="Lakewood"/>
    <x v="30"/>
    <n v="8701"/>
    <x v="3"/>
    <s v="OFF-BI-10002854"/>
    <x v="1"/>
    <s v="Binders"/>
    <s v="Performers Binder/Pad Holder, Black"/>
    <n v="196.21"/>
    <n v="7"/>
    <x v="0"/>
    <n v="98.105000000000004"/>
    <n v="0.5"/>
  </r>
  <r>
    <n v="6770"/>
    <s v="CA-2017-139787"/>
    <x v="20"/>
    <x v="3"/>
    <n v="9"/>
    <x v="8"/>
    <s v="Tue"/>
    <d v="2017-09-23T00:00:00"/>
    <x v="1"/>
    <s v="JP-16135"/>
    <s v="Julie Prescott"/>
    <s v="Home Office"/>
    <s v="United States"/>
    <s v="Columbus"/>
    <x v="32"/>
    <n v="31907"/>
    <x v="0"/>
    <s v="OFF-AR-10002445"/>
    <x v="1"/>
    <s v="Art"/>
    <s v="SANFORD Major Accent Highlighters"/>
    <n v="35.4"/>
    <n v="5"/>
    <x v="0"/>
    <n v="13.452"/>
    <n v="0.38"/>
  </r>
  <r>
    <n v="6771"/>
    <s v="CA-2017-139402"/>
    <x v="34"/>
    <x v="3"/>
    <n v="12"/>
    <x v="4"/>
    <s v="Sat"/>
    <d v="2017-12-13T00:00:00"/>
    <x v="1"/>
    <s v="NC-18535"/>
    <s v="Nick Crebassa"/>
    <s v="Corporate"/>
    <s v="United States"/>
    <s v="Phoenix"/>
    <x v="16"/>
    <n v="85023"/>
    <x v="1"/>
    <s v="OFF-PA-10004359"/>
    <x v="1"/>
    <s v="Paper"/>
    <s v="Multicolor Computer Printout Paper"/>
    <n v="419.4"/>
    <n v="5"/>
    <x v="2"/>
    <n v="146.79"/>
    <n v="0.35"/>
  </r>
  <r>
    <n v="6773"/>
    <s v="CA-2016-119018"/>
    <x v="253"/>
    <x v="0"/>
    <n v="11"/>
    <x v="0"/>
    <s v="Fri"/>
    <d v="2016-11-08T00:00:00"/>
    <x v="1"/>
    <s v="CW-11905"/>
    <s v="Carl Weiss"/>
    <s v="Home Office"/>
    <s v="United States"/>
    <s v="Los Angeles"/>
    <x v="1"/>
    <n v="90004"/>
    <x v="1"/>
    <s v="OFF-BI-10003314"/>
    <x v="1"/>
    <s v="Binders"/>
    <s v="Tuff Stuff Recycled Round Ring Binders"/>
    <n v="7.7119999999999997"/>
    <n v="2"/>
    <x v="2"/>
    <n v="2.7955999999999999"/>
    <n v="0.36249999999999999"/>
  </r>
  <r>
    <n v="6776"/>
    <s v="CA-2015-105361"/>
    <x v="366"/>
    <x v="1"/>
    <n v="3"/>
    <x v="10"/>
    <s v="Sun"/>
    <d v="2015-04-04T00:00:00"/>
    <x v="1"/>
    <s v="CM-12115"/>
    <s v="Chad McGuire"/>
    <s v="Consumer"/>
    <s v="United States"/>
    <s v="New York City"/>
    <x v="15"/>
    <n v="10024"/>
    <x v="3"/>
    <s v="OFF-PA-10002615"/>
    <x v="1"/>
    <s v="Paper"/>
    <s v="Ampad Gold Fibre Wirebound Steno Books, 6&quot; x 9&quot;, Gregg Ruled"/>
    <n v="17.64"/>
    <n v="4"/>
    <x v="0"/>
    <n v="8.1143999999999998"/>
    <n v="0.45999999999999996"/>
  </r>
  <r>
    <n v="6777"/>
    <s v="US-2016-152373"/>
    <x v="64"/>
    <x v="0"/>
    <n v="9"/>
    <x v="8"/>
    <s v="Mon"/>
    <d v="2016-09-11T00:00:00"/>
    <x v="1"/>
    <s v="PT-19090"/>
    <s v="Pete Takahito"/>
    <s v="Consumer"/>
    <s v="United States"/>
    <s v="San Antonio"/>
    <x v="5"/>
    <n v="78207"/>
    <x v="2"/>
    <s v="OFF-ST-10003479"/>
    <x v="1"/>
    <s v="Storage"/>
    <s v="Eldon Base for stackable storage shelf, platinum"/>
    <n v="93.456000000000003"/>
    <n v="3"/>
    <x v="2"/>
    <n v="-17.523"/>
    <n v="-0.1875"/>
  </r>
  <r>
    <n v="6778"/>
    <s v="US-2017-166037"/>
    <x v="477"/>
    <x v="3"/>
    <n v="1"/>
    <x v="9"/>
    <s v="Sat"/>
    <d v="2017-02-01T00:00:00"/>
    <x v="1"/>
    <s v="CL-12700"/>
    <s v="Craig Leslie"/>
    <s v="Home Office"/>
    <s v="United States"/>
    <s v="New York City"/>
    <x v="15"/>
    <n v="10009"/>
    <x v="3"/>
    <s v="TEC-AC-10002800"/>
    <x v="2"/>
    <s v="Accessories"/>
    <s v="Plantronics Audio 478 Stereo USB Headset"/>
    <n v="449.91"/>
    <n v="9"/>
    <x v="0"/>
    <n v="157.46850000000001"/>
    <n v="0.35"/>
  </r>
  <r>
    <n v="6779"/>
    <s v="US-2016-147711"/>
    <x v="322"/>
    <x v="0"/>
    <n v="9"/>
    <x v="8"/>
    <s v="Sat"/>
    <d v="2016-09-08T00:00:00"/>
    <x v="0"/>
    <s v="HF-14995"/>
    <s v="Herbert Flentye"/>
    <s v="Consumer"/>
    <s v="United States"/>
    <s v="Baltimore"/>
    <x v="39"/>
    <n v="21215"/>
    <x v="3"/>
    <s v="FUR-BO-10003159"/>
    <x v="0"/>
    <s v="Bookcases"/>
    <s v="Sauder Camden County Collection Libraries, Planked Cherry Finish"/>
    <n v="344.94"/>
    <n v="3"/>
    <x v="0"/>
    <n v="31.044599999999999"/>
    <n v="0.09"/>
  </r>
  <r>
    <n v="6783"/>
    <s v="CA-2017-121293"/>
    <x v="795"/>
    <x v="3"/>
    <n v="7"/>
    <x v="7"/>
    <s v="Tue"/>
    <d v="2017-07-28T00:00:00"/>
    <x v="0"/>
    <s v="JC-15775"/>
    <s v="John Castell"/>
    <s v="Consumer"/>
    <s v="United States"/>
    <s v="Philadelphia"/>
    <x v="9"/>
    <n v="19143"/>
    <x v="3"/>
    <s v="FUR-FU-10000732"/>
    <x v="0"/>
    <s v="Furnishings"/>
    <s v="Eldon 200 Class Desk Accessories"/>
    <n v="20.096"/>
    <n v="4"/>
    <x v="2"/>
    <n v="3.0144000000000002"/>
    <n v="0.15000000000000002"/>
  </r>
  <r>
    <n v="6788"/>
    <s v="CA-2015-118843"/>
    <x v="1102"/>
    <x v="1"/>
    <n v="9"/>
    <x v="8"/>
    <s v="Sun"/>
    <d v="2015-09-20T00:00:00"/>
    <x v="1"/>
    <s v="JH-15910"/>
    <s v="Jonathan Howell"/>
    <s v="Consumer"/>
    <s v="United States"/>
    <s v="Atlanta"/>
    <x v="32"/>
    <n v="30318"/>
    <x v="0"/>
    <s v="FUR-FU-10003975"/>
    <x v="0"/>
    <s v="Furnishings"/>
    <s v="Eldon Advantage Chair Mats for Low to Medium Pile Carpets"/>
    <n v="129.93"/>
    <n v="3"/>
    <x v="0"/>
    <n v="12.993"/>
    <n v="9.9999999999999992E-2"/>
  </r>
  <r>
    <n v="6790"/>
    <s v="CA-2015-161445"/>
    <x v="67"/>
    <x v="1"/>
    <n v="9"/>
    <x v="8"/>
    <s v="Mon"/>
    <d v="2015-09-09T00:00:00"/>
    <x v="0"/>
    <s v="CC-12610"/>
    <s v="Corey Catlett"/>
    <s v="Corporate"/>
    <s v="United States"/>
    <s v="Durham"/>
    <x v="3"/>
    <n v="27707"/>
    <x v="0"/>
    <s v="OFF-AR-10001953"/>
    <x v="1"/>
    <s v="Art"/>
    <s v="Boston 1645 Deluxe Heavier-Duty Electric Pencil Sharpener"/>
    <n v="140.73599999999999"/>
    <n v="4"/>
    <x v="2"/>
    <n v="12.314399999999999"/>
    <n v="8.7499999999999994E-2"/>
  </r>
  <r>
    <n v="6791"/>
    <s v="CA-2016-124527"/>
    <x v="76"/>
    <x v="0"/>
    <n v="11"/>
    <x v="0"/>
    <s v="Wed"/>
    <d v="2016-11-17T00:00:00"/>
    <x v="2"/>
    <s v="IM-15055"/>
    <s v="Ionia McGrath"/>
    <s v="Consumer"/>
    <s v="United States"/>
    <s v="Roseville"/>
    <x v="1"/>
    <n v="95661"/>
    <x v="1"/>
    <s v="OFF-BI-10004967"/>
    <x v="1"/>
    <s v="Binders"/>
    <s v="Round Ring Binders"/>
    <n v="8.32"/>
    <n v="5"/>
    <x v="2"/>
    <n v="2.8079999999999998"/>
    <n v="0.33749999999999997"/>
  </r>
  <r>
    <n v="6792"/>
    <s v="CA-2016-162348"/>
    <x v="336"/>
    <x v="0"/>
    <n v="11"/>
    <x v="0"/>
    <s v="Thu"/>
    <d v="2016-11-15T00:00:00"/>
    <x v="1"/>
    <s v="BF-11170"/>
    <s v="Ben Ferrer"/>
    <s v="Home Office"/>
    <s v="United States"/>
    <s v="Sacramento"/>
    <x v="1"/>
    <n v="95823"/>
    <x v="1"/>
    <s v="FUR-FU-10003731"/>
    <x v="0"/>
    <s v="Furnishings"/>
    <s v="Eldon Expressions Wood and Plastic Desk Accessories, Oak"/>
    <n v="9.98"/>
    <n v="1"/>
    <x v="0"/>
    <n v="2.7944"/>
    <n v="0.27999999999999997"/>
  </r>
  <r>
    <n v="6794"/>
    <s v="CA-2015-145394"/>
    <x v="544"/>
    <x v="1"/>
    <n v="11"/>
    <x v="0"/>
    <s v="Mon"/>
    <d v="2015-11-20T00:00:00"/>
    <x v="1"/>
    <s v="MC-17605"/>
    <s v="Matt Connell"/>
    <s v="Corporate"/>
    <s v="United States"/>
    <s v="Chicago"/>
    <x v="10"/>
    <n v="60610"/>
    <x v="2"/>
    <s v="OFF-ST-10000344"/>
    <x v="1"/>
    <s v="Storage"/>
    <s v="Neat Ideas Personal Hanging Folder Files, Black"/>
    <n v="21.488"/>
    <n v="2"/>
    <x v="2"/>
    <n v="1.6115999999999999"/>
    <n v="7.4999999999999997E-2"/>
  </r>
  <r>
    <n v="6797"/>
    <s v="CA-2015-168809"/>
    <x v="763"/>
    <x v="1"/>
    <n v="8"/>
    <x v="6"/>
    <s v="Tue"/>
    <d v="2015-08-25T00:00:00"/>
    <x v="3"/>
    <s v="MC-18100"/>
    <s v="Mick Crebagga"/>
    <s v="Consumer"/>
    <s v="United States"/>
    <s v="Houston"/>
    <x v="5"/>
    <n v="77041"/>
    <x v="2"/>
    <s v="FUR-FU-10001473"/>
    <x v="0"/>
    <s v="Furnishings"/>
    <s v="Eldon Executive Woodline II Desk Accessories, Mahogany"/>
    <n v="20.103999999999999"/>
    <n v="2"/>
    <x v="6"/>
    <n v="-16.585799999999999"/>
    <n v="-0.82499999999999996"/>
  </r>
  <r>
    <n v="6800"/>
    <s v="CA-2016-109827"/>
    <x v="588"/>
    <x v="0"/>
    <n v="12"/>
    <x v="4"/>
    <s v="Sun"/>
    <d v="2017-01-01T00:00:00"/>
    <x v="1"/>
    <s v="LW-16825"/>
    <s v="Laurel Workman"/>
    <s v="Corporate"/>
    <s v="United States"/>
    <s v="Phoenix"/>
    <x v="16"/>
    <n v="85023"/>
    <x v="1"/>
    <s v="FUR-TA-10002607"/>
    <x v="0"/>
    <s v="Tables"/>
    <s v="KI Conference Tables"/>
    <n v="35.445"/>
    <n v="1"/>
    <x v="5"/>
    <n v="-24.102599999999999"/>
    <n v="-0.67999999999999994"/>
  </r>
  <r>
    <n v="6806"/>
    <s v="CA-2014-125682"/>
    <x v="750"/>
    <x v="2"/>
    <n v="11"/>
    <x v="0"/>
    <s v="Sat"/>
    <d v="2014-11-25T00:00:00"/>
    <x v="2"/>
    <s v="RB-19645"/>
    <s v="Robert Barroso"/>
    <s v="Corporate"/>
    <s v="United States"/>
    <s v="Atlanta"/>
    <x v="32"/>
    <n v="30318"/>
    <x v="0"/>
    <s v="OFF-PA-10001752"/>
    <x v="1"/>
    <s v="Paper"/>
    <s v="Hammermill CopyPlus Copy Paper (20Lb. and 84 Bright)"/>
    <n v="9.9600000000000009"/>
    <n v="2"/>
    <x v="0"/>
    <n v="4.8803999999999998"/>
    <n v="0.48999999999999994"/>
  </r>
  <r>
    <n v="6807"/>
    <s v="CA-2017-162880"/>
    <x v="53"/>
    <x v="3"/>
    <n v="12"/>
    <x v="4"/>
    <s v="Mon"/>
    <d v="2017-12-29T00:00:00"/>
    <x v="1"/>
    <s v="GD-14590"/>
    <s v="Giulietta Dortch"/>
    <s v="Corporate"/>
    <s v="United States"/>
    <s v="Everett"/>
    <x v="4"/>
    <n v="98208"/>
    <x v="1"/>
    <s v="OFF-BI-10003314"/>
    <x v="1"/>
    <s v="Binders"/>
    <s v="Tuff Stuff Recycled Round Ring Binders"/>
    <n v="3.8559999999999999"/>
    <n v="1"/>
    <x v="2"/>
    <n v="1.3977999999999999"/>
    <n v="0.36249999999999999"/>
  </r>
  <r>
    <n v="6808"/>
    <s v="CA-2015-128125"/>
    <x v="1046"/>
    <x v="1"/>
    <n v="3"/>
    <x v="10"/>
    <s v="Tue"/>
    <d v="2015-04-05T00:00:00"/>
    <x v="1"/>
    <s v="EB-13705"/>
    <s v="Ed Braxton"/>
    <s v="Corporate"/>
    <s v="United States"/>
    <s v="Houston"/>
    <x v="5"/>
    <n v="77095"/>
    <x v="2"/>
    <s v="OFF-PA-10000357"/>
    <x v="1"/>
    <s v="Paper"/>
    <s v="White Dual Perf Computer Printout Paper, 2700 Sheets, 1 Part, Heavyweight, 20 lbs., 14 7/8 x 11"/>
    <n v="98.376000000000005"/>
    <n v="3"/>
    <x v="2"/>
    <n v="35.661299999999997"/>
    <n v="0.36249999999999993"/>
  </r>
  <r>
    <n v="6810"/>
    <s v="CA-2017-156237"/>
    <x v="32"/>
    <x v="3"/>
    <n v="9"/>
    <x v="8"/>
    <s v="Thu"/>
    <d v="2017-09-15T00:00:00"/>
    <x v="2"/>
    <s v="PS-18760"/>
    <s v="Pamela Stobb"/>
    <s v="Consumer"/>
    <s v="United States"/>
    <s v="Philadelphia"/>
    <x v="9"/>
    <n v="19140"/>
    <x v="3"/>
    <s v="OFF-BI-10000301"/>
    <x v="1"/>
    <s v="Binders"/>
    <s v="GBC Instant Report Kit"/>
    <n v="3.8820000000000001"/>
    <n v="2"/>
    <x v="7"/>
    <n v="-2.5880000000000001"/>
    <n v="-0.66666666666666663"/>
  </r>
  <r>
    <n v="6816"/>
    <s v="CA-2014-144414"/>
    <x v="1099"/>
    <x v="2"/>
    <n v="6"/>
    <x v="1"/>
    <s v="Tue"/>
    <d v="2014-06-21T00:00:00"/>
    <x v="1"/>
    <s v="GH-14425"/>
    <s v="Gary Hwang"/>
    <s v="Consumer"/>
    <s v="United States"/>
    <s v="Seattle"/>
    <x v="4"/>
    <n v="98105"/>
    <x v="1"/>
    <s v="FUR-FU-10003981"/>
    <x v="0"/>
    <s v="Furnishings"/>
    <s v="Eldon Wave Desk Accessories"/>
    <n v="6.24"/>
    <n v="3"/>
    <x v="0"/>
    <n v="2.6208"/>
    <n v="0.42"/>
  </r>
  <r>
    <n v="6819"/>
    <s v="CA-2017-163860"/>
    <x v="116"/>
    <x v="3"/>
    <n v="12"/>
    <x v="4"/>
    <s v="Thu"/>
    <d v="2018-01-01T00:00:00"/>
    <x v="1"/>
    <s v="LO-17170"/>
    <s v="Lori Olson"/>
    <s v="Corporate"/>
    <s v="United States"/>
    <s v="Peoria"/>
    <x v="10"/>
    <n v="61604"/>
    <x v="2"/>
    <s v="OFF-BI-10003784"/>
    <x v="1"/>
    <s v="Binders"/>
    <s v="Computer Printout Index Tabs"/>
    <n v="1.68"/>
    <n v="5"/>
    <x v="3"/>
    <n v="-2.6880000000000002"/>
    <n v="-1.6"/>
  </r>
  <r>
    <n v="6823"/>
    <s v="US-2017-115609"/>
    <x v="802"/>
    <x v="3"/>
    <n v="11"/>
    <x v="0"/>
    <s v="Thu"/>
    <d v="2017-11-07T00:00:00"/>
    <x v="1"/>
    <s v="CS-12505"/>
    <s v="Cindy Stewart"/>
    <s v="Consumer"/>
    <s v="United States"/>
    <s v="Los Angeles"/>
    <x v="1"/>
    <n v="90036"/>
    <x v="1"/>
    <s v="OFF-AP-10003040"/>
    <x v="1"/>
    <s v="Appliances"/>
    <s v="Fellowes 8 Outlet Superior Workstation Surge Protector w/o Phone/Fax/Modem Protection"/>
    <n v="168.1"/>
    <n v="5"/>
    <x v="0"/>
    <n v="43.706000000000003"/>
    <n v="0.26"/>
  </r>
  <r>
    <n v="6824"/>
    <s v="CA-2015-154291"/>
    <x v="392"/>
    <x v="1"/>
    <n v="7"/>
    <x v="7"/>
    <s v="Sat"/>
    <d v="2015-07-29T00:00:00"/>
    <x v="1"/>
    <s v="YS-21880"/>
    <s v="Yana Sorensen"/>
    <s v="Corporate"/>
    <s v="United States"/>
    <s v="Montgomery"/>
    <x v="19"/>
    <n v="36116"/>
    <x v="0"/>
    <s v="OFF-EN-10001335"/>
    <x v="1"/>
    <s v="Envelopes"/>
    <s v="White Business Envelopes with Contemporary Seam, Recycled White Business Envelopes"/>
    <n v="98.46"/>
    <n v="9"/>
    <x v="0"/>
    <n v="49.23"/>
    <n v="0.5"/>
  </r>
  <r>
    <n v="6826"/>
    <s v="CA-2016-118689"/>
    <x v="818"/>
    <x v="0"/>
    <n v="10"/>
    <x v="2"/>
    <s v="Sun"/>
    <d v="2016-10-09T00:00:00"/>
    <x v="1"/>
    <s v="TC-20980"/>
    <s v="Tamara Chand"/>
    <s v="Corporate"/>
    <s v="United States"/>
    <s v="Lafayette"/>
    <x v="14"/>
    <n v="47905"/>
    <x v="2"/>
    <s v="OFF-ST-10001558"/>
    <x v="1"/>
    <s v="Storage"/>
    <s v="Acco Perma 4000 Stacking Storage Drawers"/>
    <n v="32.479999999999997"/>
    <n v="2"/>
    <x v="0"/>
    <n v="4.8719999999999999"/>
    <n v="0.15000000000000002"/>
  </r>
  <r>
    <n v="6831"/>
    <s v="CA-2016-140438"/>
    <x v="432"/>
    <x v="0"/>
    <n v="12"/>
    <x v="4"/>
    <s v="Sat"/>
    <d v="2016-12-27T00:00:00"/>
    <x v="0"/>
    <s v="PW-19030"/>
    <s v="Pauline Webber"/>
    <s v="Corporate"/>
    <s v="United States"/>
    <s v="New York City"/>
    <x v="15"/>
    <n v="10009"/>
    <x v="3"/>
    <s v="TEC-PH-10001750"/>
    <x v="2"/>
    <s v="Phones"/>
    <s v="Samsung Rugby III"/>
    <n v="197.97"/>
    <n v="3"/>
    <x v="0"/>
    <n v="53.451900000000002"/>
    <n v="0.27"/>
  </r>
  <r>
    <n v="6832"/>
    <s v="US-2017-123204"/>
    <x v="245"/>
    <x v="3"/>
    <n v="7"/>
    <x v="7"/>
    <s v="Fri"/>
    <d v="2017-07-27T00:00:00"/>
    <x v="1"/>
    <s v="CS-11860"/>
    <s v="Cari Schnelling"/>
    <s v="Consumer"/>
    <s v="United States"/>
    <s v="New York City"/>
    <x v="15"/>
    <n v="10024"/>
    <x v="3"/>
    <s v="OFF-AP-10002287"/>
    <x v="1"/>
    <s v="Appliances"/>
    <s v="Eureka Sanitaire  Multi-Pro Heavy-Duty Upright, Disposable Bags"/>
    <n v="17.48"/>
    <n v="4"/>
    <x v="0"/>
    <n v="4.5448000000000004"/>
    <n v="0.26"/>
  </r>
  <r>
    <n v="6833"/>
    <s v="CA-2015-112522"/>
    <x v="993"/>
    <x v="1"/>
    <n v="10"/>
    <x v="2"/>
    <s v="Sat"/>
    <d v="2015-10-17T00:00:00"/>
    <x v="1"/>
    <s v="DP-13165"/>
    <s v="David Philippe"/>
    <s v="Consumer"/>
    <s v="United States"/>
    <s v="Chicago"/>
    <x v="10"/>
    <n v="60610"/>
    <x v="2"/>
    <s v="OFF-AR-10003183"/>
    <x v="1"/>
    <s v="Art"/>
    <s v="Avery Fluorescent Highlighter Four-Color Set"/>
    <n v="8.016"/>
    <n v="3"/>
    <x v="2"/>
    <n v="1.002"/>
    <n v="0.125"/>
  </r>
  <r>
    <n v="6834"/>
    <s v="CA-2016-153101"/>
    <x v="162"/>
    <x v="0"/>
    <n v="9"/>
    <x v="8"/>
    <s v="Thu"/>
    <d v="2016-09-08T00:00:00"/>
    <x v="3"/>
    <s v="PJ-19015"/>
    <s v="Pauline Johnson"/>
    <s v="Consumer"/>
    <s v="United States"/>
    <s v="Santa Ana"/>
    <x v="1"/>
    <n v="92704"/>
    <x v="1"/>
    <s v="FUR-TA-10003008"/>
    <x v="0"/>
    <s v="Tables"/>
    <s v="Lesro Round Back Collection Coffee Table, End Table"/>
    <n v="146.04"/>
    <n v="1"/>
    <x v="2"/>
    <n v="-12.778499999999999"/>
    <n v="-8.7499999999999994E-2"/>
  </r>
  <r>
    <n v="6835"/>
    <s v="CA-2016-142615"/>
    <x v="73"/>
    <x v="0"/>
    <n v="11"/>
    <x v="0"/>
    <s v="Sun"/>
    <d v="2016-11-24T00:00:00"/>
    <x v="1"/>
    <s v="BM-11575"/>
    <s v="Brendan Murry"/>
    <s v="Corporate"/>
    <s v="United States"/>
    <s v="Montebello"/>
    <x v="1"/>
    <n v="90640"/>
    <x v="1"/>
    <s v="TEC-AC-10004803"/>
    <x v="2"/>
    <s v="Accessories"/>
    <s v="Sony Micro Vault Click 4 GB USB 2.0 Flash Drive"/>
    <n v="27.88"/>
    <n v="2"/>
    <x v="0"/>
    <n v="3.9032"/>
    <n v="0.14000000000000001"/>
  </r>
  <r>
    <n v="6836"/>
    <s v="CA-2017-142643"/>
    <x v="450"/>
    <x v="3"/>
    <n v="10"/>
    <x v="2"/>
    <s v="Sun"/>
    <d v="2017-10-20T00:00:00"/>
    <x v="1"/>
    <s v="DL-13495"/>
    <s v="Dionis Lloyd"/>
    <s v="Corporate"/>
    <s v="United States"/>
    <s v="Thousand Oaks"/>
    <x v="1"/>
    <n v="91360"/>
    <x v="1"/>
    <s v="OFF-LA-10003510"/>
    <x v="1"/>
    <s v="Labels"/>
    <s v="Avery 4027 File Folder Labels for Dot Matrix Printers, 5000 Labels per Box, White"/>
    <n v="152.65"/>
    <n v="5"/>
    <x v="0"/>
    <n v="70.218999999999994"/>
    <n v="0.45999999999999996"/>
  </r>
  <r>
    <n v="6838"/>
    <s v="CA-2015-116260"/>
    <x v="377"/>
    <x v="1"/>
    <n v="7"/>
    <x v="7"/>
    <s v="Mon"/>
    <d v="2015-07-12T00:00:00"/>
    <x v="1"/>
    <s v="BF-10975"/>
    <s v="Barbara Fisher"/>
    <s v="Corporate"/>
    <s v="United States"/>
    <s v="Vineland"/>
    <x v="30"/>
    <n v="8360"/>
    <x v="3"/>
    <s v="OFF-AR-10003732"/>
    <x v="1"/>
    <s v="Art"/>
    <s v="Newell 333"/>
    <n v="11.12"/>
    <n v="4"/>
    <x v="0"/>
    <n v="2.8912"/>
    <n v="0.26"/>
  </r>
  <r>
    <n v="6839"/>
    <s v="CA-2017-107517"/>
    <x v="1116"/>
    <x v="3"/>
    <n v="2"/>
    <x v="11"/>
    <s v="Sun"/>
    <d v="2017-02-09T00:00:00"/>
    <x v="1"/>
    <s v="FC-14335"/>
    <s v="Fred Chung"/>
    <s v="Corporate"/>
    <s v="United States"/>
    <s v="Torrance"/>
    <x v="1"/>
    <n v="90503"/>
    <x v="1"/>
    <s v="OFF-AP-10000275"/>
    <x v="1"/>
    <s v="Appliances"/>
    <s v="Sanyo Counter Height Refrigerator with Crisper, 3.6 Cubic Foot, Stainless Steel/Black"/>
    <n v="1640.7"/>
    <n v="5"/>
    <x v="0"/>
    <n v="459.39600000000002"/>
    <n v="0.28000000000000003"/>
  </r>
  <r>
    <n v="6841"/>
    <s v="CA-2015-166338"/>
    <x v="398"/>
    <x v="1"/>
    <n v="12"/>
    <x v="4"/>
    <s v="Sun"/>
    <d v="2015-12-07T00:00:00"/>
    <x v="2"/>
    <s v="MP-18175"/>
    <s v="Mike Pelletier"/>
    <s v="Home Office"/>
    <s v="United States"/>
    <s v="Troy"/>
    <x v="24"/>
    <n v="45373"/>
    <x v="3"/>
    <s v="OFF-BI-10002852"/>
    <x v="1"/>
    <s v="Binders"/>
    <s v="Ibico Standard Transparent Covers"/>
    <n v="14.832000000000001"/>
    <n v="3"/>
    <x v="7"/>
    <n v="-10.382400000000001"/>
    <n v="-0.7"/>
  </r>
  <r>
    <n v="6842"/>
    <s v="CA-2016-123946"/>
    <x v="126"/>
    <x v="0"/>
    <n v="9"/>
    <x v="8"/>
    <s v="Mon"/>
    <d v="2016-09-17T00:00:00"/>
    <x v="1"/>
    <s v="AJ-10795"/>
    <s v="Anthony Johnson"/>
    <s v="Corporate"/>
    <s v="United States"/>
    <s v="Springfield"/>
    <x v="17"/>
    <n v="22153"/>
    <x v="0"/>
    <s v="TEC-AC-10004877"/>
    <x v="2"/>
    <s v="Accessories"/>
    <s v="Imation 30456 USB Flash Drive 8GB"/>
    <n v="20.7"/>
    <n v="3"/>
    <x v="0"/>
    <n v="1.6559999999999999"/>
    <n v="0.08"/>
  </r>
  <r>
    <n v="6847"/>
    <s v="US-2016-159093"/>
    <x v="194"/>
    <x v="0"/>
    <n v="5"/>
    <x v="5"/>
    <s v="Mon"/>
    <d v="2016-05-14T00:00:00"/>
    <x v="1"/>
    <s v="RS-19420"/>
    <s v="Ricardo Sperren"/>
    <s v="Corporate"/>
    <s v="United States"/>
    <s v="Los Angeles"/>
    <x v="1"/>
    <n v="90036"/>
    <x v="1"/>
    <s v="OFF-PA-10001260"/>
    <x v="1"/>
    <s v="Paper"/>
    <s v="TOPS Money Receipt Book, Consecutively Numbered in Red,"/>
    <n v="32.04"/>
    <n v="4"/>
    <x v="0"/>
    <n v="14.417999999999999"/>
    <n v="0.45"/>
  </r>
  <r>
    <n v="6848"/>
    <s v="CA-2016-162110"/>
    <x v="424"/>
    <x v="0"/>
    <n v="7"/>
    <x v="7"/>
    <s v="Mon"/>
    <d v="2016-07-22T00:00:00"/>
    <x v="1"/>
    <s v="NP-18670"/>
    <s v="Nora Paige"/>
    <s v="Consumer"/>
    <s v="United States"/>
    <s v="Phoenix"/>
    <x v="16"/>
    <n v="85023"/>
    <x v="1"/>
    <s v="TEC-PH-10001924"/>
    <x v="2"/>
    <s v="Phones"/>
    <s v="iHome FM Clock Radio with Lightning Dock"/>
    <n v="55.991999999999997"/>
    <n v="1"/>
    <x v="2"/>
    <n v="3.4994999999999998"/>
    <n v="6.25E-2"/>
  </r>
  <r>
    <n v="6849"/>
    <s v="US-2016-163461"/>
    <x v="1130"/>
    <x v="0"/>
    <n v="6"/>
    <x v="1"/>
    <s v="Sat"/>
    <d v="2016-06-21T00:00:00"/>
    <x v="2"/>
    <s v="BT-11440"/>
    <s v="Bobby Trafton"/>
    <s v="Consumer"/>
    <s v="United States"/>
    <s v="Frankfort"/>
    <x v="10"/>
    <n v="60423"/>
    <x v="2"/>
    <s v="OFF-PA-10003134"/>
    <x v="1"/>
    <s v="Paper"/>
    <s v="Xerox 1937"/>
    <n v="76.864000000000004"/>
    <n v="2"/>
    <x v="2"/>
    <n v="26.9024"/>
    <n v="0.35"/>
  </r>
  <r>
    <n v="6850"/>
    <s v="CA-2014-101462"/>
    <x v="1012"/>
    <x v="2"/>
    <n v="4"/>
    <x v="3"/>
    <s v="Sun"/>
    <d v="2014-04-25T00:00:00"/>
    <x v="1"/>
    <s v="BP-11230"/>
    <s v="Benjamin Patterson"/>
    <s v="Consumer"/>
    <s v="United States"/>
    <s v="Los Angeles"/>
    <x v="1"/>
    <n v="90045"/>
    <x v="1"/>
    <s v="FUR-FU-10000409"/>
    <x v="0"/>
    <s v="Furnishings"/>
    <s v="GE 4 Foot Flourescent Tube, 40 Watt"/>
    <n v="59.92"/>
    <n v="4"/>
    <x v="0"/>
    <n v="27.563199999999998"/>
    <n v="0.45999999999999996"/>
  </r>
  <r>
    <n v="6851"/>
    <s v="US-2016-100461"/>
    <x v="1131"/>
    <x v="0"/>
    <n v="1"/>
    <x v="9"/>
    <s v="Fri"/>
    <d v="2016-01-12T00:00:00"/>
    <x v="1"/>
    <s v="JO-15145"/>
    <s v="Jack O'Briant"/>
    <s v="Corporate"/>
    <s v="United States"/>
    <s v="Franklin"/>
    <x v="6"/>
    <n v="53132"/>
    <x v="2"/>
    <s v="FUR-BO-10002545"/>
    <x v="0"/>
    <s v="Bookcases"/>
    <s v="Atlantic Metals Mobile 3-Shelf Bookcases, Custom Colors"/>
    <n v="1565.88"/>
    <n v="6"/>
    <x v="0"/>
    <n v="407.12880000000001"/>
    <n v="0.26"/>
  </r>
  <r>
    <n v="6853"/>
    <s v="US-2017-162670"/>
    <x v="329"/>
    <x v="3"/>
    <n v="12"/>
    <x v="4"/>
    <s v="Sat"/>
    <d v="2017-12-28T00:00:00"/>
    <x v="0"/>
    <s v="MF-18250"/>
    <s v="Monica Federle"/>
    <s v="Corporate"/>
    <s v="United States"/>
    <s v="Little Rock"/>
    <x v="36"/>
    <n v="72209"/>
    <x v="0"/>
    <s v="OFF-ST-10001328"/>
    <x v="1"/>
    <s v="Storage"/>
    <s v="Personal Filing Tote with Lid, Black/Gray"/>
    <n v="62.04"/>
    <n v="4"/>
    <x v="0"/>
    <n v="17.371200000000002"/>
    <n v="0.28000000000000003"/>
  </r>
  <r>
    <n v="6858"/>
    <s v="CA-2017-128965"/>
    <x v="822"/>
    <x v="3"/>
    <n v="4"/>
    <x v="3"/>
    <s v="Mon"/>
    <d v="2017-04-22T00:00:00"/>
    <x v="1"/>
    <s v="PS-18760"/>
    <s v="Pamela Stobb"/>
    <s v="Consumer"/>
    <s v="United States"/>
    <s v="Los Angeles"/>
    <x v="1"/>
    <n v="90008"/>
    <x v="1"/>
    <s v="OFF-PA-10004911"/>
    <x v="1"/>
    <s v="Paper"/>
    <s v="Rediform S.O.S. 1-Up Phone Message Bk, 4-1/4x3-1/16 Bk, 1 Form/Pg, 40 Messages/Bk, 3/Pk"/>
    <n v="28.14"/>
    <n v="3"/>
    <x v="0"/>
    <n v="13.507199999999999"/>
    <n v="0.48"/>
  </r>
  <r>
    <n v="6864"/>
    <s v="CA-2017-138618"/>
    <x v="96"/>
    <x v="3"/>
    <n v="12"/>
    <x v="4"/>
    <s v="Fri"/>
    <d v="2017-12-08T00:00:00"/>
    <x v="1"/>
    <s v="MY-17380"/>
    <s v="Maribeth Yedwab"/>
    <s v="Corporate"/>
    <s v="United States"/>
    <s v="San Antonio"/>
    <x v="5"/>
    <n v="78207"/>
    <x v="2"/>
    <s v="OFF-PA-10000520"/>
    <x v="1"/>
    <s v="Paper"/>
    <s v="Xerox 201"/>
    <n v="10.368"/>
    <n v="2"/>
    <x v="2"/>
    <n v="3.6288"/>
    <n v="0.35"/>
  </r>
  <r>
    <n v="6865"/>
    <s v="US-2016-126452"/>
    <x v="1031"/>
    <x v="0"/>
    <n v="8"/>
    <x v="6"/>
    <s v="Sun"/>
    <d v="2016-08-28T00:00:00"/>
    <x v="1"/>
    <s v="SC-20230"/>
    <s v="Scot Coram"/>
    <s v="Corporate"/>
    <s v="United States"/>
    <s v="Los Angeles"/>
    <x v="1"/>
    <n v="90004"/>
    <x v="1"/>
    <s v="OFF-BI-10004465"/>
    <x v="1"/>
    <s v="Binders"/>
    <s v="Avery Durable Slant Ring Binders"/>
    <n v="12.672000000000001"/>
    <n v="2"/>
    <x v="2"/>
    <n v="4.7519999999999998"/>
    <n v="0.37499999999999994"/>
  </r>
  <r>
    <n v="6872"/>
    <s v="CA-2016-145009"/>
    <x v="5"/>
    <x v="0"/>
    <n v="12"/>
    <x v="4"/>
    <s v="Mon"/>
    <d v="2016-12-08T00:00:00"/>
    <x v="0"/>
    <s v="RF-19345"/>
    <s v="Randy Ferguson"/>
    <s v="Corporate"/>
    <s v="United States"/>
    <s v="Chicago"/>
    <x v="10"/>
    <n v="60610"/>
    <x v="2"/>
    <s v="OFF-LA-10004853"/>
    <x v="1"/>
    <s v="Labels"/>
    <s v="Avery 483"/>
    <n v="11.952"/>
    <n v="3"/>
    <x v="2"/>
    <n v="3.8843999999999999"/>
    <n v="0.32500000000000001"/>
  </r>
  <r>
    <n v="6874"/>
    <s v="CA-2014-124394"/>
    <x v="1132"/>
    <x v="2"/>
    <n v="10"/>
    <x v="2"/>
    <s v="Fri"/>
    <d v="2014-10-22T00:00:00"/>
    <x v="0"/>
    <s v="TB-21520"/>
    <s v="Tracy Blumstein"/>
    <s v="Consumer"/>
    <s v="United States"/>
    <s v="Beaumont"/>
    <x v="5"/>
    <n v="77705"/>
    <x v="2"/>
    <s v="OFF-BI-10003676"/>
    <x v="1"/>
    <s v="Binders"/>
    <s v="GBC Standard Recycled Report Covers, Clear Plastic Sheets"/>
    <n v="10.78"/>
    <n v="5"/>
    <x v="3"/>
    <n v="-17.248000000000001"/>
    <n v="-1.6"/>
  </r>
  <r>
    <n v="6876"/>
    <s v="US-2016-121013"/>
    <x v="64"/>
    <x v="0"/>
    <n v="9"/>
    <x v="8"/>
    <s v="Mon"/>
    <d v="2016-09-10T00:00:00"/>
    <x v="1"/>
    <s v="MM-17920"/>
    <s v="Michael Moore"/>
    <s v="Consumer"/>
    <s v="United States"/>
    <s v="Chesapeake"/>
    <x v="17"/>
    <n v="23320"/>
    <x v="0"/>
    <s v="OFF-LA-10004545"/>
    <x v="1"/>
    <s v="Labels"/>
    <s v="Avery 50"/>
    <n v="25.06"/>
    <n v="2"/>
    <x v="0"/>
    <n v="11.7782"/>
    <n v="0.47000000000000003"/>
  </r>
  <r>
    <n v="6878"/>
    <s v="US-2015-123918"/>
    <x v="52"/>
    <x v="1"/>
    <n v="10"/>
    <x v="2"/>
    <s v="Thu"/>
    <d v="2015-10-15T00:00:00"/>
    <x v="3"/>
    <s v="CG-12520"/>
    <s v="Claire Gute"/>
    <s v="Consumer"/>
    <s v="United States"/>
    <s v="Dallas"/>
    <x v="5"/>
    <n v="75217"/>
    <x v="2"/>
    <s v="FUR-FU-10004952"/>
    <x v="0"/>
    <s v="Furnishings"/>
    <s v="C-Line Cubicle Keepers Polyproplyene Holder w/Velcro Back, 8-1/2x11, 25/Bx"/>
    <n v="131.376"/>
    <n v="6"/>
    <x v="6"/>
    <n v="-95.247600000000006"/>
    <n v="-0.72499999999999998"/>
  </r>
  <r>
    <n v="6880"/>
    <s v="CA-2015-137113"/>
    <x v="491"/>
    <x v="1"/>
    <n v="12"/>
    <x v="4"/>
    <s v="Tue"/>
    <d v="2015-12-05T00:00:00"/>
    <x v="0"/>
    <s v="TW-21025"/>
    <s v="Tamara Willingham"/>
    <s v="Home Office"/>
    <s v="United States"/>
    <s v="Seattle"/>
    <x v="4"/>
    <n v="98105"/>
    <x v="1"/>
    <s v="FUR-CH-10001215"/>
    <x v="0"/>
    <s v="Chairs"/>
    <s v="Global Troy Executive Leather Low-Back Tilter"/>
    <n v="2003.92"/>
    <n v="5"/>
    <x v="2"/>
    <n v="125.245"/>
    <n v="6.25E-2"/>
  </r>
  <r>
    <n v="6885"/>
    <s v="CA-2015-120677"/>
    <x v="70"/>
    <x v="1"/>
    <n v="5"/>
    <x v="5"/>
    <s v="Sun"/>
    <d v="2015-06-04T00:00:00"/>
    <x v="1"/>
    <s v="BD-11320"/>
    <s v="Bill Donatelli"/>
    <s v="Consumer"/>
    <s v="United States"/>
    <s v="Minneapolis"/>
    <x v="11"/>
    <n v="55407"/>
    <x v="2"/>
    <s v="FUR-CH-10002320"/>
    <x v="0"/>
    <s v="Chairs"/>
    <s v="Hon Pagoda Stacking Chairs"/>
    <n v="2567.84"/>
    <n v="8"/>
    <x v="0"/>
    <n v="770.35199999999998"/>
    <n v="0.3"/>
  </r>
  <r>
    <n v="6886"/>
    <s v="CA-2017-123036"/>
    <x v="18"/>
    <x v="3"/>
    <n v="9"/>
    <x v="8"/>
    <s v="Sun"/>
    <d v="2017-09-17T00:00:00"/>
    <x v="1"/>
    <s v="HA-14905"/>
    <s v="Helen Abelman"/>
    <s v="Consumer"/>
    <s v="United States"/>
    <s v="Springfield"/>
    <x v="24"/>
    <n v="45503"/>
    <x v="3"/>
    <s v="TEC-AC-10003499"/>
    <x v="2"/>
    <s v="Accessories"/>
    <s v="Memorex Mini Travel Drive 8 GB USB 2.0 Flash Drive"/>
    <n v="37.055999999999997"/>
    <n v="4"/>
    <x v="2"/>
    <n v="8.8008000000000006"/>
    <n v="0.23750000000000004"/>
  </r>
  <r>
    <n v="6888"/>
    <s v="CA-2017-120222"/>
    <x v="1011"/>
    <x v="3"/>
    <n v="4"/>
    <x v="3"/>
    <s v="Tue"/>
    <d v="2017-05-02T00:00:00"/>
    <x v="1"/>
    <s v="LL-16840"/>
    <s v="Lauren Leatherbury"/>
    <s v="Consumer"/>
    <s v="United States"/>
    <s v="Los Angeles"/>
    <x v="1"/>
    <n v="90032"/>
    <x v="1"/>
    <s v="OFF-PA-10004675"/>
    <x v="1"/>
    <s v="Paper"/>
    <s v="Telephone Message Books with Fax/Mobile Section, 5 1/2&quot; x 3 3/16&quot;"/>
    <n v="19.05"/>
    <n v="3"/>
    <x v="0"/>
    <n v="8.7629999999999999"/>
    <n v="0.45999999999999996"/>
  </r>
  <r>
    <n v="6890"/>
    <s v="CA-2017-164756"/>
    <x v="65"/>
    <x v="3"/>
    <n v="9"/>
    <x v="8"/>
    <s v="Mon"/>
    <d v="2017-09-22T00:00:00"/>
    <x v="1"/>
    <s v="SS-20140"/>
    <s v="Saphhira Shifley"/>
    <s v="Corporate"/>
    <s v="United States"/>
    <s v="Columbus"/>
    <x v="32"/>
    <n v="31907"/>
    <x v="0"/>
    <s v="TEC-PH-10001552"/>
    <x v="2"/>
    <s v="Phones"/>
    <s v="I Need's 3d Hello Kitty Hybrid Silicone Case Cover for HTC One X 4g with 3d Hello Kitty Stylus Pen Green/pink"/>
    <n v="95.68"/>
    <n v="8"/>
    <x v="0"/>
    <n v="26.790400000000002"/>
    <n v="0.27999999999999997"/>
  </r>
  <r>
    <n v="6898"/>
    <s v="CA-2017-122028"/>
    <x v="237"/>
    <x v="3"/>
    <n v="8"/>
    <x v="6"/>
    <s v="Fri"/>
    <d v="2017-08-25T00:00:00"/>
    <x v="1"/>
    <s v="CK-12205"/>
    <s v="Chloris Kastensmidt"/>
    <s v="Consumer"/>
    <s v="United States"/>
    <s v="Lakewood"/>
    <x v="24"/>
    <n v="44107"/>
    <x v="3"/>
    <s v="OFF-BI-10004817"/>
    <x v="1"/>
    <s v="Binders"/>
    <s v="GBC Personal VeloBind Strips"/>
    <n v="10.782"/>
    <n v="3"/>
    <x v="7"/>
    <n v="-7.9067999999999996"/>
    <n v="-0.73333333333333328"/>
  </r>
  <r>
    <n v="6899"/>
    <s v="US-2015-165512"/>
    <x v="1133"/>
    <x v="1"/>
    <n v="5"/>
    <x v="5"/>
    <s v="Sun"/>
    <d v="2015-05-26T00:00:00"/>
    <x v="0"/>
    <s v="VS-21820"/>
    <s v="Vivek Sundaresam"/>
    <s v="Consumer"/>
    <s v="United States"/>
    <s v="Naperville"/>
    <x v="10"/>
    <n v="60540"/>
    <x v="2"/>
    <s v="FUR-CH-10002880"/>
    <x v="0"/>
    <s v="Chairs"/>
    <s v="Global High-Back Leather Tilter, Burgundy"/>
    <n v="602.65099999999995"/>
    <n v="7"/>
    <x v="4"/>
    <n v="-163.57669999999999"/>
    <n v="-0.27142857142857141"/>
  </r>
  <r>
    <n v="6901"/>
    <s v="CA-2015-140557"/>
    <x v="67"/>
    <x v="1"/>
    <n v="9"/>
    <x v="8"/>
    <s v="Mon"/>
    <d v="2015-09-11T00:00:00"/>
    <x v="1"/>
    <s v="TN-21040"/>
    <s v="Tanja Norvell"/>
    <s v="Home Office"/>
    <s v="United States"/>
    <s v="New York City"/>
    <x v="15"/>
    <n v="10009"/>
    <x v="3"/>
    <s v="TEC-AC-10002402"/>
    <x v="2"/>
    <s v="Accessories"/>
    <s v="Razer Kraken PRO Over Ear PC and Music Headset"/>
    <n v="559.92999999999995"/>
    <n v="7"/>
    <x v="0"/>
    <n v="167.97900000000001"/>
    <n v="0.30000000000000004"/>
  </r>
  <r>
    <n v="6902"/>
    <s v="US-2017-135013"/>
    <x v="1134"/>
    <x v="3"/>
    <n v="7"/>
    <x v="7"/>
    <s v="Mon"/>
    <d v="2017-07-24T00:00:00"/>
    <x v="3"/>
    <s v="HR-14830"/>
    <s v="Harold Ryan"/>
    <s v="Corporate"/>
    <s v="United States"/>
    <s v="Huntington Beach"/>
    <x v="1"/>
    <n v="92646"/>
    <x v="1"/>
    <s v="TEC-CO-10001449"/>
    <x v="2"/>
    <s v="Copiers"/>
    <s v="Hewlett Packard LaserJet 3310 Copier"/>
    <n v="2399.96"/>
    <n v="5"/>
    <x v="2"/>
    <n v="839.98599999999999"/>
    <n v="0.35"/>
  </r>
  <r>
    <n v="6903"/>
    <s v="CA-2017-111220"/>
    <x v="263"/>
    <x v="3"/>
    <n v="9"/>
    <x v="8"/>
    <s v="Sat"/>
    <d v="2017-09-08T00:00:00"/>
    <x v="1"/>
    <s v="JS-15595"/>
    <s v="Jill Stevenson"/>
    <s v="Corporate"/>
    <s v="United States"/>
    <s v="Chicago"/>
    <x v="10"/>
    <n v="60653"/>
    <x v="2"/>
    <s v="OFF-FA-10002280"/>
    <x v="1"/>
    <s v="Fasteners"/>
    <s v="Advantus Plastic Paper Clips"/>
    <n v="16"/>
    <n v="4"/>
    <x v="2"/>
    <n v="5.6"/>
    <n v="0.35"/>
  </r>
  <r>
    <n v="6906"/>
    <s v="US-2017-149006"/>
    <x v="1135"/>
    <x v="3"/>
    <n v="12"/>
    <x v="4"/>
    <s v="Wed"/>
    <d v="2017-12-08T00:00:00"/>
    <x v="0"/>
    <s v="BN-11470"/>
    <s v="Brad Norvell"/>
    <s v="Corporate"/>
    <s v="United States"/>
    <s v="Brentwood"/>
    <x v="1"/>
    <n v="94513"/>
    <x v="1"/>
    <s v="OFF-ST-10003221"/>
    <x v="1"/>
    <s v="Storage"/>
    <s v="Staple magnet"/>
    <n v="10.68"/>
    <n v="1"/>
    <x v="0"/>
    <n v="2.8835999999999999"/>
    <n v="0.27"/>
  </r>
  <r>
    <n v="6907"/>
    <s v="CA-2017-149468"/>
    <x v="963"/>
    <x v="3"/>
    <n v="5"/>
    <x v="5"/>
    <s v="Sat"/>
    <d v="2017-05-20T00:00:00"/>
    <x v="3"/>
    <s v="AR-10405"/>
    <s v="Allen Rosenblatt"/>
    <s v="Corporate"/>
    <s v="United States"/>
    <s v="Trenton"/>
    <x v="12"/>
    <n v="48183"/>
    <x v="2"/>
    <s v="OFF-BI-10002225"/>
    <x v="1"/>
    <s v="Binders"/>
    <s v="Square Ring Data Binders, Rigid 75 Pt. Covers, 11&quot; x 14-7/8&quot;"/>
    <n v="41.28"/>
    <n v="2"/>
    <x v="0"/>
    <n v="19.814399999999999"/>
    <n v="0.48"/>
  </r>
  <r>
    <n v="6908"/>
    <s v="CA-2016-140249"/>
    <x v="716"/>
    <x v="0"/>
    <n v="9"/>
    <x v="8"/>
    <s v="Tue"/>
    <d v="2016-10-03T00:00:00"/>
    <x v="1"/>
    <s v="SW-20455"/>
    <s v="Shaun Weien"/>
    <s v="Consumer"/>
    <s v="United States"/>
    <s v="Seattle"/>
    <x v="4"/>
    <n v="98103"/>
    <x v="1"/>
    <s v="TEC-PH-10002584"/>
    <x v="2"/>
    <s v="Phones"/>
    <s v="Samsung Galaxy S4"/>
    <n v="1001.5839999999999"/>
    <n v="2"/>
    <x v="2"/>
    <n v="125.19799999999999"/>
    <n v="0.125"/>
  </r>
  <r>
    <n v="6909"/>
    <s v="US-2017-135503"/>
    <x v="386"/>
    <x v="3"/>
    <n v="12"/>
    <x v="4"/>
    <s v="Sun"/>
    <d v="2017-12-15T00:00:00"/>
    <x v="1"/>
    <s v="JE-16165"/>
    <s v="Justin Ellison"/>
    <s v="Corporate"/>
    <s v="United States"/>
    <s v="North Charleston"/>
    <x v="20"/>
    <n v="29406"/>
    <x v="0"/>
    <s v="FUR-FU-10002364"/>
    <x v="0"/>
    <s v="Furnishings"/>
    <s v="Eldon Expressions Wood Desk Accessories, Oak"/>
    <n v="14.76"/>
    <n v="2"/>
    <x v="0"/>
    <n v="4.2804000000000002"/>
    <n v="0.29000000000000004"/>
  </r>
  <r>
    <n v="6910"/>
    <s v="CA-2014-126277"/>
    <x v="103"/>
    <x v="2"/>
    <n v="9"/>
    <x v="8"/>
    <s v="Sat"/>
    <d v="2014-09-18T00:00:00"/>
    <x v="0"/>
    <s v="LH-16900"/>
    <s v="Lena Hernandez"/>
    <s v="Consumer"/>
    <s v="United States"/>
    <s v="Columbus"/>
    <x v="24"/>
    <n v="43229"/>
    <x v="3"/>
    <s v="OFF-BI-10004022"/>
    <x v="1"/>
    <s v="Binders"/>
    <s v="Acco Suede Grain Vinyl Round Ring Binder"/>
    <n v="2.5019999999999998"/>
    <n v="3"/>
    <x v="7"/>
    <n v="-2.0015999999999998"/>
    <n v="-0.8"/>
  </r>
  <r>
    <n v="6911"/>
    <s v="US-2017-115301"/>
    <x v="567"/>
    <x v="3"/>
    <n v="7"/>
    <x v="7"/>
    <s v="Sat"/>
    <d v="2017-08-02T00:00:00"/>
    <x v="1"/>
    <s v="VG-21790"/>
    <s v="Vivek Gonzalez"/>
    <s v="Consumer"/>
    <s v="United States"/>
    <s v="Seattle"/>
    <x v="4"/>
    <n v="98103"/>
    <x v="1"/>
    <s v="FUR-BO-10004709"/>
    <x v="0"/>
    <s v="Bookcases"/>
    <s v="Bush Westfield Collection Bookcases, Medium Cherry Finish"/>
    <n v="115.96"/>
    <n v="2"/>
    <x v="0"/>
    <n v="25.511199999999999"/>
    <n v="0.22"/>
  </r>
  <r>
    <n v="6912"/>
    <s v="CA-2017-168942"/>
    <x v="375"/>
    <x v="3"/>
    <n v="8"/>
    <x v="6"/>
    <s v="Tue"/>
    <d v="2017-08-05T00:00:00"/>
    <x v="0"/>
    <s v="EM-13960"/>
    <s v="Eric Murdock"/>
    <s v="Consumer"/>
    <s v="United States"/>
    <s v="San Francisco"/>
    <x v="1"/>
    <n v="94109"/>
    <x v="1"/>
    <s v="OFF-ST-10004340"/>
    <x v="1"/>
    <s v="Storage"/>
    <s v="Fellowes Mobile File Cart, Black"/>
    <n v="186.54"/>
    <n v="3"/>
    <x v="0"/>
    <n v="50.3658"/>
    <n v="0.27"/>
  </r>
  <r>
    <n v="6913"/>
    <s v="US-2017-128398"/>
    <x v="739"/>
    <x v="3"/>
    <n v="5"/>
    <x v="5"/>
    <s v="Tue"/>
    <d v="2017-05-05T00:00:00"/>
    <x v="0"/>
    <s v="EM-13825"/>
    <s v="Elizabeth Moffitt"/>
    <s v="Corporate"/>
    <s v="United States"/>
    <s v="Los Angeles"/>
    <x v="1"/>
    <n v="90049"/>
    <x v="1"/>
    <s v="TEC-AC-10001714"/>
    <x v="2"/>
    <s v="Accessories"/>
    <s v="Logitech MX Performance Wireless Mouse"/>
    <n v="159.56"/>
    <n v="4"/>
    <x v="0"/>
    <n v="59.037199999999999"/>
    <n v="0.37"/>
  </r>
  <r>
    <n v="6914"/>
    <s v="CA-2015-104115"/>
    <x v="815"/>
    <x v="1"/>
    <n v="6"/>
    <x v="1"/>
    <s v="Fri"/>
    <d v="2015-06-16T00:00:00"/>
    <x v="1"/>
    <s v="JH-15910"/>
    <s v="Jonathan Howell"/>
    <s v="Consumer"/>
    <s v="United States"/>
    <s v="West Palm Beach"/>
    <x v="2"/>
    <n v="33407"/>
    <x v="0"/>
    <s v="TEC-PH-10002844"/>
    <x v="2"/>
    <s v="Phones"/>
    <s v="Speck Products Candyshell Flip Case"/>
    <n v="55.984000000000002"/>
    <n v="2"/>
    <x v="2"/>
    <n v="4.1988000000000003"/>
    <n v="7.4999999999999997E-2"/>
  </r>
  <r>
    <n v="6915"/>
    <s v="CA-2014-142510"/>
    <x v="1086"/>
    <x v="2"/>
    <n v="12"/>
    <x v="4"/>
    <s v="Mon"/>
    <d v="2014-12-29T00:00:00"/>
    <x v="1"/>
    <s v="NP-18700"/>
    <s v="Nora Preis"/>
    <s v="Consumer"/>
    <s v="United States"/>
    <s v="Chicago"/>
    <x v="10"/>
    <n v="60623"/>
    <x v="2"/>
    <s v="OFF-ST-10000585"/>
    <x v="1"/>
    <s v="Storage"/>
    <s v="Economy Rollaway Files"/>
    <n v="132.16"/>
    <n v="1"/>
    <x v="2"/>
    <n v="9.9120000000000008"/>
    <n v="7.5000000000000011E-2"/>
  </r>
  <r>
    <n v="6918"/>
    <s v="CA-2014-124247"/>
    <x v="753"/>
    <x v="2"/>
    <n v="12"/>
    <x v="4"/>
    <s v="Tue"/>
    <d v="2014-12-21T00:00:00"/>
    <x v="1"/>
    <s v="SH-20635"/>
    <s v="Stefanie Holloman"/>
    <s v="Corporate"/>
    <s v="United States"/>
    <s v="Sacramento"/>
    <x v="1"/>
    <n v="95823"/>
    <x v="1"/>
    <s v="FUR-CH-10001854"/>
    <x v="0"/>
    <s v="Chairs"/>
    <s v="Office Star - Professional Matrix Back Chair with 2-to-1 Synchro Tilt and Mesh Fabric Seat"/>
    <n v="1403.92"/>
    <n v="5"/>
    <x v="2"/>
    <n v="70.195999999999998"/>
    <n v="4.9999999999999996E-2"/>
  </r>
  <r>
    <n v="6919"/>
    <s v="CA-2016-105473"/>
    <x v="941"/>
    <x v="0"/>
    <n v="4"/>
    <x v="3"/>
    <s v="Sat"/>
    <d v="2016-04-18T00:00:00"/>
    <x v="0"/>
    <s v="BM-11785"/>
    <s v="Bryan Mills"/>
    <s v="Consumer"/>
    <s v="United States"/>
    <s v="Seattle"/>
    <x v="4"/>
    <n v="98115"/>
    <x v="1"/>
    <s v="OFF-SU-10003567"/>
    <x v="1"/>
    <s v="Supplies"/>
    <s v="Stiletto Hand Letter Openers"/>
    <n v="28.8"/>
    <n v="3"/>
    <x v="0"/>
    <n v="0.86399999999999999"/>
    <n v="0.03"/>
  </r>
  <r>
    <n v="6920"/>
    <s v="CA-2015-102806"/>
    <x v="1025"/>
    <x v="1"/>
    <n v="5"/>
    <x v="5"/>
    <s v="Thu"/>
    <d v="2015-05-28T00:00:00"/>
    <x v="1"/>
    <s v="HG-14965"/>
    <s v="Henry Goldwyn"/>
    <s v="Corporate"/>
    <s v="United States"/>
    <s v="Philadelphia"/>
    <x v="9"/>
    <n v="19143"/>
    <x v="3"/>
    <s v="OFF-BI-10001597"/>
    <x v="1"/>
    <s v="Binders"/>
    <s v="Wilson Jones Ledger-Size, Piano-Hinge Binder, 2&quot;, Blue"/>
    <n v="24.588000000000001"/>
    <n v="2"/>
    <x v="7"/>
    <n v="-18.031199999999998"/>
    <n v="-0.73333333333333328"/>
  </r>
  <r>
    <n v="6921"/>
    <s v="CA-2017-121706"/>
    <x v="422"/>
    <x v="3"/>
    <n v="2"/>
    <x v="11"/>
    <s v="Sun"/>
    <d v="2017-03-02T00:00:00"/>
    <x v="1"/>
    <s v="BM-11140"/>
    <s v="Becky Martin"/>
    <s v="Consumer"/>
    <s v="United States"/>
    <s v="Santa Barbara"/>
    <x v="1"/>
    <n v="93101"/>
    <x v="1"/>
    <s v="OFF-AP-10003287"/>
    <x v="1"/>
    <s v="Appliances"/>
    <s v="Tripp Lite TLP810NET Broadband Surge for Modem/Fax"/>
    <n v="356.79"/>
    <n v="7"/>
    <x v="0"/>
    <n v="99.901200000000003"/>
    <n v="0.27999999999999997"/>
  </r>
  <r>
    <n v="6922"/>
    <s v="CA-2017-109211"/>
    <x v="1090"/>
    <x v="3"/>
    <n v="4"/>
    <x v="3"/>
    <s v="Tue"/>
    <d v="2017-04-10T00:00:00"/>
    <x v="1"/>
    <s v="PS-19045"/>
    <s v="Penelope Sewall"/>
    <s v="Home Office"/>
    <s v="United States"/>
    <s v="New York City"/>
    <x v="15"/>
    <n v="10011"/>
    <x v="3"/>
    <s v="OFF-EN-10001532"/>
    <x v="1"/>
    <s v="Envelopes"/>
    <s v="Brown Kraft Recycled Envelopes"/>
    <n v="16.98"/>
    <n v="1"/>
    <x v="0"/>
    <n v="8.49"/>
    <n v="0.5"/>
  </r>
  <r>
    <n v="6923"/>
    <s v="CA-2015-134257"/>
    <x v="198"/>
    <x v="1"/>
    <n v="3"/>
    <x v="10"/>
    <s v="Mon"/>
    <d v="2015-03-19T00:00:00"/>
    <x v="0"/>
    <s v="MS-17710"/>
    <s v="Maurice Satty"/>
    <s v="Consumer"/>
    <s v="United States"/>
    <s v="Auburn"/>
    <x v="19"/>
    <n v="36830"/>
    <x v="0"/>
    <s v="OFF-LA-10003930"/>
    <x v="1"/>
    <s v="Labels"/>
    <s v="Dot Matrix Printer Tape Reel Labels, White, 5000/Box"/>
    <n v="491.55"/>
    <n v="5"/>
    <x v="0"/>
    <n v="240.8595"/>
    <n v="0.49"/>
  </r>
  <r>
    <n v="6925"/>
    <s v="CA-2015-137925"/>
    <x v="669"/>
    <x v="1"/>
    <n v="11"/>
    <x v="0"/>
    <s v="Mon"/>
    <d v="2015-12-04T00:00:00"/>
    <x v="1"/>
    <s v="JL-15235"/>
    <s v="Janet Lee"/>
    <s v="Consumer"/>
    <s v="United States"/>
    <s v="New York City"/>
    <x v="15"/>
    <n v="10035"/>
    <x v="3"/>
    <s v="OFF-PA-10002659"/>
    <x v="1"/>
    <s v="Paper"/>
    <s v="Avoid Verbal Orders Carbonless Minifold Book"/>
    <n v="23.66"/>
    <n v="7"/>
    <x v="0"/>
    <n v="10.883599999999999"/>
    <n v="0.45999999999999996"/>
  </r>
  <r>
    <n v="6927"/>
    <s v="CA-2016-140046"/>
    <x v="1056"/>
    <x v="0"/>
    <n v="7"/>
    <x v="7"/>
    <s v="Thu"/>
    <d v="2016-08-03T00:00:00"/>
    <x v="1"/>
    <s v="KM-16660"/>
    <s v="Khloe Miller"/>
    <s v="Consumer"/>
    <s v="United States"/>
    <s v="Los Angeles"/>
    <x v="1"/>
    <n v="90032"/>
    <x v="1"/>
    <s v="OFF-LA-10000305"/>
    <x v="1"/>
    <s v="Labels"/>
    <s v="Avery 495"/>
    <n v="18.899999999999999"/>
    <n v="3"/>
    <x v="0"/>
    <n v="8.6940000000000008"/>
    <n v="0.46000000000000008"/>
  </r>
  <r>
    <n v="6928"/>
    <s v="CA-2016-140382"/>
    <x v="658"/>
    <x v="0"/>
    <n v="6"/>
    <x v="1"/>
    <s v="Thu"/>
    <d v="2016-06-25T00:00:00"/>
    <x v="0"/>
    <s v="RD-19900"/>
    <s v="Ruben Dartt"/>
    <s v="Consumer"/>
    <s v="United States"/>
    <s v="San Francisco"/>
    <x v="1"/>
    <n v="94109"/>
    <x v="1"/>
    <s v="OFF-ST-10003638"/>
    <x v="1"/>
    <s v="Storage"/>
    <s v="Mobile Personal File Cube"/>
    <n v="93.68"/>
    <n v="4"/>
    <x v="0"/>
    <n v="25.293600000000001"/>
    <n v="0.27"/>
  </r>
  <r>
    <n v="6932"/>
    <s v="CA-2014-164182"/>
    <x v="682"/>
    <x v="2"/>
    <n v="7"/>
    <x v="7"/>
    <s v="Mon"/>
    <d v="2014-07-18T00:00:00"/>
    <x v="1"/>
    <s v="ST-20530"/>
    <s v="Shui Tom"/>
    <s v="Consumer"/>
    <s v="United States"/>
    <s v="Philadelphia"/>
    <x v="9"/>
    <n v="19140"/>
    <x v="3"/>
    <s v="TEC-PH-10002070"/>
    <x v="2"/>
    <s v="Phones"/>
    <s v="Griffin GC36547 PowerJolt SE Lightning Charger"/>
    <n v="13.494"/>
    <n v="1"/>
    <x v="8"/>
    <n v="-2.2490000000000001"/>
    <n v="-0.16666666666666669"/>
  </r>
  <r>
    <n v="6936"/>
    <s v="CA-2017-137365"/>
    <x v="327"/>
    <x v="3"/>
    <n v="11"/>
    <x v="0"/>
    <s v="Thu"/>
    <d v="2017-12-03T00:00:00"/>
    <x v="0"/>
    <s v="BP-11095"/>
    <s v="Bart Pistole"/>
    <s v="Corporate"/>
    <s v="United States"/>
    <s v="El Paso"/>
    <x v="5"/>
    <n v="79907"/>
    <x v="2"/>
    <s v="TEC-AC-10001767"/>
    <x v="2"/>
    <s v="Accessories"/>
    <s v="SanDisk Ultra 64 GB MicroSDHC Class 10 Memory Card"/>
    <n v="95.975999999999999"/>
    <n v="3"/>
    <x v="2"/>
    <n v="-10.7973"/>
    <n v="-0.1125"/>
  </r>
  <r>
    <n v="6937"/>
    <s v="CA-2016-129847"/>
    <x v="473"/>
    <x v="0"/>
    <n v="9"/>
    <x v="8"/>
    <s v="Fri"/>
    <d v="2016-09-04T00:00:00"/>
    <x v="2"/>
    <s v="TA-21385"/>
    <s v="Tom Ashbrook"/>
    <s v="Home Office"/>
    <s v="United States"/>
    <s v="Chicago"/>
    <x v="10"/>
    <n v="60653"/>
    <x v="2"/>
    <s v="FUR-FU-10000277"/>
    <x v="0"/>
    <s v="Furnishings"/>
    <s v="Deflect-o DuraMat Antistatic Studded Beveled Mat for Medium Pile Carpeting"/>
    <n v="84.272000000000006"/>
    <n v="2"/>
    <x v="6"/>
    <n v="-75.844800000000006"/>
    <n v="-0.9"/>
  </r>
  <r>
    <n v="6938"/>
    <s v="CA-2014-126963"/>
    <x v="343"/>
    <x v="2"/>
    <n v="6"/>
    <x v="1"/>
    <s v="Sun"/>
    <d v="2014-06-15T00:00:00"/>
    <x v="3"/>
    <s v="PS-18760"/>
    <s v="Pamela Stobb"/>
    <s v="Consumer"/>
    <s v="United States"/>
    <s v="El Paso"/>
    <x v="5"/>
    <n v="79907"/>
    <x v="2"/>
    <s v="OFF-PA-10001952"/>
    <x v="1"/>
    <s v="Paper"/>
    <s v="Xerox 1902"/>
    <n v="36.543999999999997"/>
    <n v="2"/>
    <x v="2"/>
    <n v="11.876799999999999"/>
    <n v="0.32500000000000001"/>
  </r>
  <r>
    <n v="6939"/>
    <s v="CA-2016-125094"/>
    <x v="728"/>
    <x v="0"/>
    <n v="11"/>
    <x v="0"/>
    <s v="Sat"/>
    <d v="2016-11-09T00:00:00"/>
    <x v="1"/>
    <s v="NP-18700"/>
    <s v="Nora Preis"/>
    <s v="Consumer"/>
    <s v="United States"/>
    <s v="Seattle"/>
    <x v="4"/>
    <n v="98105"/>
    <x v="1"/>
    <s v="TEC-AC-10004420"/>
    <x v="2"/>
    <s v="Accessories"/>
    <s v="Cherry 142-key Programmable Keyboard"/>
    <n v="479.72"/>
    <n v="4"/>
    <x v="0"/>
    <n v="52.769199999999998"/>
    <n v="0.10999999999999999"/>
  </r>
  <r>
    <n v="6940"/>
    <s v="CA-2017-107132"/>
    <x v="333"/>
    <x v="3"/>
    <n v="6"/>
    <x v="1"/>
    <s v="Mon"/>
    <d v="2017-06-30T00:00:00"/>
    <x v="1"/>
    <s v="SC-20260"/>
    <s v="Scott Cohen"/>
    <s v="Corporate"/>
    <s v="United States"/>
    <s v="New York City"/>
    <x v="15"/>
    <n v="10009"/>
    <x v="3"/>
    <s v="OFF-BI-10001071"/>
    <x v="1"/>
    <s v="Binders"/>
    <s v="GBC ProClick Punch Binding System"/>
    <n v="102.36799999999999"/>
    <n v="2"/>
    <x v="2"/>
    <n v="37.108400000000003"/>
    <n v="0.36250000000000004"/>
  </r>
  <r>
    <n v="6944"/>
    <s v="CA-2015-139248"/>
    <x v="392"/>
    <x v="1"/>
    <n v="7"/>
    <x v="7"/>
    <s v="Sat"/>
    <d v="2015-07-30T00:00:00"/>
    <x v="1"/>
    <s v="RD-19930"/>
    <s v="Russell D'Ascenzo"/>
    <s v="Consumer"/>
    <s v="United States"/>
    <s v="Los Angeles"/>
    <x v="1"/>
    <n v="90032"/>
    <x v="1"/>
    <s v="TEC-PH-10004094"/>
    <x v="2"/>
    <s v="Phones"/>
    <s v="Motorola L703CM"/>
    <n v="623.96"/>
    <n v="5"/>
    <x v="2"/>
    <n v="38.997500000000002"/>
    <n v="6.25E-2"/>
  </r>
  <r>
    <n v="6945"/>
    <s v="CA-2014-148369"/>
    <x v="860"/>
    <x v="2"/>
    <n v="9"/>
    <x v="8"/>
    <s v="Tue"/>
    <d v="2014-09-27T00:00:00"/>
    <x v="1"/>
    <s v="TH-21115"/>
    <s v="Thea Hudgings"/>
    <s v="Corporate"/>
    <s v="United States"/>
    <s v="Newark"/>
    <x v="13"/>
    <n v="19711"/>
    <x v="3"/>
    <s v="OFF-BI-10004876"/>
    <x v="1"/>
    <s v="Binders"/>
    <s v="Wilson Jones Suede Grain Vinyl Binders"/>
    <n v="11.12"/>
    <n v="4"/>
    <x v="0"/>
    <n v="5.4488000000000003"/>
    <n v="0.49000000000000005"/>
  </r>
  <r>
    <n v="6946"/>
    <s v="CA-2016-106243"/>
    <x v="950"/>
    <x v="0"/>
    <n v="9"/>
    <x v="8"/>
    <s v="Fri"/>
    <d v="2016-10-04T00:00:00"/>
    <x v="1"/>
    <s v="GM-14680"/>
    <s v="Greg Matthias"/>
    <s v="Consumer"/>
    <s v="United States"/>
    <s v="New York City"/>
    <x v="15"/>
    <n v="10011"/>
    <x v="3"/>
    <s v="FUR-BO-10003034"/>
    <x v="0"/>
    <s v="Bookcases"/>
    <s v="O'Sullivan Elevations Bookcase, Cherry Finish"/>
    <n v="523.91999999999996"/>
    <n v="5"/>
    <x v="2"/>
    <n v="-26.196000000000002"/>
    <n v="-5.000000000000001E-2"/>
  </r>
  <r>
    <n v="6947"/>
    <s v="CA-2015-126466"/>
    <x v="526"/>
    <x v="1"/>
    <n v="11"/>
    <x v="0"/>
    <s v="Mon"/>
    <d v="2015-11-13T00:00:00"/>
    <x v="1"/>
    <s v="JO-15550"/>
    <s v="Jesus Ocampo"/>
    <s v="Home Office"/>
    <s v="United States"/>
    <s v="Roseville"/>
    <x v="1"/>
    <n v="95661"/>
    <x v="1"/>
    <s v="OFF-FA-10000490"/>
    <x v="1"/>
    <s v="Fasteners"/>
    <s v="OIC Binder Clips, Mini, 1/4&quot; Capacity, Black"/>
    <n v="2.48"/>
    <n v="2"/>
    <x v="0"/>
    <n v="1.1656"/>
    <n v="0.47"/>
  </r>
  <r>
    <n v="6948"/>
    <s v="CA-2015-130365"/>
    <x v="332"/>
    <x v="1"/>
    <n v="4"/>
    <x v="3"/>
    <s v="Sat"/>
    <d v="2015-04-29T00:00:00"/>
    <x v="1"/>
    <s v="ZC-21910"/>
    <s v="Zuschuss Carroll"/>
    <s v="Consumer"/>
    <s v="United States"/>
    <s v="Aurora"/>
    <x v="10"/>
    <n v="60505"/>
    <x v="2"/>
    <s v="OFF-ST-10002574"/>
    <x v="1"/>
    <s v="Storage"/>
    <s v="SAFCO Commercial Wire Shelving, Black"/>
    <n v="221.024"/>
    <n v="2"/>
    <x v="2"/>
    <n v="-55.256"/>
    <n v="-0.25"/>
  </r>
  <r>
    <n v="6950"/>
    <s v="CA-2017-143021"/>
    <x v="123"/>
    <x v="3"/>
    <n v="11"/>
    <x v="0"/>
    <s v="Sun"/>
    <d v="2017-11-19T00:00:00"/>
    <x v="3"/>
    <s v="AP-10720"/>
    <s v="Anne Pryor"/>
    <s v="Home Office"/>
    <s v="United States"/>
    <s v="New York City"/>
    <x v="15"/>
    <n v="10011"/>
    <x v="3"/>
    <s v="OFF-BI-10001628"/>
    <x v="1"/>
    <s v="Binders"/>
    <s v="Acco Data Flex Cable Posts For Top &amp; Bottom Load Binders, 6&quot; Capacity"/>
    <n v="58.408000000000001"/>
    <n v="7"/>
    <x v="2"/>
    <n v="18.252500000000001"/>
    <n v="0.3125"/>
  </r>
  <r>
    <n v="6952"/>
    <s v="CA-2015-161767"/>
    <x v="311"/>
    <x v="1"/>
    <n v="11"/>
    <x v="0"/>
    <s v="Fri"/>
    <d v="2015-11-24T00:00:00"/>
    <x v="1"/>
    <s v="GK-14620"/>
    <s v="Grace Kelly"/>
    <s v="Corporate"/>
    <s v="United States"/>
    <s v="Dallas"/>
    <x v="5"/>
    <n v="75217"/>
    <x v="2"/>
    <s v="TEC-MA-10002790"/>
    <x v="2"/>
    <s v="Machines"/>
    <s v="NeatDesk Desktop Scanner &amp; Digital Filing System"/>
    <n v="479.988"/>
    <n v="2"/>
    <x v="8"/>
    <n v="55.998600000000003"/>
    <n v="0.11666666666666667"/>
  </r>
  <r>
    <n v="6953"/>
    <s v="CA-2015-129917"/>
    <x v="650"/>
    <x v="1"/>
    <n v="10"/>
    <x v="2"/>
    <s v="Fri"/>
    <d v="2015-10-03T00:00:00"/>
    <x v="2"/>
    <s v="HM-14980"/>
    <s v="Henry MacAllister"/>
    <s v="Consumer"/>
    <s v="United States"/>
    <s v="Los Angeles"/>
    <x v="1"/>
    <n v="90008"/>
    <x v="1"/>
    <s v="OFF-BI-10001757"/>
    <x v="1"/>
    <s v="Binders"/>
    <s v="Pressboard Hanging Data Binders for Unburst Sheets"/>
    <n v="11.808"/>
    <n v="3"/>
    <x v="2"/>
    <n v="4.1327999999999996"/>
    <n v="0.35"/>
  </r>
  <r>
    <n v="6956"/>
    <s v="CA-2015-115420"/>
    <x v="332"/>
    <x v="1"/>
    <n v="4"/>
    <x v="3"/>
    <s v="Sat"/>
    <d v="2015-05-02T00:00:00"/>
    <x v="1"/>
    <s v="LS-16945"/>
    <s v="Linda Southworth"/>
    <s v="Corporate"/>
    <s v="United States"/>
    <s v="Los Angeles"/>
    <x v="1"/>
    <n v="90004"/>
    <x v="1"/>
    <s v="OFF-EN-10003862"/>
    <x v="1"/>
    <s v="Envelopes"/>
    <s v="Laser &amp; Ink Jet Business Envelopes"/>
    <n v="21.34"/>
    <n v="2"/>
    <x v="0"/>
    <n v="9.8163999999999998"/>
    <n v="0.46"/>
  </r>
  <r>
    <n v="6957"/>
    <s v="CA-2016-157588"/>
    <x v="215"/>
    <x v="0"/>
    <n v="7"/>
    <x v="7"/>
    <s v="Thu"/>
    <d v="2016-07-19T00:00:00"/>
    <x v="1"/>
    <s v="AR-10570"/>
    <s v="Anemone Ratner"/>
    <s v="Consumer"/>
    <s v="United States"/>
    <s v="Columbus"/>
    <x v="32"/>
    <n v="31907"/>
    <x v="0"/>
    <s v="OFF-BI-10003963"/>
    <x v="1"/>
    <s v="Binders"/>
    <s v="Cardinal Holdit Data Disk Pockets"/>
    <n v="36.4"/>
    <n v="5"/>
    <x v="0"/>
    <n v="17.108000000000001"/>
    <n v="0.47000000000000003"/>
  </r>
  <r>
    <n v="6959"/>
    <s v="CA-2015-167255"/>
    <x v="869"/>
    <x v="1"/>
    <n v="9"/>
    <x v="8"/>
    <s v="Sun"/>
    <d v="2015-09-29T00:00:00"/>
    <x v="0"/>
    <s v="RH-19510"/>
    <s v="Rick Huthwaite"/>
    <s v="Home Office"/>
    <s v="United States"/>
    <s v="San Francisco"/>
    <x v="1"/>
    <n v="94110"/>
    <x v="1"/>
    <s v="OFF-ST-10001328"/>
    <x v="1"/>
    <s v="Storage"/>
    <s v="Personal Filing Tote with Lid, Black/Gray"/>
    <n v="15.51"/>
    <n v="1"/>
    <x v="0"/>
    <n v="4.3428000000000004"/>
    <n v="0.28000000000000003"/>
  </r>
  <r>
    <n v="6962"/>
    <s v="CA-2017-162096"/>
    <x v="465"/>
    <x v="3"/>
    <n v="11"/>
    <x v="0"/>
    <s v="Fri"/>
    <d v="2017-11-10T00:00:00"/>
    <x v="3"/>
    <s v="TB-21190"/>
    <s v="Thomas Brumley"/>
    <s v="Home Office"/>
    <s v="United States"/>
    <s v="Riverside"/>
    <x v="1"/>
    <n v="92503"/>
    <x v="1"/>
    <s v="OFF-AR-10002221"/>
    <x v="1"/>
    <s v="Art"/>
    <s v="12 Colored Short Pencils"/>
    <n v="7.8"/>
    <n v="3"/>
    <x v="0"/>
    <n v="2.1059999999999999"/>
    <n v="0.26999999999999996"/>
  </r>
  <r>
    <n v="6963"/>
    <s v="CA-2016-157161"/>
    <x v="87"/>
    <x v="0"/>
    <n v="7"/>
    <x v="7"/>
    <s v="Sat"/>
    <d v="2016-07-20T00:00:00"/>
    <x v="0"/>
    <s v="JD-15895"/>
    <s v="Jonathan Doherty"/>
    <s v="Corporate"/>
    <s v="United States"/>
    <s v="Columbia"/>
    <x v="20"/>
    <n v="29203"/>
    <x v="0"/>
    <s v="OFF-EN-10001509"/>
    <x v="1"/>
    <s v="Envelopes"/>
    <s v="Poly String Tie Envelopes"/>
    <n v="10.199999999999999"/>
    <n v="5"/>
    <x v="0"/>
    <n v="4.7939999999999996"/>
    <n v="0.47"/>
  </r>
  <r>
    <n v="6969"/>
    <s v="CA-2015-110765"/>
    <x v="1136"/>
    <x v="1"/>
    <n v="10"/>
    <x v="2"/>
    <s v="Fri"/>
    <d v="2015-10-20T00:00:00"/>
    <x v="0"/>
    <s v="MP-17965"/>
    <s v="Michael Paige"/>
    <s v="Corporate"/>
    <s v="United States"/>
    <s v="New York City"/>
    <x v="15"/>
    <n v="10011"/>
    <x v="3"/>
    <s v="TEC-PH-10004165"/>
    <x v="2"/>
    <s v="Phones"/>
    <s v="Mitel MiVoice 5330e IP Phone"/>
    <n v="824.97"/>
    <n v="3"/>
    <x v="0"/>
    <n v="214.4922"/>
    <n v="0.26"/>
  </r>
  <r>
    <n v="6970"/>
    <s v="CA-2016-163937"/>
    <x v="989"/>
    <x v="0"/>
    <n v="1"/>
    <x v="9"/>
    <s v="Sun"/>
    <d v="2016-01-13T00:00:00"/>
    <x v="0"/>
    <s v="JB-16000"/>
    <s v="Joy Bell-"/>
    <s v="Consumer"/>
    <s v="United States"/>
    <s v="Longview"/>
    <x v="4"/>
    <n v="98632"/>
    <x v="1"/>
    <s v="FUR-FU-10000010"/>
    <x v="0"/>
    <s v="Furnishings"/>
    <s v="DAX Value U-Channel Document Frames, Easel Back"/>
    <n v="24.85"/>
    <n v="5"/>
    <x v="0"/>
    <n v="7.7035"/>
    <n v="0.31"/>
  </r>
  <r>
    <n v="6975"/>
    <s v="CA-2017-146185"/>
    <x v="174"/>
    <x v="3"/>
    <n v="9"/>
    <x v="8"/>
    <s v="Fri"/>
    <d v="2017-09-19T00:00:00"/>
    <x v="1"/>
    <s v="CC-12145"/>
    <s v="Charles Crestani"/>
    <s v="Consumer"/>
    <s v="United States"/>
    <s v="Houston"/>
    <x v="5"/>
    <n v="77095"/>
    <x v="2"/>
    <s v="OFF-AR-10002987"/>
    <x v="1"/>
    <s v="Art"/>
    <s v="Prismacolor Color Pencil Set"/>
    <n v="31.744"/>
    <n v="2"/>
    <x v="2"/>
    <n v="8.3328000000000007"/>
    <n v="0.26250000000000001"/>
  </r>
  <r>
    <n v="6976"/>
    <s v="CA-2015-112144"/>
    <x v="1137"/>
    <x v="1"/>
    <n v="6"/>
    <x v="1"/>
    <s v="Sun"/>
    <d v="2015-07-02T00:00:00"/>
    <x v="1"/>
    <s v="CY-12745"/>
    <s v="Craig Yedwab"/>
    <s v="Corporate"/>
    <s v="United States"/>
    <s v="Gilbert"/>
    <x v="16"/>
    <n v="85234"/>
    <x v="1"/>
    <s v="OFF-LA-10000443"/>
    <x v="1"/>
    <s v="Labels"/>
    <s v="Avery 501"/>
    <n v="5.9039999999999999"/>
    <n v="2"/>
    <x v="2"/>
    <n v="1.9925999999999999"/>
    <n v="0.33749999999999997"/>
  </r>
  <r>
    <n v="6978"/>
    <s v="US-2016-119298"/>
    <x v="876"/>
    <x v="0"/>
    <n v="11"/>
    <x v="0"/>
    <s v="Fri"/>
    <d v="2016-11-28T00:00:00"/>
    <x v="2"/>
    <s v="EP-13915"/>
    <s v="Emily Phan"/>
    <s v="Consumer"/>
    <s v="United States"/>
    <s v="Jonesboro"/>
    <x v="36"/>
    <n v="72401"/>
    <x v="0"/>
    <s v="TEC-PH-10002564"/>
    <x v="2"/>
    <s v="Phones"/>
    <s v="OtterBox Defender Series Case - Samsung Galaxy S4"/>
    <n v="59.98"/>
    <n v="2"/>
    <x v="0"/>
    <n v="17.994"/>
    <n v="0.3"/>
  </r>
  <r>
    <n v="6979"/>
    <s v="CA-2017-155159"/>
    <x v="912"/>
    <x v="3"/>
    <n v="11"/>
    <x v="0"/>
    <s v="Sat"/>
    <d v="2017-11-29T00:00:00"/>
    <x v="0"/>
    <s v="DL-13315"/>
    <s v="Delfina Latchford"/>
    <s v="Consumer"/>
    <s v="United States"/>
    <s v="Atlanta"/>
    <x v="32"/>
    <n v="30318"/>
    <x v="0"/>
    <s v="OFF-PA-10003724"/>
    <x v="1"/>
    <s v="Paper"/>
    <s v="Wirebound Message Book, 4 per Page"/>
    <n v="48.87"/>
    <n v="9"/>
    <x v="0"/>
    <n v="23.946300000000001"/>
    <n v="0.49000000000000005"/>
  </r>
  <r>
    <n v="6980"/>
    <s v="CA-2017-149076"/>
    <x v="421"/>
    <x v="3"/>
    <n v="1"/>
    <x v="9"/>
    <s v="Sat"/>
    <d v="2017-01-19T00:00:00"/>
    <x v="1"/>
    <s v="SO-20335"/>
    <s v="Sean O'Donnell"/>
    <s v="Consumer"/>
    <s v="United States"/>
    <s v="Los Angeles"/>
    <x v="1"/>
    <n v="90036"/>
    <x v="1"/>
    <s v="OFF-PA-10000483"/>
    <x v="1"/>
    <s v="Paper"/>
    <s v="Xerox 19"/>
    <n v="154.9"/>
    <n v="5"/>
    <x v="0"/>
    <n v="69.704999999999998"/>
    <n v="0.44999999999999996"/>
  </r>
  <r>
    <n v="6981"/>
    <s v="CA-2014-146990"/>
    <x v="840"/>
    <x v="2"/>
    <n v="11"/>
    <x v="0"/>
    <s v="Fri"/>
    <d v="2014-11-08T00:00:00"/>
    <x v="2"/>
    <s v="BP-11095"/>
    <s v="Bart Pistole"/>
    <s v="Corporate"/>
    <s v="United States"/>
    <s v="New York City"/>
    <x v="15"/>
    <n v="10024"/>
    <x v="3"/>
    <s v="OFF-FA-10000611"/>
    <x v="1"/>
    <s v="Fasteners"/>
    <s v="Binder Clips by OIC"/>
    <n v="5.92"/>
    <n v="4"/>
    <x v="0"/>
    <n v="2.8416000000000001"/>
    <n v="0.48000000000000004"/>
  </r>
  <r>
    <n v="6983"/>
    <s v="CA-2016-116526"/>
    <x v="142"/>
    <x v="0"/>
    <n v="9"/>
    <x v="8"/>
    <s v="Thu"/>
    <d v="2016-09-05T00:00:00"/>
    <x v="1"/>
    <s v="JA-15970"/>
    <s v="Joseph Airdo"/>
    <s v="Consumer"/>
    <s v="United States"/>
    <s v="Detroit"/>
    <x v="12"/>
    <n v="48227"/>
    <x v="2"/>
    <s v="OFF-BI-10004728"/>
    <x v="1"/>
    <s v="Binders"/>
    <s v="Wilson Jones Turn Tabs Binder Tool for Ring Binders"/>
    <n v="24.1"/>
    <n v="5"/>
    <x v="0"/>
    <n v="11.086"/>
    <n v="0.45999999999999996"/>
  </r>
  <r>
    <n v="6989"/>
    <s v="CA-2017-158561"/>
    <x v="341"/>
    <x v="3"/>
    <n v="11"/>
    <x v="0"/>
    <s v="Sat"/>
    <d v="2017-11-16T00:00:00"/>
    <x v="0"/>
    <s v="BB-11545"/>
    <s v="Brenda Bowman"/>
    <s v="Corporate"/>
    <s v="United States"/>
    <s v="Fort Lauderdale"/>
    <x v="2"/>
    <n v="33311"/>
    <x v="0"/>
    <s v="OFF-AP-10002651"/>
    <x v="1"/>
    <s v="Appliances"/>
    <s v="Hoover Upright Vacuum With Dirt Cup"/>
    <n v="1158.1199999999999"/>
    <n v="5"/>
    <x v="2"/>
    <n v="130.2885"/>
    <n v="0.11250000000000002"/>
  </r>
  <r>
    <n v="6990"/>
    <s v="CA-2017-165099"/>
    <x v="157"/>
    <x v="3"/>
    <n v="12"/>
    <x v="4"/>
    <s v="Mon"/>
    <d v="2017-12-13T00:00:00"/>
    <x v="2"/>
    <s v="DK-13375"/>
    <s v="Dennis Kane"/>
    <s v="Consumer"/>
    <s v="United States"/>
    <s v="Abilene"/>
    <x v="5"/>
    <n v="79605"/>
    <x v="2"/>
    <s v="OFF-AP-10001634"/>
    <x v="1"/>
    <s v="Appliances"/>
    <s v="Hoover Commercial Lightweight Upright Vacuum"/>
    <n v="1.3919999999999999"/>
    <n v="2"/>
    <x v="3"/>
    <n v="-3.7584"/>
    <n v="-2.7"/>
  </r>
  <r>
    <n v="6991"/>
    <s v="CA-2015-109386"/>
    <x v="624"/>
    <x v="1"/>
    <n v="11"/>
    <x v="0"/>
    <s v="Sun"/>
    <d v="2015-11-13T00:00:00"/>
    <x v="0"/>
    <s v="RH-19600"/>
    <s v="Rob Haberlin"/>
    <s v="Consumer"/>
    <s v="United States"/>
    <s v="Hampton"/>
    <x v="17"/>
    <n v="23666"/>
    <x v="0"/>
    <s v="OFF-AP-10003266"/>
    <x v="1"/>
    <s v="Appliances"/>
    <s v="Holmes Replacement Filter for HEPA Air Cleaner, Large Room"/>
    <n v="44.43"/>
    <n v="3"/>
    <x v="0"/>
    <n v="18.660599999999999"/>
    <n v="0.42"/>
  </r>
  <r>
    <n v="6996"/>
    <s v="CA-2015-166800"/>
    <x v="895"/>
    <x v="1"/>
    <n v="11"/>
    <x v="0"/>
    <s v="Thu"/>
    <d v="2015-11-26T00:00:00"/>
    <x v="1"/>
    <s v="AG-10300"/>
    <s v="Aleksandra Gannaway"/>
    <s v="Corporate"/>
    <s v="United States"/>
    <s v="Las Vegas"/>
    <x v="33"/>
    <n v="89115"/>
    <x v="1"/>
    <s v="OFF-AP-10004868"/>
    <x v="1"/>
    <s v="Appliances"/>
    <s v="Hoover Commercial Soft Guard Upright Vacuum And Disposable Filtration Bags"/>
    <n v="31.08"/>
    <n v="4"/>
    <x v="0"/>
    <n v="8.3916000000000004"/>
    <n v="0.27"/>
  </r>
  <r>
    <n v="6997"/>
    <s v="CA-2017-117443"/>
    <x v="329"/>
    <x v="3"/>
    <n v="12"/>
    <x v="4"/>
    <s v="Sat"/>
    <d v="2017-12-25T00:00:00"/>
    <x v="0"/>
    <s v="JB-15400"/>
    <s v="Jennifer Braxton"/>
    <s v="Corporate"/>
    <s v="United States"/>
    <s v="Rockford"/>
    <x v="10"/>
    <n v="61107"/>
    <x v="2"/>
    <s v="OFF-BI-10004002"/>
    <x v="1"/>
    <s v="Binders"/>
    <s v="Wilson Jones International Size A4 Ring Binders"/>
    <n v="13.84"/>
    <n v="4"/>
    <x v="3"/>
    <n v="-22.143999999999998"/>
    <n v="-1.5999999999999999"/>
  </r>
  <r>
    <n v="6999"/>
    <s v="US-2016-134369"/>
    <x v="1138"/>
    <x v="0"/>
    <n v="9"/>
    <x v="8"/>
    <s v="Fri"/>
    <d v="2016-09-22T00:00:00"/>
    <x v="1"/>
    <s v="BC-11125"/>
    <s v="Becky Castell"/>
    <s v="Home Office"/>
    <s v="United States"/>
    <s v="Laguna Niguel"/>
    <x v="1"/>
    <n v="92677"/>
    <x v="1"/>
    <s v="OFF-PA-10002195"/>
    <x v="1"/>
    <s v="Paper"/>
    <s v="Xerox 1966"/>
    <n v="12.96"/>
    <n v="2"/>
    <x v="0"/>
    <n v="6.3503999999999996"/>
    <n v="0.48999999999999994"/>
  </r>
  <r>
    <n v="7000"/>
    <s v="CA-2017-123687"/>
    <x v="1139"/>
    <x v="3"/>
    <n v="5"/>
    <x v="5"/>
    <s v="Fri"/>
    <d v="2017-05-29T00:00:00"/>
    <x v="2"/>
    <s v="KC-16675"/>
    <s v="Kimberly Carter"/>
    <s v="Corporate"/>
    <s v="United States"/>
    <s v="Louisville"/>
    <x v="0"/>
    <n v="40214"/>
    <x v="0"/>
    <s v="OFF-AP-10002670"/>
    <x v="1"/>
    <s v="Appliances"/>
    <s v="Belkin 8-Outlet Premiere SurgeMaster II Surge Protectors"/>
    <n v="208.44"/>
    <n v="3"/>
    <x v="0"/>
    <n v="62.531999999999996"/>
    <n v="0.3"/>
  </r>
  <r>
    <n v="7002"/>
    <s v="CA-2015-104871"/>
    <x v="1106"/>
    <x v="1"/>
    <n v="3"/>
    <x v="10"/>
    <s v="Mon"/>
    <d v="2015-04-03T00:00:00"/>
    <x v="1"/>
    <s v="DR-12940"/>
    <s v="Daniel Raglin"/>
    <s v="Home Office"/>
    <s v="United States"/>
    <s v="Normal"/>
    <x v="10"/>
    <n v="61761"/>
    <x v="2"/>
    <s v="FUR-CH-10003298"/>
    <x v="0"/>
    <s v="Chairs"/>
    <s v="Office Star - Contemporary Task Swivel chair with Loop Arms, Charcoal"/>
    <n v="366.74400000000003"/>
    <n v="4"/>
    <x v="4"/>
    <n v="-110.0232"/>
    <n v="-0.3"/>
  </r>
  <r>
    <n v="7003"/>
    <s v="CA-2014-133158"/>
    <x v="706"/>
    <x v="2"/>
    <n v="8"/>
    <x v="6"/>
    <s v="Tue"/>
    <d v="2014-08-21T00:00:00"/>
    <x v="0"/>
    <s v="DW-13195"/>
    <s v="David Wiener"/>
    <s v="Corporate"/>
    <s v="United States"/>
    <s v="Los Angeles"/>
    <x v="1"/>
    <n v="90045"/>
    <x v="1"/>
    <s v="FUR-FU-10000723"/>
    <x v="0"/>
    <s v="Furnishings"/>
    <s v="Deflect-o EconoMat Studded, No Bevel Mat for Low Pile Carpeting"/>
    <n v="289.24"/>
    <n v="7"/>
    <x v="0"/>
    <n v="26.031600000000001"/>
    <n v="0.09"/>
  </r>
  <r>
    <n v="7005"/>
    <s v="CA-2014-126333"/>
    <x v="846"/>
    <x v="2"/>
    <n v="12"/>
    <x v="4"/>
    <s v="Tue"/>
    <d v="2014-12-28T00:00:00"/>
    <x v="1"/>
    <s v="ME-18010"/>
    <s v="Michelle Ellison"/>
    <s v="Corporate"/>
    <s v="United States"/>
    <s v="Port Arthur"/>
    <x v="5"/>
    <n v="77642"/>
    <x v="2"/>
    <s v="OFF-PA-10000223"/>
    <x v="1"/>
    <s v="Paper"/>
    <s v="Xerox 2000"/>
    <n v="5.1840000000000002"/>
    <n v="1"/>
    <x v="2"/>
    <n v="1.8144"/>
    <n v="0.35"/>
  </r>
  <r>
    <n v="7006"/>
    <s v="CA-2015-141740"/>
    <x v="546"/>
    <x v="1"/>
    <n v="11"/>
    <x v="0"/>
    <s v="Sun"/>
    <d v="2015-11-05T00:00:00"/>
    <x v="1"/>
    <s v="JF-15490"/>
    <s v="Jeremy Farry"/>
    <s v="Consumer"/>
    <s v="United States"/>
    <s v="New York City"/>
    <x v="15"/>
    <n v="10009"/>
    <x v="3"/>
    <s v="FUR-CH-10001545"/>
    <x v="0"/>
    <s v="Chairs"/>
    <s v="Hon Comfortask Task/Swivel Chairs"/>
    <n v="205.16399999999999"/>
    <n v="2"/>
    <x v="9"/>
    <n v="13.6776"/>
    <n v="6.6666666666666666E-2"/>
  </r>
  <r>
    <n v="7008"/>
    <s v="CA-2015-154823"/>
    <x v="290"/>
    <x v="1"/>
    <n v="8"/>
    <x v="6"/>
    <s v="Fri"/>
    <d v="2015-08-25T00:00:00"/>
    <x v="1"/>
    <s v="KN-16390"/>
    <s v="Katherine Nockton"/>
    <s v="Corporate"/>
    <s v="United States"/>
    <s v="Springfield"/>
    <x v="24"/>
    <n v="45503"/>
    <x v="3"/>
    <s v="OFF-BI-10001098"/>
    <x v="1"/>
    <s v="Binders"/>
    <s v="Acco D-Ring Binder w/DublLock"/>
    <n v="12.827999999999999"/>
    <n v="2"/>
    <x v="7"/>
    <n v="-8.9795999999999996"/>
    <n v="-0.7"/>
  </r>
  <r>
    <n v="7011"/>
    <s v="US-2014-135881"/>
    <x v="234"/>
    <x v="2"/>
    <n v="5"/>
    <x v="5"/>
    <s v="Fri"/>
    <d v="2014-05-27T00:00:00"/>
    <x v="1"/>
    <s v="GT-14710"/>
    <s v="Greg Tran"/>
    <s v="Consumer"/>
    <s v="United States"/>
    <s v="New York City"/>
    <x v="15"/>
    <n v="10035"/>
    <x v="3"/>
    <s v="OFF-BI-10000829"/>
    <x v="1"/>
    <s v="Binders"/>
    <s v="Avery Non-Stick Binders"/>
    <n v="17.96"/>
    <n v="5"/>
    <x v="2"/>
    <n v="5.8369999999999997"/>
    <n v="0.32499999999999996"/>
  </r>
  <r>
    <n v="7014"/>
    <s v="CA-2017-141201"/>
    <x v="34"/>
    <x v="3"/>
    <n v="12"/>
    <x v="4"/>
    <s v="Sat"/>
    <d v="2017-12-11T00:00:00"/>
    <x v="0"/>
    <s v="DB-12910"/>
    <s v="Daniel Byrd"/>
    <s v="Home Office"/>
    <s v="United States"/>
    <s v="Salinas"/>
    <x v="1"/>
    <n v="93905"/>
    <x v="1"/>
    <s v="FUR-BO-10001519"/>
    <x v="0"/>
    <s v="Bookcases"/>
    <s v="O'Sullivan 3-Shelf Heavy-Duty Bookcases"/>
    <n v="148.25700000000001"/>
    <n v="3"/>
    <x v="11"/>
    <n v="15.697800000000001"/>
    <n v="0.10588235294117647"/>
  </r>
  <r>
    <n v="7015"/>
    <s v="CA-2014-114790"/>
    <x v="515"/>
    <x v="2"/>
    <n v="3"/>
    <x v="10"/>
    <s v="Tue"/>
    <d v="2014-03-13T00:00:00"/>
    <x v="0"/>
    <s v="FM-14215"/>
    <s v="Filia McAdams"/>
    <s v="Corporate"/>
    <s v="United States"/>
    <s v="Richmond"/>
    <x v="0"/>
    <n v="40475"/>
    <x v="0"/>
    <s v="OFF-AP-10002578"/>
    <x v="1"/>
    <s v="Appliances"/>
    <s v="Fellowes Premier Superior Surge Suppressor, 10-Outlet, With Phone and Remote"/>
    <n v="146.76"/>
    <n v="3"/>
    <x v="0"/>
    <n v="38.157600000000002"/>
    <n v="0.26"/>
  </r>
  <r>
    <n v="7019"/>
    <s v="US-2016-154256"/>
    <x v="658"/>
    <x v="0"/>
    <n v="6"/>
    <x v="1"/>
    <s v="Thu"/>
    <d v="2016-06-27T00:00:00"/>
    <x v="0"/>
    <s v="SM-20005"/>
    <s v="Sally Matthias"/>
    <s v="Consumer"/>
    <s v="United States"/>
    <s v="New York City"/>
    <x v="15"/>
    <n v="10035"/>
    <x v="3"/>
    <s v="OFF-LA-10003720"/>
    <x v="1"/>
    <s v="Labels"/>
    <s v="Avery 487"/>
    <n v="25.83"/>
    <n v="7"/>
    <x v="0"/>
    <n v="12.1401"/>
    <n v="0.47000000000000003"/>
  </r>
  <r>
    <n v="7020"/>
    <s v="CA-2014-124737"/>
    <x v="705"/>
    <x v="2"/>
    <n v="8"/>
    <x v="6"/>
    <s v="Sat"/>
    <d v="2014-08-27T00:00:00"/>
    <x v="1"/>
    <s v="AP-10915"/>
    <s v="Arthur Prichep"/>
    <s v="Consumer"/>
    <s v="United States"/>
    <s v="Denver"/>
    <x v="22"/>
    <n v="80219"/>
    <x v="1"/>
    <s v="OFF-PA-10001837"/>
    <x v="1"/>
    <s v="Paper"/>
    <s v="Xerox 1976"/>
    <n v="15.552"/>
    <n v="3"/>
    <x v="2"/>
    <n v="5.4432"/>
    <n v="0.35000000000000003"/>
  </r>
  <r>
    <n v="7026"/>
    <s v="US-2017-101840"/>
    <x v="691"/>
    <x v="3"/>
    <n v="2"/>
    <x v="11"/>
    <s v="Mon"/>
    <d v="2017-02-12T00:00:00"/>
    <x v="1"/>
    <s v="SP-20545"/>
    <s v="Sibella Parks"/>
    <s v="Corporate"/>
    <s v="United States"/>
    <s v="New York City"/>
    <x v="15"/>
    <n v="10024"/>
    <x v="3"/>
    <s v="TEC-PH-10002538"/>
    <x v="2"/>
    <s v="Phones"/>
    <s v="Grandstream GXP1160 VoIP phone"/>
    <n v="227.46"/>
    <n v="6"/>
    <x v="0"/>
    <n v="65.963399999999993"/>
    <n v="0.28999999999999998"/>
  </r>
  <r>
    <n v="7028"/>
    <s v="CA-2017-131653"/>
    <x v="918"/>
    <x v="3"/>
    <n v="1"/>
    <x v="9"/>
    <s v="Sun"/>
    <d v="2017-02-05T00:00:00"/>
    <x v="1"/>
    <s v="RD-19585"/>
    <s v="Rob Dowd"/>
    <s v="Consumer"/>
    <s v="United States"/>
    <s v="New York City"/>
    <x v="15"/>
    <n v="10011"/>
    <x v="3"/>
    <s v="OFF-LA-10001045"/>
    <x v="1"/>
    <s v="Labels"/>
    <s v="Permanent Self-Adhesive File Folder Labels for Typewriters by Universal"/>
    <n v="5.22"/>
    <n v="2"/>
    <x v="0"/>
    <n v="2.4011999999999998"/>
    <n v="0.45999999999999996"/>
  </r>
  <r>
    <n v="7030"/>
    <s v="CA-2016-145548"/>
    <x v="580"/>
    <x v="0"/>
    <n v="11"/>
    <x v="0"/>
    <s v="Fri"/>
    <d v="2016-11-16T00:00:00"/>
    <x v="1"/>
    <s v="EB-13750"/>
    <s v="Edward Becker"/>
    <s v="Corporate"/>
    <s v="United States"/>
    <s v="New York City"/>
    <x v="15"/>
    <n v="10011"/>
    <x v="3"/>
    <s v="OFF-ST-10002562"/>
    <x v="1"/>
    <s v="Storage"/>
    <s v="Staple magnet"/>
    <n v="28.14"/>
    <n v="3"/>
    <x v="0"/>
    <n v="7.8792"/>
    <n v="0.27999999999999997"/>
  </r>
  <r>
    <n v="7036"/>
    <s v="CA-2017-119494"/>
    <x v="45"/>
    <x v="3"/>
    <n v="11"/>
    <x v="0"/>
    <s v="Thu"/>
    <d v="2017-11-13T00:00:00"/>
    <x v="1"/>
    <s v="JE-15610"/>
    <s v="Jim Epp"/>
    <s v="Corporate"/>
    <s v="United States"/>
    <s v="San Diego"/>
    <x v="1"/>
    <n v="92105"/>
    <x v="1"/>
    <s v="FUR-CH-10004675"/>
    <x v="0"/>
    <s v="Chairs"/>
    <s v="Lifetime Advantage Folding Chairs, 4/Carton"/>
    <n v="523.39200000000005"/>
    <n v="3"/>
    <x v="2"/>
    <n v="52.339199999999998"/>
    <n v="9.9999999999999992E-2"/>
  </r>
  <r>
    <n v="7037"/>
    <s v="CA-2014-124618"/>
    <x v="1068"/>
    <x v="2"/>
    <n v="5"/>
    <x v="5"/>
    <s v="Fri"/>
    <d v="2014-05-04T00:00:00"/>
    <x v="0"/>
    <s v="CS-11860"/>
    <s v="Cari Schnelling"/>
    <s v="Consumer"/>
    <s v="United States"/>
    <s v="Lakeland"/>
    <x v="2"/>
    <n v="33801"/>
    <x v="0"/>
    <s v="TEC-CO-10004202"/>
    <x v="2"/>
    <s v="Copiers"/>
    <s v="Brother DCP1000 Digital 3 in 1 Multifunction Machine"/>
    <n v="479.98399999999998"/>
    <n v="2"/>
    <x v="2"/>
    <n v="89.997"/>
    <n v="0.1875"/>
  </r>
  <r>
    <n v="7038"/>
    <s v="CA-2017-161970"/>
    <x v="582"/>
    <x v="3"/>
    <n v="9"/>
    <x v="8"/>
    <s v="Fri"/>
    <d v="2017-09-27T00:00:00"/>
    <x v="1"/>
    <s v="PB-19105"/>
    <s v="Peter Bühler"/>
    <s v="Consumer"/>
    <s v="United States"/>
    <s v="Smyrna"/>
    <x v="32"/>
    <n v="30080"/>
    <x v="0"/>
    <s v="OFF-PA-10004255"/>
    <x v="1"/>
    <s v="Paper"/>
    <s v="Xerox 219"/>
    <n v="12.96"/>
    <n v="2"/>
    <x v="0"/>
    <n v="6.2207999999999997"/>
    <n v="0.47999999999999993"/>
  </r>
  <r>
    <n v="7040"/>
    <s v="CA-2017-103443"/>
    <x v="94"/>
    <x v="3"/>
    <n v="12"/>
    <x v="4"/>
    <s v="Sun"/>
    <d v="2017-12-23T00:00:00"/>
    <x v="1"/>
    <s v="AT-10735"/>
    <s v="Annie Thurman"/>
    <s v="Consumer"/>
    <s v="United States"/>
    <s v="New York City"/>
    <x v="15"/>
    <n v="10009"/>
    <x v="3"/>
    <s v="OFF-ST-10002276"/>
    <x v="1"/>
    <s v="Storage"/>
    <s v="Safco Steel Mobile File Cart"/>
    <n v="166.72"/>
    <n v="2"/>
    <x v="0"/>
    <n v="41.68"/>
    <n v="0.25"/>
  </r>
  <r>
    <n v="7043"/>
    <s v="US-2017-165358"/>
    <x v="921"/>
    <x v="3"/>
    <n v="7"/>
    <x v="7"/>
    <s v="Tue"/>
    <d v="2017-07-23T00:00:00"/>
    <x v="1"/>
    <s v="SV-20365"/>
    <s v="Seth Vernon"/>
    <s v="Consumer"/>
    <s v="United States"/>
    <s v="Philadelphia"/>
    <x v="9"/>
    <n v="19134"/>
    <x v="3"/>
    <s v="TEC-CO-10001943"/>
    <x v="2"/>
    <s v="Copiers"/>
    <s v="Canon PC-428 Personal Copier"/>
    <n v="599.97"/>
    <n v="5"/>
    <x v="8"/>
    <n v="69.996499999999997"/>
    <n v="0.11666666666666665"/>
  </r>
  <r>
    <n v="7046"/>
    <s v="CA-2016-160136"/>
    <x v="54"/>
    <x v="0"/>
    <n v="11"/>
    <x v="0"/>
    <s v="Thu"/>
    <d v="2016-11-09T00:00:00"/>
    <x v="1"/>
    <s v="PJ-18835"/>
    <s v="Patrick Jones"/>
    <s v="Corporate"/>
    <s v="United States"/>
    <s v="Dallas"/>
    <x v="5"/>
    <n v="75217"/>
    <x v="2"/>
    <s v="OFF-PA-10002160"/>
    <x v="1"/>
    <s v="Paper"/>
    <s v="Xerox 1978"/>
    <n v="9.2479999999999993"/>
    <n v="2"/>
    <x v="2"/>
    <n v="3.3523999999999998"/>
    <n v="0.36249999999999999"/>
  </r>
  <r>
    <n v="7047"/>
    <s v="CA-2014-150581"/>
    <x v="910"/>
    <x v="2"/>
    <n v="4"/>
    <x v="3"/>
    <s v="Tue"/>
    <d v="2014-04-12T00:00:00"/>
    <x v="1"/>
    <s v="NM-18445"/>
    <s v="Nathan Mautz"/>
    <s v="Home Office"/>
    <s v="United States"/>
    <s v="Concord"/>
    <x v="1"/>
    <n v="94521"/>
    <x v="1"/>
    <s v="FUR-TA-10003748"/>
    <x v="0"/>
    <s v="Tables"/>
    <s v="Bevis 36 x 72 Conference Tables"/>
    <n v="99.591999999999999"/>
    <n v="1"/>
    <x v="2"/>
    <n v="2.4897999999999998"/>
    <n v="2.4999999999999998E-2"/>
  </r>
  <r>
    <n v="7049"/>
    <s v="CA-2016-119515"/>
    <x v="1035"/>
    <x v="0"/>
    <n v="8"/>
    <x v="6"/>
    <s v="Sun"/>
    <d v="2016-08-16T00:00:00"/>
    <x v="2"/>
    <s v="TR-21325"/>
    <s v="Toby Ritter"/>
    <s v="Consumer"/>
    <s v="United States"/>
    <s v="Nashville"/>
    <x v="18"/>
    <n v="37211"/>
    <x v="0"/>
    <s v="OFF-PA-10000552"/>
    <x v="1"/>
    <s v="Paper"/>
    <s v="Xerox 200"/>
    <n v="15.552"/>
    <n v="3"/>
    <x v="2"/>
    <n v="5.4432"/>
    <n v="0.35000000000000003"/>
  </r>
  <r>
    <n v="7050"/>
    <s v="CA-2014-141355"/>
    <x v="789"/>
    <x v="2"/>
    <n v="9"/>
    <x v="8"/>
    <s v="Thu"/>
    <d v="2014-09-30T00:00:00"/>
    <x v="1"/>
    <s v="BF-11005"/>
    <s v="Barry Franz"/>
    <s v="Home Office"/>
    <s v="United States"/>
    <s v="Aurora"/>
    <x v="22"/>
    <n v="80013"/>
    <x v="1"/>
    <s v="OFF-AR-10003179"/>
    <x v="1"/>
    <s v="Art"/>
    <s v="Dixon Ticonderoga Core-Lock Colored Pencils"/>
    <n v="14.576000000000001"/>
    <n v="2"/>
    <x v="2"/>
    <n v="2.3685999999999998"/>
    <n v="0.16249999999999998"/>
  </r>
  <r>
    <n v="7062"/>
    <s v="CA-2015-132633"/>
    <x v="301"/>
    <x v="1"/>
    <n v="2"/>
    <x v="11"/>
    <s v="Tue"/>
    <d v="2015-02-05T00:00:00"/>
    <x v="0"/>
    <s v="KH-16630"/>
    <s v="Ken Heidel"/>
    <s v="Corporate"/>
    <s v="United States"/>
    <s v="Pleasant Grove"/>
    <x v="7"/>
    <n v="84062"/>
    <x v="1"/>
    <s v="OFF-BI-10002432"/>
    <x v="1"/>
    <s v="Binders"/>
    <s v="Wilson Jones Standard D-Ring Binders"/>
    <n v="12.144"/>
    <n v="3"/>
    <x v="2"/>
    <n v="4.0986000000000002"/>
    <n v="0.33750000000000002"/>
  </r>
  <r>
    <n v="7063"/>
    <s v="CA-2016-157742"/>
    <x v="719"/>
    <x v="0"/>
    <n v="12"/>
    <x v="4"/>
    <s v="Thu"/>
    <d v="2016-12-31T00:00:00"/>
    <x v="0"/>
    <s v="KL-16645"/>
    <s v="Ken Lonsdale"/>
    <s v="Consumer"/>
    <s v="United States"/>
    <s v="Springfield"/>
    <x v="21"/>
    <n v="97477"/>
    <x v="1"/>
    <s v="OFF-EN-10002592"/>
    <x v="1"/>
    <s v="Envelopes"/>
    <s v="Peel &amp; Seel Recycled Catalog Envelopes, Brown"/>
    <n v="27.792000000000002"/>
    <n v="3"/>
    <x v="2"/>
    <n v="10.422000000000001"/>
    <n v="0.375"/>
  </r>
  <r>
    <n v="7064"/>
    <s v="CA-2017-127712"/>
    <x v="512"/>
    <x v="3"/>
    <n v="8"/>
    <x v="6"/>
    <s v="Thu"/>
    <d v="2017-09-05T00:00:00"/>
    <x v="1"/>
    <s v="MG-17890"/>
    <s v="Michael Granlund"/>
    <s v="Home Office"/>
    <s v="United States"/>
    <s v="Salem"/>
    <x v="21"/>
    <n v="97301"/>
    <x v="1"/>
    <s v="OFF-SU-10002522"/>
    <x v="1"/>
    <s v="Supplies"/>
    <s v="Acme Kleen Earth Office Shears"/>
    <n v="6.2080000000000002"/>
    <n v="2"/>
    <x v="2"/>
    <n v="0.69840000000000002"/>
    <n v="0.1125"/>
  </r>
  <r>
    <n v="7065"/>
    <s v="CA-2017-169474"/>
    <x v="1140"/>
    <x v="3"/>
    <n v="2"/>
    <x v="11"/>
    <s v="Sat"/>
    <d v="2017-02-09T00:00:00"/>
    <x v="1"/>
    <s v="JF-15355"/>
    <s v="Jay Fein"/>
    <s v="Consumer"/>
    <s v="United States"/>
    <s v="Rochester"/>
    <x v="15"/>
    <n v="14609"/>
    <x v="3"/>
    <s v="OFF-AP-10003971"/>
    <x v="1"/>
    <s v="Appliances"/>
    <s v="Belkin 6 Outlet Metallic Surge Strip"/>
    <n v="32.67"/>
    <n v="3"/>
    <x v="0"/>
    <n v="8.4941999999999993"/>
    <n v="0.25999999999999995"/>
  </r>
  <r>
    <n v="7066"/>
    <s v="CA-2014-106726"/>
    <x v="771"/>
    <x v="2"/>
    <n v="12"/>
    <x v="4"/>
    <s v="Sat"/>
    <d v="2014-12-08T00:00:00"/>
    <x v="2"/>
    <s v="RS-19765"/>
    <s v="Roland Schwarz"/>
    <s v="Corporate"/>
    <s v="United States"/>
    <s v="Los Angeles"/>
    <x v="1"/>
    <n v="90008"/>
    <x v="1"/>
    <s v="OFF-ST-10001496"/>
    <x v="1"/>
    <s v="Storage"/>
    <s v="Standard Rollaway File with Lock"/>
    <n v="1261.33"/>
    <n v="7"/>
    <x v="0"/>
    <n v="327.94580000000002"/>
    <n v="0.26"/>
  </r>
  <r>
    <n v="7067"/>
    <s v="CA-2016-147473"/>
    <x v="197"/>
    <x v="0"/>
    <n v="5"/>
    <x v="5"/>
    <s v="Mon"/>
    <d v="2016-06-03T00:00:00"/>
    <x v="1"/>
    <s v="NL-18310"/>
    <s v="Nancy Lomonaco"/>
    <s v="Home Office"/>
    <s v="United States"/>
    <s v="Los Angeles"/>
    <x v="1"/>
    <n v="90049"/>
    <x v="1"/>
    <s v="OFF-PA-10004782"/>
    <x v="1"/>
    <s v="Paper"/>
    <s v="Xerox 228"/>
    <n v="38.880000000000003"/>
    <n v="6"/>
    <x v="0"/>
    <n v="18.662400000000002"/>
    <n v="0.48000000000000004"/>
  </r>
  <r>
    <n v="7068"/>
    <s v="CA-2016-114209"/>
    <x v="205"/>
    <x v="0"/>
    <n v="5"/>
    <x v="5"/>
    <s v="Sat"/>
    <d v="2016-05-26T00:00:00"/>
    <x v="1"/>
    <s v="AS-10285"/>
    <s v="Alejandro Savely"/>
    <s v="Corporate"/>
    <s v="United States"/>
    <s v="Dallas"/>
    <x v="5"/>
    <n v="75081"/>
    <x v="2"/>
    <s v="OFF-BI-10000343"/>
    <x v="1"/>
    <s v="Binders"/>
    <s v="Pressboard Covers with Storage Hooks, 9 1/2&quot; x 11&quot;, Light Blue"/>
    <n v="1.964"/>
    <n v="2"/>
    <x v="3"/>
    <n v="-3.2406000000000001"/>
    <n v="-1.6500000000000001"/>
  </r>
  <r>
    <n v="7070"/>
    <s v="CA-2014-141901"/>
    <x v="128"/>
    <x v="2"/>
    <n v="8"/>
    <x v="6"/>
    <s v="Sat"/>
    <d v="2014-08-14T00:00:00"/>
    <x v="1"/>
    <s v="GM-14500"/>
    <s v="Gene McClure"/>
    <s v="Consumer"/>
    <s v="United States"/>
    <s v="Fresno"/>
    <x v="1"/>
    <n v="93727"/>
    <x v="1"/>
    <s v="OFF-PA-10001667"/>
    <x v="1"/>
    <s v="Paper"/>
    <s v="Great White Multi-Use Recycled Paper (20Lb. and 84 Bright)"/>
    <n v="5.98"/>
    <n v="1"/>
    <x v="0"/>
    <n v="2.6909999999999998"/>
    <n v="0.44999999999999996"/>
  </r>
  <r>
    <n v="7071"/>
    <s v="CA-2016-164490"/>
    <x v="64"/>
    <x v="0"/>
    <n v="9"/>
    <x v="8"/>
    <s v="Mon"/>
    <d v="2016-09-10T00:00:00"/>
    <x v="0"/>
    <s v="SU-20665"/>
    <s v="Stephanie Ulpright"/>
    <s v="Home Office"/>
    <s v="United States"/>
    <s v="Chicago"/>
    <x v="10"/>
    <n v="60653"/>
    <x v="2"/>
    <s v="OFF-PA-10004971"/>
    <x v="1"/>
    <s v="Paper"/>
    <s v="Xerox 196"/>
    <n v="9.2479999999999993"/>
    <n v="2"/>
    <x v="2"/>
    <n v="3.3523999999999998"/>
    <n v="0.36249999999999999"/>
  </r>
  <r>
    <n v="7072"/>
    <s v="CA-2016-112256"/>
    <x v="309"/>
    <x v="0"/>
    <n v="7"/>
    <x v="7"/>
    <s v="Sat"/>
    <d v="2016-07-28T00:00:00"/>
    <x v="1"/>
    <s v="CK-12205"/>
    <s v="Chloris Kastensmidt"/>
    <s v="Consumer"/>
    <s v="United States"/>
    <s v="Mcallen"/>
    <x v="5"/>
    <n v="78501"/>
    <x v="2"/>
    <s v="OFF-AR-10001216"/>
    <x v="1"/>
    <s v="Art"/>
    <s v="Newell 339"/>
    <n v="4.4480000000000004"/>
    <n v="2"/>
    <x v="2"/>
    <n v="0.33360000000000001"/>
    <n v="7.4999999999999997E-2"/>
  </r>
  <r>
    <n v="7077"/>
    <s v="CA-2016-167416"/>
    <x v="533"/>
    <x v="0"/>
    <n v="5"/>
    <x v="5"/>
    <s v="Thu"/>
    <d v="2016-05-17T00:00:00"/>
    <x v="1"/>
    <s v="JM-15580"/>
    <s v="Jill Matthias"/>
    <s v="Consumer"/>
    <s v="United States"/>
    <s v="Seattle"/>
    <x v="4"/>
    <n v="98105"/>
    <x v="1"/>
    <s v="OFF-EN-10001141"/>
    <x v="1"/>
    <s v="Envelopes"/>
    <s v="Manila Recycled Extra-Heavyweight Clasp Envelopes, 6&quot; x 9&quot;"/>
    <n v="54.9"/>
    <n v="5"/>
    <x v="0"/>
    <n v="26.901"/>
    <n v="0.49"/>
  </r>
  <r>
    <n v="7078"/>
    <s v="CA-2016-106950"/>
    <x v="473"/>
    <x v="0"/>
    <n v="9"/>
    <x v="8"/>
    <s v="Fri"/>
    <d v="2016-09-06T00:00:00"/>
    <x v="1"/>
    <s v="JE-15715"/>
    <s v="Joe Elijah"/>
    <s v="Consumer"/>
    <s v="United States"/>
    <s v="Charlotte"/>
    <x v="3"/>
    <n v="28205"/>
    <x v="0"/>
    <s v="OFF-BI-10000014"/>
    <x v="1"/>
    <s v="Binders"/>
    <s v="Heavy-Duty E-Z-D Binders"/>
    <n v="22.911000000000001"/>
    <n v="7"/>
    <x v="7"/>
    <n v="-17.565100000000001"/>
    <n v="-0.76666666666666672"/>
  </r>
  <r>
    <n v="7084"/>
    <s v="CA-2017-118724"/>
    <x v="245"/>
    <x v="3"/>
    <n v="7"/>
    <x v="7"/>
    <s v="Fri"/>
    <d v="2017-07-25T00:00:00"/>
    <x v="0"/>
    <s v="AR-10825"/>
    <s v="Anthony Rawles"/>
    <s v="Corporate"/>
    <s v="United States"/>
    <s v="Concord"/>
    <x v="1"/>
    <n v="94521"/>
    <x v="1"/>
    <s v="OFF-AR-10003469"/>
    <x v="1"/>
    <s v="Art"/>
    <s v="Nontoxic Chalk"/>
    <n v="3.52"/>
    <n v="2"/>
    <x v="0"/>
    <n v="1.6896"/>
    <n v="0.48"/>
  </r>
  <r>
    <n v="7086"/>
    <s v="CA-2017-112004"/>
    <x v="145"/>
    <x v="3"/>
    <n v="9"/>
    <x v="8"/>
    <s v="Mon"/>
    <d v="2017-09-28T00:00:00"/>
    <x v="2"/>
    <s v="AH-10075"/>
    <s v="Adam Hart"/>
    <s v="Corporate"/>
    <s v="United States"/>
    <s v="Chester"/>
    <x v="9"/>
    <n v="19013"/>
    <x v="3"/>
    <s v="OFF-BI-10003476"/>
    <x v="1"/>
    <s v="Binders"/>
    <s v="Avery Metallic Poly Binders"/>
    <n v="8.5950000000000006"/>
    <n v="5"/>
    <x v="7"/>
    <n v="-6.3029999999999999"/>
    <n v="-0.73333333333333328"/>
  </r>
  <r>
    <n v="7088"/>
    <s v="US-2017-143175"/>
    <x v="643"/>
    <x v="3"/>
    <n v="8"/>
    <x v="6"/>
    <s v="Thu"/>
    <d v="2017-08-06T00:00:00"/>
    <x v="0"/>
    <s v="GA-14515"/>
    <s v="George Ashbrook"/>
    <s v="Consumer"/>
    <s v="United States"/>
    <s v="Los Angeles"/>
    <x v="1"/>
    <n v="90004"/>
    <x v="1"/>
    <s v="OFF-ST-10003123"/>
    <x v="1"/>
    <s v="Storage"/>
    <s v="Fellowes Bases and Tops For Staxonsteel/High-Stak Systems"/>
    <n v="99.87"/>
    <n v="3"/>
    <x v="0"/>
    <n v="23.968800000000002"/>
    <n v="0.24000000000000002"/>
  </r>
  <r>
    <n v="7089"/>
    <s v="CA-2015-105844"/>
    <x v="964"/>
    <x v="1"/>
    <n v="10"/>
    <x v="2"/>
    <s v="Sun"/>
    <d v="2015-10-27T00:00:00"/>
    <x v="0"/>
    <s v="JF-15415"/>
    <s v="Jennifer Ferguson"/>
    <s v="Consumer"/>
    <s v="United States"/>
    <s v="Sparks"/>
    <x v="33"/>
    <n v="89431"/>
    <x v="1"/>
    <s v="OFF-AR-10001955"/>
    <x v="1"/>
    <s v="Art"/>
    <s v="Newell 319"/>
    <n v="79.36"/>
    <n v="4"/>
    <x v="0"/>
    <n v="23.808"/>
    <n v="0.3"/>
  </r>
  <r>
    <n v="7090"/>
    <s v="CA-2017-118864"/>
    <x v="140"/>
    <x v="3"/>
    <n v="6"/>
    <x v="1"/>
    <s v="Thu"/>
    <d v="2017-06-19T00:00:00"/>
    <x v="0"/>
    <s v="KH-16690"/>
    <s v="Kristen Hastings"/>
    <s v="Corporate"/>
    <s v="United States"/>
    <s v="Los Angeles"/>
    <x v="1"/>
    <n v="90032"/>
    <x v="1"/>
    <s v="TEC-PH-10001809"/>
    <x v="2"/>
    <s v="Phones"/>
    <s v="Panasonic KX T7736-B Digital phone"/>
    <n v="119.96"/>
    <n v="1"/>
    <x v="2"/>
    <n v="7.4974999999999996"/>
    <n v="6.25E-2"/>
  </r>
  <r>
    <n v="7091"/>
    <s v="CA-2015-119480"/>
    <x v="1141"/>
    <x v="1"/>
    <n v="1"/>
    <x v="9"/>
    <s v="Fri"/>
    <d v="2015-01-13T00:00:00"/>
    <x v="1"/>
    <s v="CC-12685"/>
    <s v="Craig Carroll"/>
    <s v="Consumer"/>
    <s v="United States"/>
    <s v="Henderson"/>
    <x v="0"/>
    <n v="42420"/>
    <x v="0"/>
    <s v="OFF-PA-10000474"/>
    <x v="1"/>
    <s v="Paper"/>
    <s v="Easy-staple paper"/>
    <n v="106.32"/>
    <n v="3"/>
    <x v="0"/>
    <n v="49.970399999999998"/>
    <n v="0.47000000000000003"/>
  </r>
  <r>
    <n v="7095"/>
    <s v="US-2015-153374"/>
    <x v="97"/>
    <x v="1"/>
    <n v="2"/>
    <x v="11"/>
    <s v="Mon"/>
    <d v="2015-02-13T00:00:00"/>
    <x v="0"/>
    <s v="JF-15565"/>
    <s v="Jill Fjeld"/>
    <s v="Consumer"/>
    <s v="United States"/>
    <s v="Decatur"/>
    <x v="10"/>
    <n v="62521"/>
    <x v="2"/>
    <s v="TEC-AC-10001908"/>
    <x v="2"/>
    <s v="Accessories"/>
    <s v="Logitech Wireless Headset h800"/>
    <n v="479.952"/>
    <n v="6"/>
    <x v="2"/>
    <n v="89.991"/>
    <n v="0.1875"/>
  </r>
  <r>
    <n v="7096"/>
    <s v="CA-2016-101980"/>
    <x v="1142"/>
    <x v="0"/>
    <n v="8"/>
    <x v="6"/>
    <s v="Fri"/>
    <d v="2016-08-20T00:00:00"/>
    <x v="2"/>
    <s v="RP-19390"/>
    <s v="Resi Pölking"/>
    <s v="Consumer"/>
    <s v="United States"/>
    <s v="New York City"/>
    <x v="15"/>
    <n v="10009"/>
    <x v="3"/>
    <s v="OFF-BI-10000666"/>
    <x v="1"/>
    <s v="Binders"/>
    <s v="Surelock Post Binders"/>
    <n v="146.68799999999999"/>
    <n v="6"/>
    <x v="2"/>
    <n v="55.008000000000003"/>
    <n v="0.37500000000000006"/>
  </r>
  <r>
    <n v="7099"/>
    <s v="CA-2017-144596"/>
    <x v="44"/>
    <x v="3"/>
    <n v="11"/>
    <x v="0"/>
    <s v="Mon"/>
    <d v="2017-11-10T00:00:00"/>
    <x v="1"/>
    <s v="CD-11980"/>
    <s v="Carol Darley"/>
    <s v="Consumer"/>
    <s v="United States"/>
    <s v="New York City"/>
    <x v="15"/>
    <n v="10011"/>
    <x v="3"/>
    <s v="OFF-PA-10003302"/>
    <x v="1"/>
    <s v="Paper"/>
    <s v="Xerox 1906"/>
    <n v="318.95999999999998"/>
    <n v="9"/>
    <x v="0"/>
    <n v="149.91120000000001"/>
    <n v="0.47000000000000003"/>
  </r>
  <r>
    <n v="7100"/>
    <s v="CA-2015-124933"/>
    <x v="206"/>
    <x v="1"/>
    <n v="12"/>
    <x v="4"/>
    <s v="Sat"/>
    <d v="2015-12-30T00:00:00"/>
    <x v="0"/>
    <s v="DF-13135"/>
    <s v="David Flashing"/>
    <s v="Consumer"/>
    <s v="United States"/>
    <s v="New York City"/>
    <x v="15"/>
    <n v="10009"/>
    <x v="3"/>
    <s v="OFF-PA-10003302"/>
    <x v="1"/>
    <s v="Paper"/>
    <s v="Xerox 1906"/>
    <n v="212.64"/>
    <n v="6"/>
    <x v="0"/>
    <n v="99.940799999999996"/>
    <n v="0.47000000000000003"/>
  </r>
  <r>
    <n v="7101"/>
    <s v="CA-2014-159625"/>
    <x v="530"/>
    <x v="2"/>
    <n v="11"/>
    <x v="0"/>
    <s v="Sun"/>
    <d v="2014-11-28T00:00:00"/>
    <x v="1"/>
    <s v="SM-20005"/>
    <s v="Sally Matthias"/>
    <s v="Consumer"/>
    <s v="United States"/>
    <s v="Scottsdale"/>
    <x v="16"/>
    <n v="85254"/>
    <x v="1"/>
    <s v="OFF-EN-10002621"/>
    <x v="1"/>
    <s v="Envelopes"/>
    <s v="Staple envelope"/>
    <n v="23.472000000000001"/>
    <n v="3"/>
    <x v="2"/>
    <n v="8.8019999999999996"/>
    <n v="0.37499999999999994"/>
  </r>
  <r>
    <n v="7102"/>
    <s v="CA-2016-144337"/>
    <x v="1143"/>
    <x v="0"/>
    <n v="8"/>
    <x v="6"/>
    <s v="Mon"/>
    <d v="2016-08-05T00:00:00"/>
    <x v="0"/>
    <s v="SG-20890"/>
    <s v="Susan Gilcrest"/>
    <s v="Corporate"/>
    <s v="United States"/>
    <s v="Amarillo"/>
    <x v="5"/>
    <n v="79109"/>
    <x v="2"/>
    <s v="OFF-PA-10000249"/>
    <x v="1"/>
    <s v="Paper"/>
    <s v="Easy-staple paper"/>
    <n v="19.648"/>
    <n v="2"/>
    <x v="2"/>
    <n v="6.6311999999999998"/>
    <n v="0.33749999999999997"/>
  </r>
  <r>
    <n v="7103"/>
    <s v="CA-2014-117478"/>
    <x v="158"/>
    <x v="2"/>
    <n v="9"/>
    <x v="8"/>
    <s v="Sun"/>
    <d v="2014-09-24T00:00:00"/>
    <x v="2"/>
    <s v="LH-16750"/>
    <s v="Larry Hughes"/>
    <s v="Consumer"/>
    <s v="United States"/>
    <s v="Philadelphia"/>
    <x v="9"/>
    <n v="19140"/>
    <x v="3"/>
    <s v="OFF-BI-10000050"/>
    <x v="1"/>
    <s v="Binders"/>
    <s v="Angle-D Binders with Locking Rings, Label Holders"/>
    <n v="6.57"/>
    <n v="3"/>
    <x v="7"/>
    <n v="-5.0369999999999999"/>
    <n v="-0.76666666666666661"/>
  </r>
  <r>
    <n v="7104"/>
    <s v="CA-2017-147410"/>
    <x v="504"/>
    <x v="3"/>
    <n v="9"/>
    <x v="8"/>
    <s v="Mon"/>
    <d v="2017-09-08T00:00:00"/>
    <x v="1"/>
    <s v="EJ-14155"/>
    <s v="Eva Jacobs"/>
    <s v="Consumer"/>
    <s v="United States"/>
    <s v="Santa Ana"/>
    <x v="1"/>
    <n v="92704"/>
    <x v="1"/>
    <s v="OFF-ST-10003805"/>
    <x v="1"/>
    <s v="Storage"/>
    <s v="24 Capacity Maxi Data Binder Racks, Pearl"/>
    <n v="421.1"/>
    <n v="2"/>
    <x v="0"/>
    <n v="105.27500000000001"/>
    <n v="0.25"/>
  </r>
  <r>
    <n v="7105"/>
    <s v="CA-2017-128944"/>
    <x v="248"/>
    <x v="3"/>
    <n v="6"/>
    <x v="1"/>
    <s v="Mon"/>
    <d v="2017-06-21T00:00:00"/>
    <x v="0"/>
    <s v="KH-16330"/>
    <s v="Katharine Harms"/>
    <s v="Corporate"/>
    <s v="United States"/>
    <s v="Newark"/>
    <x v="24"/>
    <n v="43055"/>
    <x v="3"/>
    <s v="FUR-CH-10000785"/>
    <x v="0"/>
    <s v="Chairs"/>
    <s v="Global Ergonomic Managers Chair"/>
    <n v="760.11599999999999"/>
    <n v="6"/>
    <x v="4"/>
    <n v="-43.435200000000002"/>
    <n v="-5.7142857142857148E-2"/>
  </r>
  <r>
    <n v="7115"/>
    <s v="US-2016-102239"/>
    <x v="462"/>
    <x v="0"/>
    <n v="5"/>
    <x v="5"/>
    <s v="Thu"/>
    <d v="2016-05-06T00:00:00"/>
    <x v="2"/>
    <s v="LW-16990"/>
    <s v="Lindsay Williams"/>
    <s v="Corporate"/>
    <s v="United States"/>
    <s v="Henderson"/>
    <x v="33"/>
    <n v="89015"/>
    <x v="1"/>
    <s v="FUR-TA-10003392"/>
    <x v="0"/>
    <s v="Tables"/>
    <s v="Global Adaptabilities Conference Tables"/>
    <n v="1685.88"/>
    <n v="6"/>
    <x v="0"/>
    <n v="320.31720000000001"/>
    <n v="0.19"/>
  </r>
  <r>
    <n v="7119"/>
    <s v="CA-2017-104906"/>
    <x v="773"/>
    <x v="3"/>
    <n v="2"/>
    <x v="11"/>
    <s v="Mon"/>
    <d v="2017-02-17T00:00:00"/>
    <x v="1"/>
    <s v="JP-15460"/>
    <s v="Jennifer Patt"/>
    <s v="Corporate"/>
    <s v="United States"/>
    <s v="New York City"/>
    <x v="15"/>
    <n v="10009"/>
    <x v="3"/>
    <s v="OFF-PA-10001184"/>
    <x v="1"/>
    <s v="Paper"/>
    <s v="Xerox 1903"/>
    <n v="17.940000000000001"/>
    <n v="3"/>
    <x v="0"/>
    <n v="8.7905999999999995"/>
    <n v="0.48999999999999994"/>
  </r>
  <r>
    <n v="7120"/>
    <s v="CA-2017-118122"/>
    <x v="697"/>
    <x v="3"/>
    <n v="11"/>
    <x v="0"/>
    <s v="Fri"/>
    <d v="2017-11-24T00:00:00"/>
    <x v="1"/>
    <s v="GG-14650"/>
    <s v="Greg Guthrie"/>
    <s v="Corporate"/>
    <s v="United States"/>
    <s v="Seattle"/>
    <x v="4"/>
    <n v="98103"/>
    <x v="1"/>
    <s v="OFF-BI-10002103"/>
    <x v="1"/>
    <s v="Binders"/>
    <s v="Cardinal Slant-D Ring Binder, Heavy Gauge Vinyl"/>
    <n v="13.904"/>
    <n v="2"/>
    <x v="2"/>
    <n v="4.5187999999999997"/>
    <n v="0.32499999999999996"/>
  </r>
  <r>
    <n v="7121"/>
    <s v="US-2014-147774"/>
    <x v="404"/>
    <x v="2"/>
    <n v="1"/>
    <x v="9"/>
    <s v="Mon"/>
    <d v="2014-01-26T00:00:00"/>
    <x v="1"/>
    <s v="MM-18280"/>
    <s v="Muhammed MacIntyre"/>
    <s v="Corporate"/>
    <s v="United States"/>
    <s v="Smyrna"/>
    <x v="18"/>
    <n v="37167"/>
    <x v="0"/>
    <s v="OFF-BI-10003091"/>
    <x v="1"/>
    <s v="Binders"/>
    <s v="GBC DocuBind TL200 Manual Binding Machine"/>
    <n v="67.194000000000003"/>
    <n v="1"/>
    <x v="7"/>
    <n v="-51.5154"/>
    <n v="-0.76666666666666661"/>
  </r>
  <r>
    <n v="7122"/>
    <s v="CA-2017-166926"/>
    <x v="96"/>
    <x v="3"/>
    <n v="12"/>
    <x v="4"/>
    <s v="Fri"/>
    <d v="2017-12-08T00:00:00"/>
    <x v="1"/>
    <s v="SO-20335"/>
    <s v="Sean O'Donnell"/>
    <s v="Consumer"/>
    <s v="United States"/>
    <s v="Seattle"/>
    <x v="4"/>
    <n v="98105"/>
    <x v="1"/>
    <s v="OFF-PA-10001593"/>
    <x v="1"/>
    <s v="Paper"/>
    <s v="Xerox 1947"/>
    <n v="41.86"/>
    <n v="7"/>
    <x v="0"/>
    <n v="18.837"/>
    <n v="0.45"/>
  </r>
  <r>
    <n v="7124"/>
    <s v="CA-2015-128013"/>
    <x v="101"/>
    <x v="1"/>
    <n v="8"/>
    <x v="6"/>
    <s v="Sun"/>
    <d v="2015-08-16T00:00:00"/>
    <x v="1"/>
    <s v="MF-18250"/>
    <s v="Monica Federle"/>
    <s v="Corporate"/>
    <s v="United States"/>
    <s v="New York City"/>
    <x v="15"/>
    <n v="10035"/>
    <x v="3"/>
    <s v="FUR-FU-10000320"/>
    <x v="0"/>
    <s v="Furnishings"/>
    <s v="OIC Stacking Trays"/>
    <n v="10.02"/>
    <n v="3"/>
    <x v="0"/>
    <n v="4.4088000000000003"/>
    <n v="0.44000000000000006"/>
  </r>
  <r>
    <n v="7126"/>
    <s v="CA-2016-123176"/>
    <x v="716"/>
    <x v="0"/>
    <n v="9"/>
    <x v="8"/>
    <s v="Tue"/>
    <d v="2016-09-29T00:00:00"/>
    <x v="0"/>
    <s v="JG-15160"/>
    <s v="James Galang"/>
    <s v="Consumer"/>
    <s v="United States"/>
    <s v="Atlanta"/>
    <x v="32"/>
    <n v="30318"/>
    <x v="0"/>
    <s v="OFF-PA-10003971"/>
    <x v="1"/>
    <s v="Paper"/>
    <s v="Xerox 1965"/>
    <n v="17.940000000000001"/>
    <n v="3"/>
    <x v="0"/>
    <n v="8.7905999999999995"/>
    <n v="0.48999999999999994"/>
  </r>
  <r>
    <n v="7128"/>
    <s v="US-2016-117541"/>
    <x v="692"/>
    <x v="0"/>
    <n v="11"/>
    <x v="0"/>
    <s v="Mon"/>
    <d v="2016-11-20T00:00:00"/>
    <x v="1"/>
    <s v="JM-16195"/>
    <s v="Justin MacKendrick"/>
    <s v="Consumer"/>
    <s v="United States"/>
    <s v="Newark"/>
    <x v="13"/>
    <n v="19711"/>
    <x v="3"/>
    <s v="OFF-PA-10001609"/>
    <x v="1"/>
    <s v="Paper"/>
    <s v="Tops Wirebound Message Log Books"/>
    <n v="16.45"/>
    <n v="5"/>
    <x v="0"/>
    <n v="7.5670000000000002"/>
    <n v="0.46"/>
  </r>
  <r>
    <n v="7130"/>
    <s v="CA-2016-166282"/>
    <x v="941"/>
    <x v="0"/>
    <n v="4"/>
    <x v="3"/>
    <s v="Sat"/>
    <d v="2016-04-22T00:00:00"/>
    <x v="1"/>
    <s v="PK-19075"/>
    <s v="Pete Kriz"/>
    <s v="Consumer"/>
    <s v="United States"/>
    <s v="Nashville"/>
    <x v="18"/>
    <n v="37211"/>
    <x v="0"/>
    <s v="TEC-AC-10004209"/>
    <x v="2"/>
    <s v="Accessories"/>
    <s v="Memorex Froggy Flash Drive 4 GB"/>
    <n v="35.167999999999999"/>
    <n v="4"/>
    <x v="2"/>
    <n v="8.3523999999999994"/>
    <n v="0.23749999999999999"/>
  </r>
  <r>
    <n v="7132"/>
    <s v="CA-2017-141439"/>
    <x v="199"/>
    <x v="3"/>
    <n v="11"/>
    <x v="0"/>
    <s v="Sun"/>
    <d v="2017-12-01T00:00:00"/>
    <x v="1"/>
    <s v="TT-21460"/>
    <s v="Tonja Turnell"/>
    <s v="Home Office"/>
    <s v="United States"/>
    <s v="Richmond"/>
    <x v="14"/>
    <n v="47374"/>
    <x v="2"/>
    <s v="FUR-TA-10001039"/>
    <x v="0"/>
    <s v="Tables"/>
    <s v="KI Adjustable-Height Table"/>
    <n v="257.94"/>
    <n v="3"/>
    <x v="0"/>
    <n v="67.064400000000006"/>
    <n v="0.26"/>
  </r>
  <r>
    <n v="7137"/>
    <s v="CA-2015-163965"/>
    <x v="311"/>
    <x v="1"/>
    <n v="11"/>
    <x v="0"/>
    <s v="Fri"/>
    <d v="2015-11-27T00:00:00"/>
    <x v="1"/>
    <s v="SS-20875"/>
    <s v="Sung Shariari"/>
    <s v="Consumer"/>
    <s v="United States"/>
    <s v="Miami"/>
    <x v="2"/>
    <n v="33180"/>
    <x v="0"/>
    <s v="OFF-BI-10004728"/>
    <x v="1"/>
    <s v="Binders"/>
    <s v="Wilson Jones Turn Tabs Binder Tool for Ring Binders"/>
    <n v="7.23"/>
    <n v="5"/>
    <x v="7"/>
    <n v="-5.7839999999999998"/>
    <n v="-0.79999999999999993"/>
  </r>
  <r>
    <n v="7141"/>
    <s v="CA-2017-128783"/>
    <x v="209"/>
    <x v="3"/>
    <n v="9"/>
    <x v="8"/>
    <s v="Thu"/>
    <d v="2017-09-07T00:00:00"/>
    <x v="3"/>
    <s v="TG-21640"/>
    <s v="Trudy Glocke"/>
    <s v="Consumer"/>
    <s v="United States"/>
    <s v="Saint Charles"/>
    <x v="25"/>
    <n v="63301"/>
    <x v="2"/>
    <s v="TEC-AC-10002473"/>
    <x v="2"/>
    <s v="Accessories"/>
    <s v="Maxell 4.7GB DVD-R"/>
    <n v="113.52"/>
    <n v="4"/>
    <x v="0"/>
    <n v="46.543199999999999"/>
    <n v="0.41000000000000003"/>
  </r>
  <r>
    <n v="7143"/>
    <s v="CA-2014-122217"/>
    <x v="156"/>
    <x v="2"/>
    <n v="11"/>
    <x v="0"/>
    <s v="Mon"/>
    <d v="2014-11-29T00:00:00"/>
    <x v="1"/>
    <s v="HP-14815"/>
    <s v="Harold Pawlan"/>
    <s v="Home Office"/>
    <s v="United States"/>
    <s v="Virginia Beach"/>
    <x v="17"/>
    <n v="23464"/>
    <x v="0"/>
    <s v="FUR-FU-10002045"/>
    <x v="0"/>
    <s v="Furnishings"/>
    <s v="Executive Impressions 14&quot;"/>
    <n v="111.15"/>
    <n v="5"/>
    <x v="0"/>
    <n v="48.905999999999999"/>
    <n v="0.43999999999999995"/>
  </r>
  <r>
    <n v="7144"/>
    <s v="US-2017-141558"/>
    <x v="819"/>
    <x v="3"/>
    <n v="3"/>
    <x v="10"/>
    <s v="Sat"/>
    <d v="2017-03-16T00:00:00"/>
    <x v="1"/>
    <s v="MH-17290"/>
    <s v="Marc Harrigan"/>
    <s v="Home Office"/>
    <s v="United States"/>
    <s v="Philadelphia"/>
    <x v="9"/>
    <n v="19140"/>
    <x v="3"/>
    <s v="TEC-PH-10002555"/>
    <x v="2"/>
    <s v="Phones"/>
    <s v="Nortel Meridian M5316 Digital phone"/>
    <n v="776.85"/>
    <n v="5"/>
    <x v="8"/>
    <n v="-181.26499999999999"/>
    <n v="-0.23333333333333331"/>
  </r>
  <r>
    <n v="7150"/>
    <s v="CA-2015-166583"/>
    <x v="153"/>
    <x v="1"/>
    <n v="6"/>
    <x v="1"/>
    <s v="Fri"/>
    <d v="2015-06-30T00:00:00"/>
    <x v="1"/>
    <s v="VD-21670"/>
    <s v="Valerie Dominguez"/>
    <s v="Consumer"/>
    <s v="United States"/>
    <s v="Houston"/>
    <x v="5"/>
    <n v="77070"/>
    <x v="2"/>
    <s v="TEC-PH-10001578"/>
    <x v="2"/>
    <s v="Phones"/>
    <s v="Polycom SoundStation2 EX Conference phone"/>
    <n v="971.88"/>
    <n v="3"/>
    <x v="2"/>
    <n v="109.3365"/>
    <n v="0.1125"/>
  </r>
  <r>
    <n v="7151"/>
    <s v="CA-2017-100412"/>
    <x v="66"/>
    <x v="3"/>
    <n v="12"/>
    <x v="4"/>
    <s v="Fri"/>
    <d v="2017-12-26T00:00:00"/>
    <x v="1"/>
    <s v="SR-20425"/>
    <s v="Sharelle Roach"/>
    <s v="Home Office"/>
    <s v="United States"/>
    <s v="Tuscaloosa"/>
    <x v="19"/>
    <n v="35401"/>
    <x v="0"/>
    <s v="FUR-CH-10002647"/>
    <x v="0"/>
    <s v="Chairs"/>
    <s v="Situations Contoured Folding Chairs, 4/Set"/>
    <n v="141.96"/>
    <n v="2"/>
    <x v="0"/>
    <n v="35.49"/>
    <n v="0.25"/>
  </r>
  <r>
    <n v="7152"/>
    <s v="CA-2017-142909"/>
    <x v="66"/>
    <x v="3"/>
    <n v="12"/>
    <x v="4"/>
    <s v="Fri"/>
    <d v="2017-12-25T00:00:00"/>
    <x v="0"/>
    <s v="AG-10330"/>
    <s v="Alex Grayson"/>
    <s v="Consumer"/>
    <s v="United States"/>
    <s v="Mesa"/>
    <x v="16"/>
    <n v="85204"/>
    <x v="1"/>
    <s v="FUR-TA-10003008"/>
    <x v="0"/>
    <s v="Tables"/>
    <s v="Lesro Round Back Collection Coffee Table, End Table"/>
    <n v="182.55"/>
    <n v="2"/>
    <x v="5"/>
    <n v="-135.08699999999999"/>
    <n v="-0.73999999999999988"/>
  </r>
  <r>
    <n v="7153"/>
    <s v="CA-2014-137911"/>
    <x v="1144"/>
    <x v="2"/>
    <n v="10"/>
    <x v="2"/>
    <s v="Thu"/>
    <d v="2014-10-15T00:00:00"/>
    <x v="1"/>
    <s v="BP-11095"/>
    <s v="Bart Pistole"/>
    <s v="Corporate"/>
    <s v="United States"/>
    <s v="Jacksonville"/>
    <x v="3"/>
    <n v="28540"/>
    <x v="0"/>
    <s v="OFF-PA-10004071"/>
    <x v="1"/>
    <s v="Paper"/>
    <s v="Eaton Premium Continuous-Feed Paper, 25% Cotton, Letter Size, White, 1000 Shts/Box"/>
    <n v="88.768000000000001"/>
    <n v="2"/>
    <x v="2"/>
    <n v="31.0688"/>
    <n v="0.35"/>
  </r>
  <r>
    <n v="7154"/>
    <s v="CA-2015-106208"/>
    <x v="889"/>
    <x v="1"/>
    <n v="12"/>
    <x v="4"/>
    <s v="Thu"/>
    <d v="2015-12-15T00:00:00"/>
    <x v="1"/>
    <s v="JW-16075"/>
    <s v="Julia West"/>
    <s v="Consumer"/>
    <s v="United States"/>
    <s v="Chicago"/>
    <x v="10"/>
    <n v="60610"/>
    <x v="2"/>
    <s v="OFF-AP-10004980"/>
    <x v="1"/>
    <s v="Appliances"/>
    <s v="3M Replacement Filter for Office Air Cleaner for 20' x 33' Room"/>
    <n v="53.088000000000001"/>
    <n v="7"/>
    <x v="3"/>
    <n v="-108.8304"/>
    <n v="-2.0499999999999998"/>
  </r>
  <r>
    <n v="7155"/>
    <s v="US-2015-136749"/>
    <x v="703"/>
    <x v="1"/>
    <n v="12"/>
    <x v="4"/>
    <s v="Fri"/>
    <d v="2015-12-27T00:00:00"/>
    <x v="0"/>
    <s v="LH-16900"/>
    <s v="Lena Hernandez"/>
    <s v="Consumer"/>
    <s v="United States"/>
    <s v="Columbus"/>
    <x v="32"/>
    <n v="31907"/>
    <x v="0"/>
    <s v="FUR-FU-10000747"/>
    <x v="0"/>
    <s v="Furnishings"/>
    <s v="Tenex B1-RE Series Chair Mats for Low Pile Carpets"/>
    <n v="275.88"/>
    <n v="6"/>
    <x v="0"/>
    <n v="46.8996"/>
    <n v="0.17"/>
  </r>
  <r>
    <n v="7157"/>
    <s v="CA-2017-126718"/>
    <x v="565"/>
    <x v="3"/>
    <n v="4"/>
    <x v="3"/>
    <s v="Sat"/>
    <d v="2017-05-04T00:00:00"/>
    <x v="1"/>
    <s v="KT-16480"/>
    <s v="Kean Thornton"/>
    <s v="Consumer"/>
    <s v="United States"/>
    <s v="Orange"/>
    <x v="30"/>
    <n v="7050"/>
    <x v="3"/>
    <s v="OFF-LA-10004055"/>
    <x v="1"/>
    <s v="Labels"/>
    <s v="Color-Coded Legal Exhibit Labels"/>
    <n v="4.91"/>
    <n v="1"/>
    <x v="0"/>
    <n v="2.4058999999999999"/>
    <n v="0.49"/>
  </r>
  <r>
    <n v="7158"/>
    <s v="CA-2016-131380"/>
    <x v="460"/>
    <x v="0"/>
    <n v="3"/>
    <x v="10"/>
    <s v="Mon"/>
    <d v="2016-03-31T00:00:00"/>
    <x v="0"/>
    <s v="CC-12220"/>
    <s v="Chris Cortes"/>
    <s v="Consumer"/>
    <s v="United States"/>
    <s v="Los Angeles"/>
    <x v="1"/>
    <n v="90032"/>
    <x v="1"/>
    <s v="OFF-ST-10002485"/>
    <x v="1"/>
    <s v="Storage"/>
    <s v="Rogers Deluxe File Chest"/>
    <n v="87.92"/>
    <n v="4"/>
    <x v="0"/>
    <n v="0.87919999999999998"/>
    <n v="0.01"/>
  </r>
  <r>
    <n v="7160"/>
    <s v="CA-2015-145835"/>
    <x v="1145"/>
    <x v="1"/>
    <n v="5"/>
    <x v="5"/>
    <s v="Wed"/>
    <d v="2015-05-18T00:00:00"/>
    <x v="0"/>
    <s v="BF-11170"/>
    <s v="Ben Ferrer"/>
    <s v="Home Office"/>
    <s v="United States"/>
    <s v="Chicago"/>
    <x v="10"/>
    <n v="60623"/>
    <x v="2"/>
    <s v="TEC-PH-10004447"/>
    <x v="2"/>
    <s v="Phones"/>
    <s v="Toshiba IPT2010-SD IP Telephone"/>
    <n v="222.38399999999999"/>
    <n v="2"/>
    <x v="2"/>
    <n v="16.678799999999999"/>
    <n v="7.4999999999999997E-2"/>
  </r>
  <r>
    <n v="7162"/>
    <s v="CA-2014-138709"/>
    <x v="1126"/>
    <x v="2"/>
    <n v="7"/>
    <x v="7"/>
    <s v="Fri"/>
    <d v="2014-07-09T00:00:00"/>
    <x v="1"/>
    <s v="MS-17770"/>
    <s v="Maxwell Schwartz"/>
    <s v="Consumer"/>
    <s v="United States"/>
    <s v="Richmond"/>
    <x v="17"/>
    <n v="23223"/>
    <x v="0"/>
    <s v="OFF-PA-10004734"/>
    <x v="1"/>
    <s v="Paper"/>
    <s v="Southworth Structures Collection"/>
    <n v="21.84"/>
    <n v="3"/>
    <x v="0"/>
    <n v="10.92"/>
    <n v="0.5"/>
  </r>
  <r>
    <n v="7164"/>
    <s v="CA-2014-122070"/>
    <x v="1146"/>
    <x v="2"/>
    <n v="4"/>
    <x v="3"/>
    <s v="Tue"/>
    <d v="2014-04-24T00:00:00"/>
    <x v="0"/>
    <s v="AH-10030"/>
    <s v="Aaron Hawkins"/>
    <s v="Corporate"/>
    <s v="United States"/>
    <s v="Troy"/>
    <x v="15"/>
    <n v="12180"/>
    <x v="3"/>
    <s v="OFF-EN-10004773"/>
    <x v="1"/>
    <s v="Envelopes"/>
    <s v="Staple envelope"/>
    <n v="247.84"/>
    <n v="8"/>
    <x v="0"/>
    <n v="121.44159999999999"/>
    <n v="0.49"/>
  </r>
  <r>
    <n v="7166"/>
    <s v="CA-2016-158610"/>
    <x v="250"/>
    <x v="0"/>
    <n v="9"/>
    <x v="8"/>
    <s v="Mon"/>
    <d v="2016-09-22T00:00:00"/>
    <x v="2"/>
    <s v="CK-12595"/>
    <s v="Clytie Kelty"/>
    <s v="Consumer"/>
    <s v="United States"/>
    <s v="Providence"/>
    <x v="34"/>
    <n v="2908"/>
    <x v="3"/>
    <s v="OFF-ST-10000604"/>
    <x v="1"/>
    <s v="Storage"/>
    <s v="Home/Office Personal File Carts"/>
    <n v="69.52"/>
    <n v="2"/>
    <x v="0"/>
    <n v="17.38"/>
    <n v="0.25"/>
  </r>
  <r>
    <n v="7167"/>
    <s v="CA-2014-117464"/>
    <x v="191"/>
    <x v="2"/>
    <n v="7"/>
    <x v="7"/>
    <s v="Tue"/>
    <d v="2014-07-24T00:00:00"/>
    <x v="0"/>
    <s v="NP-18325"/>
    <s v="Naresj Patel"/>
    <s v="Consumer"/>
    <s v="United States"/>
    <s v="San Francisco"/>
    <x v="1"/>
    <n v="94122"/>
    <x v="1"/>
    <s v="OFF-AR-10003190"/>
    <x v="1"/>
    <s v="Art"/>
    <s v="Newell 32"/>
    <n v="11.52"/>
    <n v="4"/>
    <x v="0"/>
    <n v="3.2256"/>
    <n v="0.28000000000000003"/>
  </r>
  <r>
    <n v="7171"/>
    <s v="US-2017-168613"/>
    <x v="1042"/>
    <x v="3"/>
    <n v="10"/>
    <x v="2"/>
    <s v="Sun"/>
    <d v="2017-10-14T00:00:00"/>
    <x v="1"/>
    <s v="GM-14440"/>
    <s v="Gary McGarr"/>
    <s v="Consumer"/>
    <s v="United States"/>
    <s v="New York City"/>
    <x v="15"/>
    <n v="10009"/>
    <x v="3"/>
    <s v="FUR-CH-10002372"/>
    <x v="0"/>
    <s v="Chairs"/>
    <s v="Office Star - Ergonomically Designed Knee Chair"/>
    <n v="145.76400000000001"/>
    <n v="2"/>
    <x v="9"/>
    <n v="3.2391999999999999"/>
    <n v="2.222222222222222E-2"/>
  </r>
  <r>
    <n v="7172"/>
    <s v="CA-2017-125381"/>
    <x v="1011"/>
    <x v="3"/>
    <n v="4"/>
    <x v="3"/>
    <s v="Tue"/>
    <d v="2017-04-27T00:00:00"/>
    <x v="0"/>
    <s v="SG-20605"/>
    <s v="Speros Goranitis"/>
    <s v="Consumer"/>
    <s v="United States"/>
    <s v="San Francisco"/>
    <x v="1"/>
    <n v="94109"/>
    <x v="1"/>
    <s v="TEC-AC-10000158"/>
    <x v="2"/>
    <s v="Accessories"/>
    <s v="Sony 64GB Class 10 Micro SDHC R40 Memory Card"/>
    <n v="107.97"/>
    <n v="3"/>
    <x v="0"/>
    <n v="22.6737"/>
    <n v="0.21"/>
  </r>
  <r>
    <n v="7173"/>
    <s v="US-2017-141677"/>
    <x v="603"/>
    <x v="3"/>
    <n v="3"/>
    <x v="10"/>
    <s v="Sun"/>
    <d v="2017-03-30T00:00:00"/>
    <x v="1"/>
    <s v="HK-14890"/>
    <s v="Heather Kirkland"/>
    <s v="Corporate"/>
    <s v="United States"/>
    <s v="Houston"/>
    <x v="5"/>
    <n v="77070"/>
    <x v="2"/>
    <s v="TEC-AC-10000158"/>
    <x v="2"/>
    <s v="Accessories"/>
    <s v="Sony 64GB Class 10 Micro SDHC R40 Memory Card"/>
    <n v="143.96"/>
    <n v="5"/>
    <x v="2"/>
    <n v="1.7995000000000001"/>
    <n v="1.2500000000000001E-2"/>
  </r>
  <r>
    <n v="7180"/>
    <s v="US-2016-144351"/>
    <x v="692"/>
    <x v="0"/>
    <n v="11"/>
    <x v="0"/>
    <s v="Mon"/>
    <d v="2016-11-18T00:00:00"/>
    <x v="1"/>
    <s v="RC-19960"/>
    <s v="Ryan Crowe"/>
    <s v="Consumer"/>
    <s v="United States"/>
    <s v="Baltimore"/>
    <x v="39"/>
    <n v="21215"/>
    <x v="3"/>
    <s v="TEC-PH-10001644"/>
    <x v="2"/>
    <s v="Phones"/>
    <s v="BlueLounge Milo Smartphone Stand, White/Metallic"/>
    <n v="89.97"/>
    <n v="3"/>
    <x v="0"/>
    <n v="25.191600000000001"/>
    <n v="0.28000000000000003"/>
  </r>
  <r>
    <n v="7181"/>
    <s v="CA-2014-106054"/>
    <x v="1032"/>
    <x v="2"/>
    <n v="1"/>
    <x v="9"/>
    <s v="Mon"/>
    <d v="2014-01-07T00:00:00"/>
    <x v="2"/>
    <s v="JO-15145"/>
    <s v="Jack O'Briant"/>
    <s v="Corporate"/>
    <s v="United States"/>
    <s v="Athens"/>
    <x v="32"/>
    <n v="30605"/>
    <x v="0"/>
    <s v="OFF-AR-10002399"/>
    <x v="1"/>
    <s v="Art"/>
    <s v="Dixon Prang Watercolor Pencils, 10-Color Set with Brush"/>
    <n v="12.78"/>
    <n v="3"/>
    <x v="0"/>
    <n v="5.2397999999999998"/>
    <n v="0.41000000000000003"/>
  </r>
  <r>
    <n v="7182"/>
    <s v="CA-2016-138667"/>
    <x v="792"/>
    <x v="0"/>
    <n v="12"/>
    <x v="4"/>
    <s v="Tue"/>
    <d v="2016-12-30T00:00:00"/>
    <x v="0"/>
    <s v="MW-18220"/>
    <s v="Mitch Webber"/>
    <s v="Consumer"/>
    <s v="United States"/>
    <s v="Lancaster"/>
    <x v="24"/>
    <n v="43130"/>
    <x v="3"/>
    <s v="TEC-AC-10003063"/>
    <x v="2"/>
    <s v="Accessories"/>
    <s v="Micro Innovations USB RF Wireless Keyboard with Mouse"/>
    <n v="40"/>
    <n v="2"/>
    <x v="2"/>
    <n v="0.5"/>
    <n v="1.2500000000000001E-2"/>
  </r>
  <r>
    <n v="7184"/>
    <s v="CA-2017-128853"/>
    <x v="81"/>
    <x v="3"/>
    <n v="4"/>
    <x v="3"/>
    <s v="Fri"/>
    <d v="2017-04-23T00:00:00"/>
    <x v="2"/>
    <s v="JM-15250"/>
    <s v="Janet Martin"/>
    <s v="Consumer"/>
    <s v="United States"/>
    <s v="Baltimore"/>
    <x v="39"/>
    <n v="21215"/>
    <x v="3"/>
    <s v="FUR-CH-10004218"/>
    <x v="0"/>
    <s v="Chairs"/>
    <s v="Global Fabric Manager's Chair, Dark Gray"/>
    <n v="908.82"/>
    <n v="9"/>
    <x v="0"/>
    <n v="227.20500000000001"/>
    <n v="0.25"/>
  </r>
  <r>
    <n v="7185"/>
    <s v="CA-2017-133102"/>
    <x v="626"/>
    <x v="3"/>
    <n v="8"/>
    <x v="6"/>
    <s v="Thu"/>
    <d v="2017-08-24T00:00:00"/>
    <x v="1"/>
    <s v="ED-13885"/>
    <s v="Emily Ducich"/>
    <s v="Home Office"/>
    <s v="United States"/>
    <s v="Houston"/>
    <x v="5"/>
    <n v="77095"/>
    <x v="2"/>
    <s v="OFF-SU-10000432"/>
    <x v="1"/>
    <s v="Supplies"/>
    <s v="Acco Side-Punched Conventional Columnar Pads"/>
    <n v="5.5519999999999996"/>
    <n v="2"/>
    <x v="2"/>
    <n v="-1.0409999999999999"/>
    <n v="-0.1875"/>
  </r>
  <r>
    <n v="7190"/>
    <s v="CA-2016-164399"/>
    <x v="393"/>
    <x v="0"/>
    <n v="11"/>
    <x v="0"/>
    <s v="Sat"/>
    <d v="2016-11-15T00:00:00"/>
    <x v="2"/>
    <s v="DW-13480"/>
    <s v="Dianna Wilson"/>
    <s v="Home Office"/>
    <s v="United States"/>
    <s v="San Diego"/>
    <x v="1"/>
    <n v="92024"/>
    <x v="1"/>
    <s v="TEC-PH-10004908"/>
    <x v="2"/>
    <s v="Phones"/>
    <s v="Panasonic KX TS3282W Corded phone"/>
    <n v="203.976"/>
    <n v="3"/>
    <x v="2"/>
    <n v="25.497"/>
    <n v="0.125"/>
  </r>
  <r>
    <n v="7192"/>
    <s v="CA-2016-116918"/>
    <x v="390"/>
    <x v="0"/>
    <n v="10"/>
    <x v="2"/>
    <s v="Sat"/>
    <d v="2016-10-06T00:00:00"/>
    <x v="0"/>
    <s v="JK-15205"/>
    <s v="Jamie Kunitz"/>
    <s v="Consumer"/>
    <s v="United States"/>
    <s v="Hialeah"/>
    <x v="2"/>
    <n v="33012"/>
    <x v="0"/>
    <s v="OFF-BI-10004140"/>
    <x v="1"/>
    <s v="Binders"/>
    <s v="Avery Non-Stick Binders"/>
    <n v="5.3879999999999999"/>
    <n v="4"/>
    <x v="7"/>
    <n v="-4.49"/>
    <n v="-0.83333333333333337"/>
  </r>
  <r>
    <n v="7194"/>
    <s v="CA-2016-110492"/>
    <x v="1147"/>
    <x v="0"/>
    <n v="2"/>
    <x v="11"/>
    <s v="Fri"/>
    <d v="2016-02-14T00:00:00"/>
    <x v="2"/>
    <s v="JS-15880"/>
    <s v="John Stevenson"/>
    <s v="Consumer"/>
    <s v="United States"/>
    <s v="Atlanta"/>
    <x v="32"/>
    <n v="30318"/>
    <x v="0"/>
    <s v="OFF-ST-10003716"/>
    <x v="1"/>
    <s v="Storage"/>
    <s v="Tennsco Double-Tier Lockers"/>
    <n v="1350.12"/>
    <n v="6"/>
    <x v="0"/>
    <n v="175.51560000000001"/>
    <n v="0.13"/>
  </r>
  <r>
    <n v="7196"/>
    <s v="CA-2016-147683"/>
    <x v="370"/>
    <x v="0"/>
    <n v="11"/>
    <x v="0"/>
    <s v="Sun"/>
    <d v="2016-11-17T00:00:00"/>
    <x v="1"/>
    <s v="PO-19180"/>
    <s v="Philisse Overcash"/>
    <s v="Home Office"/>
    <s v="United States"/>
    <s v="Seattle"/>
    <x v="4"/>
    <n v="98103"/>
    <x v="1"/>
    <s v="FUR-FU-10004848"/>
    <x v="0"/>
    <s v="Furnishings"/>
    <s v="DAX Solid Wood Frames"/>
    <n v="19.54"/>
    <n v="2"/>
    <x v="0"/>
    <n v="7.2298"/>
    <n v="0.37"/>
  </r>
  <r>
    <n v="7197"/>
    <s v="CA-2014-116785"/>
    <x v="755"/>
    <x v="2"/>
    <n v="4"/>
    <x v="3"/>
    <s v="Sat"/>
    <d v="2014-04-30T00:00:00"/>
    <x v="1"/>
    <s v="MH-17290"/>
    <s v="Marc Harrigan"/>
    <s v="Home Office"/>
    <s v="United States"/>
    <s v="Los Angeles"/>
    <x v="1"/>
    <n v="90036"/>
    <x v="1"/>
    <s v="OFF-AR-10003504"/>
    <x v="1"/>
    <s v="Art"/>
    <s v="Newell 347"/>
    <n v="21.4"/>
    <n v="5"/>
    <x v="0"/>
    <n v="6.2060000000000004"/>
    <n v="0.29000000000000004"/>
  </r>
  <r>
    <n v="7199"/>
    <s v="US-2015-156797"/>
    <x v="1062"/>
    <x v="1"/>
    <n v="8"/>
    <x v="6"/>
    <s v="Tue"/>
    <d v="2015-08-15T00:00:00"/>
    <x v="1"/>
    <s v="PO-19180"/>
    <s v="Philisse Overcash"/>
    <s v="Home Office"/>
    <s v="United States"/>
    <s v="New York City"/>
    <x v="15"/>
    <n v="10035"/>
    <x v="3"/>
    <s v="OFF-AR-10001427"/>
    <x v="1"/>
    <s v="Art"/>
    <s v="Newell 330"/>
    <n v="11.96"/>
    <n v="2"/>
    <x v="0"/>
    <n v="3.1095999999999999"/>
    <n v="0.25999999999999995"/>
  </r>
  <r>
    <n v="7201"/>
    <s v="CA-2016-104276"/>
    <x v="578"/>
    <x v="0"/>
    <n v="11"/>
    <x v="0"/>
    <s v="Sun"/>
    <d v="2016-12-03T00:00:00"/>
    <x v="1"/>
    <s v="HF-14995"/>
    <s v="Herbert Flentye"/>
    <s v="Consumer"/>
    <s v="United States"/>
    <s v="Fort Lauderdale"/>
    <x v="2"/>
    <n v="33311"/>
    <x v="0"/>
    <s v="TEC-PH-10001944"/>
    <x v="2"/>
    <s v="Phones"/>
    <s v="Wi-Ex zBoost YX540 Cellular Phone Signal Booster"/>
    <n v="116.76"/>
    <n v="1"/>
    <x v="2"/>
    <n v="14.595000000000001"/>
    <n v="0.125"/>
  </r>
  <r>
    <n v="7203"/>
    <s v="CA-2016-120369"/>
    <x v="99"/>
    <x v="0"/>
    <n v="10"/>
    <x v="2"/>
    <s v="Fri"/>
    <d v="2016-10-28T00:00:00"/>
    <x v="3"/>
    <s v="VB-21745"/>
    <s v="Victoria Brennan"/>
    <s v="Corporate"/>
    <s v="United States"/>
    <s v="Rochester"/>
    <x v="15"/>
    <n v="14609"/>
    <x v="3"/>
    <s v="FUR-FU-10003806"/>
    <x v="0"/>
    <s v="Furnishings"/>
    <s v="Tenex Chairmat w/ Average Lip, 45&quot; x 53&quot;"/>
    <n v="756.8"/>
    <n v="5"/>
    <x v="0"/>
    <n v="75.680000000000007"/>
    <n v="0.10000000000000002"/>
  </r>
  <r>
    <n v="7204"/>
    <s v="CA-2014-118276"/>
    <x v="281"/>
    <x v="2"/>
    <n v="12"/>
    <x v="4"/>
    <s v="Mon"/>
    <d v="2015-01-02T00:00:00"/>
    <x v="1"/>
    <s v="MG-17890"/>
    <s v="Michael Granlund"/>
    <s v="Home Office"/>
    <s v="United States"/>
    <s v="Saint Charles"/>
    <x v="10"/>
    <n v="60174"/>
    <x v="2"/>
    <s v="FUR-FU-10002111"/>
    <x v="0"/>
    <s v="Furnishings"/>
    <s v="Master Caster Door Stop, Large Brown"/>
    <n v="8.7360000000000007"/>
    <n v="3"/>
    <x v="6"/>
    <n v="-4.8048000000000002"/>
    <n v="-0.54999999999999993"/>
  </r>
  <r>
    <n v="7205"/>
    <s v="CA-2015-136658"/>
    <x v="228"/>
    <x v="1"/>
    <n v="9"/>
    <x v="8"/>
    <s v="Thu"/>
    <d v="2015-09-17T00:00:00"/>
    <x v="1"/>
    <s v="BO-11425"/>
    <s v="Bobby Odegard"/>
    <s v="Consumer"/>
    <s v="United States"/>
    <s v="New York City"/>
    <x v="15"/>
    <n v="10024"/>
    <x v="3"/>
    <s v="OFF-AR-10000817"/>
    <x v="1"/>
    <s v="Art"/>
    <s v="Manco Dry-Lighter Erasable Highlighter"/>
    <n v="6.08"/>
    <n v="2"/>
    <x v="0"/>
    <n v="2.0672000000000001"/>
    <n v="0.34"/>
  </r>
  <r>
    <n v="7208"/>
    <s v="CA-2016-143476"/>
    <x v="108"/>
    <x v="0"/>
    <n v="9"/>
    <x v="8"/>
    <s v="Sun"/>
    <d v="2016-09-13T00:00:00"/>
    <x v="2"/>
    <s v="LC-16930"/>
    <s v="Linda Cazamias"/>
    <s v="Corporate"/>
    <s v="United States"/>
    <s v="Phoenix"/>
    <x v="16"/>
    <n v="85023"/>
    <x v="1"/>
    <s v="OFF-AR-10003759"/>
    <x v="1"/>
    <s v="Art"/>
    <s v="Crayola Anti Dust Chalk, 12/Pack"/>
    <n v="2.9119999999999999"/>
    <n v="2"/>
    <x v="2"/>
    <n v="0.91"/>
    <n v="0.3125"/>
  </r>
  <r>
    <n v="7211"/>
    <s v="US-2016-119046"/>
    <x v="794"/>
    <x v="0"/>
    <n v="6"/>
    <x v="1"/>
    <s v="Thu"/>
    <d v="2016-06-06T00:00:00"/>
    <x v="1"/>
    <s v="EH-13765"/>
    <s v="Edward Hooks"/>
    <s v="Corporate"/>
    <s v="United States"/>
    <s v="Seattle"/>
    <x v="4"/>
    <n v="98115"/>
    <x v="1"/>
    <s v="OFF-PA-10000246"/>
    <x v="1"/>
    <s v="Paper"/>
    <s v="Riverleaf Stik-Withit Designer Note Cubes"/>
    <n v="30.18"/>
    <n v="3"/>
    <x v="0"/>
    <n v="13.8828"/>
    <n v="0.45999999999999996"/>
  </r>
  <r>
    <n v="7214"/>
    <s v="CA-2017-154949"/>
    <x v="450"/>
    <x v="3"/>
    <n v="10"/>
    <x v="2"/>
    <s v="Sun"/>
    <d v="2017-10-19T00:00:00"/>
    <x v="1"/>
    <s v="MC-17275"/>
    <s v="Marc Crier"/>
    <s v="Consumer"/>
    <s v="United States"/>
    <s v="Camarillo"/>
    <x v="1"/>
    <n v="93010"/>
    <x v="1"/>
    <s v="OFF-LA-10002034"/>
    <x v="1"/>
    <s v="Labels"/>
    <s v="Avery 478"/>
    <n v="14.73"/>
    <n v="3"/>
    <x v="0"/>
    <n v="7.2176999999999998"/>
    <n v="0.49"/>
  </r>
  <r>
    <n v="7215"/>
    <s v="CA-2015-103072"/>
    <x v="869"/>
    <x v="1"/>
    <n v="9"/>
    <x v="8"/>
    <s v="Sun"/>
    <d v="2015-09-30T00:00:00"/>
    <x v="0"/>
    <s v="HW-14935"/>
    <s v="Helen Wasserman"/>
    <s v="Corporate"/>
    <s v="United States"/>
    <s v="Detroit"/>
    <x v="12"/>
    <n v="48205"/>
    <x v="2"/>
    <s v="OFF-AR-10000127"/>
    <x v="1"/>
    <s v="Art"/>
    <s v="Newell 321"/>
    <n v="16.399999999999999"/>
    <n v="5"/>
    <x v="0"/>
    <n v="4.7560000000000002"/>
    <n v="0.29000000000000004"/>
  </r>
  <r>
    <n v="7217"/>
    <s v="CA-2015-150770"/>
    <x v="903"/>
    <x v="1"/>
    <n v="5"/>
    <x v="5"/>
    <s v="Sun"/>
    <d v="2015-05-06T00:00:00"/>
    <x v="2"/>
    <s v="LC-16870"/>
    <s v="Lena Cacioppo"/>
    <s v="Consumer"/>
    <s v="United States"/>
    <s v="San Francisco"/>
    <x v="1"/>
    <n v="94109"/>
    <x v="1"/>
    <s v="OFF-AR-10001246"/>
    <x v="1"/>
    <s v="Art"/>
    <s v="Newell 317"/>
    <n v="8.82"/>
    <n v="3"/>
    <x v="0"/>
    <n v="2.5577999999999999"/>
    <n v="0.28999999999999998"/>
  </r>
  <r>
    <n v="7221"/>
    <s v="CA-2017-154760"/>
    <x v="1148"/>
    <x v="3"/>
    <n v="1"/>
    <x v="9"/>
    <s v="Mon"/>
    <d v="2017-01-13T00:00:00"/>
    <x v="1"/>
    <s v="BP-11290"/>
    <s v="Beth Paige"/>
    <s v="Consumer"/>
    <s v="United States"/>
    <s v="Philadelphia"/>
    <x v="9"/>
    <n v="19140"/>
    <x v="3"/>
    <s v="OFF-BI-10004632"/>
    <x v="1"/>
    <s v="Binders"/>
    <s v="Ibico Hi-Tech Manual Binding System"/>
    <n v="274.49099999999999"/>
    <n v="3"/>
    <x v="7"/>
    <n v="-228.74250000000001"/>
    <n v="-0.83333333333333337"/>
  </r>
  <r>
    <n v="7222"/>
    <s v="US-2017-104437"/>
    <x v="675"/>
    <x v="3"/>
    <n v="1"/>
    <x v="9"/>
    <s v="Fri"/>
    <d v="2017-01-31T00:00:00"/>
    <x v="1"/>
    <s v="TG-21310"/>
    <s v="Toby Gnade"/>
    <s v="Consumer"/>
    <s v="United States"/>
    <s v="New York City"/>
    <x v="15"/>
    <n v="10035"/>
    <x v="3"/>
    <s v="TEC-PH-10000193"/>
    <x v="2"/>
    <s v="Phones"/>
    <s v="Jensen SMPS-640 - speaker phone"/>
    <n v="137.94"/>
    <n v="3"/>
    <x v="0"/>
    <n v="35.864400000000003"/>
    <n v="0.26"/>
  </r>
  <r>
    <n v="7223"/>
    <s v="CA-2017-113075"/>
    <x v="263"/>
    <x v="3"/>
    <n v="9"/>
    <x v="8"/>
    <s v="Sat"/>
    <d v="2017-09-06T00:00:00"/>
    <x v="1"/>
    <s v="MC-18100"/>
    <s v="Mick Crebagga"/>
    <s v="Consumer"/>
    <s v="United States"/>
    <s v="Chicago"/>
    <x v="10"/>
    <n v="60623"/>
    <x v="2"/>
    <s v="TEC-AC-10003441"/>
    <x v="2"/>
    <s v="Accessories"/>
    <s v="Kingston Digital DataTraveler 32GB USB 2.0"/>
    <n v="40.68"/>
    <n v="3"/>
    <x v="2"/>
    <n v="-7.1189999999999998"/>
    <n v="-0.17499999999999999"/>
  </r>
  <r>
    <n v="7224"/>
    <s v="CA-2016-109953"/>
    <x v="215"/>
    <x v="0"/>
    <n v="7"/>
    <x v="7"/>
    <s v="Thu"/>
    <d v="2016-07-18T00:00:00"/>
    <x v="1"/>
    <s v="RB-19360"/>
    <s v="Raymond Buch"/>
    <s v="Consumer"/>
    <s v="United States"/>
    <s v="San Francisco"/>
    <x v="1"/>
    <n v="94122"/>
    <x v="1"/>
    <s v="TEC-PH-10004093"/>
    <x v="2"/>
    <s v="Phones"/>
    <s v="Panasonic Kx-TS550"/>
    <n v="110.376"/>
    <n v="3"/>
    <x v="2"/>
    <n v="12.417299999999999"/>
    <n v="0.11249999999999999"/>
  </r>
  <r>
    <n v="7227"/>
    <s v="CA-2017-127397"/>
    <x v="639"/>
    <x v="3"/>
    <n v="2"/>
    <x v="11"/>
    <s v="Fri"/>
    <d v="2017-02-28T00:00:00"/>
    <x v="1"/>
    <s v="ES-14080"/>
    <s v="Erin Smith"/>
    <s v="Corporate"/>
    <s v="United States"/>
    <s v="Philadelphia"/>
    <x v="9"/>
    <n v="19134"/>
    <x v="3"/>
    <s v="OFF-PA-10001125"/>
    <x v="1"/>
    <s v="Paper"/>
    <s v="Xerox 1988"/>
    <n v="123.92"/>
    <n v="5"/>
    <x v="2"/>
    <n v="38.725000000000001"/>
    <n v="0.3125"/>
  </r>
  <r>
    <n v="7229"/>
    <s v="CA-2014-157546"/>
    <x v="831"/>
    <x v="2"/>
    <n v="7"/>
    <x v="7"/>
    <s v="Sun"/>
    <d v="2014-07-22T00:00:00"/>
    <x v="2"/>
    <s v="RD-19720"/>
    <s v="Roger Demir"/>
    <s v="Consumer"/>
    <s v="United States"/>
    <s v="San Francisco"/>
    <x v="1"/>
    <n v="94122"/>
    <x v="1"/>
    <s v="OFF-BI-10002498"/>
    <x v="1"/>
    <s v="Binders"/>
    <s v="Clear Mylar Reinforcing Strips"/>
    <n v="89.712000000000003"/>
    <n v="6"/>
    <x v="2"/>
    <n v="30.277799999999999"/>
    <n v="0.33749999999999997"/>
  </r>
  <r>
    <n v="7234"/>
    <s v="CA-2016-137337"/>
    <x v="384"/>
    <x v="0"/>
    <n v="3"/>
    <x v="10"/>
    <s v="Tue"/>
    <d v="2016-03-12T00:00:00"/>
    <x v="1"/>
    <s v="GB-14575"/>
    <s v="Giulietta Baptist"/>
    <s v="Consumer"/>
    <s v="United States"/>
    <s v="New York City"/>
    <x v="15"/>
    <n v="10011"/>
    <x v="3"/>
    <s v="FUR-FU-10003347"/>
    <x v="0"/>
    <s v="Furnishings"/>
    <s v="Coloredge Poster Frame"/>
    <n v="113.6"/>
    <n v="8"/>
    <x v="0"/>
    <n v="44.304000000000002"/>
    <n v="0.39"/>
  </r>
  <r>
    <n v="7237"/>
    <s v="CA-2014-138737"/>
    <x v="1029"/>
    <x v="2"/>
    <n v="12"/>
    <x v="4"/>
    <s v="Sun"/>
    <d v="2014-12-10T00:00:00"/>
    <x v="2"/>
    <s v="FP-14320"/>
    <s v="Frank Preis"/>
    <s v="Consumer"/>
    <s v="United States"/>
    <s v="Los Angeles"/>
    <x v="1"/>
    <n v="90049"/>
    <x v="1"/>
    <s v="OFF-AR-10003190"/>
    <x v="1"/>
    <s v="Art"/>
    <s v="Newell 32"/>
    <n v="8.64"/>
    <n v="3"/>
    <x v="0"/>
    <n v="2.4192"/>
    <n v="0.27999999999999997"/>
  </r>
  <r>
    <n v="7238"/>
    <s v="CA-2016-164924"/>
    <x v="211"/>
    <x v="0"/>
    <n v="7"/>
    <x v="7"/>
    <s v="Sun"/>
    <d v="2016-07-10T00:00:00"/>
    <x v="3"/>
    <s v="EA-14035"/>
    <s v="Erin Ashbrook"/>
    <s v="Corporate"/>
    <s v="United States"/>
    <s v="Philadelphia"/>
    <x v="9"/>
    <n v="19143"/>
    <x v="3"/>
    <s v="TEC-MA-10000904"/>
    <x v="2"/>
    <s v="Machines"/>
    <s v="Brother MFC-9340CDW LED All-In-One Printer, Copier Scanner"/>
    <n v="341.99099999999999"/>
    <n v="3"/>
    <x v="7"/>
    <n v="-319.19159999999999"/>
    <n v="-0.93333333333333335"/>
  </r>
  <r>
    <n v="7239"/>
    <s v="CA-2016-101651"/>
    <x v="432"/>
    <x v="0"/>
    <n v="12"/>
    <x v="4"/>
    <s v="Sat"/>
    <d v="2016-12-30T00:00:00"/>
    <x v="1"/>
    <s v="SC-20305"/>
    <s v="Sean Christensen"/>
    <s v="Consumer"/>
    <s v="United States"/>
    <s v="San Jose"/>
    <x v="1"/>
    <n v="95123"/>
    <x v="1"/>
    <s v="FUR-FU-10000771"/>
    <x v="0"/>
    <s v="Furnishings"/>
    <s v="Eldon 200 Class Desk Accessories, Smoke"/>
    <n v="43.96"/>
    <n v="7"/>
    <x v="0"/>
    <n v="18.463200000000001"/>
    <n v="0.42"/>
  </r>
  <r>
    <n v="7241"/>
    <s v="CA-2017-136651"/>
    <x v="752"/>
    <x v="3"/>
    <n v="4"/>
    <x v="3"/>
    <s v="Sun"/>
    <d v="2017-04-25T00:00:00"/>
    <x v="0"/>
    <s v="JF-15355"/>
    <s v="Jay Fein"/>
    <s v="Consumer"/>
    <s v="United States"/>
    <s v="Pasadena"/>
    <x v="1"/>
    <n v="91104"/>
    <x v="1"/>
    <s v="FUR-FU-10002445"/>
    <x v="0"/>
    <s v="Furnishings"/>
    <s v="DAX Two-Tone Rosewood/Black Document Frame, Desktop, 5 x 7"/>
    <n v="66.36"/>
    <n v="7"/>
    <x v="0"/>
    <n v="26.544"/>
    <n v="0.4"/>
  </r>
  <r>
    <n v="7244"/>
    <s v="CA-2017-118892"/>
    <x v="626"/>
    <x v="3"/>
    <n v="8"/>
    <x v="6"/>
    <s v="Thu"/>
    <d v="2017-08-22T00:00:00"/>
    <x v="0"/>
    <s v="TP-21415"/>
    <s v="Tom Prescott"/>
    <s v="Consumer"/>
    <s v="United States"/>
    <s v="Philadelphia"/>
    <x v="9"/>
    <n v="19134"/>
    <x v="3"/>
    <s v="FUR-CH-10002024"/>
    <x v="0"/>
    <s v="Chairs"/>
    <s v="HON 5400 Series Task Chairs for Big and Tall"/>
    <n v="4416.174"/>
    <n v="9"/>
    <x v="4"/>
    <n v="-630.88199999999995"/>
    <n v="-0.14285714285714285"/>
  </r>
  <r>
    <n v="7245"/>
    <s v="US-2017-151127"/>
    <x v="1107"/>
    <x v="3"/>
    <n v="5"/>
    <x v="5"/>
    <s v="Mon"/>
    <d v="2017-05-25T00:00:00"/>
    <x v="2"/>
    <s v="RL-19615"/>
    <s v="Rob Lucas"/>
    <s v="Consumer"/>
    <s v="United States"/>
    <s v="Los Angeles"/>
    <x v="1"/>
    <n v="90049"/>
    <x v="1"/>
    <s v="OFF-AR-10002445"/>
    <x v="1"/>
    <s v="Art"/>
    <s v="SANFORD Major Accent Highlighters"/>
    <n v="49.56"/>
    <n v="7"/>
    <x v="0"/>
    <n v="18.832799999999999"/>
    <n v="0.37999999999999995"/>
  </r>
  <r>
    <n v="7246"/>
    <s v="CA-2017-145807"/>
    <x v="834"/>
    <x v="3"/>
    <n v="2"/>
    <x v="11"/>
    <s v="Thu"/>
    <d v="2017-02-13T00:00:00"/>
    <x v="1"/>
    <s v="SB-20170"/>
    <s v="Sarah Bern"/>
    <s v="Consumer"/>
    <s v="United States"/>
    <s v="Los Angeles"/>
    <x v="1"/>
    <n v="90032"/>
    <x v="1"/>
    <s v="OFF-ST-10001370"/>
    <x v="1"/>
    <s v="Storage"/>
    <s v="Sensible Storage WireTech Storage Systems"/>
    <n v="354.9"/>
    <n v="5"/>
    <x v="0"/>
    <n v="17.745000000000001"/>
    <n v="0.05"/>
  </r>
  <r>
    <n v="7247"/>
    <s v="US-2014-127978"/>
    <x v="222"/>
    <x v="2"/>
    <n v="3"/>
    <x v="10"/>
    <s v="Mon"/>
    <d v="2014-03-08T00:00:00"/>
    <x v="1"/>
    <s v="JS-15595"/>
    <s v="Jill Stevenson"/>
    <s v="Corporate"/>
    <s v="United States"/>
    <s v="Columbus"/>
    <x v="24"/>
    <n v="43229"/>
    <x v="3"/>
    <s v="OFF-LA-10000305"/>
    <x v="1"/>
    <s v="Labels"/>
    <s v="Avery 495"/>
    <n v="15.12"/>
    <n v="3"/>
    <x v="2"/>
    <n v="4.9139999999999997"/>
    <n v="0.32500000000000001"/>
  </r>
  <r>
    <n v="7250"/>
    <s v="CA-2015-158491"/>
    <x v="590"/>
    <x v="1"/>
    <n v="6"/>
    <x v="1"/>
    <s v="Thu"/>
    <d v="2015-06-09T00:00:00"/>
    <x v="0"/>
    <s v="BP-11155"/>
    <s v="Becky Pak"/>
    <s v="Consumer"/>
    <s v="United States"/>
    <s v="Los Angeles"/>
    <x v="1"/>
    <n v="90008"/>
    <x v="1"/>
    <s v="TEC-AC-10001874"/>
    <x v="2"/>
    <s v="Accessories"/>
    <s v="Logitech Wireless Anywhere Mouse MX for PC and Mac"/>
    <n v="119.98"/>
    <n v="2"/>
    <x v="0"/>
    <n v="35.994"/>
    <n v="0.3"/>
  </r>
  <r>
    <n v="7252"/>
    <s v="CA-2016-116764"/>
    <x v="277"/>
    <x v="0"/>
    <n v="8"/>
    <x v="6"/>
    <s v="Sat"/>
    <d v="2016-09-02T00:00:00"/>
    <x v="1"/>
    <s v="EM-13825"/>
    <s v="Elizabeth Moffitt"/>
    <s v="Corporate"/>
    <s v="United States"/>
    <s v="Hollywood"/>
    <x v="2"/>
    <n v="33021"/>
    <x v="0"/>
    <s v="OFF-LA-10002473"/>
    <x v="1"/>
    <s v="Labels"/>
    <s v="Avery 484"/>
    <n v="9.2159999999999993"/>
    <n v="4"/>
    <x v="2"/>
    <n v="3.3408000000000002"/>
    <n v="0.36250000000000004"/>
  </r>
  <r>
    <n v="7253"/>
    <s v="CA-2016-152457"/>
    <x v="126"/>
    <x v="0"/>
    <n v="9"/>
    <x v="8"/>
    <s v="Mon"/>
    <d v="2016-09-18T00:00:00"/>
    <x v="1"/>
    <s v="SC-20695"/>
    <s v="Steve Chapman"/>
    <s v="Corporate"/>
    <s v="United States"/>
    <s v="Roseville"/>
    <x v="12"/>
    <n v="48066"/>
    <x v="2"/>
    <s v="OFF-PA-10003790"/>
    <x v="1"/>
    <s v="Paper"/>
    <s v="Xerox 1991"/>
    <n v="68.52"/>
    <n v="3"/>
    <x v="0"/>
    <n v="31.519200000000001"/>
    <n v="0.46"/>
  </r>
  <r>
    <n v="7254"/>
    <s v="CA-2016-152730"/>
    <x v="197"/>
    <x v="0"/>
    <n v="5"/>
    <x v="5"/>
    <s v="Mon"/>
    <d v="2016-06-04T00:00:00"/>
    <x v="1"/>
    <s v="EM-14140"/>
    <s v="Eugene Moren"/>
    <s v="Home Office"/>
    <s v="United States"/>
    <s v="Superior"/>
    <x v="6"/>
    <n v="54880"/>
    <x v="2"/>
    <s v="OFF-AP-10002684"/>
    <x v="1"/>
    <s v="Appliances"/>
    <s v="Acco 7-Outlet Masterpiece Power Center, Wihtout Fax/Phone Line Protection"/>
    <n v="364.74"/>
    <n v="3"/>
    <x v="0"/>
    <n v="109.422"/>
    <n v="0.3"/>
  </r>
  <r>
    <n v="7262"/>
    <s v="CA-2017-137001"/>
    <x v="192"/>
    <x v="3"/>
    <n v="6"/>
    <x v="1"/>
    <s v="Sat"/>
    <d v="2017-06-13T00:00:00"/>
    <x v="0"/>
    <s v="GZ-14545"/>
    <s v="George Zrebassa"/>
    <s v="Corporate"/>
    <s v="United States"/>
    <s v="Thousand Oaks"/>
    <x v="1"/>
    <n v="91360"/>
    <x v="1"/>
    <s v="OFF-AR-10001231"/>
    <x v="1"/>
    <s v="Art"/>
    <s v="Sanford EarthWrite Recycled Pencils, Medium Soft, #2"/>
    <n v="14.7"/>
    <n v="7"/>
    <x v="0"/>
    <n v="4.1159999999999997"/>
    <n v="0.27999999999999997"/>
  </r>
  <r>
    <n v="7263"/>
    <s v="CA-2017-156363"/>
    <x v="756"/>
    <x v="3"/>
    <n v="10"/>
    <x v="2"/>
    <s v="Sun"/>
    <d v="2017-10-28T00:00:00"/>
    <x v="1"/>
    <s v="ML-17395"/>
    <s v="Marina Lichtenstein"/>
    <s v="Corporate"/>
    <s v="United States"/>
    <s v="Philadelphia"/>
    <x v="9"/>
    <n v="19134"/>
    <x v="3"/>
    <s v="TEC-PH-10003988"/>
    <x v="2"/>
    <s v="Phones"/>
    <s v="LF Elite 3D Dazzle Designer Hard Case Cover, Lf Stylus Pen and Wiper For Apple Iphone 5c Mini Lite"/>
    <n v="32.700000000000003"/>
    <n v="5"/>
    <x v="8"/>
    <n v="-6.54"/>
    <n v="-0.19999999999999998"/>
  </r>
  <r>
    <n v="7265"/>
    <s v="CA-2017-122056"/>
    <x v="484"/>
    <x v="3"/>
    <n v="6"/>
    <x v="1"/>
    <s v="Tue"/>
    <d v="2017-06-17T00:00:00"/>
    <x v="1"/>
    <s v="PG-18895"/>
    <s v="Paul Gonzalez"/>
    <s v="Consumer"/>
    <s v="United States"/>
    <s v="Springfield"/>
    <x v="17"/>
    <n v="22153"/>
    <x v="0"/>
    <s v="OFF-AR-10004260"/>
    <x v="1"/>
    <s v="Art"/>
    <s v="Boston 1799 Powerhouse Electric Pencil Sharpener"/>
    <n v="181.86"/>
    <n v="7"/>
    <x v="0"/>
    <n v="50.9208"/>
    <n v="0.27999999999999997"/>
  </r>
  <r>
    <n v="7266"/>
    <s v="US-2014-143721"/>
    <x v="530"/>
    <x v="2"/>
    <n v="11"/>
    <x v="0"/>
    <s v="Sun"/>
    <d v="2014-11-26T00:00:00"/>
    <x v="0"/>
    <s v="DK-12835"/>
    <s v="Damala Kotsonis"/>
    <s v="Corporate"/>
    <s v="United States"/>
    <s v="Houston"/>
    <x v="5"/>
    <n v="77095"/>
    <x v="2"/>
    <s v="FUR-CH-10001973"/>
    <x v="0"/>
    <s v="Chairs"/>
    <s v="Office Star Flex Back Scooter Chair with White Frame"/>
    <n v="155.37200000000001"/>
    <n v="2"/>
    <x v="4"/>
    <n v="-35.513599999999997"/>
    <n v="-0.22857142857142854"/>
  </r>
  <r>
    <n v="7267"/>
    <s v="CA-2017-122987"/>
    <x v="1149"/>
    <x v="3"/>
    <n v="8"/>
    <x v="6"/>
    <s v="Wed"/>
    <d v="2017-08-16T00:00:00"/>
    <x v="3"/>
    <s v="SJ-20215"/>
    <s v="Sarah Jordon"/>
    <s v="Consumer"/>
    <s v="United States"/>
    <s v="Columbia"/>
    <x v="18"/>
    <n v="38401"/>
    <x v="0"/>
    <s v="OFF-BI-10002824"/>
    <x v="1"/>
    <s v="Binders"/>
    <s v="Recycled Easel Ring Binders"/>
    <n v="13.428000000000001"/>
    <n v="3"/>
    <x v="7"/>
    <n v="-11.19"/>
    <n v="-0.83333333333333326"/>
  </r>
  <r>
    <n v="7269"/>
    <s v="CA-2016-133368"/>
    <x v="1150"/>
    <x v="0"/>
    <n v="1"/>
    <x v="9"/>
    <s v="Thu"/>
    <d v="2016-01-20T00:00:00"/>
    <x v="1"/>
    <s v="AG-10675"/>
    <s v="Anna Gayman"/>
    <s v="Consumer"/>
    <s v="United States"/>
    <s v="Concord"/>
    <x v="3"/>
    <n v="28027"/>
    <x v="0"/>
    <s v="OFF-PA-10004039"/>
    <x v="1"/>
    <s v="Paper"/>
    <s v="Xerox 1882"/>
    <n v="89.567999999999998"/>
    <n v="2"/>
    <x v="2"/>
    <n v="32.468400000000003"/>
    <n v="0.36250000000000004"/>
  </r>
  <r>
    <n v="7271"/>
    <s v="CA-2016-123337"/>
    <x v="1138"/>
    <x v="0"/>
    <n v="9"/>
    <x v="8"/>
    <s v="Fri"/>
    <d v="2016-09-22T00:00:00"/>
    <x v="1"/>
    <s v="KD-16495"/>
    <s v="Keith Dawkins"/>
    <s v="Corporate"/>
    <s v="United States"/>
    <s v="San Jose"/>
    <x v="1"/>
    <n v="95123"/>
    <x v="1"/>
    <s v="FUR-BO-10001918"/>
    <x v="0"/>
    <s v="Bookcases"/>
    <s v="Sauder Forest Hills Library with Doors, Woodland Oak Finish"/>
    <n v="273.666"/>
    <n v="2"/>
    <x v="11"/>
    <n v="-12.878399999999999"/>
    <n v="-4.7058823529411764E-2"/>
  </r>
  <r>
    <n v="7273"/>
    <s v="US-2016-150357"/>
    <x v="1151"/>
    <x v="0"/>
    <n v="10"/>
    <x v="2"/>
    <s v="Mon"/>
    <d v="2016-10-14T00:00:00"/>
    <x v="1"/>
    <s v="EB-13975"/>
    <s v="Erica Bern"/>
    <s v="Corporate"/>
    <s v="United States"/>
    <s v="Greensboro"/>
    <x v="3"/>
    <n v="27405"/>
    <x v="0"/>
    <s v="OFF-SU-10004498"/>
    <x v="1"/>
    <s v="Supplies"/>
    <s v="Martin-Yale Premier Letter Opener"/>
    <n v="20.608000000000001"/>
    <n v="2"/>
    <x v="2"/>
    <n v="-4.3792"/>
    <n v="-0.21249999999999999"/>
  </r>
  <r>
    <n v="7275"/>
    <s v="CA-2015-144519"/>
    <x v="50"/>
    <x v="1"/>
    <n v="11"/>
    <x v="0"/>
    <s v="Fri"/>
    <d v="2015-11-17T00:00:00"/>
    <x v="1"/>
    <s v="AW-10930"/>
    <s v="Arthur Wiediger"/>
    <s v="Home Office"/>
    <s v="United States"/>
    <s v="Helena"/>
    <x v="37"/>
    <n v="59601"/>
    <x v="1"/>
    <s v="TEC-PH-10004908"/>
    <x v="2"/>
    <s v="Phones"/>
    <s v="Panasonic KX TS3282W Corded phone"/>
    <n v="339.96"/>
    <n v="5"/>
    <x v="2"/>
    <n v="42.494999999999997"/>
    <n v="0.125"/>
  </r>
  <r>
    <n v="7277"/>
    <s v="CA-2014-120670"/>
    <x v="976"/>
    <x v="2"/>
    <n v="11"/>
    <x v="0"/>
    <s v="Sun"/>
    <d v="2014-11-06T00:00:00"/>
    <x v="1"/>
    <s v="JK-16120"/>
    <s v="Julie Kriz"/>
    <s v="Home Office"/>
    <s v="United States"/>
    <s v="Fort Lauderdale"/>
    <x v="2"/>
    <n v="33311"/>
    <x v="0"/>
    <s v="TEC-AC-10004171"/>
    <x v="2"/>
    <s v="Accessories"/>
    <s v="Razer Kraken 7.1 Surround Sound Over Ear USB Gaming Headset"/>
    <n v="799.92"/>
    <n v="10"/>
    <x v="2"/>
    <n v="239.976"/>
    <n v="0.3"/>
  </r>
  <r>
    <n v="7278"/>
    <s v="CA-2016-157217"/>
    <x v="1075"/>
    <x v="0"/>
    <n v="7"/>
    <x v="7"/>
    <s v="Tue"/>
    <d v="2016-07-21T00:00:00"/>
    <x v="2"/>
    <s v="TC-21535"/>
    <s v="Tracy Collins"/>
    <s v="Home Office"/>
    <s v="United States"/>
    <s v="San Francisco"/>
    <x v="1"/>
    <n v="94110"/>
    <x v="1"/>
    <s v="TEC-PH-10002070"/>
    <x v="2"/>
    <s v="Phones"/>
    <s v="Griffin GC36547 PowerJolt SE Lightning Charger"/>
    <n v="35.984000000000002"/>
    <n v="2"/>
    <x v="2"/>
    <n v="4.4980000000000002"/>
    <n v="0.125"/>
  </r>
  <r>
    <n v="7280"/>
    <s v="CA-2016-108224"/>
    <x v="672"/>
    <x v="0"/>
    <n v="5"/>
    <x v="5"/>
    <s v="Sat"/>
    <d v="2016-05-14T00:00:00"/>
    <x v="3"/>
    <s v="TH-21235"/>
    <s v="Tiffany House"/>
    <s v="Corporate"/>
    <s v="United States"/>
    <s v="Yuma"/>
    <x v="16"/>
    <n v="85364"/>
    <x v="1"/>
    <s v="TEC-AC-10003832"/>
    <x v="2"/>
    <s v="Accessories"/>
    <s v="Imation 16GB Mini TravelDrive USB 2.0 Flash Drive"/>
    <n v="185.52799999999999"/>
    <n v="7"/>
    <x v="2"/>
    <n v="48.701099999999997"/>
    <n v="0.26250000000000001"/>
  </r>
  <r>
    <n v="7281"/>
    <s v="CA-2015-162782"/>
    <x v="775"/>
    <x v="1"/>
    <n v="2"/>
    <x v="11"/>
    <s v="Sat"/>
    <d v="2015-02-27T00:00:00"/>
    <x v="1"/>
    <s v="PW-19240"/>
    <s v="Pierre Wener"/>
    <s v="Consumer"/>
    <s v="United States"/>
    <s v="Columbia"/>
    <x v="39"/>
    <n v="21044"/>
    <x v="3"/>
    <s v="OFF-BI-10003527"/>
    <x v="1"/>
    <s v="Binders"/>
    <s v="Fellowes PB500 Electric Punch Plastic Comb Binding Machine with Manual Bind"/>
    <n v="2541.98"/>
    <n v="2"/>
    <x v="0"/>
    <n v="1270.99"/>
    <n v="0.5"/>
  </r>
  <r>
    <n v="7282"/>
    <s v="CA-2017-159282"/>
    <x v="521"/>
    <x v="3"/>
    <n v="10"/>
    <x v="2"/>
    <s v="Mon"/>
    <d v="2017-10-21T00:00:00"/>
    <x v="1"/>
    <s v="GH-14410"/>
    <s v="Gary Hansen"/>
    <s v="Home Office"/>
    <s v="United States"/>
    <s v="Yuma"/>
    <x v="16"/>
    <n v="85364"/>
    <x v="1"/>
    <s v="TEC-MA-10001148"/>
    <x v="2"/>
    <s v="Machines"/>
    <s v="Swingline SM12-08 MicroCut Jam Free Shredder"/>
    <n v="599.98500000000001"/>
    <n v="5"/>
    <x v="7"/>
    <n v="-479.988"/>
    <n v="-0.79999999999999993"/>
  </r>
  <r>
    <n v="7283"/>
    <s v="CA-2017-155936"/>
    <x v="734"/>
    <x v="3"/>
    <n v="6"/>
    <x v="1"/>
    <s v="Thu"/>
    <d v="2017-06-29T00:00:00"/>
    <x v="1"/>
    <s v="JK-15730"/>
    <s v="Joe Kamberova"/>
    <s v="Consumer"/>
    <s v="United States"/>
    <s v="Chicago"/>
    <x v="10"/>
    <n v="60653"/>
    <x v="2"/>
    <s v="OFF-BI-10002432"/>
    <x v="1"/>
    <s v="Binders"/>
    <s v="Wilson Jones Standard D-Ring Binders"/>
    <n v="3.036"/>
    <n v="3"/>
    <x v="3"/>
    <n v="-5.0094000000000003"/>
    <n v="-1.6500000000000001"/>
  </r>
  <r>
    <n v="7284"/>
    <s v="CA-2017-169439"/>
    <x v="425"/>
    <x v="3"/>
    <n v="9"/>
    <x v="8"/>
    <s v="Sat"/>
    <d v="2017-09-13T00:00:00"/>
    <x v="1"/>
    <s v="LC-17140"/>
    <s v="Logan Currie"/>
    <s v="Consumer"/>
    <s v="United States"/>
    <s v="Cleveland"/>
    <x v="24"/>
    <n v="44105"/>
    <x v="3"/>
    <s v="OFF-AR-10001374"/>
    <x v="1"/>
    <s v="Art"/>
    <s v="BIC Brite Liner Highlighters, Chisel Tip"/>
    <n v="25.92"/>
    <n v="5"/>
    <x v="2"/>
    <n v="3.8879999999999999"/>
    <n v="0.15"/>
  </r>
  <r>
    <n v="7286"/>
    <s v="CA-2017-151183"/>
    <x v="334"/>
    <x v="3"/>
    <n v="10"/>
    <x v="2"/>
    <s v="Sat"/>
    <d v="2017-10-19T00:00:00"/>
    <x v="1"/>
    <s v="BK-11260"/>
    <s v="Berenike Kampe"/>
    <s v="Consumer"/>
    <s v="United States"/>
    <s v="San Francisco"/>
    <x v="1"/>
    <n v="94110"/>
    <x v="1"/>
    <s v="TEC-AC-10003614"/>
    <x v="2"/>
    <s v="Accessories"/>
    <s v="Verbatim 25 GB 6x Blu-ray Single Layer Recordable Disc, 10/Pack"/>
    <n v="46.36"/>
    <n v="4"/>
    <x v="0"/>
    <n v="15.2988"/>
    <n v="0.33"/>
  </r>
  <r>
    <n v="7287"/>
    <s v="CA-2016-149965"/>
    <x v="23"/>
    <x v="0"/>
    <n v="6"/>
    <x v="1"/>
    <s v="Mon"/>
    <d v="2016-06-25T00:00:00"/>
    <x v="1"/>
    <s v="BS-11365"/>
    <s v="Bill Shonely"/>
    <s v="Corporate"/>
    <s v="United States"/>
    <s v="Oklahoma City"/>
    <x v="26"/>
    <n v="73120"/>
    <x v="2"/>
    <s v="TEC-AC-10004877"/>
    <x v="2"/>
    <s v="Accessories"/>
    <s v="Imation 30456 USB Flash Drive 8GB"/>
    <n v="6.9"/>
    <n v="1"/>
    <x v="0"/>
    <n v="0.55200000000000005"/>
    <n v="0.08"/>
  </r>
  <r>
    <n v="7289"/>
    <s v="CA-2014-158281"/>
    <x v="808"/>
    <x v="2"/>
    <n v="9"/>
    <x v="8"/>
    <s v="Tue"/>
    <d v="2014-09-07T00:00:00"/>
    <x v="1"/>
    <s v="AG-10525"/>
    <s v="Andy Gerbode"/>
    <s v="Corporate"/>
    <s v="United States"/>
    <s v="Houston"/>
    <x v="5"/>
    <n v="77095"/>
    <x v="2"/>
    <s v="TEC-MA-10002210"/>
    <x v="2"/>
    <s v="Machines"/>
    <s v="Epson TM-T88V Direct Thermal Printer - Monochrome - Desktop"/>
    <n v="559.71"/>
    <n v="3"/>
    <x v="8"/>
    <n v="-121.2705"/>
    <n v="-0.21666666666666665"/>
  </r>
  <r>
    <n v="7290"/>
    <s v="CA-2016-153661"/>
    <x v="800"/>
    <x v="0"/>
    <n v="1"/>
    <x v="9"/>
    <s v="Sat"/>
    <d v="2016-01-31T00:00:00"/>
    <x v="2"/>
    <s v="SC-20725"/>
    <s v="Steven Cartwright"/>
    <s v="Consumer"/>
    <s v="United States"/>
    <s v="San Francisco"/>
    <x v="1"/>
    <n v="94122"/>
    <x v="1"/>
    <s v="OFF-ST-10000675"/>
    <x v="1"/>
    <s v="Storage"/>
    <s v="File Shuttle II and Handi-File, Black"/>
    <n v="305.01"/>
    <n v="9"/>
    <x v="0"/>
    <n v="76.252499999999998"/>
    <n v="0.25"/>
  </r>
  <r>
    <n v="7293"/>
    <s v="CA-2017-109183"/>
    <x v="765"/>
    <x v="3"/>
    <n v="12"/>
    <x v="4"/>
    <s v="Mon"/>
    <d v="2017-12-09T00:00:00"/>
    <x v="1"/>
    <s v="LR-16915"/>
    <s v="Lena Radford"/>
    <s v="Consumer"/>
    <s v="United States"/>
    <s v="Nashville"/>
    <x v="18"/>
    <n v="37211"/>
    <x v="0"/>
    <s v="TEC-MA-10001856"/>
    <x v="2"/>
    <s v="Machines"/>
    <s v="Okidata C610n Printer"/>
    <n v="649"/>
    <n v="2"/>
    <x v="5"/>
    <n v="-272.58"/>
    <n v="-0.42"/>
  </r>
  <r>
    <n v="7294"/>
    <s v="CA-2016-113656"/>
    <x v="1152"/>
    <x v="0"/>
    <n v="1"/>
    <x v="9"/>
    <s v="Sat"/>
    <d v="2016-01-29T00:00:00"/>
    <x v="1"/>
    <s v="CB-12415"/>
    <s v="Christy Brittain"/>
    <s v="Consumer"/>
    <s v="United States"/>
    <s v="Los Angeles"/>
    <x v="1"/>
    <n v="90036"/>
    <x v="1"/>
    <s v="FUR-FU-10000719"/>
    <x v="0"/>
    <s v="Furnishings"/>
    <s v="DAX Cubicle Frames, 8-1/2 x 11"/>
    <n v="59.99"/>
    <n v="7"/>
    <x v="0"/>
    <n v="21.596399999999999"/>
    <n v="0.36"/>
  </r>
  <r>
    <n v="7295"/>
    <s v="CA-2015-148964"/>
    <x v="984"/>
    <x v="1"/>
    <n v="5"/>
    <x v="5"/>
    <s v="Tue"/>
    <d v="2015-05-31T00:00:00"/>
    <x v="1"/>
    <s v="RD-19900"/>
    <s v="Ruben Dartt"/>
    <s v="Consumer"/>
    <s v="United States"/>
    <s v="Bellevue"/>
    <x v="4"/>
    <n v="98006"/>
    <x v="1"/>
    <s v="FUR-FU-10003849"/>
    <x v="0"/>
    <s v="Furnishings"/>
    <s v="DAX Metal Frame, Desktop, Stepped-Edge"/>
    <n v="20.239999999999998"/>
    <n v="1"/>
    <x v="0"/>
    <n v="7.8936000000000002"/>
    <n v="0.39"/>
  </r>
  <r>
    <n v="7296"/>
    <s v="CA-2014-111899"/>
    <x v="414"/>
    <x v="2"/>
    <n v="5"/>
    <x v="5"/>
    <s v="Sun"/>
    <d v="2014-05-05T00:00:00"/>
    <x v="2"/>
    <s v="NC-18340"/>
    <s v="Nat Carroll"/>
    <s v="Consumer"/>
    <s v="United States"/>
    <s v="Houston"/>
    <x v="5"/>
    <n v="77036"/>
    <x v="2"/>
    <s v="OFF-AR-10001725"/>
    <x v="1"/>
    <s v="Art"/>
    <s v="Boston Home &amp; Office Model 2000 Electric Pencil Sharpeners"/>
    <n v="37.840000000000003"/>
    <n v="2"/>
    <x v="2"/>
    <n v="2.8380000000000001"/>
    <n v="7.4999999999999997E-2"/>
  </r>
  <r>
    <n v="7298"/>
    <s v="CA-2015-101126"/>
    <x v="1153"/>
    <x v="1"/>
    <n v="2"/>
    <x v="11"/>
    <s v="Tue"/>
    <d v="2015-02-14T00:00:00"/>
    <x v="0"/>
    <s v="NB-18655"/>
    <s v="Nona Balk"/>
    <s v="Corporate"/>
    <s v="United States"/>
    <s v="Philadelphia"/>
    <x v="9"/>
    <n v="19143"/>
    <x v="3"/>
    <s v="OFF-ST-10000943"/>
    <x v="1"/>
    <s v="Storage"/>
    <s v="Eldon ProFile File 'N Store Portable File Tub Letter/Legal Size Black"/>
    <n v="77.239999999999995"/>
    <n v="5"/>
    <x v="2"/>
    <n v="7.7240000000000002"/>
    <n v="0.1"/>
  </r>
  <r>
    <n v="7299"/>
    <s v="CA-2014-163468"/>
    <x v="724"/>
    <x v="2"/>
    <n v="11"/>
    <x v="0"/>
    <s v="Tue"/>
    <d v="2014-11-21T00:00:00"/>
    <x v="2"/>
    <s v="JK-15730"/>
    <s v="Joe Kamberova"/>
    <s v="Consumer"/>
    <s v="United States"/>
    <s v="Des Plaines"/>
    <x v="10"/>
    <n v="60016"/>
    <x v="2"/>
    <s v="FUR-TA-10002533"/>
    <x v="0"/>
    <s v="Tables"/>
    <s v="BPI Conference Tables"/>
    <n v="292.10000000000002"/>
    <n v="4"/>
    <x v="5"/>
    <n v="-175.26"/>
    <n v="-0.59999999999999987"/>
  </r>
  <r>
    <n v="7304"/>
    <s v="US-2017-117450"/>
    <x v="504"/>
    <x v="3"/>
    <n v="9"/>
    <x v="8"/>
    <s v="Mon"/>
    <d v="2017-09-08T00:00:00"/>
    <x v="1"/>
    <s v="DO-13645"/>
    <s v="Doug O'Connell"/>
    <s v="Consumer"/>
    <s v="United States"/>
    <s v="Boynton Beach"/>
    <x v="2"/>
    <n v="33437"/>
    <x v="0"/>
    <s v="FUR-CH-10003817"/>
    <x v="0"/>
    <s v="Chairs"/>
    <s v="Global Value Steno Chair, Gray"/>
    <n v="97.183999999999997"/>
    <n v="2"/>
    <x v="2"/>
    <n v="6.0739999999999998"/>
    <n v="6.25E-2"/>
  </r>
  <r>
    <n v="7306"/>
    <s v="CA-2014-137274"/>
    <x v="1154"/>
    <x v="2"/>
    <n v="3"/>
    <x v="10"/>
    <s v="Sat"/>
    <d v="2014-04-02T00:00:00"/>
    <x v="1"/>
    <s v="MG-18145"/>
    <s v="Mike Gockenbach"/>
    <s v="Consumer"/>
    <s v="United States"/>
    <s v="Plano"/>
    <x v="5"/>
    <n v="75023"/>
    <x v="2"/>
    <s v="FUR-TA-10001889"/>
    <x v="0"/>
    <s v="Tables"/>
    <s v="Bush Advantage Collection Racetrack Conference Table"/>
    <n v="890.84100000000001"/>
    <n v="3"/>
    <x v="4"/>
    <n v="-152.71559999999999"/>
    <n v="-0.17142857142857143"/>
  </r>
  <r>
    <n v="7307"/>
    <s v="CA-2016-144092"/>
    <x v="728"/>
    <x v="0"/>
    <n v="11"/>
    <x v="0"/>
    <s v="Sat"/>
    <d v="2016-11-07T00:00:00"/>
    <x v="0"/>
    <s v="LH-17155"/>
    <s v="Logan Haushalter"/>
    <s v="Consumer"/>
    <s v="United States"/>
    <s v="San Jose"/>
    <x v="1"/>
    <n v="95123"/>
    <x v="1"/>
    <s v="TEC-AC-10002305"/>
    <x v="2"/>
    <s v="Accessories"/>
    <s v="KeyTronic E03601U1 - Keyboard - Beige"/>
    <n v="72"/>
    <n v="4"/>
    <x v="0"/>
    <n v="12.96"/>
    <n v="0.18000000000000002"/>
  </r>
  <r>
    <n v="7310"/>
    <s v="CA-2017-112172"/>
    <x v="192"/>
    <x v="3"/>
    <n v="6"/>
    <x v="1"/>
    <s v="Sat"/>
    <d v="2017-06-14T00:00:00"/>
    <x v="0"/>
    <s v="MM-18280"/>
    <s v="Muhammed MacIntyre"/>
    <s v="Corporate"/>
    <s v="United States"/>
    <s v="New York City"/>
    <x v="15"/>
    <n v="10024"/>
    <x v="3"/>
    <s v="OFF-FA-10004395"/>
    <x v="1"/>
    <s v="Fasteners"/>
    <s v="Plymouth Boxed Rubber Bands by Plymouth"/>
    <n v="14.13"/>
    <n v="3"/>
    <x v="0"/>
    <n v="0.70650000000000002"/>
    <n v="4.9999999999999996E-2"/>
  </r>
  <r>
    <n v="7315"/>
    <s v="CA-2016-121377"/>
    <x v="315"/>
    <x v="0"/>
    <n v="5"/>
    <x v="5"/>
    <s v="Sat"/>
    <d v="2016-06-02T00:00:00"/>
    <x v="1"/>
    <s v="TN-21040"/>
    <s v="Tanja Norvell"/>
    <s v="Home Office"/>
    <s v="United States"/>
    <s v="Park Ridge"/>
    <x v="10"/>
    <n v="60068"/>
    <x v="2"/>
    <s v="TEC-PH-10001817"/>
    <x v="2"/>
    <s v="Phones"/>
    <s v="Wilson Electronics DB Pro Signal Booster"/>
    <n v="286.39999999999998"/>
    <n v="1"/>
    <x v="2"/>
    <n v="25.06"/>
    <n v="8.7500000000000008E-2"/>
  </r>
  <r>
    <n v="7316"/>
    <s v="CA-2017-115322"/>
    <x v="937"/>
    <x v="3"/>
    <n v="5"/>
    <x v="5"/>
    <s v="Thu"/>
    <d v="2017-05-16T00:00:00"/>
    <x v="0"/>
    <s v="ZC-21910"/>
    <s v="Zuschuss Carroll"/>
    <s v="Consumer"/>
    <s v="United States"/>
    <s v="New York City"/>
    <x v="15"/>
    <n v="10024"/>
    <x v="3"/>
    <s v="OFF-AR-10004456"/>
    <x v="1"/>
    <s v="Art"/>
    <s v="Panasonic KP-4ABK Battery-Operated Pencil Sharpener"/>
    <n v="43.92"/>
    <n v="3"/>
    <x v="0"/>
    <n v="12.736800000000001"/>
    <n v="0.28999999999999998"/>
  </r>
  <r>
    <n v="7317"/>
    <s v="CA-2016-132066"/>
    <x v="1155"/>
    <x v="0"/>
    <n v="10"/>
    <x v="2"/>
    <s v="Sun"/>
    <d v="2016-10-20T00:00:00"/>
    <x v="1"/>
    <s v="NB-18655"/>
    <s v="Nona Balk"/>
    <s v="Corporate"/>
    <s v="United States"/>
    <s v="New York City"/>
    <x v="15"/>
    <n v="10011"/>
    <x v="3"/>
    <s v="FUR-TA-10001539"/>
    <x v="0"/>
    <s v="Tables"/>
    <s v="Chromcraft Rectangular Conference Tables"/>
    <n v="142.18199999999999"/>
    <n v="1"/>
    <x v="8"/>
    <n v="-37.915199999999999"/>
    <n v="-0.26666666666666666"/>
  </r>
  <r>
    <n v="7318"/>
    <s v="CA-2017-158120"/>
    <x v="697"/>
    <x v="3"/>
    <n v="11"/>
    <x v="0"/>
    <s v="Fri"/>
    <d v="2017-11-21T00:00:00"/>
    <x v="1"/>
    <s v="KH-16330"/>
    <s v="Katharine Harms"/>
    <s v="Corporate"/>
    <s v="United States"/>
    <s v="Hillsboro"/>
    <x v="21"/>
    <n v="97123"/>
    <x v="1"/>
    <s v="OFF-PA-10003205"/>
    <x v="1"/>
    <s v="Paper"/>
    <s v="Wirebound Message Forms, Four 2 3/4 x 5 Forms per Page, Pink Paper"/>
    <n v="19.608000000000001"/>
    <n v="3"/>
    <x v="2"/>
    <n v="6.6177000000000001"/>
    <n v="0.33750000000000002"/>
  </r>
  <r>
    <n v="7320"/>
    <s v="CA-2017-100097"/>
    <x v="199"/>
    <x v="3"/>
    <n v="11"/>
    <x v="0"/>
    <s v="Sun"/>
    <d v="2017-11-29T00:00:00"/>
    <x v="0"/>
    <s v="MN-17935"/>
    <s v="Michael Nguyen"/>
    <s v="Consumer"/>
    <s v="United States"/>
    <s v="New York City"/>
    <x v="15"/>
    <n v="10009"/>
    <x v="3"/>
    <s v="TEC-PH-10002310"/>
    <x v="2"/>
    <s v="Phones"/>
    <s v="Plantronics Calisto P620-M USB Wireless Speakerphone System"/>
    <n v="979.95"/>
    <n v="5"/>
    <x v="0"/>
    <n v="264.5865"/>
    <n v="0.26999999999999996"/>
  </r>
  <r>
    <n v="7322"/>
    <s v="CA-2017-167626"/>
    <x v="212"/>
    <x v="3"/>
    <n v="9"/>
    <x v="8"/>
    <s v="Sun"/>
    <d v="2017-09-07T00:00:00"/>
    <x v="1"/>
    <s v="MY-18295"/>
    <s v="Muhammed Yedwab"/>
    <s v="Corporate"/>
    <s v="United States"/>
    <s v="Chicago"/>
    <x v="10"/>
    <n v="60623"/>
    <x v="2"/>
    <s v="OFF-PA-10003424"/>
    <x v="1"/>
    <s v="Paper"/>
    <s v="&quot;While you Were Out&quot; Message Book, One Form per Page"/>
    <n v="8.9039999999999999"/>
    <n v="3"/>
    <x v="2"/>
    <n v="3.339"/>
    <n v="0.375"/>
  </r>
  <r>
    <n v="7324"/>
    <s v="US-2017-126053"/>
    <x v="255"/>
    <x v="3"/>
    <n v="12"/>
    <x v="4"/>
    <s v="Tue"/>
    <d v="2017-12-08T00:00:00"/>
    <x v="2"/>
    <s v="CS-11950"/>
    <s v="Carlos Soltero"/>
    <s v="Consumer"/>
    <s v="United States"/>
    <s v="New York City"/>
    <x v="15"/>
    <n v="10024"/>
    <x v="3"/>
    <s v="FUR-FU-10001934"/>
    <x v="0"/>
    <s v="Furnishings"/>
    <s v="Magnifier Swing Arm Lamp"/>
    <n v="41.96"/>
    <n v="2"/>
    <x v="0"/>
    <n v="10.909599999999999"/>
    <n v="0.25999999999999995"/>
  </r>
  <r>
    <n v="7326"/>
    <s v="US-2017-128447"/>
    <x v="465"/>
    <x v="3"/>
    <n v="11"/>
    <x v="0"/>
    <s v="Fri"/>
    <d v="2017-11-17T00:00:00"/>
    <x v="1"/>
    <s v="MC-17845"/>
    <s v="Michael Chen"/>
    <s v="Consumer"/>
    <s v="United States"/>
    <s v="Pasco"/>
    <x v="4"/>
    <n v="99301"/>
    <x v="1"/>
    <s v="OFF-AP-10004540"/>
    <x v="1"/>
    <s v="Appliances"/>
    <s v="Eureka The Boss Lite 10-Amp Upright Vacuum, Blue"/>
    <n v="400.8"/>
    <n v="5"/>
    <x v="0"/>
    <n v="112.224"/>
    <n v="0.28000000000000003"/>
  </r>
  <r>
    <n v="7331"/>
    <s v="CA-2016-149349"/>
    <x v="393"/>
    <x v="0"/>
    <n v="11"/>
    <x v="0"/>
    <s v="Sat"/>
    <d v="2016-11-13T00:00:00"/>
    <x v="2"/>
    <s v="SP-20650"/>
    <s v="Stephanie Phelps"/>
    <s v="Corporate"/>
    <s v="United States"/>
    <s v="Chicago"/>
    <x v="10"/>
    <n v="60623"/>
    <x v="2"/>
    <s v="FUR-FU-10001037"/>
    <x v="0"/>
    <s v="Furnishings"/>
    <s v="DAX Charcoal/Nickel-Tone Document Frame, 5 x 7"/>
    <n v="22.751999999999999"/>
    <n v="6"/>
    <x v="6"/>
    <n v="-8.532"/>
    <n v="-0.375"/>
  </r>
  <r>
    <n v="7332"/>
    <s v="CA-2017-115119"/>
    <x v="40"/>
    <x v="3"/>
    <n v="10"/>
    <x v="2"/>
    <s v="Thu"/>
    <d v="2017-10-30T00:00:00"/>
    <x v="1"/>
    <s v="SC-20440"/>
    <s v="Shaun Chance"/>
    <s v="Corporate"/>
    <s v="United States"/>
    <s v="Lancaster"/>
    <x v="9"/>
    <n v="17602"/>
    <x v="3"/>
    <s v="TEC-PH-10001433"/>
    <x v="2"/>
    <s v="Phones"/>
    <s v="Cisco Small Business SPA 502G VoIP phone"/>
    <n v="61.542000000000002"/>
    <n v="1"/>
    <x v="8"/>
    <n v="-13.334099999999999"/>
    <n v="-0.21666666666666665"/>
  </r>
  <r>
    <n v="7336"/>
    <s v="CA-2015-113152"/>
    <x v="703"/>
    <x v="1"/>
    <n v="12"/>
    <x v="4"/>
    <s v="Fri"/>
    <d v="2015-12-30T00:00:00"/>
    <x v="1"/>
    <s v="JK-15625"/>
    <s v="Jim Karlsson"/>
    <s v="Consumer"/>
    <s v="United States"/>
    <s v="New York City"/>
    <x v="15"/>
    <n v="10024"/>
    <x v="3"/>
    <s v="TEC-AC-10002049"/>
    <x v="2"/>
    <s v="Accessories"/>
    <s v="Plantronics Savi W720 Multi-Device Wireless Headset System"/>
    <n v="843.9"/>
    <n v="2"/>
    <x v="0"/>
    <n v="371.31599999999997"/>
    <n v="0.44"/>
  </r>
  <r>
    <n v="7338"/>
    <s v="CA-2017-165155"/>
    <x v="295"/>
    <x v="3"/>
    <n v="9"/>
    <x v="8"/>
    <s v="Thu"/>
    <d v="2017-09-23T00:00:00"/>
    <x v="2"/>
    <s v="BM-11575"/>
    <s v="Brendan Murry"/>
    <s v="Corporate"/>
    <s v="United States"/>
    <s v="Los Angeles"/>
    <x v="1"/>
    <n v="90045"/>
    <x v="1"/>
    <s v="OFF-ST-10004950"/>
    <x v="1"/>
    <s v="Storage"/>
    <s v="Tenex Personal Filing Tote With Secure Closure Lid, Black/Frost"/>
    <n v="15.51"/>
    <n v="1"/>
    <x v="0"/>
    <n v="3.8774999999999999"/>
    <n v="0.25"/>
  </r>
  <r>
    <n v="7339"/>
    <s v="CA-2014-163412"/>
    <x v="411"/>
    <x v="2"/>
    <n v="12"/>
    <x v="4"/>
    <s v="Sat"/>
    <d v="2014-12-23T00:00:00"/>
    <x v="0"/>
    <s v="SM-20950"/>
    <s v="Suzanne McNair"/>
    <s v="Corporate"/>
    <s v="United States"/>
    <s v="New York City"/>
    <x v="15"/>
    <n v="10035"/>
    <x v="3"/>
    <s v="FUR-CH-10004875"/>
    <x v="0"/>
    <s v="Chairs"/>
    <s v="Harbour Creations 67200 Series Stacking Chairs"/>
    <n v="192.18600000000001"/>
    <n v="3"/>
    <x v="9"/>
    <n v="36.3018"/>
    <n v="0.18888888888888888"/>
  </r>
  <r>
    <n v="7340"/>
    <s v="CA-2015-159590"/>
    <x v="1069"/>
    <x v="1"/>
    <n v="7"/>
    <x v="7"/>
    <s v="Sat"/>
    <d v="2015-07-21T00:00:00"/>
    <x v="2"/>
    <s v="KC-16255"/>
    <s v="Karen Carlisle"/>
    <s v="Corporate"/>
    <s v="United States"/>
    <s v="New York City"/>
    <x v="15"/>
    <n v="10009"/>
    <x v="3"/>
    <s v="OFF-AR-10003190"/>
    <x v="1"/>
    <s v="Art"/>
    <s v="Newell 32"/>
    <n v="5.76"/>
    <n v="2"/>
    <x v="0"/>
    <n v="1.6128"/>
    <n v="0.28000000000000003"/>
  </r>
  <r>
    <n v="7341"/>
    <s v="CA-2014-116190"/>
    <x v="707"/>
    <x v="2"/>
    <n v="7"/>
    <x v="7"/>
    <s v="Sat"/>
    <d v="2014-08-01T00:00:00"/>
    <x v="1"/>
    <s v="SG-20470"/>
    <s v="Sheri Gordon"/>
    <s v="Consumer"/>
    <s v="United States"/>
    <s v="Atlanta"/>
    <x v="32"/>
    <n v="30318"/>
    <x v="0"/>
    <s v="FUR-CH-10000553"/>
    <x v="0"/>
    <s v="Chairs"/>
    <s v="Metal Folding Chairs, Beige, 4/Carton"/>
    <n v="67.88"/>
    <n v="2"/>
    <x v="0"/>
    <n v="18.3276"/>
    <n v="0.27"/>
  </r>
  <r>
    <n v="7344"/>
    <s v="CA-2014-168473"/>
    <x v="58"/>
    <x v="2"/>
    <n v="12"/>
    <x v="4"/>
    <s v="Fri"/>
    <d v="2015-01-01T00:00:00"/>
    <x v="1"/>
    <s v="TB-21520"/>
    <s v="Tracy Blumstein"/>
    <s v="Consumer"/>
    <s v="United States"/>
    <s v="New York City"/>
    <x v="15"/>
    <n v="10009"/>
    <x v="3"/>
    <s v="OFF-ST-10000563"/>
    <x v="1"/>
    <s v="Storage"/>
    <s v="Fellowes Bankers Box Stor/Drawer Steel Plus"/>
    <n v="191.88"/>
    <n v="6"/>
    <x v="0"/>
    <n v="19.187999999999999"/>
    <n v="9.9999999999999992E-2"/>
  </r>
  <r>
    <n v="7345"/>
    <s v="CA-2017-168389"/>
    <x v="157"/>
    <x v="3"/>
    <n v="12"/>
    <x v="4"/>
    <s v="Mon"/>
    <d v="2017-12-17T00:00:00"/>
    <x v="1"/>
    <s v="DV-13045"/>
    <s v="Darrin Van Huff"/>
    <s v="Corporate"/>
    <s v="United States"/>
    <s v="Jacksonville"/>
    <x v="2"/>
    <n v="32216"/>
    <x v="0"/>
    <s v="FUR-TA-10004289"/>
    <x v="0"/>
    <s v="Tables"/>
    <s v="BoxOffice By Design Rectangular and Half-Moon Meeting Room Tables"/>
    <n v="721.875"/>
    <n v="6"/>
    <x v="1"/>
    <n v="-420"/>
    <n v="-0.58181818181818179"/>
  </r>
  <r>
    <n v="7349"/>
    <s v="CA-2014-130421"/>
    <x v="222"/>
    <x v="2"/>
    <n v="3"/>
    <x v="10"/>
    <s v="Mon"/>
    <d v="2014-03-07T00:00:00"/>
    <x v="1"/>
    <s v="SC-20020"/>
    <s v="Sam Craven"/>
    <s v="Consumer"/>
    <s v="United States"/>
    <s v="Houston"/>
    <x v="5"/>
    <n v="77095"/>
    <x v="2"/>
    <s v="OFF-AP-10002534"/>
    <x v="1"/>
    <s v="Appliances"/>
    <s v="3.6 Cubic Foot Counter Height Office Refrigerator"/>
    <n v="176.77199999999999"/>
    <n v="3"/>
    <x v="3"/>
    <n v="-459.60719999999998"/>
    <n v="-2.6"/>
  </r>
  <r>
    <n v="7350"/>
    <s v="CA-2017-142125"/>
    <x v="207"/>
    <x v="3"/>
    <n v="10"/>
    <x v="2"/>
    <s v="Sat"/>
    <d v="2017-10-27T00:00:00"/>
    <x v="1"/>
    <s v="JB-15400"/>
    <s v="Jennifer Braxton"/>
    <s v="Corporate"/>
    <s v="United States"/>
    <s v="Milwaukee"/>
    <x v="6"/>
    <n v="53209"/>
    <x v="2"/>
    <s v="OFF-BI-10000301"/>
    <x v="1"/>
    <s v="Binders"/>
    <s v="GBC Instant Report Kit"/>
    <n v="38.82"/>
    <n v="6"/>
    <x v="0"/>
    <n v="19.41"/>
    <n v="0.5"/>
  </r>
  <r>
    <n v="7352"/>
    <s v="CA-2017-141138"/>
    <x v="465"/>
    <x v="3"/>
    <n v="11"/>
    <x v="0"/>
    <s v="Fri"/>
    <d v="2017-11-16T00:00:00"/>
    <x v="1"/>
    <s v="GH-14425"/>
    <s v="Gary Hwang"/>
    <s v="Consumer"/>
    <s v="United States"/>
    <s v="Modesto"/>
    <x v="1"/>
    <n v="95351"/>
    <x v="1"/>
    <s v="TEC-AC-10001772"/>
    <x v="2"/>
    <s v="Accessories"/>
    <s v="Memorex Mini Travel Drive 16 GB USB 2.0 Flash Drive"/>
    <n v="111.79"/>
    <n v="7"/>
    <x v="0"/>
    <n v="43.598100000000002"/>
    <n v="0.39"/>
  </r>
  <r>
    <n v="7353"/>
    <s v="CA-2017-152135"/>
    <x v="630"/>
    <x v="3"/>
    <n v="3"/>
    <x v="10"/>
    <s v="Thu"/>
    <d v="2017-03-18T00:00:00"/>
    <x v="0"/>
    <s v="MG-17650"/>
    <s v="Matthew Grinstein"/>
    <s v="Home Office"/>
    <s v="United States"/>
    <s v="Lakewood"/>
    <x v="24"/>
    <n v="44107"/>
    <x v="3"/>
    <s v="TEC-PH-10003505"/>
    <x v="2"/>
    <s v="Phones"/>
    <s v="Geemarc AmpliPOWER60"/>
    <n v="445.44"/>
    <n v="8"/>
    <x v="8"/>
    <n v="-81.664000000000001"/>
    <n v="-0.18333333333333335"/>
  </r>
  <r>
    <n v="7354"/>
    <s v="CA-2016-151974"/>
    <x v="924"/>
    <x v="0"/>
    <n v="9"/>
    <x v="8"/>
    <s v="Thu"/>
    <d v="2016-09-29T00:00:00"/>
    <x v="1"/>
    <s v="RD-19660"/>
    <s v="Robert Dilbeck"/>
    <s v="Home Office"/>
    <s v="United States"/>
    <s v="Philadelphia"/>
    <x v="9"/>
    <n v="19134"/>
    <x v="3"/>
    <s v="OFF-LA-10004484"/>
    <x v="1"/>
    <s v="Labels"/>
    <s v="Avery 476"/>
    <n v="16.52"/>
    <n v="5"/>
    <x v="2"/>
    <n v="5.3689999999999998"/>
    <n v="0.32500000000000001"/>
  </r>
  <r>
    <n v="7355"/>
    <s v="CA-2017-154102"/>
    <x v="691"/>
    <x v="3"/>
    <n v="2"/>
    <x v="11"/>
    <s v="Mon"/>
    <d v="2017-02-13T00:00:00"/>
    <x v="1"/>
    <s v="SN-20560"/>
    <s v="Skye Norling"/>
    <s v="Home Office"/>
    <s v="United States"/>
    <s v="San Francisco"/>
    <x v="1"/>
    <n v="94109"/>
    <x v="1"/>
    <s v="OFF-PA-10001593"/>
    <x v="1"/>
    <s v="Paper"/>
    <s v="Xerox 1947"/>
    <n v="29.9"/>
    <n v="5"/>
    <x v="0"/>
    <n v="13.455"/>
    <n v="0.45"/>
  </r>
  <r>
    <n v="7356"/>
    <s v="CA-2015-139780"/>
    <x v="617"/>
    <x v="1"/>
    <n v="12"/>
    <x v="4"/>
    <s v="Thu"/>
    <d v="2016-01-02T00:00:00"/>
    <x v="0"/>
    <s v="AH-10690"/>
    <s v="Anna Häberlin"/>
    <s v="Corporate"/>
    <s v="United States"/>
    <s v="Detroit"/>
    <x v="12"/>
    <n v="48205"/>
    <x v="2"/>
    <s v="OFF-BI-10004139"/>
    <x v="1"/>
    <s v="Binders"/>
    <s v="Fellowes Presentation Covers for Comb Binding Machines"/>
    <n v="116.4"/>
    <n v="8"/>
    <x v="0"/>
    <n v="52.38"/>
    <n v="0.45"/>
  </r>
  <r>
    <n v="7359"/>
    <s v="US-2014-115189"/>
    <x v="125"/>
    <x v="2"/>
    <n v="12"/>
    <x v="4"/>
    <s v="Tue"/>
    <d v="2015-01-03T00:00:00"/>
    <x v="0"/>
    <s v="AR-10345"/>
    <s v="Alex Russell"/>
    <s v="Corporate"/>
    <s v="United States"/>
    <s v="Philadelphia"/>
    <x v="9"/>
    <n v="19143"/>
    <x v="3"/>
    <s v="TEC-PH-10002170"/>
    <x v="2"/>
    <s v="Phones"/>
    <s v="ClearSounds CSC500 Amplified Spirit Phone Corded phone"/>
    <n v="251.964"/>
    <n v="6"/>
    <x v="8"/>
    <n v="-50.392800000000001"/>
    <n v="-0.2"/>
  </r>
  <r>
    <n v="7361"/>
    <s v="CA-2016-163594"/>
    <x v="405"/>
    <x v="0"/>
    <n v="4"/>
    <x v="3"/>
    <s v="Tue"/>
    <d v="2016-04-14T00:00:00"/>
    <x v="2"/>
    <s v="JF-15295"/>
    <s v="Jason Fortune-"/>
    <s v="Consumer"/>
    <s v="United States"/>
    <s v="Los Angeles"/>
    <x v="1"/>
    <n v="90036"/>
    <x v="1"/>
    <s v="OFF-PA-10000809"/>
    <x v="1"/>
    <s v="Paper"/>
    <s v="Xerox 206"/>
    <n v="19.440000000000001"/>
    <n v="3"/>
    <x v="0"/>
    <n v="9.3312000000000008"/>
    <n v="0.48000000000000004"/>
  </r>
  <r>
    <n v="7364"/>
    <s v="CA-2016-127243"/>
    <x v="85"/>
    <x v="0"/>
    <n v="11"/>
    <x v="0"/>
    <s v="Mon"/>
    <d v="2016-12-04T00:00:00"/>
    <x v="1"/>
    <s v="DS-13180"/>
    <s v="David Smith"/>
    <s v="Corporate"/>
    <s v="United States"/>
    <s v="Philadelphia"/>
    <x v="9"/>
    <n v="19140"/>
    <x v="3"/>
    <s v="TEC-PH-10004539"/>
    <x v="2"/>
    <s v="Phones"/>
    <s v="Wireless Extenders zBoost YX545 SOHO Signal Booster"/>
    <n v="340.18200000000002"/>
    <n v="3"/>
    <x v="8"/>
    <n v="-73.706100000000006"/>
    <n v="-0.21666666666666667"/>
  </r>
  <r>
    <n v="7370"/>
    <s v="CA-2015-110345"/>
    <x v="995"/>
    <x v="1"/>
    <n v="3"/>
    <x v="10"/>
    <s v="Mon"/>
    <d v="2015-03-11T00:00:00"/>
    <x v="0"/>
    <s v="TG-21310"/>
    <s v="Toby Gnade"/>
    <s v="Consumer"/>
    <s v="United States"/>
    <s v="Raleigh"/>
    <x v="3"/>
    <n v="27604"/>
    <x v="0"/>
    <s v="OFF-LA-10001175"/>
    <x v="1"/>
    <s v="Labels"/>
    <s v="Avery 514"/>
    <n v="4.6079999999999997"/>
    <n v="2"/>
    <x v="2"/>
    <n v="1.6704000000000001"/>
    <n v="0.36250000000000004"/>
  </r>
  <r>
    <n v="7371"/>
    <s v="CA-2014-107769"/>
    <x v="911"/>
    <x v="2"/>
    <n v="10"/>
    <x v="2"/>
    <s v="Tue"/>
    <d v="2014-11-01T00:00:00"/>
    <x v="1"/>
    <s v="BT-11395"/>
    <s v="Bill Tyler"/>
    <s v="Corporate"/>
    <s v="United States"/>
    <s v="Garden City"/>
    <x v="41"/>
    <n v="67846"/>
    <x v="2"/>
    <s v="TEC-PH-10001336"/>
    <x v="2"/>
    <s v="Phones"/>
    <s v="Digium D40 VoIP phone"/>
    <n v="257.98"/>
    <n v="2"/>
    <x v="0"/>
    <n v="74.8142"/>
    <n v="0.28999999999999998"/>
  </r>
  <r>
    <n v="7372"/>
    <s v="US-2017-123862"/>
    <x v="361"/>
    <x v="3"/>
    <n v="1"/>
    <x v="9"/>
    <s v="Sat"/>
    <d v="2017-01-09T00:00:00"/>
    <x v="0"/>
    <s v="JF-15190"/>
    <s v="Jamie Frazer"/>
    <s v="Consumer"/>
    <s v="United States"/>
    <s v="Long Beach"/>
    <x v="1"/>
    <n v="90805"/>
    <x v="1"/>
    <s v="OFF-ST-10000760"/>
    <x v="1"/>
    <s v="Storage"/>
    <s v="Eldon Fold 'N Roll Cart System"/>
    <n v="153.78"/>
    <n v="11"/>
    <x v="0"/>
    <n v="44.596200000000003"/>
    <n v="0.29000000000000004"/>
  </r>
  <r>
    <n v="7377"/>
    <s v="US-2017-145597"/>
    <x v="802"/>
    <x v="3"/>
    <n v="11"/>
    <x v="0"/>
    <s v="Thu"/>
    <d v="2017-11-05T00:00:00"/>
    <x v="2"/>
    <s v="GG-14650"/>
    <s v="Greg Guthrie"/>
    <s v="Corporate"/>
    <s v="United States"/>
    <s v="Bloomington"/>
    <x v="10"/>
    <n v="61701"/>
    <x v="2"/>
    <s v="OFF-AR-10001958"/>
    <x v="1"/>
    <s v="Art"/>
    <s v="Stanley Bostitch Contemporary Electric Pencil Sharpeners"/>
    <n v="54.335999999999999"/>
    <n v="4"/>
    <x v="2"/>
    <n v="5.4336000000000002"/>
    <n v="0.1"/>
  </r>
  <r>
    <n v="7378"/>
    <s v="CA-2014-132787"/>
    <x v="111"/>
    <x v="2"/>
    <n v="9"/>
    <x v="8"/>
    <s v="Fri"/>
    <d v="2014-09-23T00:00:00"/>
    <x v="1"/>
    <s v="MC-18130"/>
    <s v="Mike Caudle"/>
    <s v="Corporate"/>
    <s v="United States"/>
    <s v="Seattle"/>
    <x v="4"/>
    <n v="98115"/>
    <x v="1"/>
    <s v="OFF-ST-10001321"/>
    <x v="1"/>
    <s v="Storage"/>
    <s v="Decoflex Hanging Personal Folder File, Blue"/>
    <n v="92.52"/>
    <n v="6"/>
    <x v="0"/>
    <n v="24.980399999999999"/>
    <n v="0.27"/>
  </r>
  <r>
    <n v="7379"/>
    <s v="CA-2015-136224"/>
    <x v="70"/>
    <x v="1"/>
    <n v="5"/>
    <x v="5"/>
    <s v="Sun"/>
    <d v="2015-05-31T00:00:00"/>
    <x v="3"/>
    <s v="ML-18265"/>
    <s v="Muhammed Lee"/>
    <s v="Consumer"/>
    <s v="United States"/>
    <s v="Fayetteville"/>
    <x v="3"/>
    <n v="28314"/>
    <x v="0"/>
    <s v="OFF-AR-10003504"/>
    <x v="1"/>
    <s v="Art"/>
    <s v="Newell 347"/>
    <n v="10.272"/>
    <n v="3"/>
    <x v="2"/>
    <n v="1.1556"/>
    <n v="0.11249999999999999"/>
  </r>
  <r>
    <n v="7380"/>
    <s v="CA-2016-105732"/>
    <x v="1156"/>
    <x v="0"/>
    <n v="9"/>
    <x v="8"/>
    <s v="Tue"/>
    <d v="2016-09-18T00:00:00"/>
    <x v="1"/>
    <s v="AG-10270"/>
    <s v="Alejandro Grove"/>
    <s v="Consumer"/>
    <s v="United States"/>
    <s v="Omaha"/>
    <x v="8"/>
    <n v="68104"/>
    <x v="2"/>
    <s v="OFF-ST-10000419"/>
    <x v="1"/>
    <s v="Storage"/>
    <s v="Rogers Jumbo File, Granite"/>
    <n v="40.74"/>
    <n v="3"/>
    <x v="0"/>
    <n v="0.40739999999999998"/>
    <n v="9.9999999999999985E-3"/>
  </r>
  <r>
    <n v="7390"/>
    <s v="CA-2017-108035"/>
    <x v="1157"/>
    <x v="3"/>
    <n v="11"/>
    <x v="0"/>
    <s v="Wed"/>
    <d v="2017-12-03T00:00:00"/>
    <x v="1"/>
    <s v="TT-21070"/>
    <s v="Ted Trevino"/>
    <s v="Consumer"/>
    <s v="United States"/>
    <s v="Chattanooga"/>
    <x v="18"/>
    <n v="37421"/>
    <x v="0"/>
    <s v="FUR-CH-10000454"/>
    <x v="0"/>
    <s v="Chairs"/>
    <s v="Hon Deluxe Fabric Upholstered Stacking Chairs, Rounded Back"/>
    <n v="390.36799999999999"/>
    <n v="2"/>
    <x v="2"/>
    <n v="48.795999999999999"/>
    <n v="0.125"/>
  </r>
  <r>
    <n v="7392"/>
    <s v="CA-2017-160031"/>
    <x v="765"/>
    <x v="3"/>
    <n v="12"/>
    <x v="4"/>
    <s v="Mon"/>
    <d v="2017-12-07T00:00:00"/>
    <x v="0"/>
    <s v="LT-16765"/>
    <s v="Larry Tron"/>
    <s v="Consumer"/>
    <s v="United States"/>
    <s v="Fairfield"/>
    <x v="24"/>
    <n v="45014"/>
    <x v="3"/>
    <s v="OFF-PA-10000241"/>
    <x v="1"/>
    <s v="Paper"/>
    <s v="IBM Multi-Purpose Copy Paper, 8 1/2 x 11&quot;, Case"/>
    <n v="74.352000000000004"/>
    <n v="3"/>
    <x v="2"/>
    <n v="23.234999999999999"/>
    <n v="0.3125"/>
  </r>
  <r>
    <n v="7393"/>
    <s v="CA-2017-147844"/>
    <x v="739"/>
    <x v="3"/>
    <n v="5"/>
    <x v="5"/>
    <s v="Tue"/>
    <d v="2017-05-06T00:00:00"/>
    <x v="1"/>
    <s v="DD-13570"/>
    <s v="Dorothy Dickinson"/>
    <s v="Consumer"/>
    <s v="United States"/>
    <s v="Los Angeles"/>
    <x v="1"/>
    <n v="90049"/>
    <x v="1"/>
    <s v="OFF-PA-10003016"/>
    <x v="1"/>
    <s v="Paper"/>
    <s v="Adams &quot;While You Were Out&quot; Message Pads"/>
    <n v="15.7"/>
    <n v="5"/>
    <x v="0"/>
    <n v="7.0650000000000004"/>
    <n v="0.45000000000000007"/>
  </r>
  <r>
    <n v="7396"/>
    <s v="CA-2016-110975"/>
    <x v="588"/>
    <x v="0"/>
    <n v="12"/>
    <x v="4"/>
    <s v="Sun"/>
    <d v="2016-12-30T00:00:00"/>
    <x v="1"/>
    <s v="DB-12970"/>
    <s v="Darren Budd"/>
    <s v="Corporate"/>
    <s v="United States"/>
    <s v="New York City"/>
    <x v="15"/>
    <n v="10024"/>
    <x v="3"/>
    <s v="FUR-TA-10002958"/>
    <x v="0"/>
    <s v="Tables"/>
    <s v="Bevis Oval Conference Table, Walnut"/>
    <n v="313.17599999999999"/>
    <n v="2"/>
    <x v="8"/>
    <n v="-120.0508"/>
    <n v="-0.38333333333333336"/>
  </r>
  <r>
    <n v="7398"/>
    <s v="CA-2014-141649"/>
    <x v="584"/>
    <x v="2"/>
    <n v="9"/>
    <x v="8"/>
    <s v="Tue"/>
    <d v="2014-09-30T00:00:00"/>
    <x v="3"/>
    <s v="DM-12955"/>
    <s v="Dario Medina"/>
    <s v="Corporate"/>
    <s v="United States"/>
    <s v="Fairfield"/>
    <x v="24"/>
    <n v="45014"/>
    <x v="3"/>
    <s v="OFF-AP-10003217"/>
    <x v="1"/>
    <s v="Appliances"/>
    <s v="Eureka Sanitaire  Commercial Upright"/>
    <n v="795.40800000000002"/>
    <n v="6"/>
    <x v="2"/>
    <n v="59.6556"/>
    <n v="7.4999999999999997E-2"/>
  </r>
  <r>
    <n v="7399"/>
    <s v="CA-2014-124807"/>
    <x v="136"/>
    <x v="2"/>
    <n v="7"/>
    <x v="7"/>
    <s v="Sat"/>
    <d v="2014-07-15T00:00:00"/>
    <x v="0"/>
    <s v="ME-17725"/>
    <s v="Max Engle"/>
    <s v="Consumer"/>
    <s v="United States"/>
    <s v="Chicago"/>
    <x v="10"/>
    <n v="60610"/>
    <x v="2"/>
    <s v="OFF-PA-10001526"/>
    <x v="1"/>
    <s v="Paper"/>
    <s v="Xerox 1949"/>
    <n v="35.856000000000002"/>
    <n v="9"/>
    <x v="2"/>
    <n v="12.9978"/>
    <n v="0.36249999999999999"/>
  </r>
  <r>
    <n v="7401"/>
    <s v="CA-2016-110009"/>
    <x v="162"/>
    <x v="0"/>
    <n v="9"/>
    <x v="8"/>
    <s v="Thu"/>
    <d v="2016-09-13T00:00:00"/>
    <x v="1"/>
    <s v="TR-21325"/>
    <s v="Toby Ritter"/>
    <s v="Consumer"/>
    <s v="United States"/>
    <s v="Seattle"/>
    <x v="4"/>
    <n v="98103"/>
    <x v="1"/>
    <s v="FUR-FU-10003039"/>
    <x v="0"/>
    <s v="Furnishings"/>
    <s v="Howard Miller 11-1/2&quot; Diameter Grantwood Wall Clock"/>
    <n v="43.13"/>
    <n v="1"/>
    <x v="0"/>
    <n v="14.664199999999999"/>
    <n v="0.33999999999999997"/>
  </r>
  <r>
    <n v="7403"/>
    <s v="CA-2017-168172"/>
    <x v="631"/>
    <x v="3"/>
    <n v="8"/>
    <x v="6"/>
    <s v="Sun"/>
    <d v="2017-08-10T00:00:00"/>
    <x v="1"/>
    <s v="SH-20395"/>
    <s v="Shahid Hopkins"/>
    <s v="Consumer"/>
    <s v="United States"/>
    <s v="New York City"/>
    <x v="15"/>
    <n v="10011"/>
    <x v="3"/>
    <s v="OFF-SU-10002573"/>
    <x v="1"/>
    <s v="Supplies"/>
    <s v="Acme 10&quot; Easy Grip Assistive Scissors"/>
    <n v="70.12"/>
    <n v="4"/>
    <x v="0"/>
    <n v="21.036000000000001"/>
    <n v="0.3"/>
  </r>
  <r>
    <n v="7404"/>
    <s v="CA-2015-100146"/>
    <x v="262"/>
    <x v="1"/>
    <n v="5"/>
    <x v="5"/>
    <s v="Thu"/>
    <d v="2015-05-19T00:00:00"/>
    <x v="1"/>
    <s v="CB-12535"/>
    <s v="Claudia Bergmann"/>
    <s v="Corporate"/>
    <s v="United States"/>
    <s v="Camarillo"/>
    <x v="1"/>
    <n v="93010"/>
    <x v="1"/>
    <s v="FUR-BO-10004015"/>
    <x v="0"/>
    <s v="Bookcases"/>
    <s v="Bush Andora Bookcase, Maple/Graphite Gray Finish"/>
    <n v="509.95749999999998"/>
    <n v="5"/>
    <x v="11"/>
    <n v="41.996499999999997"/>
    <n v="8.2352941176470587E-2"/>
  </r>
  <r>
    <n v="7408"/>
    <s v="CA-2017-152079"/>
    <x v="175"/>
    <x v="3"/>
    <n v="1"/>
    <x v="9"/>
    <s v="Fri"/>
    <d v="2017-01-21T00:00:00"/>
    <x v="2"/>
    <s v="ML-17410"/>
    <s v="Maris LaWare"/>
    <s v="Consumer"/>
    <s v="United States"/>
    <s v="Chicago"/>
    <x v="10"/>
    <n v="60653"/>
    <x v="2"/>
    <s v="OFF-LA-10001613"/>
    <x v="1"/>
    <s v="Labels"/>
    <s v="Avery File Folder Labels"/>
    <n v="11.52"/>
    <n v="5"/>
    <x v="2"/>
    <n v="4.1760000000000002"/>
    <n v="0.36250000000000004"/>
  </r>
  <r>
    <n v="7409"/>
    <s v="CA-2016-129728"/>
    <x v="197"/>
    <x v="0"/>
    <n v="5"/>
    <x v="5"/>
    <s v="Mon"/>
    <d v="2016-06-06T00:00:00"/>
    <x v="1"/>
    <s v="JG-15310"/>
    <s v="Jason Gross"/>
    <s v="Corporate"/>
    <s v="United States"/>
    <s v="Los Angeles"/>
    <x v="1"/>
    <n v="90032"/>
    <x v="1"/>
    <s v="FUR-FU-10003247"/>
    <x v="0"/>
    <s v="Furnishings"/>
    <s v="36X48 HARDFLOOR CHAIRMAT"/>
    <n v="167.84"/>
    <n v="8"/>
    <x v="0"/>
    <n v="11.748799999999999"/>
    <n v="6.9999999999999993E-2"/>
  </r>
  <r>
    <n v="7410"/>
    <s v="CA-2014-121769"/>
    <x v="910"/>
    <x v="2"/>
    <n v="4"/>
    <x v="3"/>
    <s v="Tue"/>
    <d v="2014-04-12T00:00:00"/>
    <x v="1"/>
    <s v="JS-15880"/>
    <s v="John Stevenson"/>
    <s v="Consumer"/>
    <s v="United States"/>
    <s v="Toledo"/>
    <x v="24"/>
    <n v="43615"/>
    <x v="3"/>
    <s v="FUR-TA-10004442"/>
    <x v="0"/>
    <s v="Tables"/>
    <s v="Riverside Furniture Stanwyck Manor Table Series"/>
    <n v="172.11"/>
    <n v="1"/>
    <x v="8"/>
    <n v="-94.660499999999999"/>
    <n v="-0.54999999999999993"/>
  </r>
  <r>
    <n v="7411"/>
    <s v="CA-2014-103058"/>
    <x v="149"/>
    <x v="2"/>
    <n v="7"/>
    <x v="7"/>
    <s v="Wed"/>
    <d v="2014-07-24T00:00:00"/>
    <x v="2"/>
    <s v="AG-10270"/>
    <s v="Alejandro Grove"/>
    <s v="Consumer"/>
    <s v="United States"/>
    <s v="New York City"/>
    <x v="15"/>
    <n v="10011"/>
    <x v="3"/>
    <s v="TEC-AC-10001314"/>
    <x v="2"/>
    <s v="Accessories"/>
    <s v="Case Logic 2.4GHz Wireless Keyboard"/>
    <n v="99.98"/>
    <n v="2"/>
    <x v="0"/>
    <n v="7.9984000000000002"/>
    <n v="0.08"/>
  </r>
  <r>
    <n v="7412"/>
    <s v="CA-2017-121125"/>
    <x v="1105"/>
    <x v="3"/>
    <n v="5"/>
    <x v="5"/>
    <s v="Tue"/>
    <d v="2017-06-03T00:00:00"/>
    <x v="1"/>
    <s v="MG-17890"/>
    <s v="Michael Granlund"/>
    <s v="Home Office"/>
    <s v="United States"/>
    <s v="Tigard"/>
    <x v="21"/>
    <n v="97224"/>
    <x v="1"/>
    <s v="TEC-PH-10001619"/>
    <x v="2"/>
    <s v="Phones"/>
    <s v="LG G3"/>
    <n v="156.792"/>
    <n v="1"/>
    <x v="2"/>
    <n v="17.639099999999999"/>
    <n v="0.11249999999999999"/>
  </r>
  <r>
    <n v="7415"/>
    <s v="US-2016-114013"/>
    <x v="69"/>
    <x v="0"/>
    <n v="3"/>
    <x v="10"/>
    <s v="Sun"/>
    <d v="2016-03-15T00:00:00"/>
    <x v="0"/>
    <s v="SC-20770"/>
    <s v="Stewart Carmichael"/>
    <s v="Corporate"/>
    <s v="United States"/>
    <s v="Philadelphia"/>
    <x v="9"/>
    <n v="19134"/>
    <x v="3"/>
    <s v="FUR-CH-10004287"/>
    <x v="0"/>
    <s v="Chairs"/>
    <s v="SAFCO Arco Folding Chair"/>
    <n v="386.68"/>
    <n v="2"/>
    <x v="4"/>
    <n v="-5.524"/>
    <n v="-1.4285714285714285E-2"/>
  </r>
  <r>
    <n v="7424"/>
    <s v="CA-2017-135069"/>
    <x v="317"/>
    <x v="3"/>
    <n v="4"/>
    <x v="3"/>
    <s v="Mon"/>
    <d v="2017-04-14T00:00:00"/>
    <x v="1"/>
    <s v="BS-11755"/>
    <s v="Bruce Stewart"/>
    <s v="Consumer"/>
    <s v="United States"/>
    <s v="Philadelphia"/>
    <x v="9"/>
    <n v="19143"/>
    <x v="3"/>
    <s v="OFF-AP-10000026"/>
    <x v="1"/>
    <s v="Appliances"/>
    <s v="Tripp Lite Isotel 6 Outlet Surge Protector with Fax/Modem Protection"/>
    <n v="195.10400000000001"/>
    <n v="4"/>
    <x v="2"/>
    <n v="21.949200000000001"/>
    <n v="0.1125"/>
  </r>
  <r>
    <n v="7426"/>
    <s v="CA-2016-101693"/>
    <x v="671"/>
    <x v="0"/>
    <n v="6"/>
    <x v="1"/>
    <s v="Sat"/>
    <d v="2016-06-27T00:00:00"/>
    <x v="0"/>
    <s v="LC-17140"/>
    <s v="Logan Currie"/>
    <s v="Consumer"/>
    <s v="United States"/>
    <s v="Houston"/>
    <x v="5"/>
    <n v="77070"/>
    <x v="2"/>
    <s v="FUR-CH-10001146"/>
    <x v="0"/>
    <s v="Chairs"/>
    <s v="Global Value Mid-Back Manager's Chair, Gray"/>
    <n v="85.245999999999995"/>
    <n v="2"/>
    <x v="4"/>
    <n v="-6.0890000000000004"/>
    <n v="-7.1428571428571438E-2"/>
  </r>
  <r>
    <n v="7433"/>
    <s v="CA-2014-161249"/>
    <x v="128"/>
    <x v="2"/>
    <n v="8"/>
    <x v="6"/>
    <s v="Sat"/>
    <d v="2014-08-13T00:00:00"/>
    <x v="1"/>
    <s v="RD-19720"/>
    <s v="Roger Demir"/>
    <s v="Consumer"/>
    <s v="United States"/>
    <s v="Phoenix"/>
    <x v="16"/>
    <n v="85023"/>
    <x v="1"/>
    <s v="OFF-FA-10004838"/>
    <x v="1"/>
    <s v="Fasteners"/>
    <s v="Super Bands, 12/Pack"/>
    <n v="4.4640000000000004"/>
    <n v="3"/>
    <x v="2"/>
    <n v="-0.9486"/>
    <n v="-0.21249999999999997"/>
  </r>
  <r>
    <n v="7438"/>
    <s v="CA-2014-165568"/>
    <x v="1158"/>
    <x v="2"/>
    <n v="2"/>
    <x v="11"/>
    <s v="Sat"/>
    <d v="2014-02-19T00:00:00"/>
    <x v="1"/>
    <s v="BF-11020"/>
    <s v="Barry Französisch"/>
    <s v="Corporate"/>
    <s v="United States"/>
    <s v="Seattle"/>
    <x v="4"/>
    <n v="98105"/>
    <x v="1"/>
    <s v="OFF-BI-10001031"/>
    <x v="1"/>
    <s v="Binders"/>
    <s v="Pressboard Data Binders by Wilson Jones"/>
    <n v="21.36"/>
    <n v="5"/>
    <x v="2"/>
    <n v="7.2089999999999996"/>
    <n v="0.33749999999999997"/>
  </r>
  <r>
    <n v="7439"/>
    <s v="CA-2015-145457"/>
    <x v="536"/>
    <x v="1"/>
    <n v="3"/>
    <x v="10"/>
    <s v="Tue"/>
    <d v="2015-03-27T00:00:00"/>
    <x v="0"/>
    <s v="CP-12085"/>
    <s v="Cathy Prescott"/>
    <s v="Corporate"/>
    <s v="United States"/>
    <s v="Covington"/>
    <x v="4"/>
    <n v="98042"/>
    <x v="1"/>
    <s v="FUR-FU-10003832"/>
    <x v="0"/>
    <s v="Furnishings"/>
    <s v="Eldon Expressions Punched Metal &amp; Wood Desk Accessories, Black &amp; Cherry"/>
    <n v="46.9"/>
    <n v="5"/>
    <x v="0"/>
    <n v="13.132"/>
    <n v="0.28000000000000003"/>
  </r>
  <r>
    <n v="7440"/>
    <s v="US-2017-163657"/>
    <x v="263"/>
    <x v="3"/>
    <n v="9"/>
    <x v="8"/>
    <s v="Sat"/>
    <d v="2017-09-06T00:00:00"/>
    <x v="1"/>
    <s v="JL-15235"/>
    <s v="Janet Lee"/>
    <s v="Consumer"/>
    <s v="United States"/>
    <s v="Los Angeles"/>
    <x v="1"/>
    <n v="90049"/>
    <x v="1"/>
    <s v="OFF-BI-10000138"/>
    <x v="1"/>
    <s v="Binders"/>
    <s v="Acco Translucent Poly Ring Binders"/>
    <n v="18.72"/>
    <n v="5"/>
    <x v="2"/>
    <n v="6.5519999999999996"/>
    <n v="0.35"/>
  </r>
  <r>
    <n v="7442"/>
    <s v="CA-2015-120446"/>
    <x v="544"/>
    <x v="1"/>
    <n v="11"/>
    <x v="0"/>
    <s v="Mon"/>
    <d v="2015-11-18T00:00:00"/>
    <x v="2"/>
    <s v="JG-15805"/>
    <s v="John Grady"/>
    <s v="Corporate"/>
    <s v="United States"/>
    <s v="San Diego"/>
    <x v="1"/>
    <n v="92105"/>
    <x v="1"/>
    <s v="OFF-LA-10003148"/>
    <x v="1"/>
    <s v="Labels"/>
    <s v="Avery 51"/>
    <n v="18.899999999999999"/>
    <n v="3"/>
    <x v="0"/>
    <n v="8.6940000000000008"/>
    <n v="0.46000000000000008"/>
  </r>
  <r>
    <n v="7443"/>
    <s v="CA-2014-109932"/>
    <x v="335"/>
    <x v="2"/>
    <n v="12"/>
    <x v="4"/>
    <s v="Tue"/>
    <d v="2014-12-11T00:00:00"/>
    <x v="2"/>
    <s v="VP-21760"/>
    <s v="Victoria Pisteka"/>
    <s v="Corporate"/>
    <s v="United States"/>
    <s v="Brownsville"/>
    <x v="5"/>
    <n v="78521"/>
    <x v="2"/>
    <s v="OFF-PA-10001804"/>
    <x v="1"/>
    <s v="Paper"/>
    <s v="Xerox 195"/>
    <n v="10.688000000000001"/>
    <n v="2"/>
    <x v="2"/>
    <n v="3.7408000000000001"/>
    <n v="0.35"/>
  </r>
  <r>
    <n v="7445"/>
    <s v="CA-2017-127474"/>
    <x v="444"/>
    <x v="3"/>
    <n v="2"/>
    <x v="11"/>
    <s v="Fri"/>
    <d v="2017-02-07T00:00:00"/>
    <x v="0"/>
    <s v="RD-19810"/>
    <s v="Ross DeVincentis"/>
    <s v="Home Office"/>
    <s v="United States"/>
    <s v="Chicago"/>
    <x v="10"/>
    <n v="60610"/>
    <x v="2"/>
    <s v="OFF-PA-10001166"/>
    <x v="1"/>
    <s v="Paper"/>
    <s v="Xerox 2"/>
    <n v="5.1840000000000002"/>
    <n v="1"/>
    <x v="2"/>
    <n v="1.8144"/>
    <n v="0.35"/>
  </r>
  <r>
    <n v="7449"/>
    <s v="CA-2017-115448"/>
    <x v="341"/>
    <x v="3"/>
    <n v="11"/>
    <x v="0"/>
    <s v="Sat"/>
    <d v="2017-11-14T00:00:00"/>
    <x v="2"/>
    <s v="MH-18025"/>
    <s v="Michelle Huthwaite"/>
    <s v="Consumer"/>
    <s v="United States"/>
    <s v="Knoxville"/>
    <x v="18"/>
    <n v="37918"/>
    <x v="0"/>
    <s v="FUR-FU-10004090"/>
    <x v="0"/>
    <s v="Furnishings"/>
    <s v="Executive Impressions 14&quot; Contract Wall Clock"/>
    <n v="88.92"/>
    <n v="5"/>
    <x v="2"/>
    <n v="14.4495"/>
    <n v="0.16250000000000001"/>
  </r>
  <r>
    <n v="7450"/>
    <s v="CA-2017-105669"/>
    <x v="693"/>
    <x v="3"/>
    <n v="9"/>
    <x v="8"/>
    <s v="Sun"/>
    <d v="2017-09-22T00:00:00"/>
    <x v="0"/>
    <s v="SJ-20125"/>
    <s v="Sanjit Jacobs"/>
    <s v="Home Office"/>
    <s v="United States"/>
    <s v="Houston"/>
    <x v="5"/>
    <n v="77036"/>
    <x v="2"/>
    <s v="OFF-AR-10000390"/>
    <x v="1"/>
    <s v="Art"/>
    <s v="Newell Chalk Holder"/>
    <n v="9.9120000000000008"/>
    <n v="3"/>
    <x v="2"/>
    <n v="3.2214"/>
    <n v="0.32499999999999996"/>
  </r>
  <r>
    <n v="7454"/>
    <s v="CA-2017-134796"/>
    <x v="640"/>
    <x v="3"/>
    <n v="6"/>
    <x v="1"/>
    <s v="Sun"/>
    <d v="2017-07-01T00:00:00"/>
    <x v="1"/>
    <s v="FM-14380"/>
    <s v="Fred McMath"/>
    <s v="Consumer"/>
    <s v="United States"/>
    <s v="Bolingbrook"/>
    <x v="10"/>
    <n v="60440"/>
    <x v="2"/>
    <s v="TEC-PH-10003505"/>
    <x v="2"/>
    <s v="Phones"/>
    <s v="Geemarc AmpliPOWER60"/>
    <n v="148.47999999999999"/>
    <n v="2"/>
    <x v="2"/>
    <n v="16.704000000000001"/>
    <n v="0.11250000000000002"/>
  </r>
  <r>
    <n v="7455"/>
    <s v="CA-2016-137743"/>
    <x v="1159"/>
    <x v="0"/>
    <n v="7"/>
    <x v="7"/>
    <s v="Sat"/>
    <d v="2016-08-04T00:00:00"/>
    <x v="1"/>
    <s v="KH-16360"/>
    <s v="Katherine Hughes"/>
    <s v="Consumer"/>
    <s v="United States"/>
    <s v="Chicago"/>
    <x v="10"/>
    <n v="60623"/>
    <x v="2"/>
    <s v="OFF-LA-10003663"/>
    <x v="1"/>
    <s v="Labels"/>
    <s v="Avery 498"/>
    <n v="9.2479999999999993"/>
    <n v="4"/>
    <x v="2"/>
    <n v="3.1212"/>
    <n v="0.33750000000000002"/>
  </r>
  <r>
    <n v="7457"/>
    <s v="CA-2015-137974"/>
    <x v="389"/>
    <x v="1"/>
    <n v="4"/>
    <x v="3"/>
    <s v="Thu"/>
    <d v="2015-04-18T00:00:00"/>
    <x v="2"/>
    <s v="LL-16840"/>
    <s v="Lauren Leatherbury"/>
    <s v="Consumer"/>
    <s v="United States"/>
    <s v="Waynesboro"/>
    <x v="17"/>
    <n v="22980"/>
    <x v="0"/>
    <s v="TEC-PH-10002033"/>
    <x v="2"/>
    <s v="Phones"/>
    <s v="Konftel 250 Conference phone - Charcoal black"/>
    <n v="569.64"/>
    <n v="2"/>
    <x v="0"/>
    <n v="148.10640000000001"/>
    <n v="0.26"/>
  </r>
  <r>
    <n v="7461"/>
    <s v="US-2015-136987"/>
    <x v="345"/>
    <x v="1"/>
    <n v="4"/>
    <x v="3"/>
    <s v="Sat"/>
    <d v="2015-04-14T00:00:00"/>
    <x v="0"/>
    <s v="AR-10540"/>
    <s v="Andy Reiter"/>
    <s v="Consumer"/>
    <s v="United States"/>
    <s v="Los Angeles"/>
    <x v="1"/>
    <n v="90004"/>
    <x v="1"/>
    <s v="TEC-CO-10001943"/>
    <x v="2"/>
    <s v="Copiers"/>
    <s v="Canon PC-428 Personal Copier"/>
    <n v="639.96799999999996"/>
    <n v="4"/>
    <x v="2"/>
    <n v="215.98920000000001"/>
    <n v="0.33750000000000002"/>
  </r>
  <r>
    <n v="7463"/>
    <s v="CA-2015-138485"/>
    <x v="906"/>
    <x v="1"/>
    <n v="2"/>
    <x v="11"/>
    <s v="Fri"/>
    <d v="2015-03-01T00:00:00"/>
    <x v="0"/>
    <s v="NP-18670"/>
    <s v="Nora Paige"/>
    <s v="Consumer"/>
    <s v="United States"/>
    <s v="Seattle"/>
    <x v="4"/>
    <n v="98105"/>
    <x v="1"/>
    <s v="TEC-AC-10002076"/>
    <x v="2"/>
    <s v="Accessories"/>
    <s v="Microsoft Natural Keyboard Elite"/>
    <n v="538.91999999999996"/>
    <n v="9"/>
    <x v="0"/>
    <n v="80.837999999999994"/>
    <n v="0.15"/>
  </r>
  <r>
    <n v="7464"/>
    <s v="CA-2016-103709"/>
    <x v="162"/>
    <x v="0"/>
    <n v="9"/>
    <x v="8"/>
    <s v="Thu"/>
    <d v="2016-09-15T00:00:00"/>
    <x v="1"/>
    <s v="LP-17095"/>
    <s v="Liz Preis"/>
    <s v="Consumer"/>
    <s v="United States"/>
    <s v="Visalia"/>
    <x v="1"/>
    <n v="93277"/>
    <x v="1"/>
    <s v="OFF-AR-10003338"/>
    <x v="1"/>
    <s v="Art"/>
    <s v="Eberhard Faber 3 1/2&quot; Golf Pencils"/>
    <n v="14.88"/>
    <n v="2"/>
    <x v="0"/>
    <n v="3.72"/>
    <n v="0.25"/>
  </r>
  <r>
    <n v="7467"/>
    <s v="CA-2016-138282"/>
    <x v="287"/>
    <x v="0"/>
    <n v="5"/>
    <x v="5"/>
    <s v="Thu"/>
    <d v="2016-05-23T00:00:00"/>
    <x v="1"/>
    <s v="AH-10690"/>
    <s v="Anna Häberlin"/>
    <s v="Corporate"/>
    <s v="United States"/>
    <s v="Los Angeles"/>
    <x v="1"/>
    <n v="90008"/>
    <x v="1"/>
    <s v="OFF-AP-10001366"/>
    <x v="1"/>
    <s v="Appliances"/>
    <s v="Staple holder"/>
    <n v="87.84"/>
    <n v="8"/>
    <x v="0"/>
    <n v="23.716799999999999"/>
    <n v="0.26999999999999996"/>
  </r>
  <r>
    <n v="7468"/>
    <s v="CA-2017-148985"/>
    <x v="341"/>
    <x v="3"/>
    <n v="11"/>
    <x v="0"/>
    <s v="Sat"/>
    <d v="2017-11-15T00:00:00"/>
    <x v="0"/>
    <s v="TB-21190"/>
    <s v="Thomas Brumley"/>
    <s v="Home Office"/>
    <s v="United States"/>
    <s v="Los Angeles"/>
    <x v="1"/>
    <n v="90045"/>
    <x v="1"/>
    <s v="FUR-FU-10001424"/>
    <x v="0"/>
    <s v="Furnishings"/>
    <s v="Dax Clear Box Frame"/>
    <n v="34.92"/>
    <n v="4"/>
    <x v="0"/>
    <n v="11.8728"/>
    <n v="0.33999999999999997"/>
  </r>
  <r>
    <n v="7469"/>
    <s v="CA-2014-138100"/>
    <x v="1111"/>
    <x v="2"/>
    <n v="9"/>
    <x v="8"/>
    <s v="Mon"/>
    <d v="2014-09-20T00:00:00"/>
    <x v="1"/>
    <s v="AA-10315"/>
    <s v="Alex Avila"/>
    <s v="Consumer"/>
    <s v="United States"/>
    <s v="New York City"/>
    <x v="15"/>
    <n v="10011"/>
    <x v="3"/>
    <s v="OFF-PA-10000349"/>
    <x v="1"/>
    <s v="Paper"/>
    <s v="Easy-staple paper"/>
    <n v="14.94"/>
    <n v="3"/>
    <x v="0"/>
    <n v="7.0217999999999998"/>
    <n v="0.47000000000000003"/>
  </r>
  <r>
    <n v="7471"/>
    <s v="CA-2015-100734"/>
    <x v="423"/>
    <x v="1"/>
    <n v="9"/>
    <x v="8"/>
    <s v="Tue"/>
    <d v="2015-09-20T00:00:00"/>
    <x v="1"/>
    <s v="AC-10615"/>
    <s v="Ann Chong"/>
    <s v="Corporate"/>
    <s v="United States"/>
    <s v="Philadelphia"/>
    <x v="9"/>
    <n v="19143"/>
    <x v="3"/>
    <s v="OFF-BI-10002609"/>
    <x v="1"/>
    <s v="Binders"/>
    <s v="Avery Hidden Tab Dividers for Binding Systems"/>
    <n v="3.5760000000000001"/>
    <n v="4"/>
    <x v="7"/>
    <n v="-2.8607999999999998"/>
    <n v="-0.79999999999999993"/>
  </r>
  <r>
    <n v="7473"/>
    <s v="CA-2016-139997"/>
    <x v="943"/>
    <x v="0"/>
    <n v="7"/>
    <x v="7"/>
    <s v="Fri"/>
    <d v="2016-07-03T00:00:00"/>
    <x v="2"/>
    <s v="EM-14140"/>
    <s v="Eugene Moren"/>
    <s v="Home Office"/>
    <s v="United States"/>
    <s v="Lehi"/>
    <x v="7"/>
    <n v="84043"/>
    <x v="1"/>
    <s v="TEC-CO-10000971"/>
    <x v="2"/>
    <s v="Copiers"/>
    <s v="Hewlett Packard 310 Color Digital Copier"/>
    <n v="1499.95"/>
    <n v="5"/>
    <x v="0"/>
    <n v="449.98500000000001"/>
    <n v="0.3"/>
  </r>
  <r>
    <n v="7474"/>
    <s v="CA-2016-109652"/>
    <x v="340"/>
    <x v="0"/>
    <n v="4"/>
    <x v="3"/>
    <s v="Sun"/>
    <d v="2016-04-15T00:00:00"/>
    <x v="1"/>
    <s v="QJ-19255"/>
    <s v="Quincy Jones"/>
    <s v="Corporate"/>
    <s v="United States"/>
    <s v="Chicago"/>
    <x v="10"/>
    <n v="60653"/>
    <x v="2"/>
    <s v="OFF-AR-10000034"/>
    <x v="1"/>
    <s v="Art"/>
    <s v="BIC Brite Liner Grip Highlighters, Assorted, 5/Pack"/>
    <n v="13.568"/>
    <n v="4"/>
    <x v="2"/>
    <n v="3.2223999999999999"/>
    <n v="0.23749999999999999"/>
  </r>
  <r>
    <n v="7475"/>
    <s v="CA-2014-167199"/>
    <x v="1032"/>
    <x v="2"/>
    <n v="1"/>
    <x v="9"/>
    <s v="Mon"/>
    <d v="2014-01-10T00:00:00"/>
    <x v="1"/>
    <s v="ME-17320"/>
    <s v="Maria Etezadi"/>
    <s v="Home Office"/>
    <s v="United States"/>
    <s v="Henderson"/>
    <x v="0"/>
    <n v="42420"/>
    <x v="0"/>
    <s v="FUR-CH-10004063"/>
    <x v="0"/>
    <s v="Chairs"/>
    <s v="Global Deluxe High-Back Manager's Chair"/>
    <n v="2573.8200000000002"/>
    <n v="9"/>
    <x v="0"/>
    <n v="746.40779999999995"/>
    <n v="0.28999999999999998"/>
  </r>
  <r>
    <n v="7482"/>
    <s v="CA-2016-124583"/>
    <x v="142"/>
    <x v="0"/>
    <n v="9"/>
    <x v="8"/>
    <s v="Thu"/>
    <d v="2016-09-03T00:00:00"/>
    <x v="0"/>
    <s v="LB-16795"/>
    <s v="Laurel Beltran"/>
    <s v="Home Office"/>
    <s v="United States"/>
    <s v="Huntington Beach"/>
    <x v="1"/>
    <n v="92646"/>
    <x v="1"/>
    <s v="OFF-EN-10002500"/>
    <x v="1"/>
    <s v="Envelopes"/>
    <s v="Globe Weis Peel &amp; Seel First Class Envelopes"/>
    <n v="12.78"/>
    <n v="1"/>
    <x v="0"/>
    <n v="5.7510000000000003"/>
    <n v="0.45000000000000007"/>
  </r>
  <r>
    <n v="7483"/>
    <s v="CA-2014-113964"/>
    <x v="860"/>
    <x v="2"/>
    <n v="9"/>
    <x v="8"/>
    <s v="Tue"/>
    <d v="2014-09-30T00:00:00"/>
    <x v="1"/>
    <s v="JP-16135"/>
    <s v="Julie Prescott"/>
    <s v="Home Office"/>
    <s v="United States"/>
    <s v="New York City"/>
    <x v="15"/>
    <n v="10011"/>
    <x v="3"/>
    <s v="OFF-BI-10004654"/>
    <x v="1"/>
    <s v="Binders"/>
    <s v="Avery Binding System Hidden Tab Executive Style Index Sets"/>
    <n v="18.463999999999999"/>
    <n v="4"/>
    <x v="2"/>
    <n v="6.9240000000000004"/>
    <n v="0.37500000000000006"/>
  </r>
  <r>
    <n v="7484"/>
    <s v="CA-2014-129938"/>
    <x v="531"/>
    <x v="2"/>
    <n v="12"/>
    <x v="4"/>
    <s v="Mon"/>
    <d v="2014-12-17T00:00:00"/>
    <x v="0"/>
    <s v="EB-13705"/>
    <s v="Ed Braxton"/>
    <s v="Corporate"/>
    <s v="United States"/>
    <s v="Philadelphia"/>
    <x v="9"/>
    <n v="19140"/>
    <x v="3"/>
    <s v="FUR-CH-10003774"/>
    <x v="0"/>
    <s v="Chairs"/>
    <s v="Global Wood Trimmed Manager's Task Chair, Khaki"/>
    <n v="445.80200000000002"/>
    <n v="7"/>
    <x v="4"/>
    <n v="-108.2662"/>
    <n v="-0.24285714285714283"/>
  </r>
  <r>
    <n v="7487"/>
    <s v="US-2015-134558"/>
    <x v="543"/>
    <x v="1"/>
    <n v="12"/>
    <x v="4"/>
    <s v="Sat"/>
    <d v="2015-12-24T00:00:00"/>
    <x v="0"/>
    <s v="PM-19135"/>
    <s v="Peter McVee"/>
    <s v="Home Office"/>
    <s v="United States"/>
    <s v="Dover"/>
    <x v="38"/>
    <n v="3820"/>
    <x v="3"/>
    <s v="OFF-PA-10001184"/>
    <x v="1"/>
    <s v="Paper"/>
    <s v="Xerox 1903"/>
    <n v="29.9"/>
    <n v="5"/>
    <x v="0"/>
    <n v="14.651"/>
    <n v="0.49"/>
  </r>
  <r>
    <n v="7490"/>
    <s v="CA-2017-157196"/>
    <x v="60"/>
    <x v="3"/>
    <n v="11"/>
    <x v="0"/>
    <s v="Sun"/>
    <d v="2017-11-09T00:00:00"/>
    <x v="1"/>
    <s v="AA-10645"/>
    <s v="Anna Andreadi"/>
    <s v="Consumer"/>
    <s v="United States"/>
    <s v="San Diego"/>
    <x v="1"/>
    <n v="92105"/>
    <x v="1"/>
    <s v="OFF-PA-10003172"/>
    <x v="1"/>
    <s v="Paper"/>
    <s v="Xerox 1996"/>
    <n v="12.96"/>
    <n v="2"/>
    <x v="0"/>
    <n v="6.2207999999999997"/>
    <n v="0.47999999999999993"/>
  </r>
  <r>
    <n v="7491"/>
    <s v="CA-2015-108672"/>
    <x v="228"/>
    <x v="1"/>
    <n v="9"/>
    <x v="8"/>
    <s v="Thu"/>
    <d v="2015-09-16T00:00:00"/>
    <x v="1"/>
    <s v="FA-14230"/>
    <s v="Frank Atkinson"/>
    <s v="Corporate"/>
    <s v="United States"/>
    <s v="Los Angeles"/>
    <x v="1"/>
    <n v="90032"/>
    <x v="1"/>
    <s v="FUR-FU-10003799"/>
    <x v="0"/>
    <s v="Furnishings"/>
    <s v="Seth Thomas 13 1/2&quot; Wall Clock"/>
    <n v="106.68"/>
    <n v="6"/>
    <x v="0"/>
    <n v="33.070799999999998"/>
    <n v="0.30999999999999994"/>
  </r>
  <r>
    <n v="7492"/>
    <s v="US-2017-118598"/>
    <x v="670"/>
    <x v="3"/>
    <n v="11"/>
    <x v="0"/>
    <s v="Thu"/>
    <d v="2017-11-16T00:00:00"/>
    <x v="3"/>
    <s v="CM-12190"/>
    <s v="Charlotte Melton"/>
    <s v="Consumer"/>
    <s v="United States"/>
    <s v="Utica"/>
    <x v="15"/>
    <n v="13501"/>
    <x v="3"/>
    <s v="TEC-PH-10002583"/>
    <x v="2"/>
    <s v="Phones"/>
    <s v="iOttie HLCRIO102 Car Mount"/>
    <n v="119.94"/>
    <n v="6"/>
    <x v="0"/>
    <n v="5.9969999999999999"/>
    <n v="0.05"/>
  </r>
  <r>
    <n v="7496"/>
    <s v="CA-2017-121048"/>
    <x v="1160"/>
    <x v="3"/>
    <n v="7"/>
    <x v="7"/>
    <s v="Fri"/>
    <d v="2017-07-18T00:00:00"/>
    <x v="1"/>
    <s v="TC-21295"/>
    <s v="Toby Carlisle"/>
    <s v="Consumer"/>
    <s v="United States"/>
    <s v="Westminster"/>
    <x v="1"/>
    <n v="92683"/>
    <x v="1"/>
    <s v="OFF-BI-10004022"/>
    <x v="1"/>
    <s v="Binders"/>
    <s v="Acco Suede Grain Vinyl Round Ring Binder"/>
    <n v="4.4480000000000004"/>
    <n v="2"/>
    <x v="2"/>
    <n v="1.4456"/>
    <n v="0.32499999999999996"/>
  </r>
  <r>
    <n v="7503"/>
    <s v="US-2017-120147"/>
    <x v="978"/>
    <x v="3"/>
    <n v="3"/>
    <x v="10"/>
    <s v="Thu"/>
    <d v="2017-03-30T00:00:00"/>
    <x v="3"/>
    <s v="TB-21400"/>
    <s v="Tom Boeckenhauer"/>
    <s v="Consumer"/>
    <s v="United States"/>
    <s v="Los Angeles"/>
    <x v="1"/>
    <n v="90036"/>
    <x v="1"/>
    <s v="OFF-AR-10000817"/>
    <x v="1"/>
    <s v="Art"/>
    <s v="Manco Dry-Lighter Erasable Highlighter"/>
    <n v="6.08"/>
    <n v="2"/>
    <x v="0"/>
    <n v="2.0672000000000001"/>
    <n v="0.34"/>
  </r>
  <r>
    <n v="7505"/>
    <s v="CA-2016-158043"/>
    <x v="1005"/>
    <x v="0"/>
    <n v="1"/>
    <x v="9"/>
    <s v="Sun"/>
    <d v="2016-02-04T00:00:00"/>
    <x v="0"/>
    <s v="JK-15325"/>
    <s v="Jason Klamczynski"/>
    <s v="Corporate"/>
    <s v="United States"/>
    <s v="Atlantic City"/>
    <x v="30"/>
    <n v="8401"/>
    <x v="3"/>
    <s v="OFF-EN-10003134"/>
    <x v="1"/>
    <s v="Envelopes"/>
    <s v="Staple envelope"/>
    <n v="23.36"/>
    <n v="2"/>
    <x v="0"/>
    <n v="11.68"/>
    <n v="0.5"/>
  </r>
  <r>
    <n v="7506"/>
    <s v="US-2017-106579"/>
    <x v="110"/>
    <x v="3"/>
    <n v="6"/>
    <x v="1"/>
    <s v="Thu"/>
    <d v="2017-06-13T00:00:00"/>
    <x v="1"/>
    <s v="BW-11200"/>
    <s v="Ben Wallace"/>
    <s v="Consumer"/>
    <s v="United States"/>
    <s v="Skokie"/>
    <x v="10"/>
    <n v="60076"/>
    <x v="2"/>
    <s v="OFF-BI-10000309"/>
    <x v="1"/>
    <s v="Binders"/>
    <s v="GBC Twin Loop Wire Binding Elements, 9/16&quot; Spine, Black"/>
    <n v="12.176"/>
    <n v="4"/>
    <x v="3"/>
    <n v="-18.872800000000002"/>
    <n v="-1.55"/>
  </r>
  <r>
    <n v="7507"/>
    <s v="CA-2014-115889"/>
    <x v="976"/>
    <x v="2"/>
    <n v="11"/>
    <x v="0"/>
    <s v="Sun"/>
    <d v="2014-11-06T00:00:00"/>
    <x v="1"/>
    <s v="SH-20395"/>
    <s v="Shahid Hopkins"/>
    <s v="Consumer"/>
    <s v="United States"/>
    <s v="San Francisco"/>
    <x v="1"/>
    <n v="94122"/>
    <x v="1"/>
    <s v="TEC-PH-10001615"/>
    <x v="2"/>
    <s v="Phones"/>
    <s v="AT&amp;T CL82213"/>
    <n v="46.384"/>
    <n v="2"/>
    <x v="2"/>
    <n v="5.2182000000000004"/>
    <n v="0.1125"/>
  </r>
  <r>
    <n v="7509"/>
    <s v="US-2017-161935"/>
    <x v="1160"/>
    <x v="3"/>
    <n v="7"/>
    <x v="7"/>
    <s v="Fri"/>
    <d v="2017-07-18T00:00:00"/>
    <x v="1"/>
    <s v="JL-15835"/>
    <s v="John Lee"/>
    <s v="Consumer"/>
    <s v="United States"/>
    <s v="Columbus"/>
    <x v="24"/>
    <n v="43229"/>
    <x v="3"/>
    <s v="OFF-PA-10000605"/>
    <x v="1"/>
    <s v="Paper"/>
    <s v="Xerox 1950"/>
    <n v="9.2479999999999993"/>
    <n v="2"/>
    <x v="2"/>
    <n v="3.3523999999999998"/>
    <n v="0.36249999999999999"/>
  </r>
  <r>
    <n v="7522"/>
    <s v="CA-2016-162383"/>
    <x v="64"/>
    <x v="0"/>
    <n v="9"/>
    <x v="8"/>
    <s v="Mon"/>
    <d v="2016-09-11T00:00:00"/>
    <x v="1"/>
    <s v="MD-17350"/>
    <s v="Maribeth Dona"/>
    <s v="Consumer"/>
    <s v="United States"/>
    <s v="Lancaster"/>
    <x v="24"/>
    <n v="43130"/>
    <x v="3"/>
    <s v="OFF-BI-10002824"/>
    <x v="1"/>
    <s v="Binders"/>
    <s v="Recycled Easel Ring Binders"/>
    <n v="8.952"/>
    <n v="2"/>
    <x v="7"/>
    <n v="-7.46"/>
    <n v="-0.83333333333333337"/>
  </r>
  <r>
    <n v="7525"/>
    <s v="CA-2014-125731"/>
    <x v="1071"/>
    <x v="2"/>
    <n v="9"/>
    <x v="8"/>
    <s v="Wed"/>
    <d v="2014-09-16T00:00:00"/>
    <x v="1"/>
    <s v="CL-12565"/>
    <s v="Clay Ludtke"/>
    <s v="Consumer"/>
    <s v="United States"/>
    <s v="Gresham"/>
    <x v="21"/>
    <n v="97030"/>
    <x v="1"/>
    <s v="OFF-EN-10003072"/>
    <x v="1"/>
    <s v="Envelopes"/>
    <s v="Peel &amp; Seel Envelopes"/>
    <n v="21.728000000000002"/>
    <n v="7"/>
    <x v="2"/>
    <n v="7.6048"/>
    <n v="0.35"/>
  </r>
  <r>
    <n v="7527"/>
    <s v="US-2017-106145"/>
    <x v="981"/>
    <x v="3"/>
    <n v="9"/>
    <x v="8"/>
    <s v="Tue"/>
    <d v="2017-09-26T00:00:00"/>
    <x v="3"/>
    <s v="RA-19885"/>
    <s v="Ruben Ausman"/>
    <s v="Corporate"/>
    <s v="United States"/>
    <s v="San Francisco"/>
    <x v="1"/>
    <n v="94109"/>
    <x v="1"/>
    <s v="OFF-EN-10001028"/>
    <x v="1"/>
    <s v="Envelopes"/>
    <s v="Staple envelope"/>
    <n v="71.88"/>
    <n v="6"/>
    <x v="0"/>
    <n v="33.064799999999998"/>
    <n v="0.46"/>
  </r>
  <r>
    <n v="7532"/>
    <s v="CA-2016-107146"/>
    <x v="26"/>
    <x v="0"/>
    <n v="6"/>
    <x v="1"/>
    <s v="Fri"/>
    <d v="2016-06-19T00:00:00"/>
    <x v="2"/>
    <s v="LC-16885"/>
    <s v="Lena Creighton"/>
    <s v="Consumer"/>
    <s v="United States"/>
    <s v="Longmont"/>
    <x v="22"/>
    <n v="80501"/>
    <x v="1"/>
    <s v="FUR-FU-10002298"/>
    <x v="0"/>
    <s v="Furnishings"/>
    <s v="Rubbermaid ClusterMat Chairmats, Mat Size- 66&quot; x 60&quot;, Lip 20&quot; x 11&quot; -90 Degree Angle"/>
    <n v="266.35199999999998"/>
    <n v="3"/>
    <x v="2"/>
    <n v="-13.317600000000001"/>
    <n v="-5.000000000000001E-2"/>
  </r>
  <r>
    <n v="7536"/>
    <s v="US-2017-160143"/>
    <x v="184"/>
    <x v="3"/>
    <n v="3"/>
    <x v="10"/>
    <s v="Fri"/>
    <d v="2017-04-07T00:00:00"/>
    <x v="1"/>
    <s v="HG-14965"/>
    <s v="Henry Goldwyn"/>
    <s v="Corporate"/>
    <s v="United States"/>
    <s v="Los Angeles"/>
    <x v="1"/>
    <n v="90004"/>
    <x v="1"/>
    <s v="OFF-SU-10004231"/>
    <x v="1"/>
    <s v="Supplies"/>
    <s v="Acme Tagit Stainless Steel Antibacterial Scissors"/>
    <n v="29.7"/>
    <n v="3"/>
    <x v="0"/>
    <n v="8.0190000000000001"/>
    <n v="0.27"/>
  </r>
  <r>
    <n v="7537"/>
    <s v="CA-2017-103415"/>
    <x v="730"/>
    <x v="3"/>
    <n v="12"/>
    <x v="4"/>
    <s v="Sun"/>
    <d v="2017-12-08T00:00:00"/>
    <x v="1"/>
    <s v="MV-17485"/>
    <s v="Mark Van Huff"/>
    <s v="Consumer"/>
    <s v="United States"/>
    <s v="Houston"/>
    <x v="5"/>
    <n v="77041"/>
    <x v="2"/>
    <s v="FUR-FU-10000820"/>
    <x v="0"/>
    <s v="Furnishings"/>
    <s v="Tensor Brushed Steel Torchiere Floor Lamp"/>
    <n v="13.592000000000001"/>
    <n v="2"/>
    <x v="6"/>
    <n v="-14.271599999999999"/>
    <n v="-1.0499999999999998"/>
  </r>
  <r>
    <n v="7538"/>
    <s v="CA-2016-106460"/>
    <x v="316"/>
    <x v="0"/>
    <n v="2"/>
    <x v="11"/>
    <s v="Fri"/>
    <d v="2016-02-22T00:00:00"/>
    <x v="0"/>
    <s v="GT-14710"/>
    <s v="Greg Tran"/>
    <s v="Consumer"/>
    <s v="United States"/>
    <s v="San Francisco"/>
    <x v="1"/>
    <n v="94109"/>
    <x v="1"/>
    <s v="OFF-PA-10001736"/>
    <x v="1"/>
    <s v="Paper"/>
    <s v="Xerox 1880"/>
    <n v="70.88"/>
    <n v="2"/>
    <x v="0"/>
    <n v="33.313600000000001"/>
    <n v="0.47000000000000003"/>
  </r>
  <r>
    <n v="7539"/>
    <s v="US-2017-112347"/>
    <x v="571"/>
    <x v="3"/>
    <n v="12"/>
    <x v="4"/>
    <s v="Sat"/>
    <d v="2017-12-06T00:00:00"/>
    <x v="1"/>
    <s v="BS-11380"/>
    <s v="Bill Stewart"/>
    <s v="Corporate"/>
    <s v="United States"/>
    <s v="Denver"/>
    <x v="22"/>
    <n v="80219"/>
    <x v="1"/>
    <s v="OFF-ST-10003306"/>
    <x v="1"/>
    <s v="Storage"/>
    <s v="Letter Size Cart"/>
    <n v="114.288"/>
    <n v="1"/>
    <x v="2"/>
    <n v="12.8574"/>
    <n v="0.1125"/>
  </r>
  <r>
    <n v="7546"/>
    <s v="CA-2014-103492"/>
    <x v="977"/>
    <x v="2"/>
    <n v="10"/>
    <x v="2"/>
    <s v="Fri"/>
    <d v="2014-10-15T00:00:00"/>
    <x v="1"/>
    <s v="CM-12715"/>
    <s v="Craig Molinari"/>
    <s v="Corporate"/>
    <s v="United States"/>
    <s v="Huntsville"/>
    <x v="5"/>
    <n v="77340"/>
    <x v="2"/>
    <s v="TEC-PH-10001128"/>
    <x v="2"/>
    <s v="Phones"/>
    <s v="Motorola Droid Maxx"/>
    <n v="719.952"/>
    <n v="6"/>
    <x v="2"/>
    <n v="71.995199999999997"/>
    <n v="9.9999999999999992E-2"/>
  </r>
  <r>
    <n v="7550"/>
    <s v="CA-2016-136595"/>
    <x v="64"/>
    <x v="0"/>
    <n v="9"/>
    <x v="8"/>
    <s v="Mon"/>
    <d v="2016-09-07T00:00:00"/>
    <x v="2"/>
    <s v="EM-13825"/>
    <s v="Elizabeth Moffitt"/>
    <s v="Corporate"/>
    <s v="United States"/>
    <s v="Houston"/>
    <x v="5"/>
    <n v="77036"/>
    <x v="2"/>
    <s v="FUR-FU-10004671"/>
    <x v="0"/>
    <s v="Furnishings"/>
    <s v="Executive Impressions 12&quot; Wall Clock"/>
    <n v="21.204000000000001"/>
    <n v="3"/>
    <x v="6"/>
    <n v="-11.6622"/>
    <n v="-0.55000000000000004"/>
  </r>
  <r>
    <n v="7551"/>
    <s v="CA-2014-140396"/>
    <x v="1161"/>
    <x v="2"/>
    <n v="11"/>
    <x v="0"/>
    <s v="Thu"/>
    <d v="2014-11-25T00:00:00"/>
    <x v="1"/>
    <s v="KH-16330"/>
    <s v="Katharine Harms"/>
    <s v="Corporate"/>
    <s v="United States"/>
    <s v="New York City"/>
    <x v="15"/>
    <n v="10024"/>
    <x v="3"/>
    <s v="OFF-EN-10002592"/>
    <x v="1"/>
    <s v="Envelopes"/>
    <s v="Peel &amp; Seel Recycled Catalog Envelopes, Brown"/>
    <n v="34.74"/>
    <n v="3"/>
    <x v="0"/>
    <n v="17.37"/>
    <n v="0.5"/>
  </r>
  <r>
    <n v="7555"/>
    <s v="CA-2014-114181"/>
    <x v="1019"/>
    <x v="2"/>
    <n v="5"/>
    <x v="5"/>
    <s v="Sat"/>
    <d v="2014-05-14T00:00:00"/>
    <x v="0"/>
    <s v="AF-10885"/>
    <s v="Art Foster"/>
    <s v="Consumer"/>
    <s v="United States"/>
    <s v="Philadelphia"/>
    <x v="9"/>
    <n v="19134"/>
    <x v="3"/>
    <s v="FUR-BO-10004467"/>
    <x v="0"/>
    <s v="Bookcases"/>
    <s v="Bestar Classic Bookcase"/>
    <n v="349.96499999999997"/>
    <n v="7"/>
    <x v="5"/>
    <n v="-216.97829999999999"/>
    <n v="-0.62"/>
  </r>
  <r>
    <n v="7557"/>
    <s v="CA-2017-159506"/>
    <x v="342"/>
    <x v="3"/>
    <n v="11"/>
    <x v="0"/>
    <s v="Mon"/>
    <d v="2017-12-02T00:00:00"/>
    <x v="1"/>
    <s v="JR-16210"/>
    <s v="Justin Ritter"/>
    <s v="Corporate"/>
    <s v="United States"/>
    <s v="Columbus"/>
    <x v="14"/>
    <n v="47201"/>
    <x v="2"/>
    <s v="OFF-PA-10003641"/>
    <x v="1"/>
    <s v="Paper"/>
    <s v="Xerox 1909"/>
    <n v="158.28"/>
    <n v="6"/>
    <x v="0"/>
    <n v="72.808800000000005"/>
    <n v="0.46"/>
  </r>
  <r>
    <n v="7559"/>
    <s v="US-2014-137155"/>
    <x v="300"/>
    <x v="2"/>
    <n v="11"/>
    <x v="0"/>
    <s v="Sat"/>
    <d v="2014-11-05T00:00:00"/>
    <x v="1"/>
    <s v="DL-12925"/>
    <s v="Daniel Lacy"/>
    <s v="Consumer"/>
    <s v="United States"/>
    <s v="Long Beach"/>
    <x v="15"/>
    <n v="11561"/>
    <x v="3"/>
    <s v="OFF-AP-10002518"/>
    <x v="1"/>
    <s v="Appliances"/>
    <s v="Kensington 7 Outlet MasterPiece Power Center"/>
    <n v="533.94000000000005"/>
    <n v="3"/>
    <x v="0"/>
    <n v="154.8426"/>
    <n v="0.28999999999999998"/>
  </r>
  <r>
    <n v="7562"/>
    <s v="CA-2016-105746"/>
    <x v="939"/>
    <x v="0"/>
    <n v="12"/>
    <x v="4"/>
    <s v="Fri"/>
    <d v="2017-01-01T00:00:00"/>
    <x v="2"/>
    <s v="BD-11605"/>
    <s v="Brian Dahlen"/>
    <s v="Consumer"/>
    <s v="United States"/>
    <s v="Lancaster"/>
    <x v="9"/>
    <n v="17602"/>
    <x v="3"/>
    <s v="FUR-CH-10000454"/>
    <x v="0"/>
    <s v="Chairs"/>
    <s v="Hon Deluxe Fabric Upholstered Stacking Chairs, Rounded Back"/>
    <n v="170.786"/>
    <n v="1"/>
    <x v="4"/>
    <n v="0"/>
    <n v="0"/>
  </r>
  <r>
    <n v="7563"/>
    <s v="US-2016-104815"/>
    <x v="322"/>
    <x v="0"/>
    <n v="9"/>
    <x v="8"/>
    <s v="Sat"/>
    <d v="2016-09-07T00:00:00"/>
    <x v="1"/>
    <s v="RB-19570"/>
    <s v="Rob Beeghly"/>
    <s v="Consumer"/>
    <s v="United States"/>
    <s v="Chicago"/>
    <x v="10"/>
    <n v="60610"/>
    <x v="2"/>
    <s v="FUR-BO-10003894"/>
    <x v="0"/>
    <s v="Bookcases"/>
    <s v="Safco Value Mate Steel Bookcase, Baked Enamel Finish on Steel, Black"/>
    <n v="198.744"/>
    <n v="4"/>
    <x v="4"/>
    <n v="0"/>
    <n v="0"/>
  </r>
  <r>
    <n v="7564"/>
    <s v="CA-2017-157672"/>
    <x v="359"/>
    <x v="3"/>
    <n v="10"/>
    <x v="2"/>
    <s v="Thu"/>
    <d v="2017-10-07T00:00:00"/>
    <x v="2"/>
    <s v="RB-19795"/>
    <s v="Ross Baird"/>
    <s v="Home Office"/>
    <s v="United States"/>
    <s v="Denver"/>
    <x v="22"/>
    <n v="80219"/>
    <x v="1"/>
    <s v="TEC-AC-10001714"/>
    <x v="2"/>
    <s v="Accessories"/>
    <s v="Logitech MX Performance Wireless Mouse"/>
    <n v="63.823999999999998"/>
    <n v="2"/>
    <x v="2"/>
    <n v="13.5626"/>
    <n v="0.21249999999999999"/>
  </r>
  <r>
    <n v="7565"/>
    <s v="US-2016-166660"/>
    <x v="800"/>
    <x v="0"/>
    <n v="1"/>
    <x v="9"/>
    <s v="Sat"/>
    <d v="2016-02-01T00:00:00"/>
    <x v="0"/>
    <s v="TB-21250"/>
    <s v="Tim Brockman"/>
    <s v="Consumer"/>
    <s v="United States"/>
    <s v="Seattle"/>
    <x v="4"/>
    <n v="98103"/>
    <x v="1"/>
    <s v="FUR-CH-10001190"/>
    <x v="0"/>
    <s v="Chairs"/>
    <s v="Global Deluxe High-Back Office Chair in Storm"/>
    <n v="435.16800000000001"/>
    <n v="4"/>
    <x v="2"/>
    <n v="-59.835599999999999"/>
    <n v="-0.13749999999999998"/>
  </r>
  <r>
    <n v="7567"/>
    <s v="CA-2017-140802"/>
    <x v="81"/>
    <x v="3"/>
    <n v="4"/>
    <x v="3"/>
    <s v="Fri"/>
    <d v="2017-04-23T00:00:00"/>
    <x v="2"/>
    <s v="KN-16390"/>
    <s v="Katherine Nockton"/>
    <s v="Corporate"/>
    <s v="United States"/>
    <s v="Houston"/>
    <x v="5"/>
    <n v="77070"/>
    <x v="2"/>
    <s v="TEC-AC-10001998"/>
    <x v="2"/>
    <s v="Accessories"/>
    <s v="Logitech LS21 Speaker System - PC Multimedia - 2.1-CH - Wired"/>
    <n v="47.975999999999999"/>
    <n v="3"/>
    <x v="2"/>
    <n v="8.3957999999999995"/>
    <n v="0.17499999999999999"/>
  </r>
  <r>
    <n v="7569"/>
    <s v="CA-2014-133830"/>
    <x v="29"/>
    <x v="2"/>
    <n v="12"/>
    <x v="4"/>
    <s v="Fri"/>
    <d v="2014-12-10T00:00:00"/>
    <x v="1"/>
    <s v="RL-19615"/>
    <s v="Rob Lucas"/>
    <s v="Consumer"/>
    <s v="United States"/>
    <s v="Los Angeles"/>
    <x v="1"/>
    <n v="90045"/>
    <x v="1"/>
    <s v="OFF-AR-10003045"/>
    <x v="1"/>
    <s v="Art"/>
    <s v="Prang Colored Pencils"/>
    <n v="26.46"/>
    <n v="9"/>
    <x v="0"/>
    <n v="11.907"/>
    <n v="0.45"/>
  </r>
  <r>
    <n v="7572"/>
    <s v="CA-2014-100916"/>
    <x v="615"/>
    <x v="2"/>
    <n v="10"/>
    <x v="2"/>
    <s v="Tue"/>
    <d v="2014-10-26T00:00:00"/>
    <x v="1"/>
    <s v="FH-14275"/>
    <s v="Frank Hawley"/>
    <s v="Corporate"/>
    <s v="United States"/>
    <s v="Newport News"/>
    <x v="17"/>
    <n v="23602"/>
    <x v="0"/>
    <s v="OFF-ST-10003479"/>
    <x v="1"/>
    <s v="Storage"/>
    <s v="Eldon Base for stackable storage shelf, platinum"/>
    <n v="194.7"/>
    <n v="5"/>
    <x v="0"/>
    <n v="9.7349999999999994"/>
    <n v="0.05"/>
  </r>
  <r>
    <n v="7575"/>
    <s v="CA-2015-129532"/>
    <x v="572"/>
    <x v="1"/>
    <n v="12"/>
    <x v="4"/>
    <s v="Tue"/>
    <d v="2015-12-12T00:00:00"/>
    <x v="1"/>
    <s v="YS-21880"/>
    <s v="Yana Sorensen"/>
    <s v="Corporate"/>
    <s v="United States"/>
    <s v="Los Angeles"/>
    <x v="1"/>
    <n v="90036"/>
    <x v="1"/>
    <s v="OFF-ST-10004186"/>
    <x v="1"/>
    <s v="Storage"/>
    <s v="Stur-D-Stor Shelving, Vertical 5-Shelf: 72&quot;H x 36&quot;W x 18 1/2&quot;D"/>
    <n v="221.96"/>
    <n v="2"/>
    <x v="0"/>
    <n v="4.4391999999999996"/>
    <n v="1.9999999999999997E-2"/>
  </r>
  <r>
    <n v="7577"/>
    <s v="CA-2014-134726"/>
    <x v="976"/>
    <x v="2"/>
    <n v="11"/>
    <x v="0"/>
    <s v="Sun"/>
    <d v="2014-11-07T00:00:00"/>
    <x v="0"/>
    <s v="SW-20755"/>
    <s v="Steven Ward"/>
    <s v="Corporate"/>
    <s v="United States"/>
    <s v="Seattle"/>
    <x v="4"/>
    <n v="98115"/>
    <x v="1"/>
    <s v="TEC-AC-10000023"/>
    <x v="2"/>
    <s v="Accessories"/>
    <s v="Maxell 74 Minute CD-R Spindle, 50/Pack"/>
    <n v="41.94"/>
    <n v="2"/>
    <x v="0"/>
    <n v="15.0984"/>
    <n v="0.36000000000000004"/>
  </r>
  <r>
    <n v="7579"/>
    <s v="CA-2016-138597"/>
    <x v="122"/>
    <x v="0"/>
    <n v="12"/>
    <x v="4"/>
    <s v="Sun"/>
    <d v="2016-12-21T00:00:00"/>
    <x v="2"/>
    <s v="PN-18775"/>
    <s v="Parhena Norris"/>
    <s v="Home Office"/>
    <s v="United States"/>
    <s v="Omaha"/>
    <x v="8"/>
    <n v="68104"/>
    <x v="2"/>
    <s v="FUR-CH-10004997"/>
    <x v="0"/>
    <s v="Chairs"/>
    <s v="Hon Every-Day Series Multi-Task Chairs"/>
    <n v="563.94000000000005"/>
    <n v="3"/>
    <x v="0"/>
    <n v="112.788"/>
    <n v="0.19999999999999998"/>
  </r>
  <r>
    <n v="7580"/>
    <s v="CA-2015-123113"/>
    <x v="518"/>
    <x v="1"/>
    <n v="11"/>
    <x v="0"/>
    <s v="Mon"/>
    <d v="2015-11-27T00:00:00"/>
    <x v="0"/>
    <s v="AT-10735"/>
    <s v="Annie Thurman"/>
    <s v="Consumer"/>
    <s v="United States"/>
    <s v="Morristown"/>
    <x v="30"/>
    <n v="7960"/>
    <x v="3"/>
    <s v="OFF-AP-10000275"/>
    <x v="1"/>
    <s v="Appliances"/>
    <s v="Sanyo Counter Height Refrigerator with Crisper, 3.6 Cubic Foot, Stainless Steel/Black"/>
    <n v="2625.12"/>
    <n v="8"/>
    <x v="0"/>
    <n v="735.03359999999998"/>
    <n v="0.28000000000000003"/>
  </r>
  <r>
    <n v="7582"/>
    <s v="CA-2015-169656"/>
    <x v="858"/>
    <x v="1"/>
    <n v="8"/>
    <x v="6"/>
    <s v="Thu"/>
    <d v="2015-08-16T00:00:00"/>
    <x v="2"/>
    <s v="EJ-13720"/>
    <s v="Ed Jacobs"/>
    <s v="Consumer"/>
    <s v="United States"/>
    <s v="Philadelphia"/>
    <x v="9"/>
    <n v="19143"/>
    <x v="3"/>
    <s v="OFF-ST-10003816"/>
    <x v="1"/>
    <s v="Storage"/>
    <s v="Fellowes High-Stak Drawer Files"/>
    <n v="422.85599999999999"/>
    <n v="3"/>
    <x v="2"/>
    <n v="15.857100000000001"/>
    <n v="3.7500000000000006E-2"/>
  </r>
  <r>
    <n v="7583"/>
    <s v="CA-2015-142734"/>
    <x v="389"/>
    <x v="1"/>
    <n v="4"/>
    <x v="3"/>
    <s v="Thu"/>
    <d v="2015-04-21T00:00:00"/>
    <x v="1"/>
    <s v="DM-13345"/>
    <s v="Denise Monton"/>
    <s v="Corporate"/>
    <s v="United States"/>
    <s v="New York City"/>
    <x v="15"/>
    <n v="10024"/>
    <x v="3"/>
    <s v="FUR-CH-10003968"/>
    <x v="0"/>
    <s v="Chairs"/>
    <s v="Novimex Turbo Task Chair"/>
    <n v="127.764"/>
    <n v="2"/>
    <x v="9"/>
    <n v="2.8391999999999999"/>
    <n v="2.2222222222222223E-2"/>
  </r>
  <r>
    <n v="7584"/>
    <s v="CA-2014-163223"/>
    <x v="90"/>
    <x v="2"/>
    <n v="3"/>
    <x v="10"/>
    <s v="Fri"/>
    <d v="2014-03-25T00:00:00"/>
    <x v="1"/>
    <s v="KH-16690"/>
    <s v="Kristen Hastings"/>
    <s v="Corporate"/>
    <s v="United States"/>
    <s v="Springfield"/>
    <x v="17"/>
    <n v="22153"/>
    <x v="0"/>
    <s v="TEC-PH-10000730"/>
    <x v="2"/>
    <s v="Phones"/>
    <s v="Samsung Galaxy S4 Active"/>
    <n v="3499.93"/>
    <n v="7"/>
    <x v="0"/>
    <n v="909.98180000000002"/>
    <n v="0.26"/>
  </r>
  <r>
    <n v="7589"/>
    <s v="CA-2017-122945"/>
    <x v="670"/>
    <x v="3"/>
    <n v="11"/>
    <x v="0"/>
    <s v="Thu"/>
    <d v="2017-11-22T00:00:00"/>
    <x v="1"/>
    <s v="MB-18085"/>
    <s v="Mick Brown"/>
    <s v="Consumer"/>
    <s v="United States"/>
    <s v="Roseville"/>
    <x v="1"/>
    <n v="95661"/>
    <x v="1"/>
    <s v="FUR-FU-10001196"/>
    <x v="0"/>
    <s v="Furnishings"/>
    <s v="DAX Cubicle Frames - 8x10"/>
    <n v="17.309999999999999"/>
    <n v="3"/>
    <x v="0"/>
    <n v="5.1929999999999996"/>
    <n v="0.3"/>
  </r>
  <r>
    <n v="7590"/>
    <s v="CA-2015-139738"/>
    <x v="12"/>
    <x v="1"/>
    <n v="9"/>
    <x v="8"/>
    <s v="Fri"/>
    <d v="2015-09-29T00:00:00"/>
    <x v="1"/>
    <s v="DK-12895"/>
    <s v="Dana Kaydos"/>
    <s v="Consumer"/>
    <s v="United States"/>
    <s v="Rockford"/>
    <x v="10"/>
    <n v="61107"/>
    <x v="2"/>
    <s v="OFF-AR-10004602"/>
    <x v="1"/>
    <s v="Art"/>
    <s v="Boston KS Multi-Size Manual Pencil Sharpener"/>
    <n v="128.744"/>
    <n v="7"/>
    <x v="2"/>
    <n v="12.8744"/>
    <n v="9.9999999999999992E-2"/>
  </r>
  <r>
    <n v="7591"/>
    <s v="CA-2016-158778"/>
    <x v="64"/>
    <x v="0"/>
    <n v="9"/>
    <x v="8"/>
    <s v="Mon"/>
    <d v="2016-09-09T00:00:00"/>
    <x v="1"/>
    <s v="DB-13210"/>
    <s v="Dean Braden"/>
    <s v="Consumer"/>
    <s v="United States"/>
    <s v="Philadelphia"/>
    <x v="9"/>
    <n v="19134"/>
    <x v="3"/>
    <s v="FUR-FU-10000260"/>
    <x v="0"/>
    <s v="Furnishings"/>
    <s v="6&quot; Cubicle Wall Clock, Black"/>
    <n v="58.247999999999998"/>
    <n v="9"/>
    <x v="2"/>
    <n v="11.6496"/>
    <n v="0.2"/>
  </r>
  <r>
    <n v="7595"/>
    <s v="CA-2017-119655"/>
    <x v="689"/>
    <x v="3"/>
    <n v="4"/>
    <x v="3"/>
    <s v="Thu"/>
    <d v="2017-04-24T00:00:00"/>
    <x v="1"/>
    <s v="CV-12295"/>
    <s v="Christina VanderZanden"/>
    <s v="Consumer"/>
    <s v="United States"/>
    <s v="Detroit"/>
    <x v="12"/>
    <n v="48234"/>
    <x v="2"/>
    <s v="OFF-BI-10001989"/>
    <x v="1"/>
    <s v="Binders"/>
    <s v="Premium Transparent Presentation Covers by GBC"/>
    <n v="146.86000000000001"/>
    <n v="7"/>
    <x v="0"/>
    <n v="70.492800000000003"/>
    <n v="0.48"/>
  </r>
  <r>
    <n v="7597"/>
    <s v="CA-2015-164567"/>
    <x v="917"/>
    <x v="1"/>
    <n v="6"/>
    <x v="1"/>
    <s v="Mon"/>
    <d v="2015-06-19T00:00:00"/>
    <x v="1"/>
    <s v="GK-14620"/>
    <s v="Grace Kelly"/>
    <s v="Corporate"/>
    <s v="United States"/>
    <s v="Los Angeles"/>
    <x v="1"/>
    <n v="90004"/>
    <x v="1"/>
    <s v="TEC-PH-10002103"/>
    <x v="2"/>
    <s v="Phones"/>
    <s v="Jabra SPEAK 410"/>
    <n v="225.57599999999999"/>
    <n v="3"/>
    <x v="2"/>
    <n v="22.557600000000001"/>
    <n v="0.1"/>
  </r>
  <r>
    <n v="7598"/>
    <s v="CA-2014-131947"/>
    <x v="326"/>
    <x v="2"/>
    <n v="9"/>
    <x v="8"/>
    <s v="Wed"/>
    <d v="2014-09-22T00:00:00"/>
    <x v="1"/>
    <s v="JA-15970"/>
    <s v="Joseph Airdo"/>
    <s v="Consumer"/>
    <s v="United States"/>
    <s v="Springfield"/>
    <x v="21"/>
    <n v="97477"/>
    <x v="1"/>
    <s v="OFF-AR-10001473"/>
    <x v="1"/>
    <s v="Art"/>
    <s v="Newell 313"/>
    <n v="5.2480000000000002"/>
    <n v="2"/>
    <x v="2"/>
    <n v="0.4592"/>
    <n v="8.7499999999999994E-2"/>
  </r>
  <r>
    <n v="7604"/>
    <s v="CA-2016-152520"/>
    <x v="627"/>
    <x v="0"/>
    <n v="7"/>
    <x v="7"/>
    <s v="Fri"/>
    <d v="2016-07-12T00:00:00"/>
    <x v="1"/>
    <s v="TH-21115"/>
    <s v="Thea Hudgings"/>
    <s v="Corporate"/>
    <s v="United States"/>
    <s v="Providence"/>
    <x v="34"/>
    <n v="2908"/>
    <x v="3"/>
    <s v="OFF-PA-10000289"/>
    <x v="1"/>
    <s v="Paper"/>
    <s v="Xerox 213"/>
    <n v="12.96"/>
    <n v="2"/>
    <x v="0"/>
    <n v="6.2207999999999997"/>
    <n v="0.47999999999999993"/>
  </r>
  <r>
    <n v="7605"/>
    <s v="CA-2016-101791"/>
    <x v="1017"/>
    <x v="0"/>
    <n v="5"/>
    <x v="5"/>
    <s v="Fri"/>
    <d v="2016-05-31T00:00:00"/>
    <x v="1"/>
    <s v="BS-11665"/>
    <s v="Brian Stugart"/>
    <s v="Consumer"/>
    <s v="United States"/>
    <s v="Chicago"/>
    <x v="10"/>
    <n v="60623"/>
    <x v="2"/>
    <s v="FUR-FU-10003247"/>
    <x v="0"/>
    <s v="Furnishings"/>
    <s v="36X48 HARDFLOOR CHAIRMAT"/>
    <n v="25.175999999999998"/>
    <n v="3"/>
    <x v="6"/>
    <n v="-33.358199999999997"/>
    <n v="-1.325"/>
  </r>
  <r>
    <n v="7608"/>
    <s v="CA-2017-121195"/>
    <x v="165"/>
    <x v="3"/>
    <n v="12"/>
    <x v="4"/>
    <s v="Sun"/>
    <d v="2017-12-27T00:00:00"/>
    <x v="2"/>
    <s v="NS-18505"/>
    <s v="Neola Schneider"/>
    <s v="Consumer"/>
    <s v="United States"/>
    <s v="Dallas"/>
    <x v="5"/>
    <n v="75220"/>
    <x v="2"/>
    <s v="OFF-ST-10000585"/>
    <x v="1"/>
    <s v="Storage"/>
    <s v="Economy Rollaway Files"/>
    <n v="264.32"/>
    <n v="2"/>
    <x v="2"/>
    <n v="19.824000000000002"/>
    <n v="7.5000000000000011E-2"/>
  </r>
  <r>
    <n v="7611"/>
    <s v="CA-2014-133354"/>
    <x v="1162"/>
    <x v="2"/>
    <n v="2"/>
    <x v="11"/>
    <s v="Sat"/>
    <d v="2014-02-24T00:00:00"/>
    <x v="2"/>
    <s v="SA-20830"/>
    <s v="Sue Ann Reed"/>
    <s v="Consumer"/>
    <s v="United States"/>
    <s v="Moreno Valley"/>
    <x v="1"/>
    <n v="92553"/>
    <x v="1"/>
    <s v="OFF-PA-10001800"/>
    <x v="1"/>
    <s v="Paper"/>
    <s v="Xerox 220"/>
    <n v="19.440000000000001"/>
    <n v="3"/>
    <x v="0"/>
    <n v="9.3312000000000008"/>
    <n v="0.48000000000000004"/>
  </r>
  <r>
    <n v="7612"/>
    <s v="US-2015-130491"/>
    <x v="284"/>
    <x v="1"/>
    <n v="2"/>
    <x v="11"/>
    <s v="Sun"/>
    <d v="2015-02-11T00:00:00"/>
    <x v="2"/>
    <s v="BH-11710"/>
    <s v="Brosina Hoffman"/>
    <s v="Consumer"/>
    <s v="United States"/>
    <s v="Garden City"/>
    <x v="41"/>
    <n v="67846"/>
    <x v="2"/>
    <s v="OFF-PA-10000791"/>
    <x v="1"/>
    <s v="Paper"/>
    <s v="Wirebound Message Books, Four 2 3/4 x 5 Forms per Page, 200 Sets per Book"/>
    <n v="9.5399999999999991"/>
    <n v="2"/>
    <x v="0"/>
    <n v="4.2930000000000001"/>
    <n v="0.45000000000000007"/>
  </r>
  <r>
    <n v="7615"/>
    <s v="CA-2015-113740"/>
    <x v="251"/>
    <x v="1"/>
    <n v="8"/>
    <x v="6"/>
    <s v="Mon"/>
    <d v="2015-08-28T00:00:00"/>
    <x v="0"/>
    <s v="SC-20380"/>
    <s v="Shahid Collister"/>
    <s v="Consumer"/>
    <s v="United States"/>
    <s v="New York City"/>
    <x v="15"/>
    <n v="10035"/>
    <x v="3"/>
    <s v="FUR-FU-10000010"/>
    <x v="0"/>
    <s v="Furnishings"/>
    <s v="DAX Value U-Channel Document Frames, Easel Back"/>
    <n v="14.91"/>
    <n v="3"/>
    <x v="0"/>
    <n v="4.6220999999999997"/>
    <n v="0.31"/>
  </r>
  <r>
    <n v="7616"/>
    <s v="CA-2014-148425"/>
    <x v="948"/>
    <x v="2"/>
    <n v="11"/>
    <x v="0"/>
    <s v="Sun"/>
    <d v="2014-12-04T00:00:00"/>
    <x v="1"/>
    <s v="RF-19345"/>
    <s v="Randy Ferguson"/>
    <s v="Corporate"/>
    <s v="United States"/>
    <s v="Orlando"/>
    <x v="2"/>
    <n v="32839"/>
    <x v="0"/>
    <s v="OFF-BI-10000201"/>
    <x v="1"/>
    <s v="Binders"/>
    <s v="Avery Triangle Shaped Sheet Lifters, Black, 2/Pack"/>
    <n v="6.6420000000000003"/>
    <n v="9"/>
    <x v="7"/>
    <n v="-4.4279999999999999"/>
    <n v="-0.66666666666666663"/>
  </r>
  <r>
    <n v="7619"/>
    <s v="CA-2017-151225"/>
    <x v="850"/>
    <x v="3"/>
    <n v="10"/>
    <x v="2"/>
    <s v="Fri"/>
    <d v="2017-10-29T00:00:00"/>
    <x v="2"/>
    <s v="JM-15655"/>
    <s v="Jim Mitchum"/>
    <s v="Corporate"/>
    <s v="United States"/>
    <s v="Los Angeles"/>
    <x v="1"/>
    <n v="90032"/>
    <x v="1"/>
    <s v="FUR-TA-10001539"/>
    <x v="0"/>
    <s v="Tables"/>
    <s v="Chromcraft Rectangular Conference Tables"/>
    <n v="189.57599999999999"/>
    <n v="1"/>
    <x v="2"/>
    <n v="9.4787999999999997"/>
    <n v="0.05"/>
  </r>
  <r>
    <n v="7621"/>
    <s v="US-2014-144078"/>
    <x v="638"/>
    <x v="2"/>
    <n v="11"/>
    <x v="0"/>
    <s v="Tue"/>
    <d v="2014-11-29T00:00:00"/>
    <x v="1"/>
    <s v="RB-19435"/>
    <s v="Richard Bierner"/>
    <s v="Consumer"/>
    <s v="United States"/>
    <s v="Los Angeles"/>
    <x v="1"/>
    <n v="90004"/>
    <x v="1"/>
    <s v="TEC-PH-10001580"/>
    <x v="2"/>
    <s v="Phones"/>
    <s v="Logitech Mobile Speakerphone P710e - speaker phone"/>
    <n v="539.91999999999996"/>
    <n v="5"/>
    <x v="2"/>
    <n v="47.243000000000002"/>
    <n v="8.7500000000000008E-2"/>
  </r>
  <r>
    <n v="7624"/>
    <s v="CA-2014-124464"/>
    <x v="682"/>
    <x v="2"/>
    <n v="7"/>
    <x v="7"/>
    <s v="Mon"/>
    <d v="2014-07-20T00:00:00"/>
    <x v="1"/>
    <s v="SS-20515"/>
    <s v="Shirley Schmidt"/>
    <s v="Home Office"/>
    <s v="United States"/>
    <s v="Newark"/>
    <x v="13"/>
    <n v="19711"/>
    <x v="3"/>
    <s v="OFF-AP-10000576"/>
    <x v="1"/>
    <s v="Appliances"/>
    <s v="Belkin 7 Outlet SurgeMaster II"/>
    <n v="39.479999999999997"/>
    <n v="1"/>
    <x v="0"/>
    <n v="11.054399999999999"/>
    <n v="0.28000000000000003"/>
  </r>
  <r>
    <n v="7625"/>
    <s v="CA-2015-136805"/>
    <x v="292"/>
    <x v="1"/>
    <n v="5"/>
    <x v="5"/>
    <s v="Sat"/>
    <d v="2015-05-27T00:00:00"/>
    <x v="0"/>
    <s v="NM-18445"/>
    <s v="Nathan Mautz"/>
    <s v="Home Office"/>
    <s v="United States"/>
    <s v="Detroit"/>
    <x v="12"/>
    <n v="48234"/>
    <x v="2"/>
    <s v="OFF-AP-10001394"/>
    <x v="1"/>
    <s v="Appliances"/>
    <s v="Harmony Air Purifier"/>
    <n v="850.5"/>
    <n v="5"/>
    <x v="9"/>
    <n v="245.7"/>
    <n v="0.28888888888888886"/>
  </r>
  <r>
    <n v="7627"/>
    <s v="US-2015-159499"/>
    <x v="82"/>
    <x v="1"/>
    <n v="11"/>
    <x v="0"/>
    <s v="Sat"/>
    <d v="2015-11-23T00:00:00"/>
    <x v="0"/>
    <s v="EM-14095"/>
    <s v="Eudokia Martin"/>
    <s v="Corporate"/>
    <s v="United States"/>
    <s v="Phoenix"/>
    <x v="16"/>
    <n v="85023"/>
    <x v="1"/>
    <s v="OFF-AP-10002867"/>
    <x v="1"/>
    <s v="Appliances"/>
    <s v="Fellowes Command Center 5-outlet power strip"/>
    <n v="325.63200000000001"/>
    <n v="6"/>
    <x v="2"/>
    <n v="28.492799999999999"/>
    <n v="8.7499999999999994E-2"/>
  </r>
  <r>
    <n v="7630"/>
    <s v="CA-2014-162089"/>
    <x v="803"/>
    <x v="2"/>
    <n v="3"/>
    <x v="10"/>
    <s v="Sun"/>
    <d v="2014-04-01T00:00:00"/>
    <x v="2"/>
    <s v="MP-17470"/>
    <s v="Mark Packer"/>
    <s v="Home Office"/>
    <s v="United States"/>
    <s v="Brownsville"/>
    <x v="5"/>
    <n v="78521"/>
    <x v="2"/>
    <s v="OFF-EN-10002230"/>
    <x v="1"/>
    <s v="Envelopes"/>
    <s v="Airmail Envelopes"/>
    <n v="335.72"/>
    <n v="5"/>
    <x v="2"/>
    <n v="113.30549999999999"/>
    <n v="0.33749999999999997"/>
  </r>
  <r>
    <n v="7633"/>
    <s v="US-2017-158526"/>
    <x v="611"/>
    <x v="3"/>
    <n v="12"/>
    <x v="4"/>
    <s v="Fri"/>
    <d v="2018-01-01T00:00:00"/>
    <x v="0"/>
    <s v="KH-16360"/>
    <s v="Katherine Hughes"/>
    <s v="Consumer"/>
    <s v="United States"/>
    <s v="Louisville"/>
    <x v="0"/>
    <n v="40214"/>
    <x v="0"/>
    <s v="FUR-CH-10002602"/>
    <x v="0"/>
    <s v="Chairs"/>
    <s v="DMI Arturo Collection Mission-style Design Wood Chair"/>
    <n v="1207.8399999999999"/>
    <n v="8"/>
    <x v="0"/>
    <n v="314.03840000000002"/>
    <n v="0.26000000000000006"/>
  </r>
  <r>
    <n v="7638"/>
    <s v="CA-2017-104885"/>
    <x v="577"/>
    <x v="3"/>
    <n v="3"/>
    <x v="10"/>
    <s v="Thu"/>
    <d v="2017-03-08T00:00:00"/>
    <x v="1"/>
    <s v="DB-13555"/>
    <s v="Dorothy Badders"/>
    <s v="Corporate"/>
    <s v="United States"/>
    <s v="Newark"/>
    <x v="13"/>
    <n v="19711"/>
    <x v="3"/>
    <s v="OFF-AR-10001615"/>
    <x v="1"/>
    <s v="Art"/>
    <s v="Newell 34"/>
    <n v="59.52"/>
    <n v="3"/>
    <x v="0"/>
    <n v="15.475199999999999"/>
    <n v="0.25999999999999995"/>
  </r>
  <r>
    <n v="7642"/>
    <s v="US-2016-157490"/>
    <x v="1094"/>
    <x v="0"/>
    <n v="10"/>
    <x v="2"/>
    <s v="Thu"/>
    <d v="2016-10-07T00:00:00"/>
    <x v="2"/>
    <s v="LB-16795"/>
    <s v="Laurel Beltran"/>
    <s v="Home Office"/>
    <s v="United States"/>
    <s v="Pueblo"/>
    <x v="22"/>
    <n v="81001"/>
    <x v="1"/>
    <s v="TEC-MA-10001695"/>
    <x v="2"/>
    <s v="Machines"/>
    <s v="Zebra GK420t Direct Thermal/Thermal Transfer Printer"/>
    <n v="703.71"/>
    <n v="6"/>
    <x v="7"/>
    <n v="-938.28"/>
    <n v="-1.3333333333333333"/>
  </r>
  <r>
    <n v="7646"/>
    <s v="CA-2015-161452"/>
    <x v="57"/>
    <x v="1"/>
    <n v="4"/>
    <x v="3"/>
    <s v="Sun"/>
    <d v="2015-04-11T00:00:00"/>
    <x v="1"/>
    <s v="CA-11965"/>
    <s v="Carol Adams"/>
    <s v="Corporate"/>
    <s v="United States"/>
    <s v="Los Angeles"/>
    <x v="1"/>
    <n v="90036"/>
    <x v="1"/>
    <s v="FUR-CH-10003973"/>
    <x v="0"/>
    <s v="Chairs"/>
    <s v="GuestStacker Chair with Chrome Finish Legs"/>
    <n v="892.22400000000005"/>
    <n v="3"/>
    <x v="2"/>
    <n v="89.222399999999993"/>
    <n v="9.9999999999999992E-2"/>
  </r>
  <r>
    <n v="7647"/>
    <s v="US-2014-115196"/>
    <x v="338"/>
    <x v="2"/>
    <n v="9"/>
    <x v="8"/>
    <s v="Tue"/>
    <d v="2014-09-13T00:00:00"/>
    <x v="1"/>
    <s v="DL-12925"/>
    <s v="Daniel Lacy"/>
    <s v="Consumer"/>
    <s v="United States"/>
    <s v="Greenville"/>
    <x v="3"/>
    <n v="27834"/>
    <x v="0"/>
    <s v="TEC-MA-10002073"/>
    <x v="2"/>
    <s v="Machines"/>
    <s v="3D Systems Cube Printer, 2nd Generation, White"/>
    <n v="1299.99"/>
    <n v="2"/>
    <x v="5"/>
    <n v="-571.99559999999997"/>
    <n v="-0.43999999999999995"/>
  </r>
  <r>
    <n v="7648"/>
    <s v="CA-2016-138968"/>
    <x v="540"/>
    <x v="0"/>
    <n v="3"/>
    <x v="10"/>
    <s v="Tue"/>
    <d v="2016-03-16T00:00:00"/>
    <x v="2"/>
    <s v="FC-14335"/>
    <s v="Fred Chung"/>
    <s v="Corporate"/>
    <s v="United States"/>
    <s v="San Francisco"/>
    <x v="1"/>
    <n v="94110"/>
    <x v="1"/>
    <s v="OFF-BI-10003529"/>
    <x v="1"/>
    <s v="Binders"/>
    <s v="Avery Round Ring Poly Binders"/>
    <n v="4.5439999999999996"/>
    <n v="2"/>
    <x v="2"/>
    <n v="1.6472"/>
    <n v="0.36250000000000004"/>
  </r>
  <r>
    <n v="7650"/>
    <s v="CA-2015-101889"/>
    <x v="17"/>
    <x v="1"/>
    <n v="12"/>
    <x v="4"/>
    <s v="Sun"/>
    <d v="2015-12-31T00:00:00"/>
    <x v="1"/>
    <s v="DB-13120"/>
    <s v="David Bremer"/>
    <s v="Corporate"/>
    <s v="United States"/>
    <s v="Marion"/>
    <x v="24"/>
    <n v="43302"/>
    <x v="3"/>
    <s v="FUR-TA-10004154"/>
    <x v="0"/>
    <s v="Tables"/>
    <s v="Riverside Furniture Oval Coffee Table, Oval End Table, End Table with Drawer"/>
    <n v="1548.99"/>
    <n v="9"/>
    <x v="8"/>
    <n v="-464.697"/>
    <n v="-0.3"/>
  </r>
  <r>
    <n v="7652"/>
    <s v="CA-2017-110821"/>
    <x v="778"/>
    <x v="3"/>
    <n v="8"/>
    <x v="6"/>
    <s v="Mon"/>
    <d v="2017-08-08T00:00:00"/>
    <x v="2"/>
    <s v="CK-12205"/>
    <s v="Chloris Kastensmidt"/>
    <s v="Consumer"/>
    <s v="United States"/>
    <s v="Dallas"/>
    <x v="5"/>
    <n v="75081"/>
    <x v="2"/>
    <s v="TEC-AC-10001552"/>
    <x v="2"/>
    <s v="Accessories"/>
    <s v="Logitech K350 2.4Ghz Wireless Keyboard"/>
    <n v="119.44799999999999"/>
    <n v="3"/>
    <x v="2"/>
    <n v="-13.437900000000001"/>
    <n v="-0.11250000000000002"/>
  </r>
  <r>
    <n v="7654"/>
    <s v="CA-2015-121552"/>
    <x v="203"/>
    <x v="1"/>
    <n v="3"/>
    <x v="10"/>
    <s v="Sun"/>
    <d v="2015-03-27T00:00:00"/>
    <x v="1"/>
    <s v="FW-14395"/>
    <s v="Fred Wasserman"/>
    <s v="Corporate"/>
    <s v="United States"/>
    <s v="Huntsville"/>
    <x v="19"/>
    <n v="35810"/>
    <x v="0"/>
    <s v="OFF-AR-10003217"/>
    <x v="1"/>
    <s v="Art"/>
    <s v="Newell 316"/>
    <n v="19.559999999999999"/>
    <n v="4"/>
    <x v="0"/>
    <n v="5.4767999999999999"/>
    <n v="0.28000000000000003"/>
  </r>
  <r>
    <n v="7655"/>
    <s v="CA-2015-107685"/>
    <x v="669"/>
    <x v="1"/>
    <n v="11"/>
    <x v="0"/>
    <s v="Mon"/>
    <d v="2015-12-02T00:00:00"/>
    <x v="0"/>
    <s v="JM-15865"/>
    <s v="John Murray"/>
    <s v="Consumer"/>
    <s v="United States"/>
    <s v="Las Vegas"/>
    <x v="33"/>
    <n v="89115"/>
    <x v="1"/>
    <s v="FUR-FU-10002813"/>
    <x v="0"/>
    <s v="Furnishings"/>
    <s v="DAX Contemporary Wood Frame with Silver Metal Mat, Desktop, 11 x 14 Size"/>
    <n v="80.959999999999994"/>
    <n v="4"/>
    <x v="0"/>
    <n v="29.145600000000002"/>
    <n v="0.36000000000000004"/>
  </r>
  <r>
    <n v="7657"/>
    <s v="US-2014-120740"/>
    <x v="1163"/>
    <x v="2"/>
    <n v="4"/>
    <x v="3"/>
    <s v="Tue"/>
    <d v="2014-04-15T00:00:00"/>
    <x v="3"/>
    <s v="PS-18970"/>
    <s v="Paul Stevenson"/>
    <s v="Home Office"/>
    <s v="United States"/>
    <s v="Los Angeles"/>
    <x v="1"/>
    <n v="90049"/>
    <x v="1"/>
    <s v="OFF-AP-10000240"/>
    <x v="1"/>
    <s v="Appliances"/>
    <s v="Belkin F9G930V10-GRY 9 Outlet Surge"/>
    <n v="106.96"/>
    <n v="2"/>
    <x v="0"/>
    <n v="31.0184"/>
    <n v="0.29000000000000004"/>
  </r>
  <r>
    <n v="7659"/>
    <s v="CA-2017-155740"/>
    <x v="244"/>
    <x v="3"/>
    <n v="7"/>
    <x v="7"/>
    <s v="Sun"/>
    <d v="2017-08-02T00:00:00"/>
    <x v="2"/>
    <s v="TC-21475"/>
    <s v="Tony Chapman"/>
    <s v="Home Office"/>
    <s v="United States"/>
    <s v="Lakewood"/>
    <x v="24"/>
    <n v="44107"/>
    <x v="3"/>
    <s v="OFF-BI-10001071"/>
    <x v="1"/>
    <s v="Binders"/>
    <s v="GBC ProClick Punch Binding System"/>
    <n v="76.775999999999996"/>
    <n v="4"/>
    <x v="7"/>
    <n v="-53.743200000000002"/>
    <n v="-0.70000000000000007"/>
  </r>
  <r>
    <n v="7660"/>
    <s v="CA-2017-146493"/>
    <x v="698"/>
    <x v="3"/>
    <n v="6"/>
    <x v="1"/>
    <s v="Thu"/>
    <d v="2017-06-05T00:00:00"/>
    <x v="1"/>
    <s v="CV-12805"/>
    <s v="Cynthia Voltz"/>
    <s v="Corporate"/>
    <s v="United States"/>
    <s v="Fremont"/>
    <x v="8"/>
    <n v="68025"/>
    <x v="2"/>
    <s v="OFF-BI-10003676"/>
    <x v="1"/>
    <s v="Binders"/>
    <s v="GBC Standard Recycled Report Covers, Clear Plastic Sheets"/>
    <n v="53.9"/>
    <n v="5"/>
    <x v="0"/>
    <n v="25.872"/>
    <n v="0.48000000000000004"/>
  </r>
  <r>
    <n v="7661"/>
    <s v="CA-2014-105417"/>
    <x v="1164"/>
    <x v="2"/>
    <n v="1"/>
    <x v="9"/>
    <s v="Tue"/>
    <d v="2014-01-12T00:00:00"/>
    <x v="1"/>
    <s v="VS-21820"/>
    <s v="Vivek Sundaresam"/>
    <s v="Consumer"/>
    <s v="United States"/>
    <s v="Huntsville"/>
    <x v="5"/>
    <n v="77340"/>
    <x v="2"/>
    <s v="FUR-FU-10004864"/>
    <x v="0"/>
    <s v="Furnishings"/>
    <s v="Howard Miller 14-1/2&quot; Diameter Chrome Round Wall Clock"/>
    <n v="76.727999999999994"/>
    <n v="3"/>
    <x v="6"/>
    <n v="-53.709600000000002"/>
    <n v="-0.70000000000000007"/>
  </r>
  <r>
    <n v="7663"/>
    <s v="US-2017-141509"/>
    <x v="363"/>
    <x v="3"/>
    <n v="9"/>
    <x v="8"/>
    <s v="Fri"/>
    <d v="2017-10-01T00:00:00"/>
    <x v="2"/>
    <s v="SC-20575"/>
    <s v="Sonia Cooley"/>
    <s v="Consumer"/>
    <s v="United States"/>
    <s v="Los Angeles"/>
    <x v="1"/>
    <n v="90036"/>
    <x v="1"/>
    <s v="OFF-AR-10002067"/>
    <x v="1"/>
    <s v="Art"/>
    <s v="Newell 334"/>
    <n v="99.2"/>
    <n v="5"/>
    <x v="0"/>
    <n v="25.792000000000002"/>
    <n v="0.26"/>
  </r>
  <r>
    <n v="7664"/>
    <s v="CA-2017-139493"/>
    <x v="1165"/>
    <x v="3"/>
    <n v="9"/>
    <x v="8"/>
    <s v="Wed"/>
    <d v="2017-09-19T00:00:00"/>
    <x v="1"/>
    <s v="SG-20605"/>
    <s v="Speros Goranitis"/>
    <s v="Consumer"/>
    <s v="United States"/>
    <s v="Asheville"/>
    <x v="3"/>
    <n v="28806"/>
    <x v="0"/>
    <s v="OFF-AR-10003158"/>
    <x v="1"/>
    <s v="Art"/>
    <s v="Fluorescent Highlighters by Dixon"/>
    <n v="15.92"/>
    <n v="5"/>
    <x v="2"/>
    <n v="2.786"/>
    <n v="0.17500000000000002"/>
  </r>
  <r>
    <n v="7665"/>
    <s v="CA-2014-151967"/>
    <x v="68"/>
    <x v="2"/>
    <n v="10"/>
    <x v="2"/>
    <s v="Wed"/>
    <d v="2014-10-26T00:00:00"/>
    <x v="1"/>
    <s v="NB-18580"/>
    <s v="Nicole Brennan"/>
    <s v="Corporate"/>
    <s v="United States"/>
    <s v="Bossier City"/>
    <x v="28"/>
    <n v="71111"/>
    <x v="0"/>
    <s v="FUR-FU-10000193"/>
    <x v="0"/>
    <s v="Furnishings"/>
    <s v="Tenex Chairmats For Use with Hard Floors"/>
    <n v="129.91999999999999"/>
    <n v="4"/>
    <x v="0"/>
    <n v="10.393599999999999"/>
    <n v="0.08"/>
  </r>
  <r>
    <n v="7666"/>
    <s v="US-2016-140158"/>
    <x v="959"/>
    <x v="0"/>
    <n v="10"/>
    <x v="2"/>
    <s v="Tue"/>
    <d v="2016-10-08T00:00:00"/>
    <x v="1"/>
    <s v="DR-12940"/>
    <s v="Daniel Raglin"/>
    <s v="Home Office"/>
    <s v="United States"/>
    <s v="Providence"/>
    <x v="34"/>
    <n v="2908"/>
    <x v="3"/>
    <s v="OFF-BI-10000977"/>
    <x v="1"/>
    <s v="Binders"/>
    <s v="Ibico Plastic Spiral Binding Combs"/>
    <n v="30.4"/>
    <n v="1"/>
    <x v="0"/>
    <n v="13.984"/>
    <n v="0.46"/>
  </r>
  <r>
    <n v="7669"/>
    <s v="CA-2015-130974"/>
    <x v="154"/>
    <x v="1"/>
    <n v="11"/>
    <x v="0"/>
    <s v="Fri"/>
    <d v="2015-11-29T00:00:00"/>
    <x v="0"/>
    <s v="MA-17560"/>
    <s v="Matt Abelman"/>
    <s v="Home Office"/>
    <s v="United States"/>
    <s v="Everett"/>
    <x v="31"/>
    <n v="2149"/>
    <x v="3"/>
    <s v="OFF-PA-10000743"/>
    <x v="1"/>
    <s v="Paper"/>
    <s v="Xerox 1977"/>
    <n v="40.08"/>
    <n v="6"/>
    <x v="0"/>
    <n v="19.238399999999999"/>
    <n v="0.48"/>
  </r>
  <r>
    <n v="7676"/>
    <s v="CA-2017-133487"/>
    <x v="633"/>
    <x v="3"/>
    <n v="5"/>
    <x v="5"/>
    <s v="Sat"/>
    <d v="2017-05-09T00:00:00"/>
    <x v="0"/>
    <s v="TS-21655"/>
    <s v="Trudy Schmidt"/>
    <s v="Consumer"/>
    <s v="United States"/>
    <s v="Rancho Cucamonga"/>
    <x v="1"/>
    <n v="91730"/>
    <x v="1"/>
    <s v="OFF-AP-10001271"/>
    <x v="1"/>
    <s v="Appliances"/>
    <s v="Eureka The Boss Cordless Rechargeable Stick Vac"/>
    <n v="152.94"/>
    <n v="3"/>
    <x v="0"/>
    <n v="41.293799999999997"/>
    <n v="0.26999999999999996"/>
  </r>
  <r>
    <n v="7677"/>
    <s v="CA-2014-142951"/>
    <x v="1166"/>
    <x v="2"/>
    <n v="10"/>
    <x v="2"/>
    <s v="Wed"/>
    <d v="2014-10-08T00:00:00"/>
    <x v="3"/>
    <s v="JG-15115"/>
    <s v="Jack Garza"/>
    <s v="Consumer"/>
    <s v="United States"/>
    <s v="Charlotte"/>
    <x v="3"/>
    <n v="28205"/>
    <x v="0"/>
    <s v="TEC-AC-10002331"/>
    <x v="2"/>
    <s v="Accessories"/>
    <s v="Maxell 74 Minute CDR, 10/Pack"/>
    <n v="23.472000000000001"/>
    <n v="3"/>
    <x v="2"/>
    <n v="4.9878"/>
    <n v="0.21249999999999999"/>
  </r>
  <r>
    <n v="7678"/>
    <s v="CA-2014-133592"/>
    <x v="517"/>
    <x v="2"/>
    <n v="12"/>
    <x v="4"/>
    <s v="Wed"/>
    <d v="2015-01-07T00:00:00"/>
    <x v="1"/>
    <s v="KM-16375"/>
    <s v="Katherine Murray"/>
    <s v="Home Office"/>
    <s v="United States"/>
    <s v="Providence"/>
    <x v="34"/>
    <n v="2908"/>
    <x v="3"/>
    <s v="OFF-PA-10003228"/>
    <x v="1"/>
    <s v="Paper"/>
    <s v="Xerox 1917"/>
    <n v="195.64"/>
    <n v="4"/>
    <x v="0"/>
    <n v="91.950800000000001"/>
    <n v="0.47000000000000003"/>
  </r>
  <r>
    <n v="7683"/>
    <s v="CA-2015-120782"/>
    <x v="152"/>
    <x v="1"/>
    <n v="4"/>
    <x v="3"/>
    <s v="Tue"/>
    <d v="2015-05-01T00:00:00"/>
    <x v="2"/>
    <s v="SD-20485"/>
    <s v="Shirley Daniels"/>
    <s v="Home Office"/>
    <s v="United States"/>
    <s v="Midland"/>
    <x v="12"/>
    <n v="48640"/>
    <x v="2"/>
    <s v="OFF-AP-10003779"/>
    <x v="1"/>
    <s v="Appliances"/>
    <s v="Kensington 7 Outlet MasterPiece Power Center with Fax/Phone Line Protection"/>
    <n v="186.732"/>
    <n v="1"/>
    <x v="9"/>
    <n v="41.496000000000002"/>
    <n v="0.22222222222222224"/>
  </r>
  <r>
    <n v="7685"/>
    <s v="CA-2015-116876"/>
    <x v="961"/>
    <x v="1"/>
    <n v="2"/>
    <x v="11"/>
    <s v="Sat"/>
    <d v="2015-02-21T00:00:00"/>
    <x v="1"/>
    <s v="TT-21070"/>
    <s v="Ted Trevino"/>
    <s v="Consumer"/>
    <s v="United States"/>
    <s v="Rochester"/>
    <x v="15"/>
    <n v="14609"/>
    <x v="3"/>
    <s v="OFF-BI-10002897"/>
    <x v="1"/>
    <s v="Binders"/>
    <s v="Black Avery Memo-Size 3-Ring Binder, 5 1/2&quot; x 8 1/2&quot;"/>
    <n v="26.423999999999999"/>
    <n v="9"/>
    <x v="2"/>
    <n v="9.5786999999999995"/>
    <n v="0.36249999999999999"/>
  </r>
  <r>
    <n v="7687"/>
    <s v="CA-2016-169838"/>
    <x v="876"/>
    <x v="0"/>
    <n v="11"/>
    <x v="0"/>
    <s v="Fri"/>
    <d v="2016-11-29T00:00:00"/>
    <x v="1"/>
    <s v="BB-11545"/>
    <s v="Brenda Bowman"/>
    <s v="Corporate"/>
    <s v="United States"/>
    <s v="Jackson"/>
    <x v="12"/>
    <n v="49201"/>
    <x v="2"/>
    <s v="FUR-TA-10001095"/>
    <x v="0"/>
    <s v="Tables"/>
    <s v="Chromcraft Round Conference Tables"/>
    <n v="1568.61"/>
    <n v="9"/>
    <x v="0"/>
    <n v="329.40809999999999"/>
    <n v="0.21000000000000002"/>
  </r>
  <r>
    <n v="7693"/>
    <s v="CA-2014-102330"/>
    <x v="281"/>
    <x v="2"/>
    <n v="12"/>
    <x v="4"/>
    <s v="Mon"/>
    <d v="2015-01-03T00:00:00"/>
    <x v="1"/>
    <s v="AI-10855"/>
    <s v="Arianne Irving"/>
    <s v="Consumer"/>
    <s v="United States"/>
    <s v="Brentwood"/>
    <x v="1"/>
    <n v="94513"/>
    <x v="1"/>
    <s v="OFF-LA-10003923"/>
    <x v="1"/>
    <s v="Labels"/>
    <s v="Alphabetical Labels for Top Tab Filing"/>
    <n v="88.8"/>
    <n v="6"/>
    <x v="0"/>
    <n v="44.4"/>
    <n v="0.5"/>
  </r>
  <r>
    <n v="7695"/>
    <s v="CA-2016-118899"/>
    <x v="551"/>
    <x v="0"/>
    <n v="3"/>
    <x v="10"/>
    <s v="Tue"/>
    <d v="2016-03-22T00:00:00"/>
    <x v="3"/>
    <s v="MC-17275"/>
    <s v="Marc Crier"/>
    <s v="Consumer"/>
    <s v="United States"/>
    <s v="Seattle"/>
    <x v="4"/>
    <n v="98103"/>
    <x v="1"/>
    <s v="FUR-CH-10004754"/>
    <x v="0"/>
    <s v="Chairs"/>
    <s v="Global Stack Chair with Arms, Black"/>
    <n v="167.88800000000001"/>
    <n v="7"/>
    <x v="2"/>
    <n v="14.690200000000001"/>
    <n v="8.7500000000000008E-2"/>
  </r>
  <r>
    <n v="7698"/>
    <s v="CA-2017-151799"/>
    <x v="811"/>
    <x v="3"/>
    <n v="12"/>
    <x v="4"/>
    <s v="Thu"/>
    <d v="2017-12-18T00:00:00"/>
    <x v="1"/>
    <s v="BF-11170"/>
    <s v="Ben Ferrer"/>
    <s v="Home Office"/>
    <s v="United States"/>
    <s v="Lawrence"/>
    <x v="31"/>
    <n v="1841"/>
    <x v="3"/>
    <s v="TEC-CO-10002313"/>
    <x v="2"/>
    <s v="Copiers"/>
    <s v="Canon PC1080F Personal Copier"/>
    <n v="1199.98"/>
    <n v="2"/>
    <x v="0"/>
    <n v="467.99220000000003"/>
    <n v="0.39"/>
  </r>
  <r>
    <n v="7703"/>
    <s v="CA-2016-114601"/>
    <x v="367"/>
    <x v="0"/>
    <n v="8"/>
    <x v="6"/>
    <s v="Fri"/>
    <d v="2016-09-02T00:00:00"/>
    <x v="1"/>
    <s v="AA-10480"/>
    <s v="Andrew Allen"/>
    <s v="Consumer"/>
    <s v="United States"/>
    <s v="Detroit"/>
    <x v="12"/>
    <n v="48234"/>
    <x v="2"/>
    <s v="OFF-PA-10000605"/>
    <x v="1"/>
    <s v="Paper"/>
    <s v="Xerox 1950"/>
    <n v="11.56"/>
    <n v="2"/>
    <x v="0"/>
    <n v="5.6643999999999997"/>
    <n v="0.48999999999999994"/>
  </r>
  <r>
    <n v="7708"/>
    <s v="CA-2017-100237"/>
    <x v="450"/>
    <x v="3"/>
    <n v="10"/>
    <x v="2"/>
    <s v="Sun"/>
    <d v="2017-10-19T00:00:00"/>
    <x v="1"/>
    <s v="SV-20815"/>
    <s v="Stuart Van"/>
    <s v="Corporate"/>
    <s v="United States"/>
    <s v="Orem"/>
    <x v="7"/>
    <n v="84057"/>
    <x v="1"/>
    <s v="OFF-AR-10001761"/>
    <x v="1"/>
    <s v="Art"/>
    <s v="Avery Hi-Liter Smear-Safe Highlighters"/>
    <n v="11.68"/>
    <n v="2"/>
    <x v="0"/>
    <n v="4.2047999999999996"/>
    <n v="0.36"/>
  </r>
  <r>
    <n v="7709"/>
    <s v="CA-2014-139542"/>
    <x v="1084"/>
    <x v="2"/>
    <n v="10"/>
    <x v="2"/>
    <s v="Sat"/>
    <d v="2014-10-29T00:00:00"/>
    <x v="1"/>
    <s v="EH-14185"/>
    <s v="Evan Henry"/>
    <s v="Consumer"/>
    <s v="United States"/>
    <s v="Philadelphia"/>
    <x v="9"/>
    <n v="19120"/>
    <x v="3"/>
    <s v="TEC-AC-10001553"/>
    <x v="2"/>
    <s v="Accessories"/>
    <s v="Memorex 25GB 6X Branded Blu-Ray Recordable Disc, 15/Pack"/>
    <n v="40.776000000000003"/>
    <n v="3"/>
    <x v="2"/>
    <n v="0.50970000000000004"/>
    <n v="1.2500000000000001E-2"/>
  </r>
  <r>
    <n v="7711"/>
    <s v="US-2015-142811"/>
    <x v="783"/>
    <x v="1"/>
    <n v="4"/>
    <x v="3"/>
    <s v="Thu"/>
    <d v="2015-04-07T00:00:00"/>
    <x v="1"/>
    <s v="JL-15850"/>
    <s v="John Lucas"/>
    <s v="Consumer"/>
    <s v="United States"/>
    <s v="Mesa"/>
    <x v="16"/>
    <n v="85204"/>
    <x v="1"/>
    <s v="TEC-PH-10003095"/>
    <x v="2"/>
    <s v="Phones"/>
    <s v="Samsung HM1900 Bluetooth Headset"/>
    <n v="87.8"/>
    <n v="5"/>
    <x v="2"/>
    <n v="32.924999999999997"/>
    <n v="0.375"/>
  </r>
  <r>
    <n v="7712"/>
    <s v="CA-2017-139353"/>
    <x v="955"/>
    <x v="3"/>
    <n v="10"/>
    <x v="2"/>
    <s v="Sat"/>
    <d v="2017-10-30T00:00:00"/>
    <x v="0"/>
    <s v="JM-15250"/>
    <s v="Janet Martin"/>
    <s v="Consumer"/>
    <s v="United States"/>
    <s v="Fayetteville"/>
    <x v="3"/>
    <n v="28314"/>
    <x v="0"/>
    <s v="FUR-FU-10001876"/>
    <x v="0"/>
    <s v="Furnishings"/>
    <s v="Computer Room Manger, 14&quot;"/>
    <n v="77.951999999999998"/>
    <n v="3"/>
    <x v="2"/>
    <n v="15.590400000000001"/>
    <n v="0.2"/>
  </r>
  <r>
    <n v="7715"/>
    <s v="CA-2014-150203"/>
    <x v="29"/>
    <x v="2"/>
    <n v="12"/>
    <x v="4"/>
    <s v="Fri"/>
    <d v="2014-12-07T00:00:00"/>
    <x v="2"/>
    <s v="JB-15925"/>
    <s v="Joni Blumstein"/>
    <s v="Consumer"/>
    <s v="United States"/>
    <s v="Los Angeles"/>
    <x v="1"/>
    <n v="90032"/>
    <x v="1"/>
    <s v="OFF-AP-10001469"/>
    <x v="1"/>
    <s v="Appliances"/>
    <s v="Fellowes 8 Outlet Superior Workstation Surge Protector"/>
    <n v="250.26"/>
    <n v="6"/>
    <x v="0"/>
    <n v="72.575400000000002"/>
    <n v="0.29000000000000004"/>
  </r>
  <r>
    <n v="7716"/>
    <s v="US-2017-101518"/>
    <x v="132"/>
    <x v="3"/>
    <n v="11"/>
    <x v="0"/>
    <s v="Fri"/>
    <d v="2017-11-08T00:00:00"/>
    <x v="1"/>
    <s v="PB-19105"/>
    <s v="Peter Bühler"/>
    <s v="Consumer"/>
    <s v="United States"/>
    <s v="Philadelphia"/>
    <x v="9"/>
    <n v="19140"/>
    <x v="3"/>
    <s v="TEC-AC-10001553"/>
    <x v="2"/>
    <s v="Accessories"/>
    <s v="Memorex 25GB 6X Branded Blu-Ray Recordable Disc, 15/Pack"/>
    <n v="40.776000000000003"/>
    <n v="3"/>
    <x v="2"/>
    <n v="0.50970000000000004"/>
    <n v="1.2500000000000001E-2"/>
  </r>
  <r>
    <n v="7717"/>
    <s v="CA-2015-149636"/>
    <x v="1167"/>
    <x v="1"/>
    <n v="1"/>
    <x v="9"/>
    <s v="Tue"/>
    <d v="2015-01-12T00:00:00"/>
    <x v="1"/>
    <s v="SP-20620"/>
    <s v="Stefania Perrino"/>
    <s v="Corporate"/>
    <s v="United States"/>
    <s v="Colorado Springs"/>
    <x v="22"/>
    <n v="80906"/>
    <x v="1"/>
    <s v="OFF-PA-10004041"/>
    <x v="1"/>
    <s v="Paper"/>
    <s v="It's Hot Message Books with Stickers, 2 3/4&quot; x 5&quot;"/>
    <n v="29.6"/>
    <n v="5"/>
    <x v="2"/>
    <n v="9.25"/>
    <n v="0.3125"/>
  </r>
  <r>
    <n v="7719"/>
    <s v="US-2017-146213"/>
    <x v="425"/>
    <x v="3"/>
    <n v="9"/>
    <x v="8"/>
    <s v="Sat"/>
    <d v="2017-09-14T00:00:00"/>
    <x v="1"/>
    <s v="MC-17605"/>
    <s v="Matt Connell"/>
    <s v="Corporate"/>
    <s v="United States"/>
    <s v="Los Angeles"/>
    <x v="1"/>
    <n v="90032"/>
    <x v="1"/>
    <s v="TEC-AC-10001114"/>
    <x v="2"/>
    <s v="Accessories"/>
    <s v="Microsoft Wireless Mobile Mouse 4000"/>
    <n v="159.96"/>
    <n v="4"/>
    <x v="0"/>
    <n v="51.187199999999997"/>
    <n v="0.31999999999999995"/>
  </r>
  <r>
    <n v="7720"/>
    <s v="CA-2015-108588"/>
    <x v="951"/>
    <x v="1"/>
    <n v="1"/>
    <x v="9"/>
    <s v="Mon"/>
    <d v="2015-01-10T00:00:00"/>
    <x v="1"/>
    <s v="BG-11695"/>
    <s v="Brooke Gillingham"/>
    <s v="Corporate"/>
    <s v="United States"/>
    <s v="New York City"/>
    <x v="15"/>
    <n v="10009"/>
    <x v="3"/>
    <s v="OFF-AR-10001615"/>
    <x v="1"/>
    <s v="Art"/>
    <s v="Newell 34"/>
    <n v="59.52"/>
    <n v="3"/>
    <x v="0"/>
    <n v="15.475199999999999"/>
    <n v="0.25999999999999995"/>
  </r>
  <r>
    <n v="7723"/>
    <s v="US-2017-138086"/>
    <x v="510"/>
    <x v="3"/>
    <n v="4"/>
    <x v="3"/>
    <s v="Sun"/>
    <d v="2017-04-20T00:00:00"/>
    <x v="1"/>
    <s v="JO-15550"/>
    <s v="Jesus Ocampo"/>
    <s v="Home Office"/>
    <s v="United States"/>
    <s v="San Francisco"/>
    <x v="1"/>
    <n v="94109"/>
    <x v="1"/>
    <s v="OFF-AP-10000027"/>
    <x v="1"/>
    <s v="Appliances"/>
    <s v="Hoover Commercial SteamVac"/>
    <n v="40.74"/>
    <n v="3"/>
    <x v="0"/>
    <n v="12.222"/>
    <n v="0.3"/>
  </r>
  <r>
    <n v="7724"/>
    <s v="CA-2015-139374"/>
    <x v="228"/>
    <x v="1"/>
    <n v="9"/>
    <x v="8"/>
    <s v="Thu"/>
    <d v="2015-09-14T00:00:00"/>
    <x v="1"/>
    <s v="AR-10345"/>
    <s v="Alex Russell"/>
    <s v="Corporate"/>
    <s v="United States"/>
    <s v="Austin"/>
    <x v="5"/>
    <n v="78745"/>
    <x v="2"/>
    <s v="FUR-CH-10003981"/>
    <x v="0"/>
    <s v="Chairs"/>
    <s v="Global Commerce Series Low-Back Swivel/Tilt Chairs"/>
    <n v="179.886"/>
    <n v="1"/>
    <x v="4"/>
    <n v="-2.5697999999999999"/>
    <n v="-1.4285714285714285E-2"/>
  </r>
  <r>
    <n v="7725"/>
    <s v="CA-2016-113978"/>
    <x v="474"/>
    <x v="0"/>
    <n v="9"/>
    <x v="8"/>
    <s v="Sun"/>
    <d v="2016-09-29T00:00:00"/>
    <x v="1"/>
    <s v="TS-21505"/>
    <s v="Tony Sayre"/>
    <s v="Consumer"/>
    <s v="United States"/>
    <s v="Cleveland"/>
    <x v="24"/>
    <n v="44105"/>
    <x v="3"/>
    <s v="OFF-AP-10003849"/>
    <x v="1"/>
    <s v="Appliances"/>
    <s v="Hoover Shoulder Vac Commercial Portable Vacuum"/>
    <n v="286.25599999999997"/>
    <n v="1"/>
    <x v="2"/>
    <n v="17.890999999999998"/>
    <n v="6.25E-2"/>
  </r>
  <r>
    <n v="7728"/>
    <s v="US-2015-150231"/>
    <x v="198"/>
    <x v="1"/>
    <n v="3"/>
    <x v="10"/>
    <s v="Mon"/>
    <d v="2015-03-20T00:00:00"/>
    <x v="0"/>
    <s v="JK-15640"/>
    <s v="Jim Kriz"/>
    <s v="Home Office"/>
    <s v="United States"/>
    <s v="New York City"/>
    <x v="15"/>
    <n v="10009"/>
    <x v="3"/>
    <s v="OFF-AR-10001761"/>
    <x v="1"/>
    <s v="Art"/>
    <s v="Avery Hi-Liter Smear-Safe Highlighters"/>
    <n v="17.52"/>
    <n v="3"/>
    <x v="0"/>
    <n v="6.3071999999999999"/>
    <n v="0.36"/>
  </r>
  <r>
    <n v="7729"/>
    <s v="CA-2016-106915"/>
    <x v="488"/>
    <x v="0"/>
    <n v="11"/>
    <x v="0"/>
    <s v="Sat"/>
    <d v="2016-12-02T00:00:00"/>
    <x v="1"/>
    <s v="GA-14515"/>
    <s v="George Ashbrook"/>
    <s v="Consumer"/>
    <s v="United States"/>
    <s v="El Paso"/>
    <x v="5"/>
    <n v="79907"/>
    <x v="2"/>
    <s v="OFF-AR-10000716"/>
    <x v="1"/>
    <s v="Art"/>
    <s v="DIXON Ticonderoga Erasable Checking Pencils"/>
    <n v="17.856000000000002"/>
    <n v="4"/>
    <x v="2"/>
    <n v="4.2408000000000001"/>
    <n v="0.23749999999999999"/>
  </r>
  <r>
    <n v="7730"/>
    <s v="US-2016-109260"/>
    <x v="181"/>
    <x v="0"/>
    <n v="9"/>
    <x v="8"/>
    <s v="Mon"/>
    <d v="2016-10-01T00:00:00"/>
    <x v="1"/>
    <s v="TN-21040"/>
    <s v="Tanja Norvell"/>
    <s v="Home Office"/>
    <s v="United States"/>
    <s v="Tallahassee"/>
    <x v="2"/>
    <n v="32303"/>
    <x v="0"/>
    <s v="TEC-AC-10002637"/>
    <x v="2"/>
    <s v="Accessories"/>
    <s v="Logitech VX Revolution Cordless Laser Mouse for Notebooks (Black)"/>
    <n v="431.976"/>
    <n v="3"/>
    <x v="2"/>
    <n v="-75.595799999999997"/>
    <n v="-0.17499999999999999"/>
  </r>
  <r>
    <n v="7731"/>
    <s v="CA-2017-104850"/>
    <x v="484"/>
    <x v="3"/>
    <n v="6"/>
    <x v="1"/>
    <s v="Tue"/>
    <d v="2017-06-19T00:00:00"/>
    <x v="1"/>
    <s v="TW-21025"/>
    <s v="Tamara Willingham"/>
    <s v="Home Office"/>
    <s v="United States"/>
    <s v="Seattle"/>
    <x v="4"/>
    <n v="98103"/>
    <x v="1"/>
    <s v="FUR-CH-10003774"/>
    <x v="0"/>
    <s v="Chairs"/>
    <s v="Global Wood Trimmed Manager's Task Chair, Khaki"/>
    <n v="291.13600000000002"/>
    <n v="4"/>
    <x v="2"/>
    <n v="-25.474399999999999"/>
    <n v="-8.7499999999999994E-2"/>
  </r>
  <r>
    <n v="7732"/>
    <s v="CA-2017-140508"/>
    <x v="65"/>
    <x v="3"/>
    <n v="9"/>
    <x v="8"/>
    <s v="Mon"/>
    <d v="2017-09-21T00:00:00"/>
    <x v="2"/>
    <s v="PA-19060"/>
    <s v="Pete Armstrong"/>
    <s v="Home Office"/>
    <s v="United States"/>
    <s v="Dallas"/>
    <x v="5"/>
    <n v="75220"/>
    <x v="2"/>
    <s v="OFF-EN-10000927"/>
    <x v="1"/>
    <s v="Envelopes"/>
    <s v="Jet-Pak Recycled Peel 'N' Seal Padded Mailers"/>
    <n v="114.848"/>
    <n v="4"/>
    <x v="2"/>
    <n v="35.89"/>
    <n v="0.3125"/>
  </r>
  <r>
    <n v="7733"/>
    <s v="CA-2017-143294"/>
    <x v="452"/>
    <x v="3"/>
    <n v="6"/>
    <x v="1"/>
    <s v="Fri"/>
    <d v="2017-06-08T00:00:00"/>
    <x v="1"/>
    <s v="JD-15790"/>
    <s v="John Dryer"/>
    <s v="Consumer"/>
    <s v="United States"/>
    <s v="Houston"/>
    <x v="5"/>
    <n v="77070"/>
    <x v="2"/>
    <s v="OFF-PA-10000743"/>
    <x v="1"/>
    <s v="Paper"/>
    <s v="Xerox 1977"/>
    <n v="10.688000000000001"/>
    <n v="2"/>
    <x v="2"/>
    <n v="3.7408000000000001"/>
    <n v="0.35"/>
  </r>
  <r>
    <n v="7735"/>
    <s v="CA-2017-134418"/>
    <x v="174"/>
    <x v="3"/>
    <n v="9"/>
    <x v="8"/>
    <s v="Fri"/>
    <d v="2017-09-20T00:00:00"/>
    <x v="1"/>
    <s v="GM-14500"/>
    <s v="Gene McClure"/>
    <s v="Consumer"/>
    <s v="United States"/>
    <s v="Seattle"/>
    <x v="4"/>
    <n v="98103"/>
    <x v="1"/>
    <s v="OFF-AR-10004441"/>
    <x v="1"/>
    <s v="Art"/>
    <s v="BIC Brite Liner Highlighters"/>
    <n v="12.42"/>
    <n v="3"/>
    <x v="0"/>
    <n v="5.2164000000000001"/>
    <n v="0.42000000000000004"/>
  </r>
  <r>
    <n v="7736"/>
    <s v="US-2016-106313"/>
    <x v="249"/>
    <x v="0"/>
    <n v="8"/>
    <x v="6"/>
    <s v="Mon"/>
    <d v="2016-08-26T00:00:00"/>
    <x v="1"/>
    <s v="DG-13300"/>
    <s v="Deirdre Greer"/>
    <s v="Corporate"/>
    <s v="United States"/>
    <s v="Seattle"/>
    <x v="4"/>
    <n v="98105"/>
    <x v="1"/>
    <s v="OFF-PA-10001870"/>
    <x v="1"/>
    <s v="Paper"/>
    <s v="Xerox 202"/>
    <n v="19.440000000000001"/>
    <n v="3"/>
    <x v="0"/>
    <n v="9.3312000000000008"/>
    <n v="0.48000000000000004"/>
  </r>
  <r>
    <n v="7737"/>
    <s v="CA-2014-105872"/>
    <x v="987"/>
    <x v="2"/>
    <n v="5"/>
    <x v="5"/>
    <s v="Fri"/>
    <d v="2014-06-06T00:00:00"/>
    <x v="1"/>
    <s v="JG-15160"/>
    <s v="James Galang"/>
    <s v="Consumer"/>
    <s v="United States"/>
    <s v="New York City"/>
    <x v="15"/>
    <n v="10024"/>
    <x v="3"/>
    <s v="OFF-BI-10003684"/>
    <x v="1"/>
    <s v="Binders"/>
    <s v="Wilson Jones Legal Size Ring Binders"/>
    <n v="70.367999999999995"/>
    <n v="4"/>
    <x v="2"/>
    <n v="26.388000000000002"/>
    <n v="0.37500000000000006"/>
  </r>
  <r>
    <n v="7738"/>
    <s v="CA-2017-108287"/>
    <x v="401"/>
    <x v="3"/>
    <n v="12"/>
    <x v="4"/>
    <s v="Mon"/>
    <d v="2017-12-20T00:00:00"/>
    <x v="2"/>
    <s v="AG-10330"/>
    <s v="Alex Grayson"/>
    <s v="Consumer"/>
    <s v="United States"/>
    <s v="Charlotte"/>
    <x v="3"/>
    <n v="28205"/>
    <x v="0"/>
    <s v="OFF-AR-10001315"/>
    <x v="1"/>
    <s v="Art"/>
    <s v="Newell 310"/>
    <n v="12.672000000000001"/>
    <n v="9"/>
    <x v="2"/>
    <n v="1.4256"/>
    <n v="0.11249999999999999"/>
  </r>
  <r>
    <n v="7739"/>
    <s v="CA-2017-141103"/>
    <x v="244"/>
    <x v="3"/>
    <n v="7"/>
    <x v="7"/>
    <s v="Sun"/>
    <d v="2017-08-06T00:00:00"/>
    <x v="1"/>
    <s v="JF-15355"/>
    <s v="Jay Fein"/>
    <s v="Consumer"/>
    <s v="United States"/>
    <s v="Baltimore"/>
    <x v="39"/>
    <n v="21215"/>
    <x v="3"/>
    <s v="TEC-PH-10003589"/>
    <x v="2"/>
    <s v="Phones"/>
    <s v="invisibleSHIELD by ZAGG Smudge-Free Screen Protector"/>
    <n v="89.95"/>
    <n v="5"/>
    <x v="0"/>
    <n v="43.176000000000002"/>
    <n v="0.48"/>
  </r>
  <r>
    <n v="7740"/>
    <s v="CA-2014-154781"/>
    <x v="866"/>
    <x v="2"/>
    <n v="11"/>
    <x v="0"/>
    <s v="Fri"/>
    <d v="2014-11-26T00:00:00"/>
    <x v="1"/>
    <s v="SC-20680"/>
    <s v="Steve Carroll"/>
    <s v="Home Office"/>
    <s v="United States"/>
    <s v="San Francisco"/>
    <x v="1"/>
    <n v="94110"/>
    <x v="1"/>
    <s v="OFF-PA-10001609"/>
    <x v="1"/>
    <s v="Paper"/>
    <s v="Tops Wirebound Message Log Books"/>
    <n v="6.58"/>
    <n v="2"/>
    <x v="0"/>
    <n v="3.0268000000000002"/>
    <n v="0.46"/>
  </r>
  <r>
    <n v="7742"/>
    <s v="CA-2015-147816"/>
    <x v="493"/>
    <x v="1"/>
    <n v="9"/>
    <x v="8"/>
    <s v="Thu"/>
    <d v="2015-09-26T00:00:00"/>
    <x v="0"/>
    <s v="CM-11935"/>
    <s v="Carlos Meador"/>
    <s v="Consumer"/>
    <s v="United States"/>
    <s v="Tucson"/>
    <x v="16"/>
    <n v="85705"/>
    <x v="1"/>
    <s v="TEC-PH-10003095"/>
    <x v="2"/>
    <s v="Phones"/>
    <s v="Samsung HM1900 Bluetooth Headset"/>
    <n v="35.119999999999997"/>
    <n v="2"/>
    <x v="2"/>
    <n v="13.17"/>
    <n v="0.375"/>
  </r>
  <r>
    <n v="7743"/>
    <s v="CA-2017-105326"/>
    <x v="645"/>
    <x v="3"/>
    <n v="8"/>
    <x v="6"/>
    <s v="Sun"/>
    <d v="2017-08-27T00:00:00"/>
    <x v="1"/>
    <s v="KT-16480"/>
    <s v="Kean Thornton"/>
    <s v="Consumer"/>
    <s v="United States"/>
    <s v="Los Angeles"/>
    <x v="1"/>
    <n v="90036"/>
    <x v="1"/>
    <s v="OFF-PA-10001639"/>
    <x v="1"/>
    <s v="Paper"/>
    <s v="Xerox 203"/>
    <n v="25.92"/>
    <n v="4"/>
    <x v="0"/>
    <n v="12.441599999999999"/>
    <n v="0.47999999999999993"/>
  </r>
  <r>
    <n v="7744"/>
    <s v="CA-2016-133613"/>
    <x v="26"/>
    <x v="0"/>
    <n v="6"/>
    <x v="1"/>
    <s v="Fri"/>
    <d v="2016-06-22T00:00:00"/>
    <x v="1"/>
    <s v="CP-12340"/>
    <s v="Christine Phan"/>
    <s v="Corporate"/>
    <s v="United States"/>
    <s v="Waterbury"/>
    <x v="29"/>
    <n v="6708"/>
    <x v="3"/>
    <s v="OFF-BI-10002003"/>
    <x v="1"/>
    <s v="Binders"/>
    <s v="Ibico Presentation Index for Binding Systems"/>
    <n v="7.96"/>
    <n v="2"/>
    <x v="0"/>
    <n v="3.7412000000000001"/>
    <n v="0.47000000000000003"/>
  </r>
  <r>
    <n v="7747"/>
    <s v="CA-2015-109113"/>
    <x v="543"/>
    <x v="1"/>
    <n v="12"/>
    <x v="4"/>
    <s v="Sat"/>
    <d v="2015-12-23T00:00:00"/>
    <x v="1"/>
    <s v="EK-13795"/>
    <s v="Eileen Kiefer"/>
    <s v="Home Office"/>
    <s v="United States"/>
    <s v="Chicago"/>
    <x v="10"/>
    <n v="60610"/>
    <x v="2"/>
    <s v="TEC-AC-10004761"/>
    <x v="2"/>
    <s v="Accessories"/>
    <s v="Maxell 4.7GB DVD+RW 3/Pack"/>
    <n v="25.488"/>
    <n v="2"/>
    <x v="2"/>
    <n v="4.7789999999999999"/>
    <n v="0.1875"/>
  </r>
  <r>
    <n v="7748"/>
    <s v="CA-2015-156153"/>
    <x v="70"/>
    <x v="1"/>
    <n v="5"/>
    <x v="5"/>
    <s v="Sun"/>
    <d v="2015-06-02T00:00:00"/>
    <x v="0"/>
    <s v="CW-11905"/>
    <s v="Carl Weiss"/>
    <s v="Home Office"/>
    <s v="United States"/>
    <s v="Long Beach"/>
    <x v="15"/>
    <n v="11561"/>
    <x v="3"/>
    <s v="OFF-FA-10003472"/>
    <x v="1"/>
    <s v="Fasteners"/>
    <s v="Bagged Rubber Bands"/>
    <n v="7.56"/>
    <n v="6"/>
    <x v="0"/>
    <n v="0.3024"/>
    <n v="0.04"/>
  </r>
  <r>
    <n v="7749"/>
    <s v="CA-2015-133242"/>
    <x v="649"/>
    <x v="1"/>
    <n v="6"/>
    <x v="1"/>
    <s v="Thu"/>
    <d v="2015-06-24T00:00:00"/>
    <x v="1"/>
    <s v="KH-16510"/>
    <s v="Keith Herrera"/>
    <s v="Consumer"/>
    <s v="United States"/>
    <s v="Arlington"/>
    <x v="17"/>
    <n v="22204"/>
    <x v="0"/>
    <s v="FUR-FU-10003464"/>
    <x v="0"/>
    <s v="Furnishings"/>
    <s v="Seth Thomas 8 1/2&quot; Cubicle Clock"/>
    <n v="60.84"/>
    <n v="3"/>
    <x v="0"/>
    <n v="19.468800000000002"/>
    <n v="0.32"/>
  </r>
  <r>
    <n v="7754"/>
    <s v="CA-2015-158323"/>
    <x v="669"/>
    <x v="1"/>
    <n v="11"/>
    <x v="0"/>
    <s v="Mon"/>
    <d v="2015-12-03T00:00:00"/>
    <x v="2"/>
    <s v="AB-10600"/>
    <s v="Ann Blume"/>
    <s v="Corporate"/>
    <s v="United States"/>
    <s v="Jacksonville"/>
    <x v="3"/>
    <n v="28540"/>
    <x v="0"/>
    <s v="FUR-FU-10001546"/>
    <x v="0"/>
    <s v="Furnishings"/>
    <s v="Dana Swing-Arm Lamps"/>
    <n v="17.088000000000001"/>
    <n v="2"/>
    <x v="2"/>
    <n v="1.0680000000000001"/>
    <n v="6.25E-2"/>
  </r>
  <r>
    <n v="7755"/>
    <s v="CA-2015-161795"/>
    <x v="376"/>
    <x v="1"/>
    <n v="12"/>
    <x v="4"/>
    <s v="Mon"/>
    <d v="2015-12-23T00:00:00"/>
    <x v="0"/>
    <s v="AH-10075"/>
    <s v="Adam Hart"/>
    <s v="Corporate"/>
    <s v="United States"/>
    <s v="Columbus"/>
    <x v="24"/>
    <n v="43229"/>
    <x v="3"/>
    <s v="OFF-AR-10001919"/>
    <x v="1"/>
    <s v="Art"/>
    <s v="OIC #2 Pencils, Medium Soft"/>
    <n v="3.008"/>
    <n v="2"/>
    <x v="2"/>
    <n v="0.33839999999999998"/>
    <n v="0.11249999999999999"/>
  </r>
  <r>
    <n v="7756"/>
    <s v="CA-2017-100902"/>
    <x v="697"/>
    <x v="3"/>
    <n v="11"/>
    <x v="0"/>
    <s v="Fri"/>
    <d v="2017-11-21T00:00:00"/>
    <x v="1"/>
    <s v="CK-12595"/>
    <s v="Clytie Kelty"/>
    <s v="Consumer"/>
    <s v="United States"/>
    <s v="Charlotte"/>
    <x v="3"/>
    <n v="28205"/>
    <x v="0"/>
    <s v="OFF-PA-10002558"/>
    <x v="1"/>
    <s v="Paper"/>
    <s v="Xerox 1938"/>
    <n v="268.24"/>
    <n v="7"/>
    <x v="2"/>
    <n v="93.884"/>
    <n v="0.35"/>
  </r>
  <r>
    <n v="7758"/>
    <s v="CA-2017-112844"/>
    <x v="38"/>
    <x v="3"/>
    <n v="11"/>
    <x v="0"/>
    <s v="Mon"/>
    <d v="2017-11-16T00:00:00"/>
    <x v="0"/>
    <s v="SP-20620"/>
    <s v="Stefania Perrino"/>
    <s v="Corporate"/>
    <s v="United States"/>
    <s v="Buffalo"/>
    <x v="15"/>
    <n v="14215"/>
    <x v="3"/>
    <s v="TEC-PH-10003988"/>
    <x v="2"/>
    <s v="Phones"/>
    <s v="LF Elite 3D Dazzle Designer Hard Case Cover, Lf Stylus Pen and Wiper For Apple Iphone 5c Mini Lite"/>
    <n v="43.6"/>
    <n v="4"/>
    <x v="0"/>
    <n v="12.208"/>
    <n v="0.27999999999999997"/>
  </r>
  <r>
    <n v="7761"/>
    <s v="CA-2014-155390"/>
    <x v="771"/>
    <x v="2"/>
    <n v="12"/>
    <x v="4"/>
    <s v="Sat"/>
    <d v="2014-12-11T00:00:00"/>
    <x v="1"/>
    <s v="BG-11035"/>
    <s v="Barry Gonzalez"/>
    <s v="Consumer"/>
    <s v="United States"/>
    <s v="Memphis"/>
    <x v="18"/>
    <n v="38109"/>
    <x v="0"/>
    <s v="OFF-PA-10003641"/>
    <x v="1"/>
    <s v="Paper"/>
    <s v="Xerox 1909"/>
    <n v="42.207999999999998"/>
    <n v="2"/>
    <x v="2"/>
    <n v="13.717599999999999"/>
    <n v="0.32500000000000001"/>
  </r>
  <r>
    <n v="7762"/>
    <s v="CA-2017-123071"/>
    <x v="730"/>
    <x v="3"/>
    <n v="12"/>
    <x v="4"/>
    <s v="Sun"/>
    <d v="2017-12-06T00:00:00"/>
    <x v="2"/>
    <s v="CC-12550"/>
    <s v="Clay Cheatham"/>
    <s v="Consumer"/>
    <s v="United States"/>
    <s v="Plano"/>
    <x v="5"/>
    <n v="75023"/>
    <x v="2"/>
    <s v="OFF-PA-10003729"/>
    <x v="1"/>
    <s v="Paper"/>
    <s v="Xerox 1998"/>
    <n v="10.368"/>
    <n v="2"/>
    <x v="2"/>
    <n v="3.6288"/>
    <n v="0.35"/>
  </r>
  <r>
    <n v="7763"/>
    <s v="CA-2017-156391"/>
    <x v="981"/>
    <x v="3"/>
    <n v="9"/>
    <x v="8"/>
    <s v="Tue"/>
    <d v="2017-09-28T00:00:00"/>
    <x v="2"/>
    <s v="SL-20155"/>
    <s v="Sara Luxemburg"/>
    <s v="Home Office"/>
    <s v="United States"/>
    <s v="Salem"/>
    <x v="21"/>
    <n v="97301"/>
    <x v="1"/>
    <s v="OFF-AR-10003251"/>
    <x v="1"/>
    <s v="Art"/>
    <s v="Prang Drawing Pencil Set"/>
    <n v="2.2240000000000002"/>
    <n v="1"/>
    <x v="2"/>
    <n v="0.55600000000000005"/>
    <n v="0.25"/>
  </r>
  <r>
    <n v="7764"/>
    <s v="CA-2015-103093"/>
    <x v="301"/>
    <x v="1"/>
    <n v="2"/>
    <x v="11"/>
    <s v="Tue"/>
    <d v="2015-02-07T00:00:00"/>
    <x v="1"/>
    <s v="FO-14305"/>
    <s v="Frank Olsen"/>
    <s v="Consumer"/>
    <s v="United States"/>
    <s v="Columbus"/>
    <x v="32"/>
    <n v="31907"/>
    <x v="0"/>
    <s v="OFF-EN-10003286"/>
    <x v="1"/>
    <s v="Envelopes"/>
    <s v="Staple envelope"/>
    <n v="74.52"/>
    <n v="9"/>
    <x v="0"/>
    <n v="35.0244"/>
    <n v="0.47000000000000003"/>
  </r>
  <r>
    <n v="7765"/>
    <s v="US-2017-118941"/>
    <x v="1063"/>
    <x v="3"/>
    <n v="8"/>
    <x v="6"/>
    <s v="Sat"/>
    <d v="2017-08-12T00:00:00"/>
    <x v="3"/>
    <s v="BB-11545"/>
    <s v="Brenda Bowman"/>
    <s v="Corporate"/>
    <s v="United States"/>
    <s v="Columbia"/>
    <x v="39"/>
    <n v="21044"/>
    <x v="3"/>
    <s v="OFF-AR-10004078"/>
    <x v="1"/>
    <s v="Art"/>
    <s v="Newell 312"/>
    <n v="17.52"/>
    <n v="3"/>
    <x v="0"/>
    <n v="5.2560000000000002"/>
    <n v="0.30000000000000004"/>
  </r>
  <r>
    <n v="7768"/>
    <s v="CA-2015-169299"/>
    <x v="251"/>
    <x v="1"/>
    <n v="8"/>
    <x v="6"/>
    <s v="Mon"/>
    <d v="2015-08-26T00:00:00"/>
    <x v="2"/>
    <s v="DO-13435"/>
    <s v="Denny Ordway"/>
    <s v="Consumer"/>
    <s v="United States"/>
    <s v="Portland"/>
    <x v="21"/>
    <n v="97206"/>
    <x v="1"/>
    <s v="OFF-AR-10002053"/>
    <x v="1"/>
    <s v="Art"/>
    <s v="Premium Writing Pencils, Soft, #2 by Central Association for the Blind"/>
    <n v="7.1520000000000001"/>
    <n v="3"/>
    <x v="2"/>
    <n v="0.71519999999999995"/>
    <n v="9.9999999999999992E-2"/>
  </r>
  <r>
    <n v="7769"/>
    <s v="CA-2017-154088"/>
    <x v="105"/>
    <x v="3"/>
    <n v="11"/>
    <x v="0"/>
    <s v="Sun"/>
    <d v="2017-11-17T00:00:00"/>
    <x v="1"/>
    <s v="LB-16735"/>
    <s v="Larry Blacks"/>
    <s v="Consumer"/>
    <s v="United States"/>
    <s v="Tallahassee"/>
    <x v="2"/>
    <n v="32303"/>
    <x v="0"/>
    <s v="OFF-PA-10003651"/>
    <x v="1"/>
    <s v="Paper"/>
    <s v="Xerox 1968"/>
    <n v="26.72"/>
    <n v="5"/>
    <x v="2"/>
    <n v="9.3520000000000003"/>
    <n v="0.35000000000000003"/>
  </r>
  <r>
    <n v="7770"/>
    <s v="CA-2016-155978"/>
    <x v="1143"/>
    <x v="0"/>
    <n v="8"/>
    <x v="6"/>
    <s v="Mon"/>
    <d v="2016-08-01T00:00:00"/>
    <x v="3"/>
    <s v="TS-21205"/>
    <s v="Thomas Seio"/>
    <s v="Corporate"/>
    <s v="United States"/>
    <s v="Riverside"/>
    <x v="1"/>
    <n v="92503"/>
    <x v="1"/>
    <s v="TEC-PH-10002885"/>
    <x v="2"/>
    <s v="Phones"/>
    <s v="Apple iPhone 5"/>
    <n v="1039.7280000000001"/>
    <n v="2"/>
    <x v="2"/>
    <n v="90.976200000000006"/>
    <n v="8.7499999999999994E-2"/>
  </r>
  <r>
    <n v="7772"/>
    <s v="CA-2016-108196"/>
    <x v="876"/>
    <x v="0"/>
    <n v="11"/>
    <x v="0"/>
    <s v="Fri"/>
    <d v="2016-12-02T00:00:00"/>
    <x v="1"/>
    <s v="CS-12505"/>
    <s v="Cindy Stewart"/>
    <s v="Consumer"/>
    <s v="United States"/>
    <s v="Lancaster"/>
    <x v="24"/>
    <n v="43130"/>
    <x v="3"/>
    <s v="OFF-BI-10000545"/>
    <x v="1"/>
    <s v="Binders"/>
    <s v="GBC Ibimaster 500 Manual ProClick Binding System"/>
    <n v="456.58800000000002"/>
    <n v="2"/>
    <x v="7"/>
    <n v="-304.392"/>
    <n v="-0.66666666666666663"/>
  </r>
  <r>
    <n v="7775"/>
    <s v="CA-2016-152800"/>
    <x v="1168"/>
    <x v="0"/>
    <n v="4"/>
    <x v="3"/>
    <s v="Wed"/>
    <d v="2016-04-15T00:00:00"/>
    <x v="2"/>
    <s v="SP-20920"/>
    <s v="Susan Pistek"/>
    <s v="Consumer"/>
    <s v="United States"/>
    <s v="San Francisco"/>
    <x v="1"/>
    <n v="94109"/>
    <x v="1"/>
    <s v="OFF-EN-10001509"/>
    <x v="1"/>
    <s v="Envelopes"/>
    <s v="Poly String Tie Envelopes"/>
    <n v="6.12"/>
    <n v="3"/>
    <x v="0"/>
    <n v="2.8763999999999998"/>
    <n v="0.47"/>
  </r>
  <r>
    <n v="7776"/>
    <s v="CA-2014-166961"/>
    <x v="419"/>
    <x v="2"/>
    <n v="12"/>
    <x v="4"/>
    <s v="Sat"/>
    <d v="2014-12-31T00:00:00"/>
    <x v="1"/>
    <s v="CD-12790"/>
    <s v="Cynthia Delaney"/>
    <s v="Home Office"/>
    <s v="United States"/>
    <s v="Moreno Valley"/>
    <x v="1"/>
    <n v="92553"/>
    <x v="1"/>
    <s v="OFF-AP-10001366"/>
    <x v="1"/>
    <s v="Appliances"/>
    <s v="Staple holder"/>
    <n v="10.98"/>
    <n v="1"/>
    <x v="0"/>
    <n v="2.9645999999999999"/>
    <n v="0.26999999999999996"/>
  </r>
  <r>
    <n v="7780"/>
    <s v="CA-2016-139381"/>
    <x v="720"/>
    <x v="0"/>
    <n v="4"/>
    <x v="3"/>
    <s v="Mon"/>
    <d v="2016-04-22T00:00:00"/>
    <x v="1"/>
    <s v="RF-19840"/>
    <s v="Roy Französisch"/>
    <s v="Consumer"/>
    <s v="United States"/>
    <s v="Chesapeake"/>
    <x v="17"/>
    <n v="23320"/>
    <x v="0"/>
    <s v="OFF-AP-10001271"/>
    <x v="1"/>
    <s v="Appliances"/>
    <s v="Eureka The Boss Cordless Rechargeable Stick Vac"/>
    <n v="203.92"/>
    <n v="4"/>
    <x v="0"/>
    <n v="55.058399999999999"/>
    <n v="0.27"/>
  </r>
  <r>
    <n v="7782"/>
    <s v="CA-2015-132136"/>
    <x v="929"/>
    <x v="1"/>
    <n v="3"/>
    <x v="10"/>
    <s v="Sun"/>
    <d v="2015-03-12T00:00:00"/>
    <x v="1"/>
    <s v="FO-14305"/>
    <s v="Frank Olsen"/>
    <s v="Consumer"/>
    <s v="United States"/>
    <s v="Chicago"/>
    <x v="10"/>
    <n v="60623"/>
    <x v="2"/>
    <s v="OFF-BI-10002706"/>
    <x v="1"/>
    <s v="Binders"/>
    <s v="Avery Premier Heavy-Duty Binder with Round Locking Rings"/>
    <n v="8.5679999999999996"/>
    <n v="3"/>
    <x v="3"/>
    <n v="-14.5656"/>
    <n v="-1.7"/>
  </r>
  <r>
    <n v="7783"/>
    <s v="CA-2016-162236"/>
    <x v="253"/>
    <x v="0"/>
    <n v="11"/>
    <x v="0"/>
    <s v="Fri"/>
    <d v="2016-11-06T00:00:00"/>
    <x v="0"/>
    <s v="ER-13855"/>
    <s v="Elpida Rittenbach"/>
    <s v="Corporate"/>
    <s v="United States"/>
    <s v="Charlotte"/>
    <x v="3"/>
    <n v="28205"/>
    <x v="0"/>
    <s v="OFF-ST-10003442"/>
    <x v="1"/>
    <s v="Storage"/>
    <s v="Eldon Portable Mobile Manager"/>
    <n v="45.247999999999998"/>
    <n v="2"/>
    <x v="2"/>
    <n v="3.9592000000000001"/>
    <n v="8.7500000000000008E-2"/>
  </r>
  <r>
    <n v="7786"/>
    <s v="US-2014-111353"/>
    <x v="500"/>
    <x v="2"/>
    <n v="11"/>
    <x v="0"/>
    <s v="Sat"/>
    <d v="2014-12-06T00:00:00"/>
    <x v="1"/>
    <s v="PB-19150"/>
    <s v="Philip Brown"/>
    <s v="Consumer"/>
    <s v="United States"/>
    <s v="New York City"/>
    <x v="15"/>
    <n v="10009"/>
    <x v="3"/>
    <s v="OFF-LA-10002762"/>
    <x v="1"/>
    <s v="Labels"/>
    <s v="Avery 485"/>
    <n v="25.06"/>
    <n v="2"/>
    <x v="0"/>
    <n v="11.7782"/>
    <n v="0.47000000000000003"/>
  </r>
  <r>
    <n v="7787"/>
    <s v="US-2016-117037"/>
    <x v="621"/>
    <x v="0"/>
    <n v="5"/>
    <x v="5"/>
    <s v="Tue"/>
    <d v="2016-05-20T00:00:00"/>
    <x v="2"/>
    <s v="LW-17215"/>
    <s v="Luke Weiss"/>
    <s v="Consumer"/>
    <s v="United States"/>
    <s v="Chicago"/>
    <x v="10"/>
    <n v="60653"/>
    <x v="2"/>
    <s v="OFF-BI-10000279"/>
    <x v="1"/>
    <s v="Binders"/>
    <s v="Acco Recycled 2&quot; Capacity Laser Printer Hanging Data Binders"/>
    <n v="2.89"/>
    <n v="1"/>
    <x v="3"/>
    <n v="-4.7685000000000004"/>
    <n v="-1.6500000000000001"/>
  </r>
  <r>
    <n v="7791"/>
    <s v="CA-2017-160801"/>
    <x v="20"/>
    <x v="3"/>
    <n v="9"/>
    <x v="8"/>
    <s v="Tue"/>
    <d v="2017-09-19T00:00:00"/>
    <x v="3"/>
    <s v="FG-14260"/>
    <s v="Frank Gastineau"/>
    <s v="Home Office"/>
    <s v="United States"/>
    <s v="Philadelphia"/>
    <x v="9"/>
    <n v="19120"/>
    <x v="3"/>
    <s v="OFF-BI-10001132"/>
    <x v="1"/>
    <s v="Binders"/>
    <s v="Acco PRESSTEX Data Binder with Storage Hooks, Dark Blue, 9 1/2&quot; X 11&quot;"/>
    <n v="4.8419999999999996"/>
    <n v="3"/>
    <x v="7"/>
    <n v="-3.3894000000000002"/>
    <n v="-0.70000000000000007"/>
  </r>
  <r>
    <n v="7792"/>
    <s v="CA-2016-108364"/>
    <x v="1047"/>
    <x v="0"/>
    <n v="12"/>
    <x v="4"/>
    <s v="Mon"/>
    <d v="2016-12-24T00:00:00"/>
    <x v="1"/>
    <s v="BP-11050"/>
    <s v="Barry Pond"/>
    <s v="Corporate"/>
    <s v="United States"/>
    <s v="Chicago"/>
    <x v="10"/>
    <n v="60623"/>
    <x v="2"/>
    <s v="OFF-BI-10002012"/>
    <x v="1"/>
    <s v="Binders"/>
    <s v="Wilson Jones Easy Flow II Sheet Lifters"/>
    <n v="1.8"/>
    <n v="5"/>
    <x v="3"/>
    <n v="-2.88"/>
    <n v="-1.5999999999999999"/>
  </r>
  <r>
    <n v="7796"/>
    <s v="CA-2015-112711"/>
    <x v="979"/>
    <x v="1"/>
    <n v="7"/>
    <x v="7"/>
    <s v="Sun"/>
    <d v="2015-07-18T00:00:00"/>
    <x v="1"/>
    <s v="FM-14380"/>
    <s v="Fred McMath"/>
    <s v="Consumer"/>
    <s v="United States"/>
    <s v="Amarillo"/>
    <x v="5"/>
    <n v="79109"/>
    <x v="2"/>
    <s v="TEC-PH-10000526"/>
    <x v="2"/>
    <s v="Phones"/>
    <s v="Vtech CS6719"/>
    <n v="307.16800000000001"/>
    <n v="4"/>
    <x v="2"/>
    <n v="30.716799999999999"/>
    <n v="9.9999999999999992E-2"/>
  </r>
  <r>
    <n v="7797"/>
    <s v="US-2015-145121"/>
    <x v="650"/>
    <x v="1"/>
    <n v="10"/>
    <x v="2"/>
    <s v="Fri"/>
    <d v="2015-10-06T00:00:00"/>
    <x v="1"/>
    <s v="MP-17965"/>
    <s v="Michael Paige"/>
    <s v="Corporate"/>
    <s v="United States"/>
    <s v="Middletown"/>
    <x v="29"/>
    <n v="6457"/>
    <x v="3"/>
    <s v="OFF-BI-10001078"/>
    <x v="1"/>
    <s v="Binders"/>
    <s v="Acco PRESSTEX Data Binder with Storage Hooks, Dark Blue, 14 7/8&quot; X 11&quot;"/>
    <n v="26.9"/>
    <n v="5"/>
    <x v="0"/>
    <n v="13.180999999999999"/>
    <n v="0.49"/>
  </r>
  <r>
    <n v="7798"/>
    <s v="CA-2017-166184"/>
    <x v="665"/>
    <x v="3"/>
    <n v="3"/>
    <x v="10"/>
    <s v="Fri"/>
    <d v="2017-03-27T00:00:00"/>
    <x v="2"/>
    <s v="HR-14830"/>
    <s v="Harold Ryan"/>
    <s v="Corporate"/>
    <s v="United States"/>
    <s v="New York City"/>
    <x v="15"/>
    <n v="10035"/>
    <x v="3"/>
    <s v="OFF-EN-10004483"/>
    <x v="1"/>
    <s v="Envelopes"/>
    <s v="#10 White Business Envelopes,4 1/8 x 9 1/2"/>
    <n v="47.01"/>
    <n v="3"/>
    <x v="0"/>
    <n v="22.0947"/>
    <n v="0.47000000000000003"/>
  </r>
  <r>
    <n v="7801"/>
    <s v="CA-2017-157413"/>
    <x v="698"/>
    <x v="3"/>
    <n v="6"/>
    <x v="1"/>
    <s v="Thu"/>
    <d v="2017-06-06T00:00:00"/>
    <x v="1"/>
    <s v="BW-11065"/>
    <s v="Barry Weirich"/>
    <s v="Consumer"/>
    <s v="United States"/>
    <s v="Philadelphia"/>
    <x v="9"/>
    <n v="19120"/>
    <x v="3"/>
    <s v="OFF-ST-10002756"/>
    <x v="1"/>
    <s v="Storage"/>
    <s v="Tennsco Stur-D-Stor Boltless Shelving, 5 Shelves, 24&quot; Deep, Sand"/>
    <n v="324.74400000000003"/>
    <n v="3"/>
    <x v="2"/>
    <n v="-77.1267"/>
    <n v="-0.23749999999999999"/>
  </r>
  <r>
    <n v="7802"/>
    <s v="CA-2014-143637"/>
    <x v="972"/>
    <x v="2"/>
    <n v="3"/>
    <x v="10"/>
    <s v="Mon"/>
    <d v="2014-03-29T00:00:00"/>
    <x v="0"/>
    <s v="MS-17710"/>
    <s v="Maurice Satty"/>
    <s v="Consumer"/>
    <s v="United States"/>
    <s v="Fresno"/>
    <x v="1"/>
    <n v="93727"/>
    <x v="1"/>
    <s v="FUR-FU-10002813"/>
    <x v="0"/>
    <s v="Furnishings"/>
    <s v="DAX Contemporary Wood Frame with Silver Metal Mat, Desktop, 11 x 14 Size"/>
    <n v="40.479999999999997"/>
    <n v="2"/>
    <x v="0"/>
    <n v="14.572800000000001"/>
    <n v="0.36000000000000004"/>
  </r>
  <r>
    <n v="7803"/>
    <s v="CA-2015-102260"/>
    <x v="355"/>
    <x v="1"/>
    <n v="9"/>
    <x v="8"/>
    <s v="Tue"/>
    <d v="2015-09-26T00:00:00"/>
    <x v="1"/>
    <s v="SJ-20125"/>
    <s v="Sanjit Jacobs"/>
    <s v="Home Office"/>
    <s v="United States"/>
    <s v="Franklin"/>
    <x v="18"/>
    <n v="37064"/>
    <x v="0"/>
    <s v="OFF-LA-10003714"/>
    <x v="1"/>
    <s v="Labels"/>
    <s v="Avery 510"/>
    <n v="12"/>
    <n v="4"/>
    <x v="2"/>
    <n v="4.2"/>
    <n v="0.35000000000000003"/>
  </r>
  <r>
    <n v="7808"/>
    <s v="US-2016-137295"/>
    <x v="1131"/>
    <x v="0"/>
    <n v="1"/>
    <x v="9"/>
    <s v="Fri"/>
    <d v="2016-01-13T00:00:00"/>
    <x v="1"/>
    <s v="VS-21820"/>
    <s v="Vivek Sundaresam"/>
    <s v="Consumer"/>
    <s v="United States"/>
    <s v="Raleigh"/>
    <x v="3"/>
    <n v="27604"/>
    <x v="0"/>
    <s v="OFF-BI-10004236"/>
    <x v="1"/>
    <s v="Binders"/>
    <s v="XtraLife ClearVue Slant-D Ring Binder, White, 3&quot;"/>
    <n v="30.827999999999999"/>
    <n v="7"/>
    <x v="7"/>
    <n v="-24.662400000000002"/>
    <n v="-0.8"/>
  </r>
  <r>
    <n v="7815"/>
    <s v="US-2017-109316"/>
    <x v="110"/>
    <x v="3"/>
    <n v="6"/>
    <x v="1"/>
    <s v="Thu"/>
    <d v="2017-06-10T00:00:00"/>
    <x v="2"/>
    <s v="MG-17680"/>
    <s v="Maureen Gastineau"/>
    <s v="Home Office"/>
    <s v="United States"/>
    <s v="Los Angeles"/>
    <x v="1"/>
    <n v="90049"/>
    <x v="1"/>
    <s v="FUR-BO-10004834"/>
    <x v="0"/>
    <s v="Bookcases"/>
    <s v="Riverside Palais Royal Lawyers Bookcase, Royale Cherry Finish"/>
    <n v="1497.6659999999999"/>
    <n v="2"/>
    <x v="11"/>
    <n v="140.95679999999999"/>
    <n v="9.4117647058823528E-2"/>
  </r>
  <r>
    <n v="7817"/>
    <s v="CA-2016-138478"/>
    <x v="147"/>
    <x v="0"/>
    <n v="10"/>
    <x v="2"/>
    <s v="Fri"/>
    <d v="2016-10-26T00:00:00"/>
    <x v="0"/>
    <s v="DP-13390"/>
    <s v="Dennis Pardue"/>
    <s v="Home Office"/>
    <s v="United States"/>
    <s v="North Las Vegas"/>
    <x v="33"/>
    <n v="89031"/>
    <x v="1"/>
    <s v="OFF-AR-10002240"/>
    <x v="1"/>
    <s v="Art"/>
    <s v="Panasonic KP-150 Electric Pencil Sharpener"/>
    <n v="113.22"/>
    <n v="3"/>
    <x v="0"/>
    <n v="29.437200000000001"/>
    <n v="0.26"/>
  </r>
  <r>
    <n v="7820"/>
    <s v="CA-2017-150469"/>
    <x v="790"/>
    <x v="3"/>
    <n v="1"/>
    <x v="9"/>
    <s v="Thu"/>
    <d v="2017-01-30T00:00:00"/>
    <x v="1"/>
    <s v="CJ-12010"/>
    <s v="Caroline Jumper"/>
    <s v="Consumer"/>
    <s v="United States"/>
    <s v="San Francisco"/>
    <x v="1"/>
    <n v="94109"/>
    <x v="1"/>
    <s v="OFF-FA-10000611"/>
    <x v="1"/>
    <s v="Fasteners"/>
    <s v="Binder Clips by OIC"/>
    <n v="11.84"/>
    <n v="8"/>
    <x v="0"/>
    <n v="5.6832000000000003"/>
    <n v="0.48000000000000004"/>
  </r>
  <r>
    <n v="7821"/>
    <s v="CA-2017-152436"/>
    <x v="166"/>
    <x v="3"/>
    <n v="12"/>
    <x v="4"/>
    <s v="Fri"/>
    <d v="2017-12-10T00:00:00"/>
    <x v="0"/>
    <s v="CW-11905"/>
    <s v="Carl Weiss"/>
    <s v="Home Office"/>
    <s v="United States"/>
    <s v="Cranston"/>
    <x v="34"/>
    <n v="2920"/>
    <x v="3"/>
    <s v="OFF-ST-10000036"/>
    <x v="1"/>
    <s v="Storage"/>
    <s v="Recycled Data-Pak for Archival Bound Computer Printouts, 12-1/2 x 12-1/2 x 16"/>
    <n v="592.74"/>
    <n v="6"/>
    <x v="0"/>
    <n v="160.03980000000001"/>
    <n v="0.27"/>
  </r>
  <r>
    <n v="7822"/>
    <s v="CA-2016-169334"/>
    <x v="147"/>
    <x v="0"/>
    <n v="10"/>
    <x v="2"/>
    <s v="Fri"/>
    <d v="2016-10-24T00:00:00"/>
    <x v="0"/>
    <s v="GW-14605"/>
    <s v="Giulietta Weimer"/>
    <s v="Consumer"/>
    <s v="United States"/>
    <s v="Jackson"/>
    <x v="18"/>
    <n v="38301"/>
    <x v="0"/>
    <s v="OFF-ST-10004950"/>
    <x v="1"/>
    <s v="Storage"/>
    <s v="Tenex Personal Filing Tote With Secure Closure Lid, Black/Frost"/>
    <n v="111.672"/>
    <n v="9"/>
    <x v="2"/>
    <n v="6.9794999999999998"/>
    <n v="6.25E-2"/>
  </r>
  <r>
    <n v="7823"/>
    <s v="US-2014-115413"/>
    <x v="86"/>
    <x v="2"/>
    <n v="8"/>
    <x v="6"/>
    <s v="Tue"/>
    <d v="2014-09-01T00:00:00"/>
    <x v="1"/>
    <s v="PP-18955"/>
    <s v="Paul Prost"/>
    <s v="Home Office"/>
    <s v="United States"/>
    <s v="Newark"/>
    <x v="13"/>
    <n v="19711"/>
    <x v="3"/>
    <s v="OFF-AR-10003770"/>
    <x v="1"/>
    <s v="Art"/>
    <s v="Newell 340"/>
    <n v="8.64"/>
    <n v="3"/>
    <x v="0"/>
    <n v="2.5055999999999998"/>
    <n v="0.28999999999999998"/>
  </r>
  <r>
    <n v="7825"/>
    <s v="CA-2014-125150"/>
    <x v="1169"/>
    <x v="2"/>
    <n v="5"/>
    <x v="5"/>
    <s v="Fri"/>
    <d v="2014-05-23T00:00:00"/>
    <x v="1"/>
    <s v="PW-19030"/>
    <s v="Pauline Webber"/>
    <s v="Corporate"/>
    <s v="United States"/>
    <s v="Los Angeles"/>
    <x v="1"/>
    <n v="90036"/>
    <x v="1"/>
    <s v="FUR-CH-10002439"/>
    <x v="0"/>
    <s v="Chairs"/>
    <s v="Iceberg Nesting Folding Chair, 19w x 6d x 43h"/>
    <n v="232.88"/>
    <n v="5"/>
    <x v="2"/>
    <n v="17.466000000000001"/>
    <n v="7.5000000000000011E-2"/>
  </r>
  <r>
    <n v="7826"/>
    <s v="CA-2015-127327"/>
    <x v="301"/>
    <x v="1"/>
    <n v="2"/>
    <x v="11"/>
    <s v="Tue"/>
    <d v="2015-02-07T00:00:00"/>
    <x v="1"/>
    <s v="PW-19030"/>
    <s v="Pauline Webber"/>
    <s v="Corporate"/>
    <s v="United States"/>
    <s v="Rome"/>
    <x v="15"/>
    <n v="13440"/>
    <x v="3"/>
    <s v="FUR-CH-10004218"/>
    <x v="0"/>
    <s v="Chairs"/>
    <s v="Global Fabric Manager's Chair, Dark Gray"/>
    <n v="90.882000000000005"/>
    <n v="1"/>
    <x v="9"/>
    <n v="15.147"/>
    <n v="0.16666666666666666"/>
  </r>
  <r>
    <n v="7829"/>
    <s v="CA-2015-137302"/>
    <x v="33"/>
    <x v="1"/>
    <n v="4"/>
    <x v="3"/>
    <s v="Sun"/>
    <d v="2015-05-01T00:00:00"/>
    <x v="1"/>
    <s v="BW-11110"/>
    <s v="Bart Watters"/>
    <s v="Corporate"/>
    <s v="United States"/>
    <s v="San Diego"/>
    <x v="1"/>
    <n v="92105"/>
    <x v="1"/>
    <s v="FUR-CH-10002017"/>
    <x v="0"/>
    <s v="Chairs"/>
    <s v="SAFCO Optional Arm Kit for Workspace Cribbage Stacking Chair"/>
    <n v="63.936"/>
    <n v="3"/>
    <x v="2"/>
    <n v="6.3936000000000002"/>
    <n v="0.1"/>
  </r>
  <r>
    <n v="7833"/>
    <s v="CA-2016-112382"/>
    <x v="194"/>
    <x v="0"/>
    <n v="5"/>
    <x v="5"/>
    <s v="Mon"/>
    <d v="2016-05-13T00:00:00"/>
    <x v="1"/>
    <s v="MB-18085"/>
    <s v="Mick Brown"/>
    <s v="Consumer"/>
    <s v="United States"/>
    <s v="Houston"/>
    <x v="5"/>
    <n v="77036"/>
    <x v="2"/>
    <s v="TEC-PH-10001552"/>
    <x v="2"/>
    <s v="Phones"/>
    <s v="I Need's 3d Hello Kitty Hybrid Silicone Case Cover for HTC One X 4g with 3d Hello Kitty Stylus Pen Green/pink"/>
    <n v="19.135999999999999"/>
    <n v="2"/>
    <x v="2"/>
    <n v="1.9136"/>
    <n v="0.1"/>
  </r>
  <r>
    <n v="7834"/>
    <s v="CA-2015-128958"/>
    <x v="1170"/>
    <x v="1"/>
    <n v="1"/>
    <x v="9"/>
    <s v="Sat"/>
    <d v="2015-01-28T00:00:00"/>
    <x v="1"/>
    <s v="CR-12820"/>
    <s v="Cyra Reiten"/>
    <s v="Home Office"/>
    <s v="United States"/>
    <s v="West Palm Beach"/>
    <x v="2"/>
    <n v="33407"/>
    <x v="0"/>
    <s v="OFF-AR-10004757"/>
    <x v="1"/>
    <s v="Art"/>
    <s v="Crayola Colored Pencils"/>
    <n v="13.12"/>
    <n v="5"/>
    <x v="2"/>
    <n v="2.1320000000000001"/>
    <n v="0.16250000000000001"/>
  </r>
  <r>
    <n v="7835"/>
    <s v="CA-2015-106257"/>
    <x v="654"/>
    <x v="1"/>
    <n v="4"/>
    <x v="3"/>
    <s v="Mon"/>
    <d v="2015-04-17T00:00:00"/>
    <x v="0"/>
    <s v="EB-14110"/>
    <s v="Eugene Barchas"/>
    <s v="Consumer"/>
    <s v="United States"/>
    <s v="Los Angeles"/>
    <x v="1"/>
    <n v="90045"/>
    <x v="1"/>
    <s v="FUR-TA-10002530"/>
    <x v="0"/>
    <s v="Tables"/>
    <s v="Iceberg OfficeWorks 42&quot; Round Tables"/>
    <n v="241.56800000000001"/>
    <n v="2"/>
    <x v="2"/>
    <n v="-15.098000000000001"/>
    <n v="-6.25E-2"/>
  </r>
  <r>
    <n v="7837"/>
    <s v="CA-2015-149083"/>
    <x v="12"/>
    <x v="1"/>
    <n v="9"/>
    <x v="8"/>
    <s v="Fri"/>
    <d v="2015-09-30T00:00:00"/>
    <x v="1"/>
    <s v="SH-19975"/>
    <s v="Sally Hughsby"/>
    <s v="Corporate"/>
    <s v="United States"/>
    <s v="Seattle"/>
    <x v="4"/>
    <n v="98103"/>
    <x v="1"/>
    <s v="FUR-CH-10004289"/>
    <x v="0"/>
    <s v="Chairs"/>
    <s v="Global Super Steno Chair"/>
    <n v="307.13600000000002"/>
    <n v="4"/>
    <x v="2"/>
    <n v="-11.5176"/>
    <n v="-3.7499999999999999E-2"/>
  </r>
  <r>
    <n v="7840"/>
    <s v="US-2014-137869"/>
    <x v="1171"/>
    <x v="2"/>
    <n v="3"/>
    <x v="10"/>
    <s v="Fri"/>
    <d v="2014-04-02T00:00:00"/>
    <x v="1"/>
    <s v="CV-12295"/>
    <s v="Christina VanderZanden"/>
    <s v="Consumer"/>
    <s v="United States"/>
    <s v="Des Moines"/>
    <x v="23"/>
    <n v="50315"/>
    <x v="2"/>
    <s v="OFF-EN-10001509"/>
    <x v="1"/>
    <s v="Envelopes"/>
    <s v="Poly String Tie Envelopes"/>
    <n v="6.12"/>
    <n v="3"/>
    <x v="0"/>
    <n v="2.8763999999999998"/>
    <n v="0.47"/>
  </r>
  <r>
    <n v="7843"/>
    <s v="CA-2014-158470"/>
    <x v="982"/>
    <x v="2"/>
    <n v="4"/>
    <x v="3"/>
    <s v="Sat"/>
    <d v="2014-04-23T00:00:00"/>
    <x v="0"/>
    <s v="AG-10390"/>
    <s v="Allen Goldenen"/>
    <s v="Consumer"/>
    <s v="United States"/>
    <s v="Arlington"/>
    <x v="17"/>
    <n v="22204"/>
    <x v="0"/>
    <s v="OFF-BI-10003638"/>
    <x v="1"/>
    <s v="Binders"/>
    <s v="GBC Durable Plastic Covers"/>
    <n v="58.05"/>
    <n v="3"/>
    <x v="0"/>
    <n v="26.702999999999999"/>
    <n v="0.46"/>
  </r>
  <r>
    <n v="7845"/>
    <s v="US-2017-123834"/>
    <x v="245"/>
    <x v="3"/>
    <n v="7"/>
    <x v="7"/>
    <s v="Fri"/>
    <d v="2017-07-25T00:00:00"/>
    <x v="1"/>
    <s v="GM-14500"/>
    <s v="Gene McClure"/>
    <s v="Consumer"/>
    <s v="United States"/>
    <s v="Pharr"/>
    <x v="5"/>
    <n v="78577"/>
    <x v="2"/>
    <s v="FUR-TA-10001676"/>
    <x v="0"/>
    <s v="Tables"/>
    <s v="Hon 61000 Series Interactive Training Tables"/>
    <n v="124.404"/>
    <n v="4"/>
    <x v="4"/>
    <n v="-21.3264"/>
    <n v="-0.17142857142857143"/>
  </r>
  <r>
    <n v="7846"/>
    <s v="CA-2015-125976"/>
    <x v="869"/>
    <x v="1"/>
    <n v="9"/>
    <x v="8"/>
    <s v="Sun"/>
    <d v="2015-10-02T00:00:00"/>
    <x v="1"/>
    <s v="JK-15205"/>
    <s v="Jamie Kunitz"/>
    <s v="Consumer"/>
    <s v="United States"/>
    <s v="Arlington"/>
    <x v="17"/>
    <n v="22204"/>
    <x v="0"/>
    <s v="OFF-PA-10001125"/>
    <x v="1"/>
    <s v="Paper"/>
    <s v="Xerox 1988"/>
    <n v="154.9"/>
    <n v="5"/>
    <x v="0"/>
    <n v="69.704999999999998"/>
    <n v="0.44999999999999996"/>
  </r>
  <r>
    <n v="7848"/>
    <s v="CA-2016-128706"/>
    <x v="532"/>
    <x v="0"/>
    <n v="2"/>
    <x v="11"/>
    <s v="Sat"/>
    <d v="2016-03-02T00:00:00"/>
    <x v="1"/>
    <s v="DW-13540"/>
    <s v="Don Weiss"/>
    <s v="Consumer"/>
    <s v="United States"/>
    <s v="Houston"/>
    <x v="5"/>
    <n v="77070"/>
    <x v="2"/>
    <s v="FUR-FU-10004053"/>
    <x v="0"/>
    <s v="Furnishings"/>
    <s v="DAX Two-Tone Silver Metal Document Frame"/>
    <n v="16.192"/>
    <n v="2"/>
    <x v="6"/>
    <n v="-6.8815999999999997"/>
    <n v="-0.42499999999999999"/>
  </r>
  <r>
    <n v="7849"/>
    <s v="CA-2016-104311"/>
    <x v="437"/>
    <x v="0"/>
    <n v="5"/>
    <x v="5"/>
    <s v="Mon"/>
    <d v="2016-05-06T00:00:00"/>
    <x v="1"/>
    <s v="AS-10090"/>
    <s v="Adam Shillingsburg"/>
    <s v="Consumer"/>
    <s v="United States"/>
    <s v="Irving"/>
    <x v="5"/>
    <n v="75061"/>
    <x v="2"/>
    <s v="OFF-ST-10000321"/>
    <x v="1"/>
    <s v="Storage"/>
    <s v="Akro Stacking Bins"/>
    <n v="18.936"/>
    <n v="3"/>
    <x v="2"/>
    <n v="-3.7871999999999999"/>
    <n v="-0.19999999999999998"/>
  </r>
  <r>
    <n v="7852"/>
    <s v="CA-2014-169649"/>
    <x v="335"/>
    <x v="2"/>
    <n v="12"/>
    <x v="4"/>
    <s v="Tue"/>
    <d v="2014-12-15T00:00:00"/>
    <x v="1"/>
    <s v="TS-21205"/>
    <s v="Thomas Seio"/>
    <s v="Corporate"/>
    <s v="United States"/>
    <s v="Chicago"/>
    <x v="10"/>
    <n v="60653"/>
    <x v="2"/>
    <s v="OFF-PA-10000143"/>
    <x v="1"/>
    <s v="Paper"/>
    <s v="Astroparche Fine Business Paper"/>
    <n v="8.4480000000000004"/>
    <n v="2"/>
    <x v="2"/>
    <n v="2.9567999999999999"/>
    <n v="0.35"/>
  </r>
  <r>
    <n v="7855"/>
    <s v="CA-2017-135587"/>
    <x v="225"/>
    <x v="3"/>
    <n v="12"/>
    <x v="4"/>
    <s v="Thu"/>
    <d v="2017-12-12T00:00:00"/>
    <x v="1"/>
    <s v="BH-11710"/>
    <s v="Brosina Hoffman"/>
    <s v="Consumer"/>
    <s v="United States"/>
    <s v="Hattiesburg"/>
    <x v="35"/>
    <n v="39401"/>
    <x v="0"/>
    <s v="OFF-AP-10004540"/>
    <x v="1"/>
    <s v="Appliances"/>
    <s v="Eureka The Boss Lite 10-Amp Upright Vacuum, Blue"/>
    <n v="320.64"/>
    <n v="4"/>
    <x v="0"/>
    <n v="89.779200000000003"/>
    <n v="0.28000000000000003"/>
  </r>
  <r>
    <n v="7857"/>
    <s v="CA-2014-103429"/>
    <x v="987"/>
    <x v="2"/>
    <n v="5"/>
    <x v="5"/>
    <s v="Fri"/>
    <d v="2014-06-01T00:00:00"/>
    <x v="2"/>
    <s v="LW-16825"/>
    <s v="Laurel Workman"/>
    <s v="Corporate"/>
    <s v="United States"/>
    <s v="New York City"/>
    <x v="15"/>
    <n v="10024"/>
    <x v="3"/>
    <s v="OFF-BI-10004233"/>
    <x v="1"/>
    <s v="Binders"/>
    <s v="GBC Pre-Punched Binding Paper, Plastic, White, 8-1/2&quot; x 11&quot;"/>
    <n v="25.584"/>
    <n v="2"/>
    <x v="2"/>
    <n v="8.9543999999999997"/>
    <n v="0.35"/>
  </r>
  <r>
    <n v="7861"/>
    <s v="CA-2017-152261"/>
    <x v="577"/>
    <x v="3"/>
    <n v="3"/>
    <x v="10"/>
    <s v="Thu"/>
    <d v="2017-03-06T00:00:00"/>
    <x v="1"/>
    <s v="JA-15970"/>
    <s v="Joseph Airdo"/>
    <s v="Consumer"/>
    <s v="United States"/>
    <s v="Cuyahoga Falls"/>
    <x v="24"/>
    <n v="44221"/>
    <x v="3"/>
    <s v="OFF-BI-10002353"/>
    <x v="1"/>
    <s v="Binders"/>
    <s v="GBC VeloBind Cover Sets"/>
    <n v="18.527999999999999"/>
    <n v="4"/>
    <x v="7"/>
    <n v="-12.352"/>
    <n v="-0.66666666666666674"/>
  </r>
  <r>
    <n v="7862"/>
    <s v="CA-2015-142993"/>
    <x v="88"/>
    <x v="1"/>
    <n v="10"/>
    <x v="2"/>
    <s v="Mon"/>
    <d v="2015-10-17T00:00:00"/>
    <x v="1"/>
    <s v="KA-16525"/>
    <s v="Kelly Andreada"/>
    <s v="Consumer"/>
    <s v="United States"/>
    <s v="Seattle"/>
    <x v="4"/>
    <n v="98103"/>
    <x v="1"/>
    <s v="TEC-AC-10003038"/>
    <x v="2"/>
    <s v="Accessories"/>
    <s v="Kingston Digital DataTraveler 16GB USB 2.0"/>
    <n v="17.899999999999999"/>
    <n v="2"/>
    <x v="0"/>
    <n v="3.4009999999999998"/>
    <n v="0.19"/>
  </r>
  <r>
    <n v="7864"/>
    <s v="CA-2015-143364"/>
    <x v="1172"/>
    <x v="1"/>
    <n v="7"/>
    <x v="7"/>
    <s v="Tue"/>
    <d v="2015-07-19T00:00:00"/>
    <x v="0"/>
    <s v="TG-21310"/>
    <s v="Toby Gnade"/>
    <s v="Consumer"/>
    <s v="United States"/>
    <s v="Mesa"/>
    <x v="16"/>
    <n v="85204"/>
    <x v="1"/>
    <s v="OFF-ST-10002743"/>
    <x v="1"/>
    <s v="Storage"/>
    <s v="SAFCO Boltless Steel Shelving"/>
    <n v="272.73599999999999"/>
    <n v="3"/>
    <x v="2"/>
    <n v="-64.774799999999999"/>
    <n v="-0.23750000000000002"/>
  </r>
  <r>
    <n v="7868"/>
    <s v="CA-2014-100972"/>
    <x v="84"/>
    <x v="2"/>
    <n v="11"/>
    <x v="0"/>
    <s v="Wed"/>
    <d v="2014-11-24T00:00:00"/>
    <x v="0"/>
    <s v="DB-13360"/>
    <s v="Dennis Bolton"/>
    <s v="Home Office"/>
    <s v="United States"/>
    <s v="Salt Lake City"/>
    <x v="7"/>
    <n v="84106"/>
    <x v="1"/>
    <s v="OFF-PA-10000357"/>
    <x v="1"/>
    <s v="Paper"/>
    <s v="Xerox 1888"/>
    <n v="166.44"/>
    <n v="3"/>
    <x v="0"/>
    <n v="79.891199999999998"/>
    <n v="0.48"/>
  </r>
  <r>
    <n v="7869"/>
    <s v="CA-2016-136994"/>
    <x v="1017"/>
    <x v="0"/>
    <n v="5"/>
    <x v="5"/>
    <s v="Fri"/>
    <d v="2016-06-02T00:00:00"/>
    <x v="1"/>
    <s v="LS-17245"/>
    <s v="Lynn Smith"/>
    <s v="Consumer"/>
    <s v="United States"/>
    <s v="Los Angeles"/>
    <x v="1"/>
    <n v="90045"/>
    <x v="1"/>
    <s v="OFF-PA-10000575"/>
    <x v="1"/>
    <s v="Paper"/>
    <s v="Wirebound Message Books, Four 2 3/4 x 5 White Forms per Page"/>
    <n v="13.38"/>
    <n v="2"/>
    <x v="0"/>
    <n v="6.1547999999999998"/>
    <n v="0.45999999999999996"/>
  </r>
  <r>
    <n v="7870"/>
    <s v="US-2017-166233"/>
    <x v="442"/>
    <x v="3"/>
    <n v="7"/>
    <x v="7"/>
    <s v="Mon"/>
    <d v="2017-07-09T00:00:00"/>
    <x v="1"/>
    <s v="MO-17950"/>
    <s v="Michael Oakman"/>
    <s v="Consumer"/>
    <s v="United States"/>
    <s v="Jacksonville"/>
    <x v="3"/>
    <n v="28540"/>
    <x v="0"/>
    <s v="TEC-AC-10002167"/>
    <x v="2"/>
    <s v="Accessories"/>
    <s v="Imation 8gb Micro Traveldrive Usb 2.0 Flash Drive"/>
    <n v="24"/>
    <n v="2"/>
    <x v="2"/>
    <n v="-2.7"/>
    <n v="-0.1125"/>
  </r>
  <r>
    <n v="7871"/>
    <s v="CA-2017-122112"/>
    <x v="145"/>
    <x v="3"/>
    <n v="9"/>
    <x v="8"/>
    <s v="Mon"/>
    <d v="2017-09-29T00:00:00"/>
    <x v="1"/>
    <s v="CA-11965"/>
    <s v="Carol Adams"/>
    <s v="Corporate"/>
    <s v="United States"/>
    <s v="Lakewood"/>
    <x v="24"/>
    <n v="44107"/>
    <x v="3"/>
    <s v="OFF-EN-10004459"/>
    <x v="1"/>
    <s v="Envelopes"/>
    <s v="Security-Tint Envelopes"/>
    <n v="24.448"/>
    <n v="4"/>
    <x v="2"/>
    <n v="8.8623999999999992"/>
    <n v="0.36249999999999993"/>
  </r>
  <r>
    <n v="7872"/>
    <s v="CA-2016-101672"/>
    <x v="337"/>
    <x v="0"/>
    <n v="10"/>
    <x v="2"/>
    <s v="Mon"/>
    <d v="2016-10-07T00:00:00"/>
    <x v="1"/>
    <s v="DB-12910"/>
    <s v="Daniel Byrd"/>
    <s v="Home Office"/>
    <s v="United States"/>
    <s v="Lake Forest"/>
    <x v="1"/>
    <n v="92630"/>
    <x v="1"/>
    <s v="OFF-LA-10002271"/>
    <x v="1"/>
    <s v="Labels"/>
    <s v="Smead Alpha-Z Color-Coded Second Alphabetical Labels and Starter Set"/>
    <n v="6.16"/>
    <n v="2"/>
    <x v="0"/>
    <n v="2.9567999999999999"/>
    <n v="0.48"/>
  </r>
  <r>
    <n v="7876"/>
    <s v="CA-2017-168403"/>
    <x v="425"/>
    <x v="3"/>
    <n v="9"/>
    <x v="8"/>
    <s v="Sat"/>
    <d v="2017-09-15T00:00:00"/>
    <x v="1"/>
    <s v="DK-12835"/>
    <s v="Damala Kotsonis"/>
    <s v="Corporate"/>
    <s v="United States"/>
    <s v="Portland"/>
    <x v="21"/>
    <n v="97206"/>
    <x v="1"/>
    <s v="OFF-PA-10002036"/>
    <x v="1"/>
    <s v="Paper"/>
    <s v="Xerox 1930"/>
    <n v="31.103999999999999"/>
    <n v="6"/>
    <x v="2"/>
    <n v="11.2752"/>
    <n v="0.36249999999999999"/>
  </r>
  <r>
    <n v="7878"/>
    <s v="CA-2015-148705"/>
    <x v="892"/>
    <x v="1"/>
    <n v="3"/>
    <x v="10"/>
    <s v="Thu"/>
    <d v="2015-03-18T00:00:00"/>
    <x v="1"/>
    <s v="EB-14170"/>
    <s v="Evan Bailliet"/>
    <s v="Consumer"/>
    <s v="United States"/>
    <s v="Charlotte"/>
    <x v="3"/>
    <n v="28205"/>
    <x v="0"/>
    <s v="OFF-LA-10001641"/>
    <x v="1"/>
    <s v="Labels"/>
    <s v="Avery 518"/>
    <n v="5.04"/>
    <n v="2"/>
    <x v="2"/>
    <n v="1.764"/>
    <n v="0.35"/>
  </r>
  <r>
    <n v="7879"/>
    <s v="CA-2016-160241"/>
    <x v="890"/>
    <x v="0"/>
    <n v="11"/>
    <x v="0"/>
    <s v="Tue"/>
    <d v="2016-12-04T00:00:00"/>
    <x v="0"/>
    <s v="DR-12940"/>
    <s v="Daniel Raglin"/>
    <s v="Home Office"/>
    <s v="United States"/>
    <s v="Aurora"/>
    <x v="10"/>
    <n v="60505"/>
    <x v="2"/>
    <s v="FUR-FU-10003806"/>
    <x v="0"/>
    <s v="Furnishings"/>
    <s v="Tenex Chairmat w/ Average Lip, 45&quot; x 53&quot;"/>
    <n v="242.17599999999999"/>
    <n v="4"/>
    <x v="6"/>
    <n v="-302.72000000000003"/>
    <n v="-1.2500000000000002"/>
  </r>
  <r>
    <n v="7880"/>
    <s v="CA-2016-155747"/>
    <x v="400"/>
    <x v="0"/>
    <n v="6"/>
    <x v="1"/>
    <s v="Tue"/>
    <d v="2016-06-21T00:00:00"/>
    <x v="1"/>
    <s v="JS-15685"/>
    <s v="Jim Sink"/>
    <s v="Corporate"/>
    <s v="United States"/>
    <s v="Philadelphia"/>
    <x v="9"/>
    <n v="19140"/>
    <x v="3"/>
    <s v="FUR-TA-10003392"/>
    <x v="0"/>
    <s v="Tables"/>
    <s v="Global Adaptabilities Conference Tables"/>
    <n v="337.17599999999999"/>
    <n v="2"/>
    <x v="8"/>
    <n v="-118.0116"/>
    <n v="-0.35000000000000003"/>
  </r>
  <r>
    <n v="7881"/>
    <s v="CA-2017-118017"/>
    <x v="730"/>
    <x v="3"/>
    <n v="12"/>
    <x v="4"/>
    <s v="Sun"/>
    <d v="2017-12-06T00:00:00"/>
    <x v="0"/>
    <s v="LC-16870"/>
    <s v="Lena Cacioppo"/>
    <s v="Consumer"/>
    <s v="United States"/>
    <s v="Thornton"/>
    <x v="22"/>
    <n v="80229"/>
    <x v="1"/>
    <s v="OFF-AR-10003856"/>
    <x v="1"/>
    <s v="Art"/>
    <s v="Newell 344"/>
    <n v="13.343999999999999"/>
    <n v="6"/>
    <x v="2"/>
    <n v="1.0007999999999999"/>
    <n v="7.4999999999999997E-2"/>
  </r>
  <r>
    <n v="7889"/>
    <s v="CA-2016-113117"/>
    <x v="761"/>
    <x v="0"/>
    <n v="8"/>
    <x v="6"/>
    <s v="Tue"/>
    <d v="2016-08-22T00:00:00"/>
    <x v="1"/>
    <s v="JP-15520"/>
    <s v="Jeremy Pistek"/>
    <s v="Consumer"/>
    <s v="United States"/>
    <s v="Davis"/>
    <x v="1"/>
    <n v="95616"/>
    <x v="1"/>
    <s v="OFF-PA-10000019"/>
    <x v="1"/>
    <s v="Paper"/>
    <s v="Xerox 1931"/>
    <n v="32.4"/>
    <n v="5"/>
    <x v="0"/>
    <n v="15.552"/>
    <n v="0.48"/>
  </r>
  <r>
    <n v="7890"/>
    <s v="CA-2016-148684"/>
    <x v="588"/>
    <x v="0"/>
    <n v="12"/>
    <x v="4"/>
    <s v="Sun"/>
    <d v="2016-12-29T00:00:00"/>
    <x v="1"/>
    <s v="TS-21655"/>
    <s v="Trudy Schmidt"/>
    <s v="Consumer"/>
    <s v="United States"/>
    <s v="Fayetteville"/>
    <x v="36"/>
    <n v="72701"/>
    <x v="0"/>
    <s v="OFF-AR-10003811"/>
    <x v="1"/>
    <s v="Art"/>
    <s v="Newell 327"/>
    <n v="19.89"/>
    <n v="9"/>
    <x v="0"/>
    <n v="5.3703000000000003"/>
    <n v="0.27"/>
  </r>
  <r>
    <n v="7894"/>
    <s v="CA-2017-125367"/>
    <x v="282"/>
    <x v="3"/>
    <n v="7"/>
    <x v="7"/>
    <s v="Sun"/>
    <d v="2017-07-30T00:00:00"/>
    <x v="1"/>
    <s v="NM-18445"/>
    <s v="Nathan Mautz"/>
    <s v="Home Office"/>
    <s v="United States"/>
    <s v="New York City"/>
    <x v="15"/>
    <n v="10011"/>
    <x v="3"/>
    <s v="OFF-BI-10002412"/>
    <x v="1"/>
    <s v="Binders"/>
    <s v="Wilson Jones “Snap” Scratch Pad Binder Tool for Ring Binders"/>
    <n v="13.92"/>
    <n v="3"/>
    <x v="2"/>
    <n v="4.3499999999999996"/>
    <n v="0.3125"/>
  </r>
  <r>
    <n v="7895"/>
    <s v="CA-2017-124744"/>
    <x v="545"/>
    <x v="3"/>
    <n v="6"/>
    <x v="1"/>
    <s v="Wed"/>
    <d v="2017-06-25T00:00:00"/>
    <x v="1"/>
    <s v="EH-14125"/>
    <s v="Eugene Hildebrand"/>
    <s v="Home Office"/>
    <s v="United States"/>
    <s v="Wheeling"/>
    <x v="48"/>
    <n v="26003"/>
    <x v="3"/>
    <s v="OFF-BI-10002852"/>
    <x v="1"/>
    <s v="Binders"/>
    <s v="Ibico Standard Transparent Covers"/>
    <n v="82.4"/>
    <n v="5"/>
    <x v="0"/>
    <n v="40.375999999999998"/>
    <n v="0.48999999999999994"/>
  </r>
  <r>
    <n v="7898"/>
    <s v="CA-2017-128363"/>
    <x v="796"/>
    <x v="3"/>
    <n v="8"/>
    <x v="6"/>
    <s v="Sun"/>
    <d v="2017-08-18T00:00:00"/>
    <x v="1"/>
    <s v="DC-12850"/>
    <s v="Dan Campbell"/>
    <s v="Consumer"/>
    <s v="United States"/>
    <s v="Memphis"/>
    <x v="18"/>
    <n v="38109"/>
    <x v="0"/>
    <s v="OFF-AP-10001563"/>
    <x v="1"/>
    <s v="Appliances"/>
    <s v="Belkin Premiere Surge Master II 8-outlet surge protector"/>
    <n v="272.048"/>
    <n v="7"/>
    <x v="2"/>
    <n v="30.605399999999999"/>
    <n v="0.1125"/>
  </r>
  <r>
    <n v="7905"/>
    <s v="CA-2015-126669"/>
    <x v="208"/>
    <x v="1"/>
    <n v="11"/>
    <x v="0"/>
    <s v="Sat"/>
    <d v="2015-11-13T00:00:00"/>
    <x v="1"/>
    <s v="DO-13645"/>
    <s v="Doug O'Connell"/>
    <s v="Consumer"/>
    <s v="United States"/>
    <s v="Houston"/>
    <x v="5"/>
    <n v="77036"/>
    <x v="2"/>
    <s v="OFF-PA-10001357"/>
    <x v="1"/>
    <s v="Paper"/>
    <s v="Xerox 1886"/>
    <n v="76.64"/>
    <n v="2"/>
    <x v="2"/>
    <n v="26.824000000000002"/>
    <n v="0.35000000000000003"/>
  </r>
  <r>
    <n v="7906"/>
    <s v="US-2015-118766"/>
    <x v="52"/>
    <x v="1"/>
    <n v="10"/>
    <x v="2"/>
    <s v="Thu"/>
    <d v="2015-10-22T00:00:00"/>
    <x v="1"/>
    <s v="LS-16975"/>
    <s v="Lindsay Shagiari"/>
    <s v="Home Office"/>
    <s v="United States"/>
    <s v="Dallas"/>
    <x v="5"/>
    <n v="75217"/>
    <x v="2"/>
    <s v="OFF-EN-10001415"/>
    <x v="1"/>
    <s v="Envelopes"/>
    <s v="Staple envelope"/>
    <n v="4.4640000000000004"/>
    <n v="1"/>
    <x v="2"/>
    <n v="1.6739999999999999"/>
    <n v="0.37499999999999994"/>
  </r>
  <r>
    <n v="7908"/>
    <s v="CA-2016-112585"/>
    <x v="1159"/>
    <x v="0"/>
    <n v="7"/>
    <x v="7"/>
    <s v="Sat"/>
    <d v="2016-08-02T00:00:00"/>
    <x v="2"/>
    <s v="RW-19630"/>
    <s v="Rob Williams"/>
    <s v="Corporate"/>
    <s v="United States"/>
    <s v="San Francisco"/>
    <x v="1"/>
    <n v="94122"/>
    <x v="1"/>
    <s v="OFF-AP-10003849"/>
    <x v="1"/>
    <s v="Appliances"/>
    <s v="Hoover Shoulder Vac Commercial Portable Vacuum"/>
    <n v="715.64"/>
    <n v="2"/>
    <x v="0"/>
    <n v="178.91"/>
    <n v="0.25"/>
  </r>
  <r>
    <n v="7909"/>
    <s v="CA-2016-149762"/>
    <x v="274"/>
    <x v="0"/>
    <n v="12"/>
    <x v="4"/>
    <s v="Sat"/>
    <d v="2016-12-07T00:00:00"/>
    <x v="1"/>
    <s v="RD-19720"/>
    <s v="Roger Demir"/>
    <s v="Consumer"/>
    <s v="United States"/>
    <s v="Morgan Hill"/>
    <x v="1"/>
    <n v="95037"/>
    <x v="1"/>
    <s v="FUR-TA-10004147"/>
    <x v="0"/>
    <s v="Tables"/>
    <s v="Hon 4060 Series Tables"/>
    <n v="268.70400000000001"/>
    <n v="3"/>
    <x v="2"/>
    <n v="6.7176"/>
    <n v="2.4999999999999998E-2"/>
  </r>
  <r>
    <n v="7913"/>
    <s v="CA-2016-167605"/>
    <x v="235"/>
    <x v="0"/>
    <n v="4"/>
    <x v="3"/>
    <s v="Thu"/>
    <d v="2016-04-30T00:00:00"/>
    <x v="0"/>
    <s v="RB-19570"/>
    <s v="Rob Beeghly"/>
    <s v="Consumer"/>
    <s v="United States"/>
    <s v="Saint Charles"/>
    <x v="10"/>
    <n v="60174"/>
    <x v="2"/>
    <s v="FUR-FU-10001602"/>
    <x v="0"/>
    <s v="Furnishings"/>
    <s v="Eldon Delta Triangular Chair Mat, 52&quot; x 58&quot;, Clear"/>
    <n v="30.344000000000001"/>
    <n v="2"/>
    <x v="6"/>
    <n v="-31.8612"/>
    <n v="-1.05"/>
  </r>
  <r>
    <n v="7914"/>
    <s v="US-2017-105697"/>
    <x v="324"/>
    <x v="3"/>
    <n v="8"/>
    <x v="6"/>
    <s v="Fri"/>
    <d v="2017-08-27T00:00:00"/>
    <x v="2"/>
    <s v="JE-15715"/>
    <s v="Joe Elijah"/>
    <s v="Consumer"/>
    <s v="United States"/>
    <s v="Cleveland"/>
    <x v="24"/>
    <n v="44105"/>
    <x v="3"/>
    <s v="OFF-ST-10003996"/>
    <x v="1"/>
    <s v="Storage"/>
    <s v="Letter/Legal File Tote with Clear Snap-On Lid, Black Granite"/>
    <n v="25.696000000000002"/>
    <n v="2"/>
    <x v="2"/>
    <n v="1.9272"/>
    <n v="7.4999999999999997E-2"/>
  </r>
  <r>
    <n v="7915"/>
    <s v="CA-2017-165323"/>
    <x v="46"/>
    <x v="3"/>
    <n v="6"/>
    <x v="1"/>
    <s v="Sat"/>
    <d v="2017-06-21T00:00:00"/>
    <x v="1"/>
    <s v="SR-20740"/>
    <s v="Steven Roelle"/>
    <s v="Home Office"/>
    <s v="United States"/>
    <s v="New York City"/>
    <x v="15"/>
    <n v="10024"/>
    <x v="3"/>
    <s v="TEC-MA-10003673"/>
    <x v="2"/>
    <s v="Machines"/>
    <s v="Hewlett-Packard Desktjet 6988DT Refurbished Printer"/>
    <n v="3404.5"/>
    <n v="5"/>
    <x v="0"/>
    <n v="1668.2049999999999"/>
    <n v="0.49"/>
  </r>
  <r>
    <n v="7917"/>
    <s v="CA-2015-110891"/>
    <x v="311"/>
    <x v="1"/>
    <n v="11"/>
    <x v="0"/>
    <s v="Fri"/>
    <d v="2015-11-24T00:00:00"/>
    <x v="1"/>
    <s v="PO-19195"/>
    <s v="Phillina Ober"/>
    <s v="Home Office"/>
    <s v="United States"/>
    <s v="Philadelphia"/>
    <x v="9"/>
    <n v="19140"/>
    <x v="3"/>
    <s v="FUR-CH-10002880"/>
    <x v="0"/>
    <s v="Chairs"/>
    <s v="Global High-Back Leather Tilter, Burgundy"/>
    <n v="344.37200000000001"/>
    <n v="4"/>
    <x v="4"/>
    <n v="-93.472399999999993"/>
    <n v="-0.27142857142857141"/>
  </r>
  <r>
    <n v="7918"/>
    <s v="CA-2017-100783"/>
    <x v="504"/>
    <x v="3"/>
    <n v="9"/>
    <x v="8"/>
    <s v="Mon"/>
    <d v="2017-09-08T00:00:00"/>
    <x v="0"/>
    <s v="JK-16120"/>
    <s v="Julie Kriz"/>
    <s v="Home Office"/>
    <s v="United States"/>
    <s v="Garland"/>
    <x v="5"/>
    <n v="75043"/>
    <x v="2"/>
    <s v="OFF-AR-10000380"/>
    <x v="1"/>
    <s v="Art"/>
    <s v="Hunt PowerHouse Electric Pencil Sharpener, Blue"/>
    <n v="30.384"/>
    <n v="1"/>
    <x v="2"/>
    <n v="3.798"/>
    <n v="0.125"/>
  </r>
  <r>
    <n v="7919"/>
    <s v="CA-2015-152513"/>
    <x v="430"/>
    <x v="1"/>
    <n v="7"/>
    <x v="7"/>
    <s v="Sat"/>
    <d v="2015-07-08T00:00:00"/>
    <x v="0"/>
    <s v="JP-16135"/>
    <s v="Julie Prescott"/>
    <s v="Home Office"/>
    <s v="United States"/>
    <s v="San Diego"/>
    <x v="1"/>
    <n v="92024"/>
    <x v="1"/>
    <s v="OFF-BI-10002706"/>
    <x v="1"/>
    <s v="Binders"/>
    <s v="Avery Premier Heavy-Duty Binder with Round Locking Rings"/>
    <n v="22.847999999999999"/>
    <n v="2"/>
    <x v="2"/>
    <n v="7.4256000000000002"/>
    <n v="0.32500000000000001"/>
  </r>
  <r>
    <n v="7920"/>
    <s v="CA-2017-139822"/>
    <x v="174"/>
    <x v="3"/>
    <n v="9"/>
    <x v="8"/>
    <s v="Fri"/>
    <d v="2017-09-21T00:00:00"/>
    <x v="1"/>
    <s v="Dp-13240"/>
    <s v="Dean percer"/>
    <s v="Home Office"/>
    <s v="United States"/>
    <s v="Waterbury"/>
    <x v="29"/>
    <n v="6708"/>
    <x v="3"/>
    <s v="OFF-ST-10000943"/>
    <x v="1"/>
    <s v="Storage"/>
    <s v="Eldon ProFile File 'N Store Portable File Tub Letter/Legal Size Black"/>
    <n v="38.619999999999997"/>
    <n v="2"/>
    <x v="0"/>
    <n v="10.813599999999999"/>
    <n v="0.27999999999999997"/>
  </r>
  <r>
    <n v="7922"/>
    <s v="CA-2017-107713"/>
    <x v="674"/>
    <x v="3"/>
    <n v="3"/>
    <x v="10"/>
    <s v="Mon"/>
    <d v="2017-03-17T00:00:00"/>
    <x v="1"/>
    <s v="JB-16000"/>
    <s v="Joy Bell-"/>
    <s v="Consumer"/>
    <s v="United States"/>
    <s v="Columbia"/>
    <x v="39"/>
    <n v="21044"/>
    <x v="3"/>
    <s v="OFF-BI-10002026"/>
    <x v="1"/>
    <s v="Binders"/>
    <s v="Avery Arch Ring Binders"/>
    <n v="174.3"/>
    <n v="3"/>
    <x v="0"/>
    <n v="81.921000000000006"/>
    <n v="0.47000000000000003"/>
  </r>
  <r>
    <n v="7923"/>
    <s v="CA-2017-134096"/>
    <x v="240"/>
    <x v="3"/>
    <n v="9"/>
    <x v="8"/>
    <s v="Sun"/>
    <d v="2017-09-29T00:00:00"/>
    <x v="1"/>
    <s v="PP-18955"/>
    <s v="Paul Prost"/>
    <s v="Home Office"/>
    <s v="United States"/>
    <s v="Hollywood"/>
    <x v="2"/>
    <n v="33021"/>
    <x v="0"/>
    <s v="TEC-PH-10000526"/>
    <x v="2"/>
    <s v="Phones"/>
    <s v="Vtech CS6719"/>
    <n v="383.96"/>
    <n v="5"/>
    <x v="2"/>
    <n v="38.396000000000001"/>
    <n v="0.1"/>
  </r>
  <r>
    <n v="7925"/>
    <s v="CA-2016-125843"/>
    <x v="569"/>
    <x v="0"/>
    <n v="8"/>
    <x v="6"/>
    <s v="Sat"/>
    <d v="2016-08-16T00:00:00"/>
    <x v="2"/>
    <s v="RF-19840"/>
    <s v="Roy Französisch"/>
    <s v="Consumer"/>
    <s v="United States"/>
    <s v="Springfield"/>
    <x v="17"/>
    <n v="22153"/>
    <x v="0"/>
    <s v="OFF-BI-10002309"/>
    <x v="1"/>
    <s v="Binders"/>
    <s v="Avery Heavy-Duty EZD  Binder With Locking Rings"/>
    <n v="22.32"/>
    <n v="4"/>
    <x v="0"/>
    <n v="10.7136"/>
    <n v="0.48"/>
  </r>
  <r>
    <n v="7927"/>
    <s v="CA-2017-120404"/>
    <x v="224"/>
    <x v="3"/>
    <n v="11"/>
    <x v="0"/>
    <s v="Mon"/>
    <d v="2017-11-24T00:00:00"/>
    <x v="0"/>
    <s v="KH-16330"/>
    <s v="Katharine Harms"/>
    <s v="Corporate"/>
    <s v="United States"/>
    <s v="New York City"/>
    <x v="15"/>
    <n v="10035"/>
    <x v="3"/>
    <s v="TEC-AC-10003433"/>
    <x v="2"/>
    <s v="Accessories"/>
    <s v="Maxell 4.7GB DVD+R 5/Pack"/>
    <n v="2.97"/>
    <n v="3"/>
    <x v="0"/>
    <n v="1.3365"/>
    <n v="0.44999999999999996"/>
  </r>
  <r>
    <n v="7930"/>
    <s v="CA-2017-167549"/>
    <x v="795"/>
    <x v="3"/>
    <n v="7"/>
    <x v="7"/>
    <s v="Tue"/>
    <d v="2017-07-27T00:00:00"/>
    <x v="2"/>
    <s v="EM-14200"/>
    <s v="Evan Minnotte"/>
    <s v="Home Office"/>
    <s v="United States"/>
    <s v="Dallas"/>
    <x v="5"/>
    <n v="75217"/>
    <x v="2"/>
    <s v="FUR-TA-10004767"/>
    <x v="0"/>
    <s v="Tables"/>
    <s v="Safco Drafting Table"/>
    <n v="298.11599999999999"/>
    <n v="6"/>
    <x v="4"/>
    <n v="-4.2587999999999999"/>
    <n v="-1.4285714285714287E-2"/>
  </r>
  <r>
    <n v="7931"/>
    <s v="CA-2016-120082"/>
    <x v="864"/>
    <x v="0"/>
    <n v="3"/>
    <x v="10"/>
    <s v="Fri"/>
    <d v="2016-03-27T00:00:00"/>
    <x v="0"/>
    <s v="DK-12835"/>
    <s v="Damala Kotsonis"/>
    <s v="Corporate"/>
    <s v="United States"/>
    <s v="New York City"/>
    <x v="15"/>
    <n v="10024"/>
    <x v="3"/>
    <s v="OFF-AR-10001955"/>
    <x v="1"/>
    <s v="Art"/>
    <s v="Newell 319"/>
    <n v="59.52"/>
    <n v="3"/>
    <x v="0"/>
    <n v="17.856000000000002"/>
    <n v="0.3"/>
  </r>
  <r>
    <n v="7932"/>
    <s v="US-2016-168095"/>
    <x v="688"/>
    <x v="0"/>
    <n v="7"/>
    <x v="7"/>
    <s v="Fri"/>
    <d v="2016-07-20T00:00:00"/>
    <x v="1"/>
    <s v="MC-17425"/>
    <s v="Mark Cousins"/>
    <s v="Corporate"/>
    <s v="United States"/>
    <s v="Portland"/>
    <x v="21"/>
    <n v="97206"/>
    <x v="1"/>
    <s v="FUR-CH-10004886"/>
    <x v="0"/>
    <s v="Chairs"/>
    <s v="Bevis Steel Folding Chairs"/>
    <n v="230.28"/>
    <n v="3"/>
    <x v="2"/>
    <n v="23.027999999999999"/>
    <n v="9.9999999999999992E-2"/>
  </r>
  <r>
    <n v="7934"/>
    <s v="CA-2017-166093"/>
    <x v="626"/>
    <x v="3"/>
    <n v="8"/>
    <x v="6"/>
    <s v="Thu"/>
    <d v="2017-08-24T00:00:00"/>
    <x v="1"/>
    <s v="RW-19540"/>
    <s v="Rick Wilson"/>
    <s v="Corporate"/>
    <s v="United States"/>
    <s v="Brentwood"/>
    <x v="1"/>
    <n v="94513"/>
    <x v="1"/>
    <s v="OFF-EN-10003134"/>
    <x v="1"/>
    <s v="Envelopes"/>
    <s v="Staple envelope"/>
    <n v="23.36"/>
    <n v="2"/>
    <x v="0"/>
    <n v="11.68"/>
    <n v="0.5"/>
  </r>
  <r>
    <n v="7941"/>
    <s v="CA-2016-146325"/>
    <x v="877"/>
    <x v="0"/>
    <n v="12"/>
    <x v="4"/>
    <s v="Wed"/>
    <d v="2016-12-17T00:00:00"/>
    <x v="2"/>
    <s v="DS-13180"/>
    <s v="David Smith"/>
    <s v="Corporate"/>
    <s v="United States"/>
    <s v="San Diego"/>
    <x v="1"/>
    <n v="92037"/>
    <x v="1"/>
    <s v="FUR-CH-10001146"/>
    <x v="0"/>
    <s v="Chairs"/>
    <s v="Global Task Chair, Black"/>
    <n v="81.424000000000007"/>
    <n v="2"/>
    <x v="2"/>
    <n v="-9.1601999999999997"/>
    <n v="-0.11249999999999999"/>
  </r>
  <r>
    <n v="7948"/>
    <s v="CA-2014-131009"/>
    <x v="72"/>
    <x v="2"/>
    <n v="3"/>
    <x v="10"/>
    <s v="Sat"/>
    <d v="2014-03-05T00:00:00"/>
    <x v="1"/>
    <s v="SC-20380"/>
    <s v="Shahid Collister"/>
    <s v="Consumer"/>
    <s v="United States"/>
    <s v="El Paso"/>
    <x v="5"/>
    <n v="79907"/>
    <x v="2"/>
    <s v="OFF-FA-10004395"/>
    <x v="1"/>
    <s v="Fasteners"/>
    <s v="Plymouth Boxed Rubber Bands by Plymouth"/>
    <n v="18.84"/>
    <n v="5"/>
    <x v="2"/>
    <n v="-3.5325000000000002"/>
    <n v="-0.1875"/>
  </r>
  <r>
    <n v="7952"/>
    <s v="CA-2015-145814"/>
    <x v="895"/>
    <x v="1"/>
    <n v="11"/>
    <x v="0"/>
    <s v="Thu"/>
    <d v="2015-11-24T00:00:00"/>
    <x v="1"/>
    <s v="KD-16345"/>
    <s v="Katherine Ducich"/>
    <s v="Consumer"/>
    <s v="United States"/>
    <s v="New York City"/>
    <x v="15"/>
    <n v="10035"/>
    <x v="3"/>
    <s v="OFF-BI-10003196"/>
    <x v="1"/>
    <s v="Binders"/>
    <s v="Accohide Poly Flexible Ring Binders"/>
    <n v="5.984"/>
    <n v="2"/>
    <x v="2"/>
    <n v="2.2440000000000002"/>
    <n v="0.37500000000000006"/>
  </r>
  <r>
    <n v="7954"/>
    <s v="CA-2014-138359"/>
    <x v="467"/>
    <x v="2"/>
    <n v="4"/>
    <x v="3"/>
    <s v="Tue"/>
    <d v="2014-04-06T00:00:00"/>
    <x v="1"/>
    <s v="KH-16330"/>
    <s v="Katharine Harms"/>
    <s v="Corporate"/>
    <s v="United States"/>
    <s v="Revere"/>
    <x v="31"/>
    <n v="2151"/>
    <x v="3"/>
    <s v="OFF-ST-10000636"/>
    <x v="1"/>
    <s v="Storage"/>
    <s v="Rogers Profile Extra Capacity Storage Tub"/>
    <n v="66.959999999999994"/>
    <n v="4"/>
    <x v="0"/>
    <n v="2.6783999999999999"/>
    <n v="0.04"/>
  </r>
  <r>
    <n v="7956"/>
    <s v="CA-2017-131807"/>
    <x v="359"/>
    <x v="3"/>
    <n v="10"/>
    <x v="2"/>
    <s v="Thu"/>
    <d v="2017-10-10T00:00:00"/>
    <x v="1"/>
    <s v="GG-14650"/>
    <s v="Greg Guthrie"/>
    <s v="Corporate"/>
    <s v="United States"/>
    <s v="Chico"/>
    <x v="1"/>
    <n v="95928"/>
    <x v="1"/>
    <s v="FUR-CH-10001190"/>
    <x v="0"/>
    <s v="Chairs"/>
    <s v="Global Deluxe High-Back Office Chair in Storm"/>
    <n v="435.16800000000001"/>
    <n v="4"/>
    <x v="2"/>
    <n v="-59.835599999999999"/>
    <n v="-0.13749999999999998"/>
  </r>
  <r>
    <n v="7962"/>
    <s v="CA-2017-104864"/>
    <x v="548"/>
    <x v="3"/>
    <n v="11"/>
    <x v="0"/>
    <s v="Sat"/>
    <d v="2017-11-23T00:00:00"/>
    <x v="0"/>
    <s v="JS-15685"/>
    <s v="Jim Sink"/>
    <s v="Corporate"/>
    <s v="United States"/>
    <s v="Miramar"/>
    <x v="2"/>
    <n v="33023"/>
    <x v="0"/>
    <s v="OFF-ST-10002301"/>
    <x v="1"/>
    <s v="Storage"/>
    <s v="Tennsco Commercial Shelving"/>
    <n v="81.36"/>
    <n v="5"/>
    <x v="2"/>
    <n v="-19.323"/>
    <n v="-0.23750000000000002"/>
  </r>
  <r>
    <n v="7967"/>
    <s v="CA-2015-138219"/>
    <x v="388"/>
    <x v="1"/>
    <n v="3"/>
    <x v="10"/>
    <s v="Mon"/>
    <d v="2015-03-30T00:00:00"/>
    <x v="1"/>
    <s v="BP-11095"/>
    <s v="Bart Pistole"/>
    <s v="Corporate"/>
    <s v="United States"/>
    <s v="Los Angeles"/>
    <x v="1"/>
    <n v="90049"/>
    <x v="1"/>
    <s v="OFF-PA-10000380"/>
    <x v="1"/>
    <s v="Paper"/>
    <s v="REDIFORM Incoming/Outgoing Call Register, 11&quot; X 8 1/2&quot;, 100 Messages"/>
    <n v="33.36"/>
    <n v="4"/>
    <x v="0"/>
    <n v="16.68"/>
    <n v="0.5"/>
  </r>
  <r>
    <n v="7968"/>
    <s v="CA-2016-157707"/>
    <x v="1151"/>
    <x v="0"/>
    <n v="10"/>
    <x v="2"/>
    <s v="Mon"/>
    <d v="2016-10-12T00:00:00"/>
    <x v="2"/>
    <s v="CC-12610"/>
    <s v="Corey Catlett"/>
    <s v="Corporate"/>
    <s v="United States"/>
    <s v="Denver"/>
    <x v="22"/>
    <n v="80219"/>
    <x v="1"/>
    <s v="FUR-BO-10001567"/>
    <x v="0"/>
    <s v="Bookcases"/>
    <s v="Bush Westfield Collection Bookcases, Dark Cherry Finish, Fully Assembled"/>
    <n v="90.882000000000005"/>
    <n v="3"/>
    <x v="7"/>
    <n v="-190.85220000000001"/>
    <n v="-2.1"/>
  </r>
  <r>
    <n v="7971"/>
    <s v="US-2015-126753"/>
    <x v="744"/>
    <x v="1"/>
    <n v="8"/>
    <x v="6"/>
    <s v="Sun"/>
    <d v="2015-08-20T00:00:00"/>
    <x v="1"/>
    <s v="SP-20860"/>
    <s v="Sung Pak"/>
    <s v="Corporate"/>
    <s v="United States"/>
    <s v="Philadelphia"/>
    <x v="9"/>
    <n v="19134"/>
    <x v="3"/>
    <s v="TEC-PH-10003580"/>
    <x v="2"/>
    <s v="Phones"/>
    <s v="Cisco IP Phone 7961G-GE VoIP phone"/>
    <n v="519.79200000000003"/>
    <n v="4"/>
    <x v="8"/>
    <n v="-112.6216"/>
    <n v="-0.21666666666666665"/>
  </r>
  <r>
    <n v="7978"/>
    <s v="CA-2014-166051"/>
    <x v="1173"/>
    <x v="2"/>
    <n v="5"/>
    <x v="5"/>
    <s v="Sat"/>
    <d v="2014-06-05T00:00:00"/>
    <x v="1"/>
    <s v="JK-15625"/>
    <s v="Jim Karlsson"/>
    <s v="Consumer"/>
    <s v="United States"/>
    <s v="Jackson"/>
    <x v="35"/>
    <n v="39212"/>
    <x v="0"/>
    <s v="TEC-PH-10002680"/>
    <x v="2"/>
    <s v="Phones"/>
    <s v="Samsung Galaxy Note 3"/>
    <n v="659.97"/>
    <n v="3"/>
    <x v="0"/>
    <n v="197.99100000000001"/>
    <n v="0.3"/>
  </r>
  <r>
    <n v="7980"/>
    <s v="CA-2015-113040"/>
    <x v="372"/>
    <x v="1"/>
    <n v="8"/>
    <x v="6"/>
    <s v="Thu"/>
    <d v="2015-08-31T00:00:00"/>
    <x v="1"/>
    <s v="CC-12100"/>
    <s v="Chad Cunningham"/>
    <s v="Home Office"/>
    <s v="United States"/>
    <s v="Los Angeles"/>
    <x v="1"/>
    <n v="90045"/>
    <x v="1"/>
    <s v="OFF-BI-10001249"/>
    <x v="1"/>
    <s v="Binders"/>
    <s v="Avery Heavy-Duty EZD View Binder with Locking Rings"/>
    <n v="5.1040000000000001"/>
    <n v="1"/>
    <x v="2"/>
    <n v="1.6588000000000001"/>
    <n v="0.32500000000000001"/>
  </r>
  <r>
    <n v="7982"/>
    <s v="CA-2014-113383"/>
    <x v="1071"/>
    <x v="2"/>
    <n v="9"/>
    <x v="8"/>
    <s v="Wed"/>
    <d v="2014-09-13T00:00:00"/>
    <x v="2"/>
    <s v="SF-20065"/>
    <s v="Sandra Flanagan"/>
    <s v="Consumer"/>
    <s v="United States"/>
    <s v="Clifton"/>
    <x v="30"/>
    <n v="7011"/>
    <x v="3"/>
    <s v="OFF-AP-10004532"/>
    <x v="1"/>
    <s v="Appliances"/>
    <s v="Kensington 6 Outlet Guardian Standard Surge Protector"/>
    <n v="81.92"/>
    <n v="4"/>
    <x v="0"/>
    <n v="22.118400000000001"/>
    <n v="0.27"/>
  </r>
  <r>
    <n v="7984"/>
    <s v="CA-2017-152499"/>
    <x v="202"/>
    <x v="3"/>
    <n v="1"/>
    <x v="9"/>
    <s v="Sun"/>
    <d v="2017-01-25T00:00:00"/>
    <x v="0"/>
    <s v="EH-13765"/>
    <s v="Edward Hooks"/>
    <s v="Corporate"/>
    <s v="United States"/>
    <s v="Chicago"/>
    <x v="10"/>
    <n v="60623"/>
    <x v="2"/>
    <s v="OFF-FA-10002975"/>
    <x v="1"/>
    <s v="Fasteners"/>
    <s v="Staples"/>
    <n v="15.12"/>
    <n v="5"/>
    <x v="2"/>
    <n v="4.9139999999999997"/>
    <n v="0.32500000000000001"/>
  </r>
  <r>
    <n v="7986"/>
    <s v="CA-2016-151498"/>
    <x v="435"/>
    <x v="0"/>
    <n v="4"/>
    <x v="3"/>
    <s v="Thu"/>
    <d v="2016-04-24T00:00:00"/>
    <x v="2"/>
    <s v="DN-13690"/>
    <s v="Duane Noonan"/>
    <s v="Consumer"/>
    <s v="United States"/>
    <s v="Seattle"/>
    <x v="4"/>
    <n v="98115"/>
    <x v="1"/>
    <s v="OFF-BI-10004967"/>
    <x v="1"/>
    <s v="Binders"/>
    <s v="Round Ring Binders"/>
    <n v="8.32"/>
    <n v="5"/>
    <x v="2"/>
    <n v="2.8079999999999998"/>
    <n v="0.33749999999999997"/>
  </r>
  <r>
    <n v="7987"/>
    <s v="CA-2016-137939"/>
    <x v="1174"/>
    <x v="0"/>
    <n v="7"/>
    <x v="7"/>
    <s v="Wed"/>
    <d v="2016-07-23T00:00:00"/>
    <x v="0"/>
    <s v="PJ-19015"/>
    <s v="Pauline Johnson"/>
    <s v="Consumer"/>
    <s v="United States"/>
    <s v="Long Beach"/>
    <x v="15"/>
    <n v="11561"/>
    <x v="3"/>
    <s v="TEC-PH-10003589"/>
    <x v="2"/>
    <s v="Phones"/>
    <s v="invisibleSHIELD by ZAGG Smudge-Free Screen Protector"/>
    <n v="89.95"/>
    <n v="5"/>
    <x v="0"/>
    <n v="43.176000000000002"/>
    <n v="0.48"/>
  </r>
  <r>
    <n v="7988"/>
    <s v="US-2016-117793"/>
    <x v="823"/>
    <x v="0"/>
    <n v="8"/>
    <x v="6"/>
    <s v="Tue"/>
    <d v="2016-08-29T00:00:00"/>
    <x v="1"/>
    <s v="MA-17560"/>
    <s v="Matt Abelman"/>
    <s v="Home Office"/>
    <s v="United States"/>
    <s v="Sheboygan"/>
    <x v="6"/>
    <n v="53081"/>
    <x v="2"/>
    <s v="OFF-LA-10002945"/>
    <x v="1"/>
    <s v="Labels"/>
    <s v="Permanent Self-Adhesive File Folder Labels for Typewriters, 1 1/8 x 3 1/2, White"/>
    <n v="25.2"/>
    <n v="4"/>
    <x v="0"/>
    <n v="11.592000000000001"/>
    <n v="0.46"/>
  </r>
  <r>
    <n v="7992"/>
    <s v="CA-2016-133872"/>
    <x v="400"/>
    <x v="0"/>
    <n v="6"/>
    <x v="1"/>
    <s v="Tue"/>
    <d v="2016-06-17T00:00:00"/>
    <x v="2"/>
    <s v="VM-21835"/>
    <s v="Vivian Mathis"/>
    <s v="Consumer"/>
    <s v="United States"/>
    <s v="Boca Raton"/>
    <x v="2"/>
    <n v="33433"/>
    <x v="0"/>
    <s v="OFF-BI-10002082"/>
    <x v="1"/>
    <s v="Binders"/>
    <s v="GBC Twin Loop Wire Binding Elements"/>
    <n v="39.936"/>
    <n v="4"/>
    <x v="7"/>
    <n v="-26.623999999999999"/>
    <n v="-0.66666666666666663"/>
  </r>
  <r>
    <n v="7997"/>
    <s v="US-2017-105998"/>
    <x v="132"/>
    <x v="3"/>
    <n v="11"/>
    <x v="0"/>
    <s v="Fri"/>
    <d v="2017-11-05T00:00:00"/>
    <x v="2"/>
    <s v="CR-12580"/>
    <s v="Clay Rozendal"/>
    <s v="Home Office"/>
    <s v="United States"/>
    <s v="San Diego"/>
    <x v="1"/>
    <n v="92037"/>
    <x v="1"/>
    <s v="TEC-AC-10004469"/>
    <x v="2"/>
    <s v="Accessories"/>
    <s v="Microsoft Sculpt Comfort Mouse"/>
    <n v="199.75"/>
    <n v="5"/>
    <x v="0"/>
    <n v="87.89"/>
    <n v="0.44"/>
  </r>
  <r>
    <n v="7999"/>
    <s v="US-2014-148194"/>
    <x v="414"/>
    <x v="2"/>
    <n v="5"/>
    <x v="5"/>
    <s v="Sun"/>
    <d v="2014-05-07T00:00:00"/>
    <x v="2"/>
    <s v="BS-11365"/>
    <s v="Bill Shonely"/>
    <s v="Corporate"/>
    <s v="United States"/>
    <s v="Seattle"/>
    <x v="4"/>
    <n v="98105"/>
    <x v="1"/>
    <s v="FUR-FU-10001852"/>
    <x v="0"/>
    <s v="Furnishings"/>
    <s v="Eldon Regeneration Recycled Desk Accessories, Smoke"/>
    <n v="12.18"/>
    <n v="7"/>
    <x v="0"/>
    <n v="3.8976000000000002"/>
    <n v="0.32"/>
  </r>
  <r>
    <n v="8002"/>
    <s v="CA-2015-110870"/>
    <x v="294"/>
    <x v="1"/>
    <n v="12"/>
    <x v="4"/>
    <s v="Sat"/>
    <d v="2015-12-15T00:00:00"/>
    <x v="2"/>
    <s v="KD-16270"/>
    <s v="Karen Daniels"/>
    <s v="Consumer"/>
    <s v="United States"/>
    <s v="Los Angeles"/>
    <x v="1"/>
    <n v="90032"/>
    <x v="1"/>
    <s v="TEC-AC-10002926"/>
    <x v="2"/>
    <s v="Accessories"/>
    <s v="Logitech Wireless Marathon Mouse M705"/>
    <n v="299.94"/>
    <n v="6"/>
    <x v="0"/>
    <n v="128.9742"/>
    <n v="0.43"/>
  </r>
  <r>
    <n v="8004"/>
    <s v="CA-2014-143210"/>
    <x v="585"/>
    <x v="2"/>
    <n v="12"/>
    <x v="4"/>
    <s v="Mon"/>
    <d v="2014-12-03T00:00:00"/>
    <x v="2"/>
    <s v="AA-10645"/>
    <s v="Anna Andreadi"/>
    <s v="Consumer"/>
    <s v="United States"/>
    <s v="Lowell"/>
    <x v="31"/>
    <n v="1852"/>
    <x v="3"/>
    <s v="TEC-PH-10004434"/>
    <x v="2"/>
    <s v="Phones"/>
    <s v="Cisco IP Phone 7961G VoIP phone - Dark gray"/>
    <n v="271.89999999999998"/>
    <n v="2"/>
    <x v="0"/>
    <n v="78.850999999999999"/>
    <n v="0.29000000000000004"/>
  </r>
  <r>
    <n v="8007"/>
    <s v="CA-2016-139808"/>
    <x v="872"/>
    <x v="0"/>
    <n v="10"/>
    <x v="2"/>
    <s v="Fri"/>
    <d v="2016-10-11T00:00:00"/>
    <x v="1"/>
    <s v="MC-18100"/>
    <s v="Mick Crebagga"/>
    <s v="Consumer"/>
    <s v="United States"/>
    <s v="Marysville"/>
    <x v="4"/>
    <n v="98270"/>
    <x v="1"/>
    <s v="OFF-FA-10001883"/>
    <x v="1"/>
    <s v="Fasteners"/>
    <s v="Alliance Super-Size Bands, Assorted Sizes"/>
    <n v="93.36"/>
    <n v="12"/>
    <x v="0"/>
    <n v="0.93359999999999999"/>
    <n v="0.01"/>
  </r>
  <r>
    <n v="8008"/>
    <s v="CA-2015-110863"/>
    <x v="967"/>
    <x v="1"/>
    <n v="11"/>
    <x v="0"/>
    <s v="Tue"/>
    <d v="2015-11-24T00:00:00"/>
    <x v="1"/>
    <s v="AA-10645"/>
    <s v="Anna Andreadi"/>
    <s v="Consumer"/>
    <s v="United States"/>
    <s v="Oklahoma City"/>
    <x v="26"/>
    <n v="73120"/>
    <x v="2"/>
    <s v="OFF-ST-10002756"/>
    <x v="1"/>
    <s v="Storage"/>
    <s v="Tennsco Stur-D-Stor Boltless Shelving, 5 Shelves, 24&quot; Deep, Sand"/>
    <n v="541.24"/>
    <n v="4"/>
    <x v="0"/>
    <n v="5.4123999999999999"/>
    <n v="0.01"/>
  </r>
  <r>
    <n v="8011"/>
    <s v="CA-2014-127859"/>
    <x v="458"/>
    <x v="2"/>
    <n v="3"/>
    <x v="10"/>
    <s v="Mon"/>
    <d v="2014-03-20T00:00:00"/>
    <x v="0"/>
    <s v="QJ-19255"/>
    <s v="Quincy Jones"/>
    <s v="Corporate"/>
    <s v="United States"/>
    <s v="Philadelphia"/>
    <x v="9"/>
    <n v="19134"/>
    <x v="3"/>
    <s v="OFF-PA-10003641"/>
    <x v="1"/>
    <s v="Paper"/>
    <s v="Xerox 1909"/>
    <n v="126.624"/>
    <n v="6"/>
    <x v="2"/>
    <n v="41.152799999999999"/>
    <n v="0.32500000000000001"/>
  </r>
  <r>
    <n v="8012"/>
    <s v="US-2015-136427"/>
    <x v="777"/>
    <x v="1"/>
    <n v="6"/>
    <x v="1"/>
    <s v="Sat"/>
    <d v="2015-06-23T00:00:00"/>
    <x v="2"/>
    <s v="JM-16195"/>
    <s v="Justin MacKendrick"/>
    <s v="Consumer"/>
    <s v="United States"/>
    <s v="Aurora"/>
    <x v="22"/>
    <n v="80013"/>
    <x v="1"/>
    <s v="TEC-PH-10002070"/>
    <x v="2"/>
    <s v="Phones"/>
    <s v="Griffin GC36547 PowerJolt SE Lightning Charger"/>
    <n v="125.944"/>
    <n v="7"/>
    <x v="2"/>
    <n v="15.743"/>
    <n v="0.125"/>
  </r>
  <r>
    <n v="8013"/>
    <s v="CA-2017-120168"/>
    <x v="1123"/>
    <x v="3"/>
    <n v="5"/>
    <x v="5"/>
    <s v="Thu"/>
    <d v="2017-05-25T00:00:00"/>
    <x v="3"/>
    <s v="TB-21625"/>
    <s v="Trudy Brown"/>
    <s v="Consumer"/>
    <s v="United States"/>
    <s v="New York City"/>
    <x v="15"/>
    <n v="10009"/>
    <x v="3"/>
    <s v="OFF-BI-10004519"/>
    <x v="1"/>
    <s v="Binders"/>
    <s v="GBC DocuBind P100 Manual Binding Machine"/>
    <n v="663.92"/>
    <n v="5"/>
    <x v="2"/>
    <n v="207.47499999999999"/>
    <n v="0.3125"/>
  </r>
  <r>
    <n v="8017"/>
    <s v="US-2014-131870"/>
    <x v="338"/>
    <x v="2"/>
    <n v="9"/>
    <x v="8"/>
    <s v="Tue"/>
    <d v="2014-09-11T00:00:00"/>
    <x v="2"/>
    <s v="NF-18595"/>
    <s v="Nicole Fjeld"/>
    <s v="Home Office"/>
    <s v="United States"/>
    <s v="Lancaster"/>
    <x v="24"/>
    <n v="43130"/>
    <x v="3"/>
    <s v="FUR-FU-10002501"/>
    <x v="0"/>
    <s v="Furnishings"/>
    <s v="Nu-Dell Executive Frame"/>
    <n v="60.671999999999997"/>
    <n v="6"/>
    <x v="2"/>
    <n v="12.892799999999999"/>
    <n v="0.21249999999999999"/>
  </r>
  <r>
    <n v="8019"/>
    <s v="CA-2017-114804"/>
    <x v="161"/>
    <x v="3"/>
    <n v="10"/>
    <x v="2"/>
    <s v="Tue"/>
    <d v="2017-10-19T00:00:00"/>
    <x v="0"/>
    <s v="BF-11020"/>
    <s v="Barry Französisch"/>
    <s v="Corporate"/>
    <s v="United States"/>
    <s v="Modesto"/>
    <x v="1"/>
    <n v="95351"/>
    <x v="1"/>
    <s v="TEC-PH-10001700"/>
    <x v="2"/>
    <s v="Phones"/>
    <s v="Panasonic KX-TG6844B Expandable Digital Cordless Telephone"/>
    <n v="52.792000000000002"/>
    <n v="1"/>
    <x v="2"/>
    <n v="4.6193"/>
    <n v="8.7499999999999994E-2"/>
  </r>
  <r>
    <n v="8020"/>
    <s v="CA-2017-167227"/>
    <x v="802"/>
    <x v="3"/>
    <n v="11"/>
    <x v="0"/>
    <s v="Thu"/>
    <d v="2017-11-05T00:00:00"/>
    <x v="2"/>
    <s v="NP-18670"/>
    <s v="Nora Paige"/>
    <s v="Consumer"/>
    <s v="United States"/>
    <s v="Saint Louis"/>
    <x v="25"/>
    <n v="63116"/>
    <x v="2"/>
    <s v="OFF-AP-10001962"/>
    <x v="1"/>
    <s v="Appliances"/>
    <s v="Black &amp; Decker Filter for Double Action Dustbuster Cordless Vac BLDV7210"/>
    <n v="83.9"/>
    <n v="10"/>
    <x v="0"/>
    <n v="20.975000000000001"/>
    <n v="0.25"/>
  </r>
  <r>
    <n v="8022"/>
    <s v="CA-2014-129189"/>
    <x v="606"/>
    <x v="2"/>
    <n v="7"/>
    <x v="7"/>
    <s v="Mon"/>
    <d v="2014-07-25T00:00:00"/>
    <x v="1"/>
    <s v="HM-14860"/>
    <s v="Harry Marie"/>
    <s v="Corporate"/>
    <s v="United States"/>
    <s v="Dallas"/>
    <x v="5"/>
    <n v="75217"/>
    <x v="2"/>
    <s v="OFF-AP-10000124"/>
    <x v="1"/>
    <s v="Appliances"/>
    <s v="Acco 6 Outlet Guardian Basic Surge Suppressor"/>
    <n v="4.992"/>
    <n v="3"/>
    <x v="3"/>
    <n v="-12.979200000000001"/>
    <n v="-2.6"/>
  </r>
  <r>
    <n v="8031"/>
    <s v="CA-2016-158806"/>
    <x v="673"/>
    <x v="0"/>
    <n v="1"/>
    <x v="9"/>
    <s v="Thu"/>
    <d v="2016-01-11T00:00:00"/>
    <x v="1"/>
    <s v="NM-18520"/>
    <s v="Neoma Murray"/>
    <s v="Consumer"/>
    <s v="United States"/>
    <s v="Amarillo"/>
    <x v="5"/>
    <n v="79109"/>
    <x v="2"/>
    <s v="FUR-FU-10004270"/>
    <x v="0"/>
    <s v="Furnishings"/>
    <s v="Executive Impressions 13&quot; Clairmont Wall Clock"/>
    <n v="23.076000000000001"/>
    <n v="3"/>
    <x v="6"/>
    <n v="-10.9611"/>
    <n v="-0.47499999999999998"/>
  </r>
  <r>
    <n v="8033"/>
    <s v="CA-2015-119690"/>
    <x v="605"/>
    <x v="1"/>
    <n v="6"/>
    <x v="1"/>
    <s v="Thu"/>
    <d v="2015-06-28T00:00:00"/>
    <x v="2"/>
    <s v="MV-17485"/>
    <s v="Mark Van Huff"/>
    <s v="Consumer"/>
    <s v="United States"/>
    <s v="Houston"/>
    <x v="5"/>
    <n v="77041"/>
    <x v="2"/>
    <s v="OFF-PA-10001019"/>
    <x v="1"/>
    <s v="Paper"/>
    <s v="Xerox 1884"/>
    <n v="47.951999999999998"/>
    <n v="3"/>
    <x v="2"/>
    <n v="16.183800000000002"/>
    <n v="0.33750000000000002"/>
  </r>
  <r>
    <n v="8037"/>
    <s v="CA-2015-153738"/>
    <x v="1175"/>
    <x v="1"/>
    <n v="9"/>
    <x v="8"/>
    <s v="Sun"/>
    <d v="2015-09-22T00:00:00"/>
    <x v="2"/>
    <s v="AG-10270"/>
    <s v="Alejandro Grove"/>
    <s v="Consumer"/>
    <s v="United States"/>
    <s v="Lawrence"/>
    <x v="31"/>
    <n v="1841"/>
    <x v="3"/>
    <s v="OFF-BI-10001308"/>
    <x v="1"/>
    <s v="Binders"/>
    <s v="GBC Standard Plastic Binding Systems' Combs"/>
    <n v="37.68"/>
    <n v="6"/>
    <x v="0"/>
    <n v="16.956"/>
    <n v="0.45"/>
  </r>
  <r>
    <n v="8038"/>
    <s v="CA-2017-169012"/>
    <x v="809"/>
    <x v="3"/>
    <n v="7"/>
    <x v="7"/>
    <s v="Mon"/>
    <d v="2017-07-14T00:00:00"/>
    <x v="1"/>
    <s v="BF-11275"/>
    <s v="Beth Fritzler"/>
    <s v="Corporate"/>
    <s v="United States"/>
    <s v="Columbus"/>
    <x v="32"/>
    <n v="31907"/>
    <x v="0"/>
    <s v="OFF-AP-10003278"/>
    <x v="1"/>
    <s v="Appliances"/>
    <s v="Belkin 7-Outlet SurgeMaster Home Series"/>
    <n v="41.91"/>
    <n v="3"/>
    <x v="0"/>
    <n v="10.896599999999999"/>
    <n v="0.26"/>
  </r>
  <r>
    <n v="8039"/>
    <s v="CA-2017-109393"/>
    <x v="160"/>
    <x v="3"/>
    <n v="6"/>
    <x v="1"/>
    <s v="Fri"/>
    <d v="2017-07-02T00:00:00"/>
    <x v="0"/>
    <s v="JC-15775"/>
    <s v="John Castell"/>
    <s v="Consumer"/>
    <s v="United States"/>
    <s v="Los Angeles"/>
    <x v="1"/>
    <n v="90032"/>
    <x v="1"/>
    <s v="FUR-BO-10003966"/>
    <x v="0"/>
    <s v="Bookcases"/>
    <s v="Sauder Facets Collection Library, Sky Alder Finish"/>
    <n v="435.99900000000002"/>
    <n v="3"/>
    <x v="11"/>
    <n v="5.1294000000000004"/>
    <n v="1.1764705882352941E-2"/>
  </r>
  <r>
    <n v="8040"/>
    <s v="CA-2017-121489"/>
    <x v="169"/>
    <x v="3"/>
    <n v="8"/>
    <x v="6"/>
    <s v="Mon"/>
    <d v="2017-08-25T00:00:00"/>
    <x v="0"/>
    <s v="CM-11815"/>
    <s v="Candace McMahon"/>
    <s v="Corporate"/>
    <s v="United States"/>
    <s v="Seattle"/>
    <x v="4"/>
    <n v="98115"/>
    <x v="1"/>
    <s v="FUR-CH-10004698"/>
    <x v="0"/>
    <s v="Chairs"/>
    <s v="Padded Folding Chairs, Black, 4/Carton"/>
    <n v="388.70400000000001"/>
    <n v="6"/>
    <x v="2"/>
    <n v="38.870399999999997"/>
    <n v="9.9999999999999992E-2"/>
  </r>
  <r>
    <n v="8043"/>
    <s v="US-2017-133081"/>
    <x v="819"/>
    <x v="3"/>
    <n v="3"/>
    <x v="10"/>
    <s v="Sat"/>
    <d v="2017-03-15T00:00:00"/>
    <x v="1"/>
    <s v="PV-18985"/>
    <s v="Paul Van Hugh"/>
    <s v="Home Office"/>
    <s v="United States"/>
    <s v="Cambridge"/>
    <x v="31"/>
    <n v="2138"/>
    <x v="3"/>
    <s v="TEC-AC-10001772"/>
    <x v="2"/>
    <s v="Accessories"/>
    <s v="Memorex Mini Travel Drive 16 GB USB 2.0 Flash Drive"/>
    <n v="63.88"/>
    <n v="4"/>
    <x v="0"/>
    <n v="24.9132"/>
    <n v="0.38999999999999996"/>
  </r>
  <r>
    <n v="8045"/>
    <s v="CA-2017-165008"/>
    <x v="174"/>
    <x v="3"/>
    <n v="9"/>
    <x v="8"/>
    <s v="Fri"/>
    <d v="2017-09-17T00:00:00"/>
    <x v="0"/>
    <s v="DO-13645"/>
    <s v="Doug O'Connell"/>
    <s v="Consumer"/>
    <s v="United States"/>
    <s v="Salt Lake City"/>
    <x v="7"/>
    <n v="84106"/>
    <x v="1"/>
    <s v="OFF-BI-10002794"/>
    <x v="1"/>
    <s v="Binders"/>
    <s v="Avery Trapezoid Ring Binder, 3&quot; Capacity, Black, 1040 sheets"/>
    <n v="295.05599999999998"/>
    <n v="9"/>
    <x v="2"/>
    <n v="106.95780000000001"/>
    <n v="0.36250000000000004"/>
  </r>
  <r>
    <n v="8046"/>
    <s v="CA-2016-145611"/>
    <x v="868"/>
    <x v="0"/>
    <n v="9"/>
    <x v="8"/>
    <s v="Tue"/>
    <d v="2016-09-24T00:00:00"/>
    <x v="1"/>
    <s v="HA-14905"/>
    <s v="Helen Abelman"/>
    <s v="Consumer"/>
    <s v="United States"/>
    <s v="New York City"/>
    <x v="15"/>
    <n v="10035"/>
    <x v="3"/>
    <s v="OFF-AP-10001005"/>
    <x v="1"/>
    <s v="Appliances"/>
    <s v="Honeywell Quietcare HEPA Air Cleaner"/>
    <n v="393.25"/>
    <n v="5"/>
    <x v="0"/>
    <n v="129.77250000000001"/>
    <n v="0.33"/>
  </r>
  <r>
    <n v="8047"/>
    <s v="CA-2016-113600"/>
    <x v="271"/>
    <x v="0"/>
    <n v="12"/>
    <x v="4"/>
    <s v="Thu"/>
    <d v="2016-12-17T00:00:00"/>
    <x v="0"/>
    <s v="SH-20395"/>
    <s v="Shahid Hopkins"/>
    <s v="Consumer"/>
    <s v="United States"/>
    <s v="Cuyahoga Falls"/>
    <x v="24"/>
    <n v="44221"/>
    <x v="3"/>
    <s v="OFF-BI-10000201"/>
    <x v="1"/>
    <s v="Binders"/>
    <s v="Avery Triangle Shaped Sheet Lifters, Black, 2/Pack"/>
    <n v="2.214"/>
    <n v="3"/>
    <x v="7"/>
    <n v="-1.476"/>
    <n v="-0.66666666666666663"/>
  </r>
  <r>
    <n v="8048"/>
    <s v="CA-2017-130834"/>
    <x v="132"/>
    <x v="3"/>
    <n v="11"/>
    <x v="0"/>
    <s v="Fri"/>
    <d v="2017-11-06T00:00:00"/>
    <x v="0"/>
    <s v="JM-16195"/>
    <s v="Justin MacKendrick"/>
    <s v="Consumer"/>
    <s v="United States"/>
    <s v="Wilmington"/>
    <x v="3"/>
    <n v="28403"/>
    <x v="0"/>
    <s v="OFF-PA-10003673"/>
    <x v="1"/>
    <s v="Paper"/>
    <s v="Strathmore Photo Mount Cards"/>
    <n v="16.271999999999998"/>
    <n v="3"/>
    <x v="2"/>
    <n v="5.2884000000000002"/>
    <n v="0.32500000000000007"/>
  </r>
  <r>
    <n v="8049"/>
    <s v="CA-2016-168543"/>
    <x v="888"/>
    <x v="0"/>
    <n v="7"/>
    <x v="7"/>
    <s v="Sun"/>
    <d v="2016-07-07T00:00:00"/>
    <x v="1"/>
    <s v="DK-13225"/>
    <s v="Dean Katz"/>
    <s v="Corporate"/>
    <s v="United States"/>
    <s v="New York City"/>
    <x v="15"/>
    <n v="10035"/>
    <x v="3"/>
    <s v="OFF-AP-10000938"/>
    <x v="1"/>
    <s v="Appliances"/>
    <s v="Avanti 1.7 Cu. Ft. Refrigerator"/>
    <n v="706.86"/>
    <n v="7"/>
    <x v="0"/>
    <n v="197.92080000000001"/>
    <n v="0.28000000000000003"/>
  </r>
  <r>
    <n v="8050"/>
    <s v="CA-2014-144974"/>
    <x v="464"/>
    <x v="2"/>
    <n v="9"/>
    <x v="8"/>
    <s v="Fri"/>
    <d v="2014-09-30T00:00:00"/>
    <x v="1"/>
    <s v="CM-12715"/>
    <s v="Craig Molinari"/>
    <s v="Corporate"/>
    <s v="United States"/>
    <s v="Philadelphia"/>
    <x v="9"/>
    <n v="19140"/>
    <x v="3"/>
    <s v="OFF-BI-10003274"/>
    <x v="1"/>
    <s v="Binders"/>
    <s v="Avery Durable Slant Ring Binders, No Labels"/>
    <n v="5.97"/>
    <n v="5"/>
    <x v="7"/>
    <n v="-4.577"/>
    <n v="-0.76666666666666672"/>
  </r>
  <r>
    <n v="8053"/>
    <s v="CA-2014-109904"/>
    <x v="682"/>
    <x v="2"/>
    <n v="7"/>
    <x v="7"/>
    <s v="Mon"/>
    <d v="2014-07-17T00:00:00"/>
    <x v="0"/>
    <s v="BF-10975"/>
    <s v="Barbara Fisher"/>
    <s v="Corporate"/>
    <s v="United States"/>
    <s v="New York City"/>
    <x v="15"/>
    <n v="10009"/>
    <x v="3"/>
    <s v="OFF-AR-10004999"/>
    <x v="1"/>
    <s v="Art"/>
    <s v="Newell 315"/>
    <n v="17.940000000000001"/>
    <n v="3"/>
    <x v="0"/>
    <n v="4.4850000000000003"/>
    <n v="0.25"/>
  </r>
  <r>
    <n v="8054"/>
    <s v="CA-2017-152205"/>
    <x v="391"/>
    <x v="3"/>
    <n v="9"/>
    <x v="8"/>
    <s v="Thu"/>
    <d v="2017-10-05T00:00:00"/>
    <x v="1"/>
    <s v="SF-20965"/>
    <s v="Sylvia Foulston"/>
    <s v="Corporate"/>
    <s v="United States"/>
    <s v="Philadelphia"/>
    <x v="9"/>
    <n v="19134"/>
    <x v="3"/>
    <s v="OFF-BI-10004094"/>
    <x v="1"/>
    <s v="Binders"/>
    <s v="GBC Standard Plastic Binding Systems Combs"/>
    <n v="2.6549999999999998"/>
    <n v="1"/>
    <x v="7"/>
    <n v="-1.8585"/>
    <n v="-0.70000000000000007"/>
  </r>
  <r>
    <n v="8055"/>
    <s v="CA-2015-121188"/>
    <x v="829"/>
    <x v="1"/>
    <n v="8"/>
    <x v="6"/>
    <s v="Fri"/>
    <d v="2015-09-04T00:00:00"/>
    <x v="1"/>
    <s v="CB-12025"/>
    <s v="Cassandra Brandow"/>
    <s v="Consumer"/>
    <s v="United States"/>
    <s v="Los Angeles"/>
    <x v="1"/>
    <n v="90049"/>
    <x v="1"/>
    <s v="OFF-ST-10001490"/>
    <x v="1"/>
    <s v="Storage"/>
    <s v="Hot File 7-Pocket, Floor Stand"/>
    <n v="892.35"/>
    <n v="5"/>
    <x v="0"/>
    <n v="267.70499999999998"/>
    <n v="0.3"/>
  </r>
  <r>
    <n v="8061"/>
    <s v="CA-2015-156013"/>
    <x v="1175"/>
    <x v="1"/>
    <n v="9"/>
    <x v="8"/>
    <s v="Sun"/>
    <d v="2015-09-26T00:00:00"/>
    <x v="1"/>
    <s v="TC-20980"/>
    <s v="Tamara Chand"/>
    <s v="Corporate"/>
    <s v="United States"/>
    <s v="Long Beach"/>
    <x v="15"/>
    <n v="11561"/>
    <x v="3"/>
    <s v="OFF-PA-10001970"/>
    <x v="1"/>
    <s v="Paper"/>
    <s v="Xerox 1881"/>
    <n v="61.4"/>
    <n v="5"/>
    <x v="0"/>
    <n v="28.858000000000001"/>
    <n v="0.47000000000000003"/>
  </r>
  <r>
    <n v="8063"/>
    <s v="CA-2016-132997"/>
    <x v="77"/>
    <x v="0"/>
    <n v="11"/>
    <x v="0"/>
    <s v="Mon"/>
    <d v="2016-11-09T00:00:00"/>
    <x v="2"/>
    <s v="LW-17215"/>
    <s v="Luke Weiss"/>
    <s v="Consumer"/>
    <s v="United States"/>
    <s v="Rochester"/>
    <x v="15"/>
    <n v="14609"/>
    <x v="3"/>
    <s v="TEC-PH-10000586"/>
    <x v="2"/>
    <s v="Phones"/>
    <s v="AT&amp;T SB67148 SynJ"/>
    <n v="263.95999999999998"/>
    <n v="4"/>
    <x v="0"/>
    <n v="71.269199999999998"/>
    <n v="0.27"/>
  </r>
  <r>
    <n v="8068"/>
    <s v="US-2015-160563"/>
    <x v="1176"/>
    <x v="1"/>
    <n v="10"/>
    <x v="2"/>
    <s v="Tue"/>
    <d v="2015-10-24T00:00:00"/>
    <x v="1"/>
    <s v="NS-18640"/>
    <s v="Noel Staavos"/>
    <s v="Corporate"/>
    <s v="United States"/>
    <s v="San Francisco"/>
    <x v="1"/>
    <n v="94109"/>
    <x v="1"/>
    <s v="TEC-AC-10002567"/>
    <x v="2"/>
    <s v="Accessories"/>
    <s v="Logitech G602 Wireless Gaming Mouse"/>
    <n v="239.97"/>
    <n v="3"/>
    <x v="0"/>
    <n v="86.389200000000002"/>
    <n v="0.36"/>
  </r>
  <r>
    <n v="8070"/>
    <s v="CA-2017-151750"/>
    <x v="313"/>
    <x v="3"/>
    <n v="1"/>
    <x v="9"/>
    <s v="Sun"/>
    <d v="2017-01-05T00:00:00"/>
    <x v="1"/>
    <s v="JM-15250"/>
    <s v="Janet Martin"/>
    <s v="Consumer"/>
    <s v="United States"/>
    <s v="Huntsville"/>
    <x v="5"/>
    <n v="77340"/>
    <x v="2"/>
    <s v="OFF-ST-10002743"/>
    <x v="1"/>
    <s v="Storage"/>
    <s v="SAFCO Boltless Steel Shelving"/>
    <n v="454.56"/>
    <n v="5"/>
    <x v="2"/>
    <n v="-107.958"/>
    <n v="-0.23749999999999999"/>
  </r>
  <r>
    <n v="8080"/>
    <s v="US-2016-164945"/>
    <x v="438"/>
    <x v="0"/>
    <n v="11"/>
    <x v="0"/>
    <s v="Tue"/>
    <d v="2016-11-27T00:00:00"/>
    <x v="1"/>
    <s v="CA-12055"/>
    <s v="Cathy Armstrong"/>
    <s v="Home Office"/>
    <s v="United States"/>
    <s v="New York City"/>
    <x v="15"/>
    <n v="10009"/>
    <x v="3"/>
    <s v="OFF-BI-10001524"/>
    <x v="1"/>
    <s v="Binders"/>
    <s v="GBC Premium Transparent Covers with Diagonal Lined Pattern"/>
    <n v="134.27199999999999"/>
    <n v="8"/>
    <x v="2"/>
    <n v="46.995199999999997"/>
    <n v="0.35"/>
  </r>
  <r>
    <n v="8081"/>
    <s v="CA-2015-150714"/>
    <x v="659"/>
    <x v="1"/>
    <n v="10"/>
    <x v="2"/>
    <s v="Mon"/>
    <d v="2015-11-01T00:00:00"/>
    <x v="1"/>
    <s v="KH-16690"/>
    <s v="Kristen Hastings"/>
    <s v="Corporate"/>
    <s v="United States"/>
    <s v="Springfield"/>
    <x v="21"/>
    <n v="97477"/>
    <x v="1"/>
    <s v="OFF-LA-10001474"/>
    <x v="1"/>
    <s v="Labels"/>
    <s v="Avery 477"/>
    <n v="146.54400000000001"/>
    <n v="6"/>
    <x v="2"/>
    <n v="47.626800000000003"/>
    <n v="0.32500000000000001"/>
  </r>
  <r>
    <n v="8086"/>
    <s v="CA-2016-105753"/>
    <x v="200"/>
    <x v="0"/>
    <n v="10"/>
    <x v="2"/>
    <s v="Thu"/>
    <d v="2016-10-26T00:00:00"/>
    <x v="1"/>
    <s v="LC-16960"/>
    <s v="Lindsay Castell"/>
    <s v="Home Office"/>
    <s v="United States"/>
    <s v="Arlington"/>
    <x v="17"/>
    <n v="22204"/>
    <x v="0"/>
    <s v="FUR-FU-10000246"/>
    <x v="0"/>
    <s v="Furnishings"/>
    <s v="Aluminum Document Frame"/>
    <n v="61.1"/>
    <n v="5"/>
    <x v="0"/>
    <n v="18.329999999999998"/>
    <n v="0.3"/>
  </r>
  <r>
    <n v="8087"/>
    <s v="CA-2017-120894"/>
    <x v="1039"/>
    <x v="3"/>
    <n v="4"/>
    <x v="3"/>
    <s v="Fri"/>
    <d v="2017-05-02T00:00:00"/>
    <x v="1"/>
    <s v="JL-15130"/>
    <s v="Jack Lebron"/>
    <s v="Consumer"/>
    <s v="United States"/>
    <s v="Wilmington"/>
    <x v="3"/>
    <n v="28403"/>
    <x v="0"/>
    <s v="OFF-AP-10000252"/>
    <x v="1"/>
    <s v="Appliances"/>
    <s v="Harmony HEPA Quiet Air Purifiers"/>
    <n v="28.08"/>
    <n v="3"/>
    <x v="2"/>
    <n v="5.2649999999999997"/>
    <n v="0.1875"/>
  </r>
  <r>
    <n v="8088"/>
    <s v="CA-2016-106621"/>
    <x v="320"/>
    <x v="0"/>
    <n v="9"/>
    <x v="8"/>
    <s v="Thu"/>
    <d v="2016-10-01T00:00:00"/>
    <x v="0"/>
    <s v="DM-12955"/>
    <s v="Dario Medina"/>
    <s v="Corporate"/>
    <s v="United States"/>
    <s v="Yuma"/>
    <x v="16"/>
    <n v="85364"/>
    <x v="1"/>
    <s v="OFF-AR-10002375"/>
    <x v="1"/>
    <s v="Art"/>
    <s v="Newell 351"/>
    <n v="10.496"/>
    <n v="4"/>
    <x v="2"/>
    <n v="1.1808000000000001"/>
    <n v="0.1125"/>
  </r>
  <r>
    <n v="8089"/>
    <s v="CA-2015-107020"/>
    <x v="843"/>
    <x v="1"/>
    <n v="7"/>
    <x v="7"/>
    <s v="Fri"/>
    <d v="2015-07-14T00:00:00"/>
    <x v="1"/>
    <s v="MV-18190"/>
    <s v="Mike Vittorini"/>
    <s v="Consumer"/>
    <s v="United States"/>
    <s v="San Bernardino"/>
    <x v="1"/>
    <n v="92404"/>
    <x v="1"/>
    <s v="OFF-BI-10003719"/>
    <x v="1"/>
    <s v="Binders"/>
    <s v="Large Capacity Hanging Post Binders"/>
    <n v="39.92"/>
    <n v="2"/>
    <x v="2"/>
    <n v="12.974"/>
    <n v="0.32500000000000001"/>
  </r>
  <r>
    <n v="8090"/>
    <s v="US-2015-117492"/>
    <x v="971"/>
    <x v="1"/>
    <n v="8"/>
    <x v="6"/>
    <s v="Fri"/>
    <d v="2015-08-09T00:00:00"/>
    <x v="2"/>
    <s v="NS-18640"/>
    <s v="Noel Staavos"/>
    <s v="Corporate"/>
    <s v="United States"/>
    <s v="Baltimore"/>
    <x v="39"/>
    <n v="21215"/>
    <x v="3"/>
    <s v="OFF-AP-10001492"/>
    <x v="1"/>
    <s v="Appliances"/>
    <s v="Acco Six-Outlet Power Strip, 4' Cord Length"/>
    <n v="77.58"/>
    <n v="9"/>
    <x v="0"/>
    <n v="20.1708"/>
    <n v="0.26"/>
  </r>
  <r>
    <n v="8091"/>
    <s v="CA-2014-101392"/>
    <x v="1029"/>
    <x v="2"/>
    <n v="12"/>
    <x v="4"/>
    <s v="Sun"/>
    <d v="2014-12-13T00:00:00"/>
    <x v="1"/>
    <s v="AS-10630"/>
    <s v="Ann Steele"/>
    <s v="Home Office"/>
    <s v="United States"/>
    <s v="Seattle"/>
    <x v="4"/>
    <n v="98103"/>
    <x v="1"/>
    <s v="OFF-ST-10000532"/>
    <x v="1"/>
    <s v="Storage"/>
    <s v="Advantus Rolling Drawer Organizers"/>
    <n v="269.36"/>
    <n v="7"/>
    <x v="0"/>
    <n v="70.033600000000007"/>
    <n v="0.26"/>
  </r>
  <r>
    <n v="8092"/>
    <s v="CA-2015-127502"/>
    <x v="889"/>
    <x v="1"/>
    <n v="12"/>
    <x v="4"/>
    <s v="Thu"/>
    <d v="2015-12-14T00:00:00"/>
    <x v="1"/>
    <s v="MT-17815"/>
    <s v="Meg Tillman"/>
    <s v="Consumer"/>
    <s v="United States"/>
    <s v="San Francisco"/>
    <x v="1"/>
    <n v="94110"/>
    <x v="1"/>
    <s v="OFF-LA-10001613"/>
    <x v="1"/>
    <s v="Labels"/>
    <s v="Avery File Folder Labels"/>
    <n v="5.76"/>
    <n v="2"/>
    <x v="0"/>
    <n v="2.8224"/>
    <n v="0.49000000000000005"/>
  </r>
  <r>
    <n v="8093"/>
    <s v="CA-2017-143658"/>
    <x v="1177"/>
    <x v="3"/>
    <n v="11"/>
    <x v="0"/>
    <s v="Wed"/>
    <d v="2017-11-13T00:00:00"/>
    <x v="0"/>
    <s v="SR-20425"/>
    <s v="Sharelle Roach"/>
    <s v="Home Office"/>
    <s v="United States"/>
    <s v="New York City"/>
    <x v="15"/>
    <n v="10035"/>
    <x v="3"/>
    <s v="OFF-AR-10002818"/>
    <x v="1"/>
    <s v="Art"/>
    <s v="Panasonic KP-310 Heavy-Duty Electric Pencil Sharpener"/>
    <n v="109.9"/>
    <n v="5"/>
    <x v="0"/>
    <n v="32.97"/>
    <n v="0.3"/>
  </r>
  <r>
    <n v="8098"/>
    <s v="CA-2017-122798"/>
    <x v="116"/>
    <x v="3"/>
    <n v="12"/>
    <x v="4"/>
    <s v="Thu"/>
    <d v="2018-01-01T00:00:00"/>
    <x v="1"/>
    <s v="SV-20935"/>
    <s v="Susan Vittorini"/>
    <s v="Consumer"/>
    <s v="United States"/>
    <s v="Albuquerque"/>
    <x v="27"/>
    <n v="87105"/>
    <x v="1"/>
    <s v="OFF-ST-10003058"/>
    <x v="1"/>
    <s v="Storage"/>
    <s v="Eldon Mobile Mega Data Cart  Mega Stackable  Add-On Trays"/>
    <n v="118.25"/>
    <n v="5"/>
    <x v="0"/>
    <n v="34.292499999999997"/>
    <n v="0.28999999999999998"/>
  </r>
  <r>
    <n v="8100"/>
    <s v="CA-2016-169663"/>
    <x v="609"/>
    <x v="0"/>
    <n v="3"/>
    <x v="10"/>
    <s v="Thu"/>
    <d v="2016-03-13T00:00:00"/>
    <x v="2"/>
    <s v="RH-19510"/>
    <s v="Rick Huthwaite"/>
    <s v="Home Office"/>
    <s v="United States"/>
    <s v="Los Angeles"/>
    <x v="1"/>
    <n v="90045"/>
    <x v="1"/>
    <s v="TEC-AC-10003038"/>
    <x v="2"/>
    <s v="Accessories"/>
    <s v="Kingston Digital DataTraveler 16GB USB 2.0"/>
    <n v="26.85"/>
    <n v="3"/>
    <x v="0"/>
    <n v="5.1014999999999997"/>
    <n v="0.18999999999999997"/>
  </r>
  <r>
    <n v="8102"/>
    <s v="CA-2015-149846"/>
    <x v="1178"/>
    <x v="1"/>
    <n v="5"/>
    <x v="5"/>
    <s v="Fri"/>
    <d v="2015-05-26T00:00:00"/>
    <x v="1"/>
    <s v="SB-20185"/>
    <s v="Sarah Brown"/>
    <s v="Consumer"/>
    <s v="United States"/>
    <s v="Los Angeles"/>
    <x v="1"/>
    <n v="90045"/>
    <x v="1"/>
    <s v="OFF-LA-10004484"/>
    <x v="1"/>
    <s v="Labels"/>
    <s v="Avery 476"/>
    <n v="8.26"/>
    <n v="2"/>
    <x v="0"/>
    <n v="3.7995999999999999"/>
    <n v="0.46"/>
  </r>
  <r>
    <n v="8106"/>
    <s v="CA-2017-159149"/>
    <x v="914"/>
    <x v="3"/>
    <n v="2"/>
    <x v="11"/>
    <s v="Fri"/>
    <d v="2017-02-19T00:00:00"/>
    <x v="2"/>
    <s v="CR-12820"/>
    <s v="Cyra Reiten"/>
    <s v="Home Office"/>
    <s v="United States"/>
    <s v="Houston"/>
    <x v="5"/>
    <n v="77041"/>
    <x v="2"/>
    <s v="FUR-BO-10001601"/>
    <x v="0"/>
    <s v="Bookcases"/>
    <s v="Sauder Mission Library with Doors, Fruitwood Finish"/>
    <n v="89.066400000000002"/>
    <n v="1"/>
    <x v="10"/>
    <n v="-17.0274"/>
    <n v="-0.19117647058823528"/>
  </r>
  <r>
    <n v="8109"/>
    <s v="US-2017-167570"/>
    <x v="166"/>
    <x v="3"/>
    <n v="12"/>
    <x v="4"/>
    <s v="Fri"/>
    <d v="2017-12-15T00:00:00"/>
    <x v="1"/>
    <s v="EG-13900"/>
    <s v="Emily Grady"/>
    <s v="Consumer"/>
    <s v="United States"/>
    <s v="Philadelphia"/>
    <x v="9"/>
    <n v="19140"/>
    <x v="3"/>
    <s v="FUR-CH-10003396"/>
    <x v="0"/>
    <s v="Chairs"/>
    <s v="Global Deluxe Steno Chair"/>
    <n v="215.54400000000001"/>
    <n v="4"/>
    <x v="4"/>
    <n v="-58.504800000000003"/>
    <n v="-0.27142857142857141"/>
  </r>
  <r>
    <n v="8110"/>
    <s v="CA-2017-160122"/>
    <x v="548"/>
    <x v="3"/>
    <n v="11"/>
    <x v="0"/>
    <s v="Sat"/>
    <d v="2017-11-23T00:00:00"/>
    <x v="1"/>
    <s v="RD-19930"/>
    <s v="Russell D'Ascenzo"/>
    <s v="Consumer"/>
    <s v="United States"/>
    <s v="Chicago"/>
    <x v="10"/>
    <n v="60623"/>
    <x v="2"/>
    <s v="OFF-EN-10002592"/>
    <x v="1"/>
    <s v="Envelopes"/>
    <s v="Peel &amp; Seel Recycled Catalog Envelopes, Brown"/>
    <n v="55.584000000000003"/>
    <n v="6"/>
    <x v="2"/>
    <n v="20.844000000000001"/>
    <n v="0.375"/>
  </r>
  <r>
    <n v="8112"/>
    <s v="CA-2016-130393"/>
    <x v="49"/>
    <x v="0"/>
    <n v="12"/>
    <x v="4"/>
    <s v="Thu"/>
    <d v="2016-12-03T00:00:00"/>
    <x v="0"/>
    <s v="JM-15865"/>
    <s v="John Murray"/>
    <s v="Consumer"/>
    <s v="United States"/>
    <s v="San Angelo"/>
    <x v="5"/>
    <n v="76903"/>
    <x v="2"/>
    <s v="FUR-CH-10002647"/>
    <x v="0"/>
    <s v="Chairs"/>
    <s v="Situations Contoured Folding Chairs, 4/Set"/>
    <n v="248.43"/>
    <n v="5"/>
    <x v="4"/>
    <n v="-17.745000000000001"/>
    <n v="-7.1428571428571425E-2"/>
  </r>
  <r>
    <n v="8115"/>
    <s v="CA-2017-144820"/>
    <x v="618"/>
    <x v="3"/>
    <n v="10"/>
    <x v="2"/>
    <s v="Tue"/>
    <d v="2017-10-07T00:00:00"/>
    <x v="0"/>
    <s v="LW-16825"/>
    <s v="Laurel Workman"/>
    <s v="Corporate"/>
    <s v="United States"/>
    <s v="Pasadena"/>
    <x v="5"/>
    <n v="77506"/>
    <x v="2"/>
    <s v="OFF-AR-10004817"/>
    <x v="1"/>
    <s v="Art"/>
    <s v="Colorific Watercolor Pencils"/>
    <n v="20.64"/>
    <n v="5"/>
    <x v="2"/>
    <n v="2.3220000000000001"/>
    <n v="0.1125"/>
  </r>
  <r>
    <n v="8116"/>
    <s v="CA-2017-101014"/>
    <x v="632"/>
    <x v="3"/>
    <n v="8"/>
    <x v="6"/>
    <s v="Tue"/>
    <d v="2017-09-04T00:00:00"/>
    <x v="1"/>
    <s v="RW-19540"/>
    <s v="Rick Wilson"/>
    <s v="Corporate"/>
    <s v="United States"/>
    <s v="Los Angeles"/>
    <x v="1"/>
    <n v="90049"/>
    <x v="1"/>
    <s v="FUR-FU-10003374"/>
    <x v="0"/>
    <s v="Furnishings"/>
    <s v="Electrix Fluorescent Magnifier Lamps &amp; Weighted Base"/>
    <n v="148.02000000000001"/>
    <n v="3"/>
    <x v="0"/>
    <n v="41.445599999999999"/>
    <n v="0.27999999999999997"/>
  </r>
  <r>
    <n v="8117"/>
    <s v="CA-2017-105543"/>
    <x v="220"/>
    <x v="3"/>
    <n v="11"/>
    <x v="0"/>
    <s v="Fri"/>
    <d v="2017-11-24T00:00:00"/>
    <x v="3"/>
    <s v="BG-11695"/>
    <s v="Brooke Gillingham"/>
    <s v="Corporate"/>
    <s v="United States"/>
    <s v="Garden City"/>
    <x v="41"/>
    <n v="67846"/>
    <x v="2"/>
    <s v="OFF-ST-10003123"/>
    <x v="1"/>
    <s v="Storage"/>
    <s v="Fellowes Bases and Tops For Staxonsteel/High-Stak Systems"/>
    <n v="33.29"/>
    <n v="1"/>
    <x v="0"/>
    <n v="7.9896000000000003"/>
    <n v="0.24000000000000002"/>
  </r>
  <r>
    <n v="8118"/>
    <s v="US-2017-113201"/>
    <x v="160"/>
    <x v="3"/>
    <n v="6"/>
    <x v="1"/>
    <s v="Fri"/>
    <d v="2017-07-05T00:00:00"/>
    <x v="1"/>
    <s v="TT-21220"/>
    <s v="Thomas Thornton"/>
    <s v="Consumer"/>
    <s v="United States"/>
    <s v="Los Angeles"/>
    <x v="1"/>
    <n v="90045"/>
    <x v="1"/>
    <s v="OFF-PA-10000675"/>
    <x v="1"/>
    <s v="Paper"/>
    <s v="Xerox 1919"/>
    <n v="204.95"/>
    <n v="5"/>
    <x v="0"/>
    <n v="100.4255"/>
    <n v="0.49000000000000005"/>
  </r>
  <r>
    <n v="8119"/>
    <s v="US-2017-106551"/>
    <x v="842"/>
    <x v="3"/>
    <n v="7"/>
    <x v="7"/>
    <s v="Sat"/>
    <d v="2017-07-27T00:00:00"/>
    <x v="1"/>
    <s v="EB-13930"/>
    <s v="Eric Barreto"/>
    <s v="Consumer"/>
    <s v="United States"/>
    <s v="Chicago"/>
    <x v="10"/>
    <n v="60653"/>
    <x v="2"/>
    <s v="FUR-CH-10004997"/>
    <x v="0"/>
    <s v="Chairs"/>
    <s v="Hon Every-Day Series Multi-Task Chairs"/>
    <n v="526.34400000000005"/>
    <n v="4"/>
    <x v="4"/>
    <n v="-75.191999999999993"/>
    <n v="-0.14285714285714282"/>
  </r>
  <r>
    <n v="8120"/>
    <s v="CA-2016-116722"/>
    <x v="580"/>
    <x v="0"/>
    <n v="11"/>
    <x v="0"/>
    <s v="Fri"/>
    <d v="2016-11-16T00:00:00"/>
    <x v="1"/>
    <s v="LP-17080"/>
    <s v="Liz Pelletier"/>
    <s v="Consumer"/>
    <s v="United States"/>
    <s v="San Francisco"/>
    <x v="1"/>
    <n v="94110"/>
    <x v="1"/>
    <s v="FUR-FU-10001934"/>
    <x v="0"/>
    <s v="Furnishings"/>
    <s v="Magnifier Swing Arm Lamp"/>
    <n v="41.96"/>
    <n v="2"/>
    <x v="0"/>
    <n v="10.909599999999999"/>
    <n v="0.25999999999999995"/>
  </r>
  <r>
    <n v="8123"/>
    <s v="CA-2014-138128"/>
    <x v="335"/>
    <x v="2"/>
    <n v="12"/>
    <x v="4"/>
    <s v="Tue"/>
    <d v="2014-12-15T00:00:00"/>
    <x v="1"/>
    <s v="FP-14320"/>
    <s v="Frank Preis"/>
    <s v="Consumer"/>
    <s v="United States"/>
    <s v="Philadelphia"/>
    <x v="9"/>
    <n v="19134"/>
    <x v="3"/>
    <s v="OFF-EN-10002500"/>
    <x v="1"/>
    <s v="Envelopes"/>
    <s v="Globe Weis Peel &amp; Seel First Class Envelopes"/>
    <n v="30.672000000000001"/>
    <n v="3"/>
    <x v="2"/>
    <n v="9.5850000000000009"/>
    <n v="0.3125"/>
  </r>
  <r>
    <n v="8125"/>
    <s v="US-2017-150070"/>
    <x v="209"/>
    <x v="3"/>
    <n v="9"/>
    <x v="8"/>
    <s v="Thu"/>
    <d v="2017-09-12T00:00:00"/>
    <x v="1"/>
    <s v="JA-15970"/>
    <s v="Joseph Airdo"/>
    <s v="Consumer"/>
    <s v="United States"/>
    <s v="Modesto"/>
    <x v="1"/>
    <n v="95351"/>
    <x v="1"/>
    <s v="FUR-CH-10004860"/>
    <x v="0"/>
    <s v="Chairs"/>
    <s v="Global Low Back Tilter Chair"/>
    <n v="161.56800000000001"/>
    <n v="2"/>
    <x v="2"/>
    <n v="-28.2744"/>
    <n v="-0.17499999999999999"/>
  </r>
  <r>
    <n v="8126"/>
    <s v="CA-2015-137064"/>
    <x v="522"/>
    <x v="1"/>
    <n v="2"/>
    <x v="11"/>
    <s v="Fri"/>
    <d v="2015-02-13T00:00:00"/>
    <x v="1"/>
    <s v="TS-21655"/>
    <s v="Trudy Schmidt"/>
    <s v="Consumer"/>
    <s v="United States"/>
    <s v="Houston"/>
    <x v="5"/>
    <n v="77070"/>
    <x v="2"/>
    <s v="OFF-BI-10002049"/>
    <x v="1"/>
    <s v="Binders"/>
    <s v="UniKeep View Case Binders"/>
    <n v="2.9340000000000002"/>
    <n v="3"/>
    <x v="3"/>
    <n v="-4.9878"/>
    <n v="-1.7"/>
  </r>
  <r>
    <n v="8129"/>
    <s v="CA-2017-157350"/>
    <x v="770"/>
    <x v="3"/>
    <n v="8"/>
    <x v="6"/>
    <s v="Sat"/>
    <d v="2017-09-01T00:00:00"/>
    <x v="1"/>
    <s v="DP-13000"/>
    <s v="Darren Powers"/>
    <s v="Consumer"/>
    <s v="United States"/>
    <s v="Chicago"/>
    <x v="10"/>
    <n v="60610"/>
    <x v="2"/>
    <s v="FUR-FU-10000222"/>
    <x v="0"/>
    <s v="Furnishings"/>
    <s v="Seth Thomas 16&quot; Steel Case Clock"/>
    <n v="64.959999999999994"/>
    <n v="5"/>
    <x v="6"/>
    <n v="-43.847999999999999"/>
    <n v="-0.67500000000000004"/>
  </r>
  <r>
    <n v="8130"/>
    <s v="CA-2014-127866"/>
    <x v="831"/>
    <x v="2"/>
    <n v="7"/>
    <x v="7"/>
    <s v="Sun"/>
    <d v="2014-07-23T00:00:00"/>
    <x v="2"/>
    <s v="JD-15895"/>
    <s v="Jonathan Doherty"/>
    <s v="Corporate"/>
    <s v="United States"/>
    <s v="Riverside"/>
    <x v="1"/>
    <n v="92503"/>
    <x v="1"/>
    <s v="TEC-AC-10000023"/>
    <x v="2"/>
    <s v="Accessories"/>
    <s v="Maxell 74 Minute CD-R Spindle, 50/Pack"/>
    <n v="41.94"/>
    <n v="2"/>
    <x v="0"/>
    <n v="15.0984"/>
    <n v="0.36000000000000004"/>
  </r>
  <r>
    <n v="8134"/>
    <s v="CA-2015-131352"/>
    <x v="1043"/>
    <x v="1"/>
    <n v="10"/>
    <x v="2"/>
    <s v="Thu"/>
    <d v="2015-10-13T00:00:00"/>
    <x v="1"/>
    <s v="GH-14485"/>
    <s v="Gene Hale"/>
    <s v="Corporate"/>
    <s v="United States"/>
    <s v="Dallas"/>
    <x v="5"/>
    <n v="75081"/>
    <x v="2"/>
    <s v="FUR-FU-10003708"/>
    <x v="0"/>
    <s v="Furnishings"/>
    <s v="Tenex Traditional Chairmats for Medium Pile Carpet, Standard Lip, 36&quot; x 48&quot;"/>
    <n v="72.78"/>
    <n v="3"/>
    <x v="6"/>
    <n v="-70.960499999999996"/>
    <n v="-0.97499999999999998"/>
  </r>
  <r>
    <n v="8137"/>
    <s v="CA-2016-118073"/>
    <x v="396"/>
    <x v="0"/>
    <n v="8"/>
    <x v="6"/>
    <s v="Fri"/>
    <d v="2016-08-16T00:00:00"/>
    <x v="1"/>
    <s v="CS-12490"/>
    <s v="Cindy Schnelling"/>
    <s v="Corporate"/>
    <s v="United States"/>
    <s v="Lakeland"/>
    <x v="2"/>
    <n v="33801"/>
    <x v="0"/>
    <s v="FUR-TA-10002533"/>
    <x v="0"/>
    <s v="Tables"/>
    <s v="BPI Conference Tables"/>
    <n v="562.29250000000002"/>
    <n v="7"/>
    <x v="1"/>
    <n v="-255.58750000000001"/>
    <n v="-0.45454545454545453"/>
  </r>
  <r>
    <n v="8138"/>
    <s v="CA-2014-103219"/>
    <x v="186"/>
    <x v="2"/>
    <n v="11"/>
    <x v="0"/>
    <s v="Sun"/>
    <d v="2014-11-13T00:00:00"/>
    <x v="1"/>
    <s v="BF-11215"/>
    <s v="Benjamin Farhat"/>
    <s v="Home Office"/>
    <s v="United States"/>
    <s v="New York City"/>
    <x v="15"/>
    <n v="10035"/>
    <x v="3"/>
    <s v="FUR-FU-10004091"/>
    <x v="0"/>
    <s v="Furnishings"/>
    <s v="Eldon 200 Class Desk Accessories, Black"/>
    <n v="56.52"/>
    <n v="9"/>
    <x v="0"/>
    <n v="21.477599999999999"/>
    <n v="0.37999999999999995"/>
  </r>
  <r>
    <n v="8139"/>
    <s v="CA-2016-102561"/>
    <x v="424"/>
    <x v="0"/>
    <n v="7"/>
    <x v="7"/>
    <s v="Mon"/>
    <d v="2016-07-22T00:00:00"/>
    <x v="1"/>
    <s v="NK-18490"/>
    <s v="Neil Knudson"/>
    <s v="Home Office"/>
    <s v="United States"/>
    <s v="Philadelphia"/>
    <x v="9"/>
    <n v="19140"/>
    <x v="3"/>
    <s v="OFF-AR-10001545"/>
    <x v="1"/>
    <s v="Art"/>
    <s v="Newell 326"/>
    <n v="11.263999999999999"/>
    <n v="8"/>
    <x v="2"/>
    <n v="1.2672000000000001"/>
    <n v="0.11250000000000002"/>
  </r>
  <r>
    <n v="8142"/>
    <s v="CA-2016-100993"/>
    <x v="470"/>
    <x v="0"/>
    <n v="2"/>
    <x v="11"/>
    <s v="Fri"/>
    <d v="2016-02-10T00:00:00"/>
    <x v="1"/>
    <s v="AZ-10750"/>
    <s v="Annie Zypern"/>
    <s v="Consumer"/>
    <s v="United States"/>
    <s v="San Diego"/>
    <x v="1"/>
    <n v="92037"/>
    <x v="1"/>
    <s v="OFF-LA-10003223"/>
    <x v="1"/>
    <s v="Labels"/>
    <s v="Avery 508"/>
    <n v="14.73"/>
    <n v="3"/>
    <x v="0"/>
    <n v="7.2176999999999998"/>
    <n v="0.49"/>
  </r>
  <r>
    <n v="8146"/>
    <s v="US-2014-112949"/>
    <x v="880"/>
    <x v="2"/>
    <n v="6"/>
    <x v="1"/>
    <s v="Fri"/>
    <d v="2014-06-27T00:00:00"/>
    <x v="1"/>
    <s v="Co-12640"/>
    <s v="Corey-Lock"/>
    <s v="Consumer"/>
    <s v="United States"/>
    <s v="Lawton"/>
    <x v="26"/>
    <n v="73505"/>
    <x v="2"/>
    <s v="OFF-AP-10001005"/>
    <x v="1"/>
    <s v="Appliances"/>
    <s v="Honeywell Quietcare HEPA Air Cleaner"/>
    <n v="471.9"/>
    <n v="6"/>
    <x v="0"/>
    <n v="155.727"/>
    <n v="0.33"/>
  </r>
  <r>
    <n v="8148"/>
    <s v="US-2017-146822"/>
    <x v="254"/>
    <x v="3"/>
    <n v="6"/>
    <x v="1"/>
    <s v="Fri"/>
    <d v="2017-06-14T00:00:00"/>
    <x v="1"/>
    <s v="AG-10675"/>
    <s v="Anna Gayman"/>
    <s v="Consumer"/>
    <s v="United States"/>
    <s v="Salem"/>
    <x v="17"/>
    <n v="24153"/>
    <x v="0"/>
    <s v="OFF-PA-10000249"/>
    <x v="1"/>
    <s v="Paper"/>
    <s v="Easy-staple paper"/>
    <n v="49.12"/>
    <n v="4"/>
    <x v="0"/>
    <n v="23.086400000000001"/>
    <n v="0.47000000000000003"/>
  </r>
  <r>
    <n v="8149"/>
    <s v="US-2016-131058"/>
    <x v="792"/>
    <x v="0"/>
    <n v="12"/>
    <x v="4"/>
    <s v="Tue"/>
    <d v="2016-12-31T00:00:00"/>
    <x v="1"/>
    <s v="EM-14140"/>
    <s v="Eugene Moren"/>
    <s v="Home Office"/>
    <s v="United States"/>
    <s v="Santa Ana"/>
    <x v="1"/>
    <n v="92704"/>
    <x v="1"/>
    <s v="OFF-LA-10001613"/>
    <x v="1"/>
    <s v="Labels"/>
    <s v="Avery File Folder Labels"/>
    <n v="20.16"/>
    <n v="7"/>
    <x v="0"/>
    <n v="9.8783999999999992"/>
    <n v="0.48999999999999994"/>
  </r>
  <r>
    <n v="8150"/>
    <s v="CA-2014-167997"/>
    <x v="751"/>
    <x v="2"/>
    <n v="1"/>
    <x v="9"/>
    <s v="Sun"/>
    <d v="2014-01-29T00:00:00"/>
    <x v="2"/>
    <s v="CA-11965"/>
    <s v="Carol Adams"/>
    <s v="Corporate"/>
    <s v="United States"/>
    <s v="Rapid City"/>
    <x v="44"/>
    <n v="57701"/>
    <x v="2"/>
    <s v="OFF-BI-10001758"/>
    <x v="1"/>
    <s v="Binders"/>
    <s v="Wilson Jones 14 Line Acrylic Coated Pressboard Data Binders"/>
    <n v="10.68"/>
    <n v="2"/>
    <x v="0"/>
    <n v="5.0195999999999996"/>
    <n v="0.47"/>
  </r>
  <r>
    <n v="8152"/>
    <s v="CA-2017-140151"/>
    <x v="717"/>
    <x v="3"/>
    <n v="3"/>
    <x v="10"/>
    <s v="Thu"/>
    <d v="2017-03-25T00:00:00"/>
    <x v="2"/>
    <s v="RB-19360"/>
    <s v="Raymond Buch"/>
    <s v="Consumer"/>
    <s v="United States"/>
    <s v="Seattle"/>
    <x v="4"/>
    <n v="98115"/>
    <x v="1"/>
    <s v="OFF-ST-10001558"/>
    <x v="1"/>
    <s v="Storage"/>
    <s v="Acco Perma 4000 Stacking Storage Drawers"/>
    <n v="32.479999999999997"/>
    <n v="2"/>
    <x v="0"/>
    <n v="4.8719999999999999"/>
    <n v="0.15000000000000002"/>
  </r>
  <r>
    <n v="8155"/>
    <s v="US-2017-143770"/>
    <x v="176"/>
    <x v="3"/>
    <n v="3"/>
    <x v="10"/>
    <s v="Mon"/>
    <d v="2017-03-24T00:00:00"/>
    <x v="1"/>
    <s v="RD-19720"/>
    <s v="Roger Demir"/>
    <s v="Consumer"/>
    <s v="United States"/>
    <s v="Middletown"/>
    <x v="29"/>
    <n v="6457"/>
    <x v="3"/>
    <s v="TEC-AC-10002842"/>
    <x v="2"/>
    <s v="Accessories"/>
    <s v="WD My Passport Ultra 2TB Portable External Hard Drive"/>
    <n v="238"/>
    <n v="2"/>
    <x v="0"/>
    <n v="38.08"/>
    <n v="0.16"/>
  </r>
  <r>
    <n v="8157"/>
    <s v="CA-2016-131296"/>
    <x v="959"/>
    <x v="0"/>
    <n v="10"/>
    <x v="2"/>
    <s v="Tue"/>
    <d v="2016-10-09T00:00:00"/>
    <x v="1"/>
    <s v="MS-17830"/>
    <s v="Melanie Seite"/>
    <s v="Consumer"/>
    <s v="United States"/>
    <s v="Baltimore"/>
    <x v="39"/>
    <n v="21215"/>
    <x v="3"/>
    <s v="FUR-TA-10002622"/>
    <x v="0"/>
    <s v="Tables"/>
    <s v="Bush Andora Conference Table, Maple/Graphite Gray Finish"/>
    <n v="239.37200000000001"/>
    <n v="2"/>
    <x v="4"/>
    <n v="-23.937200000000001"/>
    <n v="-9.9999999999999992E-2"/>
  </r>
  <r>
    <n v="8158"/>
    <s v="CA-2016-103464"/>
    <x v="737"/>
    <x v="0"/>
    <n v="11"/>
    <x v="0"/>
    <s v="Fri"/>
    <d v="2016-11-22T00:00:00"/>
    <x v="1"/>
    <s v="PG-18820"/>
    <s v="Patrick Gardner"/>
    <s v="Consumer"/>
    <s v="United States"/>
    <s v="San Diego"/>
    <x v="1"/>
    <n v="92105"/>
    <x v="1"/>
    <s v="TEC-AC-10002842"/>
    <x v="2"/>
    <s v="Accessories"/>
    <s v="WD My Passport Ultra 2TB Portable External Hard Drive"/>
    <n v="595"/>
    <n v="5"/>
    <x v="0"/>
    <n v="95.2"/>
    <n v="0.16"/>
  </r>
  <r>
    <n v="8159"/>
    <s v="CA-2017-136238"/>
    <x v="374"/>
    <x v="3"/>
    <n v="12"/>
    <x v="4"/>
    <s v="Tue"/>
    <d v="2018-01-01T00:00:00"/>
    <x v="1"/>
    <s v="KB-16240"/>
    <s v="Karen Bern"/>
    <s v="Corporate"/>
    <s v="United States"/>
    <s v="Odessa"/>
    <x v="5"/>
    <n v="79762"/>
    <x v="2"/>
    <s v="OFF-PA-10004285"/>
    <x v="1"/>
    <s v="Paper"/>
    <s v="Xerox 1959"/>
    <n v="16.032"/>
    <n v="3"/>
    <x v="2"/>
    <n v="5.6112000000000002"/>
    <n v="0.35000000000000003"/>
  </r>
  <r>
    <n v="8160"/>
    <s v="CA-2016-120803"/>
    <x v="1179"/>
    <x v="0"/>
    <n v="3"/>
    <x v="10"/>
    <s v="Wed"/>
    <d v="2016-03-13T00:00:00"/>
    <x v="1"/>
    <s v="RB-19465"/>
    <s v="Rick Bensley"/>
    <s v="Home Office"/>
    <s v="United States"/>
    <s v="Milford"/>
    <x v="29"/>
    <n v="6460"/>
    <x v="3"/>
    <s v="TEC-AC-10004469"/>
    <x v="2"/>
    <s v="Accessories"/>
    <s v="Microsoft Sculpt Comfort Mouse"/>
    <n v="199.75"/>
    <n v="5"/>
    <x v="0"/>
    <n v="87.89"/>
    <n v="0.44"/>
  </r>
  <r>
    <n v="8161"/>
    <s v="CA-2016-134138"/>
    <x v="592"/>
    <x v="0"/>
    <n v="2"/>
    <x v="11"/>
    <s v="Tue"/>
    <d v="2016-02-20T00:00:00"/>
    <x v="1"/>
    <s v="JD-15790"/>
    <s v="John Dryer"/>
    <s v="Consumer"/>
    <s v="United States"/>
    <s v="Belleville"/>
    <x v="30"/>
    <n v="7109"/>
    <x v="3"/>
    <s v="FUR-CH-10001545"/>
    <x v="0"/>
    <s v="Chairs"/>
    <s v="Hon Comfortask Task/Swivel Chairs"/>
    <n v="227.96"/>
    <n v="2"/>
    <x v="0"/>
    <n v="36.473599999999998"/>
    <n v="0.15999999999999998"/>
  </r>
  <r>
    <n v="8162"/>
    <s v="CA-2015-120915"/>
    <x v="690"/>
    <x v="1"/>
    <n v="9"/>
    <x v="8"/>
    <s v="Mon"/>
    <d v="2015-10-03T00:00:00"/>
    <x v="0"/>
    <s v="JJ-15445"/>
    <s v="Jennifer Jackson"/>
    <s v="Consumer"/>
    <s v="United States"/>
    <s v="New York City"/>
    <x v="15"/>
    <n v="10035"/>
    <x v="3"/>
    <s v="OFF-AP-10002578"/>
    <x v="1"/>
    <s v="Appliances"/>
    <s v="Fellowes Premier Superior Surge Suppressor, 10-Outlet, With Phone and Remote"/>
    <n v="293.52"/>
    <n v="6"/>
    <x v="0"/>
    <n v="76.315200000000004"/>
    <n v="0.26"/>
  </r>
  <r>
    <n v="8168"/>
    <s v="CA-2016-144148"/>
    <x v="990"/>
    <x v="0"/>
    <n v="7"/>
    <x v="7"/>
    <s v="Sun"/>
    <d v="2016-08-05T00:00:00"/>
    <x v="1"/>
    <s v="AH-10690"/>
    <s v="Anna Häberlin"/>
    <s v="Corporate"/>
    <s v="United States"/>
    <s v="San Francisco"/>
    <x v="1"/>
    <n v="94122"/>
    <x v="1"/>
    <s v="FUR-TA-10002774"/>
    <x v="0"/>
    <s v="Tables"/>
    <s v="Laminate Occasional Tables"/>
    <n v="863.12800000000004"/>
    <n v="7"/>
    <x v="2"/>
    <n v="-32.3673"/>
    <n v="-3.7499999999999999E-2"/>
  </r>
  <r>
    <n v="8169"/>
    <s v="CA-2017-107174"/>
    <x v="44"/>
    <x v="3"/>
    <n v="11"/>
    <x v="0"/>
    <s v="Mon"/>
    <d v="2017-11-13T00:00:00"/>
    <x v="1"/>
    <s v="AB-10060"/>
    <s v="Adam Bellavance"/>
    <s v="Home Office"/>
    <s v="United States"/>
    <s v="Seattle"/>
    <x v="4"/>
    <n v="98105"/>
    <x v="1"/>
    <s v="FUR-TA-10004575"/>
    <x v="0"/>
    <s v="Tables"/>
    <s v="Hon 5100 Series Wood Tables"/>
    <n v="2036.86"/>
    <n v="7"/>
    <x v="0"/>
    <n v="366.63479999999998"/>
    <n v="0.18"/>
  </r>
  <r>
    <n v="8172"/>
    <s v="CA-2016-146150"/>
    <x v="1180"/>
    <x v="0"/>
    <n v="2"/>
    <x v="11"/>
    <s v="Sun"/>
    <d v="2016-02-19T00:00:00"/>
    <x v="1"/>
    <s v="FM-14380"/>
    <s v="Fred McMath"/>
    <s v="Consumer"/>
    <s v="United States"/>
    <s v="Jackson"/>
    <x v="35"/>
    <n v="39212"/>
    <x v="0"/>
    <s v="OFF-AR-10002240"/>
    <x v="1"/>
    <s v="Art"/>
    <s v="Panasonic KP-150 Electric Pencil Sharpener"/>
    <n v="264.18"/>
    <n v="7"/>
    <x v="0"/>
    <n v="68.686800000000005"/>
    <n v="0.26"/>
  </r>
  <r>
    <n v="8173"/>
    <s v="CA-2014-114125"/>
    <x v="863"/>
    <x v="2"/>
    <n v="7"/>
    <x v="7"/>
    <s v="Wed"/>
    <d v="2014-07-13T00:00:00"/>
    <x v="1"/>
    <s v="GH-14410"/>
    <s v="Gary Hansen"/>
    <s v="Home Office"/>
    <s v="United States"/>
    <s v="Los Angeles"/>
    <x v="1"/>
    <n v="90049"/>
    <x v="1"/>
    <s v="OFF-LA-10004559"/>
    <x v="1"/>
    <s v="Labels"/>
    <s v="Avery 49"/>
    <n v="2.88"/>
    <n v="1"/>
    <x v="0"/>
    <n v="1.4112"/>
    <n v="0.49000000000000005"/>
  </r>
  <r>
    <n v="8176"/>
    <s v="CA-2016-114944"/>
    <x v="800"/>
    <x v="0"/>
    <n v="1"/>
    <x v="9"/>
    <s v="Sat"/>
    <d v="2016-02-04T00:00:00"/>
    <x v="1"/>
    <s v="HE-14800"/>
    <s v="Harold Engle"/>
    <s v="Corporate"/>
    <s v="United States"/>
    <s v="Chicago"/>
    <x v="10"/>
    <n v="60623"/>
    <x v="2"/>
    <s v="OFF-PA-10003892"/>
    <x v="1"/>
    <s v="Paper"/>
    <s v="Xerox 1943"/>
    <n v="156.512"/>
    <n v="4"/>
    <x v="2"/>
    <n v="52.822800000000001"/>
    <n v="0.33750000000000002"/>
  </r>
  <r>
    <n v="8177"/>
    <s v="CA-2016-135965"/>
    <x v="924"/>
    <x v="0"/>
    <n v="9"/>
    <x v="8"/>
    <s v="Thu"/>
    <d v="2016-09-25T00:00:00"/>
    <x v="2"/>
    <s v="SZ-20035"/>
    <s v="Sam Zeldin"/>
    <s v="Home Office"/>
    <s v="United States"/>
    <s v="New York City"/>
    <x v="15"/>
    <n v="10035"/>
    <x v="3"/>
    <s v="OFF-ST-10002370"/>
    <x v="1"/>
    <s v="Storage"/>
    <s v="Sortfiler Multipurpose Personal File Organizer, Black"/>
    <n v="128.34"/>
    <n v="6"/>
    <x v="0"/>
    <n v="37.218600000000002"/>
    <n v="0.29000000000000004"/>
  </r>
  <r>
    <n v="8178"/>
    <s v="CA-2017-149699"/>
    <x v="66"/>
    <x v="3"/>
    <n v="12"/>
    <x v="4"/>
    <s v="Fri"/>
    <d v="2017-12-24T00:00:00"/>
    <x v="2"/>
    <s v="CM-12115"/>
    <s v="Chad McGuire"/>
    <s v="Consumer"/>
    <s v="United States"/>
    <s v="Los Angeles"/>
    <x v="1"/>
    <n v="90008"/>
    <x v="1"/>
    <s v="TEC-AC-10000474"/>
    <x v="2"/>
    <s v="Accessories"/>
    <s v="Kensington Expert Mouse Optical USB Trackball for PC or Mac"/>
    <n v="474.95"/>
    <n v="5"/>
    <x v="0"/>
    <n v="142.48500000000001"/>
    <n v="0.30000000000000004"/>
  </r>
  <r>
    <n v="8179"/>
    <s v="CA-2016-166429"/>
    <x v="473"/>
    <x v="0"/>
    <n v="9"/>
    <x v="8"/>
    <s v="Fri"/>
    <d v="2016-09-08T00:00:00"/>
    <x v="1"/>
    <s v="TG-21310"/>
    <s v="Toby Gnade"/>
    <s v="Consumer"/>
    <s v="United States"/>
    <s v="Des Moines"/>
    <x v="4"/>
    <n v="98198"/>
    <x v="1"/>
    <s v="TEC-CO-10002095"/>
    <x v="2"/>
    <s v="Copiers"/>
    <s v="Hewlett Packard 610 Color Digital Copier / Printer"/>
    <n v="999.98"/>
    <n v="2"/>
    <x v="0"/>
    <n v="449.99099999999999"/>
    <n v="0.44999999999999996"/>
  </r>
  <r>
    <n v="8180"/>
    <s v="CA-2015-112767"/>
    <x v="986"/>
    <x v="1"/>
    <n v="8"/>
    <x v="6"/>
    <s v="Sun"/>
    <d v="2015-08-06T00:00:00"/>
    <x v="1"/>
    <s v="DK-12985"/>
    <s v="Darren Koutras"/>
    <s v="Consumer"/>
    <s v="United States"/>
    <s v="Springfield"/>
    <x v="21"/>
    <n v="97477"/>
    <x v="1"/>
    <s v="FUR-TA-10003469"/>
    <x v="0"/>
    <s v="Tables"/>
    <s v="Balt Split Level Computer Training Table"/>
    <n v="277.5"/>
    <n v="4"/>
    <x v="5"/>
    <n v="-188.7"/>
    <n v="-0.67999999999999994"/>
  </r>
  <r>
    <n v="8181"/>
    <s v="CA-2015-119879"/>
    <x v="82"/>
    <x v="1"/>
    <n v="11"/>
    <x v="0"/>
    <s v="Sat"/>
    <d v="2015-11-25T00:00:00"/>
    <x v="1"/>
    <s v="SS-20410"/>
    <s v="Shahid Shariari"/>
    <s v="Consumer"/>
    <s v="United States"/>
    <s v="Philadelphia"/>
    <x v="9"/>
    <n v="19120"/>
    <x v="3"/>
    <s v="FUR-TA-10002958"/>
    <x v="0"/>
    <s v="Tables"/>
    <s v="Bevis Oval Conference Table, Walnut"/>
    <n v="1252.704"/>
    <n v="8"/>
    <x v="8"/>
    <n v="-480.20319999999998"/>
    <n v="-0.38333333333333336"/>
  </r>
  <r>
    <n v="8183"/>
    <s v="CA-2017-155642"/>
    <x v="791"/>
    <x v="3"/>
    <n v="5"/>
    <x v="5"/>
    <s v="Thu"/>
    <d v="2017-05-22T00:00:00"/>
    <x v="1"/>
    <s v="BM-11575"/>
    <s v="Brendan Murry"/>
    <s v="Corporate"/>
    <s v="United States"/>
    <s v="Chicago"/>
    <x v="10"/>
    <n v="60653"/>
    <x v="2"/>
    <s v="FUR-FU-10004973"/>
    <x v="0"/>
    <s v="Furnishings"/>
    <s v="Flat Face Poster Frame"/>
    <n v="22.608000000000001"/>
    <n v="3"/>
    <x v="6"/>
    <n v="-10.1736"/>
    <n v="-0.45"/>
  </r>
  <r>
    <n v="8185"/>
    <s v="US-2017-101721"/>
    <x v="282"/>
    <x v="3"/>
    <n v="7"/>
    <x v="7"/>
    <s v="Sun"/>
    <d v="2017-07-27T00:00:00"/>
    <x v="1"/>
    <s v="MY-17380"/>
    <s v="Maribeth Yedwab"/>
    <s v="Corporate"/>
    <s v="United States"/>
    <s v="Chicago"/>
    <x v="10"/>
    <n v="60623"/>
    <x v="2"/>
    <s v="OFF-PA-10003641"/>
    <x v="1"/>
    <s v="Paper"/>
    <s v="Xerox 1909"/>
    <n v="63.311999999999998"/>
    <n v="3"/>
    <x v="2"/>
    <n v="20.5764"/>
    <n v="0.32500000000000001"/>
  </r>
  <r>
    <n v="8186"/>
    <s v="CA-2015-136728"/>
    <x v="1102"/>
    <x v="1"/>
    <n v="9"/>
    <x v="8"/>
    <s v="Sun"/>
    <d v="2015-09-17T00:00:00"/>
    <x v="0"/>
    <s v="AG-10900"/>
    <s v="Arthur Gainer"/>
    <s v="Consumer"/>
    <s v="United States"/>
    <s v="Chicago"/>
    <x v="10"/>
    <n v="60623"/>
    <x v="2"/>
    <s v="OFF-EN-10002621"/>
    <x v="1"/>
    <s v="Envelopes"/>
    <s v="Staple envelope"/>
    <n v="7.8239999999999998"/>
    <n v="1"/>
    <x v="2"/>
    <n v="2.9340000000000002"/>
    <n v="0.37500000000000006"/>
  </r>
  <r>
    <n v="8188"/>
    <s v="CA-2016-127194"/>
    <x v="107"/>
    <x v="0"/>
    <n v="12"/>
    <x v="4"/>
    <s v="Sat"/>
    <d v="2016-12-16T00:00:00"/>
    <x v="1"/>
    <s v="BW-11110"/>
    <s v="Bart Watters"/>
    <s v="Corporate"/>
    <s v="United States"/>
    <s v="New York City"/>
    <x v="15"/>
    <n v="10024"/>
    <x v="3"/>
    <s v="OFF-PA-10000659"/>
    <x v="1"/>
    <s v="Paper"/>
    <s v="Adams Phone Message Book, Professional, 400 Message Capacity, 5 3/6” x 11”"/>
    <n v="62.82"/>
    <n v="9"/>
    <x v="0"/>
    <n v="29.525400000000001"/>
    <n v="0.47000000000000003"/>
  </r>
  <r>
    <n v="8189"/>
    <s v="CA-2015-140375"/>
    <x v="650"/>
    <x v="1"/>
    <n v="10"/>
    <x v="2"/>
    <s v="Fri"/>
    <d v="2015-10-05T00:00:00"/>
    <x v="0"/>
    <s v="SG-20470"/>
    <s v="Sheri Gordon"/>
    <s v="Consumer"/>
    <s v="United States"/>
    <s v="Rockville"/>
    <x v="39"/>
    <n v="20852"/>
    <x v="3"/>
    <s v="OFF-PA-10001870"/>
    <x v="1"/>
    <s v="Paper"/>
    <s v="Xerox 202"/>
    <n v="19.440000000000001"/>
    <n v="3"/>
    <x v="0"/>
    <n v="9.3312000000000008"/>
    <n v="0.48000000000000004"/>
  </r>
  <r>
    <n v="8191"/>
    <s v="US-2017-155866"/>
    <x v="697"/>
    <x v="3"/>
    <n v="11"/>
    <x v="0"/>
    <s v="Fri"/>
    <d v="2017-11-21T00:00:00"/>
    <x v="1"/>
    <s v="CC-12370"/>
    <s v="Christopher Conant"/>
    <s v="Consumer"/>
    <s v="United States"/>
    <s v="New York City"/>
    <x v="15"/>
    <n v="10011"/>
    <x v="3"/>
    <s v="OFF-PA-10004735"/>
    <x v="1"/>
    <s v="Paper"/>
    <s v="Xerox 1905"/>
    <n v="38.880000000000003"/>
    <n v="6"/>
    <x v="0"/>
    <n v="18.662400000000002"/>
    <n v="0.48000000000000004"/>
  </r>
  <r>
    <n v="8193"/>
    <s v="CA-2015-141327"/>
    <x v="669"/>
    <x v="1"/>
    <n v="11"/>
    <x v="0"/>
    <s v="Mon"/>
    <d v="2015-12-03T00:00:00"/>
    <x v="2"/>
    <s v="LR-16915"/>
    <s v="Lena Radford"/>
    <s v="Consumer"/>
    <s v="United States"/>
    <s v="Durham"/>
    <x v="3"/>
    <n v="27707"/>
    <x v="0"/>
    <s v="OFF-BI-10000546"/>
    <x v="1"/>
    <s v="Binders"/>
    <s v="Avery Durable Binders"/>
    <n v="6.048"/>
    <n v="7"/>
    <x v="7"/>
    <n v="-4.2336"/>
    <n v="-0.7"/>
  </r>
  <r>
    <n v="8197"/>
    <s v="CA-2017-102736"/>
    <x v="525"/>
    <x v="3"/>
    <n v="9"/>
    <x v="8"/>
    <s v="Tue"/>
    <d v="2017-09-09T00:00:00"/>
    <x v="1"/>
    <s v="LP-17095"/>
    <s v="Liz Preis"/>
    <s v="Consumer"/>
    <s v="United States"/>
    <s v="Knoxville"/>
    <x v="18"/>
    <n v="37918"/>
    <x v="0"/>
    <s v="TEC-AC-10004568"/>
    <x v="2"/>
    <s v="Accessories"/>
    <s v="Maxell LTO Ultrium - 800 GB"/>
    <n v="89.567999999999998"/>
    <n v="4"/>
    <x v="2"/>
    <n v="-1.1195999999999999"/>
    <n v="-1.2499999999999999E-2"/>
  </r>
  <r>
    <n v="8200"/>
    <s v="CA-2017-125269"/>
    <x v="555"/>
    <x v="3"/>
    <n v="4"/>
    <x v="3"/>
    <s v="Mon"/>
    <d v="2017-04-30T00:00:00"/>
    <x v="1"/>
    <s v="AF-10870"/>
    <s v="Art Ferguson"/>
    <s v="Consumer"/>
    <s v="United States"/>
    <s v="Chicago"/>
    <x v="10"/>
    <n v="60610"/>
    <x v="2"/>
    <s v="OFF-BI-10001628"/>
    <x v="1"/>
    <s v="Binders"/>
    <s v="Acco Data Flex Cable Posts For Top &amp; Bottom Load Binders, 6&quot; Capacity"/>
    <n v="10.43"/>
    <n v="5"/>
    <x v="3"/>
    <n v="-18.252500000000001"/>
    <n v="-1.7500000000000002"/>
  </r>
  <r>
    <n v="8202"/>
    <s v="CA-2015-114811"/>
    <x v="624"/>
    <x v="1"/>
    <n v="11"/>
    <x v="0"/>
    <s v="Sun"/>
    <d v="2015-11-08T00:00:00"/>
    <x v="3"/>
    <s v="KD-16495"/>
    <s v="Keith Dawkins"/>
    <s v="Corporate"/>
    <s v="United States"/>
    <s v="New York City"/>
    <x v="15"/>
    <n v="10024"/>
    <x v="3"/>
    <s v="OFF-ST-10000885"/>
    <x v="1"/>
    <s v="Storage"/>
    <s v="Fellowes Desktop Hanging File Manager"/>
    <n v="67.150000000000006"/>
    <n v="5"/>
    <x v="0"/>
    <n v="16.787500000000001"/>
    <n v="0.25"/>
  </r>
  <r>
    <n v="8207"/>
    <s v="CA-2015-122266"/>
    <x v="33"/>
    <x v="1"/>
    <n v="4"/>
    <x v="3"/>
    <s v="Sun"/>
    <d v="2015-04-30T00:00:00"/>
    <x v="1"/>
    <s v="SA-20830"/>
    <s v="Sue Ann Reed"/>
    <s v="Consumer"/>
    <s v="United States"/>
    <s v="Daytona Beach"/>
    <x v="2"/>
    <n v="32114"/>
    <x v="0"/>
    <s v="FUR-TA-10000577"/>
    <x v="0"/>
    <s v="Tables"/>
    <s v="Bretford CR4500 Series Slim Rectangular Table"/>
    <n v="191.5155"/>
    <n v="1"/>
    <x v="1"/>
    <n v="-76.606200000000001"/>
    <n v="-0.4"/>
  </r>
  <r>
    <n v="8209"/>
    <s v="CA-2015-141565"/>
    <x v="1175"/>
    <x v="1"/>
    <n v="9"/>
    <x v="8"/>
    <s v="Sun"/>
    <d v="2015-09-24T00:00:00"/>
    <x v="1"/>
    <s v="BG-11035"/>
    <s v="Barry Gonzalez"/>
    <s v="Consumer"/>
    <s v="United States"/>
    <s v="Nashville"/>
    <x v="18"/>
    <n v="37211"/>
    <x v="0"/>
    <s v="OFF-BI-10000545"/>
    <x v="1"/>
    <s v="Binders"/>
    <s v="GBC Ibimaster 500 Manual ProClick Binding System"/>
    <n v="1369.7639999999999"/>
    <n v="6"/>
    <x v="7"/>
    <n v="-913.17600000000004"/>
    <n v="-0.66666666666666674"/>
  </r>
  <r>
    <n v="8211"/>
    <s v="CA-2017-128769"/>
    <x v="209"/>
    <x v="3"/>
    <n v="9"/>
    <x v="8"/>
    <s v="Thu"/>
    <d v="2017-09-12T00:00:00"/>
    <x v="1"/>
    <s v="DM-12955"/>
    <s v="Dario Medina"/>
    <s v="Corporate"/>
    <s v="United States"/>
    <s v="Nashville"/>
    <x v="18"/>
    <n v="37211"/>
    <x v="0"/>
    <s v="OFF-AP-10001271"/>
    <x v="1"/>
    <s v="Appliances"/>
    <s v="Eureka The Boss Cordless Rechargeable Stick Vac"/>
    <n v="81.567999999999998"/>
    <n v="2"/>
    <x v="2"/>
    <n v="7.1372"/>
    <n v="8.7500000000000008E-2"/>
  </r>
  <r>
    <n v="8212"/>
    <s v="CA-2016-116337"/>
    <x v="77"/>
    <x v="0"/>
    <n v="11"/>
    <x v="0"/>
    <s v="Mon"/>
    <d v="2016-11-12T00:00:00"/>
    <x v="1"/>
    <s v="MC-17845"/>
    <s v="Michael Chen"/>
    <s v="Consumer"/>
    <s v="United States"/>
    <s v="Dallas"/>
    <x v="5"/>
    <n v="75220"/>
    <x v="2"/>
    <s v="FUR-FU-10002030"/>
    <x v="0"/>
    <s v="Furnishings"/>
    <s v="Executive Impressions 14&quot; Contract Wall Clock with Quartz Movement"/>
    <n v="44.46"/>
    <n v="5"/>
    <x v="6"/>
    <n v="-17.783999999999999"/>
    <n v="-0.39999999999999997"/>
  </r>
  <r>
    <n v="8214"/>
    <s v="CA-2015-120845"/>
    <x v="12"/>
    <x v="1"/>
    <n v="9"/>
    <x v="8"/>
    <s v="Fri"/>
    <d v="2015-10-02T00:00:00"/>
    <x v="1"/>
    <s v="ML-17395"/>
    <s v="Marina Lichtenstein"/>
    <s v="Corporate"/>
    <s v="United States"/>
    <s v="Murfreesboro"/>
    <x v="18"/>
    <n v="37130"/>
    <x v="0"/>
    <s v="OFF-BI-10001116"/>
    <x v="1"/>
    <s v="Binders"/>
    <s v="Wilson Jones 1&quot; Hanging DublLock Ring Binders"/>
    <n v="6.3360000000000003"/>
    <n v="4"/>
    <x v="7"/>
    <n v="-4.6463999999999999"/>
    <n v="-0.73333333333333328"/>
  </r>
  <r>
    <n v="8218"/>
    <s v="CA-2014-120775"/>
    <x v="459"/>
    <x v="2"/>
    <n v="10"/>
    <x v="2"/>
    <s v="Fri"/>
    <d v="2014-10-07T00:00:00"/>
    <x v="1"/>
    <s v="RD-19930"/>
    <s v="Russell D'Ascenzo"/>
    <s v="Consumer"/>
    <s v="United States"/>
    <s v="Dallas"/>
    <x v="5"/>
    <n v="75217"/>
    <x v="2"/>
    <s v="OFF-FA-10002676"/>
    <x v="1"/>
    <s v="Fasteners"/>
    <s v="Colored Push Pins"/>
    <n v="4.3440000000000003"/>
    <n v="3"/>
    <x v="2"/>
    <n v="0.86880000000000002"/>
    <n v="0.19999999999999998"/>
  </r>
  <r>
    <n v="8223"/>
    <s v="CA-2014-152905"/>
    <x v="1082"/>
    <x v="2"/>
    <n v="2"/>
    <x v="11"/>
    <s v="Tue"/>
    <d v="2014-02-24T00:00:00"/>
    <x v="1"/>
    <s v="AB-10015"/>
    <s v="Aaron Bergman"/>
    <s v="Consumer"/>
    <s v="United States"/>
    <s v="Arlington"/>
    <x v="5"/>
    <n v="76017"/>
    <x v="2"/>
    <s v="OFF-ST-10000321"/>
    <x v="1"/>
    <s v="Storage"/>
    <s v="Akro Stacking Bins"/>
    <n v="12.624000000000001"/>
    <n v="2"/>
    <x v="2"/>
    <n v="-2.5247999999999999"/>
    <n v="-0.19999999999999998"/>
  </r>
  <r>
    <n v="8224"/>
    <s v="CA-2016-104633"/>
    <x v="1"/>
    <x v="0"/>
    <n v="6"/>
    <x v="1"/>
    <s v="Sun"/>
    <d v="2016-06-16T00:00:00"/>
    <x v="1"/>
    <s v="EA-14035"/>
    <s v="Erin Ashbrook"/>
    <s v="Corporate"/>
    <s v="United States"/>
    <s v="Pasadena"/>
    <x v="1"/>
    <n v="91104"/>
    <x v="1"/>
    <s v="OFF-PA-10000241"/>
    <x v="1"/>
    <s v="Paper"/>
    <s v="IBM Multi-Purpose Copy Paper, 8 1/2 x 11&quot;, Case"/>
    <n v="185.88"/>
    <n v="6"/>
    <x v="0"/>
    <n v="83.646000000000001"/>
    <n v="0.45"/>
  </r>
  <r>
    <n v="8226"/>
    <s v="CA-2017-104136"/>
    <x v="748"/>
    <x v="3"/>
    <n v="11"/>
    <x v="0"/>
    <s v="Wed"/>
    <d v="2017-11-04T00:00:00"/>
    <x v="0"/>
    <s v="SF-20065"/>
    <s v="Sandra Flanagan"/>
    <s v="Consumer"/>
    <s v="United States"/>
    <s v="Everett"/>
    <x v="31"/>
    <n v="2149"/>
    <x v="3"/>
    <s v="OFF-PA-10004243"/>
    <x v="1"/>
    <s v="Paper"/>
    <s v="Xerox 1939"/>
    <n v="189.7"/>
    <n v="10"/>
    <x v="0"/>
    <n v="91.055999999999997"/>
    <n v="0.48000000000000004"/>
  </r>
  <r>
    <n v="8228"/>
    <s v="CA-2016-123050"/>
    <x v="953"/>
    <x v="0"/>
    <n v="4"/>
    <x v="3"/>
    <s v="Mon"/>
    <d v="2016-04-08T00:00:00"/>
    <x v="0"/>
    <s v="BC-11125"/>
    <s v="Becky Castell"/>
    <s v="Home Office"/>
    <s v="United States"/>
    <s v="Troy"/>
    <x v="15"/>
    <n v="12180"/>
    <x v="3"/>
    <s v="FUR-FU-10000723"/>
    <x v="0"/>
    <s v="Furnishings"/>
    <s v="Deflect-o EconoMat Studded, No Bevel Mat for Low Pile Carpeting"/>
    <n v="82.64"/>
    <n v="2"/>
    <x v="0"/>
    <n v="7.4375999999999998"/>
    <n v="0.09"/>
  </r>
  <r>
    <n v="8231"/>
    <s v="CA-2016-162355"/>
    <x v="1181"/>
    <x v="0"/>
    <n v="6"/>
    <x v="1"/>
    <s v="Thu"/>
    <d v="2016-07-02T00:00:00"/>
    <x v="0"/>
    <s v="PF-19165"/>
    <s v="Philip Fox"/>
    <s v="Consumer"/>
    <s v="United States"/>
    <s v="Sandy Springs"/>
    <x v="32"/>
    <n v="30328"/>
    <x v="0"/>
    <s v="OFF-AR-10004344"/>
    <x v="1"/>
    <s v="Art"/>
    <s v="Bulldog Vacuum Base Pencil Sharpener"/>
    <n v="35.97"/>
    <n v="3"/>
    <x v="0"/>
    <n v="9.7119"/>
    <n v="0.27"/>
  </r>
  <r>
    <n v="8233"/>
    <s v="CA-2014-158225"/>
    <x v="356"/>
    <x v="2"/>
    <n v="9"/>
    <x v="8"/>
    <s v="Mon"/>
    <d v="2014-09-28T00:00:00"/>
    <x v="1"/>
    <s v="SE-20110"/>
    <s v="Sanjit Engle"/>
    <s v="Consumer"/>
    <s v="United States"/>
    <s v="San Jose"/>
    <x v="1"/>
    <n v="95123"/>
    <x v="1"/>
    <s v="OFF-ST-10000675"/>
    <x v="1"/>
    <s v="Storage"/>
    <s v="File Shuttle II and Handi-File, Black"/>
    <n v="169.45"/>
    <n v="5"/>
    <x v="0"/>
    <n v="42.362499999999997"/>
    <n v="0.25"/>
  </r>
  <r>
    <n v="8235"/>
    <s v="CA-2017-102204"/>
    <x v="919"/>
    <x v="3"/>
    <n v="5"/>
    <x v="5"/>
    <s v="Mon"/>
    <d v="2017-05-06T00:00:00"/>
    <x v="1"/>
    <s v="CJ-12010"/>
    <s v="Caroline Jumper"/>
    <s v="Consumer"/>
    <s v="United States"/>
    <s v="Jacksonville"/>
    <x v="2"/>
    <n v="32216"/>
    <x v="0"/>
    <s v="OFF-SU-10001212"/>
    <x v="1"/>
    <s v="Supplies"/>
    <s v="Kleencut Forged Office Shears by Acme United Corporation"/>
    <n v="3.3279999999999998"/>
    <n v="2"/>
    <x v="2"/>
    <n v="0.41599999999999998"/>
    <n v="0.125"/>
  </r>
  <r>
    <n v="8238"/>
    <s v="CA-2017-103065"/>
    <x v="178"/>
    <x v="3"/>
    <n v="10"/>
    <x v="2"/>
    <s v="Fri"/>
    <d v="2017-10-20T00:00:00"/>
    <x v="3"/>
    <s v="PT-19090"/>
    <s v="Pete Takahito"/>
    <s v="Consumer"/>
    <s v="United States"/>
    <s v="Jacksonville"/>
    <x v="2"/>
    <n v="32216"/>
    <x v="0"/>
    <s v="OFF-ST-10000617"/>
    <x v="1"/>
    <s v="Storage"/>
    <s v="Woodgrain Magazine Files by Perma"/>
    <n v="4.7679999999999998"/>
    <n v="2"/>
    <x v="2"/>
    <n v="-0.77480000000000004"/>
    <n v="-0.16250000000000001"/>
  </r>
  <r>
    <n v="8242"/>
    <s v="CA-2014-109855"/>
    <x v="413"/>
    <x v="2"/>
    <n v="9"/>
    <x v="8"/>
    <s v="Mon"/>
    <d v="2014-09-05T00:00:00"/>
    <x v="1"/>
    <s v="LH-16900"/>
    <s v="Lena Hernandez"/>
    <s v="Consumer"/>
    <s v="United States"/>
    <s v="New York City"/>
    <x v="15"/>
    <n v="10009"/>
    <x v="3"/>
    <s v="OFF-BI-10004716"/>
    <x v="1"/>
    <s v="Binders"/>
    <s v="Wilson Jones Hanging Recycled Pressboard Data Binders"/>
    <n v="23.744"/>
    <n v="2"/>
    <x v="2"/>
    <n v="8.3103999999999996"/>
    <n v="0.35"/>
  </r>
  <r>
    <n v="8244"/>
    <s v="CA-2014-109897"/>
    <x v="1129"/>
    <x v="2"/>
    <n v="8"/>
    <x v="6"/>
    <s v="Tue"/>
    <d v="2014-08-16T00:00:00"/>
    <x v="1"/>
    <s v="BW-11200"/>
    <s v="Ben Wallace"/>
    <s v="Consumer"/>
    <s v="United States"/>
    <s v="San Francisco"/>
    <x v="1"/>
    <n v="94122"/>
    <x v="1"/>
    <s v="TEC-PH-10003691"/>
    <x v="2"/>
    <s v="Phones"/>
    <s v="BlackBerry Q10"/>
    <n v="806.33600000000001"/>
    <n v="8"/>
    <x v="2"/>
    <n v="50.396000000000001"/>
    <n v="6.25E-2"/>
  </r>
  <r>
    <n v="8246"/>
    <s v="US-2014-143581"/>
    <x v="706"/>
    <x v="2"/>
    <n v="8"/>
    <x v="6"/>
    <s v="Tue"/>
    <d v="2014-08-23T00:00:00"/>
    <x v="1"/>
    <s v="BS-11365"/>
    <s v="Bill Shonely"/>
    <s v="Corporate"/>
    <s v="United States"/>
    <s v="Columbus"/>
    <x v="32"/>
    <n v="31907"/>
    <x v="0"/>
    <s v="OFF-ST-10000991"/>
    <x v="1"/>
    <s v="Storage"/>
    <s v="Space Solutions HD Industrial Steel Shelving."/>
    <n v="344.91"/>
    <n v="3"/>
    <x v="0"/>
    <n v="10.347300000000001"/>
    <n v="0.03"/>
  </r>
  <r>
    <n v="8249"/>
    <s v="CA-2016-133816"/>
    <x v="1117"/>
    <x v="0"/>
    <n v="5"/>
    <x v="5"/>
    <s v="Tue"/>
    <d v="2016-05-13T00:00:00"/>
    <x v="0"/>
    <s v="CS-12400"/>
    <s v="Christopher Schild"/>
    <s v="Home Office"/>
    <s v="United States"/>
    <s v="Philadelphia"/>
    <x v="9"/>
    <n v="19134"/>
    <x v="3"/>
    <s v="TEC-PH-10001795"/>
    <x v="2"/>
    <s v="Phones"/>
    <s v="ClearOne CHATAttach 160 - speaker phone"/>
    <n v="743.98800000000006"/>
    <n v="2"/>
    <x v="8"/>
    <n v="-123.998"/>
    <n v="-0.16666666666666666"/>
  </r>
  <r>
    <n v="8250"/>
    <s v="CA-2015-140221"/>
    <x v="613"/>
    <x v="1"/>
    <n v="3"/>
    <x v="10"/>
    <s v="Thu"/>
    <d v="2015-03-09T00:00:00"/>
    <x v="0"/>
    <s v="MS-17365"/>
    <s v="Maribeth Schnelling"/>
    <s v="Consumer"/>
    <s v="United States"/>
    <s v="Chicago"/>
    <x v="10"/>
    <n v="60653"/>
    <x v="2"/>
    <s v="OFF-BI-10002854"/>
    <x v="1"/>
    <s v="Binders"/>
    <s v="Performers Binder/Pad Holder, Black"/>
    <n v="11.212"/>
    <n v="2"/>
    <x v="3"/>
    <n v="-16.818000000000001"/>
    <n v="-1.5000000000000002"/>
  </r>
  <r>
    <n v="8254"/>
    <s v="CA-2017-152310"/>
    <x v="1063"/>
    <x v="3"/>
    <n v="8"/>
    <x v="6"/>
    <s v="Sat"/>
    <d v="2017-08-19T00:00:00"/>
    <x v="1"/>
    <s v="DK-12895"/>
    <s v="Dana Kaydos"/>
    <s v="Consumer"/>
    <s v="United States"/>
    <s v="Seattle"/>
    <x v="4"/>
    <n v="98103"/>
    <x v="1"/>
    <s v="TEC-CO-10000971"/>
    <x v="2"/>
    <s v="Copiers"/>
    <s v="Hewlett Packard 310 Color Digital Copier"/>
    <n v="299.99"/>
    <n v="1"/>
    <x v="0"/>
    <n v="89.997"/>
    <n v="0.3"/>
  </r>
  <r>
    <n v="8260"/>
    <s v="CA-2016-118101"/>
    <x v="189"/>
    <x v="0"/>
    <n v="6"/>
    <x v="1"/>
    <s v="Sun"/>
    <d v="2016-06-26T00:00:00"/>
    <x v="3"/>
    <s v="SN-20560"/>
    <s v="Skye Norling"/>
    <s v="Home Office"/>
    <s v="United States"/>
    <s v="Roseville"/>
    <x v="12"/>
    <n v="48066"/>
    <x v="2"/>
    <s v="OFF-PA-10000357"/>
    <x v="1"/>
    <s v="Paper"/>
    <s v="White Dual Perf Computer Printout Paper, 2700 Sheets, 1 Part, Heavyweight, 20 lbs., 14 7/8 x 11"/>
    <n v="368.91"/>
    <n v="9"/>
    <x v="0"/>
    <n v="180.76589999999999"/>
    <n v="0.48999999999999994"/>
  </r>
  <r>
    <n v="8263"/>
    <s v="CA-2016-100307"/>
    <x v="271"/>
    <x v="0"/>
    <n v="12"/>
    <x v="4"/>
    <s v="Thu"/>
    <d v="2016-12-19T00:00:00"/>
    <x v="1"/>
    <s v="TC-21475"/>
    <s v="Tony Chapman"/>
    <s v="Home Office"/>
    <s v="United States"/>
    <s v="Fayetteville"/>
    <x v="36"/>
    <n v="72701"/>
    <x v="0"/>
    <s v="OFF-PA-10002552"/>
    <x v="1"/>
    <s v="Paper"/>
    <s v="Xerox 1958"/>
    <n v="19.440000000000001"/>
    <n v="3"/>
    <x v="0"/>
    <n v="9.3312000000000008"/>
    <n v="0.48000000000000004"/>
  </r>
  <r>
    <n v="8264"/>
    <s v="CA-2015-138457"/>
    <x v="1102"/>
    <x v="1"/>
    <n v="9"/>
    <x v="8"/>
    <s v="Sun"/>
    <d v="2015-09-17T00:00:00"/>
    <x v="1"/>
    <s v="AM-10705"/>
    <s v="Anne McFarland"/>
    <s v="Consumer"/>
    <s v="United States"/>
    <s v="Jacksonville"/>
    <x v="3"/>
    <n v="28540"/>
    <x v="0"/>
    <s v="OFF-BI-10000014"/>
    <x v="1"/>
    <s v="Binders"/>
    <s v="Heavy-Duty E-Z-D Binders"/>
    <n v="13.092000000000001"/>
    <n v="4"/>
    <x v="7"/>
    <n v="-10.0372"/>
    <n v="-0.76666666666666661"/>
  </r>
  <r>
    <n v="8265"/>
    <s v="CA-2014-131800"/>
    <x v="125"/>
    <x v="2"/>
    <n v="12"/>
    <x v="4"/>
    <s v="Tue"/>
    <d v="2015-01-04T00:00:00"/>
    <x v="1"/>
    <s v="AJ-10960"/>
    <s v="Astrea Jones"/>
    <s v="Consumer"/>
    <s v="United States"/>
    <s v="New York City"/>
    <x v="15"/>
    <n v="10035"/>
    <x v="3"/>
    <s v="OFF-AP-10004136"/>
    <x v="1"/>
    <s v="Appliances"/>
    <s v="Kensington 6 Outlet SmartSocket Surge Protector"/>
    <n v="122.94"/>
    <n v="3"/>
    <x v="0"/>
    <n v="30.734999999999999"/>
    <n v="0.25"/>
  </r>
  <r>
    <n v="8267"/>
    <s v="CA-2014-118304"/>
    <x v="331"/>
    <x v="2"/>
    <n v="4"/>
    <x v="3"/>
    <s v="Tue"/>
    <d v="2014-05-04T00:00:00"/>
    <x v="1"/>
    <s v="KH-16360"/>
    <s v="Katherine Hughes"/>
    <s v="Consumer"/>
    <s v="United States"/>
    <s v="Dover"/>
    <x v="13"/>
    <n v="19901"/>
    <x v="3"/>
    <s v="TEC-PH-10000376"/>
    <x v="2"/>
    <s v="Phones"/>
    <s v="Square Credit Card Reader"/>
    <n v="19.98"/>
    <n v="2"/>
    <x v="0"/>
    <n v="5.1947999999999999"/>
    <n v="0.26"/>
  </r>
  <r>
    <n v="8268"/>
    <s v="CA-2017-121790"/>
    <x v="288"/>
    <x v="3"/>
    <n v="1"/>
    <x v="9"/>
    <s v="Mon"/>
    <d v="2017-02-06T00:00:00"/>
    <x v="1"/>
    <s v="LP-17095"/>
    <s v="Liz Preis"/>
    <s v="Consumer"/>
    <s v="United States"/>
    <s v="Aurora"/>
    <x v="10"/>
    <n v="60505"/>
    <x v="2"/>
    <s v="FUR-TA-10003469"/>
    <x v="0"/>
    <s v="Tables"/>
    <s v="Balt Split Level Computer Training Table"/>
    <n v="69.375"/>
    <n v="1"/>
    <x v="5"/>
    <n v="-47.174999999999997"/>
    <n v="-0.67999999999999994"/>
  </r>
  <r>
    <n v="8272"/>
    <s v="CA-2016-169670"/>
    <x v="588"/>
    <x v="0"/>
    <n v="12"/>
    <x v="4"/>
    <s v="Sun"/>
    <d v="2016-12-31T00:00:00"/>
    <x v="1"/>
    <s v="JE-15715"/>
    <s v="Joe Elijah"/>
    <s v="Consumer"/>
    <s v="United States"/>
    <s v="New York City"/>
    <x v="15"/>
    <n v="10009"/>
    <x v="3"/>
    <s v="FUR-CH-10002331"/>
    <x v="0"/>
    <s v="Chairs"/>
    <s v="Hon 4700 Series Mobuis Mid-Back Task Chairs with Adjustable Arms"/>
    <n v="2563.056"/>
    <n v="8"/>
    <x v="9"/>
    <n v="313.26240000000001"/>
    <n v="0.12222222222222223"/>
  </r>
  <r>
    <n v="8273"/>
    <s v="CA-2016-139549"/>
    <x v="200"/>
    <x v="0"/>
    <n v="10"/>
    <x v="2"/>
    <s v="Thu"/>
    <d v="2016-10-25T00:00:00"/>
    <x v="1"/>
    <s v="MY-18295"/>
    <s v="Muhammed Yedwab"/>
    <s v="Corporate"/>
    <s v="United States"/>
    <s v="El Cajon"/>
    <x v="1"/>
    <n v="92020"/>
    <x v="1"/>
    <s v="FUR-CH-10001802"/>
    <x v="0"/>
    <s v="Chairs"/>
    <s v="Hon Every-Day Chair Series Swivel Task Chairs"/>
    <n v="387.13600000000002"/>
    <n v="4"/>
    <x v="2"/>
    <n v="4.8391999999999999"/>
    <n v="1.2499999999999999E-2"/>
  </r>
  <r>
    <n v="8274"/>
    <s v="CA-2015-104059"/>
    <x v="382"/>
    <x v="1"/>
    <n v="6"/>
    <x v="1"/>
    <s v="Sat"/>
    <d v="2015-06-15T00:00:00"/>
    <x v="0"/>
    <s v="FC-14245"/>
    <s v="Frank Carlisle"/>
    <s v="Home Office"/>
    <s v="United States"/>
    <s v="Springfield"/>
    <x v="24"/>
    <n v="45503"/>
    <x v="3"/>
    <s v="OFF-AR-10000634"/>
    <x v="1"/>
    <s v="Art"/>
    <s v="Newell 320"/>
    <n v="3.4239999999999999"/>
    <n v="1"/>
    <x v="2"/>
    <n v="0.29959999999999998"/>
    <n v="8.7499999999999994E-2"/>
  </r>
  <r>
    <n v="8275"/>
    <s v="CA-2017-164112"/>
    <x v="160"/>
    <x v="3"/>
    <n v="6"/>
    <x v="1"/>
    <s v="Fri"/>
    <d v="2017-07-04T00:00:00"/>
    <x v="1"/>
    <s v="ND-18460"/>
    <s v="Neil Ducich"/>
    <s v="Corporate"/>
    <s v="United States"/>
    <s v="Mount Vernon"/>
    <x v="15"/>
    <n v="10550"/>
    <x v="3"/>
    <s v="OFF-ST-10002615"/>
    <x v="1"/>
    <s v="Storage"/>
    <s v="Dual Level, Single-Width Filing Carts"/>
    <n v="1085.42"/>
    <n v="7"/>
    <x v="0"/>
    <n v="282.20920000000001"/>
    <n v="0.26"/>
  </r>
  <r>
    <n v="8276"/>
    <s v="CA-2015-143882"/>
    <x v="153"/>
    <x v="1"/>
    <n v="6"/>
    <x v="1"/>
    <s v="Fri"/>
    <d v="2015-06-30T00:00:00"/>
    <x v="1"/>
    <s v="DB-13360"/>
    <s v="Dennis Bolton"/>
    <s v="Home Office"/>
    <s v="United States"/>
    <s v="Lakewood"/>
    <x v="24"/>
    <n v="44107"/>
    <x v="3"/>
    <s v="OFF-PA-10004040"/>
    <x v="1"/>
    <s v="Paper"/>
    <s v="Universal Premium White Copier/Laser Paper (20Lb. and 87 Bright)"/>
    <n v="43.055999999999997"/>
    <n v="9"/>
    <x v="2"/>
    <n v="15.607799999999999"/>
    <n v="0.36249999999999999"/>
  </r>
  <r>
    <n v="8277"/>
    <s v="US-2016-139262"/>
    <x v="817"/>
    <x v="0"/>
    <n v="2"/>
    <x v="11"/>
    <s v="Sun"/>
    <d v="2016-02-25T00:00:00"/>
    <x v="1"/>
    <s v="LC-16960"/>
    <s v="Lindsay Castell"/>
    <s v="Home Office"/>
    <s v="United States"/>
    <s v="Tampa"/>
    <x v="2"/>
    <n v="33614"/>
    <x v="0"/>
    <s v="OFF-BI-10003727"/>
    <x v="1"/>
    <s v="Binders"/>
    <s v="Avery Durable Slant Ring Binders With Label Holder"/>
    <n v="3.762"/>
    <n v="3"/>
    <x v="7"/>
    <n v="-2.7587999999999999"/>
    <n v="-0.73333333333333328"/>
  </r>
  <r>
    <n v="8280"/>
    <s v="CA-2017-146192"/>
    <x v="299"/>
    <x v="3"/>
    <n v="4"/>
    <x v="3"/>
    <s v="Sat"/>
    <d v="2017-04-26T00:00:00"/>
    <x v="1"/>
    <s v="BD-11725"/>
    <s v="Bruce Degenhardt"/>
    <s v="Consumer"/>
    <s v="United States"/>
    <s v="Columbus"/>
    <x v="32"/>
    <n v="31907"/>
    <x v="0"/>
    <s v="OFF-ST-10003716"/>
    <x v="1"/>
    <s v="Storage"/>
    <s v="Tennsco Double-Tier Lockers"/>
    <n v="675.06"/>
    <n v="3"/>
    <x v="0"/>
    <n v="87.757800000000003"/>
    <n v="0.13"/>
  </r>
  <r>
    <n v="8281"/>
    <s v="CA-2017-134810"/>
    <x v="1182"/>
    <x v="3"/>
    <n v="5"/>
    <x v="5"/>
    <s v="Tue"/>
    <d v="2017-05-10T00:00:00"/>
    <x v="2"/>
    <s v="MC-17605"/>
    <s v="Matt Connell"/>
    <s v="Corporate"/>
    <s v="United States"/>
    <s v="Jacksonville"/>
    <x v="3"/>
    <n v="28540"/>
    <x v="0"/>
    <s v="OFF-EN-10002504"/>
    <x v="1"/>
    <s v="Envelopes"/>
    <s v="Tyvek  Top-Opening Peel &amp; Seel Envelopes, Plain White"/>
    <n v="65.231999999999999"/>
    <n v="3"/>
    <x v="2"/>
    <n v="22.015799999999999"/>
    <n v="0.33749999999999997"/>
  </r>
  <r>
    <n v="8283"/>
    <s v="CA-2015-154284"/>
    <x v="376"/>
    <x v="1"/>
    <n v="12"/>
    <x v="4"/>
    <s v="Mon"/>
    <d v="2015-12-26T00:00:00"/>
    <x v="0"/>
    <s v="SZ-20035"/>
    <s v="Sam Zeldin"/>
    <s v="Home Office"/>
    <s v="United States"/>
    <s v="Saint Charles"/>
    <x v="10"/>
    <n v="60174"/>
    <x v="2"/>
    <s v="TEC-MA-10004241"/>
    <x v="2"/>
    <s v="Machines"/>
    <s v="Star Micronics TSP800 TSP847IIU Receipt Printer"/>
    <n v="600.53"/>
    <n v="2"/>
    <x v="4"/>
    <n v="137.26400000000001"/>
    <n v="0.22857142857142859"/>
  </r>
  <r>
    <n v="8287"/>
    <s v="CA-2014-156244"/>
    <x v="1129"/>
    <x v="2"/>
    <n v="8"/>
    <x v="6"/>
    <s v="Tue"/>
    <d v="2014-08-16T00:00:00"/>
    <x v="1"/>
    <s v="DH-13675"/>
    <s v="Duane Huffman"/>
    <s v="Home Office"/>
    <s v="United States"/>
    <s v="Miami"/>
    <x v="2"/>
    <n v="33180"/>
    <x v="0"/>
    <s v="OFF-PA-10000295"/>
    <x v="1"/>
    <s v="Paper"/>
    <s v="Xerox 229"/>
    <n v="31.103999999999999"/>
    <n v="6"/>
    <x v="2"/>
    <n v="10.8864"/>
    <n v="0.35000000000000003"/>
  </r>
  <r>
    <n v="8293"/>
    <s v="CA-2015-106362"/>
    <x v="552"/>
    <x v="1"/>
    <n v="12"/>
    <x v="4"/>
    <s v="Fri"/>
    <d v="2015-12-15T00:00:00"/>
    <x v="1"/>
    <s v="LC-16885"/>
    <s v="Lena Creighton"/>
    <s v="Consumer"/>
    <s v="United States"/>
    <s v="Troy"/>
    <x v="24"/>
    <n v="45373"/>
    <x v="3"/>
    <s v="OFF-BI-10003166"/>
    <x v="1"/>
    <s v="Binders"/>
    <s v="GBC Plasticlear Binding Covers"/>
    <n v="10.332000000000001"/>
    <n v="3"/>
    <x v="7"/>
    <n v="-7.5768000000000004"/>
    <n v="-0.73333333333333328"/>
  </r>
  <r>
    <n v="8294"/>
    <s v="US-2017-168802"/>
    <x v="132"/>
    <x v="3"/>
    <n v="11"/>
    <x v="0"/>
    <s v="Fri"/>
    <d v="2017-11-07T00:00:00"/>
    <x v="1"/>
    <s v="JO-15145"/>
    <s v="Jack O'Briant"/>
    <s v="Corporate"/>
    <s v="United States"/>
    <s v="Seattle"/>
    <x v="4"/>
    <n v="98103"/>
    <x v="1"/>
    <s v="OFF-BI-10002393"/>
    <x v="1"/>
    <s v="Binders"/>
    <s v="Binder Posts"/>
    <n v="18.367999999999999"/>
    <n v="4"/>
    <x v="2"/>
    <n v="5.9695999999999998"/>
    <n v="0.32500000000000001"/>
  </r>
  <r>
    <n v="8295"/>
    <s v="US-2017-146906"/>
    <x v="674"/>
    <x v="3"/>
    <n v="3"/>
    <x v="10"/>
    <s v="Mon"/>
    <d v="2017-03-17T00:00:00"/>
    <x v="1"/>
    <s v="MT-17815"/>
    <s v="Meg Tillman"/>
    <s v="Consumer"/>
    <s v="United States"/>
    <s v="New York City"/>
    <x v="15"/>
    <n v="10011"/>
    <x v="3"/>
    <s v="TEC-PH-10001809"/>
    <x v="2"/>
    <s v="Phones"/>
    <s v="Panasonic KX T7736-B Digital phone"/>
    <n v="299.89999999999998"/>
    <n v="2"/>
    <x v="0"/>
    <n v="74.974999999999994"/>
    <n v="0.25"/>
  </r>
  <r>
    <n v="8296"/>
    <s v="CA-2016-166380"/>
    <x v="197"/>
    <x v="0"/>
    <n v="5"/>
    <x v="5"/>
    <s v="Mon"/>
    <d v="2016-06-03T00:00:00"/>
    <x v="1"/>
    <s v="EB-13750"/>
    <s v="Edward Becker"/>
    <s v="Corporate"/>
    <s v="United States"/>
    <s v="Arlington"/>
    <x v="17"/>
    <n v="22204"/>
    <x v="0"/>
    <s v="OFF-EN-10002600"/>
    <x v="1"/>
    <s v="Envelopes"/>
    <s v="Redi-Strip #10 Envelopes, 4 1/8 x 9 1/2"/>
    <n v="26.55"/>
    <n v="9"/>
    <x v="0"/>
    <n v="12.744"/>
    <n v="0.48"/>
  </r>
  <r>
    <n v="8298"/>
    <s v="US-2015-158911"/>
    <x v="757"/>
    <x v="1"/>
    <n v="7"/>
    <x v="7"/>
    <s v="Sun"/>
    <d v="2015-07-11T00:00:00"/>
    <x v="1"/>
    <s v="RS-19765"/>
    <s v="Roland Schwarz"/>
    <s v="Corporate"/>
    <s v="United States"/>
    <s v="Charlotte"/>
    <x v="3"/>
    <n v="28205"/>
    <x v="0"/>
    <s v="FUR-FU-10003829"/>
    <x v="0"/>
    <s v="Furnishings"/>
    <s v="Stackable Trays"/>
    <n v="4.9279999999999999"/>
    <n v="2"/>
    <x v="2"/>
    <n v="0.73919999999999997"/>
    <n v="0.15"/>
  </r>
  <r>
    <n v="8300"/>
    <s v="US-2014-103338"/>
    <x v="515"/>
    <x v="2"/>
    <n v="3"/>
    <x v="10"/>
    <s v="Tue"/>
    <d v="2014-03-15T00:00:00"/>
    <x v="1"/>
    <s v="RB-19435"/>
    <s v="Richard Bierner"/>
    <s v="Consumer"/>
    <s v="United States"/>
    <s v="Roseville"/>
    <x v="1"/>
    <n v="95661"/>
    <x v="1"/>
    <s v="OFF-AR-10001770"/>
    <x v="1"/>
    <s v="Art"/>
    <s v="Economy #2 Pencils"/>
    <n v="7.98"/>
    <n v="3"/>
    <x v="0"/>
    <n v="2.0748000000000002"/>
    <n v="0.26"/>
  </r>
  <r>
    <n v="8301"/>
    <s v="CA-2015-109169"/>
    <x v="700"/>
    <x v="1"/>
    <n v="4"/>
    <x v="3"/>
    <s v="Mon"/>
    <d v="2015-04-24T00:00:00"/>
    <x v="1"/>
    <s v="OT-18730"/>
    <s v="Olvera Toch"/>
    <s v="Consumer"/>
    <s v="United States"/>
    <s v="Detroit"/>
    <x v="12"/>
    <n v="48234"/>
    <x v="2"/>
    <s v="OFF-EN-10003296"/>
    <x v="1"/>
    <s v="Envelopes"/>
    <s v="Tyvek Side-Opening Peel &amp; Seel Expanding Envelopes"/>
    <n v="180.96"/>
    <n v="2"/>
    <x v="0"/>
    <n v="81.432000000000002"/>
    <n v="0.45"/>
  </r>
  <r>
    <n v="8302"/>
    <s v="US-2017-167318"/>
    <x v="1183"/>
    <x v="3"/>
    <n v="7"/>
    <x v="7"/>
    <s v="Wed"/>
    <d v="2017-08-01T00:00:00"/>
    <x v="1"/>
    <s v="GZ-14545"/>
    <s v="George Zrebassa"/>
    <s v="Corporate"/>
    <s v="United States"/>
    <s v="Los Angeles"/>
    <x v="1"/>
    <n v="90036"/>
    <x v="1"/>
    <s v="TEC-AC-10003870"/>
    <x v="2"/>
    <s v="Accessories"/>
    <s v="Logitech Z-906 Speaker sys - home theater - 5.1-CH"/>
    <n v="1649.95"/>
    <n v="5"/>
    <x v="0"/>
    <n v="659.98"/>
    <n v="0.4"/>
  </r>
  <r>
    <n v="8304"/>
    <s v="US-2014-120313"/>
    <x v="653"/>
    <x v="2"/>
    <n v="10"/>
    <x v="2"/>
    <s v="Fri"/>
    <d v="2014-11-02T00:00:00"/>
    <x v="0"/>
    <s v="NL-18310"/>
    <s v="Nancy Lomonaco"/>
    <s v="Home Office"/>
    <s v="United States"/>
    <s v="San Francisco"/>
    <x v="1"/>
    <n v="94110"/>
    <x v="1"/>
    <s v="TEC-PH-10003092"/>
    <x v="2"/>
    <s v="Phones"/>
    <s v="Motorola L804"/>
    <n v="73.584000000000003"/>
    <n v="2"/>
    <x v="2"/>
    <n v="8.2782"/>
    <n v="0.11249999999999999"/>
  </r>
  <r>
    <n v="8305"/>
    <s v="CA-2017-135419"/>
    <x v="132"/>
    <x v="3"/>
    <n v="11"/>
    <x v="0"/>
    <s v="Fri"/>
    <d v="2017-11-09T00:00:00"/>
    <x v="1"/>
    <s v="BG-11740"/>
    <s v="Bruce Geld"/>
    <s v="Consumer"/>
    <s v="United States"/>
    <s v="Bakersfield"/>
    <x v="1"/>
    <n v="93309"/>
    <x v="1"/>
    <s v="FUR-TA-10001086"/>
    <x v="0"/>
    <s v="Tables"/>
    <s v="SAFCO PlanMaster Boards, 60w x 37-1/2d, White Melamine"/>
    <n v="486.36799999999999"/>
    <n v="4"/>
    <x v="2"/>
    <n v="36.477600000000002"/>
    <n v="7.5000000000000011E-2"/>
  </r>
  <r>
    <n v="8306"/>
    <s v="CA-2016-128671"/>
    <x v="1184"/>
    <x v="0"/>
    <n v="8"/>
    <x v="6"/>
    <s v="Thu"/>
    <d v="2016-08-16T00:00:00"/>
    <x v="1"/>
    <s v="MT-18070"/>
    <s v="Michelle Tran"/>
    <s v="Home Office"/>
    <s v="United States"/>
    <s v="Tulsa"/>
    <x v="26"/>
    <n v="74133"/>
    <x v="2"/>
    <s v="OFF-PA-10001870"/>
    <x v="1"/>
    <s v="Paper"/>
    <s v="Xerox 202"/>
    <n v="32.4"/>
    <n v="5"/>
    <x v="0"/>
    <n v="15.552"/>
    <n v="0.48"/>
  </r>
  <r>
    <n v="8309"/>
    <s v="CA-2016-149335"/>
    <x v="196"/>
    <x v="0"/>
    <n v="7"/>
    <x v="7"/>
    <s v="Mon"/>
    <d v="2016-07-25T00:00:00"/>
    <x v="3"/>
    <s v="BC-11125"/>
    <s v="Becky Castell"/>
    <s v="Home Office"/>
    <s v="United States"/>
    <s v="San Francisco"/>
    <x v="1"/>
    <n v="94122"/>
    <x v="1"/>
    <s v="OFF-AR-10001419"/>
    <x v="1"/>
    <s v="Art"/>
    <s v="Newell 325"/>
    <n v="37.17"/>
    <n v="9"/>
    <x v="0"/>
    <n v="11.151"/>
    <n v="0.3"/>
  </r>
  <r>
    <n v="8310"/>
    <s v="CA-2014-168312"/>
    <x v="72"/>
    <x v="2"/>
    <n v="3"/>
    <x v="10"/>
    <s v="Sat"/>
    <d v="2014-03-07T00:00:00"/>
    <x v="1"/>
    <s v="GW-14605"/>
    <s v="Giulietta Weimer"/>
    <s v="Consumer"/>
    <s v="United States"/>
    <s v="Houston"/>
    <x v="5"/>
    <n v="77036"/>
    <x v="2"/>
    <s v="OFF-ST-10003692"/>
    <x v="1"/>
    <s v="Storage"/>
    <s v="Recycled Steel Personal File for Hanging File Folders"/>
    <n v="137.352"/>
    <n v="3"/>
    <x v="2"/>
    <n v="8.5845000000000002"/>
    <n v="6.25E-2"/>
  </r>
  <r>
    <n v="8312"/>
    <s v="US-2017-105935"/>
    <x v="790"/>
    <x v="3"/>
    <n v="1"/>
    <x v="9"/>
    <s v="Thu"/>
    <d v="2017-01-31T00:00:00"/>
    <x v="1"/>
    <s v="BD-11500"/>
    <s v="Bradley Drucker"/>
    <s v="Consumer"/>
    <s v="United States"/>
    <s v="Columbus"/>
    <x v="32"/>
    <n v="31907"/>
    <x v="0"/>
    <s v="FUR-FU-10002157"/>
    <x v="0"/>
    <s v="Furnishings"/>
    <s v="Artistic Insta-Plaque"/>
    <n v="62.72"/>
    <n v="4"/>
    <x v="0"/>
    <n v="24.460799999999999"/>
    <n v="0.39"/>
  </r>
  <r>
    <n v="8314"/>
    <s v="CA-2014-161508"/>
    <x v="136"/>
    <x v="2"/>
    <n v="7"/>
    <x v="7"/>
    <s v="Sat"/>
    <d v="2014-07-16T00:00:00"/>
    <x v="1"/>
    <s v="PV-18985"/>
    <s v="Paul Van Hugh"/>
    <s v="Home Office"/>
    <s v="United States"/>
    <s v="League City"/>
    <x v="5"/>
    <n v="77573"/>
    <x v="2"/>
    <s v="FUR-CH-10002126"/>
    <x v="0"/>
    <s v="Chairs"/>
    <s v="Hon Deluxe Fabric Upholstered Stacking Chairs"/>
    <n v="512.35799999999995"/>
    <n v="3"/>
    <x v="4"/>
    <n v="-14.6388"/>
    <n v="-2.8571428571428574E-2"/>
  </r>
  <r>
    <n v="8318"/>
    <s v="CA-2017-130904"/>
    <x v="642"/>
    <x v="3"/>
    <n v="4"/>
    <x v="3"/>
    <s v="Tue"/>
    <d v="2017-04-16T00:00:00"/>
    <x v="1"/>
    <s v="HM-14980"/>
    <s v="Henry MacAllister"/>
    <s v="Consumer"/>
    <s v="United States"/>
    <s v="Burlington"/>
    <x v="3"/>
    <n v="27217"/>
    <x v="0"/>
    <s v="OFF-AR-10000422"/>
    <x v="1"/>
    <s v="Art"/>
    <s v="Pencil and Crayon Sharpener"/>
    <n v="1.752"/>
    <n v="1"/>
    <x v="2"/>
    <n v="0.15329999999999999"/>
    <n v="8.7499999999999994E-2"/>
  </r>
  <r>
    <n v="8320"/>
    <s v="CA-2017-133620"/>
    <x v="38"/>
    <x v="3"/>
    <n v="11"/>
    <x v="0"/>
    <s v="Mon"/>
    <d v="2017-11-18T00:00:00"/>
    <x v="1"/>
    <s v="EM-14065"/>
    <s v="Erin Mull"/>
    <s v="Consumer"/>
    <s v="United States"/>
    <s v="New York City"/>
    <x v="15"/>
    <n v="10009"/>
    <x v="3"/>
    <s v="OFF-ST-10004634"/>
    <x v="1"/>
    <s v="Storage"/>
    <s v="Personal Folder Holder, Ebony"/>
    <n v="11.21"/>
    <n v="1"/>
    <x v="0"/>
    <n v="3.363"/>
    <n v="0.3"/>
  </r>
  <r>
    <n v="8321"/>
    <s v="CA-2015-142937"/>
    <x v="894"/>
    <x v="1"/>
    <n v="12"/>
    <x v="4"/>
    <s v="Sat"/>
    <d v="2015-12-06T00:00:00"/>
    <x v="2"/>
    <s v="SF-20065"/>
    <s v="Sandra Flanagan"/>
    <s v="Consumer"/>
    <s v="United States"/>
    <s v="Dallas"/>
    <x v="5"/>
    <n v="75220"/>
    <x v="2"/>
    <s v="OFF-AR-10003582"/>
    <x v="1"/>
    <s v="Art"/>
    <s v="Boston Electric Pencil Sharpener, Model 1818, Charcoal Black"/>
    <n v="45.04"/>
    <n v="2"/>
    <x v="2"/>
    <n v="4.5039999999999996"/>
    <n v="9.9999999999999992E-2"/>
  </r>
  <r>
    <n v="8323"/>
    <s v="CA-2016-130778"/>
    <x v="257"/>
    <x v="0"/>
    <n v="11"/>
    <x v="0"/>
    <s v="Sat"/>
    <d v="2016-11-25T00:00:00"/>
    <x v="1"/>
    <s v="ND-18370"/>
    <s v="Natalie DeCherney"/>
    <s v="Consumer"/>
    <s v="United States"/>
    <s v="Long Beach"/>
    <x v="15"/>
    <n v="11561"/>
    <x v="3"/>
    <s v="OFF-AP-10000595"/>
    <x v="1"/>
    <s v="Appliances"/>
    <s v="Disposable Triple-Filter Dust Bags"/>
    <n v="8.74"/>
    <n v="2"/>
    <x v="0"/>
    <n v="2.2724000000000002"/>
    <n v="0.26"/>
  </r>
  <r>
    <n v="8325"/>
    <s v="CA-2017-144456"/>
    <x v="562"/>
    <x v="3"/>
    <n v="9"/>
    <x v="8"/>
    <s v="Fri"/>
    <d v="2017-09-09T00:00:00"/>
    <x v="2"/>
    <s v="FC-14245"/>
    <s v="Frank Carlisle"/>
    <s v="Home Office"/>
    <s v="United States"/>
    <s v="Hialeah"/>
    <x v="2"/>
    <n v="33012"/>
    <x v="0"/>
    <s v="OFF-ST-10001321"/>
    <x v="1"/>
    <s v="Storage"/>
    <s v="Decoflex Hanging Personal Folder File, Blue"/>
    <n v="61.68"/>
    <n v="5"/>
    <x v="2"/>
    <n v="5.3970000000000002"/>
    <n v="8.7500000000000008E-2"/>
  </r>
  <r>
    <n v="8327"/>
    <s v="CA-2017-103478"/>
    <x v="245"/>
    <x v="3"/>
    <n v="7"/>
    <x v="7"/>
    <s v="Fri"/>
    <d v="2017-07-24T00:00:00"/>
    <x v="0"/>
    <s v="KL-16555"/>
    <s v="Kelly Lampkin"/>
    <s v="Corporate"/>
    <s v="United States"/>
    <s v="Aurora"/>
    <x v="10"/>
    <n v="60505"/>
    <x v="2"/>
    <s v="OFF-BI-10001890"/>
    <x v="1"/>
    <s v="Binders"/>
    <s v="Avery Poly Binder Pockets"/>
    <n v="2.8639999999999999"/>
    <n v="4"/>
    <x v="3"/>
    <n v="-4.5823999999999998"/>
    <n v="-1.6"/>
  </r>
  <r>
    <n v="8329"/>
    <s v="CA-2017-118577"/>
    <x v="828"/>
    <x v="3"/>
    <n v="10"/>
    <x v="2"/>
    <s v="Fri"/>
    <d v="2017-10-11T00:00:00"/>
    <x v="1"/>
    <s v="XP-21865"/>
    <s v="Xylona Preis"/>
    <s v="Consumer"/>
    <s v="United States"/>
    <s v="Belleville"/>
    <x v="30"/>
    <n v="7109"/>
    <x v="3"/>
    <s v="OFF-PA-10001357"/>
    <x v="1"/>
    <s v="Paper"/>
    <s v="Xerox 1886"/>
    <n v="143.69999999999999"/>
    <n v="3"/>
    <x v="0"/>
    <n v="68.975999999999999"/>
    <n v="0.48000000000000004"/>
  </r>
  <r>
    <n v="8331"/>
    <s v="CA-2017-113572"/>
    <x v="656"/>
    <x v="3"/>
    <n v="11"/>
    <x v="0"/>
    <s v="Tue"/>
    <d v="2017-11-11T00:00:00"/>
    <x v="1"/>
    <s v="FP-14320"/>
    <s v="Frank Preis"/>
    <s v="Consumer"/>
    <s v="United States"/>
    <s v="New York City"/>
    <x v="15"/>
    <n v="10024"/>
    <x v="3"/>
    <s v="TEC-AC-10002370"/>
    <x v="2"/>
    <s v="Accessories"/>
    <s v="Maxell CD-R Discs"/>
    <n v="7.88"/>
    <n v="4"/>
    <x v="0"/>
    <n v="2.5215999999999998"/>
    <n v="0.32"/>
  </r>
  <r>
    <n v="8332"/>
    <s v="CA-2016-153269"/>
    <x v="1179"/>
    <x v="0"/>
    <n v="3"/>
    <x v="10"/>
    <s v="Wed"/>
    <d v="2016-03-12T00:00:00"/>
    <x v="2"/>
    <s v="PS-18760"/>
    <s v="Pamela Stobb"/>
    <s v="Consumer"/>
    <s v="United States"/>
    <s v="Andover"/>
    <x v="31"/>
    <n v="1810"/>
    <x v="3"/>
    <s v="OFF-ST-10004634"/>
    <x v="1"/>
    <s v="Storage"/>
    <s v="Personal Folder Holder, Ebony"/>
    <n v="11.21"/>
    <n v="1"/>
    <x v="0"/>
    <n v="3.363"/>
    <n v="0.3"/>
  </r>
  <r>
    <n v="8336"/>
    <s v="CA-2017-161655"/>
    <x v="722"/>
    <x v="3"/>
    <n v="5"/>
    <x v="5"/>
    <s v="Sat"/>
    <d v="2017-05-18T00:00:00"/>
    <x v="0"/>
    <s v="CW-11905"/>
    <s v="Carl Weiss"/>
    <s v="Home Office"/>
    <s v="United States"/>
    <s v="Newark"/>
    <x v="13"/>
    <n v="19711"/>
    <x v="3"/>
    <s v="OFF-BI-10002082"/>
    <x v="1"/>
    <s v="Binders"/>
    <s v="GBC Twin Loop Wire Binding Elements"/>
    <n v="299.52"/>
    <n v="9"/>
    <x v="0"/>
    <n v="149.76"/>
    <n v="0.5"/>
  </r>
  <r>
    <n v="8337"/>
    <s v="CA-2016-101469"/>
    <x v="412"/>
    <x v="0"/>
    <n v="7"/>
    <x v="7"/>
    <s v="Sat"/>
    <d v="2016-07-08T00:00:00"/>
    <x v="1"/>
    <s v="KH-16360"/>
    <s v="Katherine Hughes"/>
    <s v="Consumer"/>
    <s v="United States"/>
    <s v="Arlington"/>
    <x v="17"/>
    <n v="22204"/>
    <x v="0"/>
    <s v="OFF-AR-10003986"/>
    <x v="1"/>
    <s v="Art"/>
    <s v="Avery Hi-Liter Pen Style Six-Color Fluorescent Set"/>
    <n v="7.7"/>
    <n v="2"/>
    <x v="0"/>
    <n v="3.157"/>
    <n v="0.41"/>
  </r>
  <r>
    <n v="8338"/>
    <s v="CA-2014-153087"/>
    <x v="419"/>
    <x v="2"/>
    <n v="12"/>
    <x v="4"/>
    <s v="Sat"/>
    <d v="2015-01-03T00:00:00"/>
    <x v="1"/>
    <s v="TC-20980"/>
    <s v="Tamara Chand"/>
    <s v="Corporate"/>
    <s v="United States"/>
    <s v="Decatur"/>
    <x v="19"/>
    <n v="35601"/>
    <x v="0"/>
    <s v="OFF-PA-10001243"/>
    <x v="1"/>
    <s v="Paper"/>
    <s v="Xerox 1983"/>
    <n v="23.92"/>
    <n v="4"/>
    <x v="0"/>
    <n v="11.720800000000001"/>
    <n v="0.49"/>
  </r>
  <r>
    <n v="8340"/>
    <s v="CA-2017-135076"/>
    <x v="666"/>
    <x v="3"/>
    <n v="4"/>
    <x v="3"/>
    <s v="Thu"/>
    <d v="2017-04-17T00:00:00"/>
    <x v="1"/>
    <s v="YS-21880"/>
    <s v="Yana Sorensen"/>
    <s v="Corporate"/>
    <s v="United States"/>
    <s v="Hesperia"/>
    <x v="1"/>
    <n v="92345"/>
    <x v="1"/>
    <s v="FUR-CH-10003774"/>
    <x v="0"/>
    <s v="Chairs"/>
    <s v="Global Wood Trimmed Manager's Task Chair, Khaki"/>
    <n v="436.70400000000001"/>
    <n v="6"/>
    <x v="2"/>
    <n v="-38.211599999999997"/>
    <n v="-8.7499999999999994E-2"/>
  </r>
  <r>
    <n v="8341"/>
    <s v="CA-2014-161634"/>
    <x v="683"/>
    <x v="2"/>
    <n v="11"/>
    <x v="0"/>
    <s v="Fri"/>
    <d v="2014-11-20T00:00:00"/>
    <x v="1"/>
    <s v="CC-12220"/>
    <s v="Chris Cortes"/>
    <s v="Consumer"/>
    <s v="United States"/>
    <s v="Chesapeake"/>
    <x v="17"/>
    <n v="23320"/>
    <x v="0"/>
    <s v="OFF-PA-10002262"/>
    <x v="1"/>
    <s v="Paper"/>
    <s v="Xerox 192"/>
    <n v="32.4"/>
    <n v="5"/>
    <x v="0"/>
    <n v="15.552"/>
    <n v="0.48"/>
  </r>
  <r>
    <n v="8342"/>
    <s v="CA-2017-141481"/>
    <x v="529"/>
    <x v="3"/>
    <n v="6"/>
    <x v="1"/>
    <s v="Sun"/>
    <d v="2017-06-14T00:00:00"/>
    <x v="2"/>
    <s v="ZD-21925"/>
    <s v="Zuschuss Donatelli"/>
    <s v="Consumer"/>
    <s v="United States"/>
    <s v="Los Angeles"/>
    <x v="1"/>
    <n v="90036"/>
    <x v="1"/>
    <s v="OFF-AP-10004532"/>
    <x v="1"/>
    <s v="Appliances"/>
    <s v="Kensington 6 Outlet Guardian Standard Surge Protector"/>
    <n v="61.44"/>
    <n v="3"/>
    <x v="0"/>
    <n v="16.588799999999999"/>
    <n v="0.27"/>
  </r>
  <r>
    <n v="8344"/>
    <s v="US-2014-155544"/>
    <x v="90"/>
    <x v="2"/>
    <n v="3"/>
    <x v="10"/>
    <s v="Fri"/>
    <d v="2014-03-25T00:00:00"/>
    <x v="1"/>
    <s v="GM-14440"/>
    <s v="Gary McGarr"/>
    <s v="Consumer"/>
    <s v="United States"/>
    <s v="Knoxville"/>
    <x v="18"/>
    <n v="37918"/>
    <x v="0"/>
    <s v="OFF-LA-10004544"/>
    <x v="1"/>
    <s v="Labels"/>
    <s v="Avery 505"/>
    <n v="59.2"/>
    <n v="5"/>
    <x v="2"/>
    <n v="22.2"/>
    <n v="0.37499999999999994"/>
  </r>
  <r>
    <n v="8347"/>
    <s v="US-2015-115238"/>
    <x v="28"/>
    <x v="1"/>
    <n v="4"/>
    <x v="3"/>
    <s v="Thu"/>
    <d v="2015-05-04T00:00:00"/>
    <x v="1"/>
    <s v="JW-15220"/>
    <s v="Jane Waco"/>
    <s v="Corporate"/>
    <s v="United States"/>
    <s v="Lawrence"/>
    <x v="31"/>
    <n v="1841"/>
    <x v="3"/>
    <s v="FUR-FU-10002960"/>
    <x v="0"/>
    <s v="Furnishings"/>
    <s v="Eldon 200 Class Desk Accessories, Burgundy"/>
    <n v="31.4"/>
    <n v="5"/>
    <x v="0"/>
    <n v="13.188000000000001"/>
    <n v="0.42000000000000004"/>
  </r>
  <r>
    <n v="8352"/>
    <s v="CA-2017-132199"/>
    <x v="891"/>
    <x v="3"/>
    <n v="5"/>
    <x v="5"/>
    <s v="Wed"/>
    <d v="2017-05-08T00:00:00"/>
    <x v="1"/>
    <s v="BO-11350"/>
    <s v="Bill Overfelt"/>
    <s v="Corporate"/>
    <s v="United States"/>
    <s v="Philadelphia"/>
    <x v="9"/>
    <n v="19134"/>
    <x v="3"/>
    <s v="FUR-FU-10004245"/>
    <x v="0"/>
    <s v="Furnishings"/>
    <s v="Career Cubicle Clock, 8 1/4&quot;, Black"/>
    <n v="32.448"/>
    <n v="2"/>
    <x v="2"/>
    <n v="7.3007999999999997"/>
    <n v="0.22499999999999998"/>
  </r>
  <r>
    <n v="8357"/>
    <s v="CA-2016-163174"/>
    <x v="367"/>
    <x v="0"/>
    <n v="8"/>
    <x v="6"/>
    <s v="Fri"/>
    <d v="2016-08-30T00:00:00"/>
    <x v="1"/>
    <s v="XP-21865"/>
    <s v="Xylona Preis"/>
    <s v="Consumer"/>
    <s v="United States"/>
    <s v="Athens"/>
    <x v="32"/>
    <n v="30605"/>
    <x v="0"/>
    <s v="FUR-FU-10000308"/>
    <x v="0"/>
    <s v="Furnishings"/>
    <s v="Deflect-o Glass Clear Studded Chair Mats"/>
    <n v="186.54"/>
    <n v="3"/>
    <x v="0"/>
    <n v="41.038800000000002"/>
    <n v="0.22000000000000003"/>
  </r>
  <r>
    <n v="8358"/>
    <s v="CA-2014-110555"/>
    <x v="902"/>
    <x v="2"/>
    <n v="4"/>
    <x v="3"/>
    <s v="Fri"/>
    <d v="2014-04-18T00:00:00"/>
    <x v="1"/>
    <s v="MM-18055"/>
    <s v="Michelle Moray"/>
    <s v="Consumer"/>
    <s v="United States"/>
    <s v="Great Falls"/>
    <x v="37"/>
    <n v="59405"/>
    <x v="1"/>
    <s v="OFF-ST-10000876"/>
    <x v="1"/>
    <s v="Storage"/>
    <s v="Eldon Simplefile Box Office"/>
    <n v="87.08"/>
    <n v="7"/>
    <x v="0"/>
    <n v="24.382400000000001"/>
    <n v="0.28000000000000003"/>
  </r>
  <r>
    <n v="8361"/>
    <s v="CA-2017-147207"/>
    <x v="457"/>
    <x v="3"/>
    <n v="1"/>
    <x v="9"/>
    <s v="Mon"/>
    <d v="2017-01-04T00:00:00"/>
    <x v="0"/>
    <s v="TS-21655"/>
    <s v="Trudy Schmidt"/>
    <s v="Consumer"/>
    <s v="United States"/>
    <s v="El Paso"/>
    <x v="5"/>
    <n v="79907"/>
    <x v="2"/>
    <s v="OFF-AR-10001955"/>
    <x v="1"/>
    <s v="Art"/>
    <s v="Newell 319"/>
    <n v="31.744"/>
    <n v="2"/>
    <x v="2"/>
    <n v="3.968"/>
    <n v="0.125"/>
  </r>
  <r>
    <n v="8365"/>
    <s v="CA-2017-137631"/>
    <x v="1039"/>
    <x v="3"/>
    <n v="4"/>
    <x v="3"/>
    <s v="Fri"/>
    <d v="2017-05-02T00:00:00"/>
    <x v="1"/>
    <s v="JL-15235"/>
    <s v="Janet Lee"/>
    <s v="Consumer"/>
    <s v="United States"/>
    <s v="Kissimmee"/>
    <x v="2"/>
    <n v="34741"/>
    <x v="0"/>
    <s v="TEC-PH-10002624"/>
    <x v="2"/>
    <s v="Phones"/>
    <s v="Samsung Galaxy S4 Mini"/>
    <n v="751.98400000000004"/>
    <n v="2"/>
    <x v="2"/>
    <n v="84.598200000000006"/>
    <n v="0.1125"/>
  </r>
  <r>
    <n v="8366"/>
    <s v="CA-2017-157273"/>
    <x v="288"/>
    <x v="3"/>
    <n v="1"/>
    <x v="9"/>
    <s v="Mon"/>
    <d v="2017-02-02T00:00:00"/>
    <x v="2"/>
    <s v="SZ-20035"/>
    <s v="Sam Zeldin"/>
    <s v="Home Office"/>
    <s v="United States"/>
    <s v="Seattle"/>
    <x v="4"/>
    <n v="98105"/>
    <x v="1"/>
    <s v="TEC-PH-10002275"/>
    <x v="2"/>
    <s v="Phones"/>
    <s v="Mitel 5320 IP Phone VoIP phone"/>
    <n v="604.76800000000003"/>
    <n v="4"/>
    <x v="2"/>
    <n v="60.476799999999997"/>
    <n v="9.9999999999999992E-2"/>
  </r>
  <r>
    <n v="8367"/>
    <s v="CA-2014-109918"/>
    <x v="554"/>
    <x v="2"/>
    <n v="9"/>
    <x v="8"/>
    <s v="Sun"/>
    <d v="2014-09-12T00:00:00"/>
    <x v="0"/>
    <s v="LR-17035"/>
    <s v="Lisa Ryan"/>
    <s v="Corporate"/>
    <s v="United States"/>
    <s v="Santa Clara"/>
    <x v="1"/>
    <n v="95051"/>
    <x v="1"/>
    <s v="OFF-SU-10004290"/>
    <x v="1"/>
    <s v="Supplies"/>
    <s v="Acme Design Line 8&quot; Stainless Steel Bent Scissors w/Champagne Handles, 3-1/8&quot; Cut"/>
    <n v="27.36"/>
    <n v="4"/>
    <x v="0"/>
    <n v="7.3872"/>
    <n v="0.27"/>
  </r>
  <r>
    <n v="8370"/>
    <s v="CA-2016-118745"/>
    <x v="721"/>
    <x v="0"/>
    <n v="6"/>
    <x v="1"/>
    <s v="Sat"/>
    <d v="2016-06-16T00:00:00"/>
    <x v="1"/>
    <s v="SV-20365"/>
    <s v="Seth Vernon"/>
    <s v="Consumer"/>
    <s v="United States"/>
    <s v="Los Angeles"/>
    <x v="1"/>
    <n v="90049"/>
    <x v="1"/>
    <s v="FUR-TA-10003473"/>
    <x v="0"/>
    <s v="Tables"/>
    <s v="Bretford Rectangular Conference Table Tops"/>
    <n v="902.71199999999999"/>
    <n v="3"/>
    <x v="2"/>
    <n v="33.851700000000001"/>
    <n v="3.7499999999999999E-2"/>
  </r>
  <r>
    <n v="8371"/>
    <s v="CA-2016-163972"/>
    <x v="505"/>
    <x v="0"/>
    <n v="10"/>
    <x v="2"/>
    <s v="Mon"/>
    <d v="2016-10-21T00:00:00"/>
    <x v="1"/>
    <s v="MG-17890"/>
    <s v="Michael Granlund"/>
    <s v="Home Office"/>
    <s v="United States"/>
    <s v="Fresno"/>
    <x v="1"/>
    <n v="93727"/>
    <x v="1"/>
    <s v="FUR-BO-10003894"/>
    <x v="0"/>
    <s v="Bookcases"/>
    <s v="Safco Value Mate Steel Bookcase, Baked Enamel Finish on Steel, Black"/>
    <n v="120.666"/>
    <n v="2"/>
    <x v="11"/>
    <n v="21.294"/>
    <n v="0.17647058823529413"/>
  </r>
  <r>
    <n v="8372"/>
    <s v="CA-2014-165393"/>
    <x v="419"/>
    <x v="2"/>
    <n v="12"/>
    <x v="4"/>
    <s v="Sat"/>
    <d v="2014-12-30T00:00:00"/>
    <x v="2"/>
    <s v="NC-18415"/>
    <s v="Nathan Cano"/>
    <s v="Consumer"/>
    <s v="United States"/>
    <s v="Fort Worth"/>
    <x v="5"/>
    <n v="76106"/>
    <x v="2"/>
    <s v="OFF-BI-10001658"/>
    <x v="1"/>
    <s v="Binders"/>
    <s v="GBC Standard Therm-A-Bind Covers"/>
    <n v="4.984"/>
    <n v="1"/>
    <x v="3"/>
    <n v="-8.4727999999999994"/>
    <n v="-1.7"/>
  </r>
  <r>
    <n v="8373"/>
    <s v="CA-2016-113726"/>
    <x v="387"/>
    <x v="0"/>
    <n v="11"/>
    <x v="0"/>
    <s v="Thu"/>
    <d v="2016-12-01T00:00:00"/>
    <x v="1"/>
    <s v="SC-20680"/>
    <s v="Steve Carroll"/>
    <s v="Home Office"/>
    <s v="United States"/>
    <s v="Seattle"/>
    <x v="4"/>
    <n v="98105"/>
    <x v="1"/>
    <s v="FUR-FU-10003535"/>
    <x v="0"/>
    <s v="Furnishings"/>
    <s v="Howard Miller Distant Time Traveler Alarm Clock"/>
    <n v="82.26"/>
    <n v="3"/>
    <x v="0"/>
    <n v="33.726599999999998"/>
    <n v="0.40999999999999992"/>
  </r>
  <r>
    <n v="8374"/>
    <s v="CA-2016-152940"/>
    <x v="336"/>
    <x v="0"/>
    <n v="11"/>
    <x v="0"/>
    <s v="Thu"/>
    <d v="2016-11-13T00:00:00"/>
    <x v="2"/>
    <s v="RO-19780"/>
    <s v="Rose O'Brian"/>
    <s v="Consumer"/>
    <s v="United States"/>
    <s v="San Francisco"/>
    <x v="1"/>
    <n v="94110"/>
    <x v="1"/>
    <s v="OFF-ST-10000352"/>
    <x v="1"/>
    <s v="Storage"/>
    <s v="Acco Perma 2700 Stacking Storage Drawers"/>
    <n v="29.74"/>
    <n v="1"/>
    <x v="0"/>
    <n v="4.4610000000000003"/>
    <n v="0.15000000000000002"/>
  </r>
  <r>
    <n v="8375"/>
    <s v="CA-2015-158701"/>
    <x v="951"/>
    <x v="1"/>
    <n v="1"/>
    <x v="9"/>
    <s v="Mon"/>
    <d v="2015-01-10T00:00:00"/>
    <x v="1"/>
    <s v="JL-15175"/>
    <s v="James Lanier"/>
    <s v="Home Office"/>
    <s v="United States"/>
    <s v="San Francisco"/>
    <x v="1"/>
    <n v="94110"/>
    <x v="1"/>
    <s v="OFF-AP-10004859"/>
    <x v="1"/>
    <s v="Appliances"/>
    <s v="Acco 6 Outlet Guardian Premium Surge Suppressor"/>
    <n v="87.36"/>
    <n v="6"/>
    <x v="0"/>
    <n v="23.587199999999999"/>
    <n v="0.27"/>
  </r>
  <r>
    <n v="8377"/>
    <s v="CA-2017-156272"/>
    <x v="704"/>
    <x v="3"/>
    <n v="3"/>
    <x v="10"/>
    <s v="Tue"/>
    <d v="2017-03-27T00:00:00"/>
    <x v="1"/>
    <s v="PW-19030"/>
    <s v="Pauline Webber"/>
    <s v="Corporate"/>
    <s v="United States"/>
    <s v="Pompano Beach"/>
    <x v="2"/>
    <n v="33068"/>
    <x v="0"/>
    <s v="OFF-AP-10001242"/>
    <x v="1"/>
    <s v="Appliances"/>
    <s v="APC 7 Outlet Network SurgeArrest Surge Protector"/>
    <n v="64.384"/>
    <n v="1"/>
    <x v="2"/>
    <n v="8.048"/>
    <n v="0.125"/>
  </r>
  <r>
    <n v="8378"/>
    <s v="CA-2015-162964"/>
    <x v="764"/>
    <x v="1"/>
    <n v="11"/>
    <x v="0"/>
    <s v="Thu"/>
    <d v="2015-11-18T00:00:00"/>
    <x v="1"/>
    <s v="MF-18250"/>
    <s v="Monica Federle"/>
    <s v="Corporate"/>
    <s v="United States"/>
    <s v="Houston"/>
    <x v="5"/>
    <n v="77095"/>
    <x v="2"/>
    <s v="OFF-ST-10002344"/>
    <x v="1"/>
    <s v="Storage"/>
    <s v="Carina 42&quot;Hx23 3/4&quot;W Media Storage Unit"/>
    <n v="64.784000000000006"/>
    <n v="1"/>
    <x v="2"/>
    <n v="-14.5764"/>
    <n v="-0.22499999999999998"/>
  </r>
  <r>
    <n v="8381"/>
    <s v="CA-2014-103527"/>
    <x v="338"/>
    <x v="2"/>
    <n v="9"/>
    <x v="8"/>
    <s v="Tue"/>
    <d v="2014-09-14T00:00:00"/>
    <x v="0"/>
    <s v="CC-12220"/>
    <s v="Chris Cortes"/>
    <s v="Consumer"/>
    <s v="United States"/>
    <s v="Chicago"/>
    <x v="10"/>
    <n v="60653"/>
    <x v="2"/>
    <s v="OFF-PA-10001622"/>
    <x v="1"/>
    <s v="Paper"/>
    <s v="Ampad Poly Cover Wirebound Steno Book, 6&quot; x 9&quot; Assorted Colors, Gregg Ruled"/>
    <n v="10.896000000000001"/>
    <n v="3"/>
    <x v="2"/>
    <n v="3.4049999999999998"/>
    <n v="0.31249999999999994"/>
  </r>
  <r>
    <n v="8383"/>
    <s v="CA-2016-163048"/>
    <x v="594"/>
    <x v="0"/>
    <n v="2"/>
    <x v="11"/>
    <s v="Mon"/>
    <d v="2016-02-15T00:00:00"/>
    <x v="1"/>
    <s v="MH-17440"/>
    <s v="Mark Haberlin"/>
    <s v="Corporate"/>
    <s v="United States"/>
    <s v="Houston"/>
    <x v="5"/>
    <n v="77036"/>
    <x v="2"/>
    <s v="FUR-CH-10001270"/>
    <x v="0"/>
    <s v="Chairs"/>
    <s v="Harbour Creations Steel Folding Chair"/>
    <n v="241.5"/>
    <n v="4"/>
    <x v="4"/>
    <n v="0"/>
    <n v="0"/>
  </r>
  <r>
    <n v="8384"/>
    <s v="CA-2016-145135"/>
    <x v="488"/>
    <x v="0"/>
    <n v="11"/>
    <x v="0"/>
    <s v="Sat"/>
    <d v="2016-11-28T00:00:00"/>
    <x v="2"/>
    <s v="CD-12790"/>
    <s v="Cynthia Delaney"/>
    <s v="Home Office"/>
    <s v="United States"/>
    <s v="Shelton"/>
    <x v="29"/>
    <n v="6484"/>
    <x v="3"/>
    <s v="TEC-AC-10003447"/>
    <x v="2"/>
    <s v="Accessories"/>
    <s v="Micropad Numeric Keypads"/>
    <n v="59.97"/>
    <n v="3"/>
    <x v="0"/>
    <n v="14.9925"/>
    <n v="0.25"/>
  </r>
  <r>
    <n v="8386"/>
    <s v="CA-2017-137582"/>
    <x v="504"/>
    <x v="3"/>
    <n v="9"/>
    <x v="8"/>
    <s v="Mon"/>
    <d v="2017-09-08T00:00:00"/>
    <x v="1"/>
    <s v="CV-12805"/>
    <s v="Cynthia Voltz"/>
    <s v="Corporate"/>
    <s v="United States"/>
    <s v="Oakland"/>
    <x v="1"/>
    <n v="94601"/>
    <x v="1"/>
    <s v="OFF-BI-10001757"/>
    <x v="1"/>
    <s v="Binders"/>
    <s v="Pressboard Hanging Data Binders for Unburst Sheets"/>
    <n v="11.808"/>
    <n v="3"/>
    <x v="2"/>
    <n v="4.1327999999999996"/>
    <n v="0.35"/>
  </r>
  <r>
    <n v="8387"/>
    <s v="CA-2015-149601"/>
    <x v="71"/>
    <x v="1"/>
    <n v="5"/>
    <x v="5"/>
    <s v="Thu"/>
    <d v="2015-06-03T00:00:00"/>
    <x v="1"/>
    <s v="TB-21625"/>
    <s v="Trudy Brown"/>
    <s v="Consumer"/>
    <s v="United States"/>
    <s v="Manchester"/>
    <x v="29"/>
    <n v="6040"/>
    <x v="3"/>
    <s v="OFF-ST-10001558"/>
    <x v="1"/>
    <s v="Storage"/>
    <s v="Acco Perma 4000 Stacking Storage Drawers"/>
    <n v="16.239999999999998"/>
    <n v="1"/>
    <x v="0"/>
    <n v="2.4359999999999999"/>
    <n v="0.15000000000000002"/>
  </r>
  <r>
    <n v="8389"/>
    <s v="CA-2014-139423"/>
    <x v="300"/>
    <x v="2"/>
    <n v="11"/>
    <x v="0"/>
    <s v="Sat"/>
    <d v="2014-11-05T00:00:00"/>
    <x v="1"/>
    <s v="DG-13300"/>
    <s v="Deirdre Greer"/>
    <s v="Corporate"/>
    <s v="United States"/>
    <s v="Orange"/>
    <x v="30"/>
    <n v="7050"/>
    <x v="3"/>
    <s v="OFF-AP-10004708"/>
    <x v="1"/>
    <s v="Appliances"/>
    <s v="Fellowes Superior 10 Outlet Split Surge Protector"/>
    <n v="76.12"/>
    <n v="2"/>
    <x v="0"/>
    <n v="22.0748"/>
    <n v="0.28999999999999998"/>
  </r>
  <r>
    <n v="8390"/>
    <s v="CA-2016-102596"/>
    <x v="792"/>
    <x v="0"/>
    <n v="12"/>
    <x v="4"/>
    <s v="Tue"/>
    <d v="2016-12-30T00:00:00"/>
    <x v="2"/>
    <s v="RD-19810"/>
    <s v="Ross DeVincentis"/>
    <s v="Home Office"/>
    <s v="United States"/>
    <s v="Akron"/>
    <x v="24"/>
    <n v="44312"/>
    <x v="3"/>
    <s v="OFF-FA-10000621"/>
    <x v="1"/>
    <s v="Fasteners"/>
    <s v="OIC Colored Binder Clips, Assorted Sizes"/>
    <n v="17.184000000000001"/>
    <n v="6"/>
    <x v="2"/>
    <n v="6.2291999999999996"/>
    <n v="0.36249999999999993"/>
  </r>
  <r>
    <n v="8391"/>
    <s v="CA-2017-153227"/>
    <x v="765"/>
    <x v="3"/>
    <n v="12"/>
    <x v="4"/>
    <s v="Mon"/>
    <d v="2017-12-06T00:00:00"/>
    <x v="2"/>
    <s v="CS-12250"/>
    <s v="Chris Selesnick"/>
    <s v="Corporate"/>
    <s v="United States"/>
    <s v="Los Angeles"/>
    <x v="1"/>
    <n v="90032"/>
    <x v="1"/>
    <s v="OFF-PA-10001838"/>
    <x v="1"/>
    <s v="Paper"/>
    <s v="Adams Telephone Message Book W/Dividers/Space For Phone Numbers, 5 1/4&quot;X8 1/2&quot;, 300/Messages"/>
    <n v="11.76"/>
    <n v="2"/>
    <x v="0"/>
    <n v="5.7624000000000004"/>
    <n v="0.49000000000000005"/>
  </r>
  <r>
    <n v="8392"/>
    <s v="CA-2017-110625"/>
    <x v="329"/>
    <x v="3"/>
    <n v="12"/>
    <x v="4"/>
    <s v="Sat"/>
    <d v="2017-12-30T00:00:00"/>
    <x v="1"/>
    <s v="JB-16045"/>
    <s v="Julia Barnett"/>
    <s v="Home Office"/>
    <s v="United States"/>
    <s v="Danbury"/>
    <x v="29"/>
    <n v="6810"/>
    <x v="3"/>
    <s v="FUR-FU-10001473"/>
    <x v="0"/>
    <s v="Furnishings"/>
    <s v="DAX Wood Document Frame"/>
    <n v="27.46"/>
    <n v="2"/>
    <x v="0"/>
    <n v="9.8856000000000002"/>
    <n v="0.36"/>
  </r>
  <r>
    <n v="8393"/>
    <s v="CA-2016-142594"/>
    <x v="49"/>
    <x v="0"/>
    <n v="12"/>
    <x v="4"/>
    <s v="Thu"/>
    <d v="2016-12-06T00:00:00"/>
    <x v="0"/>
    <s v="EJ-14155"/>
    <s v="Eva Jacobs"/>
    <s v="Consumer"/>
    <s v="United States"/>
    <s v="Franklin"/>
    <x v="31"/>
    <n v="2038"/>
    <x v="3"/>
    <s v="TEC-PH-10000193"/>
    <x v="2"/>
    <s v="Phones"/>
    <s v="Jensen SMPS-640 - speaker phone"/>
    <n v="137.94"/>
    <n v="3"/>
    <x v="0"/>
    <n v="35.864400000000003"/>
    <n v="0.26"/>
  </r>
  <r>
    <n v="8397"/>
    <s v="CA-2014-152254"/>
    <x v="476"/>
    <x v="2"/>
    <n v="6"/>
    <x v="1"/>
    <s v="Mon"/>
    <d v="2014-06-30T00:00:00"/>
    <x v="3"/>
    <s v="BD-11620"/>
    <s v="Brian DeCherney"/>
    <s v="Consumer"/>
    <s v="United States"/>
    <s v="Wilmington"/>
    <x v="3"/>
    <n v="28403"/>
    <x v="0"/>
    <s v="OFF-PA-10001144"/>
    <x v="1"/>
    <s v="Paper"/>
    <s v="Xerox 1913"/>
    <n v="310.68799999999999"/>
    <n v="7"/>
    <x v="2"/>
    <n v="108.74079999999999"/>
    <n v="0.35"/>
  </r>
  <r>
    <n v="8398"/>
    <s v="US-2014-120236"/>
    <x v="1004"/>
    <x v="2"/>
    <n v="9"/>
    <x v="8"/>
    <s v="Wed"/>
    <d v="2014-09-04T00:00:00"/>
    <x v="2"/>
    <s v="MR-17545"/>
    <s v="Mathew Reese"/>
    <s v="Home Office"/>
    <s v="United States"/>
    <s v="Houston"/>
    <x v="5"/>
    <n v="77095"/>
    <x v="2"/>
    <s v="OFF-BI-10004099"/>
    <x v="1"/>
    <s v="Binders"/>
    <s v="GBC VeloBinder Strips"/>
    <n v="7.68"/>
    <n v="5"/>
    <x v="3"/>
    <n v="-11.52"/>
    <n v="-1.5"/>
  </r>
  <r>
    <n v="8400"/>
    <s v="CA-2015-133837"/>
    <x v="654"/>
    <x v="1"/>
    <n v="4"/>
    <x v="3"/>
    <s v="Mon"/>
    <d v="2015-04-18T00:00:00"/>
    <x v="1"/>
    <s v="TH-21100"/>
    <s v="Thea Hendricks"/>
    <s v="Consumer"/>
    <s v="United States"/>
    <s v="Glendale"/>
    <x v="16"/>
    <n v="85301"/>
    <x v="1"/>
    <s v="OFF-ST-10000344"/>
    <x v="1"/>
    <s v="Storage"/>
    <s v="Neat Ideas Personal Hanging Folder Files, Black"/>
    <n v="10.744"/>
    <n v="1"/>
    <x v="2"/>
    <n v="0.80579999999999996"/>
    <n v="7.4999999999999997E-2"/>
  </r>
  <r>
    <n v="8401"/>
    <s v="CA-2015-110814"/>
    <x v="894"/>
    <x v="1"/>
    <n v="12"/>
    <x v="4"/>
    <s v="Sat"/>
    <d v="2015-12-09T00:00:00"/>
    <x v="0"/>
    <s v="BD-11635"/>
    <s v="Brian Derr"/>
    <s v="Consumer"/>
    <s v="United States"/>
    <s v="New York City"/>
    <x v="15"/>
    <n v="10009"/>
    <x v="3"/>
    <s v="OFF-BI-10002026"/>
    <x v="1"/>
    <s v="Binders"/>
    <s v="Avery Arch Ring Binders"/>
    <n v="232.4"/>
    <n v="5"/>
    <x v="2"/>
    <n v="78.435000000000002"/>
    <n v="0.33750000000000002"/>
  </r>
  <r>
    <n v="8404"/>
    <s v="CA-2016-154067"/>
    <x v="849"/>
    <x v="0"/>
    <n v="2"/>
    <x v="11"/>
    <s v="Mon"/>
    <d v="2016-02-07T00:00:00"/>
    <x v="1"/>
    <s v="SM-20950"/>
    <s v="Suzanne McNair"/>
    <s v="Corporate"/>
    <s v="United States"/>
    <s v="Los Angeles"/>
    <x v="1"/>
    <n v="90036"/>
    <x v="1"/>
    <s v="OFF-PA-10002254"/>
    <x v="1"/>
    <s v="Paper"/>
    <s v="Xerox 1883"/>
    <n v="105.52"/>
    <n v="4"/>
    <x v="0"/>
    <n v="48.539200000000001"/>
    <n v="0.46"/>
  </r>
  <r>
    <n v="8405"/>
    <s v="CA-2017-140480"/>
    <x v="141"/>
    <x v="3"/>
    <n v="7"/>
    <x v="7"/>
    <s v="Sat"/>
    <d v="2017-07-12T00:00:00"/>
    <x v="1"/>
    <s v="HE-14800"/>
    <s v="Harold Engle"/>
    <s v="Corporate"/>
    <s v="United States"/>
    <s v="Newark"/>
    <x v="13"/>
    <n v="19711"/>
    <x v="3"/>
    <s v="FUR-FU-10003247"/>
    <x v="0"/>
    <s v="Furnishings"/>
    <s v="36X48 HARDFLOOR CHAIRMAT"/>
    <n v="83.92"/>
    <n v="4"/>
    <x v="0"/>
    <n v="5.8743999999999996"/>
    <n v="6.9999999999999993E-2"/>
  </r>
  <r>
    <n v="8410"/>
    <s v="CA-2015-134082"/>
    <x v="552"/>
    <x v="1"/>
    <n v="12"/>
    <x v="4"/>
    <s v="Fri"/>
    <d v="2015-12-17T00:00:00"/>
    <x v="1"/>
    <s v="JK-15640"/>
    <s v="Jim Kriz"/>
    <s v="Home Office"/>
    <s v="United States"/>
    <s v="San Bernardino"/>
    <x v="1"/>
    <n v="92404"/>
    <x v="1"/>
    <s v="OFF-BI-10004230"/>
    <x v="1"/>
    <s v="Binders"/>
    <s v="GBC Recycled Grain Textured Covers"/>
    <n v="110.52800000000001"/>
    <n v="4"/>
    <x v="2"/>
    <n v="38.684800000000003"/>
    <n v="0.35000000000000003"/>
  </r>
  <r>
    <n v="8411"/>
    <s v="CA-2016-130820"/>
    <x v="622"/>
    <x v="0"/>
    <n v="11"/>
    <x v="0"/>
    <s v="Tue"/>
    <d v="2016-11-15T00:00:00"/>
    <x v="3"/>
    <s v="ON-18715"/>
    <s v="Odella Nelson"/>
    <s v="Corporate"/>
    <s v="United States"/>
    <s v="Burlington"/>
    <x v="3"/>
    <n v="27217"/>
    <x v="0"/>
    <s v="FUR-TA-10001768"/>
    <x v="0"/>
    <s v="Tables"/>
    <s v="Hon Racetrack Conference Tables"/>
    <n v="630.024"/>
    <n v="4"/>
    <x v="8"/>
    <n v="-199.5076"/>
    <n v="-0.31666666666666665"/>
  </r>
  <r>
    <n v="8412"/>
    <s v="CA-2016-159765"/>
    <x v="194"/>
    <x v="0"/>
    <n v="5"/>
    <x v="5"/>
    <s v="Mon"/>
    <d v="2016-05-12T00:00:00"/>
    <x v="0"/>
    <s v="TH-21100"/>
    <s v="Thea Hendricks"/>
    <s v="Consumer"/>
    <s v="United States"/>
    <s v="Salem"/>
    <x v="17"/>
    <n v="24153"/>
    <x v="0"/>
    <s v="OFF-AR-10003514"/>
    <x v="1"/>
    <s v="Art"/>
    <s v="4009 Highlighters by Sanford"/>
    <n v="27.86"/>
    <n v="7"/>
    <x v="0"/>
    <n v="9.1937999999999995"/>
    <n v="0.33"/>
  </r>
  <r>
    <n v="8413"/>
    <s v="CA-2017-132290"/>
    <x v="431"/>
    <x v="3"/>
    <n v="3"/>
    <x v="10"/>
    <s v="Fri"/>
    <d v="2017-03-14T00:00:00"/>
    <x v="1"/>
    <s v="MD-17350"/>
    <s v="Maribeth Dona"/>
    <s v="Consumer"/>
    <s v="United States"/>
    <s v="Dallas"/>
    <x v="5"/>
    <n v="75217"/>
    <x v="2"/>
    <s v="FUR-TA-10002228"/>
    <x v="0"/>
    <s v="Tables"/>
    <s v="Bevis Traditional Conference Table Top, Plinth Base"/>
    <n v="933.40800000000002"/>
    <n v="4"/>
    <x v="4"/>
    <n v="-173.34719999999999"/>
    <n v="-0.18571428571428569"/>
  </r>
  <r>
    <n v="8414"/>
    <s v="CA-2016-147109"/>
    <x v="900"/>
    <x v="0"/>
    <n v="12"/>
    <x v="4"/>
    <s v="Sat"/>
    <d v="2016-12-21T00:00:00"/>
    <x v="1"/>
    <s v="AH-10075"/>
    <s v="Adam Hart"/>
    <s v="Corporate"/>
    <s v="United States"/>
    <s v="Arlington"/>
    <x v="5"/>
    <n v="76017"/>
    <x v="2"/>
    <s v="OFF-PA-10001972"/>
    <x v="1"/>
    <s v="Paper"/>
    <s v="Xerox 214"/>
    <n v="51.84"/>
    <n v="10"/>
    <x v="2"/>
    <n v="18.143999999999998"/>
    <n v="0.34999999999999992"/>
  </r>
  <r>
    <n v="8416"/>
    <s v="CA-2017-107265"/>
    <x v="1185"/>
    <x v="3"/>
    <n v="4"/>
    <x v="3"/>
    <s v="Thu"/>
    <d v="2017-04-12T00:00:00"/>
    <x v="1"/>
    <s v="ML-17755"/>
    <s v="Max Ludwig"/>
    <s v="Home Office"/>
    <s v="United States"/>
    <s v="Marion"/>
    <x v="23"/>
    <n v="52302"/>
    <x v="2"/>
    <s v="OFF-PA-10000474"/>
    <x v="1"/>
    <s v="Paper"/>
    <s v="Easy-staple paper"/>
    <n v="106.32"/>
    <n v="3"/>
    <x v="0"/>
    <n v="49.970399999999998"/>
    <n v="0.47000000000000003"/>
  </r>
  <r>
    <n v="8417"/>
    <s v="CA-2017-118199"/>
    <x v="1182"/>
    <x v="3"/>
    <n v="5"/>
    <x v="5"/>
    <s v="Tue"/>
    <d v="2017-05-11T00:00:00"/>
    <x v="2"/>
    <s v="LB-16795"/>
    <s v="Laurel Beltran"/>
    <s v="Home Office"/>
    <s v="United States"/>
    <s v="Seattle"/>
    <x v="4"/>
    <n v="98105"/>
    <x v="1"/>
    <s v="OFF-BI-10004330"/>
    <x v="1"/>
    <s v="Binders"/>
    <s v="GBC Velobind Prepunched Cover Sets, Regency Series"/>
    <n v="147.91999999999999"/>
    <n v="5"/>
    <x v="2"/>
    <n v="46.225000000000001"/>
    <n v="0.31250000000000006"/>
  </r>
  <r>
    <n v="8422"/>
    <s v="CA-2017-150091"/>
    <x v="383"/>
    <x v="3"/>
    <n v="10"/>
    <x v="2"/>
    <s v="Thu"/>
    <d v="2017-10-16T00:00:00"/>
    <x v="1"/>
    <s v="NP-18670"/>
    <s v="Nora Paige"/>
    <s v="Consumer"/>
    <s v="United States"/>
    <s v="Lakewood"/>
    <x v="30"/>
    <n v="8701"/>
    <x v="3"/>
    <s v="TEC-AC-10002167"/>
    <x v="2"/>
    <s v="Accessories"/>
    <s v="Imation 8gb Micro Traveldrive Usb 2.0 Flash Drive"/>
    <n v="45"/>
    <n v="3"/>
    <x v="0"/>
    <n v="4.95"/>
    <n v="0.11"/>
  </r>
  <r>
    <n v="8426"/>
    <s v="CA-2016-137652"/>
    <x v="933"/>
    <x v="0"/>
    <n v="8"/>
    <x v="6"/>
    <s v="Sun"/>
    <d v="2016-08-30T00:00:00"/>
    <x v="2"/>
    <s v="EB-13750"/>
    <s v="Edward Becker"/>
    <s v="Corporate"/>
    <s v="United States"/>
    <s v="Cincinnati"/>
    <x v="24"/>
    <n v="45231"/>
    <x v="3"/>
    <s v="OFF-BI-10004099"/>
    <x v="1"/>
    <s v="Binders"/>
    <s v="GBC VeloBinder Strips"/>
    <n v="18.431999999999999"/>
    <n v="8"/>
    <x v="7"/>
    <n v="-12.288"/>
    <n v="-0.66666666666666674"/>
  </r>
  <r>
    <n v="8427"/>
    <s v="CA-2015-128356"/>
    <x v="650"/>
    <x v="1"/>
    <n v="10"/>
    <x v="2"/>
    <s v="Fri"/>
    <d v="2015-10-07T00:00:00"/>
    <x v="1"/>
    <s v="RP-19390"/>
    <s v="Resi Pölking"/>
    <s v="Consumer"/>
    <s v="United States"/>
    <s v="Thornton"/>
    <x v="22"/>
    <n v="80229"/>
    <x v="1"/>
    <s v="OFF-SU-10004290"/>
    <x v="1"/>
    <s v="Supplies"/>
    <s v="Acme Design Line 8&quot; Stainless Steel Bent Scissors w/Champagne Handles, 3-1/8&quot; Cut"/>
    <n v="10.944000000000001"/>
    <n v="2"/>
    <x v="2"/>
    <n v="0.95760000000000001"/>
    <n v="8.7499999999999994E-2"/>
  </r>
  <r>
    <n v="8428"/>
    <s v="CA-2017-167017"/>
    <x v="51"/>
    <x v="3"/>
    <n v="11"/>
    <x v="0"/>
    <s v="Thu"/>
    <d v="2017-11-25T00:00:00"/>
    <x v="2"/>
    <s v="DC-12850"/>
    <s v="Dan Campbell"/>
    <s v="Consumer"/>
    <s v="United States"/>
    <s v="Roseville"/>
    <x v="12"/>
    <n v="48066"/>
    <x v="2"/>
    <s v="OFF-SU-10001935"/>
    <x v="1"/>
    <s v="Supplies"/>
    <s v="Staple remover"/>
    <n v="4.3600000000000003"/>
    <n v="2"/>
    <x v="0"/>
    <n v="0.1744"/>
    <n v="3.9999999999999994E-2"/>
  </r>
  <r>
    <n v="8429"/>
    <s v="US-2017-132220"/>
    <x v="105"/>
    <x v="3"/>
    <n v="11"/>
    <x v="0"/>
    <s v="Sun"/>
    <d v="2017-11-16T00:00:00"/>
    <x v="1"/>
    <s v="DJ-13510"/>
    <s v="Don Jones"/>
    <s v="Corporate"/>
    <s v="United States"/>
    <s v="Tempe"/>
    <x v="16"/>
    <n v="85281"/>
    <x v="1"/>
    <s v="TEC-AC-10004227"/>
    <x v="2"/>
    <s v="Accessories"/>
    <s v="SanDisk Ultra 16 GB MicroSDHC Class 10 Memory Card"/>
    <n v="62.351999999999997"/>
    <n v="6"/>
    <x v="2"/>
    <n v="-10.9116"/>
    <n v="-0.17500000000000002"/>
  </r>
  <r>
    <n v="8430"/>
    <s v="CA-2016-118129"/>
    <x v="1047"/>
    <x v="0"/>
    <n v="12"/>
    <x v="4"/>
    <s v="Mon"/>
    <d v="2016-12-21T00:00:00"/>
    <x v="0"/>
    <s v="CL-12565"/>
    <s v="Clay Ludtke"/>
    <s v="Consumer"/>
    <s v="United States"/>
    <s v="Reading"/>
    <x v="9"/>
    <n v="19601"/>
    <x v="3"/>
    <s v="FUR-FU-10004904"/>
    <x v="0"/>
    <s v="Furnishings"/>
    <s v="Eldon &quot;L&quot; Workstation Diamond Chairmat"/>
    <n v="303.92"/>
    <n v="5"/>
    <x v="2"/>
    <n v="-30.391999999999999"/>
    <n v="-9.9999999999999992E-2"/>
  </r>
  <r>
    <n v="8431"/>
    <s v="US-2014-113124"/>
    <x v="803"/>
    <x v="2"/>
    <n v="3"/>
    <x v="10"/>
    <s v="Sun"/>
    <d v="2014-04-05T00:00:00"/>
    <x v="1"/>
    <s v="NC-18340"/>
    <s v="Nat Carroll"/>
    <s v="Consumer"/>
    <s v="United States"/>
    <s v="Apple Valley"/>
    <x v="11"/>
    <n v="55124"/>
    <x v="2"/>
    <s v="OFF-ST-10001511"/>
    <x v="1"/>
    <s v="Storage"/>
    <s v="Space Solutions Commercial Steel Shelving"/>
    <n v="129.30000000000001"/>
    <n v="2"/>
    <x v="0"/>
    <n v="6.4649999999999999"/>
    <n v="4.9999999999999996E-2"/>
  </r>
  <r>
    <n v="8432"/>
    <s v="CA-2017-155621"/>
    <x v="1177"/>
    <x v="3"/>
    <n v="11"/>
    <x v="0"/>
    <s v="Wed"/>
    <d v="2017-11-13T00:00:00"/>
    <x v="1"/>
    <s v="KN-16450"/>
    <s v="Kean Nguyen"/>
    <s v="Corporate"/>
    <s v="United States"/>
    <s v="Baltimore"/>
    <x v="39"/>
    <n v="21215"/>
    <x v="3"/>
    <s v="FUR-FU-10003535"/>
    <x v="0"/>
    <s v="Furnishings"/>
    <s v="Howard Miller Distant Time Traveler Alarm Clock"/>
    <n v="274.2"/>
    <n v="10"/>
    <x v="0"/>
    <n v="112.422"/>
    <n v="0.41000000000000003"/>
  </r>
  <r>
    <n v="8433"/>
    <s v="US-2014-127635"/>
    <x v="80"/>
    <x v="2"/>
    <n v="9"/>
    <x v="8"/>
    <s v="Sun"/>
    <d v="2014-09-18T00:00:00"/>
    <x v="0"/>
    <s v="SC-20260"/>
    <s v="Scott Cohen"/>
    <s v="Corporate"/>
    <s v="United States"/>
    <s v="Corpus Christi"/>
    <x v="5"/>
    <n v="78415"/>
    <x v="2"/>
    <s v="OFF-FA-10000053"/>
    <x v="1"/>
    <s v="Fasteners"/>
    <s v="Revere Boxed Rubber Bands by Revere"/>
    <n v="6.048"/>
    <n v="4"/>
    <x v="2"/>
    <n v="-1.3608"/>
    <n v="-0.22500000000000001"/>
  </r>
  <r>
    <n v="8437"/>
    <s v="CA-2015-151470"/>
    <x v="1175"/>
    <x v="1"/>
    <n v="9"/>
    <x v="8"/>
    <s v="Sun"/>
    <d v="2015-09-26T00:00:00"/>
    <x v="1"/>
    <s v="AM-10705"/>
    <s v="Anne McFarland"/>
    <s v="Consumer"/>
    <s v="United States"/>
    <s v="Las Vegas"/>
    <x v="33"/>
    <n v="89115"/>
    <x v="1"/>
    <s v="OFF-BI-10004040"/>
    <x v="1"/>
    <s v="Binders"/>
    <s v="Wilson Jones Impact Binders"/>
    <n v="45.584000000000003"/>
    <n v="11"/>
    <x v="2"/>
    <n v="16.5242"/>
    <n v="0.36249999999999999"/>
  </r>
  <r>
    <n v="8438"/>
    <s v="CA-2015-112823"/>
    <x v="889"/>
    <x v="1"/>
    <n v="12"/>
    <x v="4"/>
    <s v="Thu"/>
    <d v="2015-12-16T00:00:00"/>
    <x v="1"/>
    <s v="RA-19945"/>
    <s v="Ryan Akin"/>
    <s v="Consumer"/>
    <s v="United States"/>
    <s v="Cleveland"/>
    <x v="24"/>
    <n v="44105"/>
    <x v="3"/>
    <s v="TEC-AC-10002550"/>
    <x v="2"/>
    <s v="Accessories"/>
    <s v="Maxell 4.7GB DVD-RW 3/Pack"/>
    <n v="25.488"/>
    <n v="2"/>
    <x v="2"/>
    <n v="4.4603999999999999"/>
    <n v="0.17499999999999999"/>
  </r>
  <r>
    <n v="8439"/>
    <s v="CA-2014-108861"/>
    <x v="1055"/>
    <x v="2"/>
    <n v="5"/>
    <x v="5"/>
    <s v="Wed"/>
    <d v="2014-06-01T00:00:00"/>
    <x v="1"/>
    <s v="MM-17260"/>
    <s v="Magdelene Morse"/>
    <s v="Consumer"/>
    <s v="United States"/>
    <s v="Seattle"/>
    <x v="4"/>
    <n v="98105"/>
    <x v="1"/>
    <s v="OFF-BI-10003876"/>
    <x v="1"/>
    <s v="Binders"/>
    <s v="Green Canvas Binder for 8-1/2&quot; x 14&quot; Sheets"/>
    <n v="136.96"/>
    <n v="4"/>
    <x v="2"/>
    <n v="51.36"/>
    <n v="0.375"/>
  </r>
  <r>
    <n v="8440"/>
    <s v="CA-2017-114370"/>
    <x v="1186"/>
    <x v="3"/>
    <n v="3"/>
    <x v="10"/>
    <s v="Tue"/>
    <d v="2017-03-17T00:00:00"/>
    <x v="0"/>
    <s v="BN-11470"/>
    <s v="Brad Norvell"/>
    <s v="Corporate"/>
    <s v="United States"/>
    <s v="Chicago"/>
    <x v="10"/>
    <n v="60623"/>
    <x v="2"/>
    <s v="TEC-PH-10000213"/>
    <x v="2"/>
    <s v="Phones"/>
    <s v="Seidio BD2-HK3IPH5-BK DILEX Case and Holster Combo for Apple iPhone 5/5s - Black"/>
    <n v="49.616"/>
    <n v="2"/>
    <x v="2"/>
    <n v="4.9615999999999998"/>
    <n v="9.9999999999999992E-2"/>
  </r>
  <r>
    <n v="8441"/>
    <s v="CA-2016-158302"/>
    <x v="16"/>
    <x v="0"/>
    <n v="12"/>
    <x v="4"/>
    <s v="Thu"/>
    <d v="2016-12-12T00:00:00"/>
    <x v="0"/>
    <s v="JB-16045"/>
    <s v="Julia Barnett"/>
    <s v="Home Office"/>
    <s v="United States"/>
    <s v="Columbus"/>
    <x v="24"/>
    <n v="43229"/>
    <x v="3"/>
    <s v="OFF-PA-10002615"/>
    <x v="1"/>
    <s v="Paper"/>
    <s v="Ampad Gold Fibre Wirebound Steno Books, 6&quot; x 9&quot;, Gregg Ruled"/>
    <n v="10.584"/>
    <n v="3"/>
    <x v="2"/>
    <n v="3.4398"/>
    <n v="0.32500000000000001"/>
  </r>
  <r>
    <n v="8442"/>
    <s v="CA-2017-145779"/>
    <x v="633"/>
    <x v="3"/>
    <n v="5"/>
    <x v="5"/>
    <s v="Sat"/>
    <d v="2017-05-10T00:00:00"/>
    <x v="1"/>
    <s v="DB-13615"/>
    <s v="Doug Bickford"/>
    <s v="Consumer"/>
    <s v="United States"/>
    <s v="Tucson"/>
    <x v="16"/>
    <n v="85705"/>
    <x v="1"/>
    <s v="OFF-PA-10002254"/>
    <x v="1"/>
    <s v="Paper"/>
    <s v="Xerox 1883"/>
    <n v="84.415999999999997"/>
    <n v="4"/>
    <x v="2"/>
    <n v="27.435199999999998"/>
    <n v="0.32500000000000001"/>
  </r>
  <r>
    <n v="8443"/>
    <s v="US-2016-155173"/>
    <x v="1187"/>
    <x v="0"/>
    <n v="3"/>
    <x v="10"/>
    <s v="Sun"/>
    <d v="2016-03-10T00:00:00"/>
    <x v="1"/>
    <s v="JB-16045"/>
    <s v="Julia Barnett"/>
    <s v="Home Office"/>
    <s v="United States"/>
    <s v="Philadelphia"/>
    <x v="9"/>
    <n v="19120"/>
    <x v="3"/>
    <s v="TEC-PH-10004586"/>
    <x v="2"/>
    <s v="Phones"/>
    <s v="Wilson SignalBoost 841262 DB PRO Amplifier Kit"/>
    <n v="431.94"/>
    <n v="2"/>
    <x v="8"/>
    <n v="-71.989999999999995"/>
    <n v="-0.16666666666666666"/>
  </r>
  <r>
    <n v="8446"/>
    <s v="CA-2017-125451"/>
    <x v="433"/>
    <x v="3"/>
    <n v="10"/>
    <x v="2"/>
    <s v="Mon"/>
    <d v="2017-10-24T00:00:00"/>
    <x v="2"/>
    <s v="AH-10075"/>
    <s v="Adam Hart"/>
    <s v="Corporate"/>
    <s v="United States"/>
    <s v="Cranston"/>
    <x v="34"/>
    <n v="2920"/>
    <x v="3"/>
    <s v="FUR-TA-10001039"/>
    <x v="0"/>
    <s v="Tables"/>
    <s v="KI Adjustable-Height Table"/>
    <n v="240.744"/>
    <n v="4"/>
    <x v="4"/>
    <n v="-13.7568"/>
    <n v="-5.7142857142857141E-2"/>
  </r>
  <r>
    <n v="8452"/>
    <s v="CA-2014-131387"/>
    <x v="579"/>
    <x v="2"/>
    <n v="4"/>
    <x v="3"/>
    <s v="Mon"/>
    <d v="2014-04-30T00:00:00"/>
    <x v="2"/>
    <s v="AI-10855"/>
    <s v="Arianne Irving"/>
    <s v="Consumer"/>
    <s v="United States"/>
    <s v="San Francisco"/>
    <x v="1"/>
    <n v="94122"/>
    <x v="1"/>
    <s v="TEC-PH-10001459"/>
    <x v="2"/>
    <s v="Phones"/>
    <s v="Samsung Galaxy Mega 6.3"/>
    <n v="1679.96"/>
    <n v="5"/>
    <x v="2"/>
    <n v="125.997"/>
    <n v="7.4999999999999997E-2"/>
  </r>
  <r>
    <n v="8453"/>
    <s v="CA-2016-125087"/>
    <x v="720"/>
    <x v="0"/>
    <n v="4"/>
    <x v="3"/>
    <s v="Mon"/>
    <d v="2016-04-23T00:00:00"/>
    <x v="1"/>
    <s v="TH-21115"/>
    <s v="Thea Hudgings"/>
    <s v="Corporate"/>
    <s v="United States"/>
    <s v="Houston"/>
    <x v="5"/>
    <n v="77070"/>
    <x v="2"/>
    <s v="FUR-CH-10002880"/>
    <x v="0"/>
    <s v="Chairs"/>
    <s v="Global High-Back Leather Tilter, Burgundy"/>
    <n v="344.37200000000001"/>
    <n v="4"/>
    <x v="4"/>
    <n v="-93.472399999999993"/>
    <n v="-0.27142857142857141"/>
  </r>
  <r>
    <n v="8456"/>
    <s v="CA-2016-154081"/>
    <x v="726"/>
    <x v="0"/>
    <n v="5"/>
    <x v="5"/>
    <s v="Sun"/>
    <d v="2016-05-29T00:00:00"/>
    <x v="1"/>
    <s v="JE-15610"/>
    <s v="Jim Epp"/>
    <s v="Corporate"/>
    <s v="United States"/>
    <s v="Los Angeles"/>
    <x v="1"/>
    <n v="90049"/>
    <x v="1"/>
    <s v="TEC-PH-10001918"/>
    <x v="2"/>
    <s v="Phones"/>
    <s v="Nortel Business Series Terminal T7208 Digital phone"/>
    <n v="222.38399999999999"/>
    <n v="2"/>
    <x v="2"/>
    <n v="22.238399999999999"/>
    <n v="0.1"/>
  </r>
  <r>
    <n v="8457"/>
    <s v="US-2017-118556"/>
    <x v="39"/>
    <x v="3"/>
    <n v="5"/>
    <x v="5"/>
    <s v="Sun"/>
    <d v="2017-06-02T00:00:00"/>
    <x v="0"/>
    <s v="TH-21235"/>
    <s v="Tiffany House"/>
    <s v="Corporate"/>
    <s v="United States"/>
    <s v="Chicago"/>
    <x v="10"/>
    <n v="60653"/>
    <x v="2"/>
    <s v="FUR-CH-10001146"/>
    <x v="0"/>
    <s v="Chairs"/>
    <s v="Global Task Chair, Black"/>
    <n v="106.869"/>
    <n v="3"/>
    <x v="4"/>
    <n v="-29.007300000000001"/>
    <n v="-0.27142857142857146"/>
  </r>
  <r>
    <n v="8459"/>
    <s v="CA-2014-126200"/>
    <x v="55"/>
    <x v="2"/>
    <n v="8"/>
    <x v="6"/>
    <s v="Mon"/>
    <d v="2014-08-29T00:00:00"/>
    <x v="1"/>
    <s v="JE-15715"/>
    <s v="Joe Elijah"/>
    <s v="Consumer"/>
    <s v="United States"/>
    <s v="Houston"/>
    <x v="5"/>
    <n v="77070"/>
    <x v="2"/>
    <s v="OFF-BI-10002133"/>
    <x v="1"/>
    <s v="Binders"/>
    <s v="Wilson Jones Elliptical Ring 3 1/2&quot; Capacity Binders, 800 sheets"/>
    <n v="25.68"/>
    <n v="3"/>
    <x v="3"/>
    <n v="-39.804000000000002"/>
    <n v="-1.55"/>
  </r>
  <r>
    <n v="8461"/>
    <s v="CA-2014-146500"/>
    <x v="1188"/>
    <x v="2"/>
    <n v="8"/>
    <x v="6"/>
    <s v="Sat"/>
    <d v="2014-09-04T00:00:00"/>
    <x v="1"/>
    <s v="AT-10735"/>
    <s v="Annie Thurman"/>
    <s v="Consumer"/>
    <s v="United States"/>
    <s v="Bristol"/>
    <x v="29"/>
    <n v="6010"/>
    <x v="3"/>
    <s v="OFF-BI-10002432"/>
    <x v="1"/>
    <s v="Binders"/>
    <s v="Wilson Jones Standard D-Ring Binders"/>
    <n v="25.3"/>
    <n v="5"/>
    <x v="0"/>
    <n v="11.891"/>
    <n v="0.47"/>
  </r>
  <r>
    <n v="8463"/>
    <s v="CA-2015-169537"/>
    <x v="37"/>
    <x v="1"/>
    <n v="9"/>
    <x v="8"/>
    <s v="Thu"/>
    <d v="2015-09-07T00:00:00"/>
    <x v="0"/>
    <s v="JH-15820"/>
    <s v="John Huston"/>
    <s v="Consumer"/>
    <s v="United States"/>
    <s v="Holland"/>
    <x v="12"/>
    <n v="49423"/>
    <x v="2"/>
    <s v="OFF-LA-10001982"/>
    <x v="1"/>
    <s v="Labels"/>
    <s v="Smead Alpha-Z Color-Coded Name Labels First Letter Starter Set"/>
    <n v="7.5"/>
    <n v="2"/>
    <x v="0"/>
    <n v="3.6"/>
    <n v="0.48000000000000004"/>
  </r>
  <r>
    <n v="8464"/>
    <s v="CA-2014-100881"/>
    <x v="1171"/>
    <x v="2"/>
    <n v="3"/>
    <x v="10"/>
    <s v="Fri"/>
    <d v="2014-04-01T00:00:00"/>
    <x v="1"/>
    <s v="DR-12940"/>
    <s v="Daniel Raglin"/>
    <s v="Home Office"/>
    <s v="United States"/>
    <s v="Albuquerque"/>
    <x v="27"/>
    <n v="87105"/>
    <x v="1"/>
    <s v="TEC-PH-10003273"/>
    <x v="2"/>
    <s v="Phones"/>
    <s v="AT&amp;T TR1909W"/>
    <n v="302.37599999999998"/>
    <n v="3"/>
    <x v="2"/>
    <n v="22.6782"/>
    <n v="7.5000000000000011E-2"/>
  </r>
  <r>
    <n v="8465"/>
    <s v="CA-2015-144043"/>
    <x v="1189"/>
    <x v="1"/>
    <n v="5"/>
    <x v="5"/>
    <s v="Sun"/>
    <d v="2015-05-15T00:00:00"/>
    <x v="1"/>
    <s v="AB-10165"/>
    <s v="Alan Barnes"/>
    <s v="Consumer"/>
    <s v="United States"/>
    <s v="Louisville"/>
    <x v="22"/>
    <n v="80027"/>
    <x v="1"/>
    <s v="TEC-AC-10002718"/>
    <x v="2"/>
    <s v="Accessories"/>
    <s v="Belkin Standard 104 key USB Keyboard"/>
    <n v="46.688000000000002"/>
    <n v="4"/>
    <x v="2"/>
    <n v="-2.9180000000000001"/>
    <n v="-6.25E-2"/>
  </r>
  <r>
    <n v="8466"/>
    <s v="CA-2015-116512"/>
    <x v="264"/>
    <x v="1"/>
    <n v="4"/>
    <x v="3"/>
    <s v="Thu"/>
    <d v="2015-04-14T00:00:00"/>
    <x v="1"/>
    <s v="MC-18100"/>
    <s v="Mick Crebagga"/>
    <s v="Consumer"/>
    <s v="United States"/>
    <s v="New York City"/>
    <x v="15"/>
    <n v="10024"/>
    <x v="3"/>
    <s v="OFF-ST-10001505"/>
    <x v="1"/>
    <s v="Storage"/>
    <s v="Perma STOR-ALL Hanging File Box, 13 1/8&quot;W x 12 1/4&quot;D x 10 1/2&quot;H"/>
    <n v="17.940000000000001"/>
    <n v="3"/>
    <x v="0"/>
    <n v="3.0497999999999998"/>
    <n v="0.16999999999999998"/>
  </r>
  <r>
    <n v="8467"/>
    <s v="CA-2015-101000"/>
    <x v="264"/>
    <x v="1"/>
    <n v="4"/>
    <x v="3"/>
    <s v="Thu"/>
    <d v="2015-04-14T00:00:00"/>
    <x v="1"/>
    <s v="IG-15085"/>
    <s v="Ivan Gibson"/>
    <s v="Consumer"/>
    <s v="United States"/>
    <s v="Norwich"/>
    <x v="29"/>
    <n v="6360"/>
    <x v="3"/>
    <s v="OFF-AP-10000179"/>
    <x v="1"/>
    <s v="Appliances"/>
    <s v="Honeywell Enviracaire Portable HEPA Air Cleaner for up to 10 x 16 Room"/>
    <n v="370.14"/>
    <n v="3"/>
    <x v="0"/>
    <n v="144.3546"/>
    <n v="0.39"/>
  </r>
  <r>
    <n v="8468"/>
    <s v="CA-2016-168557"/>
    <x v="250"/>
    <x v="0"/>
    <n v="9"/>
    <x v="8"/>
    <s v="Mon"/>
    <d v="2016-09-23T00:00:00"/>
    <x v="1"/>
    <s v="FH-14275"/>
    <s v="Frank Hawley"/>
    <s v="Corporate"/>
    <s v="United States"/>
    <s v="San Francisco"/>
    <x v="1"/>
    <n v="94122"/>
    <x v="1"/>
    <s v="OFF-BI-10002309"/>
    <x v="1"/>
    <s v="Binders"/>
    <s v="Avery Heavy-Duty EZD  Binder With Locking Rings"/>
    <n v="8.9280000000000008"/>
    <n v="2"/>
    <x v="2"/>
    <n v="3.1248"/>
    <n v="0.35"/>
  </r>
  <r>
    <n v="8469"/>
    <s v="US-2016-164196"/>
    <x v="580"/>
    <x v="0"/>
    <n v="11"/>
    <x v="0"/>
    <s v="Fri"/>
    <d v="2016-11-17T00:00:00"/>
    <x v="1"/>
    <s v="AS-10285"/>
    <s v="Alejandro Savely"/>
    <s v="Corporate"/>
    <s v="United States"/>
    <s v="Noblesville"/>
    <x v="14"/>
    <n v="46060"/>
    <x v="2"/>
    <s v="FUR-TA-10001950"/>
    <x v="0"/>
    <s v="Tables"/>
    <s v="Balt Solid Wood Round Tables"/>
    <n v="2678.94"/>
    <n v="6"/>
    <x v="0"/>
    <n v="241.1046"/>
    <n v="0.09"/>
  </r>
  <r>
    <n v="8470"/>
    <s v="US-2017-132031"/>
    <x v="752"/>
    <x v="3"/>
    <n v="4"/>
    <x v="3"/>
    <s v="Sun"/>
    <d v="2017-04-27T00:00:00"/>
    <x v="1"/>
    <s v="PN-18775"/>
    <s v="Parhena Norris"/>
    <s v="Home Office"/>
    <s v="United States"/>
    <s v="Clarksville"/>
    <x v="18"/>
    <n v="37042"/>
    <x v="0"/>
    <s v="FUR-BO-10001972"/>
    <x v="0"/>
    <s v="Bookcases"/>
    <s v="O'Sullivan 4-Shelf Bookcase in Odessa Pine"/>
    <n v="387.13600000000002"/>
    <n v="4"/>
    <x v="2"/>
    <n v="-14.5176"/>
    <n v="-3.7499999999999999E-2"/>
  </r>
  <r>
    <n v="8474"/>
    <s v="CA-2015-169733"/>
    <x v="417"/>
    <x v="1"/>
    <n v="10"/>
    <x v="2"/>
    <s v="Thu"/>
    <d v="2015-10-26T00:00:00"/>
    <x v="0"/>
    <s v="GM-14500"/>
    <s v="Gene McClure"/>
    <s v="Consumer"/>
    <s v="United States"/>
    <s v="Hollywood"/>
    <x v="2"/>
    <n v="33021"/>
    <x v="0"/>
    <s v="OFF-ST-10000876"/>
    <x v="1"/>
    <s v="Storage"/>
    <s v="Eldon Simplefile Box Office"/>
    <n v="9.952"/>
    <n v="1"/>
    <x v="2"/>
    <n v="0.99519999999999997"/>
    <n v="9.9999999999999992E-2"/>
  </r>
  <r>
    <n v="8475"/>
    <s v="CA-2017-169404"/>
    <x v="357"/>
    <x v="3"/>
    <n v="4"/>
    <x v="3"/>
    <s v="Sun"/>
    <d v="2017-04-14T00:00:00"/>
    <x v="1"/>
    <s v="NC-18625"/>
    <s v="Noah Childs"/>
    <s v="Corporate"/>
    <s v="United States"/>
    <s v="York"/>
    <x v="9"/>
    <n v="17403"/>
    <x v="3"/>
    <s v="OFF-BI-10004492"/>
    <x v="1"/>
    <s v="Binders"/>
    <s v="Tuf-Vin Binders"/>
    <n v="37.896000000000001"/>
    <n v="4"/>
    <x v="7"/>
    <n v="-29.053599999999999"/>
    <n v="-0.76666666666666661"/>
  </r>
  <r>
    <n v="8478"/>
    <s v="CA-2015-145758"/>
    <x v="625"/>
    <x v="1"/>
    <n v="10"/>
    <x v="2"/>
    <s v="Fri"/>
    <d v="2015-10-30T00:00:00"/>
    <x v="3"/>
    <s v="BF-11020"/>
    <s v="Barry Französisch"/>
    <s v="Corporate"/>
    <s v="United States"/>
    <s v="New York City"/>
    <x v="15"/>
    <n v="10024"/>
    <x v="3"/>
    <s v="TEC-MA-10004552"/>
    <x v="2"/>
    <s v="Machines"/>
    <s v="Star Micronics TSP100 TSP143LAN Receipt Printer"/>
    <n v="1035.8"/>
    <n v="4"/>
    <x v="0"/>
    <n v="269.30799999999999"/>
    <n v="0.26"/>
  </r>
  <r>
    <n v="8479"/>
    <s v="CA-2017-158736"/>
    <x v="401"/>
    <x v="3"/>
    <n v="12"/>
    <x v="4"/>
    <s v="Mon"/>
    <d v="2017-12-24T00:00:00"/>
    <x v="1"/>
    <s v="TT-21460"/>
    <s v="Tonja Turnell"/>
    <s v="Home Office"/>
    <s v="United States"/>
    <s v="San Francisco"/>
    <x v="1"/>
    <n v="94110"/>
    <x v="1"/>
    <s v="OFF-AR-10002578"/>
    <x v="1"/>
    <s v="Art"/>
    <s v="Newell 335"/>
    <n v="5.76"/>
    <n v="2"/>
    <x v="0"/>
    <n v="1.6704000000000001"/>
    <n v="0.29000000000000004"/>
  </r>
  <r>
    <n v="8480"/>
    <s v="US-2016-119270"/>
    <x v="298"/>
    <x v="0"/>
    <n v="3"/>
    <x v="10"/>
    <s v="Sat"/>
    <d v="2016-03-16T00:00:00"/>
    <x v="1"/>
    <s v="SW-20245"/>
    <s v="Scot Wooten"/>
    <s v="Consumer"/>
    <s v="United States"/>
    <s v="Los Angeles"/>
    <x v="1"/>
    <n v="90036"/>
    <x v="1"/>
    <s v="OFF-PA-10004022"/>
    <x v="1"/>
    <s v="Paper"/>
    <s v="Hammermill Color Copier Paper (28Lb. and 96 Bright)"/>
    <n v="19.98"/>
    <n v="2"/>
    <x v="0"/>
    <n v="8.9909999999999997"/>
    <n v="0.44999999999999996"/>
  </r>
  <r>
    <n v="8481"/>
    <s v="CA-2014-109890"/>
    <x v="606"/>
    <x v="2"/>
    <n v="7"/>
    <x v="7"/>
    <s v="Mon"/>
    <d v="2014-07-27T00:00:00"/>
    <x v="1"/>
    <s v="PG-18820"/>
    <s v="Patrick Gardner"/>
    <s v="Consumer"/>
    <s v="United States"/>
    <s v="Omaha"/>
    <x v="8"/>
    <n v="68104"/>
    <x v="2"/>
    <s v="TEC-PH-10004100"/>
    <x v="2"/>
    <s v="Phones"/>
    <s v="Griffin GC17055 Auxiliary Audio Cable"/>
    <n v="35.979999999999997"/>
    <n v="2"/>
    <x v="0"/>
    <n v="10.074400000000001"/>
    <n v="0.28000000000000003"/>
  </r>
  <r>
    <n v="8483"/>
    <s v="US-2017-118535"/>
    <x v="509"/>
    <x v="3"/>
    <n v="2"/>
    <x v="11"/>
    <s v="Sat"/>
    <d v="2017-02-15T00:00:00"/>
    <x v="1"/>
    <s v="DJ-13510"/>
    <s v="Don Jones"/>
    <s v="Corporate"/>
    <s v="United States"/>
    <s v="New York City"/>
    <x v="15"/>
    <n v="10024"/>
    <x v="3"/>
    <s v="OFF-LA-10001297"/>
    <x v="1"/>
    <s v="Labels"/>
    <s v="Avery 473"/>
    <n v="20.7"/>
    <n v="2"/>
    <x v="0"/>
    <n v="9.9359999999999999"/>
    <n v="0.48000000000000004"/>
  </r>
  <r>
    <n v="8484"/>
    <s v="CA-2016-126284"/>
    <x v="868"/>
    <x v="0"/>
    <n v="9"/>
    <x v="8"/>
    <s v="Tue"/>
    <d v="2016-09-24T00:00:00"/>
    <x v="1"/>
    <s v="EN-13780"/>
    <s v="Edward Nazzal"/>
    <s v="Consumer"/>
    <s v="United States"/>
    <s v="Grand Rapids"/>
    <x v="12"/>
    <n v="49505"/>
    <x v="2"/>
    <s v="OFF-BI-10004828"/>
    <x v="1"/>
    <s v="Binders"/>
    <s v="GBC Poly Designer Binding Covers"/>
    <n v="83.7"/>
    <n v="5"/>
    <x v="0"/>
    <n v="41.012999999999998"/>
    <n v="0.48999999999999994"/>
  </r>
  <r>
    <n v="8485"/>
    <s v="CA-2017-142391"/>
    <x v="240"/>
    <x v="3"/>
    <n v="9"/>
    <x v="8"/>
    <s v="Sun"/>
    <d v="2017-09-24T00:00:00"/>
    <x v="3"/>
    <s v="PB-19150"/>
    <s v="Philip Brown"/>
    <s v="Consumer"/>
    <s v="United States"/>
    <s v="Seattle"/>
    <x v="4"/>
    <n v="98115"/>
    <x v="1"/>
    <s v="FUR-FU-10002759"/>
    <x v="0"/>
    <s v="Furnishings"/>
    <s v="12-1/2 Diameter Round Wall Clock"/>
    <n v="199.8"/>
    <n v="10"/>
    <x v="0"/>
    <n v="71.927999999999997"/>
    <n v="0.36"/>
  </r>
  <r>
    <n v="8486"/>
    <s v="CA-2017-124716"/>
    <x v="991"/>
    <x v="3"/>
    <n v="3"/>
    <x v="10"/>
    <s v="Mon"/>
    <d v="2017-03-31T00:00:00"/>
    <x v="1"/>
    <s v="BD-11560"/>
    <s v="Brendan Dodson"/>
    <s v="Home Office"/>
    <s v="United States"/>
    <s v="Fresno"/>
    <x v="1"/>
    <n v="93727"/>
    <x v="1"/>
    <s v="OFF-PA-10000740"/>
    <x v="1"/>
    <s v="Paper"/>
    <s v="Xerox 1982"/>
    <n v="45.68"/>
    <n v="2"/>
    <x v="0"/>
    <n v="21.012799999999999"/>
    <n v="0.45999999999999996"/>
  </r>
  <r>
    <n v="8489"/>
    <s v="CA-2016-158841"/>
    <x v="1049"/>
    <x v="0"/>
    <n v="2"/>
    <x v="11"/>
    <s v="Tue"/>
    <d v="2016-02-04T00:00:00"/>
    <x v="0"/>
    <s v="SE-20110"/>
    <s v="Sanjit Engle"/>
    <s v="Consumer"/>
    <s v="United States"/>
    <s v="Arlington"/>
    <x v="17"/>
    <n v="22204"/>
    <x v="0"/>
    <s v="TEC-MA-10001127"/>
    <x v="2"/>
    <s v="Machines"/>
    <s v="HP Designjet T520 Inkjet Large Format Printer - 24&quot; Color"/>
    <n v="8749.9500000000007"/>
    <n v="5"/>
    <x v="0"/>
    <n v="2799.9839999999999"/>
    <n v="0.31999999999999995"/>
  </r>
  <r>
    <n v="8492"/>
    <s v="CA-2017-106824"/>
    <x v="434"/>
    <x v="3"/>
    <n v="7"/>
    <x v="7"/>
    <s v="Fri"/>
    <d v="2017-07-11T00:00:00"/>
    <x v="1"/>
    <s v="AT-10735"/>
    <s v="Annie Thurman"/>
    <s v="Consumer"/>
    <s v="United States"/>
    <s v="Los Angeles"/>
    <x v="1"/>
    <n v="90049"/>
    <x v="1"/>
    <s v="OFF-FA-10001135"/>
    <x v="1"/>
    <s v="Fasteners"/>
    <s v="Brites Rubber Bands, 1 1/2 oz. Box"/>
    <n v="5.94"/>
    <n v="3"/>
    <x v="0"/>
    <n v="0.1188"/>
    <n v="0.02"/>
  </r>
  <r>
    <n v="8493"/>
    <s v="CA-2015-109190"/>
    <x v="916"/>
    <x v="1"/>
    <n v="10"/>
    <x v="2"/>
    <s v="Fri"/>
    <d v="2015-10-28T00:00:00"/>
    <x v="1"/>
    <s v="CC-12685"/>
    <s v="Craig Carroll"/>
    <s v="Consumer"/>
    <s v="United States"/>
    <s v="Lubbock"/>
    <x v="5"/>
    <n v="79424"/>
    <x v="2"/>
    <s v="OFF-PA-10000069"/>
    <x v="1"/>
    <s v="Paper"/>
    <s v="TOPS 4 x 6 Fluorescent Color Memo Sheets, 500 Sheets per Pack"/>
    <n v="60.735999999999997"/>
    <n v="8"/>
    <x v="2"/>
    <n v="20.4984"/>
    <n v="0.33750000000000002"/>
  </r>
  <r>
    <n v="8496"/>
    <s v="CA-2016-143154"/>
    <x v="496"/>
    <x v="0"/>
    <n v="12"/>
    <x v="4"/>
    <s v="Fri"/>
    <d v="2016-12-08T00:00:00"/>
    <x v="1"/>
    <s v="AS-10225"/>
    <s v="Alan Schoenberger"/>
    <s v="Corporate"/>
    <s v="United States"/>
    <s v="Longmont"/>
    <x v="22"/>
    <n v="80501"/>
    <x v="1"/>
    <s v="TEC-AC-10002942"/>
    <x v="2"/>
    <s v="Accessories"/>
    <s v="WD My Passport Ultra 1TB Portable External Hard Drive"/>
    <n v="165.6"/>
    <n v="3"/>
    <x v="2"/>
    <n v="-6.21"/>
    <n v="-3.7499999999999999E-2"/>
  </r>
  <r>
    <n v="8497"/>
    <s v="CA-2014-169061"/>
    <x v="1190"/>
    <x v="2"/>
    <n v="3"/>
    <x v="10"/>
    <s v="Wed"/>
    <d v="2014-03-08T00:00:00"/>
    <x v="0"/>
    <s v="AB-10150"/>
    <s v="Aimee Bixby"/>
    <s v="Consumer"/>
    <s v="United States"/>
    <s v="Yonkers"/>
    <x v="15"/>
    <n v="10701"/>
    <x v="3"/>
    <s v="OFF-AR-10000588"/>
    <x v="1"/>
    <s v="Art"/>
    <s v="Newell 345"/>
    <n v="59.52"/>
    <n v="3"/>
    <x v="0"/>
    <n v="15.475199999999999"/>
    <n v="0.25999999999999995"/>
  </r>
  <r>
    <n v="8502"/>
    <s v="CA-2015-102316"/>
    <x v="874"/>
    <x v="1"/>
    <n v="3"/>
    <x v="10"/>
    <s v="Sun"/>
    <d v="2015-03-03T00:00:00"/>
    <x v="0"/>
    <s v="DH-13075"/>
    <s v="Dave Hallsten"/>
    <s v="Corporate"/>
    <s v="United States"/>
    <s v="Los Angeles"/>
    <x v="1"/>
    <n v="90045"/>
    <x v="1"/>
    <s v="TEC-PH-10000376"/>
    <x v="2"/>
    <s v="Phones"/>
    <s v="Square Credit Card Reader"/>
    <n v="15.984"/>
    <n v="2"/>
    <x v="2"/>
    <n v="1.1988000000000001"/>
    <n v="7.5000000000000011E-2"/>
  </r>
  <r>
    <n v="8504"/>
    <s v="CA-2014-164903"/>
    <x v="975"/>
    <x v="2"/>
    <n v="2"/>
    <x v="11"/>
    <s v="Thu"/>
    <d v="2014-02-24T00:00:00"/>
    <x v="1"/>
    <s v="SR-20740"/>
    <s v="Steven Roelle"/>
    <s v="Home Office"/>
    <s v="United States"/>
    <s v="Los Angeles"/>
    <x v="1"/>
    <n v="90049"/>
    <x v="1"/>
    <s v="OFF-PA-10003363"/>
    <x v="1"/>
    <s v="Paper"/>
    <s v="Xerox 204"/>
    <n v="12.96"/>
    <n v="2"/>
    <x v="0"/>
    <n v="6.2207999999999997"/>
    <n v="0.47999999999999993"/>
  </r>
  <r>
    <n v="8505"/>
    <s v="CA-2016-109400"/>
    <x v="437"/>
    <x v="0"/>
    <n v="5"/>
    <x v="5"/>
    <s v="Mon"/>
    <d v="2016-05-06T00:00:00"/>
    <x v="1"/>
    <s v="NR-18550"/>
    <s v="Nick Radford"/>
    <s v="Consumer"/>
    <s v="United States"/>
    <s v="Amarillo"/>
    <x v="5"/>
    <n v="79109"/>
    <x v="2"/>
    <s v="FUR-CH-10003298"/>
    <x v="0"/>
    <s v="Chairs"/>
    <s v="Office Star - Contemporary Task Swivel chair with Loop Arms, Charcoal"/>
    <n v="366.74400000000003"/>
    <n v="4"/>
    <x v="4"/>
    <n v="-110.0232"/>
    <n v="-0.3"/>
  </r>
  <r>
    <n v="8506"/>
    <s v="CA-2016-130400"/>
    <x v="384"/>
    <x v="0"/>
    <n v="3"/>
    <x v="10"/>
    <s v="Tue"/>
    <d v="2016-03-12T00:00:00"/>
    <x v="1"/>
    <s v="SJ-20125"/>
    <s v="Sanjit Jacobs"/>
    <s v="Home Office"/>
    <s v="United States"/>
    <s v="Dallas"/>
    <x v="5"/>
    <n v="75217"/>
    <x v="2"/>
    <s v="OFF-BI-10001757"/>
    <x v="1"/>
    <s v="Binders"/>
    <s v="Pressboard Hanging Data Binders for Unburst Sheets"/>
    <n v="8.8559999999999999"/>
    <n v="9"/>
    <x v="3"/>
    <n v="-14.169600000000001"/>
    <n v="-1.6"/>
  </r>
  <r>
    <n v="8509"/>
    <s v="CA-2015-135853"/>
    <x v="552"/>
    <x v="1"/>
    <n v="12"/>
    <x v="4"/>
    <s v="Fri"/>
    <d v="2015-12-14T00:00:00"/>
    <x v="2"/>
    <s v="CA-12775"/>
    <s v="Cynthia Arntzen"/>
    <s v="Consumer"/>
    <s v="United States"/>
    <s v="Detroit"/>
    <x v="12"/>
    <n v="48205"/>
    <x v="2"/>
    <s v="TEC-AC-10004761"/>
    <x v="2"/>
    <s v="Accessories"/>
    <s v="Maxell 4.7GB DVD+RW 3/Pack"/>
    <n v="175.23"/>
    <n v="11"/>
    <x v="0"/>
    <n v="61.330500000000001"/>
    <n v="0.35000000000000003"/>
  </r>
  <r>
    <n v="8512"/>
    <s v="CA-2016-103359"/>
    <x v="593"/>
    <x v="0"/>
    <n v="12"/>
    <x v="4"/>
    <s v="Thu"/>
    <d v="2016-12-26T00:00:00"/>
    <x v="1"/>
    <s v="LC-16885"/>
    <s v="Lena Creighton"/>
    <s v="Consumer"/>
    <s v="United States"/>
    <s v="New York City"/>
    <x v="15"/>
    <n v="10035"/>
    <x v="3"/>
    <s v="OFF-BI-10004233"/>
    <x v="1"/>
    <s v="Binders"/>
    <s v="GBC Pre-Punched Binding Paper, Plastic, White, 8-1/2&quot; x 11&quot;"/>
    <n v="25.584"/>
    <n v="2"/>
    <x v="2"/>
    <n v="8.9543999999999997"/>
    <n v="0.35"/>
  </r>
  <r>
    <n v="8513"/>
    <s v="CA-2016-144645"/>
    <x v="1049"/>
    <x v="0"/>
    <n v="2"/>
    <x v="11"/>
    <s v="Tue"/>
    <d v="2016-02-08T00:00:00"/>
    <x v="1"/>
    <s v="NS-18640"/>
    <s v="Noel Staavos"/>
    <s v="Corporate"/>
    <s v="United States"/>
    <s v="Houston"/>
    <x v="5"/>
    <n v="77041"/>
    <x v="2"/>
    <s v="FUR-FU-10003601"/>
    <x v="0"/>
    <s v="Furnishings"/>
    <s v="Deflect-o RollaMat Studded, Beveled Mat for Medium Pile Carpeting"/>
    <n v="73.784000000000006"/>
    <n v="2"/>
    <x v="6"/>
    <n v="-77.473200000000006"/>
    <n v="-1.05"/>
  </r>
  <r>
    <n v="8514"/>
    <s v="CA-2017-141614"/>
    <x v="920"/>
    <x v="3"/>
    <n v="6"/>
    <x v="1"/>
    <s v="Mon"/>
    <d v="2017-06-09T00:00:00"/>
    <x v="1"/>
    <s v="NS-18640"/>
    <s v="Noel Staavos"/>
    <s v="Corporate"/>
    <s v="United States"/>
    <s v="Orlando"/>
    <x v="2"/>
    <n v="32839"/>
    <x v="0"/>
    <s v="OFF-PA-10002787"/>
    <x v="1"/>
    <s v="Paper"/>
    <s v="Xerox 227"/>
    <n v="20.736000000000001"/>
    <n v="4"/>
    <x v="2"/>
    <n v="7.2576000000000001"/>
    <n v="0.35"/>
  </r>
  <r>
    <n v="8515"/>
    <s v="CA-2015-122168"/>
    <x v="290"/>
    <x v="1"/>
    <n v="8"/>
    <x v="6"/>
    <s v="Fri"/>
    <d v="2015-08-26T00:00:00"/>
    <x v="1"/>
    <s v="HG-14965"/>
    <s v="Henry Goldwyn"/>
    <s v="Corporate"/>
    <s v="United States"/>
    <s v="Florence"/>
    <x v="0"/>
    <n v="41042"/>
    <x v="0"/>
    <s v="OFF-AR-10003602"/>
    <x v="1"/>
    <s v="Art"/>
    <s v="Quartet Omega Colored Chalk, 12/Pack"/>
    <n v="17.52"/>
    <n v="3"/>
    <x v="0"/>
    <n v="8.2344000000000008"/>
    <n v="0.47000000000000008"/>
  </r>
  <r>
    <n v="8517"/>
    <s v="CA-2016-132899"/>
    <x v="280"/>
    <x v="0"/>
    <n v="4"/>
    <x v="3"/>
    <s v="Thu"/>
    <d v="2016-04-11T00:00:00"/>
    <x v="1"/>
    <s v="SF-20200"/>
    <s v="Sarah Foster"/>
    <s v="Consumer"/>
    <s v="United States"/>
    <s v="New York City"/>
    <x v="15"/>
    <n v="10009"/>
    <x v="3"/>
    <s v="OFF-AR-10002833"/>
    <x v="1"/>
    <s v="Art"/>
    <s v="Newell 322"/>
    <n v="3.64"/>
    <n v="2"/>
    <x v="0"/>
    <n v="0.98280000000000001"/>
    <n v="0.27"/>
  </r>
  <r>
    <n v="8518"/>
    <s v="CA-2017-149720"/>
    <x v="397"/>
    <x v="3"/>
    <n v="6"/>
    <x v="1"/>
    <s v="Sun"/>
    <d v="2017-06-07T00:00:00"/>
    <x v="0"/>
    <s v="EM-14065"/>
    <s v="Erin Mull"/>
    <s v="Consumer"/>
    <s v="United States"/>
    <s v="Frisco"/>
    <x v="5"/>
    <n v="75034"/>
    <x v="2"/>
    <s v="FUR-FU-10002501"/>
    <x v="0"/>
    <s v="Furnishings"/>
    <s v="Nu-Dell Executive Frame"/>
    <n v="30.335999999999999"/>
    <n v="6"/>
    <x v="6"/>
    <n v="-17.443200000000001"/>
    <n v="-0.57500000000000007"/>
  </r>
  <r>
    <n v="8519"/>
    <s v="CA-2017-118003"/>
    <x v="765"/>
    <x v="3"/>
    <n v="12"/>
    <x v="4"/>
    <s v="Mon"/>
    <d v="2017-12-10T00:00:00"/>
    <x v="1"/>
    <s v="DO-13645"/>
    <s v="Doug O'Connell"/>
    <s v="Consumer"/>
    <s v="United States"/>
    <s v="Paterson"/>
    <x v="30"/>
    <n v="7501"/>
    <x v="3"/>
    <s v="FUR-FU-10002506"/>
    <x v="0"/>
    <s v="Furnishings"/>
    <s v="Tensor &quot;Hersey Kiss&quot; Styled Floor Lamp"/>
    <n v="12.99"/>
    <n v="1"/>
    <x v="0"/>
    <n v="1.5588"/>
    <n v="0.12"/>
  </r>
  <r>
    <n v="8522"/>
    <s v="CA-2016-141887"/>
    <x v="380"/>
    <x v="0"/>
    <n v="1"/>
    <x v="9"/>
    <s v="Mon"/>
    <d v="2016-01-15T00:00:00"/>
    <x v="1"/>
    <s v="MP-17470"/>
    <s v="Mark Packer"/>
    <s v="Home Office"/>
    <s v="United States"/>
    <s v="Columbus"/>
    <x v="24"/>
    <n v="43229"/>
    <x v="3"/>
    <s v="FUR-FU-10002268"/>
    <x v="0"/>
    <s v="Furnishings"/>
    <s v="Ultra Door Push Plate"/>
    <n v="54.991999999999997"/>
    <n v="14"/>
    <x v="2"/>
    <n v="8.9361999999999995"/>
    <n v="0.16250000000000001"/>
  </r>
  <r>
    <n v="8523"/>
    <s v="US-2016-160206"/>
    <x v="177"/>
    <x v="0"/>
    <n v="4"/>
    <x v="3"/>
    <s v="Fri"/>
    <d v="2016-04-07T00:00:00"/>
    <x v="1"/>
    <s v="MY-18295"/>
    <s v="Muhammed Yedwab"/>
    <s v="Corporate"/>
    <s v="United States"/>
    <s v="Milwaukee"/>
    <x v="6"/>
    <n v="53209"/>
    <x v="2"/>
    <s v="TEC-PH-10000148"/>
    <x v="2"/>
    <s v="Phones"/>
    <s v="Cyber Acoustics AC-202b Speech Recognition Stereo Headset"/>
    <n v="12.99"/>
    <n v="1"/>
    <x v="0"/>
    <n v="0.25979999999999998"/>
    <n v="1.9999999999999997E-2"/>
  </r>
  <r>
    <n v="8524"/>
    <s v="CA-2017-133074"/>
    <x v="295"/>
    <x v="3"/>
    <n v="9"/>
    <x v="8"/>
    <s v="Thu"/>
    <d v="2017-09-25T00:00:00"/>
    <x v="1"/>
    <s v="DB-13615"/>
    <s v="Doug Bickford"/>
    <s v="Consumer"/>
    <s v="United States"/>
    <s v="San Francisco"/>
    <x v="1"/>
    <n v="94109"/>
    <x v="1"/>
    <s v="OFF-PA-10004082"/>
    <x v="1"/>
    <s v="Paper"/>
    <s v="Adams Telephone Message Book w/Frequently-Called Numbers Space, 400 Messages per Book"/>
    <n v="55.86"/>
    <n v="7"/>
    <x v="0"/>
    <n v="27.93"/>
    <n v="0.5"/>
  </r>
  <r>
    <n v="8525"/>
    <s v="CA-2017-161172"/>
    <x v="630"/>
    <x v="3"/>
    <n v="3"/>
    <x v="10"/>
    <s v="Thu"/>
    <d v="2017-03-16T00:00:00"/>
    <x v="3"/>
    <s v="SP-20920"/>
    <s v="Susan Pistek"/>
    <s v="Consumer"/>
    <s v="United States"/>
    <s v="Columbus"/>
    <x v="24"/>
    <n v="43229"/>
    <x v="3"/>
    <s v="TEC-PH-10004348"/>
    <x v="2"/>
    <s v="Phones"/>
    <s v="OtterBox Defender Series Case - iPhone 5c"/>
    <n v="44.375999999999998"/>
    <n v="2"/>
    <x v="8"/>
    <n v="-7.3959999999999999"/>
    <n v="-0.16666666666666669"/>
  </r>
  <r>
    <n v="8530"/>
    <s v="CA-2017-137624"/>
    <x v="465"/>
    <x v="3"/>
    <n v="11"/>
    <x v="0"/>
    <s v="Fri"/>
    <d v="2017-11-17T00:00:00"/>
    <x v="1"/>
    <s v="ME-17320"/>
    <s v="Maria Etezadi"/>
    <s v="Home Office"/>
    <s v="United States"/>
    <s v="Los Angeles"/>
    <x v="1"/>
    <n v="90008"/>
    <x v="1"/>
    <s v="FUR-CH-10001714"/>
    <x v="0"/>
    <s v="Chairs"/>
    <s v="Global Leather &amp; Oak Executive Chair, Burgundy"/>
    <n v="241.42400000000001"/>
    <n v="2"/>
    <x v="2"/>
    <n v="-36.2136"/>
    <n v="-0.15"/>
  </r>
  <r>
    <n v="8531"/>
    <s v="CA-2016-156748"/>
    <x v="879"/>
    <x v="0"/>
    <n v="11"/>
    <x v="0"/>
    <s v="Wed"/>
    <d v="2016-12-06T00:00:00"/>
    <x v="1"/>
    <s v="BS-11755"/>
    <s v="Bruce Stewart"/>
    <s v="Consumer"/>
    <s v="United States"/>
    <s v="Detroit"/>
    <x v="12"/>
    <n v="48227"/>
    <x v="2"/>
    <s v="OFF-PA-10000380"/>
    <x v="1"/>
    <s v="Paper"/>
    <s v="REDIFORM Incoming/Outgoing Call Register, 11&quot; X 8 1/2&quot;, 100 Messages"/>
    <n v="33.36"/>
    <n v="4"/>
    <x v="0"/>
    <n v="16.68"/>
    <n v="0.5"/>
  </r>
  <r>
    <n v="8535"/>
    <s v="CA-2015-169677"/>
    <x v="999"/>
    <x v="1"/>
    <n v="1"/>
    <x v="9"/>
    <s v="Tue"/>
    <d v="2015-01-15T00:00:00"/>
    <x v="0"/>
    <s v="KS-16300"/>
    <s v="Karen Seio"/>
    <s v="Corporate"/>
    <s v="United States"/>
    <s v="Columbus"/>
    <x v="32"/>
    <n v="31907"/>
    <x v="0"/>
    <s v="OFF-LA-10003223"/>
    <x v="1"/>
    <s v="Labels"/>
    <s v="Avery 508"/>
    <n v="9.82"/>
    <n v="2"/>
    <x v="0"/>
    <n v="4.8117999999999999"/>
    <n v="0.49"/>
  </r>
  <r>
    <n v="8536"/>
    <s v="US-2014-163146"/>
    <x v="1169"/>
    <x v="2"/>
    <n v="5"/>
    <x v="5"/>
    <s v="Fri"/>
    <d v="2014-05-20T00:00:00"/>
    <x v="1"/>
    <s v="CC-12475"/>
    <s v="Cindy Chapman"/>
    <s v="Consumer"/>
    <s v="United States"/>
    <s v="San Francisco"/>
    <x v="1"/>
    <n v="94122"/>
    <x v="1"/>
    <s v="TEC-AC-10002217"/>
    <x v="2"/>
    <s v="Accessories"/>
    <s v="Imation Clip USB flash drive - 8 GB"/>
    <n v="56.4"/>
    <n v="3"/>
    <x v="0"/>
    <n v="3.3839999999999999"/>
    <n v="0.06"/>
  </r>
  <r>
    <n v="8537"/>
    <s v="CA-2015-157343"/>
    <x v="718"/>
    <x v="1"/>
    <n v="6"/>
    <x v="1"/>
    <s v="Sun"/>
    <d v="2015-06-11T00:00:00"/>
    <x v="1"/>
    <s v="HD-14785"/>
    <s v="Harold Dahlen"/>
    <s v="Home Office"/>
    <s v="United States"/>
    <s v="Philadelphia"/>
    <x v="9"/>
    <n v="19143"/>
    <x v="3"/>
    <s v="OFF-BI-10003707"/>
    <x v="1"/>
    <s v="Binders"/>
    <s v="Aluminum Screw Posts"/>
    <n v="18.312000000000001"/>
    <n v="4"/>
    <x v="7"/>
    <n v="-12.208"/>
    <n v="-0.66666666666666663"/>
  </r>
  <r>
    <n v="8540"/>
    <s v="CA-2017-147354"/>
    <x v="628"/>
    <x v="3"/>
    <n v="3"/>
    <x v="10"/>
    <s v="Thu"/>
    <d v="2017-03-13T00:00:00"/>
    <x v="1"/>
    <s v="KB-16315"/>
    <s v="Karl Braun"/>
    <s v="Consumer"/>
    <s v="United States"/>
    <s v="Los Angeles"/>
    <x v="1"/>
    <n v="90008"/>
    <x v="1"/>
    <s v="TEC-CO-10000971"/>
    <x v="2"/>
    <s v="Copiers"/>
    <s v="Hewlett Packard 310 Color Digital Copier"/>
    <n v="479.98399999999998"/>
    <n v="2"/>
    <x v="2"/>
    <n v="59.997999999999998"/>
    <n v="0.125"/>
  </r>
  <r>
    <n v="8542"/>
    <s v="CA-2015-157287"/>
    <x v="930"/>
    <x v="1"/>
    <n v="12"/>
    <x v="4"/>
    <s v="Tue"/>
    <d v="2015-12-23T00:00:00"/>
    <x v="2"/>
    <s v="HR-14830"/>
    <s v="Harold Ryan"/>
    <s v="Corporate"/>
    <s v="United States"/>
    <s v="Philadelphia"/>
    <x v="9"/>
    <n v="19140"/>
    <x v="3"/>
    <s v="OFF-ST-10001172"/>
    <x v="1"/>
    <s v="Storage"/>
    <s v="Tennsco Lockers, Sand"/>
    <n v="33.567999999999998"/>
    <n v="2"/>
    <x v="2"/>
    <n v="1.6783999999999999"/>
    <n v="0.05"/>
  </r>
  <r>
    <n v="8544"/>
    <s v="CA-2014-137575"/>
    <x v="901"/>
    <x v="2"/>
    <n v="8"/>
    <x v="6"/>
    <s v="Wed"/>
    <d v="2014-08-11T00:00:00"/>
    <x v="1"/>
    <s v="TB-21625"/>
    <s v="Trudy Brown"/>
    <s v="Consumer"/>
    <s v="United States"/>
    <s v="New York City"/>
    <x v="15"/>
    <n v="10035"/>
    <x v="3"/>
    <s v="TEC-AC-10004571"/>
    <x v="2"/>
    <s v="Accessories"/>
    <s v="Logitech G700s Rechargeable Gaming Mouse"/>
    <n v="199.98"/>
    <n v="2"/>
    <x v="0"/>
    <n v="83.991600000000005"/>
    <n v="0.42000000000000004"/>
  </r>
  <r>
    <n v="8545"/>
    <s v="CA-2016-119074"/>
    <x v="1191"/>
    <x v="0"/>
    <n v="3"/>
    <x v="10"/>
    <s v="Sun"/>
    <d v="2016-03-31T00:00:00"/>
    <x v="1"/>
    <s v="DS-13180"/>
    <s v="David Smith"/>
    <s v="Corporate"/>
    <s v="United States"/>
    <s v="Columbus"/>
    <x v="32"/>
    <n v="31907"/>
    <x v="0"/>
    <s v="FUR-FU-10004053"/>
    <x v="0"/>
    <s v="Furnishings"/>
    <s v="DAX Two-Tone Silver Metal Document Frame"/>
    <n v="20.239999999999998"/>
    <n v="1"/>
    <x v="0"/>
    <n v="8.7032000000000007"/>
    <n v="0.43000000000000005"/>
  </r>
  <r>
    <n v="8548"/>
    <s v="CA-2015-149566"/>
    <x v="894"/>
    <x v="1"/>
    <n v="12"/>
    <x v="4"/>
    <s v="Sat"/>
    <d v="2015-12-10T00:00:00"/>
    <x v="1"/>
    <s v="GB-14530"/>
    <s v="George Bell"/>
    <s v="Corporate"/>
    <s v="United States"/>
    <s v="Los Angeles"/>
    <x v="1"/>
    <n v="90049"/>
    <x v="1"/>
    <s v="TEC-AC-10001266"/>
    <x v="2"/>
    <s v="Accessories"/>
    <s v="Memorex Micro Travel Drive 8 GB"/>
    <n v="39"/>
    <n v="3"/>
    <x v="0"/>
    <n v="17.55"/>
    <n v="0.45"/>
  </r>
  <r>
    <n v="8550"/>
    <s v="CA-2015-126186"/>
    <x v="856"/>
    <x v="1"/>
    <n v="9"/>
    <x v="8"/>
    <s v="Fri"/>
    <d v="2015-09-12T00:00:00"/>
    <x v="2"/>
    <s v="GB-14530"/>
    <s v="George Bell"/>
    <s v="Corporate"/>
    <s v="United States"/>
    <s v="Aurora"/>
    <x v="22"/>
    <n v="80013"/>
    <x v="1"/>
    <s v="FUR-FU-10000073"/>
    <x v="0"/>
    <s v="Furnishings"/>
    <s v="Deflect-O Glasstique Clear Desk Accessories"/>
    <n v="24.64"/>
    <n v="4"/>
    <x v="2"/>
    <n v="4.0039999999999996"/>
    <n v="0.16249999999999998"/>
  </r>
  <r>
    <n v="8551"/>
    <s v="CA-2015-121132"/>
    <x v="784"/>
    <x v="1"/>
    <n v="7"/>
    <x v="7"/>
    <s v="Fri"/>
    <d v="2015-07-24T00:00:00"/>
    <x v="1"/>
    <s v="VB-21745"/>
    <s v="Victoria Brennan"/>
    <s v="Corporate"/>
    <s v="United States"/>
    <s v="Houston"/>
    <x v="5"/>
    <n v="77041"/>
    <x v="2"/>
    <s v="OFF-LA-10002368"/>
    <x v="1"/>
    <s v="Labels"/>
    <s v="Avery 479"/>
    <n v="6.2640000000000002"/>
    <n v="3"/>
    <x v="2"/>
    <n v="2.0358000000000001"/>
    <n v="0.32500000000000001"/>
  </r>
  <r>
    <n v="8553"/>
    <s v="CA-2014-140473"/>
    <x v="987"/>
    <x v="2"/>
    <n v="5"/>
    <x v="5"/>
    <s v="Fri"/>
    <d v="2014-06-03T00:00:00"/>
    <x v="1"/>
    <s v="MC-17425"/>
    <s v="Mark Cousins"/>
    <s v="Corporate"/>
    <s v="United States"/>
    <s v="Chicago"/>
    <x v="10"/>
    <n v="60623"/>
    <x v="2"/>
    <s v="TEC-CO-10004202"/>
    <x v="2"/>
    <s v="Copiers"/>
    <s v="Brother DCP1000 Digital 3 in 1 Multifunction Machine"/>
    <n v="719.976"/>
    <n v="3"/>
    <x v="2"/>
    <n v="134.99549999999999"/>
    <n v="0.1875"/>
  </r>
  <r>
    <n v="8554"/>
    <s v="US-2017-102904"/>
    <x v="38"/>
    <x v="3"/>
    <n v="11"/>
    <x v="0"/>
    <s v="Mon"/>
    <d v="2017-11-20T00:00:00"/>
    <x v="1"/>
    <s v="CB-12025"/>
    <s v="Cassandra Brandow"/>
    <s v="Consumer"/>
    <s v="United States"/>
    <s v="Decatur"/>
    <x v="19"/>
    <n v="35601"/>
    <x v="0"/>
    <s v="TEC-AC-10000927"/>
    <x v="2"/>
    <s v="Accessories"/>
    <s v="Anker Ultrathin Bluetooth Wireless Keyboard Aluminum Cover with Stand "/>
    <n v="239.92"/>
    <n v="8"/>
    <x v="0"/>
    <n v="23.992000000000001"/>
    <n v="0.1"/>
  </r>
  <r>
    <n v="8555"/>
    <s v="CA-2016-102092"/>
    <x v="10"/>
    <x v="0"/>
    <n v="12"/>
    <x v="4"/>
    <s v="Fri"/>
    <d v="2016-12-11T00:00:00"/>
    <x v="2"/>
    <s v="PM-18940"/>
    <s v="Paul MacIntyre"/>
    <s v="Consumer"/>
    <s v="United States"/>
    <s v="Springfield"/>
    <x v="17"/>
    <n v="22153"/>
    <x v="0"/>
    <s v="FUR-TA-10002530"/>
    <x v="0"/>
    <s v="Tables"/>
    <s v="Iceberg OfficeWorks 42&quot; Round Tables"/>
    <n v="1056.8599999999999"/>
    <n v="7"/>
    <x v="0"/>
    <n v="158.529"/>
    <n v="0.15000000000000002"/>
  </r>
  <r>
    <n v="8556"/>
    <s v="CA-2015-117884"/>
    <x v="203"/>
    <x v="1"/>
    <n v="3"/>
    <x v="10"/>
    <s v="Sun"/>
    <d v="2015-03-22T00:00:00"/>
    <x v="3"/>
    <s v="DC-13285"/>
    <s v="Debra Catini"/>
    <s v="Consumer"/>
    <s v="United States"/>
    <s v="Plantation"/>
    <x v="2"/>
    <n v="33317"/>
    <x v="0"/>
    <s v="TEC-AC-10002567"/>
    <x v="2"/>
    <s v="Accessories"/>
    <s v="Logitech G602 Wireless Gaming Mouse"/>
    <n v="447.94400000000002"/>
    <n v="7"/>
    <x v="2"/>
    <n v="89.588800000000006"/>
    <n v="0.2"/>
  </r>
  <r>
    <n v="8563"/>
    <s v="CA-2016-123540"/>
    <x v="1192"/>
    <x v="0"/>
    <n v="4"/>
    <x v="3"/>
    <s v="Sat"/>
    <d v="2016-04-06T00:00:00"/>
    <x v="0"/>
    <s v="DJ-13420"/>
    <s v="Denny Joy"/>
    <s v="Corporate"/>
    <s v="United States"/>
    <s v="Milwaukee"/>
    <x v="6"/>
    <n v="53209"/>
    <x v="2"/>
    <s v="FUR-CH-10000847"/>
    <x v="0"/>
    <s v="Chairs"/>
    <s v="Global Executive Mid-Back Manager's Chair"/>
    <n v="1454.9"/>
    <n v="5"/>
    <x v="0"/>
    <n v="378.274"/>
    <n v="0.26"/>
  </r>
  <r>
    <n v="8564"/>
    <s v="US-2017-108315"/>
    <x v="501"/>
    <x v="3"/>
    <n v="4"/>
    <x v="3"/>
    <s v="Sun"/>
    <d v="2017-05-04T00:00:00"/>
    <x v="1"/>
    <s v="MH-18115"/>
    <s v="Mick Hernandez"/>
    <s v="Home Office"/>
    <s v="United States"/>
    <s v="Sanford"/>
    <x v="2"/>
    <n v="32771"/>
    <x v="0"/>
    <s v="OFF-BI-10000822"/>
    <x v="1"/>
    <s v="Binders"/>
    <s v="Acco PRESSTEX Data Binder with Storage Hooks, Light Blue, 9 1/2&quot; X 11&quot;"/>
    <n v="4.8419999999999996"/>
    <n v="3"/>
    <x v="7"/>
    <n v="-3.5508000000000002"/>
    <n v="-0.73333333333333339"/>
  </r>
  <r>
    <n v="8566"/>
    <s v="CA-2016-134110"/>
    <x v="1014"/>
    <x v="0"/>
    <n v="11"/>
    <x v="0"/>
    <s v="Thu"/>
    <d v="2016-11-18T00:00:00"/>
    <x v="2"/>
    <s v="BG-11035"/>
    <s v="Barry Gonzalez"/>
    <s v="Consumer"/>
    <s v="United States"/>
    <s v="The Colony"/>
    <x v="5"/>
    <n v="75056"/>
    <x v="2"/>
    <s v="TEC-PH-10002350"/>
    <x v="2"/>
    <s v="Phones"/>
    <s v="Apple EarPods with Remote and Mic"/>
    <n v="67.176000000000002"/>
    <n v="3"/>
    <x v="2"/>
    <n v="6.7176"/>
    <n v="9.9999999999999992E-2"/>
  </r>
  <r>
    <n v="8568"/>
    <s v="US-2016-136581"/>
    <x v="336"/>
    <x v="0"/>
    <n v="11"/>
    <x v="0"/>
    <s v="Thu"/>
    <d v="2016-11-12T00:00:00"/>
    <x v="2"/>
    <s v="SV-20365"/>
    <s v="Seth Vernon"/>
    <s v="Consumer"/>
    <s v="United States"/>
    <s v="Troy"/>
    <x v="24"/>
    <n v="45373"/>
    <x v="3"/>
    <s v="OFF-PA-10002787"/>
    <x v="1"/>
    <s v="Paper"/>
    <s v="Xerox 227"/>
    <n v="31.103999999999999"/>
    <n v="6"/>
    <x v="2"/>
    <n v="10.8864"/>
    <n v="0.35000000000000003"/>
  </r>
  <r>
    <n v="8569"/>
    <s v="CA-2016-162390"/>
    <x v="406"/>
    <x v="0"/>
    <n v="12"/>
    <x v="4"/>
    <s v="Tue"/>
    <d v="2016-12-12T00:00:00"/>
    <x v="1"/>
    <s v="DP-13105"/>
    <s v="Dave Poirier"/>
    <s v="Corporate"/>
    <s v="United States"/>
    <s v="Hempstead"/>
    <x v="15"/>
    <n v="11550"/>
    <x v="3"/>
    <s v="OFF-BI-10004318"/>
    <x v="1"/>
    <s v="Binders"/>
    <s v="Ibico EB-19 Dual Function Manual Binding System"/>
    <n v="968.74400000000003"/>
    <n v="7"/>
    <x v="2"/>
    <n v="314.84179999999998"/>
    <n v="0.32499999999999996"/>
  </r>
  <r>
    <n v="8573"/>
    <s v="CA-2014-121629"/>
    <x v="679"/>
    <x v="2"/>
    <n v="11"/>
    <x v="0"/>
    <s v="Fri"/>
    <d v="2014-12-02T00:00:00"/>
    <x v="1"/>
    <s v="BT-11680"/>
    <s v="Brian Thompson"/>
    <s v="Consumer"/>
    <s v="United States"/>
    <s v="Houston"/>
    <x v="5"/>
    <n v="77041"/>
    <x v="2"/>
    <s v="TEC-MA-10004679"/>
    <x v="2"/>
    <s v="Machines"/>
    <s v="StarTech.com 10/100 VDSL2 Ethernet Extender Kit"/>
    <n v="998.85"/>
    <n v="5"/>
    <x v="8"/>
    <n v="-199.77"/>
    <n v="-0.2"/>
  </r>
  <r>
    <n v="8574"/>
    <s v="CA-2015-164623"/>
    <x v="1176"/>
    <x v="1"/>
    <n v="10"/>
    <x v="2"/>
    <s v="Tue"/>
    <d v="2015-10-22T00:00:00"/>
    <x v="2"/>
    <s v="MS-17770"/>
    <s v="Maxwell Schwartz"/>
    <s v="Consumer"/>
    <s v="United States"/>
    <s v="New York City"/>
    <x v="15"/>
    <n v="10035"/>
    <x v="3"/>
    <s v="OFF-PA-10000249"/>
    <x v="1"/>
    <s v="Paper"/>
    <s v="Easy-staple paper"/>
    <n v="24.56"/>
    <n v="2"/>
    <x v="0"/>
    <n v="11.543200000000001"/>
    <n v="0.47000000000000003"/>
  </r>
  <r>
    <n v="8575"/>
    <s v="CA-2014-159849"/>
    <x v="111"/>
    <x v="2"/>
    <n v="9"/>
    <x v="8"/>
    <s v="Fri"/>
    <d v="2014-09-19T00:00:00"/>
    <x v="3"/>
    <s v="JK-15640"/>
    <s v="Jim Kriz"/>
    <s v="Home Office"/>
    <s v="United States"/>
    <s v="San Francisco"/>
    <x v="1"/>
    <n v="94110"/>
    <x v="1"/>
    <s v="OFF-FA-10000053"/>
    <x v="1"/>
    <s v="Fasteners"/>
    <s v="Revere Boxed Rubber Bands by Revere"/>
    <n v="5.67"/>
    <n v="3"/>
    <x v="0"/>
    <n v="0.1134"/>
    <n v="0.02"/>
  </r>
  <r>
    <n v="8576"/>
    <s v="CA-2017-101273"/>
    <x v="151"/>
    <x v="3"/>
    <n v="8"/>
    <x v="6"/>
    <s v="Sun"/>
    <d v="2017-08-30T00:00:00"/>
    <x v="0"/>
    <s v="ST-20530"/>
    <s v="Shui Tom"/>
    <s v="Consumer"/>
    <s v="United States"/>
    <s v="Port Saint Lucie"/>
    <x v="2"/>
    <n v="34952"/>
    <x v="0"/>
    <s v="OFF-AP-10000804"/>
    <x v="1"/>
    <s v="Appliances"/>
    <s v="Hoover Portapower Portable Vacuum"/>
    <n v="14.336"/>
    <n v="4"/>
    <x v="2"/>
    <n v="0.89600000000000002"/>
    <n v="6.25E-2"/>
  </r>
  <r>
    <n v="8577"/>
    <s v="CA-2017-106747"/>
    <x v="442"/>
    <x v="3"/>
    <n v="7"/>
    <x v="7"/>
    <s v="Mon"/>
    <d v="2017-07-04T00:00:00"/>
    <x v="2"/>
    <s v="TS-21505"/>
    <s v="Tony Sayre"/>
    <s v="Consumer"/>
    <s v="United States"/>
    <s v="Concord"/>
    <x v="38"/>
    <n v="3301"/>
    <x v="3"/>
    <s v="FUR-FU-10004188"/>
    <x v="0"/>
    <s v="Furnishings"/>
    <s v="Luxo Professional Combination Clamp-On Lamps"/>
    <n v="102.3"/>
    <n v="1"/>
    <x v="0"/>
    <n v="26.597999999999999"/>
    <n v="0.26"/>
  </r>
  <r>
    <n v="8578"/>
    <s v="CA-2017-146164"/>
    <x v="66"/>
    <x v="3"/>
    <n v="12"/>
    <x v="4"/>
    <s v="Fri"/>
    <d v="2017-12-26T00:00:00"/>
    <x v="1"/>
    <s v="CM-12190"/>
    <s v="Charlotte Melton"/>
    <s v="Consumer"/>
    <s v="United States"/>
    <s v="Rochester"/>
    <x v="11"/>
    <n v="55901"/>
    <x v="2"/>
    <s v="FUR-TA-10004915"/>
    <x v="0"/>
    <s v="Tables"/>
    <s v="Office Impressions End Table, 20-1/2&quot;H x 24&quot;W x 20&quot;D"/>
    <n v="607.52"/>
    <n v="2"/>
    <x v="0"/>
    <n v="97.203199999999995"/>
    <n v="0.16"/>
  </r>
  <r>
    <n v="8580"/>
    <s v="CA-2016-111605"/>
    <x v="792"/>
    <x v="0"/>
    <n v="12"/>
    <x v="4"/>
    <s v="Tue"/>
    <d v="2017-01-02T00:00:00"/>
    <x v="1"/>
    <s v="JW-15955"/>
    <s v="Joni Wasserman"/>
    <s v="Consumer"/>
    <s v="United States"/>
    <s v="Louisville"/>
    <x v="0"/>
    <n v="40214"/>
    <x v="0"/>
    <s v="OFF-LA-10002368"/>
    <x v="1"/>
    <s v="Labels"/>
    <s v="Avery 479"/>
    <n v="2.61"/>
    <n v="1"/>
    <x v="0"/>
    <n v="1.2005999999999999"/>
    <n v="0.45999999999999996"/>
  </r>
  <r>
    <n v="8581"/>
    <s v="CA-2014-130673"/>
    <x v="668"/>
    <x v="2"/>
    <n v="5"/>
    <x v="5"/>
    <s v="Tue"/>
    <d v="2014-05-22T00:00:00"/>
    <x v="0"/>
    <s v="MC-17590"/>
    <s v="Matt Collister"/>
    <s v="Corporate"/>
    <s v="United States"/>
    <s v="San Marcos"/>
    <x v="5"/>
    <n v="78666"/>
    <x v="2"/>
    <s v="FUR-FU-10003489"/>
    <x v="0"/>
    <s v="Furnishings"/>
    <s v="Contemporary Borderless Frame"/>
    <n v="10.332000000000001"/>
    <n v="3"/>
    <x v="6"/>
    <n v="-5.9409000000000001"/>
    <n v="-0.57499999999999996"/>
  </r>
  <r>
    <n v="8585"/>
    <s v="CA-2014-104808"/>
    <x v="516"/>
    <x v="2"/>
    <n v="2"/>
    <x v="11"/>
    <s v="Tue"/>
    <d v="2014-02-08T00:00:00"/>
    <x v="0"/>
    <s v="MH-17440"/>
    <s v="Mark Haberlin"/>
    <s v="Corporate"/>
    <s v="United States"/>
    <s v="Escondido"/>
    <x v="1"/>
    <n v="92025"/>
    <x v="1"/>
    <s v="OFF-BI-10003676"/>
    <x v="1"/>
    <s v="Binders"/>
    <s v="GBC Standard Recycled Report Covers, Clear Plastic Sheets"/>
    <n v="17.248000000000001"/>
    <n v="2"/>
    <x v="2"/>
    <n v="6.0368000000000004"/>
    <n v="0.35"/>
  </r>
  <r>
    <n v="8586"/>
    <s v="US-2017-132927"/>
    <x v="34"/>
    <x v="3"/>
    <n v="12"/>
    <x v="4"/>
    <s v="Sat"/>
    <d v="2017-12-15T00:00:00"/>
    <x v="1"/>
    <s v="RD-19720"/>
    <s v="Roger Demir"/>
    <s v="Consumer"/>
    <s v="United States"/>
    <s v="Philadelphia"/>
    <x v="9"/>
    <n v="19134"/>
    <x v="3"/>
    <s v="OFF-BI-10001116"/>
    <x v="1"/>
    <s v="Binders"/>
    <s v="Wilson Jones 1&quot; Hanging DublLock Ring Binders"/>
    <n v="11.087999999999999"/>
    <n v="7"/>
    <x v="7"/>
    <n v="-8.1311999999999998"/>
    <n v="-0.73333333333333339"/>
  </r>
  <r>
    <n v="8587"/>
    <s v="CA-2017-162015"/>
    <x v="494"/>
    <x v="3"/>
    <n v="7"/>
    <x v="7"/>
    <s v="Tue"/>
    <d v="2017-07-18T00:00:00"/>
    <x v="1"/>
    <s v="KB-16240"/>
    <s v="Karen Bern"/>
    <s v="Corporate"/>
    <s v="United States"/>
    <s v="Los Angeles"/>
    <x v="1"/>
    <n v="90049"/>
    <x v="1"/>
    <s v="TEC-AC-10003832"/>
    <x v="2"/>
    <s v="Accessories"/>
    <s v="Logitech P710e Mobile Speakerphone"/>
    <n v="1287.45"/>
    <n v="5"/>
    <x v="0"/>
    <n v="244.6155"/>
    <n v="0.19"/>
  </r>
  <r>
    <n v="8589"/>
    <s v="CA-2015-138492"/>
    <x v="1053"/>
    <x v="1"/>
    <n v="5"/>
    <x v="5"/>
    <s v="Fri"/>
    <d v="2015-05-22T00:00:00"/>
    <x v="1"/>
    <s v="FC-14335"/>
    <s v="Fred Chung"/>
    <s v="Corporate"/>
    <s v="United States"/>
    <s v="Philadelphia"/>
    <x v="9"/>
    <n v="19140"/>
    <x v="3"/>
    <s v="OFF-ST-10002583"/>
    <x v="1"/>
    <s v="Storage"/>
    <s v="Fellowes Neat Ideas Storage Cubes"/>
    <n v="51.968000000000004"/>
    <n v="2"/>
    <x v="2"/>
    <n v="-10.393599999999999"/>
    <n v="-0.19999999999999998"/>
  </r>
  <r>
    <n v="8590"/>
    <s v="CA-2017-145338"/>
    <x v="918"/>
    <x v="3"/>
    <n v="1"/>
    <x v="9"/>
    <s v="Sun"/>
    <d v="2017-02-01T00:00:00"/>
    <x v="2"/>
    <s v="BD-11770"/>
    <s v="Bryan Davis"/>
    <s v="Consumer"/>
    <s v="United States"/>
    <s v="Philadelphia"/>
    <x v="9"/>
    <n v="19120"/>
    <x v="3"/>
    <s v="OFF-AR-10002053"/>
    <x v="1"/>
    <s v="Art"/>
    <s v="Premium Writing Pencils, Soft, #2 by Central Association for the Blind"/>
    <n v="4.7679999999999998"/>
    <n v="2"/>
    <x v="2"/>
    <n v="0.4768"/>
    <n v="0.1"/>
  </r>
  <r>
    <n v="8591"/>
    <s v="CA-2017-126676"/>
    <x v="363"/>
    <x v="3"/>
    <n v="9"/>
    <x v="8"/>
    <s v="Fri"/>
    <d v="2017-10-01T00:00:00"/>
    <x v="2"/>
    <s v="FH-14365"/>
    <s v="Fred Hopkins"/>
    <s v="Corporate"/>
    <s v="United States"/>
    <s v="Hempstead"/>
    <x v="15"/>
    <n v="11550"/>
    <x v="3"/>
    <s v="OFF-EN-10004846"/>
    <x v="1"/>
    <s v="Envelopes"/>
    <s v="Letter or Legal Size Expandable Poly String Tie Envelopes"/>
    <n v="7.98"/>
    <n v="3"/>
    <x v="0"/>
    <n v="3.9102000000000001"/>
    <n v="0.49"/>
  </r>
  <r>
    <n v="8592"/>
    <s v="CA-2017-101700"/>
    <x v="752"/>
    <x v="3"/>
    <n v="4"/>
    <x v="3"/>
    <s v="Sun"/>
    <d v="2017-04-26T00:00:00"/>
    <x v="2"/>
    <s v="SO-20335"/>
    <s v="Sean O'Donnell"/>
    <s v="Consumer"/>
    <s v="United States"/>
    <s v="Greeley"/>
    <x v="22"/>
    <n v="80634"/>
    <x v="1"/>
    <s v="OFF-EN-10003134"/>
    <x v="1"/>
    <s v="Envelopes"/>
    <s v="Staple envelope"/>
    <n v="18.687999999999999"/>
    <n v="2"/>
    <x v="2"/>
    <n v="7.008"/>
    <n v="0.375"/>
  </r>
  <r>
    <n v="8594"/>
    <s v="CA-2017-159667"/>
    <x v="45"/>
    <x v="3"/>
    <n v="11"/>
    <x v="0"/>
    <s v="Thu"/>
    <d v="2017-11-13T00:00:00"/>
    <x v="1"/>
    <s v="PM-19135"/>
    <s v="Peter McVee"/>
    <s v="Home Office"/>
    <s v="United States"/>
    <s v="Jacksonville"/>
    <x v="2"/>
    <n v="32216"/>
    <x v="0"/>
    <s v="TEC-AC-10002567"/>
    <x v="2"/>
    <s v="Accessories"/>
    <s v="Logitech G602 Wireless Gaming Mouse"/>
    <n v="191.976"/>
    <n v="3"/>
    <x v="2"/>
    <n v="38.395200000000003"/>
    <n v="0.2"/>
  </r>
  <r>
    <n v="8596"/>
    <s v="CA-2014-111934"/>
    <x v="947"/>
    <x v="2"/>
    <n v="5"/>
    <x v="5"/>
    <s v="Mon"/>
    <d v="2014-05-07T00:00:00"/>
    <x v="2"/>
    <s v="GD-14590"/>
    <s v="Giulietta Dortch"/>
    <s v="Corporate"/>
    <s v="United States"/>
    <s v="Arlington"/>
    <x v="17"/>
    <n v="22204"/>
    <x v="0"/>
    <s v="OFF-BI-10004364"/>
    <x v="1"/>
    <s v="Binders"/>
    <s v="Storex Dura Pro Binders"/>
    <n v="11.88"/>
    <n v="2"/>
    <x v="0"/>
    <n v="5.3460000000000001"/>
    <n v="0.44999999999999996"/>
  </r>
  <r>
    <n v="8599"/>
    <s v="CA-2014-141110"/>
    <x v="35"/>
    <x v="2"/>
    <n v="11"/>
    <x v="0"/>
    <s v="Wed"/>
    <d v="2014-12-01T00:00:00"/>
    <x v="1"/>
    <s v="LS-17200"/>
    <s v="Luke Schmidt"/>
    <s v="Corporate"/>
    <s v="United States"/>
    <s v="Fresno"/>
    <x v="1"/>
    <n v="93727"/>
    <x v="1"/>
    <s v="OFF-BI-10002012"/>
    <x v="1"/>
    <s v="Binders"/>
    <s v="Wilson Jones Easy Flow II Sheet Lifters"/>
    <n v="4.32"/>
    <n v="3"/>
    <x v="2"/>
    <n v="1.512"/>
    <n v="0.35"/>
  </r>
  <r>
    <n v="8603"/>
    <s v="US-2014-133949"/>
    <x v="517"/>
    <x v="2"/>
    <n v="12"/>
    <x v="4"/>
    <s v="Wed"/>
    <d v="2014-12-31T00:00:00"/>
    <x v="3"/>
    <s v="JL-15175"/>
    <s v="James Lanier"/>
    <s v="Home Office"/>
    <s v="United States"/>
    <s v="Reno"/>
    <x v="33"/>
    <n v="89502"/>
    <x v="1"/>
    <s v="TEC-PH-10004908"/>
    <x v="2"/>
    <s v="Phones"/>
    <s v="Panasonic KX TS3282W Corded phone"/>
    <n v="475.94400000000002"/>
    <n v="7"/>
    <x v="2"/>
    <n v="59.493000000000002"/>
    <n v="0.125"/>
  </r>
  <r>
    <n v="8604"/>
    <s v="US-2016-116365"/>
    <x v="830"/>
    <x v="0"/>
    <n v="1"/>
    <x v="9"/>
    <s v="Sun"/>
    <d v="2016-01-08T00:00:00"/>
    <x v="1"/>
    <s v="CA-12310"/>
    <s v="Christine Abelman"/>
    <s v="Corporate"/>
    <s v="United States"/>
    <s v="San Antonio"/>
    <x v="5"/>
    <n v="78207"/>
    <x v="2"/>
    <s v="TEC-AC-10002217"/>
    <x v="2"/>
    <s v="Accessories"/>
    <s v="Imation Clip USB flash drive - 8 GB"/>
    <n v="30.08"/>
    <n v="2"/>
    <x v="2"/>
    <n v="-5.2640000000000002"/>
    <n v="-0.17500000000000002"/>
  </r>
  <r>
    <n v="8607"/>
    <s v="CA-2017-162936"/>
    <x v="237"/>
    <x v="3"/>
    <n v="8"/>
    <x v="6"/>
    <s v="Fri"/>
    <d v="2017-08-22T00:00:00"/>
    <x v="1"/>
    <s v="CM-12160"/>
    <s v="Charles McCrossin"/>
    <s v="Consumer"/>
    <s v="United States"/>
    <s v="New Bedford"/>
    <x v="31"/>
    <n v="2740"/>
    <x v="3"/>
    <s v="TEC-AC-10003614"/>
    <x v="2"/>
    <s v="Accessories"/>
    <s v="Verbatim 25 GB 6x Blu-ray Single Layer Recordable Disc, 10/Pack"/>
    <n v="23.18"/>
    <n v="2"/>
    <x v="0"/>
    <n v="7.6494"/>
    <n v="0.33"/>
  </r>
  <r>
    <n v="8608"/>
    <s v="CA-2014-151946"/>
    <x v="608"/>
    <x v="2"/>
    <n v="6"/>
    <x v="1"/>
    <s v="Wed"/>
    <d v="2014-06-09T00:00:00"/>
    <x v="1"/>
    <s v="BT-11440"/>
    <s v="Bobby Trafton"/>
    <s v="Consumer"/>
    <s v="United States"/>
    <s v="New York City"/>
    <x v="15"/>
    <n v="10035"/>
    <x v="3"/>
    <s v="FUR-FU-10002878"/>
    <x v="0"/>
    <s v="Furnishings"/>
    <s v="Seth Thomas 14&quot; Day/Date Wall Clock"/>
    <n v="56.96"/>
    <n v="2"/>
    <x v="0"/>
    <n v="21.075199999999999"/>
    <n v="0.37"/>
  </r>
  <r>
    <n v="8612"/>
    <s v="CA-2017-123624"/>
    <x v="38"/>
    <x v="3"/>
    <n v="11"/>
    <x v="0"/>
    <s v="Mon"/>
    <d v="2017-11-17T00:00:00"/>
    <x v="0"/>
    <s v="SE-20110"/>
    <s v="Sanjit Engle"/>
    <s v="Consumer"/>
    <s v="United States"/>
    <s v="Oxnard"/>
    <x v="1"/>
    <n v="93030"/>
    <x v="1"/>
    <s v="TEC-AC-10000682"/>
    <x v="2"/>
    <s v="Accessories"/>
    <s v="Kensington K72356US Mouse-in-a-Box USB Desktop Mouse"/>
    <n v="82.95"/>
    <n v="5"/>
    <x v="0"/>
    <n v="29.032499999999999"/>
    <n v="0.35"/>
  </r>
  <r>
    <n v="8613"/>
    <s v="CA-2016-146437"/>
    <x v="1193"/>
    <x v="0"/>
    <n v="1"/>
    <x v="9"/>
    <s v="Thu"/>
    <d v="2016-02-01T00:00:00"/>
    <x v="0"/>
    <s v="HG-14965"/>
    <s v="Henry Goldwyn"/>
    <s v="Corporate"/>
    <s v="United States"/>
    <s v="Los Angeles"/>
    <x v="1"/>
    <n v="90036"/>
    <x v="1"/>
    <s v="OFF-AR-10000588"/>
    <x v="1"/>
    <s v="Art"/>
    <s v="Newell 345"/>
    <n v="39.68"/>
    <n v="2"/>
    <x v="0"/>
    <n v="10.316800000000001"/>
    <n v="0.26"/>
  </r>
  <r>
    <n v="8614"/>
    <s v="CA-2016-138233"/>
    <x v="1194"/>
    <x v="0"/>
    <n v="11"/>
    <x v="0"/>
    <s v="Wed"/>
    <d v="2016-11-14T00:00:00"/>
    <x v="1"/>
    <s v="PF-19165"/>
    <s v="Philip Fox"/>
    <s v="Consumer"/>
    <s v="United States"/>
    <s v="Oakland"/>
    <x v="1"/>
    <n v="94601"/>
    <x v="1"/>
    <s v="TEC-AC-10002001"/>
    <x v="2"/>
    <s v="Accessories"/>
    <s v="Logitech Wireless Gaming Headset G930"/>
    <n v="479.97"/>
    <n v="3"/>
    <x v="0"/>
    <n v="177.5889"/>
    <n v="0.37"/>
  </r>
  <r>
    <n v="8615"/>
    <s v="CA-2016-165918"/>
    <x v="542"/>
    <x v="0"/>
    <n v="9"/>
    <x v="8"/>
    <s v="Sat"/>
    <d v="2016-09-14T00:00:00"/>
    <x v="1"/>
    <s v="BD-11770"/>
    <s v="Bryan Davis"/>
    <s v="Consumer"/>
    <s v="United States"/>
    <s v="Edmonds"/>
    <x v="4"/>
    <n v="98026"/>
    <x v="1"/>
    <s v="OFF-LA-10003720"/>
    <x v="1"/>
    <s v="Labels"/>
    <s v="Avery 487"/>
    <n v="7.38"/>
    <n v="2"/>
    <x v="0"/>
    <n v="3.4685999999999999"/>
    <n v="0.47"/>
  </r>
  <r>
    <n v="8619"/>
    <s v="CA-2017-117513"/>
    <x v="445"/>
    <x v="3"/>
    <n v="3"/>
    <x v="10"/>
    <s v="Fri"/>
    <d v="2017-03-08T00:00:00"/>
    <x v="1"/>
    <s v="BT-11395"/>
    <s v="Bill Tyler"/>
    <s v="Corporate"/>
    <s v="United States"/>
    <s v="Los Angeles"/>
    <x v="1"/>
    <n v="90004"/>
    <x v="1"/>
    <s v="FUR-TA-10001520"/>
    <x v="0"/>
    <s v="Tables"/>
    <s v="Lesro Sheffield Collection Coffee Table, End Table, Center Table, Corner Table"/>
    <n v="399.67200000000003"/>
    <n v="7"/>
    <x v="2"/>
    <n v="-14.9877"/>
    <n v="-3.7499999999999999E-2"/>
  </r>
  <r>
    <n v="8620"/>
    <s v="CA-2017-132437"/>
    <x v="562"/>
    <x v="3"/>
    <n v="9"/>
    <x v="8"/>
    <s v="Fri"/>
    <d v="2017-09-13T00:00:00"/>
    <x v="0"/>
    <s v="EM-14095"/>
    <s v="Eudokia Martin"/>
    <s v="Corporate"/>
    <s v="United States"/>
    <s v="New York City"/>
    <x v="15"/>
    <n v="10024"/>
    <x v="3"/>
    <s v="OFF-ST-10001031"/>
    <x v="1"/>
    <s v="Storage"/>
    <s v="Adjustable Personal File Tote"/>
    <n v="65.12"/>
    <n v="4"/>
    <x v="0"/>
    <n v="16.9312"/>
    <n v="0.26"/>
  </r>
  <r>
    <n v="8621"/>
    <s v="US-2017-119319"/>
    <x v="44"/>
    <x v="3"/>
    <n v="11"/>
    <x v="0"/>
    <s v="Mon"/>
    <d v="2017-11-09T00:00:00"/>
    <x v="0"/>
    <s v="LC-17050"/>
    <s v="Liz Carlisle"/>
    <s v="Consumer"/>
    <s v="United States"/>
    <s v="Dallas"/>
    <x v="5"/>
    <n v="75217"/>
    <x v="2"/>
    <s v="FUR-FU-10003878"/>
    <x v="0"/>
    <s v="Furnishings"/>
    <s v="Linden 10&quot; Round Wall Clock, Black"/>
    <n v="30.56"/>
    <n v="5"/>
    <x v="6"/>
    <n v="-19.864000000000001"/>
    <n v="-0.65"/>
  </r>
  <r>
    <n v="8622"/>
    <s v="CA-2017-104318"/>
    <x v="722"/>
    <x v="3"/>
    <n v="5"/>
    <x v="5"/>
    <s v="Sat"/>
    <d v="2017-05-18T00:00:00"/>
    <x v="1"/>
    <s v="FH-14275"/>
    <s v="Frank Hawley"/>
    <s v="Corporate"/>
    <s v="United States"/>
    <s v="Franklin"/>
    <x v="18"/>
    <n v="37064"/>
    <x v="0"/>
    <s v="OFF-AP-10000358"/>
    <x v="1"/>
    <s v="Appliances"/>
    <s v="Fellowes Basic Home/Office Series Surge Protectors"/>
    <n v="20.768000000000001"/>
    <n v="2"/>
    <x v="2"/>
    <n v="2.3363999999999998"/>
    <n v="0.11249999999999999"/>
  </r>
  <r>
    <n v="8623"/>
    <s v="US-2016-114230"/>
    <x v="578"/>
    <x v="0"/>
    <n v="11"/>
    <x v="0"/>
    <s v="Sun"/>
    <d v="2016-12-01T00:00:00"/>
    <x v="1"/>
    <s v="CM-12235"/>
    <s v="Chris McAfee"/>
    <s v="Consumer"/>
    <s v="United States"/>
    <s v="Phoenix"/>
    <x v="16"/>
    <n v="85023"/>
    <x v="1"/>
    <s v="OFF-ST-10000876"/>
    <x v="1"/>
    <s v="Storage"/>
    <s v="Eldon Simplefile Box Office"/>
    <n v="39.808"/>
    <n v="4"/>
    <x v="2"/>
    <n v="3.9807999999999999"/>
    <n v="9.9999999999999992E-2"/>
  </r>
  <r>
    <n v="8624"/>
    <s v="CA-2015-136147"/>
    <x v="50"/>
    <x v="1"/>
    <n v="11"/>
    <x v="0"/>
    <s v="Fri"/>
    <d v="2015-11-18T00:00:00"/>
    <x v="1"/>
    <s v="FM-14380"/>
    <s v="Fred McMath"/>
    <s v="Consumer"/>
    <s v="United States"/>
    <s v="Miami"/>
    <x v="2"/>
    <n v="33178"/>
    <x v="0"/>
    <s v="OFF-BI-10004224"/>
    <x v="1"/>
    <s v="Binders"/>
    <s v="Catalog Binders with Expanding Posts"/>
    <n v="121.104"/>
    <n v="6"/>
    <x v="7"/>
    <n v="-100.92"/>
    <n v="-0.83333333333333337"/>
  </r>
  <r>
    <n v="8626"/>
    <s v="CA-2015-156118"/>
    <x v="572"/>
    <x v="1"/>
    <n v="12"/>
    <x v="4"/>
    <s v="Tue"/>
    <d v="2015-12-12T00:00:00"/>
    <x v="1"/>
    <s v="HG-14965"/>
    <s v="Henry Goldwyn"/>
    <s v="Corporate"/>
    <s v="United States"/>
    <s v="Colorado Springs"/>
    <x v="22"/>
    <n v="80906"/>
    <x v="1"/>
    <s v="OFF-PA-10000533"/>
    <x v="1"/>
    <s v="Paper"/>
    <s v="Southworth Parchment Paper &amp; Envelopes"/>
    <n v="15.696"/>
    <n v="3"/>
    <x v="2"/>
    <n v="5.1012000000000004"/>
    <n v="0.32500000000000001"/>
  </r>
  <r>
    <n v="8627"/>
    <s v="CA-2015-164084"/>
    <x v="67"/>
    <x v="1"/>
    <n v="9"/>
    <x v="8"/>
    <s v="Mon"/>
    <d v="2015-09-12T00:00:00"/>
    <x v="1"/>
    <s v="AG-10525"/>
    <s v="Andy Gerbode"/>
    <s v="Corporate"/>
    <s v="United States"/>
    <s v="New York City"/>
    <x v="15"/>
    <n v="10011"/>
    <x v="3"/>
    <s v="OFF-ST-10003638"/>
    <x v="1"/>
    <s v="Storage"/>
    <s v="Mobile Personal File Cube"/>
    <n v="70.260000000000005"/>
    <n v="3"/>
    <x v="0"/>
    <n v="18.970199999999998"/>
    <n v="0.26999999999999996"/>
  </r>
  <r>
    <n v="8632"/>
    <s v="CA-2016-107783"/>
    <x v="1056"/>
    <x v="0"/>
    <n v="7"/>
    <x v="7"/>
    <s v="Thu"/>
    <d v="2016-07-29T00:00:00"/>
    <x v="2"/>
    <s v="OT-18730"/>
    <s v="Olvera Toch"/>
    <s v="Consumer"/>
    <s v="United States"/>
    <s v="Bethlehem"/>
    <x v="9"/>
    <n v="18018"/>
    <x v="3"/>
    <s v="FUR-BO-10004409"/>
    <x v="0"/>
    <s v="Bookcases"/>
    <s v="Safco Value Mate Series Steel Bookcases, Baked Enamel Finish on Steel, Gray"/>
    <n v="177.45"/>
    <n v="5"/>
    <x v="5"/>
    <n v="-78.078000000000003"/>
    <n v="-0.44000000000000006"/>
  </r>
  <r>
    <n v="8635"/>
    <s v="CA-2017-159793"/>
    <x v="324"/>
    <x v="3"/>
    <n v="8"/>
    <x v="6"/>
    <s v="Fri"/>
    <d v="2017-08-29T00:00:00"/>
    <x v="1"/>
    <s v="SV-20365"/>
    <s v="Seth Vernon"/>
    <s v="Consumer"/>
    <s v="United States"/>
    <s v="Philadelphia"/>
    <x v="9"/>
    <n v="19140"/>
    <x v="3"/>
    <s v="FUR-BO-10001798"/>
    <x v="0"/>
    <s v="Bookcases"/>
    <s v="Bush Somerset Collection Bookcase"/>
    <n v="130.97999999999999"/>
    <n v="2"/>
    <x v="5"/>
    <n v="-89.066400000000002"/>
    <n v="-0.68"/>
  </r>
  <r>
    <n v="8636"/>
    <s v="CA-2014-160094"/>
    <x v="1007"/>
    <x v="2"/>
    <n v="4"/>
    <x v="3"/>
    <s v="Wed"/>
    <d v="2014-05-02T00:00:00"/>
    <x v="2"/>
    <s v="JM-16195"/>
    <s v="Justin MacKendrick"/>
    <s v="Consumer"/>
    <s v="United States"/>
    <s v="Louisville"/>
    <x v="0"/>
    <n v="40214"/>
    <x v="0"/>
    <s v="OFF-AR-10004010"/>
    <x v="1"/>
    <s v="Art"/>
    <s v="Hunt Boston Vacuum Mount KS Pencil Sharpener"/>
    <n v="174.95"/>
    <n v="5"/>
    <x v="0"/>
    <n v="45.487000000000002"/>
    <n v="0.26"/>
  </r>
  <r>
    <n v="8638"/>
    <s v="CA-2017-151281"/>
    <x v="837"/>
    <x v="3"/>
    <n v="4"/>
    <x v="3"/>
    <s v="Thu"/>
    <d v="2017-05-02T00:00:00"/>
    <x v="1"/>
    <s v="HM-14980"/>
    <s v="Henry MacAllister"/>
    <s v="Consumer"/>
    <s v="United States"/>
    <s v="Seattle"/>
    <x v="4"/>
    <n v="98105"/>
    <x v="1"/>
    <s v="FUR-FU-10000397"/>
    <x v="0"/>
    <s v="Furnishings"/>
    <s v="Luxo Economy Swing Arm Lamp"/>
    <n v="139.58000000000001"/>
    <n v="7"/>
    <x v="0"/>
    <n v="39.0824"/>
    <n v="0.27999999999999997"/>
  </r>
  <r>
    <n v="8639"/>
    <s v="CA-2017-118346"/>
    <x v="282"/>
    <x v="3"/>
    <n v="7"/>
    <x v="7"/>
    <s v="Sun"/>
    <d v="2017-07-24T00:00:00"/>
    <x v="2"/>
    <s v="PO-19180"/>
    <s v="Philisse Overcash"/>
    <s v="Home Office"/>
    <s v="United States"/>
    <s v="Kenosha"/>
    <x v="6"/>
    <n v="53142"/>
    <x v="2"/>
    <s v="TEC-AC-10000736"/>
    <x v="2"/>
    <s v="Accessories"/>
    <s v="Logitech G600 MMO Gaming Mouse"/>
    <n v="399.95"/>
    <n v="5"/>
    <x v="0"/>
    <n v="143.982"/>
    <n v="0.36"/>
  </r>
  <r>
    <n v="8640"/>
    <s v="CA-2014-129819"/>
    <x v="732"/>
    <x v="2"/>
    <n v="12"/>
    <x v="4"/>
    <s v="Sat"/>
    <d v="2014-12-15T00:00:00"/>
    <x v="0"/>
    <s v="KC-16675"/>
    <s v="Kimberly Carter"/>
    <s v="Corporate"/>
    <s v="United States"/>
    <s v="Henderson"/>
    <x v="0"/>
    <n v="42420"/>
    <x v="0"/>
    <s v="OFF-BI-10004970"/>
    <x v="1"/>
    <s v="Binders"/>
    <s v="ACCOHIDE 3-Ring Binder, Blue, 1&quot;"/>
    <n v="12.39"/>
    <n v="3"/>
    <x v="0"/>
    <n v="5.8232999999999997"/>
    <n v="0.47"/>
  </r>
  <r>
    <n v="8641"/>
    <s v="US-2017-148551"/>
    <x v="599"/>
    <x v="3"/>
    <n v="1"/>
    <x v="9"/>
    <s v="Thu"/>
    <d v="2017-01-16T00:00:00"/>
    <x v="1"/>
    <s v="DB-13120"/>
    <s v="David Bremer"/>
    <s v="Corporate"/>
    <s v="United States"/>
    <s v="Dallas"/>
    <x v="5"/>
    <n v="75217"/>
    <x v="2"/>
    <s v="OFF-BI-10000545"/>
    <x v="1"/>
    <s v="Binders"/>
    <s v="GBC Ibimaster 500 Manual ProClick Binding System"/>
    <n v="760.98"/>
    <n v="5"/>
    <x v="3"/>
    <n v="-1141.47"/>
    <n v="-1.5"/>
  </r>
  <r>
    <n v="8642"/>
    <s v="CA-2017-147767"/>
    <x v="571"/>
    <x v="3"/>
    <n v="12"/>
    <x v="4"/>
    <s v="Sat"/>
    <d v="2017-12-02T00:00:00"/>
    <x v="3"/>
    <s v="SV-20935"/>
    <s v="Susan Vittorini"/>
    <s v="Consumer"/>
    <s v="United States"/>
    <s v="Peoria"/>
    <x v="16"/>
    <n v="85345"/>
    <x v="1"/>
    <s v="OFF-BI-10001670"/>
    <x v="1"/>
    <s v="Binders"/>
    <s v="Vinyl Sectional Post Binders"/>
    <n v="67.86"/>
    <n v="6"/>
    <x v="7"/>
    <n v="-45.24"/>
    <n v="-0.66666666666666674"/>
  </r>
  <r>
    <n v="8643"/>
    <s v="CA-2015-108259"/>
    <x v="624"/>
    <x v="1"/>
    <n v="11"/>
    <x v="0"/>
    <s v="Sun"/>
    <d v="2015-11-15T00:00:00"/>
    <x v="1"/>
    <s v="NS-18640"/>
    <s v="Noel Staavos"/>
    <s v="Corporate"/>
    <s v="United States"/>
    <s v="Jacksonville"/>
    <x v="3"/>
    <n v="28540"/>
    <x v="0"/>
    <s v="OFF-FA-10000624"/>
    <x v="1"/>
    <s v="Fasteners"/>
    <s v="OIC Binder Clips"/>
    <n v="31.504000000000001"/>
    <n v="11"/>
    <x v="2"/>
    <n v="11.814"/>
    <n v="0.375"/>
  </r>
  <r>
    <n v="8647"/>
    <s v="CA-2016-113341"/>
    <x v="876"/>
    <x v="0"/>
    <n v="11"/>
    <x v="0"/>
    <s v="Fri"/>
    <d v="2016-11-29T00:00:00"/>
    <x v="1"/>
    <s v="MH-17455"/>
    <s v="Mark Hamilton"/>
    <s v="Consumer"/>
    <s v="United States"/>
    <s v="Los Angeles"/>
    <x v="1"/>
    <n v="90032"/>
    <x v="1"/>
    <s v="FUR-CH-10004698"/>
    <x v="0"/>
    <s v="Chairs"/>
    <s v="Padded Folding Chairs, Black, 4/Carton"/>
    <n v="194.352"/>
    <n v="3"/>
    <x v="2"/>
    <n v="19.435199999999998"/>
    <n v="9.9999999999999992E-2"/>
  </r>
  <r>
    <n v="8648"/>
    <s v="US-2015-131842"/>
    <x v="894"/>
    <x v="1"/>
    <n v="12"/>
    <x v="4"/>
    <s v="Sat"/>
    <d v="2015-12-08T00:00:00"/>
    <x v="2"/>
    <s v="RR-19525"/>
    <s v="Rick Reed"/>
    <s v="Corporate"/>
    <s v="United States"/>
    <s v="Nashville"/>
    <x v="18"/>
    <n v="37211"/>
    <x v="0"/>
    <s v="FUR-CH-10004477"/>
    <x v="0"/>
    <s v="Chairs"/>
    <s v="Global Push Button Manager's Chair, Indigo"/>
    <n v="97.424000000000007"/>
    <n v="2"/>
    <x v="2"/>
    <n v="10.9602"/>
    <n v="0.1125"/>
  </r>
  <r>
    <n v="8649"/>
    <s v="CA-2016-164574"/>
    <x v="870"/>
    <x v="0"/>
    <n v="7"/>
    <x v="7"/>
    <s v="Fri"/>
    <d v="2016-08-03T00:00:00"/>
    <x v="1"/>
    <s v="RH-19555"/>
    <s v="Ritsa Hightower"/>
    <s v="Consumer"/>
    <s v="United States"/>
    <s v="Charlotte"/>
    <x v="3"/>
    <n v="28205"/>
    <x v="0"/>
    <s v="OFF-ST-10003816"/>
    <x v="1"/>
    <s v="Storage"/>
    <s v="Fellowes High-Stak Drawer Files"/>
    <n v="704.76"/>
    <n v="5"/>
    <x v="2"/>
    <n v="26.4285"/>
    <n v="3.7499999999999999E-2"/>
  </r>
  <r>
    <n v="8651"/>
    <s v="CA-2014-142769"/>
    <x v="103"/>
    <x v="2"/>
    <n v="9"/>
    <x v="8"/>
    <s v="Sat"/>
    <d v="2014-09-13T00:00:00"/>
    <x v="3"/>
    <s v="RP-19390"/>
    <s v="Resi Pölking"/>
    <s v="Consumer"/>
    <s v="United States"/>
    <s v="Seattle"/>
    <x v="4"/>
    <n v="98103"/>
    <x v="1"/>
    <s v="OFF-FA-10000840"/>
    <x v="1"/>
    <s v="Fasteners"/>
    <s v="OIC Thumb-Tacks"/>
    <n v="5.7"/>
    <n v="5"/>
    <x v="0"/>
    <n v="2.6789999999999998"/>
    <n v="0.47"/>
  </r>
  <r>
    <n v="8659"/>
    <s v="CA-2016-168361"/>
    <x v="1022"/>
    <x v="0"/>
    <n v="6"/>
    <x v="1"/>
    <s v="Tue"/>
    <d v="2016-06-25T00:00:00"/>
    <x v="1"/>
    <s v="KB-16600"/>
    <s v="Ken Brennan"/>
    <s v="Corporate"/>
    <s v="United States"/>
    <s v="Chicago"/>
    <x v="10"/>
    <n v="60623"/>
    <x v="2"/>
    <s v="OFF-BI-10003727"/>
    <x v="1"/>
    <s v="Binders"/>
    <s v="Avery Durable Slant Ring Binders With Label Holder"/>
    <n v="0.83599999999999997"/>
    <n v="1"/>
    <x v="3"/>
    <n v="-1.3375999999999999"/>
    <n v="-1.5999999999999999"/>
  </r>
  <r>
    <n v="8660"/>
    <s v="CA-2016-153185"/>
    <x v="322"/>
    <x v="0"/>
    <n v="9"/>
    <x v="8"/>
    <s v="Sat"/>
    <d v="2016-09-08T00:00:00"/>
    <x v="1"/>
    <s v="MH-17620"/>
    <s v="Matt Hagelstein"/>
    <s v="Corporate"/>
    <s v="United States"/>
    <s v="Cincinnati"/>
    <x v="24"/>
    <n v="45231"/>
    <x v="3"/>
    <s v="OFF-PA-10002246"/>
    <x v="1"/>
    <s v="Paper"/>
    <s v="Wirebound Four 2-3/4 x 5 Forms per Page, 400 Sets per Book"/>
    <n v="30.96"/>
    <n v="6"/>
    <x v="2"/>
    <n v="11.223000000000001"/>
    <n v="0.36249999999999999"/>
  </r>
  <r>
    <n v="8661"/>
    <s v="CA-2017-124765"/>
    <x v="912"/>
    <x v="3"/>
    <n v="11"/>
    <x v="0"/>
    <s v="Sat"/>
    <d v="2017-11-30T00:00:00"/>
    <x v="1"/>
    <s v="HZ-14950"/>
    <s v="Henia Zydlo"/>
    <s v="Consumer"/>
    <s v="United States"/>
    <s v="Fort Lauderdale"/>
    <x v="2"/>
    <n v="33311"/>
    <x v="0"/>
    <s v="FUR-BO-10003965"/>
    <x v="0"/>
    <s v="Bookcases"/>
    <s v="O'Sullivan Manor Hill 2-Door Library in Brianna Oak"/>
    <n v="723.92"/>
    <n v="5"/>
    <x v="2"/>
    <n v="-81.441000000000003"/>
    <n v="-0.11250000000000002"/>
  </r>
  <r>
    <n v="8665"/>
    <s v="CA-2017-126634"/>
    <x v="978"/>
    <x v="3"/>
    <n v="3"/>
    <x v="10"/>
    <s v="Thu"/>
    <d v="2017-04-01T00:00:00"/>
    <x v="0"/>
    <s v="AB-10165"/>
    <s v="Alan Barnes"/>
    <s v="Consumer"/>
    <s v="United States"/>
    <s v="Lakewood"/>
    <x v="1"/>
    <n v="90712"/>
    <x v="1"/>
    <s v="FUR-FU-10004973"/>
    <x v="0"/>
    <s v="Furnishings"/>
    <s v="Flat Face Poster Frame"/>
    <n v="94.2"/>
    <n v="5"/>
    <x v="0"/>
    <n v="39.564"/>
    <n v="0.42"/>
  </r>
  <r>
    <n v="8666"/>
    <s v="CA-2016-118500"/>
    <x v="1014"/>
    <x v="0"/>
    <n v="11"/>
    <x v="0"/>
    <s v="Thu"/>
    <d v="2016-11-18T00:00:00"/>
    <x v="2"/>
    <s v="HJ-14875"/>
    <s v="Heather Jas"/>
    <s v="Home Office"/>
    <s v="United States"/>
    <s v="San Francisco"/>
    <x v="1"/>
    <n v="94122"/>
    <x v="1"/>
    <s v="OFF-SU-10004231"/>
    <x v="1"/>
    <s v="Supplies"/>
    <s v="Acme Tagit Stainless Steel Antibacterial Scissors"/>
    <n v="49.5"/>
    <n v="5"/>
    <x v="0"/>
    <n v="13.365"/>
    <n v="0.27"/>
  </r>
  <r>
    <n v="8667"/>
    <s v="CA-2016-163951"/>
    <x v="939"/>
    <x v="0"/>
    <n v="12"/>
    <x v="4"/>
    <s v="Fri"/>
    <d v="2017-01-02T00:00:00"/>
    <x v="2"/>
    <s v="CJ-11875"/>
    <s v="Carl Jackson"/>
    <s v="Corporate"/>
    <s v="United States"/>
    <s v="Philadelphia"/>
    <x v="9"/>
    <n v="19140"/>
    <x v="3"/>
    <s v="OFF-AR-10004269"/>
    <x v="1"/>
    <s v="Art"/>
    <s v="Newell 31"/>
    <n v="16.52"/>
    <n v="5"/>
    <x v="2"/>
    <n v="1.6519999999999999"/>
    <n v="9.9999999999999992E-2"/>
  </r>
  <r>
    <n v="8668"/>
    <s v="CA-2016-149916"/>
    <x v="593"/>
    <x v="0"/>
    <n v="12"/>
    <x v="4"/>
    <s v="Thu"/>
    <d v="2016-12-24T00:00:00"/>
    <x v="0"/>
    <s v="ED-13885"/>
    <s v="Emily Ducich"/>
    <s v="Home Office"/>
    <s v="United States"/>
    <s v="Seattle"/>
    <x v="4"/>
    <n v="98115"/>
    <x v="1"/>
    <s v="OFF-BI-10004002"/>
    <x v="1"/>
    <s v="Binders"/>
    <s v="Wilson Jones International Size A4 Ring Binders"/>
    <n v="55.36"/>
    <n v="4"/>
    <x v="2"/>
    <n v="19.376000000000001"/>
    <n v="0.35000000000000003"/>
  </r>
  <r>
    <n v="8670"/>
    <s v="CA-2015-158918"/>
    <x v="139"/>
    <x v="1"/>
    <n v="12"/>
    <x v="4"/>
    <s v="Sun"/>
    <d v="2015-12-25T00:00:00"/>
    <x v="0"/>
    <s v="AI-10855"/>
    <s v="Arianne Irving"/>
    <s v="Consumer"/>
    <s v="United States"/>
    <s v="Los Angeles"/>
    <x v="1"/>
    <n v="90036"/>
    <x v="1"/>
    <s v="OFF-PA-10004947"/>
    <x v="1"/>
    <s v="Paper"/>
    <s v="Easy-staple paper"/>
    <n v="17.12"/>
    <n v="4"/>
    <x v="0"/>
    <n v="7.7039999999999997"/>
    <n v="0.44999999999999996"/>
  </r>
  <r>
    <n v="8671"/>
    <s v="US-2014-159611"/>
    <x v="419"/>
    <x v="2"/>
    <n v="12"/>
    <x v="4"/>
    <s v="Sat"/>
    <d v="2015-01-01T00:00:00"/>
    <x v="0"/>
    <s v="KB-16315"/>
    <s v="Karl Braun"/>
    <s v="Consumer"/>
    <s v="United States"/>
    <s v="Cleveland"/>
    <x v="24"/>
    <n v="44105"/>
    <x v="3"/>
    <s v="FUR-FU-10004904"/>
    <x v="0"/>
    <s v="Furnishings"/>
    <s v="Eldon &quot;L&quot; Workstation Diamond Chairmat"/>
    <n v="182.352"/>
    <n v="3"/>
    <x v="2"/>
    <n v="-18.235199999999999"/>
    <n v="-9.9999999999999992E-2"/>
  </r>
  <r>
    <n v="8673"/>
    <s v="CA-2017-163265"/>
    <x v="1098"/>
    <x v="3"/>
    <n v="2"/>
    <x v="11"/>
    <s v="Thu"/>
    <d v="2017-02-21T00:00:00"/>
    <x v="1"/>
    <s v="JS-16030"/>
    <s v="Joy Smith"/>
    <s v="Consumer"/>
    <s v="United States"/>
    <s v="Decatur"/>
    <x v="10"/>
    <n v="62521"/>
    <x v="2"/>
    <s v="OFF-FA-10004854"/>
    <x v="1"/>
    <s v="Fasteners"/>
    <s v="Vinyl Coated Wire Paper Clips in Organizer Box, 800/Box"/>
    <n v="18.367999999999999"/>
    <n v="2"/>
    <x v="2"/>
    <n v="6.1992000000000003"/>
    <n v="0.33750000000000002"/>
  </r>
  <r>
    <n v="8678"/>
    <s v="CA-2017-141705"/>
    <x v="1195"/>
    <x v="3"/>
    <n v="10"/>
    <x v="2"/>
    <s v="Tue"/>
    <d v="2017-10-26T00:00:00"/>
    <x v="2"/>
    <s v="PO-18850"/>
    <s v="Patrick O'Brill"/>
    <s v="Consumer"/>
    <s v="United States"/>
    <s v="Mansfield"/>
    <x v="5"/>
    <n v="76063"/>
    <x v="2"/>
    <s v="FUR-TA-10004607"/>
    <x v="0"/>
    <s v="Tables"/>
    <s v="Hon 2111 Invitation Series Straight Table"/>
    <n v="517.40499999999997"/>
    <n v="5"/>
    <x v="4"/>
    <n v="-81.3065"/>
    <n v="-0.15714285714285714"/>
  </r>
  <r>
    <n v="8679"/>
    <s v="CA-2016-112739"/>
    <x v="473"/>
    <x v="0"/>
    <n v="9"/>
    <x v="8"/>
    <s v="Fri"/>
    <d v="2016-09-07T00:00:00"/>
    <x v="0"/>
    <s v="RD-19810"/>
    <s v="Ross DeVincentis"/>
    <s v="Home Office"/>
    <s v="United States"/>
    <s v="Houston"/>
    <x v="5"/>
    <n v="77070"/>
    <x v="2"/>
    <s v="OFF-BI-10001132"/>
    <x v="1"/>
    <s v="Binders"/>
    <s v="Acco PRESSTEX Data Binder with Storage Hooks, Dark Blue, 9 1/2&quot; X 11&quot;"/>
    <n v="8.6080000000000005"/>
    <n v="8"/>
    <x v="3"/>
    <n v="-13.3424"/>
    <n v="-1.5499999999999998"/>
  </r>
  <r>
    <n v="8681"/>
    <s v="CA-2016-143805"/>
    <x v="49"/>
    <x v="0"/>
    <n v="12"/>
    <x v="4"/>
    <s v="Thu"/>
    <d v="2016-12-03T00:00:00"/>
    <x v="0"/>
    <s v="JD-15895"/>
    <s v="Jonathan Doherty"/>
    <s v="Corporate"/>
    <s v="United States"/>
    <s v="Richmond"/>
    <x v="17"/>
    <n v="23223"/>
    <x v="0"/>
    <s v="OFF-AP-10002945"/>
    <x v="1"/>
    <s v="Appliances"/>
    <s v="Honeywell Enviracaire Portable HEPA Air Cleaner for 17' x 22' Room"/>
    <n v="2104.5500000000002"/>
    <n v="7"/>
    <x v="0"/>
    <n v="694.50149999999996"/>
    <n v="0.32999999999999996"/>
  </r>
  <r>
    <n v="8683"/>
    <s v="CA-2014-133634"/>
    <x v="1124"/>
    <x v="2"/>
    <n v="11"/>
    <x v="0"/>
    <s v="Wed"/>
    <d v="2014-11-10T00:00:00"/>
    <x v="1"/>
    <s v="SR-20740"/>
    <s v="Steven Roelle"/>
    <s v="Home Office"/>
    <s v="United States"/>
    <s v="Arlington"/>
    <x v="17"/>
    <n v="22204"/>
    <x v="0"/>
    <s v="TEC-AC-10002550"/>
    <x v="2"/>
    <s v="Accessories"/>
    <s v="Maxell 4.7GB DVD-RW 3/Pack"/>
    <n v="47.79"/>
    <n v="3"/>
    <x v="0"/>
    <n v="16.2486"/>
    <n v="0.34"/>
  </r>
  <r>
    <n v="8684"/>
    <s v="CA-2017-101665"/>
    <x v="912"/>
    <x v="3"/>
    <n v="11"/>
    <x v="0"/>
    <s v="Sat"/>
    <d v="2017-12-01T00:00:00"/>
    <x v="1"/>
    <s v="TZ-21580"/>
    <s v="Tracy Zic"/>
    <s v="Consumer"/>
    <s v="United States"/>
    <s v="San Francisco"/>
    <x v="1"/>
    <n v="94122"/>
    <x v="1"/>
    <s v="OFF-AR-10002335"/>
    <x v="1"/>
    <s v="Art"/>
    <s v="DIXON Oriole Pencils"/>
    <n v="5.16"/>
    <n v="2"/>
    <x v="0"/>
    <n v="1.3415999999999999"/>
    <n v="0.25999999999999995"/>
  </r>
  <r>
    <n v="8686"/>
    <s v="CA-2017-137323"/>
    <x v="236"/>
    <x v="3"/>
    <n v="11"/>
    <x v="0"/>
    <s v="Tue"/>
    <d v="2017-11-18T00:00:00"/>
    <x v="0"/>
    <s v="PW-19030"/>
    <s v="Pauline Webber"/>
    <s v="Corporate"/>
    <s v="United States"/>
    <s v="Watertown"/>
    <x v="15"/>
    <n v="13601"/>
    <x v="3"/>
    <s v="OFF-ST-10003996"/>
    <x v="1"/>
    <s v="Storage"/>
    <s v="Letter/Legal File Tote with Clear Snap-On Lid, Black Granite"/>
    <n v="96.36"/>
    <n v="6"/>
    <x v="0"/>
    <n v="25.053599999999999"/>
    <n v="0.26"/>
  </r>
  <r>
    <n v="8687"/>
    <s v="CA-2016-144015"/>
    <x v="189"/>
    <x v="0"/>
    <n v="6"/>
    <x v="1"/>
    <s v="Sun"/>
    <d v="2016-06-26T00:00:00"/>
    <x v="3"/>
    <s v="AH-10075"/>
    <s v="Adam Hart"/>
    <s v="Corporate"/>
    <s v="United States"/>
    <s v="Los Angeles"/>
    <x v="1"/>
    <n v="90036"/>
    <x v="1"/>
    <s v="OFF-SU-10003505"/>
    <x v="1"/>
    <s v="Supplies"/>
    <s v="Premier Electric Letter Opener"/>
    <n v="231.72"/>
    <n v="2"/>
    <x v="0"/>
    <n v="11.586"/>
    <n v="0.05"/>
  </r>
  <r>
    <n v="8690"/>
    <s v="CA-2014-101427"/>
    <x v="58"/>
    <x v="2"/>
    <n v="12"/>
    <x v="4"/>
    <s v="Fri"/>
    <d v="2014-12-30T00:00:00"/>
    <x v="1"/>
    <s v="AY-10555"/>
    <s v="Andy Yotov"/>
    <s v="Corporate"/>
    <s v="United States"/>
    <s v="Philadelphia"/>
    <x v="9"/>
    <n v="19140"/>
    <x v="3"/>
    <s v="OFF-AR-10002257"/>
    <x v="1"/>
    <s v="Art"/>
    <s v="Eldon Spacemaker Box, Quick-Snap Lid, Clear"/>
    <n v="8.016"/>
    <n v="3"/>
    <x v="2"/>
    <n v="1.1022000000000001"/>
    <n v="0.13750000000000001"/>
  </r>
  <r>
    <n v="8691"/>
    <s v="CA-2016-136770"/>
    <x v="1035"/>
    <x v="0"/>
    <n v="8"/>
    <x v="6"/>
    <s v="Sun"/>
    <d v="2016-08-18T00:00:00"/>
    <x v="1"/>
    <s v="SP-20650"/>
    <s v="Stephanie Phelps"/>
    <s v="Corporate"/>
    <s v="United States"/>
    <s v="Akron"/>
    <x v="24"/>
    <n v="44312"/>
    <x v="3"/>
    <s v="TEC-PH-10003580"/>
    <x v="2"/>
    <s v="Phones"/>
    <s v="Cisco IP Phone 7961G-GE VoIP phone"/>
    <n v="259.89600000000002"/>
    <n v="2"/>
    <x v="8"/>
    <n v="-56.3108"/>
    <n v="-0.21666666666666665"/>
  </r>
  <r>
    <n v="8694"/>
    <s v="CA-2016-118311"/>
    <x v="1050"/>
    <x v="0"/>
    <n v="10"/>
    <x v="2"/>
    <s v="Mon"/>
    <d v="2016-10-28T00:00:00"/>
    <x v="1"/>
    <s v="ED-13885"/>
    <s v="Emily Ducich"/>
    <s v="Home Office"/>
    <s v="United States"/>
    <s v="San Francisco"/>
    <x v="1"/>
    <n v="94110"/>
    <x v="1"/>
    <s v="TEC-AC-10000892"/>
    <x v="2"/>
    <s v="Accessories"/>
    <s v="NETGEAR N750 Dual Band Wi-Fi Gigabit Router"/>
    <n v="450"/>
    <n v="5"/>
    <x v="0"/>
    <n v="162"/>
    <n v="0.36"/>
  </r>
  <r>
    <n v="8695"/>
    <s v="US-2014-112795"/>
    <x v="705"/>
    <x v="2"/>
    <n v="8"/>
    <x v="6"/>
    <s v="Sat"/>
    <d v="2014-08-28T00:00:00"/>
    <x v="0"/>
    <s v="CR-12625"/>
    <s v="Corey Roper"/>
    <s v="Home Office"/>
    <s v="United States"/>
    <s v="Grand Rapids"/>
    <x v="12"/>
    <n v="49505"/>
    <x v="2"/>
    <s v="OFF-PA-10001934"/>
    <x v="1"/>
    <s v="Paper"/>
    <s v="Xerox 1993"/>
    <n v="19.440000000000001"/>
    <n v="3"/>
    <x v="0"/>
    <n v="9.5256000000000007"/>
    <n v="0.49"/>
  </r>
  <r>
    <n v="8696"/>
    <s v="CA-2017-127096"/>
    <x v="174"/>
    <x v="3"/>
    <n v="9"/>
    <x v="8"/>
    <s v="Fri"/>
    <d v="2017-09-17T00:00:00"/>
    <x v="0"/>
    <s v="CS-12400"/>
    <s v="Christopher Schild"/>
    <s v="Home Office"/>
    <s v="United States"/>
    <s v="San Francisco"/>
    <x v="1"/>
    <n v="94109"/>
    <x v="1"/>
    <s v="FUR-TA-10003473"/>
    <x v="0"/>
    <s v="Tables"/>
    <s v="Bretford Rectangular Conference Table Tops"/>
    <n v="300.904"/>
    <n v="1"/>
    <x v="2"/>
    <n v="11.283899999999999"/>
    <n v="3.7499999999999999E-2"/>
  </r>
  <r>
    <n v="8697"/>
    <s v="CA-2017-119284"/>
    <x v="140"/>
    <x v="3"/>
    <n v="6"/>
    <x v="1"/>
    <s v="Thu"/>
    <d v="2017-06-20T00:00:00"/>
    <x v="1"/>
    <s v="TS-21205"/>
    <s v="Thomas Seio"/>
    <s v="Corporate"/>
    <s v="United States"/>
    <s v="Nashville"/>
    <x v="18"/>
    <n v="37211"/>
    <x v="0"/>
    <s v="TEC-PH-10001051"/>
    <x v="2"/>
    <s v="Phones"/>
    <s v="HTC One"/>
    <n v="239.976"/>
    <n v="3"/>
    <x v="2"/>
    <n v="26.997299999999999"/>
    <n v="0.1125"/>
  </r>
  <r>
    <n v="8704"/>
    <s v="CA-2015-133494"/>
    <x v="874"/>
    <x v="1"/>
    <n v="3"/>
    <x v="10"/>
    <s v="Sun"/>
    <d v="2015-03-05T00:00:00"/>
    <x v="1"/>
    <s v="RP-19390"/>
    <s v="Resi Pölking"/>
    <s v="Consumer"/>
    <s v="United States"/>
    <s v="Philadelphia"/>
    <x v="9"/>
    <n v="19120"/>
    <x v="3"/>
    <s v="OFF-AP-10002906"/>
    <x v="1"/>
    <s v="Appliances"/>
    <s v="Hoover Replacement Belt for Commercial Guardsman Heavy-Duty Upright Vacuum"/>
    <n v="3.552"/>
    <n v="2"/>
    <x v="2"/>
    <n v="0.44400000000000001"/>
    <n v="0.125"/>
  </r>
  <r>
    <n v="8705"/>
    <s v="CA-2016-111318"/>
    <x v="309"/>
    <x v="0"/>
    <n v="7"/>
    <x v="7"/>
    <s v="Sat"/>
    <d v="2016-07-26T00:00:00"/>
    <x v="2"/>
    <s v="IL-15100"/>
    <s v="Ivan Liston"/>
    <s v="Consumer"/>
    <s v="United States"/>
    <s v="Houston"/>
    <x v="5"/>
    <n v="77041"/>
    <x v="2"/>
    <s v="TEC-PH-10004100"/>
    <x v="2"/>
    <s v="Phones"/>
    <s v="Griffin GC17055 Auxiliary Audio Cable"/>
    <n v="115.136"/>
    <n v="8"/>
    <x v="2"/>
    <n v="11.5136"/>
    <n v="0.1"/>
  </r>
  <r>
    <n v="8706"/>
    <s v="US-2014-132745"/>
    <x v="1196"/>
    <x v="2"/>
    <n v="10"/>
    <x v="2"/>
    <s v="Wed"/>
    <d v="2014-10-05T00:00:00"/>
    <x v="1"/>
    <s v="NF-18475"/>
    <s v="Neil Französisch"/>
    <s v="Home Office"/>
    <s v="United States"/>
    <s v="Reno"/>
    <x v="33"/>
    <n v="89502"/>
    <x v="1"/>
    <s v="OFF-FA-10000254"/>
    <x v="1"/>
    <s v="Fasteners"/>
    <s v="Sterling Rubber Bands by Alliance"/>
    <n v="4.71"/>
    <n v="1"/>
    <x v="0"/>
    <n v="0"/>
    <n v="0"/>
  </r>
  <r>
    <n v="8707"/>
    <s v="CA-2014-146815"/>
    <x v="78"/>
    <x v="2"/>
    <n v="9"/>
    <x v="8"/>
    <s v="Mon"/>
    <d v="2014-09-13T00:00:00"/>
    <x v="1"/>
    <s v="PP-18955"/>
    <s v="Paul Prost"/>
    <s v="Home Office"/>
    <s v="United States"/>
    <s v="New York City"/>
    <x v="15"/>
    <n v="10009"/>
    <x v="3"/>
    <s v="FUR-CH-10004289"/>
    <x v="0"/>
    <s v="Chairs"/>
    <s v="Global Super Steno Chair"/>
    <n v="172.76400000000001"/>
    <n v="2"/>
    <x v="9"/>
    <n v="13.437200000000001"/>
    <n v="7.7777777777777779E-2"/>
  </r>
  <r>
    <n v="8709"/>
    <s v="CA-2014-119144"/>
    <x v="904"/>
    <x v="2"/>
    <n v="11"/>
    <x v="0"/>
    <s v="Sun"/>
    <d v="2014-11-18T00:00:00"/>
    <x v="2"/>
    <s v="JD-16150"/>
    <s v="Justin Deggeller"/>
    <s v="Corporate"/>
    <s v="United States"/>
    <s v="Los Angeles"/>
    <x v="1"/>
    <n v="90008"/>
    <x v="1"/>
    <s v="TEC-PH-10004188"/>
    <x v="2"/>
    <s v="Phones"/>
    <s v="OtterBox Commuter Series Case - Samsung Galaxy S4"/>
    <n v="79.968000000000004"/>
    <n v="4"/>
    <x v="2"/>
    <n v="-17.992799999999999"/>
    <n v="-0.22499999999999998"/>
  </r>
  <r>
    <n v="8712"/>
    <s v="CA-2014-105648"/>
    <x v="222"/>
    <x v="2"/>
    <n v="3"/>
    <x v="10"/>
    <s v="Mon"/>
    <d v="2014-03-07T00:00:00"/>
    <x v="1"/>
    <s v="EJ-14155"/>
    <s v="Eva Jacobs"/>
    <s v="Consumer"/>
    <s v="United States"/>
    <s v="San Diego"/>
    <x v="1"/>
    <n v="92037"/>
    <x v="1"/>
    <s v="FUR-TA-10002958"/>
    <x v="0"/>
    <s v="Tables"/>
    <s v="Bevis Oval Conference Table, Walnut"/>
    <n v="626.35199999999998"/>
    <n v="3"/>
    <x v="2"/>
    <n v="-23.488199999999999"/>
    <n v="-3.7499999999999999E-2"/>
  </r>
  <r>
    <n v="8713"/>
    <s v="US-2015-145422"/>
    <x v="155"/>
    <x v="1"/>
    <n v="12"/>
    <x v="4"/>
    <s v="Thu"/>
    <d v="2015-12-07T00:00:00"/>
    <x v="1"/>
    <s v="PW-19240"/>
    <s v="Pierre Wener"/>
    <s v="Consumer"/>
    <s v="United States"/>
    <s v="San Francisco"/>
    <x v="1"/>
    <n v="94110"/>
    <x v="1"/>
    <s v="FUR-BO-10002213"/>
    <x v="0"/>
    <s v="Bookcases"/>
    <s v="Sauder Forest Hills Library, Woodland Oak Finish"/>
    <n v="359.49900000000002"/>
    <n v="3"/>
    <x v="11"/>
    <n v="-29.605799999999999"/>
    <n v="-8.2352941176470573E-2"/>
  </r>
  <r>
    <n v="8714"/>
    <s v="CA-2017-136623"/>
    <x v="494"/>
    <x v="3"/>
    <n v="7"/>
    <x v="7"/>
    <s v="Tue"/>
    <d v="2017-07-16T00:00:00"/>
    <x v="1"/>
    <s v="TS-21430"/>
    <s v="Tom Stivers"/>
    <s v="Corporate"/>
    <s v="United States"/>
    <s v="San Diego"/>
    <x v="1"/>
    <n v="92105"/>
    <x v="1"/>
    <s v="TEC-PH-10000004"/>
    <x v="2"/>
    <s v="Phones"/>
    <s v="Belkin iPhone and iPad Lightning Cable"/>
    <n v="71.951999999999998"/>
    <n v="6"/>
    <x v="2"/>
    <n v="5.3963999999999999"/>
    <n v="7.4999999999999997E-2"/>
  </r>
  <r>
    <n v="8716"/>
    <s v="CA-2017-121678"/>
    <x v="670"/>
    <x v="3"/>
    <n v="11"/>
    <x v="0"/>
    <s v="Thu"/>
    <d v="2017-11-20T00:00:00"/>
    <x v="0"/>
    <s v="BM-11650"/>
    <s v="Brian Moss"/>
    <s v="Corporate"/>
    <s v="United States"/>
    <s v="Elyria"/>
    <x v="24"/>
    <n v="44035"/>
    <x v="3"/>
    <s v="OFF-BI-10002949"/>
    <x v="1"/>
    <s v="Binders"/>
    <s v="Prestige Round Ring Binders"/>
    <n v="1.8240000000000001"/>
    <n v="1"/>
    <x v="7"/>
    <n v="-1.3984000000000001"/>
    <n v="-0.76666666666666672"/>
  </r>
  <r>
    <n v="8717"/>
    <s v="CA-2016-120824"/>
    <x v="1"/>
    <x v="0"/>
    <n v="6"/>
    <x v="1"/>
    <s v="Sun"/>
    <d v="2016-06-16T00:00:00"/>
    <x v="0"/>
    <s v="AW-10930"/>
    <s v="Arthur Wiediger"/>
    <s v="Home Office"/>
    <s v="United States"/>
    <s v="Houston"/>
    <x v="5"/>
    <n v="77070"/>
    <x v="2"/>
    <s v="OFF-AP-10001242"/>
    <x v="1"/>
    <s v="Appliances"/>
    <s v="APC 7 Outlet Network SurgeArrest Surge Protector"/>
    <n v="64.384"/>
    <n v="4"/>
    <x v="3"/>
    <n v="-160.96"/>
    <n v="-2.5"/>
  </r>
  <r>
    <n v="8724"/>
    <s v="US-2016-135209"/>
    <x v="719"/>
    <x v="0"/>
    <n v="12"/>
    <x v="4"/>
    <s v="Thu"/>
    <d v="2016-12-31T00:00:00"/>
    <x v="0"/>
    <s v="MH-17290"/>
    <s v="Marc Harrigan"/>
    <s v="Home Office"/>
    <s v="United States"/>
    <s v="Miami"/>
    <x v="2"/>
    <n v="33178"/>
    <x v="0"/>
    <s v="OFF-PA-10002986"/>
    <x v="1"/>
    <s v="Paper"/>
    <s v="Xerox 1898"/>
    <n v="37.408000000000001"/>
    <n v="7"/>
    <x v="2"/>
    <n v="13.0928"/>
    <n v="0.35"/>
  </r>
  <r>
    <n v="8726"/>
    <s v="CA-2017-148145"/>
    <x v="256"/>
    <x v="3"/>
    <n v="3"/>
    <x v="10"/>
    <s v="Sat"/>
    <d v="2017-03-23T00:00:00"/>
    <x v="1"/>
    <s v="SW-20275"/>
    <s v="Scott Williamson"/>
    <s v="Consumer"/>
    <s v="United States"/>
    <s v="Seattle"/>
    <x v="4"/>
    <n v="98115"/>
    <x v="1"/>
    <s v="OFF-AR-10003752"/>
    <x v="1"/>
    <s v="Art"/>
    <s v="Deluxe Chalkboard Eraser Cleaner"/>
    <n v="46.2"/>
    <n v="4"/>
    <x v="0"/>
    <n v="21.251999999999999"/>
    <n v="0.45999999999999996"/>
  </r>
  <r>
    <n v="8727"/>
    <s v="CA-2015-103870"/>
    <x v="17"/>
    <x v="1"/>
    <n v="12"/>
    <x v="4"/>
    <s v="Sun"/>
    <d v="2015-12-31T00:00:00"/>
    <x v="1"/>
    <s v="SP-20860"/>
    <s v="Sung Pak"/>
    <s v="Corporate"/>
    <s v="United States"/>
    <s v="Murfreesboro"/>
    <x v="18"/>
    <n v="37130"/>
    <x v="0"/>
    <s v="TEC-AC-10002370"/>
    <x v="2"/>
    <s v="Accessories"/>
    <s v="Maxell CD-R Discs"/>
    <n v="4.7279999999999998"/>
    <n v="3"/>
    <x v="2"/>
    <n v="0.70920000000000005"/>
    <n v="0.15000000000000002"/>
  </r>
  <r>
    <n v="8732"/>
    <s v="CA-2015-111017"/>
    <x v="371"/>
    <x v="1"/>
    <n v="7"/>
    <x v="7"/>
    <s v="Fri"/>
    <d v="2015-08-06T00:00:00"/>
    <x v="1"/>
    <s v="SC-20695"/>
    <s v="Steve Chapman"/>
    <s v="Corporate"/>
    <s v="United States"/>
    <s v="Saint Louis"/>
    <x v="25"/>
    <n v="63116"/>
    <x v="2"/>
    <s v="OFF-SU-10002573"/>
    <x v="1"/>
    <s v="Supplies"/>
    <s v="Acme 10&quot; Easy Grip Assistive Scissors"/>
    <n v="52.59"/>
    <n v="3"/>
    <x v="0"/>
    <n v="15.776999999999999"/>
    <n v="0.3"/>
  </r>
  <r>
    <n v="8733"/>
    <s v="CA-2017-116988"/>
    <x v="812"/>
    <x v="3"/>
    <n v="6"/>
    <x v="1"/>
    <s v="Tue"/>
    <d v="2017-06-29T00:00:00"/>
    <x v="0"/>
    <s v="PW-19030"/>
    <s v="Pauline Webber"/>
    <s v="Corporate"/>
    <s v="United States"/>
    <s v="Seattle"/>
    <x v="4"/>
    <n v="98105"/>
    <x v="1"/>
    <s v="OFF-PA-10003848"/>
    <x v="1"/>
    <s v="Paper"/>
    <s v="Xerox 1997"/>
    <n v="19.440000000000001"/>
    <n v="3"/>
    <x v="0"/>
    <n v="9.3312000000000008"/>
    <n v="0.48000000000000004"/>
  </r>
  <r>
    <n v="8736"/>
    <s v="US-2014-169390"/>
    <x v="314"/>
    <x v="2"/>
    <n v="2"/>
    <x v="11"/>
    <s v="Fri"/>
    <d v="2014-02-10T00:00:00"/>
    <x v="0"/>
    <s v="CS-12250"/>
    <s v="Chris Selesnick"/>
    <s v="Corporate"/>
    <s v="United States"/>
    <s v="New York City"/>
    <x v="15"/>
    <n v="10024"/>
    <x v="3"/>
    <s v="OFF-ST-10001558"/>
    <x v="1"/>
    <s v="Storage"/>
    <s v="Acco Perma 4000 Stacking Storage Drawers"/>
    <n v="64.959999999999994"/>
    <n v="4"/>
    <x v="0"/>
    <n v="9.7439999999999998"/>
    <n v="0.15000000000000002"/>
  </r>
  <r>
    <n v="8737"/>
    <s v="CA-2016-168774"/>
    <x v="905"/>
    <x v="0"/>
    <n v="9"/>
    <x v="8"/>
    <s v="Sun"/>
    <d v="2016-09-09T00:00:00"/>
    <x v="1"/>
    <s v="RP-19855"/>
    <s v="Roy Phan"/>
    <s v="Corporate"/>
    <s v="United States"/>
    <s v="Woodbury"/>
    <x v="11"/>
    <n v="55125"/>
    <x v="2"/>
    <s v="OFF-ST-10001490"/>
    <x v="1"/>
    <s v="Storage"/>
    <s v="Hot File 7-Pocket, Floor Stand"/>
    <n v="535.41"/>
    <n v="3"/>
    <x v="0"/>
    <n v="160.62299999999999"/>
    <n v="0.3"/>
  </r>
  <r>
    <n v="8738"/>
    <s v="CA-2017-161592"/>
    <x v="1185"/>
    <x v="3"/>
    <n v="4"/>
    <x v="3"/>
    <s v="Thu"/>
    <d v="2017-04-10T00:00:00"/>
    <x v="1"/>
    <s v="CS-12175"/>
    <s v="Charles Sheldon"/>
    <s v="Corporate"/>
    <s v="United States"/>
    <s v="Chattanooga"/>
    <x v="18"/>
    <n v="37421"/>
    <x v="0"/>
    <s v="OFF-BI-10003669"/>
    <x v="1"/>
    <s v="Binders"/>
    <s v="3M Organizer Strips"/>
    <n v="8.1"/>
    <n v="5"/>
    <x v="7"/>
    <n v="-5.94"/>
    <n v="-0.73333333333333339"/>
  </r>
  <r>
    <n v="8739"/>
    <s v="US-2017-131961"/>
    <x v="166"/>
    <x v="3"/>
    <n v="12"/>
    <x v="4"/>
    <s v="Fri"/>
    <d v="2017-12-11T00:00:00"/>
    <x v="2"/>
    <s v="MJ-17740"/>
    <s v="Max Jones"/>
    <s v="Consumer"/>
    <s v="United States"/>
    <s v="Philadelphia"/>
    <x v="9"/>
    <n v="19140"/>
    <x v="3"/>
    <s v="OFF-AR-10004441"/>
    <x v="1"/>
    <s v="Art"/>
    <s v="BIC Brite Liner Highlighters"/>
    <n v="13.247999999999999"/>
    <n v="4"/>
    <x v="2"/>
    <n v="3.6432000000000002"/>
    <n v="0.27500000000000002"/>
  </r>
  <r>
    <n v="8741"/>
    <s v="CA-2016-102498"/>
    <x v="1128"/>
    <x v="0"/>
    <n v="7"/>
    <x v="7"/>
    <s v="Sun"/>
    <d v="2016-07-25T00:00:00"/>
    <x v="2"/>
    <s v="JG-15160"/>
    <s v="James Galang"/>
    <s v="Consumer"/>
    <s v="United States"/>
    <s v="Lafayette"/>
    <x v="28"/>
    <n v="70506"/>
    <x v="0"/>
    <s v="OFF-AR-10004456"/>
    <x v="1"/>
    <s v="Art"/>
    <s v="Panasonic KP-4ABK Battery-Operated Pencil Sharpener"/>
    <n v="73.2"/>
    <n v="5"/>
    <x v="0"/>
    <n v="21.228000000000002"/>
    <n v="0.29000000000000004"/>
  </r>
  <r>
    <n v="8743"/>
    <s v="US-2015-144771"/>
    <x v="650"/>
    <x v="1"/>
    <n v="10"/>
    <x v="2"/>
    <s v="Fri"/>
    <d v="2015-10-04T00:00:00"/>
    <x v="2"/>
    <s v="CK-12205"/>
    <s v="Chloris Kastensmidt"/>
    <s v="Consumer"/>
    <s v="United States"/>
    <s v="Hillsboro"/>
    <x v="21"/>
    <n v="97123"/>
    <x v="1"/>
    <s v="FUR-FU-10000629"/>
    <x v="0"/>
    <s v="Furnishings"/>
    <s v="9-3/4 Diameter Round Wall Clock"/>
    <n v="11.032"/>
    <n v="1"/>
    <x v="2"/>
    <n v="3.0337999999999998"/>
    <n v="0.27499999999999997"/>
  </r>
  <r>
    <n v="8745"/>
    <s v="CA-2015-162376"/>
    <x v="6"/>
    <x v="1"/>
    <n v="11"/>
    <x v="0"/>
    <s v="Sun"/>
    <d v="2015-11-25T00:00:00"/>
    <x v="0"/>
    <s v="HD-14785"/>
    <s v="Harold Dahlen"/>
    <s v="Home Office"/>
    <s v="United States"/>
    <s v="Cambridge"/>
    <x v="31"/>
    <n v="2138"/>
    <x v="3"/>
    <s v="OFF-AR-10003056"/>
    <x v="1"/>
    <s v="Art"/>
    <s v="Newell 341"/>
    <n v="17.12"/>
    <n v="4"/>
    <x v="0"/>
    <n v="4.9648000000000003"/>
    <n v="0.28999999999999998"/>
  </r>
  <r>
    <n v="8752"/>
    <s v="CA-2016-105662"/>
    <x v="462"/>
    <x v="0"/>
    <n v="5"/>
    <x v="5"/>
    <s v="Thu"/>
    <d v="2016-05-09T00:00:00"/>
    <x v="1"/>
    <s v="RB-19465"/>
    <s v="Rick Bensley"/>
    <s v="Home Office"/>
    <s v="United States"/>
    <s v="Tallahassee"/>
    <x v="2"/>
    <n v="32303"/>
    <x v="0"/>
    <s v="OFF-PA-10001001"/>
    <x v="1"/>
    <s v="Paper"/>
    <s v="Snap-A-Way Black Print Carbonless Speed Message, No Reply Area, Duplicate"/>
    <n v="93.248000000000005"/>
    <n v="4"/>
    <x v="2"/>
    <n v="31.4712"/>
    <n v="0.33749999999999997"/>
  </r>
  <r>
    <n v="8754"/>
    <s v="CA-2017-152198"/>
    <x v="425"/>
    <x v="3"/>
    <n v="9"/>
    <x v="8"/>
    <s v="Sat"/>
    <d v="2017-09-10T00:00:00"/>
    <x v="2"/>
    <s v="JD-16015"/>
    <s v="Joy Daniels"/>
    <s v="Consumer"/>
    <s v="United States"/>
    <s v="Toledo"/>
    <x v="24"/>
    <n v="43615"/>
    <x v="3"/>
    <s v="OFF-LA-10000443"/>
    <x v="1"/>
    <s v="Labels"/>
    <s v="Avery 501"/>
    <n v="17.712"/>
    <n v="6"/>
    <x v="2"/>
    <n v="5.9778000000000002"/>
    <n v="0.33750000000000002"/>
  </r>
  <r>
    <n v="8757"/>
    <s v="CA-2016-114307"/>
    <x v="402"/>
    <x v="0"/>
    <n v="7"/>
    <x v="7"/>
    <s v="Fri"/>
    <d v="2016-07-26T00:00:00"/>
    <x v="1"/>
    <s v="MF-17665"/>
    <s v="Maureen Fritzler"/>
    <s v="Corporate"/>
    <s v="United States"/>
    <s v="Columbia"/>
    <x v="39"/>
    <n v="21044"/>
    <x v="3"/>
    <s v="OFF-AP-10002350"/>
    <x v="1"/>
    <s v="Appliances"/>
    <s v="Belkin F9H710-06 7 Outlet SurgeMaster Surge Protector"/>
    <n v="37.68"/>
    <n v="2"/>
    <x v="0"/>
    <n v="10.5504"/>
    <n v="0.27999999999999997"/>
  </r>
  <r>
    <n v="8761"/>
    <s v="CA-2016-159891"/>
    <x v="1005"/>
    <x v="0"/>
    <n v="1"/>
    <x v="9"/>
    <s v="Sun"/>
    <d v="2016-02-06T00:00:00"/>
    <x v="1"/>
    <s v="BF-11170"/>
    <s v="Ben Ferrer"/>
    <s v="Home Office"/>
    <s v="United States"/>
    <s v="Atlanta"/>
    <x v="32"/>
    <n v="30318"/>
    <x v="0"/>
    <s v="OFF-BI-10003527"/>
    <x v="1"/>
    <s v="Binders"/>
    <s v="Fellowes PB500 Electric Punch Plastic Comb Binding Machine with Manual Bind"/>
    <n v="1270.99"/>
    <n v="1"/>
    <x v="0"/>
    <n v="635.495"/>
    <n v="0.5"/>
  </r>
  <r>
    <n v="8763"/>
    <s v="CA-2016-112578"/>
    <x v="719"/>
    <x v="0"/>
    <n v="12"/>
    <x v="4"/>
    <s v="Thu"/>
    <d v="2017-01-02T00:00:00"/>
    <x v="1"/>
    <s v="FO-14305"/>
    <s v="Frank Olsen"/>
    <s v="Consumer"/>
    <s v="United States"/>
    <s v="Sacramento"/>
    <x v="1"/>
    <n v="95823"/>
    <x v="1"/>
    <s v="OFF-ST-10003722"/>
    <x v="1"/>
    <s v="Storage"/>
    <s v="Project Tote Personal File"/>
    <n v="14.03"/>
    <n v="1"/>
    <x v="0"/>
    <n v="4.0686999999999998"/>
    <n v="0.28999999999999998"/>
  </r>
  <r>
    <n v="8765"/>
    <s v="CA-2015-107083"/>
    <x v="82"/>
    <x v="1"/>
    <n v="11"/>
    <x v="0"/>
    <s v="Sat"/>
    <d v="2015-11-27T00:00:00"/>
    <x v="1"/>
    <s v="BB-11545"/>
    <s v="Brenda Bowman"/>
    <s v="Corporate"/>
    <s v="United States"/>
    <s v="Fort Worth"/>
    <x v="5"/>
    <n v="76106"/>
    <x v="2"/>
    <s v="OFF-AR-10002257"/>
    <x v="1"/>
    <s v="Art"/>
    <s v="Eldon Spacemaker Box, Quick-Snap Lid, Clear"/>
    <n v="5.3440000000000003"/>
    <n v="2"/>
    <x v="2"/>
    <n v="0.73480000000000001"/>
    <n v="0.13749999999999998"/>
  </r>
  <r>
    <n v="8769"/>
    <s v="CA-2015-151722"/>
    <x v="346"/>
    <x v="1"/>
    <n v="10"/>
    <x v="2"/>
    <s v="Mon"/>
    <d v="2015-10-09T00:00:00"/>
    <x v="1"/>
    <s v="IL-15100"/>
    <s v="Ivan Liston"/>
    <s v="Consumer"/>
    <s v="United States"/>
    <s v="Columbus"/>
    <x v="24"/>
    <n v="43229"/>
    <x v="3"/>
    <s v="TEC-AC-10000892"/>
    <x v="2"/>
    <s v="Accessories"/>
    <s v="NETGEAR N750 Dual Band Wi-Fi Gigabit Router"/>
    <n v="288"/>
    <n v="4"/>
    <x v="2"/>
    <n v="57.6"/>
    <n v="0.2"/>
  </r>
  <r>
    <n v="8770"/>
    <s v="CA-2016-151148"/>
    <x v="126"/>
    <x v="0"/>
    <n v="9"/>
    <x v="8"/>
    <s v="Mon"/>
    <d v="2016-09-13T00:00:00"/>
    <x v="3"/>
    <s v="PO-19180"/>
    <s v="Philisse Overcash"/>
    <s v="Home Office"/>
    <s v="United States"/>
    <s v="Louisville"/>
    <x v="22"/>
    <n v="80027"/>
    <x v="1"/>
    <s v="TEC-PH-10001870"/>
    <x v="2"/>
    <s v="Phones"/>
    <s v="Lunatik TT5L-002 Taktik Strike Impact Protection System for iPhone 5"/>
    <n v="146.952"/>
    <n v="3"/>
    <x v="2"/>
    <n v="9.1844999999999999"/>
    <n v="6.25E-2"/>
  </r>
  <r>
    <n v="8772"/>
    <s v="CA-2017-115882"/>
    <x v="32"/>
    <x v="3"/>
    <n v="9"/>
    <x v="8"/>
    <s v="Thu"/>
    <d v="2017-09-17T00:00:00"/>
    <x v="2"/>
    <s v="DB-13555"/>
    <s v="Dorothy Badders"/>
    <s v="Corporate"/>
    <s v="United States"/>
    <s v="Raleigh"/>
    <x v="3"/>
    <n v="27604"/>
    <x v="0"/>
    <s v="OFF-AP-10002534"/>
    <x v="1"/>
    <s v="Appliances"/>
    <s v="3.6 Cubic Foot Counter Height Office Refrigerator"/>
    <n v="942.78399999999999"/>
    <n v="4"/>
    <x v="2"/>
    <n v="94.278400000000005"/>
    <n v="0.1"/>
  </r>
  <r>
    <n v="8774"/>
    <s v="CA-2015-132276"/>
    <x v="1197"/>
    <x v="1"/>
    <n v="2"/>
    <x v="11"/>
    <s v="Mon"/>
    <d v="2015-02-28T00:00:00"/>
    <x v="1"/>
    <s v="LC-16960"/>
    <s v="Lindsay Castell"/>
    <s v="Home Office"/>
    <s v="United States"/>
    <s v="New York City"/>
    <x v="15"/>
    <n v="10024"/>
    <x v="3"/>
    <s v="OFF-AP-10000804"/>
    <x v="1"/>
    <s v="Appliances"/>
    <s v="Hoover Portapower Portable Vacuum"/>
    <n v="26.88"/>
    <n v="6"/>
    <x v="0"/>
    <n v="6.72"/>
    <n v="0.25"/>
  </r>
  <r>
    <n v="8776"/>
    <s v="CA-2016-163636"/>
    <x v="5"/>
    <x v="0"/>
    <n v="12"/>
    <x v="4"/>
    <s v="Mon"/>
    <d v="2016-12-09T00:00:00"/>
    <x v="0"/>
    <s v="MP-18175"/>
    <s v="Mike Pelletier"/>
    <s v="Home Office"/>
    <s v="United States"/>
    <s v="Chicago"/>
    <x v="10"/>
    <n v="60623"/>
    <x v="2"/>
    <s v="OFF-AR-10001547"/>
    <x v="1"/>
    <s v="Art"/>
    <s v="Newell 311"/>
    <n v="3.536"/>
    <n v="2"/>
    <x v="2"/>
    <n v="0.30940000000000001"/>
    <n v="8.7500000000000008E-2"/>
  </r>
  <r>
    <n v="8777"/>
    <s v="CA-2016-102813"/>
    <x v="412"/>
    <x v="0"/>
    <n v="7"/>
    <x v="7"/>
    <s v="Sat"/>
    <d v="2016-07-03T00:00:00"/>
    <x v="2"/>
    <s v="EA-14035"/>
    <s v="Erin Ashbrook"/>
    <s v="Corporate"/>
    <s v="United States"/>
    <s v="Huntsville"/>
    <x v="5"/>
    <n v="77340"/>
    <x v="2"/>
    <s v="FUR-CH-10000665"/>
    <x v="0"/>
    <s v="Chairs"/>
    <s v="Global Airflow Leather Mesh Back Chair, Black"/>
    <n v="528.42999999999995"/>
    <n v="5"/>
    <x v="4"/>
    <n v="0"/>
    <n v="0"/>
  </r>
  <r>
    <n v="8779"/>
    <s v="CA-2017-135377"/>
    <x v="1091"/>
    <x v="3"/>
    <n v="12"/>
    <x v="4"/>
    <s v="Wed"/>
    <d v="2017-12-18T00:00:00"/>
    <x v="1"/>
    <s v="BP-11095"/>
    <s v="Bart Pistole"/>
    <s v="Corporate"/>
    <s v="United States"/>
    <s v="New York City"/>
    <x v="15"/>
    <n v="10024"/>
    <x v="3"/>
    <s v="FUR-BO-10004015"/>
    <x v="0"/>
    <s v="Bookcases"/>
    <s v="Bush Andora Bookcase, Maple/Graphite Gray Finish"/>
    <n v="287.976"/>
    <n v="3"/>
    <x v="2"/>
    <n v="7.1993999999999998"/>
    <n v="2.4999999999999998E-2"/>
  </r>
  <r>
    <n v="8780"/>
    <s v="CA-2015-165813"/>
    <x v="304"/>
    <x v="1"/>
    <n v="3"/>
    <x v="10"/>
    <s v="Fri"/>
    <d v="2015-03-22T00:00:00"/>
    <x v="0"/>
    <s v="BM-11785"/>
    <s v="Bryan Mills"/>
    <s v="Consumer"/>
    <s v="United States"/>
    <s v="Salem"/>
    <x v="21"/>
    <n v="97301"/>
    <x v="1"/>
    <s v="OFF-ST-10004258"/>
    <x v="1"/>
    <s v="Storage"/>
    <s v="Portable Personal File Box"/>
    <n v="29.303999999999998"/>
    <n v="3"/>
    <x v="2"/>
    <n v="2.5640999999999998"/>
    <n v="8.7499999999999994E-2"/>
  </r>
  <r>
    <n v="8781"/>
    <s v="CA-2015-133585"/>
    <x v="874"/>
    <x v="1"/>
    <n v="3"/>
    <x v="10"/>
    <s v="Sun"/>
    <d v="2015-03-04T00:00:00"/>
    <x v="2"/>
    <s v="CM-12715"/>
    <s v="Craig Molinari"/>
    <s v="Corporate"/>
    <s v="United States"/>
    <s v="Houston"/>
    <x v="5"/>
    <n v="77070"/>
    <x v="2"/>
    <s v="OFF-AR-10003696"/>
    <x v="1"/>
    <s v="Art"/>
    <s v="Panasonic KP-350BK Electric Pencil Sharpener with Auto Stop"/>
    <n v="55.328000000000003"/>
    <n v="2"/>
    <x v="2"/>
    <n v="6.2244000000000002"/>
    <n v="0.1125"/>
  </r>
  <r>
    <n v="8783"/>
    <s v="CA-2016-116911"/>
    <x v="305"/>
    <x v="0"/>
    <n v="9"/>
    <x v="8"/>
    <s v="Thu"/>
    <d v="2016-09-20T00:00:00"/>
    <x v="1"/>
    <s v="JD-16150"/>
    <s v="Justin Deggeller"/>
    <s v="Corporate"/>
    <s v="United States"/>
    <s v="Twin Falls"/>
    <x v="45"/>
    <n v="83301"/>
    <x v="1"/>
    <s v="OFF-BI-10001249"/>
    <x v="1"/>
    <s v="Binders"/>
    <s v="Avery Heavy-Duty EZD View Binder with Locking Rings"/>
    <n v="20.416"/>
    <n v="4"/>
    <x v="2"/>
    <n v="6.6352000000000002"/>
    <n v="0.32500000000000001"/>
  </r>
  <r>
    <n v="8786"/>
    <s v="CA-2017-145765"/>
    <x v="39"/>
    <x v="3"/>
    <n v="5"/>
    <x v="5"/>
    <s v="Sun"/>
    <d v="2017-06-02T00:00:00"/>
    <x v="1"/>
    <s v="CM-11815"/>
    <s v="Candace McMahon"/>
    <s v="Corporate"/>
    <s v="United States"/>
    <s v="Phoenix"/>
    <x v="16"/>
    <n v="85023"/>
    <x v="1"/>
    <s v="TEC-PH-10001305"/>
    <x v="2"/>
    <s v="Phones"/>
    <s v="Panasonic KX TS208W Corded phone"/>
    <n v="195.96"/>
    <n v="5"/>
    <x v="2"/>
    <n v="19.596"/>
    <n v="9.9999999999999992E-2"/>
  </r>
  <r>
    <n v="8791"/>
    <s v="CA-2015-169572"/>
    <x v="680"/>
    <x v="1"/>
    <n v="9"/>
    <x v="8"/>
    <s v="Sun"/>
    <d v="2015-09-12T00:00:00"/>
    <x v="1"/>
    <s v="AG-10525"/>
    <s v="Andy Gerbode"/>
    <s v="Corporate"/>
    <s v="United States"/>
    <s v="Richmond"/>
    <x v="17"/>
    <n v="23223"/>
    <x v="0"/>
    <s v="OFF-BI-10002799"/>
    <x v="1"/>
    <s v="Binders"/>
    <s v="SlimView Poly Binder, 3/8&quot;"/>
    <n v="46.62"/>
    <n v="9"/>
    <x v="0"/>
    <n v="21.4452"/>
    <n v="0.46"/>
  </r>
  <r>
    <n v="8792"/>
    <s v="CA-2017-162075"/>
    <x v="256"/>
    <x v="3"/>
    <n v="3"/>
    <x v="10"/>
    <s v="Sat"/>
    <d v="2017-03-24T00:00:00"/>
    <x v="1"/>
    <s v="TT-21220"/>
    <s v="Thomas Thornton"/>
    <s v="Consumer"/>
    <s v="United States"/>
    <s v="Houston"/>
    <x v="5"/>
    <n v="77041"/>
    <x v="2"/>
    <s v="TEC-PH-10001557"/>
    <x v="2"/>
    <s v="Phones"/>
    <s v="Pyle PMP37LED"/>
    <n v="537.54399999999998"/>
    <n v="7"/>
    <x v="2"/>
    <n v="47.0351"/>
    <n v="8.7500000000000008E-2"/>
  </r>
  <r>
    <n v="8793"/>
    <s v="CA-2014-162992"/>
    <x v="173"/>
    <x v="2"/>
    <n v="12"/>
    <x v="4"/>
    <s v="Fri"/>
    <d v="2014-12-21T00:00:00"/>
    <x v="2"/>
    <s v="BP-11095"/>
    <s v="Bart Pistole"/>
    <s v="Corporate"/>
    <s v="United States"/>
    <s v="Los Angeles"/>
    <x v="1"/>
    <n v="90008"/>
    <x v="1"/>
    <s v="OFF-LA-10001934"/>
    <x v="1"/>
    <s v="Labels"/>
    <s v="Avery 516"/>
    <n v="14.62"/>
    <n v="2"/>
    <x v="0"/>
    <n v="6.8714000000000004"/>
    <n v="0.47000000000000003"/>
  </r>
  <r>
    <n v="8797"/>
    <s v="CA-2016-106397"/>
    <x v="273"/>
    <x v="0"/>
    <n v="7"/>
    <x v="7"/>
    <s v="Thu"/>
    <d v="2016-07-13T00:00:00"/>
    <x v="1"/>
    <s v="MJ-17740"/>
    <s v="Max Jones"/>
    <s v="Consumer"/>
    <s v="United States"/>
    <s v="Orem"/>
    <x v="7"/>
    <n v="84057"/>
    <x v="1"/>
    <s v="OFF-PA-10003441"/>
    <x v="1"/>
    <s v="Paper"/>
    <s v="Xerox 226"/>
    <n v="12.96"/>
    <n v="2"/>
    <x v="0"/>
    <n v="6.2207999999999997"/>
    <n v="0.47999999999999993"/>
  </r>
  <r>
    <n v="8799"/>
    <s v="US-2016-150140"/>
    <x v="1198"/>
    <x v="0"/>
    <n v="4"/>
    <x v="3"/>
    <s v="Wed"/>
    <d v="2016-04-10T00:00:00"/>
    <x v="1"/>
    <s v="VM-21685"/>
    <s v="Valerie Mitchum"/>
    <s v="Home Office"/>
    <s v="United States"/>
    <s v="Burlington"/>
    <x v="42"/>
    <n v="5408"/>
    <x v="3"/>
    <s v="TEC-PH-10002555"/>
    <x v="2"/>
    <s v="Phones"/>
    <s v="Nortel Meridian M5316 Digital phone"/>
    <n v="1294.75"/>
    <n v="5"/>
    <x v="0"/>
    <n v="336.63499999999999"/>
    <n v="0.26"/>
  </r>
  <r>
    <n v="8800"/>
    <s v="CA-2014-116666"/>
    <x v="1199"/>
    <x v="2"/>
    <n v="5"/>
    <x v="5"/>
    <s v="Thu"/>
    <d v="2014-05-10T00:00:00"/>
    <x v="2"/>
    <s v="KT-16480"/>
    <s v="Kean Thornton"/>
    <s v="Consumer"/>
    <s v="United States"/>
    <s v="Philadelphia"/>
    <x v="9"/>
    <n v="19134"/>
    <x v="3"/>
    <s v="TEC-CO-10001449"/>
    <x v="2"/>
    <s v="Copiers"/>
    <s v="Hewlett Packard LaserJet 3310 Copier"/>
    <n v="1799.97"/>
    <n v="5"/>
    <x v="8"/>
    <n v="239.99600000000001"/>
    <n v="0.13333333333333333"/>
  </r>
  <r>
    <n v="8802"/>
    <s v="CA-2016-140935"/>
    <x v="336"/>
    <x v="0"/>
    <n v="11"/>
    <x v="0"/>
    <s v="Thu"/>
    <d v="2016-11-12T00:00:00"/>
    <x v="2"/>
    <s v="AB-10015"/>
    <s v="Aaron Bergman"/>
    <s v="Consumer"/>
    <s v="United States"/>
    <s v="Oklahoma City"/>
    <x v="26"/>
    <n v="73120"/>
    <x v="2"/>
    <s v="TEC-PH-10000562"/>
    <x v="2"/>
    <s v="Phones"/>
    <s v="Samsung Convoy 3"/>
    <n v="221.98"/>
    <n v="2"/>
    <x v="0"/>
    <n v="62.154400000000003"/>
    <n v="0.28000000000000003"/>
  </r>
  <r>
    <n v="8804"/>
    <s v="CA-2014-157644"/>
    <x v="517"/>
    <x v="2"/>
    <n v="12"/>
    <x v="4"/>
    <s v="Wed"/>
    <d v="2015-01-01T00:00:00"/>
    <x v="2"/>
    <s v="AH-10030"/>
    <s v="Aaron Hawkins"/>
    <s v="Corporate"/>
    <s v="United States"/>
    <s v="New York City"/>
    <x v="15"/>
    <n v="10035"/>
    <x v="3"/>
    <s v="TEC-AC-10003614"/>
    <x v="2"/>
    <s v="Accessories"/>
    <s v="Verbatim 25 GB 6x Blu-ray Single Layer Recordable Disc, 10/Pack"/>
    <n v="34.770000000000003"/>
    <n v="3"/>
    <x v="0"/>
    <n v="11.4741"/>
    <n v="0.32999999999999996"/>
  </r>
  <r>
    <n v="8806"/>
    <s v="US-2017-100398"/>
    <x v="966"/>
    <x v="3"/>
    <n v="8"/>
    <x v="6"/>
    <s v="Sat"/>
    <d v="2017-08-23T00:00:00"/>
    <x v="1"/>
    <s v="DO-13435"/>
    <s v="Denny Ordway"/>
    <s v="Consumer"/>
    <s v="United States"/>
    <s v="Salt Lake City"/>
    <x v="7"/>
    <n v="84106"/>
    <x v="1"/>
    <s v="OFF-BI-10002133"/>
    <x v="1"/>
    <s v="Binders"/>
    <s v="Wilson Jones Elliptical Ring 3 1/2&quot; Capacity Binders, 800 sheets"/>
    <n v="102.72"/>
    <n v="3"/>
    <x v="2"/>
    <n v="37.235999999999997"/>
    <n v="0.36249999999999999"/>
  </r>
  <r>
    <n v="8807"/>
    <s v="CA-2016-113082"/>
    <x v="126"/>
    <x v="0"/>
    <n v="9"/>
    <x v="8"/>
    <s v="Mon"/>
    <d v="2016-09-16T00:00:00"/>
    <x v="1"/>
    <s v="MC-17590"/>
    <s v="Matt Collister"/>
    <s v="Corporate"/>
    <s v="United States"/>
    <s v="Utica"/>
    <x v="15"/>
    <n v="13501"/>
    <x v="3"/>
    <s v="FUR-FU-10002813"/>
    <x v="0"/>
    <s v="Furnishings"/>
    <s v="DAX Contemporary Wood Frame with Silver Metal Mat, Desktop, 11 x 14 Size"/>
    <n v="40.479999999999997"/>
    <n v="2"/>
    <x v="0"/>
    <n v="14.572800000000001"/>
    <n v="0.36000000000000004"/>
  </r>
  <r>
    <n v="8812"/>
    <s v="US-2016-140172"/>
    <x v="384"/>
    <x v="0"/>
    <n v="3"/>
    <x v="10"/>
    <s v="Tue"/>
    <d v="2016-03-13T00:00:00"/>
    <x v="1"/>
    <s v="SP-20650"/>
    <s v="Stephanie Phelps"/>
    <s v="Corporate"/>
    <s v="United States"/>
    <s v="Jackson"/>
    <x v="12"/>
    <n v="49201"/>
    <x v="2"/>
    <s v="OFF-AP-10004233"/>
    <x v="1"/>
    <s v="Appliances"/>
    <s v="Honeywell Enviracaire Portable Air Cleaner for up to 8 x 10 Room"/>
    <n v="207.14400000000001"/>
    <n v="3"/>
    <x v="9"/>
    <n v="48.333599999999997"/>
    <n v="0.23333333333333331"/>
  </r>
  <r>
    <n v="8814"/>
    <s v="CA-2015-127754"/>
    <x v="351"/>
    <x v="1"/>
    <n v="7"/>
    <x v="7"/>
    <s v="Sun"/>
    <d v="2015-07-31T00:00:00"/>
    <x v="1"/>
    <s v="CK-12760"/>
    <s v="Cyma Kinney"/>
    <s v="Corporate"/>
    <s v="United States"/>
    <s v="Glendale"/>
    <x v="16"/>
    <n v="85301"/>
    <x v="1"/>
    <s v="FUR-CH-10003199"/>
    <x v="0"/>
    <s v="Chairs"/>
    <s v="Office Star - Contemporary Task Swivel Chair"/>
    <n v="266.35199999999998"/>
    <n v="3"/>
    <x v="2"/>
    <n v="13.317600000000001"/>
    <n v="5.000000000000001E-2"/>
  </r>
  <r>
    <n v="8815"/>
    <s v="CA-2015-144274"/>
    <x v="518"/>
    <x v="1"/>
    <n v="11"/>
    <x v="0"/>
    <s v="Mon"/>
    <d v="2015-11-25T00:00:00"/>
    <x v="0"/>
    <s v="PW-19240"/>
    <s v="Pierre Wener"/>
    <s v="Consumer"/>
    <s v="United States"/>
    <s v="Wilmington"/>
    <x v="13"/>
    <n v="19805"/>
    <x v="3"/>
    <s v="TEC-PH-10003012"/>
    <x v="2"/>
    <s v="Phones"/>
    <s v="Nortel Meridian M3904 Professional Digital phone"/>
    <n v="307.98"/>
    <n v="2"/>
    <x v="0"/>
    <n v="89.3142"/>
    <n v="0.28999999999999998"/>
  </r>
  <r>
    <n v="8821"/>
    <s v="CA-2017-100622"/>
    <x v="132"/>
    <x v="3"/>
    <n v="11"/>
    <x v="0"/>
    <s v="Fri"/>
    <d v="2017-11-07T00:00:00"/>
    <x v="1"/>
    <s v="DK-13090"/>
    <s v="Dave Kipp"/>
    <s v="Consumer"/>
    <s v="United States"/>
    <s v="Orlando"/>
    <x v="2"/>
    <n v="32839"/>
    <x v="0"/>
    <s v="TEC-CO-10003236"/>
    <x v="2"/>
    <s v="Copiers"/>
    <s v="Canon Image Class D660 Copier"/>
    <n v="959.98400000000004"/>
    <n v="2"/>
    <x v="2"/>
    <n v="311.9948"/>
    <n v="0.32500000000000001"/>
  </r>
  <r>
    <n v="8825"/>
    <s v="CA-2017-117156"/>
    <x v="704"/>
    <x v="3"/>
    <n v="3"/>
    <x v="10"/>
    <s v="Tue"/>
    <d v="2017-03-23T00:00:00"/>
    <x v="0"/>
    <s v="TB-21055"/>
    <s v="Ted Butterfield"/>
    <s v="Consumer"/>
    <s v="United States"/>
    <s v="Reading"/>
    <x v="9"/>
    <n v="19601"/>
    <x v="3"/>
    <s v="OFF-EN-10003845"/>
    <x v="1"/>
    <s v="Envelopes"/>
    <s v="Colored Envelopes"/>
    <n v="8.8559999999999999"/>
    <n v="3"/>
    <x v="2"/>
    <n v="2.8782000000000001"/>
    <n v="0.32500000000000001"/>
  </r>
  <r>
    <n v="8826"/>
    <s v="CA-2015-115399"/>
    <x v="543"/>
    <x v="1"/>
    <n v="12"/>
    <x v="4"/>
    <s v="Sat"/>
    <d v="2015-12-22T00:00:00"/>
    <x v="2"/>
    <s v="AG-10900"/>
    <s v="Arthur Gainer"/>
    <s v="Consumer"/>
    <s v="United States"/>
    <s v="Philadelphia"/>
    <x v="9"/>
    <n v="19134"/>
    <x v="3"/>
    <s v="OFF-LA-10003190"/>
    <x v="1"/>
    <s v="Labels"/>
    <s v="Avery 474"/>
    <n v="6.9119999999999999"/>
    <n v="3"/>
    <x v="2"/>
    <n v="2.5055999999999998"/>
    <n v="0.36249999999999999"/>
  </r>
  <r>
    <n v="8827"/>
    <s v="US-2014-157847"/>
    <x v="1057"/>
    <x v="2"/>
    <n v="4"/>
    <x v="3"/>
    <s v="Wed"/>
    <d v="2014-04-06T00:00:00"/>
    <x v="0"/>
    <s v="SC-20020"/>
    <s v="Sam Craven"/>
    <s v="Consumer"/>
    <s v="United States"/>
    <s v="Houston"/>
    <x v="5"/>
    <n v="77095"/>
    <x v="2"/>
    <s v="OFF-PA-10002986"/>
    <x v="1"/>
    <s v="Paper"/>
    <s v="Xerox 1898"/>
    <n v="26.72"/>
    <n v="5"/>
    <x v="2"/>
    <n v="9.3520000000000003"/>
    <n v="0.35000000000000003"/>
  </r>
  <r>
    <n v="8829"/>
    <s v="CA-2015-115168"/>
    <x v="1114"/>
    <x v="1"/>
    <n v="6"/>
    <x v="1"/>
    <s v="Fri"/>
    <d v="2015-06-09T00:00:00"/>
    <x v="1"/>
    <s v="BB-11545"/>
    <s v="Brenda Bowman"/>
    <s v="Corporate"/>
    <s v="United States"/>
    <s v="Saint Charles"/>
    <x v="25"/>
    <n v="63301"/>
    <x v="2"/>
    <s v="OFF-PA-10000528"/>
    <x v="1"/>
    <s v="Paper"/>
    <s v="Xerox 1981"/>
    <n v="10.56"/>
    <n v="2"/>
    <x v="0"/>
    <n v="4.7519999999999998"/>
    <n v="0.44999999999999996"/>
  </r>
  <r>
    <n v="8830"/>
    <s v="CA-2014-109680"/>
    <x v="190"/>
    <x v="2"/>
    <n v="10"/>
    <x v="2"/>
    <s v="Mon"/>
    <d v="2014-10-09T00:00:00"/>
    <x v="2"/>
    <s v="VP-21760"/>
    <s v="Victoria Pisteka"/>
    <s v="Corporate"/>
    <s v="United States"/>
    <s v="Indianapolis"/>
    <x v="14"/>
    <n v="46203"/>
    <x v="2"/>
    <s v="OFF-ST-10001932"/>
    <x v="1"/>
    <s v="Storage"/>
    <s v="Fellowes Staxonsteel Drawer Files"/>
    <n v="386.34"/>
    <n v="2"/>
    <x v="0"/>
    <n v="54.087600000000002"/>
    <n v="0.14000000000000001"/>
  </r>
  <r>
    <n v="8831"/>
    <s v="CA-2016-167983"/>
    <x v="1031"/>
    <x v="0"/>
    <n v="8"/>
    <x v="6"/>
    <s v="Sun"/>
    <d v="2016-08-24T00:00:00"/>
    <x v="0"/>
    <s v="RP-19270"/>
    <s v="Rachel Payne"/>
    <s v="Corporate"/>
    <s v="United States"/>
    <s v="Seattle"/>
    <x v="4"/>
    <n v="98115"/>
    <x v="1"/>
    <s v="OFF-BI-10003727"/>
    <x v="1"/>
    <s v="Binders"/>
    <s v="Avery Durable Slant Ring Binders With Label Holder"/>
    <n v="33.44"/>
    <n v="10"/>
    <x v="2"/>
    <n v="11.704000000000001"/>
    <n v="0.35000000000000003"/>
  </r>
  <r>
    <n v="8833"/>
    <s v="CA-2015-153423"/>
    <x v="137"/>
    <x v="1"/>
    <n v="6"/>
    <x v="1"/>
    <s v="Mon"/>
    <d v="2015-06-27T00:00:00"/>
    <x v="1"/>
    <s v="SW-20455"/>
    <s v="Shaun Weien"/>
    <s v="Consumer"/>
    <s v="United States"/>
    <s v="Rochester"/>
    <x v="15"/>
    <n v="14609"/>
    <x v="3"/>
    <s v="OFF-BI-10000545"/>
    <x v="1"/>
    <s v="Binders"/>
    <s v="GBC Ibimaster 500 Manual ProClick Binding System"/>
    <n v="1217.568"/>
    <n v="2"/>
    <x v="2"/>
    <n v="456.58800000000002"/>
    <n v="0.375"/>
  </r>
  <r>
    <n v="8834"/>
    <s v="US-2017-132675"/>
    <x v="240"/>
    <x v="3"/>
    <n v="9"/>
    <x v="8"/>
    <s v="Sun"/>
    <d v="2017-09-28T00:00:00"/>
    <x v="1"/>
    <s v="KF-16285"/>
    <s v="Karen Ferguson"/>
    <s v="Home Office"/>
    <s v="United States"/>
    <s v="Sandy Springs"/>
    <x v="32"/>
    <n v="30328"/>
    <x v="0"/>
    <s v="OFF-ST-10004950"/>
    <x v="1"/>
    <s v="Storage"/>
    <s v="Tenex Personal Filing Tote With Secure Closure Lid, Black/Frost"/>
    <n v="15.51"/>
    <n v="1"/>
    <x v="0"/>
    <n v="3.8774999999999999"/>
    <n v="0.25"/>
  </r>
  <r>
    <n v="8839"/>
    <s v="CA-2014-153808"/>
    <x v="321"/>
    <x v="2"/>
    <n v="4"/>
    <x v="3"/>
    <s v="Sun"/>
    <d v="2014-04-10T00:00:00"/>
    <x v="0"/>
    <s v="FH-14275"/>
    <s v="Frank Hawley"/>
    <s v="Corporate"/>
    <s v="United States"/>
    <s v="Los Angeles"/>
    <x v="1"/>
    <n v="90004"/>
    <x v="1"/>
    <s v="OFF-AR-10001725"/>
    <x v="1"/>
    <s v="Art"/>
    <s v="Boston Home &amp; Office Model 2000 Electric Pencil Sharpeners"/>
    <n v="70.95"/>
    <n v="3"/>
    <x v="0"/>
    <n v="18.446999999999999"/>
    <n v="0.25999999999999995"/>
  </r>
  <r>
    <n v="8842"/>
    <s v="US-2016-112396"/>
    <x v="1200"/>
    <x v="0"/>
    <n v="2"/>
    <x v="11"/>
    <s v="Tue"/>
    <d v="2016-02-13T00:00:00"/>
    <x v="1"/>
    <s v="JR-16210"/>
    <s v="Justin Ritter"/>
    <s v="Corporate"/>
    <s v="United States"/>
    <s v="San Francisco"/>
    <x v="1"/>
    <n v="94110"/>
    <x v="1"/>
    <s v="TEC-AC-10003628"/>
    <x v="2"/>
    <s v="Accessories"/>
    <s v="Logitech 910-002974 M325 Wireless Mouse for Web Scrolling"/>
    <n v="89.97"/>
    <n v="3"/>
    <x v="0"/>
    <n v="39.586799999999997"/>
    <n v="0.43999999999999995"/>
  </r>
  <r>
    <n v="8844"/>
    <s v="CA-2014-141173"/>
    <x v="724"/>
    <x v="2"/>
    <n v="11"/>
    <x v="0"/>
    <s v="Tue"/>
    <d v="2014-11-20T00:00:00"/>
    <x v="0"/>
    <s v="JC-16105"/>
    <s v="Julie Creighton"/>
    <s v="Corporate"/>
    <s v="United States"/>
    <s v="Minneapolis"/>
    <x v="11"/>
    <n v="55407"/>
    <x v="2"/>
    <s v="OFF-ST-10000885"/>
    <x v="1"/>
    <s v="Storage"/>
    <s v="Fellowes Desktop Hanging File Manager"/>
    <n v="67.150000000000006"/>
    <n v="5"/>
    <x v="0"/>
    <n v="16.787500000000001"/>
    <n v="0.25"/>
  </r>
  <r>
    <n v="8849"/>
    <s v="CA-2015-140718"/>
    <x v="736"/>
    <x v="1"/>
    <n v="7"/>
    <x v="7"/>
    <s v="Thu"/>
    <d v="2015-07-04T00:00:00"/>
    <x v="2"/>
    <s v="FA-14230"/>
    <s v="Frank Atkinson"/>
    <s v="Corporate"/>
    <s v="United States"/>
    <s v="Raleigh"/>
    <x v="3"/>
    <n v="27604"/>
    <x v="0"/>
    <s v="TEC-PH-10003505"/>
    <x v="2"/>
    <s v="Phones"/>
    <s v="Geemarc AmpliPOWER60"/>
    <n v="74.239999999999995"/>
    <n v="1"/>
    <x v="2"/>
    <n v="8.3520000000000003"/>
    <n v="0.11250000000000002"/>
  </r>
  <r>
    <n v="8853"/>
    <s v="CA-2014-119977"/>
    <x v="1166"/>
    <x v="2"/>
    <n v="10"/>
    <x v="2"/>
    <s v="Wed"/>
    <d v="2014-10-13T00:00:00"/>
    <x v="0"/>
    <s v="DN-13690"/>
    <s v="Duane Noonan"/>
    <s v="Consumer"/>
    <s v="United States"/>
    <s v="New York City"/>
    <x v="15"/>
    <n v="10011"/>
    <x v="3"/>
    <s v="OFF-PA-10003823"/>
    <x v="1"/>
    <s v="Paper"/>
    <s v="Xerox 197"/>
    <n v="123.92"/>
    <n v="4"/>
    <x v="0"/>
    <n v="55.764000000000003"/>
    <n v="0.45"/>
  </r>
  <r>
    <n v="8854"/>
    <s v="US-2015-115343"/>
    <x v="355"/>
    <x v="1"/>
    <n v="9"/>
    <x v="8"/>
    <s v="Tue"/>
    <d v="2015-09-25T00:00:00"/>
    <x v="2"/>
    <s v="FO-14305"/>
    <s v="Frank Olsen"/>
    <s v="Consumer"/>
    <s v="United States"/>
    <s v="Philadelphia"/>
    <x v="9"/>
    <n v="19143"/>
    <x v="3"/>
    <s v="OFF-SU-10000898"/>
    <x v="1"/>
    <s v="Supplies"/>
    <s v="Acme Hot Forged Carbon Steel Scissors with Nickel-Plated Handles, 3 7/8&quot; Cut, 8&quot;L"/>
    <n v="55.6"/>
    <n v="5"/>
    <x v="2"/>
    <n v="6.2549999999999999"/>
    <n v="0.11249999999999999"/>
  </r>
  <r>
    <n v="8856"/>
    <s v="CA-2017-163671"/>
    <x v="165"/>
    <x v="3"/>
    <n v="12"/>
    <x v="4"/>
    <s v="Sun"/>
    <d v="2017-12-30T00:00:00"/>
    <x v="1"/>
    <s v="DP-13105"/>
    <s v="Dave Poirier"/>
    <s v="Corporate"/>
    <s v="United States"/>
    <s v="Meridian"/>
    <x v="45"/>
    <n v="83642"/>
    <x v="1"/>
    <s v="OFF-BI-10001679"/>
    <x v="1"/>
    <s v="Binders"/>
    <s v="GBC Instant Index System for Binding Systems"/>
    <n v="21.312000000000001"/>
    <n v="3"/>
    <x v="2"/>
    <n v="7.992"/>
    <n v="0.375"/>
  </r>
  <r>
    <n v="8857"/>
    <s v="CA-2017-135909"/>
    <x v="119"/>
    <x v="3"/>
    <n v="10"/>
    <x v="2"/>
    <s v="Fri"/>
    <d v="2017-10-20T00:00:00"/>
    <x v="1"/>
    <s v="JW-15220"/>
    <s v="Jane Waco"/>
    <s v="Corporate"/>
    <s v="United States"/>
    <s v="Sacramento"/>
    <x v="1"/>
    <n v="95823"/>
    <x v="1"/>
    <s v="TEC-AC-10002335"/>
    <x v="2"/>
    <s v="Accessories"/>
    <s v="Logitech Media Keyboard K200"/>
    <n v="209.94"/>
    <n v="6"/>
    <x v="0"/>
    <n v="39.888599999999997"/>
    <n v="0.18999999999999997"/>
  </r>
  <r>
    <n v="8860"/>
    <s v="US-2017-114356"/>
    <x v="645"/>
    <x v="3"/>
    <n v="8"/>
    <x v="6"/>
    <s v="Sun"/>
    <d v="2017-08-26T00:00:00"/>
    <x v="1"/>
    <s v="TT-21460"/>
    <s v="Tonja Turnell"/>
    <s v="Home Office"/>
    <s v="United States"/>
    <s v="Charlotte"/>
    <x v="3"/>
    <n v="28205"/>
    <x v="0"/>
    <s v="TEC-PH-10003171"/>
    <x v="2"/>
    <s v="Phones"/>
    <s v="Plantronics Encore H101 Dual Earpieces Headset"/>
    <n v="35.96"/>
    <n v="1"/>
    <x v="2"/>
    <n v="3.5960000000000001"/>
    <n v="0.1"/>
  </r>
  <r>
    <n v="8861"/>
    <s v="CA-2015-125934"/>
    <x v="856"/>
    <x v="1"/>
    <n v="9"/>
    <x v="8"/>
    <s v="Fri"/>
    <d v="2015-09-18T00:00:00"/>
    <x v="1"/>
    <s v="SN-20560"/>
    <s v="Skye Norling"/>
    <s v="Home Office"/>
    <s v="United States"/>
    <s v="Paterson"/>
    <x v="30"/>
    <n v="7501"/>
    <x v="3"/>
    <s v="OFF-LA-10000414"/>
    <x v="1"/>
    <s v="Labels"/>
    <s v="Avery 503"/>
    <n v="31.05"/>
    <n v="3"/>
    <x v="0"/>
    <n v="14.904"/>
    <n v="0.48"/>
  </r>
  <r>
    <n v="8866"/>
    <s v="CA-2015-158148"/>
    <x v="139"/>
    <x v="1"/>
    <n v="12"/>
    <x v="4"/>
    <s v="Sun"/>
    <d v="2015-12-26T00:00:00"/>
    <x v="1"/>
    <s v="JM-15865"/>
    <s v="John Murray"/>
    <s v="Consumer"/>
    <s v="United States"/>
    <s v="Arlington"/>
    <x v="17"/>
    <n v="22204"/>
    <x v="0"/>
    <s v="OFF-AP-10003281"/>
    <x v="1"/>
    <s v="Appliances"/>
    <s v="Acco 6 Outlet Guardian Standard Surge Suppressor"/>
    <n v="36.270000000000003"/>
    <n v="3"/>
    <x v="0"/>
    <n v="10.881"/>
    <n v="0.3"/>
  </r>
  <r>
    <n v="8867"/>
    <s v="CA-2014-120411"/>
    <x v="59"/>
    <x v="2"/>
    <n v="9"/>
    <x v="8"/>
    <s v="Sat"/>
    <d v="2014-09-23T00:00:00"/>
    <x v="2"/>
    <s v="SB-20185"/>
    <s v="Sarah Brown"/>
    <s v="Consumer"/>
    <s v="United States"/>
    <s v="Chicago"/>
    <x v="10"/>
    <n v="60653"/>
    <x v="2"/>
    <s v="FUR-BO-10004218"/>
    <x v="0"/>
    <s v="Bookcases"/>
    <s v="Bush Heritage Pine Collection 5-Shelf Bookcase, Albany Pine Finish, *Special Order"/>
    <n v="493.43"/>
    <n v="5"/>
    <x v="4"/>
    <n v="-70.489999999999995"/>
    <n v="-0.14285714285714285"/>
  </r>
  <r>
    <n v="8869"/>
    <s v="CA-2016-158260"/>
    <x v="253"/>
    <x v="0"/>
    <n v="11"/>
    <x v="0"/>
    <s v="Fri"/>
    <d v="2016-11-08T00:00:00"/>
    <x v="1"/>
    <s v="CC-12475"/>
    <s v="Cindy Chapman"/>
    <s v="Consumer"/>
    <s v="United States"/>
    <s v="San Diego"/>
    <x v="1"/>
    <n v="92037"/>
    <x v="1"/>
    <s v="TEC-MA-10003176"/>
    <x v="2"/>
    <s v="Machines"/>
    <s v="Okidata B400 Printer"/>
    <n v="686.4"/>
    <n v="2"/>
    <x v="2"/>
    <n v="77.22"/>
    <n v="0.1125"/>
  </r>
  <r>
    <n v="8870"/>
    <s v="CA-2017-101805"/>
    <x v="96"/>
    <x v="3"/>
    <n v="12"/>
    <x v="4"/>
    <s v="Fri"/>
    <d v="2017-12-06T00:00:00"/>
    <x v="1"/>
    <s v="SH-19975"/>
    <s v="Sally Hughsby"/>
    <s v="Corporate"/>
    <s v="United States"/>
    <s v="Seattle"/>
    <x v="4"/>
    <n v="98105"/>
    <x v="1"/>
    <s v="OFF-BI-10002003"/>
    <x v="1"/>
    <s v="Binders"/>
    <s v="Ibico Presentation Index for Binding Systems"/>
    <n v="15.92"/>
    <n v="5"/>
    <x v="2"/>
    <n v="5.3730000000000002"/>
    <n v="0.33750000000000002"/>
  </r>
  <r>
    <n v="8873"/>
    <s v="US-2014-105137"/>
    <x v="977"/>
    <x v="2"/>
    <n v="10"/>
    <x v="2"/>
    <s v="Fri"/>
    <d v="2014-10-10T00:00:00"/>
    <x v="3"/>
    <s v="RB-19435"/>
    <s v="Richard Bierner"/>
    <s v="Consumer"/>
    <s v="United States"/>
    <s v="Columbus"/>
    <x v="24"/>
    <n v="43229"/>
    <x v="3"/>
    <s v="TEC-MA-10002694"/>
    <x v="2"/>
    <s v="Machines"/>
    <s v="Hewlett-Packard Deskjet F4180 All-in-One Color Ink-jet - Printer / copier / scanner"/>
    <n v="101.994"/>
    <n v="2"/>
    <x v="7"/>
    <n v="-71.395799999999994"/>
    <n v="-0.7"/>
  </r>
  <r>
    <n v="8875"/>
    <s v="CA-2017-142489"/>
    <x v="236"/>
    <x v="3"/>
    <n v="11"/>
    <x v="0"/>
    <s v="Tue"/>
    <d v="2017-11-16T00:00:00"/>
    <x v="0"/>
    <s v="TC-21295"/>
    <s v="Toby Carlisle"/>
    <s v="Consumer"/>
    <s v="United States"/>
    <s v="Houston"/>
    <x v="5"/>
    <n v="77095"/>
    <x v="2"/>
    <s v="OFF-BI-10003684"/>
    <x v="1"/>
    <s v="Binders"/>
    <s v="Wilson Jones Legal Size Ring Binders"/>
    <n v="21.99"/>
    <n v="5"/>
    <x v="3"/>
    <n v="-32.984999999999999"/>
    <n v="-1.5"/>
  </r>
  <r>
    <n v="8876"/>
    <s v="US-2016-141264"/>
    <x v="569"/>
    <x v="0"/>
    <n v="8"/>
    <x v="6"/>
    <s v="Sat"/>
    <d v="2016-08-19T00:00:00"/>
    <x v="1"/>
    <s v="CT-11995"/>
    <s v="Carol Triggs"/>
    <s v="Consumer"/>
    <s v="United States"/>
    <s v="Irving"/>
    <x v="5"/>
    <n v="75061"/>
    <x v="2"/>
    <s v="OFF-SU-10003505"/>
    <x v="1"/>
    <s v="Supplies"/>
    <s v="Premier Electric Letter Opener"/>
    <n v="185.376"/>
    <n v="2"/>
    <x v="2"/>
    <n v="-34.758000000000003"/>
    <n v="-0.1875"/>
  </r>
  <r>
    <n v="8878"/>
    <s v="CA-2017-126928"/>
    <x v="693"/>
    <x v="3"/>
    <n v="9"/>
    <x v="8"/>
    <s v="Sun"/>
    <d v="2017-09-23T00:00:00"/>
    <x v="1"/>
    <s v="GZ-14470"/>
    <s v="Gary Zandusky"/>
    <s v="Consumer"/>
    <s v="United States"/>
    <s v="Morristown"/>
    <x v="30"/>
    <n v="7960"/>
    <x v="3"/>
    <s v="TEC-MA-10004626"/>
    <x v="2"/>
    <s v="Machines"/>
    <s v="Lexmark 20R1285 X6650 Wireless All-in-One Printer"/>
    <n v="480"/>
    <n v="4"/>
    <x v="0"/>
    <n v="225.6"/>
    <n v="0.47"/>
  </r>
  <r>
    <n v="8880"/>
    <s v="US-2015-107944"/>
    <x v="388"/>
    <x v="1"/>
    <n v="3"/>
    <x v="10"/>
    <s v="Mon"/>
    <d v="2015-03-25T00:00:00"/>
    <x v="2"/>
    <s v="AM-10360"/>
    <s v="Alice McCarthy"/>
    <s v="Corporate"/>
    <s v="United States"/>
    <s v="Los Angeles"/>
    <x v="1"/>
    <n v="90008"/>
    <x v="1"/>
    <s v="OFF-PA-10000659"/>
    <x v="1"/>
    <s v="Paper"/>
    <s v="TOPS Carbonless Receipt Book, Four 2-3/4 x 7-1/4 Money Receipts per Page"/>
    <n v="192.72"/>
    <n v="11"/>
    <x v="0"/>
    <n v="92.505600000000001"/>
    <n v="0.48"/>
  </r>
  <r>
    <n v="8882"/>
    <s v="CA-2016-135594"/>
    <x v="1181"/>
    <x v="0"/>
    <n v="6"/>
    <x v="1"/>
    <s v="Thu"/>
    <d v="2016-07-03T00:00:00"/>
    <x v="0"/>
    <s v="AH-10120"/>
    <s v="Adrian Hane"/>
    <s v="Home Office"/>
    <s v="United States"/>
    <s v="Aurora"/>
    <x v="10"/>
    <n v="60505"/>
    <x v="2"/>
    <s v="TEC-AC-10003038"/>
    <x v="2"/>
    <s v="Accessories"/>
    <s v="Kingston Digital DataTraveler 16GB USB 2.0"/>
    <n v="50.12"/>
    <n v="7"/>
    <x v="2"/>
    <n v="-0.62649999999999995"/>
    <n v="-1.2499999999999999E-2"/>
  </r>
  <r>
    <n v="8883"/>
    <s v="US-2017-115252"/>
    <x v="178"/>
    <x v="3"/>
    <n v="10"/>
    <x v="2"/>
    <s v="Fri"/>
    <d v="2017-10-25T00:00:00"/>
    <x v="1"/>
    <s v="MY-18295"/>
    <s v="Muhammed Yedwab"/>
    <s v="Corporate"/>
    <s v="United States"/>
    <s v="Durham"/>
    <x v="3"/>
    <n v="27707"/>
    <x v="0"/>
    <s v="TEC-PH-10004071"/>
    <x v="2"/>
    <s v="Phones"/>
    <s v="PayAnywhere Card Reader"/>
    <n v="15.984"/>
    <n v="2"/>
    <x v="2"/>
    <n v="1.3986000000000001"/>
    <n v="8.7500000000000008E-2"/>
  </r>
  <r>
    <n v="8885"/>
    <s v="CA-2014-107398"/>
    <x v="55"/>
    <x v="2"/>
    <n v="8"/>
    <x v="6"/>
    <s v="Mon"/>
    <d v="2014-08-30T00:00:00"/>
    <x v="1"/>
    <s v="BS-11590"/>
    <s v="Brendan Sweed"/>
    <s v="Corporate"/>
    <s v="United States"/>
    <s v="Columbus"/>
    <x v="24"/>
    <n v="43229"/>
    <x v="3"/>
    <s v="OFF-BI-10001982"/>
    <x v="1"/>
    <s v="Binders"/>
    <s v="Wilson Jones Custom Binder Spines &amp; Labels"/>
    <n v="6.5279999999999996"/>
    <n v="4"/>
    <x v="7"/>
    <n v="-4.5696000000000003"/>
    <n v="-0.70000000000000007"/>
  </r>
  <r>
    <n v="8888"/>
    <s v="CA-2014-169642"/>
    <x v="915"/>
    <x v="2"/>
    <n v="7"/>
    <x v="7"/>
    <s v="Sun"/>
    <d v="2014-07-30T00:00:00"/>
    <x v="0"/>
    <s v="BB-10990"/>
    <s v="Barry Blumstein"/>
    <s v="Corporate"/>
    <s v="United States"/>
    <s v="Los Angeles"/>
    <x v="1"/>
    <n v="90036"/>
    <x v="1"/>
    <s v="OFF-ST-10002574"/>
    <x v="1"/>
    <s v="Storage"/>
    <s v="SAFCO Commercial Wire Shelving, Black"/>
    <n v="276.27999999999997"/>
    <n v="2"/>
    <x v="0"/>
    <n v="0"/>
    <n v="0"/>
  </r>
  <r>
    <n v="8889"/>
    <s v="CA-2017-103968"/>
    <x v="96"/>
    <x v="3"/>
    <n v="12"/>
    <x v="4"/>
    <s v="Fri"/>
    <d v="2017-12-07T00:00:00"/>
    <x v="1"/>
    <s v="ML-17755"/>
    <s v="Max Ludwig"/>
    <s v="Home Office"/>
    <s v="United States"/>
    <s v="Stockton"/>
    <x v="1"/>
    <n v="95207"/>
    <x v="1"/>
    <s v="FUR-FU-10003394"/>
    <x v="0"/>
    <s v="Furnishings"/>
    <s v="Tenex &quot;The Solids&quot; Textured Chair Mats"/>
    <n v="629.64"/>
    <n v="9"/>
    <x v="0"/>
    <n v="107.03879999999999"/>
    <n v="0.16999999999999998"/>
  </r>
  <r>
    <n v="8890"/>
    <s v="CA-2016-147256"/>
    <x v="505"/>
    <x v="0"/>
    <n v="10"/>
    <x v="2"/>
    <s v="Mon"/>
    <d v="2016-10-21T00:00:00"/>
    <x v="0"/>
    <s v="FC-14245"/>
    <s v="Frank Carlisle"/>
    <s v="Home Office"/>
    <s v="United States"/>
    <s v="Columbia"/>
    <x v="25"/>
    <n v="65203"/>
    <x v="2"/>
    <s v="TEC-PH-10003072"/>
    <x v="2"/>
    <s v="Phones"/>
    <s v="Panasonic KX-TG9541B DECT 6.0 Digital 2-Line Expandable Cordless Phone With Digital Answering System"/>
    <n v="449.97"/>
    <n v="3"/>
    <x v="0"/>
    <n v="220.4853"/>
    <n v="0.48999999999999994"/>
  </r>
  <r>
    <n v="8892"/>
    <s v="CA-2016-162159"/>
    <x v="1138"/>
    <x v="0"/>
    <n v="9"/>
    <x v="8"/>
    <s v="Fri"/>
    <d v="2016-09-18T00:00:00"/>
    <x v="2"/>
    <s v="CR-12625"/>
    <s v="Corey Roper"/>
    <s v="Home Office"/>
    <s v="United States"/>
    <s v="Columbus"/>
    <x v="32"/>
    <n v="31907"/>
    <x v="0"/>
    <s v="FUR-CH-10001146"/>
    <x v="0"/>
    <s v="Chairs"/>
    <s v="Global Value Mid-Back Manager's Chair, Gray"/>
    <n v="121.78"/>
    <n v="2"/>
    <x v="0"/>
    <n v="30.445"/>
    <n v="0.25"/>
  </r>
  <r>
    <n v="8893"/>
    <s v="CA-2015-111038"/>
    <x v="491"/>
    <x v="1"/>
    <n v="12"/>
    <x v="4"/>
    <s v="Tue"/>
    <d v="2015-12-06T00:00:00"/>
    <x v="1"/>
    <s v="LC-16960"/>
    <s v="Lindsay Castell"/>
    <s v="Home Office"/>
    <s v="United States"/>
    <s v="San Diego"/>
    <x v="1"/>
    <n v="92037"/>
    <x v="1"/>
    <s v="FUR-CH-10003973"/>
    <x v="0"/>
    <s v="Chairs"/>
    <s v="GuestStacker Chair with Chrome Finish Legs"/>
    <n v="2676.672"/>
    <n v="9"/>
    <x v="2"/>
    <n v="267.66719999999998"/>
    <n v="9.9999999999999992E-2"/>
  </r>
  <r>
    <n v="8894"/>
    <s v="CA-2014-124723"/>
    <x v="79"/>
    <x v="2"/>
    <n v="8"/>
    <x v="6"/>
    <s v="Tue"/>
    <d v="2014-08-12T00:00:00"/>
    <x v="1"/>
    <s v="GZ-14470"/>
    <s v="Gary Zandusky"/>
    <s v="Consumer"/>
    <s v="United States"/>
    <s v="Texas City"/>
    <x v="5"/>
    <n v="77590"/>
    <x v="2"/>
    <s v="FUR-TA-10001307"/>
    <x v="0"/>
    <s v="Tables"/>
    <s v="SAFCO PlanMaster Heigh-Adjustable Drafting Table Base, 43w x 30d x 30-37h, Black"/>
    <n v="489.23"/>
    <n v="2"/>
    <x v="4"/>
    <n v="41.933999999999997"/>
    <n v="8.5714285714285701E-2"/>
  </r>
  <r>
    <n v="8895"/>
    <s v="CA-2016-167241"/>
    <x v="242"/>
    <x v="0"/>
    <n v="8"/>
    <x v="6"/>
    <s v="Mon"/>
    <d v="2016-08-22T00:00:00"/>
    <x v="1"/>
    <s v="BD-11320"/>
    <s v="Bill Donatelli"/>
    <s v="Consumer"/>
    <s v="United States"/>
    <s v="Los Angeles"/>
    <x v="1"/>
    <n v="90004"/>
    <x v="1"/>
    <s v="FUR-FU-10004071"/>
    <x v="0"/>
    <s v="Furnishings"/>
    <s v="Luxo Professional Magnifying Clamp-On Fluorescent Lamps"/>
    <n v="312.02999999999997"/>
    <n v="3"/>
    <x v="0"/>
    <n v="43.684199999999997"/>
    <n v="0.14000000000000001"/>
  </r>
  <r>
    <n v="8899"/>
    <s v="CA-2015-163237"/>
    <x v="971"/>
    <x v="1"/>
    <n v="8"/>
    <x v="6"/>
    <s v="Fri"/>
    <d v="2015-08-09T00:00:00"/>
    <x v="0"/>
    <s v="EM-14095"/>
    <s v="Eudokia Martin"/>
    <s v="Corporate"/>
    <s v="United States"/>
    <s v="Springfield"/>
    <x v="17"/>
    <n v="22153"/>
    <x v="0"/>
    <s v="TEC-PH-10003601"/>
    <x v="2"/>
    <s v="Phones"/>
    <s v="Ativa D5772 2-Line 5.8GHz Digital Expandable Corded/Cordless Phone System with Answering &amp; Caller ID/Call Waiting, Black/Silver"/>
    <n v="494.97"/>
    <n v="3"/>
    <x v="0"/>
    <n v="148.49100000000001"/>
    <n v="0.3"/>
  </r>
  <r>
    <n v="8901"/>
    <s v="CA-2016-150483"/>
    <x v="1201"/>
    <x v="0"/>
    <n v="5"/>
    <x v="5"/>
    <s v="Tue"/>
    <d v="2016-06-04T00:00:00"/>
    <x v="1"/>
    <s v="BP-11290"/>
    <s v="Beth Paige"/>
    <s v="Consumer"/>
    <s v="United States"/>
    <s v="Decatur"/>
    <x v="10"/>
    <n v="62521"/>
    <x v="2"/>
    <s v="FUR-FU-10001379"/>
    <x v="0"/>
    <s v="Furnishings"/>
    <s v="Executive Impressions 16-1/2&quot; Circular Wall Clock"/>
    <n v="32.064"/>
    <n v="3"/>
    <x v="6"/>
    <n v="-12.8256"/>
    <n v="-0.39999999999999997"/>
  </r>
  <r>
    <n v="8905"/>
    <s v="US-2016-126431"/>
    <x v="943"/>
    <x v="0"/>
    <n v="7"/>
    <x v="7"/>
    <s v="Fri"/>
    <d v="2016-07-01T00:00:00"/>
    <x v="3"/>
    <s v="SU-20665"/>
    <s v="Stephanie Ulpright"/>
    <s v="Home Office"/>
    <s v="United States"/>
    <s v="New York City"/>
    <x v="15"/>
    <n v="10009"/>
    <x v="3"/>
    <s v="OFF-LA-10001474"/>
    <x v="1"/>
    <s v="Labels"/>
    <s v="Avery 477"/>
    <n v="30.53"/>
    <n v="1"/>
    <x v="0"/>
    <n v="14.043799999999999"/>
    <n v="0.45999999999999996"/>
  </r>
  <r>
    <n v="8908"/>
    <s v="CA-2016-139934"/>
    <x v="122"/>
    <x v="0"/>
    <n v="12"/>
    <x v="4"/>
    <s v="Sun"/>
    <d v="2016-12-20T00:00:00"/>
    <x v="2"/>
    <s v="AY-10555"/>
    <s v="Andy Yotov"/>
    <s v="Corporate"/>
    <s v="United States"/>
    <s v="San Francisco"/>
    <x v="1"/>
    <n v="94110"/>
    <x v="1"/>
    <s v="TEC-PH-10001552"/>
    <x v="2"/>
    <s v="Phones"/>
    <s v="I Need's 3d Hello Kitty Hybrid Silicone Case Cover for HTC One X 4g with 3d Hello Kitty Stylus Pen Green/pink"/>
    <n v="66.975999999999999"/>
    <n v="7"/>
    <x v="2"/>
    <n v="6.6976000000000004"/>
    <n v="0.1"/>
  </r>
  <r>
    <n v="8909"/>
    <s v="CA-2015-109603"/>
    <x v="1202"/>
    <x v="1"/>
    <n v="1"/>
    <x v="9"/>
    <s v="Mon"/>
    <d v="2015-02-01T00:00:00"/>
    <x v="1"/>
    <s v="EM-13825"/>
    <s v="Elizabeth Moffitt"/>
    <s v="Corporate"/>
    <s v="United States"/>
    <s v="Moreno Valley"/>
    <x v="1"/>
    <n v="92553"/>
    <x v="1"/>
    <s v="OFF-PA-10003790"/>
    <x v="1"/>
    <s v="Paper"/>
    <s v="Xerox 1991"/>
    <n v="182.72"/>
    <n v="8"/>
    <x v="0"/>
    <n v="84.051199999999994"/>
    <n v="0.45999999999999996"/>
  </r>
  <r>
    <n v="8911"/>
    <s v="CA-2017-102610"/>
    <x v="258"/>
    <x v="3"/>
    <n v="11"/>
    <x v="0"/>
    <s v="Sat"/>
    <d v="2017-11-08T00:00:00"/>
    <x v="1"/>
    <s v="CA-12265"/>
    <s v="Christina Anderson"/>
    <s v="Consumer"/>
    <s v="United States"/>
    <s v="Chattanooga"/>
    <x v="18"/>
    <n v="37421"/>
    <x v="0"/>
    <s v="TEC-AC-10000303"/>
    <x v="2"/>
    <s v="Accessories"/>
    <s v="Logitech M510 Wireless Mouse"/>
    <n v="95.975999999999999"/>
    <n v="3"/>
    <x v="2"/>
    <n v="15.5961"/>
    <n v="0.16250000000000001"/>
  </r>
  <r>
    <n v="8915"/>
    <s v="US-2016-144057"/>
    <x v="194"/>
    <x v="0"/>
    <n v="5"/>
    <x v="5"/>
    <s v="Mon"/>
    <d v="2016-05-13T00:00:00"/>
    <x v="1"/>
    <s v="CV-12805"/>
    <s v="Cynthia Voltz"/>
    <s v="Corporate"/>
    <s v="United States"/>
    <s v="Austin"/>
    <x v="5"/>
    <n v="78745"/>
    <x v="2"/>
    <s v="OFF-ST-10001490"/>
    <x v="1"/>
    <s v="Storage"/>
    <s v="Hot File 7-Pocket, Floor Stand"/>
    <n v="856.65599999999995"/>
    <n v="6"/>
    <x v="2"/>
    <n v="107.08199999999999"/>
    <n v="0.125"/>
  </r>
  <r>
    <n v="8920"/>
    <s v="CA-2014-160276"/>
    <x v="1057"/>
    <x v="2"/>
    <n v="4"/>
    <x v="3"/>
    <s v="Wed"/>
    <d v="2014-04-08T00:00:00"/>
    <x v="1"/>
    <s v="AH-10690"/>
    <s v="Anna Häberlin"/>
    <s v="Corporate"/>
    <s v="United States"/>
    <s v="Virginia Beach"/>
    <x v="17"/>
    <n v="23464"/>
    <x v="0"/>
    <s v="FUR-FU-10003192"/>
    <x v="0"/>
    <s v="Furnishings"/>
    <s v="Luxo Adjustable Task Clamp Lamp"/>
    <n v="177.68"/>
    <n v="2"/>
    <x v="0"/>
    <n v="46.196800000000003"/>
    <n v="0.26"/>
  </r>
  <r>
    <n v="8921"/>
    <s v="CA-2014-132983"/>
    <x v="579"/>
    <x v="2"/>
    <n v="4"/>
    <x v="3"/>
    <s v="Mon"/>
    <d v="2014-05-03T00:00:00"/>
    <x v="1"/>
    <s v="DS-13180"/>
    <s v="David Smith"/>
    <s v="Corporate"/>
    <s v="United States"/>
    <s v="Jamestown"/>
    <x v="15"/>
    <n v="14701"/>
    <x v="3"/>
    <s v="TEC-AC-10000736"/>
    <x v="2"/>
    <s v="Accessories"/>
    <s v="Logitech G600 MMO Gaming Mouse"/>
    <n v="159.97999999999999"/>
    <n v="2"/>
    <x v="0"/>
    <n v="57.592799999999997"/>
    <n v="0.36"/>
  </r>
  <r>
    <n v="8922"/>
    <s v="CA-2016-145709"/>
    <x v="959"/>
    <x v="0"/>
    <n v="10"/>
    <x v="2"/>
    <s v="Tue"/>
    <d v="2016-10-08T00:00:00"/>
    <x v="1"/>
    <s v="AH-10690"/>
    <s v="Anna Häberlin"/>
    <s v="Corporate"/>
    <s v="United States"/>
    <s v="Coral Gables"/>
    <x v="2"/>
    <n v="33134"/>
    <x v="0"/>
    <s v="TEC-PH-10003095"/>
    <x v="2"/>
    <s v="Phones"/>
    <s v="Samsung HM1900 Bluetooth Headset"/>
    <n v="52.68"/>
    <n v="3"/>
    <x v="2"/>
    <n v="19.754999999999999"/>
    <n v="0.375"/>
  </r>
  <r>
    <n v="8924"/>
    <s v="CA-2017-133928"/>
    <x v="529"/>
    <x v="3"/>
    <n v="6"/>
    <x v="1"/>
    <s v="Sun"/>
    <d v="2017-06-17T00:00:00"/>
    <x v="1"/>
    <s v="ZC-21910"/>
    <s v="Zuschuss Carroll"/>
    <s v="Consumer"/>
    <s v="United States"/>
    <s v="Hickory"/>
    <x v="3"/>
    <n v="28601"/>
    <x v="0"/>
    <s v="OFF-BI-10001525"/>
    <x v="1"/>
    <s v="Binders"/>
    <s v="Acco Pressboard Covers with Storage Hooks, 14 7/8&quot; x 11&quot;, Executive Red"/>
    <n v="4.5720000000000001"/>
    <n v="4"/>
    <x v="7"/>
    <n v="-3.81"/>
    <n v="-0.83333333333333337"/>
  </r>
  <r>
    <n v="8925"/>
    <s v="CA-2016-168032"/>
    <x v="800"/>
    <x v="0"/>
    <n v="1"/>
    <x v="9"/>
    <s v="Sat"/>
    <d v="2016-02-03T00:00:00"/>
    <x v="1"/>
    <s v="DF-13135"/>
    <s v="David Flashing"/>
    <s v="Consumer"/>
    <s v="United States"/>
    <s v="Rockford"/>
    <x v="10"/>
    <n v="61107"/>
    <x v="2"/>
    <s v="TEC-PH-10004241"/>
    <x v="2"/>
    <s v="Phones"/>
    <s v="Nokia Lumia 1020"/>
    <n v="1439.9680000000001"/>
    <n v="4"/>
    <x v="2"/>
    <n v="143.99680000000001"/>
    <n v="0.1"/>
  </r>
  <r>
    <n v="8928"/>
    <s v="CA-2015-143616"/>
    <x v="869"/>
    <x v="1"/>
    <n v="9"/>
    <x v="8"/>
    <s v="Sun"/>
    <d v="2015-09-29T00:00:00"/>
    <x v="0"/>
    <s v="SS-20140"/>
    <s v="Saphhira Shifley"/>
    <s v="Corporate"/>
    <s v="United States"/>
    <s v="Seattle"/>
    <x v="4"/>
    <n v="98103"/>
    <x v="1"/>
    <s v="OFF-AR-10002067"/>
    <x v="1"/>
    <s v="Art"/>
    <s v="Newell 334"/>
    <n v="99.2"/>
    <n v="5"/>
    <x v="0"/>
    <n v="25.792000000000002"/>
    <n v="0.26"/>
  </r>
  <r>
    <n v="8929"/>
    <s v="US-2015-168704"/>
    <x v="654"/>
    <x v="1"/>
    <n v="4"/>
    <x v="3"/>
    <s v="Mon"/>
    <d v="2015-04-17T00:00:00"/>
    <x v="1"/>
    <s v="FP-14320"/>
    <s v="Frank Preis"/>
    <s v="Consumer"/>
    <s v="United States"/>
    <s v="Huntsville"/>
    <x v="5"/>
    <n v="77340"/>
    <x v="2"/>
    <s v="FUR-TA-10000688"/>
    <x v="0"/>
    <s v="Tables"/>
    <s v="Chromcraft Bull-Nose Wood Round Conference Table Top, Wood Base"/>
    <n v="609.98"/>
    <n v="4"/>
    <x v="4"/>
    <n v="-113.282"/>
    <n v="-0.18571428571428569"/>
  </r>
  <r>
    <n v="8932"/>
    <s v="CA-2017-143252"/>
    <x v="401"/>
    <x v="3"/>
    <n v="12"/>
    <x v="4"/>
    <s v="Mon"/>
    <d v="2017-12-24T00:00:00"/>
    <x v="1"/>
    <s v="HE-14800"/>
    <s v="Harold Engle"/>
    <s v="Corporate"/>
    <s v="United States"/>
    <s v="Milwaukee"/>
    <x v="6"/>
    <n v="53209"/>
    <x v="2"/>
    <s v="FUR-FU-10001057"/>
    <x v="0"/>
    <s v="Furnishings"/>
    <s v="Tensor Track Tree Floor Lamp"/>
    <n v="99.95"/>
    <n v="5"/>
    <x v="0"/>
    <n v="22.988499999999998"/>
    <n v="0.22999999999999998"/>
  </r>
  <r>
    <n v="8934"/>
    <s v="CA-2016-102134"/>
    <x v="557"/>
    <x v="0"/>
    <n v="3"/>
    <x v="10"/>
    <s v="Mon"/>
    <d v="2016-03-19T00:00:00"/>
    <x v="1"/>
    <s v="SP-20545"/>
    <s v="Sibella Parks"/>
    <s v="Corporate"/>
    <s v="United States"/>
    <s v="Green Bay"/>
    <x v="6"/>
    <n v="54302"/>
    <x v="2"/>
    <s v="FUR-FU-10003724"/>
    <x v="0"/>
    <s v="Furnishings"/>
    <s v="Westinghouse Clip-On Gooseneck Lamps"/>
    <n v="16.739999999999998"/>
    <n v="2"/>
    <x v="0"/>
    <n v="4.3524000000000003"/>
    <n v="0.26000000000000006"/>
  </r>
  <r>
    <n v="8935"/>
    <s v="CA-2017-130036"/>
    <x v="151"/>
    <x v="3"/>
    <n v="8"/>
    <x v="6"/>
    <s v="Sun"/>
    <d v="2017-08-27T00:00:00"/>
    <x v="3"/>
    <s v="BP-11185"/>
    <s v="Ben Peterman"/>
    <s v="Corporate"/>
    <s v="United States"/>
    <s v="Philadelphia"/>
    <x v="9"/>
    <n v="19120"/>
    <x v="3"/>
    <s v="OFF-PA-10000528"/>
    <x v="1"/>
    <s v="Paper"/>
    <s v="Xerox 1981"/>
    <n v="12.672000000000001"/>
    <n v="3"/>
    <x v="2"/>
    <n v="3.96"/>
    <n v="0.3125"/>
  </r>
  <r>
    <n v="8937"/>
    <s v="CA-2015-134117"/>
    <x v="992"/>
    <x v="1"/>
    <n v="12"/>
    <x v="4"/>
    <s v="Thu"/>
    <d v="2015-12-19T00:00:00"/>
    <x v="0"/>
    <s v="PG-18895"/>
    <s v="Paul Gonzalez"/>
    <s v="Consumer"/>
    <s v="United States"/>
    <s v="Los Angeles"/>
    <x v="1"/>
    <n v="90008"/>
    <x v="1"/>
    <s v="OFF-AR-10003903"/>
    <x v="1"/>
    <s v="Art"/>
    <s v="Sanford 52201 APSCO Electric Pencil Sharpener"/>
    <n v="204.85"/>
    <n v="5"/>
    <x v="0"/>
    <n v="53.261000000000003"/>
    <n v="0.26"/>
  </r>
  <r>
    <n v="8941"/>
    <s v="CA-2014-130918"/>
    <x v="958"/>
    <x v="2"/>
    <n v="8"/>
    <x v="6"/>
    <s v="Fri"/>
    <d v="2014-08-24T00:00:00"/>
    <x v="0"/>
    <s v="JP-15520"/>
    <s v="Jeremy Pistek"/>
    <s v="Consumer"/>
    <s v="United States"/>
    <s v="North Miami"/>
    <x v="2"/>
    <n v="33161"/>
    <x v="0"/>
    <s v="OFF-SU-10003936"/>
    <x v="1"/>
    <s v="Supplies"/>
    <s v="Acme Serrated Blade Letter Opener"/>
    <n v="7.6319999999999997"/>
    <n v="3"/>
    <x v="2"/>
    <n v="-1.8126"/>
    <n v="-0.23750000000000002"/>
  </r>
  <r>
    <n v="8942"/>
    <s v="CA-2016-159023"/>
    <x v="54"/>
    <x v="0"/>
    <n v="11"/>
    <x v="0"/>
    <s v="Thu"/>
    <d v="2016-11-05T00:00:00"/>
    <x v="2"/>
    <s v="NW-18400"/>
    <s v="Natalie Webber"/>
    <s v="Consumer"/>
    <s v="United States"/>
    <s v="Portland"/>
    <x v="21"/>
    <n v="97206"/>
    <x v="1"/>
    <s v="OFF-BI-10002813"/>
    <x v="1"/>
    <s v="Binders"/>
    <s v="Avery Reinforcements for Hole-Punch Pages"/>
    <n v="4.1580000000000004"/>
    <n v="7"/>
    <x v="7"/>
    <n v="-3.4649999999999999"/>
    <n v="-0.83333333333333326"/>
  </r>
  <r>
    <n v="8944"/>
    <s v="CA-2017-111717"/>
    <x v="1203"/>
    <x v="3"/>
    <n v="10"/>
    <x v="2"/>
    <s v="Tue"/>
    <d v="2017-10-16T00:00:00"/>
    <x v="1"/>
    <s v="SW-20245"/>
    <s v="Scot Wooten"/>
    <s v="Consumer"/>
    <s v="United States"/>
    <s v="Aurora"/>
    <x v="10"/>
    <n v="60505"/>
    <x v="2"/>
    <s v="FUR-CH-10001545"/>
    <x v="0"/>
    <s v="Chairs"/>
    <s v="Hon Comfortask Task/Swivel Chairs"/>
    <n v="239.358"/>
    <n v="3"/>
    <x v="4"/>
    <n v="-47.871600000000001"/>
    <n v="-0.2"/>
  </r>
  <r>
    <n v="8946"/>
    <s v="CA-2014-128622"/>
    <x v="644"/>
    <x v="2"/>
    <n v="11"/>
    <x v="0"/>
    <s v="Sat"/>
    <d v="2014-11-17T00:00:00"/>
    <x v="0"/>
    <s v="SC-20260"/>
    <s v="Scott Cohen"/>
    <s v="Corporate"/>
    <s v="United States"/>
    <s v="San Francisco"/>
    <x v="1"/>
    <n v="94110"/>
    <x v="1"/>
    <s v="OFF-SU-10001574"/>
    <x v="1"/>
    <s v="Supplies"/>
    <s v="Acme Value Line Scissors"/>
    <n v="10.95"/>
    <n v="3"/>
    <x v="0"/>
    <n v="3.2850000000000001"/>
    <n v="0.30000000000000004"/>
  </r>
  <r>
    <n v="8947"/>
    <s v="CA-2017-148355"/>
    <x v="165"/>
    <x v="3"/>
    <n v="12"/>
    <x v="4"/>
    <s v="Sun"/>
    <d v="2017-12-28T00:00:00"/>
    <x v="1"/>
    <s v="NC-18535"/>
    <s v="Nick Crebassa"/>
    <s v="Corporate"/>
    <s v="United States"/>
    <s v="New Bedford"/>
    <x v="31"/>
    <n v="2740"/>
    <x v="3"/>
    <s v="OFF-PA-10001972"/>
    <x v="1"/>
    <s v="Paper"/>
    <s v="Xerox 214"/>
    <n v="19.440000000000001"/>
    <n v="3"/>
    <x v="0"/>
    <n v="9.3312000000000008"/>
    <n v="0.48000000000000004"/>
  </r>
  <r>
    <n v="8949"/>
    <s v="CA-2014-132913"/>
    <x v="163"/>
    <x v="2"/>
    <n v="12"/>
    <x v="4"/>
    <s v="Wed"/>
    <d v="2014-12-26T00:00:00"/>
    <x v="2"/>
    <s v="AS-10090"/>
    <s v="Adam Shillingsburg"/>
    <s v="Consumer"/>
    <s v="United States"/>
    <s v="San Diego"/>
    <x v="1"/>
    <n v="92037"/>
    <x v="1"/>
    <s v="OFF-AP-10003278"/>
    <x v="1"/>
    <s v="Appliances"/>
    <s v="Belkin 7-Outlet SurgeMaster Home Series"/>
    <n v="13.97"/>
    <n v="1"/>
    <x v="0"/>
    <n v="3.6322000000000001"/>
    <n v="0.26"/>
  </r>
  <r>
    <n v="8950"/>
    <s v="CA-2017-150910"/>
    <x v="66"/>
    <x v="3"/>
    <n v="12"/>
    <x v="4"/>
    <s v="Fri"/>
    <d v="2017-12-28T00:00:00"/>
    <x v="1"/>
    <s v="JL-15130"/>
    <s v="Jack Lebron"/>
    <s v="Consumer"/>
    <s v="United States"/>
    <s v="Jackson"/>
    <x v="18"/>
    <n v="38301"/>
    <x v="0"/>
    <s v="FUR-TA-10002903"/>
    <x v="0"/>
    <s v="Tables"/>
    <s v="Bevis Round Bullnose 29&quot; High Table Top"/>
    <n v="934.95600000000002"/>
    <n v="6"/>
    <x v="8"/>
    <n v="-249.32159999999999"/>
    <n v="-0.26666666666666666"/>
  </r>
  <r>
    <n v="8955"/>
    <s v="CA-2014-156790"/>
    <x v="232"/>
    <x v="2"/>
    <n v="8"/>
    <x v="6"/>
    <s v="Fri"/>
    <d v="2014-08-10T00:00:00"/>
    <x v="0"/>
    <s v="VG-21790"/>
    <s v="Vivek Gonzalez"/>
    <s v="Consumer"/>
    <s v="United States"/>
    <s v="Jacksonville"/>
    <x v="2"/>
    <n v="32216"/>
    <x v="0"/>
    <s v="FUR-BO-10000468"/>
    <x v="0"/>
    <s v="Bookcases"/>
    <s v="O'Sullivan 2-Shelf Heavy-Duty Bookcases"/>
    <n v="155.45599999999999"/>
    <n v="4"/>
    <x v="2"/>
    <n v="-7.7728000000000002"/>
    <n v="-0.05"/>
  </r>
  <r>
    <n v="8956"/>
    <s v="CA-2014-126480"/>
    <x v="59"/>
    <x v="2"/>
    <n v="9"/>
    <x v="8"/>
    <s v="Sat"/>
    <d v="2014-09-24T00:00:00"/>
    <x v="1"/>
    <s v="HG-14965"/>
    <s v="Henry Goldwyn"/>
    <s v="Corporate"/>
    <s v="United States"/>
    <s v="San Diego"/>
    <x v="1"/>
    <n v="92024"/>
    <x v="1"/>
    <s v="OFF-PA-10004610"/>
    <x v="1"/>
    <s v="Paper"/>
    <s v="Xerox 1900"/>
    <n v="8.56"/>
    <n v="2"/>
    <x v="0"/>
    <n v="3.8519999999999999"/>
    <n v="0.44999999999999996"/>
  </r>
  <r>
    <n v="8957"/>
    <s v="CA-2017-105620"/>
    <x v="53"/>
    <x v="3"/>
    <n v="12"/>
    <x v="4"/>
    <s v="Mon"/>
    <d v="2017-12-28T00:00:00"/>
    <x v="2"/>
    <s v="JH-15430"/>
    <s v="Jennifer Halladay"/>
    <s v="Consumer"/>
    <s v="United States"/>
    <s v="Hialeah"/>
    <x v="2"/>
    <n v="33012"/>
    <x v="0"/>
    <s v="FUR-FU-10004963"/>
    <x v="0"/>
    <s v="Furnishings"/>
    <s v="Eldon 400 Class Desk Accessories, Black Carbon"/>
    <n v="21"/>
    <n v="3"/>
    <x v="2"/>
    <n v="5.7750000000000004"/>
    <n v="0.27500000000000002"/>
  </r>
  <r>
    <n v="8959"/>
    <s v="CA-2017-150266"/>
    <x v="912"/>
    <x v="3"/>
    <n v="11"/>
    <x v="0"/>
    <s v="Sat"/>
    <d v="2017-11-30T00:00:00"/>
    <x v="1"/>
    <s v="RO-19780"/>
    <s v="Rose O'Brian"/>
    <s v="Consumer"/>
    <s v="United States"/>
    <s v="Houston"/>
    <x v="5"/>
    <n v="77070"/>
    <x v="2"/>
    <s v="TEC-PH-10003437"/>
    <x v="2"/>
    <s v="Phones"/>
    <s v="Blue Parrot B250XT Professional Grade Wireless Bluetooth Headset with"/>
    <n v="299.95999999999998"/>
    <n v="5"/>
    <x v="2"/>
    <n v="37.494999999999997"/>
    <n v="0.125"/>
  </r>
  <r>
    <n v="8963"/>
    <s v="CA-2016-157280"/>
    <x v="728"/>
    <x v="0"/>
    <n v="11"/>
    <x v="0"/>
    <s v="Sat"/>
    <d v="2016-11-07T00:00:00"/>
    <x v="2"/>
    <s v="LW-17125"/>
    <s v="Liz Willingham"/>
    <s v="Consumer"/>
    <s v="United States"/>
    <s v="Virginia Beach"/>
    <x v="17"/>
    <n v="23464"/>
    <x v="0"/>
    <s v="FUR-FU-10004665"/>
    <x v="0"/>
    <s v="Furnishings"/>
    <s v="3M Polarizing Task Lamp with Clamp Arm, Light Gray"/>
    <n v="273.95999999999998"/>
    <n v="2"/>
    <x v="0"/>
    <n v="71.229600000000005"/>
    <n v="0.26000000000000006"/>
  </r>
  <r>
    <n v="8966"/>
    <s v="CA-2017-106691"/>
    <x v="44"/>
    <x v="3"/>
    <n v="11"/>
    <x v="0"/>
    <s v="Mon"/>
    <d v="2017-11-12T00:00:00"/>
    <x v="1"/>
    <s v="CC-12370"/>
    <s v="Christopher Conant"/>
    <s v="Consumer"/>
    <s v="United States"/>
    <s v="Houston"/>
    <x v="5"/>
    <n v="77070"/>
    <x v="2"/>
    <s v="OFF-BI-10000145"/>
    <x v="1"/>
    <s v="Binders"/>
    <s v="Zipper Ring Binder Pockets"/>
    <n v="1.248"/>
    <n v="2"/>
    <x v="3"/>
    <n v="-1.9343999999999999"/>
    <n v="-1.5499999999999998"/>
  </r>
  <r>
    <n v="8967"/>
    <s v="CA-2016-134180"/>
    <x v="54"/>
    <x v="0"/>
    <n v="11"/>
    <x v="0"/>
    <s v="Thu"/>
    <d v="2016-11-07T00:00:00"/>
    <x v="1"/>
    <s v="JP-16135"/>
    <s v="Julie Prescott"/>
    <s v="Home Office"/>
    <s v="United States"/>
    <s v="Philadelphia"/>
    <x v="9"/>
    <n v="19120"/>
    <x v="3"/>
    <s v="TEC-AC-10000892"/>
    <x v="2"/>
    <s v="Accessories"/>
    <s v="NETGEAR N750 Dual Band Wi-Fi Gigabit Router"/>
    <n v="72"/>
    <n v="1"/>
    <x v="2"/>
    <n v="14.4"/>
    <n v="0.2"/>
  </r>
  <r>
    <n v="8969"/>
    <s v="CA-2014-166730"/>
    <x v="125"/>
    <x v="2"/>
    <n v="12"/>
    <x v="4"/>
    <s v="Tue"/>
    <d v="2015-01-01T00:00:00"/>
    <x v="2"/>
    <s v="DD-13570"/>
    <s v="Dorothy Dickinson"/>
    <s v="Consumer"/>
    <s v="United States"/>
    <s v="Memphis"/>
    <x v="18"/>
    <n v="38109"/>
    <x v="0"/>
    <s v="OFF-ST-10002554"/>
    <x v="1"/>
    <s v="Storage"/>
    <s v="Tennsco Industrial Shelving"/>
    <n v="39.128"/>
    <n v="1"/>
    <x v="2"/>
    <n v="-8.8038000000000007"/>
    <n v="-0.22500000000000001"/>
  </r>
  <r>
    <n v="8970"/>
    <s v="CA-2017-157469"/>
    <x v="571"/>
    <x v="3"/>
    <n v="12"/>
    <x v="4"/>
    <s v="Sat"/>
    <d v="2017-12-07T00:00:00"/>
    <x v="1"/>
    <s v="ES-14080"/>
    <s v="Erin Smith"/>
    <s v="Corporate"/>
    <s v="United States"/>
    <s v="Lakewood"/>
    <x v="24"/>
    <n v="44107"/>
    <x v="3"/>
    <s v="OFF-AR-10001662"/>
    <x v="1"/>
    <s v="Art"/>
    <s v="Rogers Handheld Barrel Pencil Sharpener"/>
    <n v="19.728000000000002"/>
    <n v="9"/>
    <x v="2"/>
    <n v="1.7262"/>
    <n v="8.7499999999999994E-2"/>
  </r>
  <r>
    <n v="8972"/>
    <s v="CA-2017-122308"/>
    <x v="665"/>
    <x v="3"/>
    <n v="3"/>
    <x v="10"/>
    <s v="Fri"/>
    <d v="2017-03-28T00:00:00"/>
    <x v="1"/>
    <s v="MV-17485"/>
    <s v="Mark Van Huff"/>
    <s v="Consumer"/>
    <s v="United States"/>
    <s v="New York City"/>
    <x v="15"/>
    <n v="10011"/>
    <x v="3"/>
    <s v="FUR-CH-10000665"/>
    <x v="0"/>
    <s v="Chairs"/>
    <s v="Global Airflow Leather Mesh Back Chair, Black"/>
    <n v="271.76400000000001"/>
    <n v="2"/>
    <x v="9"/>
    <n v="60.392000000000003"/>
    <n v="0.22222222222222224"/>
  </r>
  <r>
    <n v="8973"/>
    <s v="US-2014-149034"/>
    <x v="84"/>
    <x v="2"/>
    <n v="11"/>
    <x v="0"/>
    <s v="Wed"/>
    <d v="2014-11-21T00:00:00"/>
    <x v="2"/>
    <s v="RD-19900"/>
    <s v="Ruben Dartt"/>
    <s v="Consumer"/>
    <s v="United States"/>
    <s v="Philadelphia"/>
    <x v="9"/>
    <n v="19120"/>
    <x v="3"/>
    <s v="TEC-AC-10003023"/>
    <x v="2"/>
    <s v="Accessories"/>
    <s v="Logitech G105 Gaming Keyboard"/>
    <n v="47.496000000000002"/>
    <n v="1"/>
    <x v="2"/>
    <n v="-1.1874"/>
    <n v="-2.4999999999999998E-2"/>
  </r>
  <r>
    <n v="8974"/>
    <s v="CA-2017-159226"/>
    <x v="1011"/>
    <x v="3"/>
    <n v="4"/>
    <x v="3"/>
    <s v="Tue"/>
    <d v="2017-04-27T00:00:00"/>
    <x v="0"/>
    <s v="RL-19615"/>
    <s v="Rob Lucas"/>
    <s v="Consumer"/>
    <s v="United States"/>
    <s v="Los Angeles"/>
    <x v="1"/>
    <n v="90008"/>
    <x v="1"/>
    <s v="FUR-BO-10004709"/>
    <x v="0"/>
    <s v="Bookcases"/>
    <s v="Bush Westfield Collection Bookcases, Medium Cherry Finish"/>
    <n v="344.98099999999999"/>
    <n v="7"/>
    <x v="11"/>
    <n v="28.4102"/>
    <n v="8.2352941176470587E-2"/>
  </r>
  <r>
    <n v="8975"/>
    <s v="CA-2017-156622"/>
    <x v="51"/>
    <x v="3"/>
    <n v="11"/>
    <x v="0"/>
    <s v="Thu"/>
    <d v="2017-11-26T00:00:00"/>
    <x v="2"/>
    <s v="JP-15460"/>
    <s v="Jennifer Patt"/>
    <s v="Corporate"/>
    <s v="United States"/>
    <s v="Dallas"/>
    <x v="5"/>
    <n v="75220"/>
    <x v="2"/>
    <s v="OFF-PA-10000477"/>
    <x v="1"/>
    <s v="Paper"/>
    <s v="Xerox 22"/>
    <n v="36.287999999999997"/>
    <n v="7"/>
    <x v="2"/>
    <n v="12.700799999999999"/>
    <n v="0.35000000000000003"/>
  </r>
  <r>
    <n v="8979"/>
    <s v="CA-2014-119529"/>
    <x v="928"/>
    <x v="2"/>
    <n v="11"/>
    <x v="0"/>
    <s v="Mon"/>
    <d v="2014-11-05T00:00:00"/>
    <x v="0"/>
    <s v="DM-13345"/>
    <s v="Denise Monton"/>
    <s v="Corporate"/>
    <s v="United States"/>
    <s v="Orange"/>
    <x v="30"/>
    <n v="7050"/>
    <x v="3"/>
    <s v="OFF-BI-10000546"/>
    <x v="1"/>
    <s v="Binders"/>
    <s v="Avery Durable Binders"/>
    <n v="5.76"/>
    <n v="2"/>
    <x v="0"/>
    <n v="2.8224"/>
    <n v="0.49000000000000005"/>
  </r>
  <r>
    <n v="8981"/>
    <s v="CA-2014-108182"/>
    <x v="641"/>
    <x v="2"/>
    <n v="2"/>
    <x v="11"/>
    <s v="Thu"/>
    <d v="2014-02-10T00:00:00"/>
    <x v="0"/>
    <s v="DL-13315"/>
    <s v="Delfina Latchford"/>
    <s v="Consumer"/>
    <s v="United States"/>
    <s v="Romeoville"/>
    <x v="10"/>
    <n v="60441"/>
    <x v="2"/>
    <s v="OFF-BI-10001196"/>
    <x v="1"/>
    <s v="Binders"/>
    <s v="Avery Flip-Chart Easel Binder, Black"/>
    <n v="8.952"/>
    <n v="2"/>
    <x v="3"/>
    <n v="-14.770799999999999"/>
    <n v="-1.65"/>
  </r>
  <r>
    <n v="8982"/>
    <s v="CA-2016-110898"/>
    <x v="1187"/>
    <x v="0"/>
    <n v="3"/>
    <x v="10"/>
    <s v="Sun"/>
    <d v="2016-03-12T00:00:00"/>
    <x v="1"/>
    <s v="LC-16870"/>
    <s v="Lena Cacioppo"/>
    <s v="Consumer"/>
    <s v="United States"/>
    <s v="Chicago"/>
    <x v="10"/>
    <n v="60623"/>
    <x v="2"/>
    <s v="OFF-AP-10001626"/>
    <x v="1"/>
    <s v="Appliances"/>
    <s v="Commercial WindTunnel Clean Air Upright Vacuum, Replacement Belts, Filtration Bags"/>
    <n v="2.3340000000000001"/>
    <n v="3"/>
    <x v="3"/>
    <n v="-6.3018000000000001"/>
    <n v="-2.6999999999999997"/>
  </r>
  <r>
    <n v="8986"/>
    <s v="CA-2015-123092"/>
    <x v="155"/>
    <x v="1"/>
    <n v="12"/>
    <x v="4"/>
    <s v="Thu"/>
    <d v="2015-12-07T00:00:00"/>
    <x v="1"/>
    <s v="JG-15115"/>
    <s v="Jack Garza"/>
    <s v="Consumer"/>
    <s v="United States"/>
    <s v="Jacksonville"/>
    <x v="3"/>
    <n v="28540"/>
    <x v="0"/>
    <s v="FUR-FU-10000222"/>
    <x v="0"/>
    <s v="Furnishings"/>
    <s v="Seth Thomas 16&quot; Steel Case Clock"/>
    <n v="77.951999999999998"/>
    <n v="3"/>
    <x v="2"/>
    <n v="12.667199999999999"/>
    <n v="0.16250000000000001"/>
  </r>
  <r>
    <n v="8992"/>
    <s v="US-2017-139577"/>
    <x v="171"/>
    <x v="3"/>
    <n v="10"/>
    <x v="2"/>
    <s v="Sun"/>
    <d v="2017-10-06T00:00:00"/>
    <x v="1"/>
    <s v="TN-21040"/>
    <s v="Tanja Norvell"/>
    <s v="Home Office"/>
    <s v="United States"/>
    <s v="San Francisco"/>
    <x v="1"/>
    <n v="94110"/>
    <x v="1"/>
    <s v="TEC-AC-10004708"/>
    <x v="2"/>
    <s v="Accessories"/>
    <s v="Sony 32GB Class 10 Micro SDHC R40 Memory Card"/>
    <n v="104.75"/>
    <n v="5"/>
    <x v="0"/>
    <n v="21.997499999999999"/>
    <n v="0.21"/>
  </r>
  <r>
    <n v="8993"/>
    <s v="CA-2017-159100"/>
    <x v="521"/>
    <x v="3"/>
    <n v="10"/>
    <x v="2"/>
    <s v="Mon"/>
    <d v="2017-10-21T00:00:00"/>
    <x v="1"/>
    <s v="VP-21760"/>
    <s v="Victoria Pisteka"/>
    <s v="Corporate"/>
    <s v="United States"/>
    <s v="Columbia"/>
    <x v="18"/>
    <n v="38401"/>
    <x v="0"/>
    <s v="TEC-AC-10003499"/>
    <x v="2"/>
    <s v="Accessories"/>
    <s v="Memorex Mini Travel Drive 8 GB USB 2.0 Flash Drive"/>
    <n v="18.527999999999999"/>
    <n v="2"/>
    <x v="2"/>
    <n v="4.4004000000000003"/>
    <n v="0.23750000000000004"/>
  </r>
  <r>
    <n v="8998"/>
    <s v="CA-2017-122763"/>
    <x v="176"/>
    <x v="3"/>
    <n v="3"/>
    <x v="10"/>
    <s v="Mon"/>
    <d v="2017-03-20T00:00:00"/>
    <x v="3"/>
    <s v="HG-14845"/>
    <s v="Harry Greene"/>
    <s v="Consumer"/>
    <s v="United States"/>
    <s v="Houston"/>
    <x v="5"/>
    <n v="77041"/>
    <x v="2"/>
    <s v="OFF-PA-10000474"/>
    <x v="1"/>
    <s v="Paper"/>
    <s v="Easy-staple paper"/>
    <n v="56.704000000000001"/>
    <n v="2"/>
    <x v="2"/>
    <n v="19.137599999999999"/>
    <n v="0.33749999999999997"/>
  </r>
  <r>
    <n v="9000"/>
    <s v="CA-2017-137785"/>
    <x v="722"/>
    <x v="3"/>
    <n v="5"/>
    <x v="5"/>
    <s v="Sat"/>
    <d v="2017-05-17T00:00:00"/>
    <x v="1"/>
    <s v="MH-18115"/>
    <s v="Mick Hernandez"/>
    <s v="Home Office"/>
    <s v="United States"/>
    <s v="Philadelphia"/>
    <x v="9"/>
    <n v="19140"/>
    <x v="3"/>
    <s v="FUR-CH-10001482"/>
    <x v="0"/>
    <s v="Chairs"/>
    <s v="Office Star - Mesh Screen back chair with Vinyl seat"/>
    <n v="458.43"/>
    <n v="5"/>
    <x v="4"/>
    <n v="-124.431"/>
    <n v="-0.27142857142857141"/>
  </r>
  <r>
    <n v="9001"/>
    <s v="CA-2014-133389"/>
    <x v="168"/>
    <x v="2"/>
    <n v="6"/>
    <x v="1"/>
    <s v="Sun"/>
    <d v="2014-06-22T00:00:00"/>
    <x v="3"/>
    <s v="TB-21280"/>
    <s v="Toby Braunhardt"/>
    <s v="Consumer"/>
    <s v="United States"/>
    <s v="Phoenix"/>
    <x v="16"/>
    <n v="85023"/>
    <x v="1"/>
    <s v="OFF-BI-10001553"/>
    <x v="1"/>
    <s v="Binders"/>
    <s v="SpineVue Locking Slant-D Ring Binders by Cardinal"/>
    <n v="8.2260000000000009"/>
    <n v="3"/>
    <x v="7"/>
    <n v="-6.0324"/>
    <n v="-0.73333333333333328"/>
  </r>
  <r>
    <n v="9002"/>
    <s v="CA-2014-103807"/>
    <x v="265"/>
    <x v="2"/>
    <n v="12"/>
    <x v="4"/>
    <s v="Tue"/>
    <d v="2014-12-09T00:00:00"/>
    <x v="1"/>
    <s v="EM-13825"/>
    <s v="Elizabeth Moffitt"/>
    <s v="Corporate"/>
    <s v="United States"/>
    <s v="Sandy Springs"/>
    <x v="32"/>
    <n v="30328"/>
    <x v="0"/>
    <s v="TEC-AC-10000199"/>
    <x v="2"/>
    <s v="Accessories"/>
    <s v="Kingston Digital DataTraveler 8GB USB 2.0"/>
    <n v="5.95"/>
    <n v="1"/>
    <x v="0"/>
    <n v="0.83299999999999996"/>
    <n v="0.13999999999999999"/>
  </r>
  <r>
    <n v="9004"/>
    <s v="CA-2015-102855"/>
    <x v="57"/>
    <x v="1"/>
    <n v="4"/>
    <x v="3"/>
    <s v="Sun"/>
    <d v="2015-04-06T00:00:00"/>
    <x v="3"/>
    <s v="JF-15415"/>
    <s v="Jennifer Ferguson"/>
    <s v="Consumer"/>
    <s v="United States"/>
    <s v="Spokane"/>
    <x v="4"/>
    <n v="99207"/>
    <x v="1"/>
    <s v="TEC-AC-10001767"/>
    <x v="2"/>
    <s v="Accessories"/>
    <s v="SanDisk Ultra 64 GB MicroSDHC Class 10 Memory Card"/>
    <n v="239.94"/>
    <n v="6"/>
    <x v="0"/>
    <n v="26.3934"/>
    <n v="0.11"/>
  </r>
  <r>
    <n v="9006"/>
    <s v="CA-2017-107825"/>
    <x v="548"/>
    <x v="3"/>
    <n v="11"/>
    <x v="0"/>
    <s v="Sat"/>
    <d v="2017-11-18T00:00:00"/>
    <x v="3"/>
    <s v="NB-18655"/>
    <s v="Nona Balk"/>
    <s v="Corporate"/>
    <s v="United States"/>
    <s v="Milwaukee"/>
    <x v="6"/>
    <n v="53209"/>
    <x v="2"/>
    <s v="OFF-ST-10001321"/>
    <x v="1"/>
    <s v="Storage"/>
    <s v="Decoflex Hanging Personal Folder File, Blue"/>
    <n v="92.52"/>
    <n v="6"/>
    <x v="0"/>
    <n v="24.980399999999999"/>
    <n v="0.27"/>
  </r>
  <r>
    <n v="9010"/>
    <s v="CA-2017-106047"/>
    <x v="1204"/>
    <x v="3"/>
    <n v="7"/>
    <x v="7"/>
    <s v="Wed"/>
    <d v="2017-07-18T00:00:00"/>
    <x v="1"/>
    <s v="CS-11860"/>
    <s v="Cari Schnelling"/>
    <s v="Consumer"/>
    <s v="United States"/>
    <s v="Fairfield"/>
    <x v="24"/>
    <n v="45014"/>
    <x v="3"/>
    <s v="OFF-PA-10000791"/>
    <x v="1"/>
    <s v="Paper"/>
    <s v="Wirebound Message Books, Four 2 3/4 x 5 Forms per Page, 200 Sets per Book"/>
    <n v="3.8159999999999998"/>
    <n v="1"/>
    <x v="2"/>
    <n v="1.1924999999999999"/>
    <n v="0.3125"/>
  </r>
  <r>
    <n v="9011"/>
    <s v="CA-2017-127803"/>
    <x v="239"/>
    <x v="3"/>
    <n v="5"/>
    <x v="5"/>
    <s v="Fri"/>
    <d v="2017-05-23T00:00:00"/>
    <x v="1"/>
    <s v="ND-18460"/>
    <s v="Neil Ducich"/>
    <s v="Corporate"/>
    <s v="United States"/>
    <s v="Huntsville"/>
    <x v="19"/>
    <n v="35810"/>
    <x v="0"/>
    <s v="OFF-BI-10001787"/>
    <x v="1"/>
    <s v="Binders"/>
    <s v="Wilson Jones Four-Pocket Poly Binders"/>
    <n v="26.16"/>
    <n v="4"/>
    <x v="0"/>
    <n v="12.8184"/>
    <n v="0.49"/>
  </r>
  <r>
    <n v="9012"/>
    <s v="CA-2015-137071"/>
    <x v="139"/>
    <x v="1"/>
    <n v="12"/>
    <x v="4"/>
    <s v="Sun"/>
    <d v="2015-12-21T00:00:00"/>
    <x v="2"/>
    <s v="ED-13885"/>
    <s v="Emily Ducich"/>
    <s v="Home Office"/>
    <s v="United States"/>
    <s v="Houston"/>
    <x v="5"/>
    <n v="77036"/>
    <x v="2"/>
    <s v="TEC-AC-10004353"/>
    <x v="2"/>
    <s v="Accessories"/>
    <s v="Hypercom P1300 Pinpad"/>
    <n v="100.8"/>
    <n v="2"/>
    <x v="2"/>
    <n v="21.42"/>
    <n v="0.21250000000000002"/>
  </r>
  <r>
    <n v="9013"/>
    <s v="CA-2016-121447"/>
    <x v="817"/>
    <x v="0"/>
    <n v="2"/>
    <x v="11"/>
    <s v="Sun"/>
    <d v="2016-02-22T00:00:00"/>
    <x v="2"/>
    <s v="EA-14035"/>
    <s v="Erin Ashbrook"/>
    <s v="Corporate"/>
    <s v="United States"/>
    <s v="New York City"/>
    <x v="15"/>
    <n v="10011"/>
    <x v="3"/>
    <s v="FUR-FU-10001861"/>
    <x v="0"/>
    <s v="Furnishings"/>
    <s v="Floodlight Indoor Halogen Bulbs, 1 Bulb per Pack, 60 Watts"/>
    <n v="135.80000000000001"/>
    <n v="7"/>
    <x v="0"/>
    <n v="66.542000000000002"/>
    <n v="0.49"/>
  </r>
  <r>
    <n v="9014"/>
    <s v="CA-2017-143084"/>
    <x v="256"/>
    <x v="3"/>
    <n v="3"/>
    <x v="10"/>
    <s v="Sat"/>
    <d v="2017-03-22T00:00:00"/>
    <x v="1"/>
    <s v="BP-11050"/>
    <s v="Barry Pond"/>
    <s v="Corporate"/>
    <s v="United States"/>
    <s v="Los Angeles"/>
    <x v="1"/>
    <n v="90008"/>
    <x v="1"/>
    <s v="OFF-AR-10002766"/>
    <x v="1"/>
    <s v="Art"/>
    <s v="Prang Drawing Pencil Set"/>
    <n v="13.9"/>
    <n v="5"/>
    <x v="0"/>
    <n v="3.7530000000000001"/>
    <n v="0.27"/>
  </r>
  <r>
    <n v="9016"/>
    <s v="CA-2016-131639"/>
    <x v="900"/>
    <x v="0"/>
    <n v="12"/>
    <x v="4"/>
    <s v="Sat"/>
    <d v="2016-12-23T00:00:00"/>
    <x v="1"/>
    <s v="NS-18640"/>
    <s v="Noel Staavos"/>
    <s v="Corporate"/>
    <s v="United States"/>
    <s v="Carlsbad"/>
    <x v="27"/>
    <n v="88220"/>
    <x v="1"/>
    <s v="OFF-BI-10001636"/>
    <x v="1"/>
    <s v="Binders"/>
    <s v="Ibico Plastic and Wire Spiral Binding Combs"/>
    <n v="13.488"/>
    <n v="2"/>
    <x v="2"/>
    <n v="4.3836000000000004"/>
    <n v="0.32500000000000007"/>
  </r>
  <r>
    <n v="9020"/>
    <s v="CA-2014-100706"/>
    <x v="753"/>
    <x v="2"/>
    <n v="12"/>
    <x v="4"/>
    <s v="Tue"/>
    <d v="2014-12-18T00:00:00"/>
    <x v="0"/>
    <s v="LE-16810"/>
    <s v="Laurel Elliston"/>
    <s v="Consumer"/>
    <s v="United States"/>
    <s v="Springfield"/>
    <x v="17"/>
    <n v="22153"/>
    <x v="0"/>
    <s v="TEC-AC-10001314"/>
    <x v="2"/>
    <s v="Accessories"/>
    <s v="Case Logic 2.4GHz Wireless Keyboard"/>
    <n v="99.98"/>
    <n v="2"/>
    <x v="0"/>
    <n v="7.9984000000000002"/>
    <n v="0.08"/>
  </r>
  <r>
    <n v="9022"/>
    <s v="CA-2015-129525"/>
    <x v="218"/>
    <x v="1"/>
    <n v="11"/>
    <x v="0"/>
    <s v="Sun"/>
    <d v="2015-11-20T00:00:00"/>
    <x v="1"/>
    <s v="VP-21760"/>
    <s v="Victoria Pisteka"/>
    <s v="Corporate"/>
    <s v="United States"/>
    <s v="Toledo"/>
    <x v="24"/>
    <n v="43615"/>
    <x v="3"/>
    <s v="OFF-BI-10002133"/>
    <x v="1"/>
    <s v="Binders"/>
    <s v="Wilson Jones Elliptical Ring 3 1/2&quot; Capacity Binders, 800 sheets"/>
    <n v="166.92"/>
    <n v="13"/>
    <x v="7"/>
    <n v="-116.84399999999999"/>
    <n v="-0.70000000000000007"/>
  </r>
  <r>
    <n v="9023"/>
    <s v="US-2016-141880"/>
    <x v="249"/>
    <x v="0"/>
    <n v="8"/>
    <x v="6"/>
    <s v="Mon"/>
    <d v="2016-08-23T00:00:00"/>
    <x v="2"/>
    <s v="TC-21475"/>
    <s v="Tony Chapman"/>
    <s v="Home Office"/>
    <s v="United States"/>
    <s v="Fort Collins"/>
    <x v="22"/>
    <n v="80525"/>
    <x v="1"/>
    <s v="FUR-FU-10001979"/>
    <x v="0"/>
    <s v="Furnishings"/>
    <s v="Dana Halogen Swing-Arm Architect Lamp"/>
    <n v="98.328000000000003"/>
    <n v="3"/>
    <x v="2"/>
    <n v="9.8328000000000007"/>
    <n v="0.1"/>
  </r>
  <r>
    <n v="9024"/>
    <s v="CA-2015-165799"/>
    <x v="681"/>
    <x v="1"/>
    <n v="6"/>
    <x v="1"/>
    <s v="Mon"/>
    <d v="2015-07-02T00:00:00"/>
    <x v="2"/>
    <s v="SG-20470"/>
    <s v="Sheri Gordon"/>
    <s v="Consumer"/>
    <s v="United States"/>
    <s v="New York City"/>
    <x v="15"/>
    <n v="10024"/>
    <x v="3"/>
    <s v="FUR-CH-10001482"/>
    <x v="0"/>
    <s v="Chairs"/>
    <s v="Office Star - Mesh Screen back chair with Vinyl seat"/>
    <n v="117.88200000000001"/>
    <n v="1"/>
    <x v="9"/>
    <n v="1.3098000000000001"/>
    <n v="1.1111111111111112E-2"/>
  </r>
  <r>
    <n v="9025"/>
    <s v="CA-2016-102127"/>
    <x v="189"/>
    <x v="0"/>
    <n v="6"/>
    <x v="1"/>
    <s v="Sun"/>
    <d v="2016-07-02T00:00:00"/>
    <x v="1"/>
    <s v="VP-21760"/>
    <s v="Victoria Pisteka"/>
    <s v="Corporate"/>
    <s v="United States"/>
    <s v="New York City"/>
    <x v="15"/>
    <n v="10035"/>
    <x v="3"/>
    <s v="TEC-AC-10002018"/>
    <x v="2"/>
    <s v="Accessories"/>
    <s v="AmazonBasics 3-Button USB Wired Mouse"/>
    <n v="20.97"/>
    <n v="3"/>
    <x v="0"/>
    <n v="9.0170999999999992"/>
    <n v="0.43"/>
  </r>
  <r>
    <n v="9028"/>
    <s v="US-2016-152415"/>
    <x v="42"/>
    <x v="0"/>
    <n v="9"/>
    <x v="8"/>
    <s v="Sat"/>
    <d v="2016-09-22T00:00:00"/>
    <x v="1"/>
    <s v="PO-18865"/>
    <s v="Patrick O'Donnell"/>
    <s v="Consumer"/>
    <s v="United States"/>
    <s v="Marlborough"/>
    <x v="31"/>
    <n v="1752"/>
    <x v="3"/>
    <s v="FUR-FU-10002597"/>
    <x v="0"/>
    <s v="Furnishings"/>
    <s v="C-Line Magnetic Cubicle Keepers, Clear Polypropylene"/>
    <n v="14.82"/>
    <n v="3"/>
    <x v="0"/>
    <n v="6.2244000000000002"/>
    <n v="0.42"/>
  </r>
  <r>
    <n v="9030"/>
    <s v="CA-2014-138198"/>
    <x v="664"/>
    <x v="2"/>
    <n v="7"/>
    <x v="7"/>
    <s v="Fri"/>
    <d v="2014-07-23T00:00:00"/>
    <x v="1"/>
    <s v="JL-15130"/>
    <s v="Jack Lebron"/>
    <s v="Consumer"/>
    <s v="United States"/>
    <s v="New Rochelle"/>
    <x v="15"/>
    <n v="10801"/>
    <x v="3"/>
    <s v="OFF-BI-10002103"/>
    <x v="1"/>
    <s v="Binders"/>
    <s v="Cardinal Slant-D Ring Binder, Heavy Gauge Vinyl"/>
    <n v="13.904"/>
    <n v="2"/>
    <x v="2"/>
    <n v="4.5187999999999997"/>
    <n v="0.32499999999999996"/>
  </r>
  <r>
    <n v="9031"/>
    <s v="CA-2017-128041"/>
    <x v="848"/>
    <x v="3"/>
    <n v="9"/>
    <x v="8"/>
    <s v="Fri"/>
    <d v="2017-09-01T00:00:00"/>
    <x v="3"/>
    <s v="RW-19540"/>
    <s v="Rick Wilson"/>
    <s v="Corporate"/>
    <s v="United States"/>
    <s v="Seattle"/>
    <x v="4"/>
    <n v="98103"/>
    <x v="1"/>
    <s v="OFF-AP-10001005"/>
    <x v="1"/>
    <s v="Appliances"/>
    <s v="Honeywell Quietcare HEPA Air Cleaner"/>
    <n v="314.60000000000002"/>
    <n v="4"/>
    <x v="0"/>
    <n v="103.818"/>
    <n v="0.32999999999999996"/>
  </r>
  <r>
    <n v="9033"/>
    <s v="CA-2017-105823"/>
    <x v="734"/>
    <x v="3"/>
    <n v="6"/>
    <x v="1"/>
    <s v="Thu"/>
    <d v="2017-06-26T00:00:00"/>
    <x v="1"/>
    <s v="RB-19465"/>
    <s v="Rick Bensley"/>
    <s v="Home Office"/>
    <s v="United States"/>
    <s v="Detroit"/>
    <x v="12"/>
    <n v="48227"/>
    <x v="2"/>
    <s v="FUR-CH-10000454"/>
    <x v="0"/>
    <s v="Chairs"/>
    <s v="Hon Deluxe Fabric Upholstered Stacking Chairs, Rounded Back"/>
    <n v="487.96"/>
    <n v="2"/>
    <x v="0"/>
    <n v="146.38800000000001"/>
    <n v="0.30000000000000004"/>
  </r>
  <r>
    <n v="9034"/>
    <s v="CA-2014-152268"/>
    <x v="808"/>
    <x v="2"/>
    <n v="9"/>
    <x v="8"/>
    <s v="Tue"/>
    <d v="2014-09-07T00:00:00"/>
    <x v="1"/>
    <s v="SC-20095"/>
    <s v="Sanjit Chand"/>
    <s v="Consumer"/>
    <s v="United States"/>
    <s v="Fayetteville"/>
    <x v="36"/>
    <n v="72701"/>
    <x v="0"/>
    <s v="OFF-BI-10001359"/>
    <x v="1"/>
    <s v="Binders"/>
    <s v="GBC DocuBind TL300 Electric Binding System"/>
    <n v="1793.98"/>
    <n v="2"/>
    <x v="0"/>
    <n v="843.17060000000004"/>
    <n v="0.47000000000000003"/>
  </r>
  <r>
    <n v="9035"/>
    <s v="CA-2015-148873"/>
    <x v="483"/>
    <x v="1"/>
    <n v="10"/>
    <x v="2"/>
    <s v="Thu"/>
    <d v="2015-10-05T00:00:00"/>
    <x v="1"/>
    <s v="EM-13960"/>
    <s v="Eric Murdock"/>
    <s v="Consumer"/>
    <s v="United States"/>
    <s v="Quincy"/>
    <x v="10"/>
    <n v="62301"/>
    <x v="2"/>
    <s v="OFF-BI-10003196"/>
    <x v="1"/>
    <s v="Binders"/>
    <s v="Accohide Poly Flexible Ring Binders"/>
    <n v="2.992"/>
    <n v="4"/>
    <x v="3"/>
    <n v="-4.4880000000000004"/>
    <n v="-1.5000000000000002"/>
  </r>
  <r>
    <n v="9037"/>
    <s v="CA-2015-166492"/>
    <x v="998"/>
    <x v="1"/>
    <n v="4"/>
    <x v="3"/>
    <s v="Tue"/>
    <d v="2015-04-10T00:00:00"/>
    <x v="2"/>
    <s v="RP-19390"/>
    <s v="Resi Pölking"/>
    <s v="Consumer"/>
    <s v="United States"/>
    <s v="New York City"/>
    <x v="15"/>
    <n v="10035"/>
    <x v="3"/>
    <s v="OFF-PA-10002262"/>
    <x v="1"/>
    <s v="Paper"/>
    <s v="Xerox 192"/>
    <n v="25.92"/>
    <n v="4"/>
    <x v="0"/>
    <n v="12.441599999999999"/>
    <n v="0.47999999999999993"/>
  </r>
  <r>
    <n v="9039"/>
    <s v="CA-2017-157420"/>
    <x v="607"/>
    <x v="3"/>
    <n v="11"/>
    <x v="0"/>
    <s v="Tue"/>
    <d v="2017-11-21T00:00:00"/>
    <x v="3"/>
    <s v="HZ-14950"/>
    <s v="Henia Zydlo"/>
    <s v="Consumer"/>
    <s v="United States"/>
    <s v="Houston"/>
    <x v="5"/>
    <n v="77095"/>
    <x v="2"/>
    <s v="TEC-PH-10003555"/>
    <x v="2"/>
    <s v="Phones"/>
    <s v="Motorola HK250 Universal Bluetooth Headset"/>
    <n v="55.176000000000002"/>
    <n v="3"/>
    <x v="2"/>
    <n v="-12.4146"/>
    <n v="-0.22500000000000001"/>
  </r>
  <r>
    <n v="9040"/>
    <s v="CA-2016-117121"/>
    <x v="900"/>
    <x v="0"/>
    <n v="12"/>
    <x v="4"/>
    <s v="Sat"/>
    <d v="2016-12-21T00:00:00"/>
    <x v="1"/>
    <s v="AB-10105"/>
    <s v="Adrian Barton"/>
    <s v="Consumer"/>
    <s v="United States"/>
    <s v="Detroit"/>
    <x v="12"/>
    <n v="48205"/>
    <x v="2"/>
    <s v="OFF-BI-10000545"/>
    <x v="1"/>
    <s v="Binders"/>
    <s v="GBC Ibimaster 500 Manual ProClick Binding System"/>
    <n v="9892.74"/>
    <n v="13"/>
    <x v="0"/>
    <n v="4946.37"/>
    <n v="0.5"/>
  </r>
  <r>
    <n v="9041"/>
    <s v="CA-2014-138177"/>
    <x v="111"/>
    <x v="2"/>
    <n v="9"/>
    <x v="8"/>
    <s v="Fri"/>
    <d v="2014-09-24T00:00:00"/>
    <x v="1"/>
    <s v="ND-18460"/>
    <s v="Neil Ducich"/>
    <s v="Corporate"/>
    <s v="United States"/>
    <s v="Chandler"/>
    <x v="16"/>
    <n v="85224"/>
    <x v="1"/>
    <s v="FUR-TA-10004607"/>
    <x v="0"/>
    <s v="Tables"/>
    <s v="Hon 2111 Invitation Series Straight Table"/>
    <n v="73.915000000000006"/>
    <n v="1"/>
    <x v="5"/>
    <n v="-45.827300000000001"/>
    <n v="-0.62"/>
  </r>
  <r>
    <n v="9042"/>
    <s v="CA-2014-114335"/>
    <x v="447"/>
    <x v="2"/>
    <n v="9"/>
    <x v="8"/>
    <s v="Sun"/>
    <d v="2014-10-03T00:00:00"/>
    <x v="1"/>
    <s v="XP-21865"/>
    <s v="Xylona Preis"/>
    <s v="Consumer"/>
    <s v="United States"/>
    <s v="Hollywood"/>
    <x v="2"/>
    <n v="33021"/>
    <x v="0"/>
    <s v="FUR-FU-10000277"/>
    <x v="0"/>
    <s v="Furnishings"/>
    <s v="Deflect-o DuraMat Antistatic Studded Beveled Mat for Medium Pile Carpeting"/>
    <n v="337.08800000000002"/>
    <n v="4"/>
    <x v="2"/>
    <n v="16.854399999999998"/>
    <n v="4.9999999999999989E-2"/>
  </r>
  <r>
    <n v="9043"/>
    <s v="CA-2015-168760"/>
    <x v="355"/>
    <x v="1"/>
    <n v="9"/>
    <x v="8"/>
    <s v="Tue"/>
    <d v="2015-09-26T00:00:00"/>
    <x v="0"/>
    <s v="MM-18280"/>
    <s v="Muhammed MacIntyre"/>
    <s v="Corporate"/>
    <s v="United States"/>
    <s v="Los Angeles"/>
    <x v="1"/>
    <n v="90049"/>
    <x v="1"/>
    <s v="OFF-AP-10004532"/>
    <x v="1"/>
    <s v="Appliances"/>
    <s v="Kensington 6 Outlet Guardian Standard Surge Protector"/>
    <n v="61.44"/>
    <n v="3"/>
    <x v="0"/>
    <n v="16.588799999999999"/>
    <n v="0.27"/>
  </r>
  <r>
    <n v="9044"/>
    <s v="CA-2016-168830"/>
    <x v="77"/>
    <x v="0"/>
    <n v="11"/>
    <x v="0"/>
    <s v="Mon"/>
    <d v="2016-11-13T00:00:00"/>
    <x v="1"/>
    <s v="ML-17395"/>
    <s v="Marina Lichtenstein"/>
    <s v="Corporate"/>
    <s v="United States"/>
    <s v="San Francisco"/>
    <x v="1"/>
    <n v="94122"/>
    <x v="1"/>
    <s v="TEC-AC-10003911"/>
    <x v="2"/>
    <s v="Accessories"/>
    <s v="NETGEAR AC1750 Dual Band Gigabit Smart WiFi Router"/>
    <n v="479.97"/>
    <n v="3"/>
    <x v="0"/>
    <n v="163.18979999999999"/>
    <n v="0.33999999999999997"/>
  </r>
  <r>
    <n v="9045"/>
    <s v="CA-2017-137463"/>
    <x v="813"/>
    <x v="3"/>
    <n v="12"/>
    <x v="4"/>
    <s v="Sat"/>
    <d v="2017-12-20T00:00:00"/>
    <x v="0"/>
    <s v="KM-16225"/>
    <s v="Kalyca Meade"/>
    <s v="Corporate"/>
    <s v="United States"/>
    <s v="Sunnyvale"/>
    <x v="1"/>
    <n v="94086"/>
    <x v="1"/>
    <s v="OFF-BI-10003196"/>
    <x v="1"/>
    <s v="Binders"/>
    <s v="Accohide Poly Flexible Ring Binders"/>
    <n v="5.984"/>
    <n v="2"/>
    <x v="2"/>
    <n v="2.2440000000000002"/>
    <n v="0.37500000000000006"/>
  </r>
  <r>
    <n v="9050"/>
    <s v="CA-2014-124513"/>
    <x v="158"/>
    <x v="2"/>
    <n v="9"/>
    <x v="8"/>
    <s v="Sun"/>
    <d v="2014-09-25T00:00:00"/>
    <x v="1"/>
    <s v="SL-20155"/>
    <s v="Sara Luxemburg"/>
    <s v="Home Office"/>
    <s v="United States"/>
    <s v="New York City"/>
    <x v="15"/>
    <n v="10011"/>
    <x v="3"/>
    <s v="OFF-AR-10002956"/>
    <x v="1"/>
    <s v="Art"/>
    <s v="Boston 16801 Nautilus Battery Pencil Sharpener"/>
    <n v="66.03"/>
    <n v="3"/>
    <x v="0"/>
    <n v="17.1678"/>
    <n v="0.26"/>
  </r>
  <r>
    <n v="9051"/>
    <s v="CA-2015-165554"/>
    <x v="1205"/>
    <x v="1"/>
    <n v="5"/>
    <x v="5"/>
    <s v="Mon"/>
    <d v="2015-05-22T00:00:00"/>
    <x v="1"/>
    <s v="AJ-10780"/>
    <s v="Anthony Jacobs"/>
    <s v="Corporate"/>
    <s v="United States"/>
    <s v="Los Angeles"/>
    <x v="1"/>
    <n v="90004"/>
    <x v="1"/>
    <s v="OFF-PA-10003724"/>
    <x v="1"/>
    <s v="Paper"/>
    <s v="Wirebound Message Book, 4 per Page"/>
    <n v="10.86"/>
    <n v="2"/>
    <x v="0"/>
    <n v="5.3213999999999997"/>
    <n v="0.49"/>
  </r>
  <r>
    <n v="9052"/>
    <s v="CA-2014-141838"/>
    <x v="954"/>
    <x v="2"/>
    <n v="3"/>
    <x v="10"/>
    <s v="Wed"/>
    <d v="2014-03-31T00:00:00"/>
    <x v="0"/>
    <s v="DK-12835"/>
    <s v="Damala Kotsonis"/>
    <s v="Corporate"/>
    <s v="United States"/>
    <s v="San Francisco"/>
    <x v="1"/>
    <n v="94122"/>
    <x v="1"/>
    <s v="OFF-AR-10004272"/>
    <x v="1"/>
    <s v="Art"/>
    <s v="Newell 308"/>
    <n v="3.36"/>
    <n v="2"/>
    <x v="0"/>
    <n v="0.84"/>
    <n v="0.25"/>
  </r>
  <r>
    <n v="9055"/>
    <s v="CA-2017-117009"/>
    <x v="582"/>
    <x v="3"/>
    <n v="9"/>
    <x v="8"/>
    <s v="Fri"/>
    <d v="2017-09-28T00:00:00"/>
    <x v="1"/>
    <s v="BK-11260"/>
    <s v="Berenike Kampe"/>
    <s v="Consumer"/>
    <s v="United States"/>
    <s v="Santa Ana"/>
    <x v="1"/>
    <n v="92704"/>
    <x v="1"/>
    <s v="OFF-SU-10001218"/>
    <x v="1"/>
    <s v="Supplies"/>
    <s v="Fiskars Softgrip Scissors"/>
    <n v="21.96"/>
    <n v="2"/>
    <x v="0"/>
    <n v="6.1487999999999996"/>
    <n v="0.27999999999999997"/>
  </r>
  <r>
    <n v="9056"/>
    <s v="CA-2015-128993"/>
    <x v="805"/>
    <x v="1"/>
    <n v="9"/>
    <x v="8"/>
    <s v="Sat"/>
    <d v="2015-09-17T00:00:00"/>
    <x v="0"/>
    <s v="CC-12670"/>
    <s v="Craig Carreira"/>
    <s v="Consumer"/>
    <s v="United States"/>
    <s v="Seattle"/>
    <x v="4"/>
    <n v="98103"/>
    <x v="1"/>
    <s v="TEC-AC-10004209"/>
    <x v="2"/>
    <s v="Accessories"/>
    <s v="Memorex Froggy Flash Drive 4 GB"/>
    <n v="21.98"/>
    <n v="2"/>
    <x v="0"/>
    <n v="8.5722000000000005"/>
    <n v="0.39"/>
  </r>
  <r>
    <n v="9057"/>
    <s v="CA-2015-160227"/>
    <x v="121"/>
    <x v="1"/>
    <n v="11"/>
    <x v="0"/>
    <s v="Mon"/>
    <d v="2015-11-04T00:00:00"/>
    <x v="2"/>
    <s v="ED-13885"/>
    <s v="Emily Ducich"/>
    <s v="Home Office"/>
    <s v="United States"/>
    <s v="New York City"/>
    <x v="15"/>
    <n v="10011"/>
    <x v="3"/>
    <s v="FUR-CH-10002073"/>
    <x v="0"/>
    <s v="Chairs"/>
    <s v="Hon Olson Stacker Chairs"/>
    <n v="2621.3220000000001"/>
    <n v="11"/>
    <x v="9"/>
    <n v="553.39020000000005"/>
    <n v="0.21111111111111111"/>
  </r>
  <r>
    <n v="9058"/>
    <s v="CA-2015-149097"/>
    <x v="1176"/>
    <x v="1"/>
    <n v="10"/>
    <x v="2"/>
    <s v="Tue"/>
    <d v="2015-10-24T00:00:00"/>
    <x v="1"/>
    <s v="SV-20785"/>
    <s v="Stewart Visinsky"/>
    <s v="Consumer"/>
    <s v="United States"/>
    <s v="Los Angeles"/>
    <x v="1"/>
    <n v="90045"/>
    <x v="1"/>
    <s v="FUR-FU-10003424"/>
    <x v="0"/>
    <s v="Furnishings"/>
    <s v="Nu-Dell Oak Frame"/>
    <n v="74.760000000000005"/>
    <n v="7"/>
    <x v="0"/>
    <n v="23.923200000000001"/>
    <n v="0.32"/>
  </r>
  <r>
    <n v="9060"/>
    <s v="CA-2016-132304"/>
    <x v="400"/>
    <x v="0"/>
    <n v="6"/>
    <x v="1"/>
    <s v="Tue"/>
    <d v="2016-06-18T00:00:00"/>
    <x v="1"/>
    <s v="AR-10825"/>
    <s v="Anthony Rawles"/>
    <s v="Corporate"/>
    <s v="United States"/>
    <s v="Seattle"/>
    <x v="4"/>
    <n v="98103"/>
    <x v="1"/>
    <s v="FUR-TA-10004619"/>
    <x v="0"/>
    <s v="Tables"/>
    <s v="Hon Non-Folding Utility Tables"/>
    <n v="1115.17"/>
    <n v="7"/>
    <x v="0"/>
    <n v="334.55099999999999"/>
    <n v="0.3"/>
  </r>
  <r>
    <n v="9061"/>
    <s v="CA-2015-136420"/>
    <x v="311"/>
    <x v="1"/>
    <n v="11"/>
    <x v="0"/>
    <s v="Fri"/>
    <d v="2015-11-21T00:00:00"/>
    <x v="2"/>
    <s v="CS-12250"/>
    <s v="Chris Selesnick"/>
    <s v="Corporate"/>
    <s v="United States"/>
    <s v="San Diego"/>
    <x v="1"/>
    <n v="92024"/>
    <x v="1"/>
    <s v="OFF-BI-10002854"/>
    <x v="1"/>
    <s v="Binders"/>
    <s v="Performers Binder/Pad Holder, Black"/>
    <n v="89.695999999999998"/>
    <n v="4"/>
    <x v="2"/>
    <n v="33.636000000000003"/>
    <n v="0.37500000000000006"/>
  </r>
  <r>
    <n v="9063"/>
    <s v="CA-2016-101623"/>
    <x v="1206"/>
    <x v="0"/>
    <n v="2"/>
    <x v="11"/>
    <s v="Sun"/>
    <d v="2016-03-06T00:00:00"/>
    <x v="1"/>
    <s v="RR-19525"/>
    <s v="Rick Reed"/>
    <s v="Corporate"/>
    <s v="United States"/>
    <s v="New York City"/>
    <x v="15"/>
    <n v="10035"/>
    <x v="3"/>
    <s v="OFF-FA-10003495"/>
    <x v="1"/>
    <s v="Fasteners"/>
    <s v="Staples"/>
    <n v="36.479999999999997"/>
    <n v="6"/>
    <x v="0"/>
    <n v="18.239999999999998"/>
    <n v="0.5"/>
  </r>
  <r>
    <n v="9064"/>
    <s v="US-2014-151015"/>
    <x v="1061"/>
    <x v="2"/>
    <n v="10"/>
    <x v="2"/>
    <s v="Tue"/>
    <d v="2014-10-20T00:00:00"/>
    <x v="1"/>
    <s v="BD-11500"/>
    <s v="Bradley Drucker"/>
    <s v="Consumer"/>
    <s v="United States"/>
    <s v="Chicago"/>
    <x v="10"/>
    <n v="60653"/>
    <x v="2"/>
    <s v="OFF-PA-10002581"/>
    <x v="1"/>
    <s v="Paper"/>
    <s v="Xerox 1951"/>
    <n v="322.19200000000001"/>
    <n v="13"/>
    <x v="2"/>
    <n v="100.685"/>
    <n v="0.3125"/>
  </r>
  <r>
    <n v="9067"/>
    <s v="CA-2017-152968"/>
    <x v="1139"/>
    <x v="3"/>
    <n v="5"/>
    <x v="5"/>
    <s v="Fri"/>
    <d v="2017-05-30T00:00:00"/>
    <x v="1"/>
    <s v="BM-11785"/>
    <s v="Bryan Mills"/>
    <s v="Consumer"/>
    <s v="United States"/>
    <s v="Harrisonburg"/>
    <x v="17"/>
    <n v="22801"/>
    <x v="0"/>
    <s v="TEC-AC-10000521"/>
    <x v="2"/>
    <s v="Accessories"/>
    <s v="Verbatim Slim CD and DVD Storage Cases, 50/Pack"/>
    <n v="23.08"/>
    <n v="2"/>
    <x v="0"/>
    <n v="6.9240000000000004"/>
    <n v="0.30000000000000004"/>
  </r>
  <r>
    <n v="9068"/>
    <s v="CA-2016-150077"/>
    <x v="1079"/>
    <x v="0"/>
    <n v="2"/>
    <x v="11"/>
    <s v="Thu"/>
    <d v="2016-02-10T00:00:00"/>
    <x v="1"/>
    <s v="MS-17365"/>
    <s v="Maribeth Schnelling"/>
    <s v="Consumer"/>
    <s v="United States"/>
    <s v="Rockville"/>
    <x v="39"/>
    <n v="20852"/>
    <x v="3"/>
    <s v="TEC-PH-10002890"/>
    <x v="2"/>
    <s v="Phones"/>
    <s v="AT&amp;T 17929 Lendline Telephone"/>
    <n v="90.48"/>
    <n v="2"/>
    <x v="0"/>
    <n v="23.524799999999999"/>
    <n v="0.25999999999999995"/>
  </r>
  <r>
    <n v="9069"/>
    <s v="CA-2016-106278"/>
    <x v="473"/>
    <x v="0"/>
    <n v="9"/>
    <x v="8"/>
    <s v="Fri"/>
    <d v="2016-09-05T00:00:00"/>
    <x v="0"/>
    <s v="BM-11140"/>
    <s v="Becky Martin"/>
    <s v="Consumer"/>
    <s v="United States"/>
    <s v="Des Moines"/>
    <x v="4"/>
    <n v="98198"/>
    <x v="1"/>
    <s v="FUR-CH-10003061"/>
    <x v="0"/>
    <s v="Chairs"/>
    <s v="Global Leather Task Chair, Black"/>
    <n v="215.976"/>
    <n v="3"/>
    <x v="2"/>
    <n v="-2.6997"/>
    <n v="-1.2500000000000001E-2"/>
  </r>
  <r>
    <n v="9071"/>
    <s v="CA-2017-147550"/>
    <x v="765"/>
    <x v="3"/>
    <n v="12"/>
    <x v="4"/>
    <s v="Mon"/>
    <d v="2017-12-05T00:00:00"/>
    <x v="2"/>
    <s v="KE-16420"/>
    <s v="Katrina Edelman"/>
    <s v="Corporate"/>
    <s v="United States"/>
    <s v="Philadelphia"/>
    <x v="9"/>
    <n v="19134"/>
    <x v="3"/>
    <s v="FUR-FU-10001918"/>
    <x v="0"/>
    <s v="Furnishings"/>
    <s v="C-Line Cubicle Keepers Polyproplyene Holder With Velcro Backings"/>
    <n v="11.352"/>
    <n v="3"/>
    <x v="2"/>
    <n v="2.6960999999999999"/>
    <n v="0.23749999999999999"/>
  </r>
  <r>
    <n v="9072"/>
    <s v="CA-2015-136105"/>
    <x v="815"/>
    <x v="1"/>
    <n v="6"/>
    <x v="1"/>
    <s v="Fri"/>
    <d v="2015-06-16T00:00:00"/>
    <x v="1"/>
    <s v="SZ-20035"/>
    <s v="Sam Zeldin"/>
    <s v="Home Office"/>
    <s v="United States"/>
    <s v="Columbus"/>
    <x v="14"/>
    <n v="47201"/>
    <x v="2"/>
    <s v="OFF-ST-10002444"/>
    <x v="1"/>
    <s v="Storage"/>
    <s v="Recycled Eldon Regeneration Jumbo File"/>
    <n v="24.56"/>
    <n v="2"/>
    <x v="0"/>
    <n v="6.8768000000000002"/>
    <n v="0.28000000000000003"/>
  </r>
  <r>
    <n v="9073"/>
    <s v="CA-2016-142524"/>
    <x v="905"/>
    <x v="0"/>
    <n v="9"/>
    <x v="8"/>
    <s v="Sun"/>
    <d v="2016-09-08T00:00:00"/>
    <x v="1"/>
    <s v="MB-18085"/>
    <s v="Mick Brown"/>
    <s v="Consumer"/>
    <s v="United States"/>
    <s v="Springfield"/>
    <x v="25"/>
    <n v="65807"/>
    <x v="2"/>
    <s v="OFF-EN-10003286"/>
    <x v="1"/>
    <s v="Envelopes"/>
    <s v="Staple envelope"/>
    <n v="16.559999999999999"/>
    <n v="2"/>
    <x v="0"/>
    <n v="7.7831999999999999"/>
    <n v="0.47000000000000003"/>
  </r>
  <r>
    <n v="9075"/>
    <s v="CA-2014-136336"/>
    <x v="416"/>
    <x v="2"/>
    <n v="4"/>
    <x v="3"/>
    <s v="Mon"/>
    <d v="2014-04-26T00:00:00"/>
    <x v="1"/>
    <s v="DB-13555"/>
    <s v="Dorothy Badders"/>
    <s v="Corporate"/>
    <s v="United States"/>
    <s v="Henderson"/>
    <x v="0"/>
    <n v="42420"/>
    <x v="0"/>
    <s v="OFF-ST-10002574"/>
    <x v="1"/>
    <s v="Storage"/>
    <s v="SAFCO Commercial Wire Shelving, Black"/>
    <n v="828.84"/>
    <n v="6"/>
    <x v="0"/>
    <n v="0"/>
    <n v="0"/>
  </r>
  <r>
    <n v="9076"/>
    <s v="US-2015-136259"/>
    <x v="596"/>
    <x v="1"/>
    <n v="11"/>
    <x v="0"/>
    <s v="Thu"/>
    <d v="2015-11-08T00:00:00"/>
    <x v="2"/>
    <s v="CB-12415"/>
    <s v="Christy Brittain"/>
    <s v="Consumer"/>
    <s v="United States"/>
    <s v="Lakewood"/>
    <x v="24"/>
    <n v="44107"/>
    <x v="3"/>
    <s v="OFF-BI-10000773"/>
    <x v="1"/>
    <s v="Binders"/>
    <s v="Insertable Tab Post Binder Dividers"/>
    <n v="7.218"/>
    <n v="3"/>
    <x v="7"/>
    <n v="-5.5338000000000003"/>
    <n v="-0.76666666666666672"/>
  </r>
  <r>
    <n v="9078"/>
    <s v="US-2014-124625"/>
    <x v="928"/>
    <x v="2"/>
    <n v="11"/>
    <x v="0"/>
    <s v="Mon"/>
    <d v="2014-11-07T00:00:00"/>
    <x v="1"/>
    <s v="SP-20650"/>
    <s v="Stephanie Phelps"/>
    <s v="Corporate"/>
    <s v="United States"/>
    <s v="Omaha"/>
    <x v="8"/>
    <n v="68104"/>
    <x v="2"/>
    <s v="TEC-AC-10003280"/>
    <x v="2"/>
    <s v="Accessories"/>
    <s v="Belkin F8E887 USB Wired Ergonomic Keyboard"/>
    <n v="89.97"/>
    <n v="3"/>
    <x v="0"/>
    <n v="18.893699999999999"/>
    <n v="0.21"/>
  </r>
  <r>
    <n v="9079"/>
    <s v="CA-2016-108105"/>
    <x v="592"/>
    <x v="0"/>
    <n v="2"/>
    <x v="11"/>
    <s v="Tue"/>
    <d v="2016-02-23T00:00:00"/>
    <x v="1"/>
    <s v="GW-14605"/>
    <s v="Giulietta Weimer"/>
    <s v="Consumer"/>
    <s v="United States"/>
    <s v="Henderson"/>
    <x v="0"/>
    <n v="42420"/>
    <x v="0"/>
    <s v="FUR-FU-10003773"/>
    <x v="0"/>
    <s v="Furnishings"/>
    <s v="Eldon Cleatmat Plus Chair Mats for High Pile Carpets"/>
    <n v="318.08"/>
    <n v="4"/>
    <x v="0"/>
    <n v="34.988799999999998"/>
    <n v="0.11"/>
  </r>
  <r>
    <n v="9081"/>
    <s v="CA-2017-166898"/>
    <x v="219"/>
    <x v="3"/>
    <n v="9"/>
    <x v="8"/>
    <s v="Mon"/>
    <d v="2017-09-13T00:00:00"/>
    <x v="0"/>
    <s v="KH-16630"/>
    <s v="Ken Heidel"/>
    <s v="Corporate"/>
    <s v="United States"/>
    <s v="Santa Ana"/>
    <x v="1"/>
    <n v="92704"/>
    <x v="1"/>
    <s v="TEC-PH-10002564"/>
    <x v="2"/>
    <s v="Phones"/>
    <s v="OtterBox Defender Series Case - Samsung Galaxy S4"/>
    <n v="143.952"/>
    <n v="6"/>
    <x v="2"/>
    <n v="17.994"/>
    <n v="0.125"/>
  </r>
  <r>
    <n v="9083"/>
    <s v="CA-2017-169005"/>
    <x v="802"/>
    <x v="3"/>
    <n v="11"/>
    <x v="0"/>
    <s v="Thu"/>
    <d v="2017-11-06T00:00:00"/>
    <x v="1"/>
    <s v="BG-11035"/>
    <s v="Barry Gonzalez"/>
    <s v="Consumer"/>
    <s v="United States"/>
    <s v="Springfield"/>
    <x v="17"/>
    <n v="22153"/>
    <x v="0"/>
    <s v="OFF-AR-10000246"/>
    <x v="1"/>
    <s v="Art"/>
    <s v="Newell 318"/>
    <n v="5.56"/>
    <n v="2"/>
    <x v="0"/>
    <n v="1.4456"/>
    <n v="0.26"/>
  </r>
  <r>
    <n v="9084"/>
    <s v="CA-2015-104038"/>
    <x v="522"/>
    <x v="1"/>
    <n v="2"/>
    <x v="11"/>
    <s v="Fri"/>
    <d v="2015-02-08T00:00:00"/>
    <x v="2"/>
    <s v="LO-17170"/>
    <s v="Lori Olson"/>
    <s v="Corporate"/>
    <s v="United States"/>
    <s v="Suffolk"/>
    <x v="17"/>
    <n v="23434"/>
    <x v="0"/>
    <s v="OFF-ST-10002554"/>
    <x v="1"/>
    <s v="Storage"/>
    <s v="Tennsco Industrial Shelving"/>
    <n v="146.72999999999999"/>
    <n v="3"/>
    <x v="0"/>
    <n v="2.9346000000000001"/>
    <n v="0.02"/>
  </r>
  <r>
    <n v="9086"/>
    <s v="CA-2016-126102"/>
    <x v="542"/>
    <x v="0"/>
    <n v="9"/>
    <x v="8"/>
    <s v="Sat"/>
    <d v="2016-09-12T00:00:00"/>
    <x v="0"/>
    <s v="DV-13465"/>
    <s v="Dianna Vittorini"/>
    <s v="Consumer"/>
    <s v="United States"/>
    <s v="Los Angeles"/>
    <x v="1"/>
    <n v="90049"/>
    <x v="1"/>
    <s v="OFF-BI-10004318"/>
    <x v="1"/>
    <s v="Binders"/>
    <s v="Ibico EB-19 Dual Function Manual Binding System"/>
    <n v="276.78399999999999"/>
    <n v="2"/>
    <x v="2"/>
    <n v="89.954800000000006"/>
    <n v="0.32500000000000001"/>
  </r>
  <r>
    <n v="9087"/>
    <s v="CA-2016-143406"/>
    <x v="181"/>
    <x v="0"/>
    <n v="9"/>
    <x v="8"/>
    <s v="Mon"/>
    <d v="2016-09-30T00:00:00"/>
    <x v="1"/>
    <s v="LR-17035"/>
    <s v="Lisa Ryan"/>
    <s v="Corporate"/>
    <s v="United States"/>
    <s v="Houston"/>
    <x v="5"/>
    <n v="77041"/>
    <x v="2"/>
    <s v="OFF-AP-10001564"/>
    <x v="1"/>
    <s v="Appliances"/>
    <s v="Hoover Commercial Lightweight Upright Vacuum with E-Z Empty Dirt Cup"/>
    <n v="93.031999999999996"/>
    <n v="2"/>
    <x v="3"/>
    <n v="-251.18639999999999"/>
    <n v="-2.7"/>
  </r>
  <r>
    <n v="9089"/>
    <s v="CA-2015-150308"/>
    <x v="83"/>
    <x v="1"/>
    <n v="12"/>
    <x v="4"/>
    <s v="Tue"/>
    <d v="2015-12-20T00:00:00"/>
    <x v="1"/>
    <s v="RR-19525"/>
    <s v="Rick Reed"/>
    <s v="Corporate"/>
    <s v="United States"/>
    <s v="Cary"/>
    <x v="3"/>
    <n v="27511"/>
    <x v="0"/>
    <s v="TEC-PH-10001433"/>
    <x v="2"/>
    <s v="Phones"/>
    <s v="Cisco Small Business SPA 502G VoIP phone"/>
    <n v="246.16800000000001"/>
    <n v="3"/>
    <x v="2"/>
    <n v="21.5397"/>
    <n v="8.7499999999999994E-2"/>
  </r>
  <r>
    <n v="9090"/>
    <s v="CA-2016-131093"/>
    <x v="42"/>
    <x v="0"/>
    <n v="9"/>
    <x v="8"/>
    <s v="Sat"/>
    <d v="2016-09-20T00:00:00"/>
    <x v="0"/>
    <s v="TS-21610"/>
    <s v="Troy Staebel"/>
    <s v="Consumer"/>
    <s v="United States"/>
    <s v="Springfield"/>
    <x v="24"/>
    <n v="45503"/>
    <x v="3"/>
    <s v="OFF-ST-10002790"/>
    <x v="1"/>
    <s v="Storage"/>
    <s v="Safco Industrial Shelving"/>
    <n v="295.39999999999998"/>
    <n v="5"/>
    <x v="2"/>
    <n v="-62.772500000000001"/>
    <n v="-0.21250000000000002"/>
  </r>
  <r>
    <n v="9091"/>
    <s v="US-2017-148831"/>
    <x v="119"/>
    <x v="3"/>
    <n v="10"/>
    <x v="2"/>
    <s v="Fri"/>
    <d v="2017-10-15T00:00:00"/>
    <x v="2"/>
    <s v="AH-10210"/>
    <s v="Alan Hwang"/>
    <s v="Consumer"/>
    <s v="United States"/>
    <s v="Louisville"/>
    <x v="0"/>
    <n v="40214"/>
    <x v="0"/>
    <s v="OFF-ST-10002974"/>
    <x v="1"/>
    <s v="Storage"/>
    <s v="Trav-L-File Heavy-Duty Shuttle II, Black"/>
    <n v="348.56"/>
    <n v="8"/>
    <x v="0"/>
    <n v="104.568"/>
    <n v="0.3"/>
  </r>
  <r>
    <n v="9092"/>
    <s v="CA-2015-162950"/>
    <x v="1137"/>
    <x v="1"/>
    <n v="6"/>
    <x v="1"/>
    <s v="Sun"/>
    <d v="2015-07-03T00:00:00"/>
    <x v="0"/>
    <s v="DW-13585"/>
    <s v="Dorothy Wardle"/>
    <s v="Corporate"/>
    <s v="United States"/>
    <s v="Troy"/>
    <x v="24"/>
    <n v="45373"/>
    <x v="3"/>
    <s v="OFF-PA-10003177"/>
    <x v="1"/>
    <s v="Paper"/>
    <s v="Xerox 1999"/>
    <n v="15.552"/>
    <n v="3"/>
    <x v="2"/>
    <n v="5.4432"/>
    <n v="0.35000000000000003"/>
  </r>
  <r>
    <n v="9094"/>
    <s v="US-2015-132836"/>
    <x v="925"/>
    <x v="1"/>
    <n v="6"/>
    <x v="1"/>
    <s v="Mon"/>
    <d v="2015-06-05T00:00:00"/>
    <x v="1"/>
    <s v="AJ-10945"/>
    <s v="Ashley Jarboe"/>
    <s v="Consumer"/>
    <s v="United States"/>
    <s v="Detroit"/>
    <x v="12"/>
    <n v="48227"/>
    <x v="2"/>
    <s v="TEC-PH-10001299"/>
    <x v="2"/>
    <s v="Phones"/>
    <s v="Polycom CX300 Desktop Phone USB VoIP phone"/>
    <n v="299.98"/>
    <n v="2"/>
    <x v="0"/>
    <n v="83.994399999999999"/>
    <n v="0.27999999999999997"/>
  </r>
  <r>
    <n v="9098"/>
    <s v="US-2014-158365"/>
    <x v="786"/>
    <x v="2"/>
    <n v="4"/>
    <x v="3"/>
    <s v="Sat"/>
    <d v="2014-04-17T00:00:00"/>
    <x v="1"/>
    <s v="SV-20785"/>
    <s v="Stewart Visinsky"/>
    <s v="Consumer"/>
    <s v="United States"/>
    <s v="Bloomington"/>
    <x v="14"/>
    <n v="47401"/>
    <x v="2"/>
    <s v="OFF-PA-10000289"/>
    <x v="1"/>
    <s v="Paper"/>
    <s v="Xerox 213"/>
    <n v="32.4"/>
    <n v="5"/>
    <x v="0"/>
    <n v="15.552"/>
    <n v="0.48"/>
  </r>
  <r>
    <n v="9102"/>
    <s v="CA-2015-163181"/>
    <x v="208"/>
    <x v="1"/>
    <n v="11"/>
    <x v="0"/>
    <s v="Sat"/>
    <d v="2015-11-12T00:00:00"/>
    <x v="1"/>
    <s v="AB-10105"/>
    <s v="Adrian Barton"/>
    <s v="Consumer"/>
    <s v="United States"/>
    <s v="Houston"/>
    <x v="5"/>
    <n v="77041"/>
    <x v="2"/>
    <s v="OFF-AR-10001683"/>
    <x v="1"/>
    <s v="Art"/>
    <s v="Lumber Crayons"/>
    <n v="23.64"/>
    <n v="3"/>
    <x v="2"/>
    <n v="5.319"/>
    <n v="0.22500000000000001"/>
  </r>
  <r>
    <n v="9108"/>
    <s v="CA-2015-132941"/>
    <x v="439"/>
    <x v="1"/>
    <n v="5"/>
    <x v="5"/>
    <s v="Mon"/>
    <d v="2015-05-28T00:00:00"/>
    <x v="2"/>
    <s v="MM-18280"/>
    <s v="Muhammed MacIntyre"/>
    <s v="Corporate"/>
    <s v="United States"/>
    <s v="Haltom City"/>
    <x v="5"/>
    <n v="76117"/>
    <x v="2"/>
    <s v="OFF-SU-10002557"/>
    <x v="1"/>
    <s v="Supplies"/>
    <s v="Fiskars Spring-Action Scissors"/>
    <n v="22.367999999999999"/>
    <n v="2"/>
    <x v="2"/>
    <n v="1.6776"/>
    <n v="7.4999999999999997E-2"/>
  </r>
  <r>
    <n v="9111"/>
    <s v="CA-2014-132010"/>
    <x v="302"/>
    <x v="2"/>
    <n v="10"/>
    <x v="2"/>
    <s v="Mon"/>
    <d v="2014-10-15T00:00:00"/>
    <x v="2"/>
    <s v="MA-17995"/>
    <s v="Michelle Arnett"/>
    <s v="Home Office"/>
    <s v="United States"/>
    <s v="Richmond"/>
    <x v="17"/>
    <n v="23223"/>
    <x v="0"/>
    <s v="OFF-EN-10003160"/>
    <x v="1"/>
    <s v="Envelopes"/>
    <s v="Pastel Pink Envelopes"/>
    <n v="36.4"/>
    <n v="5"/>
    <x v="0"/>
    <n v="17.472000000000001"/>
    <n v="0.48000000000000004"/>
  </r>
  <r>
    <n v="9115"/>
    <s v="CA-2016-135461"/>
    <x v="566"/>
    <x v="0"/>
    <n v="2"/>
    <x v="11"/>
    <s v="Sun"/>
    <d v="2016-02-10T00:00:00"/>
    <x v="0"/>
    <s v="EB-13975"/>
    <s v="Erica Bern"/>
    <s v="Corporate"/>
    <s v="United States"/>
    <s v="Los Angeles"/>
    <x v="1"/>
    <n v="90049"/>
    <x v="1"/>
    <s v="TEC-PH-10004094"/>
    <x v="2"/>
    <s v="Phones"/>
    <s v="Motorola L703CM"/>
    <n v="623.96"/>
    <n v="5"/>
    <x v="2"/>
    <n v="38.997500000000002"/>
    <n v="6.25E-2"/>
  </r>
  <r>
    <n v="9116"/>
    <s v="CA-2017-153045"/>
    <x v="614"/>
    <x v="3"/>
    <n v="1"/>
    <x v="9"/>
    <s v="Thu"/>
    <d v="2017-01-24T00:00:00"/>
    <x v="0"/>
    <s v="NS-18505"/>
    <s v="Neola Schneider"/>
    <s v="Consumer"/>
    <s v="United States"/>
    <s v="Philadelphia"/>
    <x v="9"/>
    <n v="19140"/>
    <x v="3"/>
    <s v="TEC-PH-10001817"/>
    <x v="2"/>
    <s v="Phones"/>
    <s v="Wilson Electronics DB Pro Signal Booster"/>
    <n v="429.6"/>
    <n v="2"/>
    <x v="8"/>
    <n v="-93.08"/>
    <n v="-0.21666666666666665"/>
  </r>
  <r>
    <n v="9120"/>
    <s v="US-2016-155971"/>
    <x v="112"/>
    <x v="0"/>
    <n v="6"/>
    <x v="1"/>
    <s v="Mon"/>
    <d v="2016-06-12T00:00:00"/>
    <x v="1"/>
    <s v="RB-19795"/>
    <s v="Ross Baird"/>
    <s v="Home Office"/>
    <s v="United States"/>
    <s v="Los Angeles"/>
    <x v="1"/>
    <n v="90036"/>
    <x v="1"/>
    <s v="OFF-LA-10000452"/>
    <x v="1"/>
    <s v="Labels"/>
    <s v="Avery 488"/>
    <n v="22.05"/>
    <n v="7"/>
    <x v="0"/>
    <n v="10.584"/>
    <n v="0.48"/>
  </r>
  <r>
    <n v="9122"/>
    <s v="CA-2017-122007"/>
    <x v="256"/>
    <x v="3"/>
    <n v="3"/>
    <x v="10"/>
    <s v="Sat"/>
    <d v="2017-03-20T00:00:00"/>
    <x v="0"/>
    <s v="JK-15325"/>
    <s v="Jason Klamczynski"/>
    <s v="Corporate"/>
    <s v="United States"/>
    <s v="Los Angeles"/>
    <x v="1"/>
    <n v="90032"/>
    <x v="1"/>
    <s v="OFF-AP-10000358"/>
    <x v="1"/>
    <s v="Appliances"/>
    <s v="Fellowes Basic Home/Office Series Surge Protectors"/>
    <n v="90.86"/>
    <n v="7"/>
    <x v="0"/>
    <n v="26.349399999999999"/>
    <n v="0.28999999999999998"/>
  </r>
  <r>
    <n v="9123"/>
    <s v="CA-2017-162250"/>
    <x v="220"/>
    <x v="3"/>
    <n v="11"/>
    <x v="0"/>
    <s v="Fri"/>
    <d v="2017-11-24T00:00:00"/>
    <x v="3"/>
    <s v="PR-18880"/>
    <s v="Patrick Ryan"/>
    <s v="Consumer"/>
    <s v="United States"/>
    <s v="San Francisco"/>
    <x v="1"/>
    <n v="94109"/>
    <x v="1"/>
    <s v="OFF-PA-10002137"/>
    <x v="1"/>
    <s v="Paper"/>
    <s v="Southworth 100% Résumé Paper, 24lb."/>
    <n v="7.78"/>
    <n v="1"/>
    <x v="0"/>
    <n v="3.5009999999999999"/>
    <n v="0.44999999999999996"/>
  </r>
  <r>
    <n v="9124"/>
    <s v="US-2016-158288"/>
    <x v="488"/>
    <x v="0"/>
    <n v="11"/>
    <x v="0"/>
    <s v="Sat"/>
    <d v="2016-11-28T00:00:00"/>
    <x v="0"/>
    <s v="EH-13945"/>
    <s v="Eric Hoffmann"/>
    <s v="Consumer"/>
    <s v="United States"/>
    <s v="Philadelphia"/>
    <x v="9"/>
    <n v="19120"/>
    <x v="3"/>
    <s v="OFF-BI-10003364"/>
    <x v="1"/>
    <s v="Binders"/>
    <s v="Binding Machine Supplies"/>
    <n v="78.759"/>
    <n v="9"/>
    <x v="7"/>
    <n v="-57.756599999999999"/>
    <n v="-0.73333333333333328"/>
  </r>
  <r>
    <n v="9125"/>
    <s v="CA-2016-128916"/>
    <x v="297"/>
    <x v="0"/>
    <n v="8"/>
    <x v="6"/>
    <s v="Thu"/>
    <d v="2016-08-20T00:00:00"/>
    <x v="0"/>
    <s v="MA-17560"/>
    <s v="Matt Abelman"/>
    <s v="Home Office"/>
    <s v="United States"/>
    <s v="Houston"/>
    <x v="5"/>
    <n v="77070"/>
    <x v="2"/>
    <s v="FUR-FU-10001940"/>
    <x v="0"/>
    <s v="Furnishings"/>
    <s v="Staple-based wall hangings"/>
    <n v="9.5519999999999996"/>
    <n v="3"/>
    <x v="6"/>
    <n v="-3.8208000000000002"/>
    <n v="-0.4"/>
  </r>
  <r>
    <n v="9127"/>
    <s v="CA-2015-157028"/>
    <x v="109"/>
    <x v="1"/>
    <n v="11"/>
    <x v="0"/>
    <s v="Sat"/>
    <d v="2015-12-03T00:00:00"/>
    <x v="1"/>
    <s v="MA-17995"/>
    <s v="Michelle Arnett"/>
    <s v="Home Office"/>
    <s v="United States"/>
    <s v="Las Cruces"/>
    <x v="27"/>
    <n v="88001"/>
    <x v="1"/>
    <s v="OFF-AR-10004441"/>
    <x v="1"/>
    <s v="Art"/>
    <s v="BIC Brite Liner Highlighters"/>
    <n v="8.2799999999999994"/>
    <n v="2"/>
    <x v="0"/>
    <n v="3.4775999999999998"/>
    <n v="0.42"/>
  </r>
  <r>
    <n v="9128"/>
    <s v="CA-2017-112473"/>
    <x v="1123"/>
    <x v="3"/>
    <n v="5"/>
    <x v="5"/>
    <s v="Thu"/>
    <d v="2017-06-01T00:00:00"/>
    <x v="1"/>
    <s v="JL-15505"/>
    <s v="Jeremy Lonsdale"/>
    <s v="Consumer"/>
    <s v="United States"/>
    <s v="Houston"/>
    <x v="5"/>
    <n v="77070"/>
    <x v="2"/>
    <s v="OFF-ST-10002182"/>
    <x v="1"/>
    <s v="Storage"/>
    <s v="Iris 3-Drawer Stacking Bin, Black"/>
    <n v="50.136000000000003"/>
    <n v="3"/>
    <x v="2"/>
    <n v="-11.2806"/>
    <n v="-0.22499999999999998"/>
  </r>
  <r>
    <n v="9129"/>
    <s v="US-2017-147655"/>
    <x v="504"/>
    <x v="3"/>
    <n v="9"/>
    <x v="8"/>
    <s v="Mon"/>
    <d v="2017-09-05T00:00:00"/>
    <x v="2"/>
    <s v="AS-10045"/>
    <s v="Aaron Smayling"/>
    <s v="Corporate"/>
    <s v="United States"/>
    <s v="Redmond"/>
    <x v="21"/>
    <n v="97756"/>
    <x v="1"/>
    <s v="OFF-BI-10002931"/>
    <x v="1"/>
    <s v="Binders"/>
    <s v="Avery Trapezoid Extra Heavy Duty 4&quot; Binders"/>
    <n v="88.073999999999998"/>
    <n v="7"/>
    <x v="7"/>
    <n v="-58.716000000000001"/>
    <n v="-0.66666666666666674"/>
  </r>
  <r>
    <n v="9130"/>
    <s v="CA-2016-130911"/>
    <x v="825"/>
    <x v="0"/>
    <n v="3"/>
    <x v="10"/>
    <s v="Thu"/>
    <d v="2016-03-26T00:00:00"/>
    <x v="0"/>
    <s v="DC-12850"/>
    <s v="Dan Campbell"/>
    <s v="Consumer"/>
    <s v="United States"/>
    <s v="Cleveland"/>
    <x v="24"/>
    <n v="44105"/>
    <x v="3"/>
    <s v="FUR-BO-10004357"/>
    <x v="0"/>
    <s v="Bookcases"/>
    <s v="O'Sullivan Living Dimensions 3-Shelf Bookcases"/>
    <n v="301.47000000000003"/>
    <n v="3"/>
    <x v="5"/>
    <n v="-241.17599999999999"/>
    <n v="-0.79999999999999993"/>
  </r>
  <r>
    <n v="9132"/>
    <s v="CA-2017-100055"/>
    <x v="39"/>
    <x v="3"/>
    <n v="5"/>
    <x v="5"/>
    <s v="Sun"/>
    <d v="2017-06-01T00:00:00"/>
    <x v="1"/>
    <s v="MD-17860"/>
    <s v="Michael Dominguez"/>
    <s v="Corporate"/>
    <s v="United States"/>
    <s v="Laurel"/>
    <x v="39"/>
    <n v="20707"/>
    <x v="3"/>
    <s v="FUR-FU-10001473"/>
    <x v="0"/>
    <s v="Furnishings"/>
    <s v="DAX Wood Document Frame"/>
    <n v="27.46"/>
    <n v="2"/>
    <x v="0"/>
    <n v="9.8856000000000002"/>
    <n v="0.36"/>
  </r>
  <r>
    <n v="9134"/>
    <s v="CA-2015-157805"/>
    <x v="283"/>
    <x v="1"/>
    <n v="8"/>
    <x v="6"/>
    <s v="Mon"/>
    <d v="2015-09-04T00:00:00"/>
    <x v="1"/>
    <s v="RH-19510"/>
    <s v="Rick Huthwaite"/>
    <s v="Home Office"/>
    <s v="United States"/>
    <s v="San Diego"/>
    <x v="1"/>
    <n v="92037"/>
    <x v="1"/>
    <s v="TEC-PH-10004447"/>
    <x v="2"/>
    <s v="Phones"/>
    <s v="Toshiba IPT2010-SD IP Telephone"/>
    <n v="555.96"/>
    <n v="5"/>
    <x v="2"/>
    <n v="41.697000000000003"/>
    <n v="7.4999999999999997E-2"/>
  </r>
  <r>
    <n v="9135"/>
    <s v="CA-2016-124254"/>
    <x v="405"/>
    <x v="0"/>
    <n v="4"/>
    <x v="3"/>
    <s v="Tue"/>
    <d v="2016-04-17T00:00:00"/>
    <x v="1"/>
    <s v="TB-21175"/>
    <s v="Thomas Boland"/>
    <s v="Corporate"/>
    <s v="United States"/>
    <s v="Wilson"/>
    <x v="3"/>
    <n v="27893"/>
    <x v="0"/>
    <s v="OFF-ST-10001469"/>
    <x v="1"/>
    <s v="Storage"/>
    <s v="Fellowes Bankers Box Recycled Super Stor/Drawer"/>
    <n v="129.55199999999999"/>
    <n v="3"/>
    <x v="2"/>
    <n v="-22.671600000000002"/>
    <n v="-0.17500000000000002"/>
  </r>
  <r>
    <n v="9138"/>
    <s v="CA-2014-123400"/>
    <x v="560"/>
    <x v="2"/>
    <n v="2"/>
    <x v="11"/>
    <s v="Sun"/>
    <d v="2014-02-09T00:00:00"/>
    <x v="1"/>
    <s v="EB-13930"/>
    <s v="Eric Barreto"/>
    <s v="Consumer"/>
    <s v="United States"/>
    <s v="Saint Petersburg"/>
    <x v="2"/>
    <n v="33710"/>
    <x v="0"/>
    <s v="OFF-BI-10000666"/>
    <x v="1"/>
    <s v="Binders"/>
    <s v="Surelock Post Binders"/>
    <n v="18.335999999999999"/>
    <n v="2"/>
    <x v="7"/>
    <n v="-12.224"/>
    <n v="-0.66666666666666674"/>
  </r>
  <r>
    <n v="9140"/>
    <s v="CA-2014-106971"/>
    <x v="808"/>
    <x v="2"/>
    <n v="9"/>
    <x v="8"/>
    <s v="Tue"/>
    <d v="2014-09-08T00:00:00"/>
    <x v="1"/>
    <s v="BM-11785"/>
    <s v="Bryan Mills"/>
    <s v="Consumer"/>
    <s v="United States"/>
    <s v="Buffalo Grove"/>
    <x v="10"/>
    <n v="60089"/>
    <x v="2"/>
    <s v="TEC-AC-10000844"/>
    <x v="2"/>
    <s v="Accessories"/>
    <s v="Logitech Gaming G510s - Keyboard"/>
    <n v="475.94400000000002"/>
    <n v="7"/>
    <x v="2"/>
    <n v="95.188800000000001"/>
    <n v="0.19999999999999998"/>
  </r>
  <r>
    <n v="9141"/>
    <s v="CA-2017-123029"/>
    <x v="1027"/>
    <x v="3"/>
    <n v="9"/>
    <x v="8"/>
    <s v="Sat"/>
    <d v="2017-10-02T00:00:00"/>
    <x v="0"/>
    <s v="BT-11530"/>
    <s v="Bradley Talbott"/>
    <s v="Home Office"/>
    <s v="United States"/>
    <s v="Los Angeles"/>
    <x v="1"/>
    <n v="90049"/>
    <x v="1"/>
    <s v="TEC-AC-10002402"/>
    <x v="2"/>
    <s v="Accessories"/>
    <s v="Razer Kraken PRO Over Ear PC and Music Headset"/>
    <n v="159.97999999999999"/>
    <n v="2"/>
    <x v="0"/>
    <n v="47.994"/>
    <n v="0.30000000000000004"/>
  </r>
  <r>
    <n v="9142"/>
    <s v="CA-2016-139409"/>
    <x v="64"/>
    <x v="0"/>
    <n v="9"/>
    <x v="8"/>
    <s v="Mon"/>
    <d v="2016-09-07T00:00:00"/>
    <x v="2"/>
    <s v="FW-14395"/>
    <s v="Fred Wasserman"/>
    <s v="Corporate"/>
    <s v="United States"/>
    <s v="New York City"/>
    <x v="15"/>
    <n v="10011"/>
    <x v="3"/>
    <s v="TEC-PH-10003988"/>
    <x v="2"/>
    <s v="Phones"/>
    <s v="LF Elite 3D Dazzle Designer Hard Case Cover, Lf Stylus Pen and Wiper For Apple Iphone 5c Mini Lite"/>
    <n v="43.6"/>
    <n v="4"/>
    <x v="0"/>
    <n v="12.208"/>
    <n v="0.27999999999999997"/>
  </r>
  <r>
    <n v="9146"/>
    <s v="CA-2015-126970"/>
    <x v="1175"/>
    <x v="1"/>
    <n v="9"/>
    <x v="8"/>
    <s v="Sun"/>
    <d v="2015-09-24T00:00:00"/>
    <x v="1"/>
    <s v="TP-21130"/>
    <s v="Theone Pippenger"/>
    <s v="Consumer"/>
    <s v="United States"/>
    <s v="Naperville"/>
    <x v="10"/>
    <n v="60540"/>
    <x v="2"/>
    <s v="OFF-BI-10000138"/>
    <x v="1"/>
    <s v="Binders"/>
    <s v="Acco Translucent Poly Ring Binders"/>
    <n v="2.8079999999999998"/>
    <n v="3"/>
    <x v="3"/>
    <n v="-4.4927999999999999"/>
    <n v="-1.6"/>
  </r>
  <r>
    <n v="9147"/>
    <s v="US-2016-165505"/>
    <x v="1152"/>
    <x v="0"/>
    <n v="1"/>
    <x v="9"/>
    <s v="Sat"/>
    <d v="2016-01-27T00:00:00"/>
    <x v="1"/>
    <s v="CB-12535"/>
    <s v="Claudia Bergmann"/>
    <s v="Corporate"/>
    <s v="United States"/>
    <s v="Burlington"/>
    <x v="42"/>
    <n v="5408"/>
    <x v="3"/>
    <s v="TEC-AC-10002926"/>
    <x v="2"/>
    <s v="Accessories"/>
    <s v="Logitech Wireless Marathon Mouse M705"/>
    <n v="99.98"/>
    <n v="2"/>
    <x v="0"/>
    <n v="42.991399999999999"/>
    <n v="0.43"/>
  </r>
  <r>
    <n v="9150"/>
    <s v="US-2014-157070"/>
    <x v="106"/>
    <x v="2"/>
    <n v="6"/>
    <x v="1"/>
    <s v="Sun"/>
    <d v="2014-06-06T00:00:00"/>
    <x v="1"/>
    <s v="QJ-19255"/>
    <s v="Quincy Jones"/>
    <s v="Corporate"/>
    <s v="United States"/>
    <s v="Detroit"/>
    <x v="12"/>
    <n v="48234"/>
    <x v="2"/>
    <s v="OFF-BI-10001765"/>
    <x v="1"/>
    <s v="Binders"/>
    <s v="Wilson Jones Heavy-Duty Casebound Ring Binders with Metal Hinges"/>
    <n v="138.56"/>
    <n v="4"/>
    <x v="0"/>
    <n v="66.508799999999994"/>
    <n v="0.47999999999999993"/>
  </r>
  <r>
    <n v="9155"/>
    <s v="CA-2016-132990"/>
    <x v="1143"/>
    <x v="0"/>
    <n v="8"/>
    <x v="6"/>
    <s v="Mon"/>
    <d v="2016-08-03T00:00:00"/>
    <x v="0"/>
    <s v="KM-16660"/>
    <s v="Khloe Miller"/>
    <s v="Consumer"/>
    <s v="United States"/>
    <s v="Philadelphia"/>
    <x v="9"/>
    <n v="19140"/>
    <x v="3"/>
    <s v="FUR-FU-10004864"/>
    <x v="0"/>
    <s v="Furnishings"/>
    <s v="Eldon 500 Class Desk Accessories"/>
    <n v="19.312000000000001"/>
    <n v="2"/>
    <x v="2"/>
    <n v="3.1381999999999999"/>
    <n v="0.16249999999999998"/>
  </r>
  <r>
    <n v="9156"/>
    <s v="CA-2014-102645"/>
    <x v="1207"/>
    <x v="2"/>
    <n v="1"/>
    <x v="9"/>
    <s v="Thu"/>
    <d v="2014-01-28T00:00:00"/>
    <x v="1"/>
    <s v="IM-15055"/>
    <s v="Ionia McGrath"/>
    <s v="Consumer"/>
    <s v="United States"/>
    <s v="Las Vegas"/>
    <x v="33"/>
    <n v="89115"/>
    <x v="1"/>
    <s v="OFF-PA-10001804"/>
    <x v="1"/>
    <s v="Paper"/>
    <s v="Xerox 195"/>
    <n v="40.08"/>
    <n v="6"/>
    <x v="0"/>
    <n v="19.238399999999999"/>
    <n v="0.48"/>
  </r>
  <r>
    <n v="9157"/>
    <s v="CA-2014-134215"/>
    <x v="469"/>
    <x v="2"/>
    <n v="8"/>
    <x v="6"/>
    <s v="Mon"/>
    <d v="2014-08-08T00:00:00"/>
    <x v="1"/>
    <s v="ML-17395"/>
    <s v="Marina Lichtenstein"/>
    <s v="Corporate"/>
    <s v="United States"/>
    <s v="Bangor"/>
    <x v="43"/>
    <n v="4401"/>
    <x v="3"/>
    <s v="OFF-AP-10001271"/>
    <x v="1"/>
    <s v="Appliances"/>
    <s v="Eureka The Boss Cordless Rechargeable Stick Vac"/>
    <n v="101.96"/>
    <n v="2"/>
    <x v="0"/>
    <n v="27.529199999999999"/>
    <n v="0.27"/>
  </r>
  <r>
    <n v="9160"/>
    <s v="CA-2016-118934"/>
    <x v="882"/>
    <x v="0"/>
    <n v="8"/>
    <x v="6"/>
    <s v="Tue"/>
    <d v="2016-08-14T00:00:00"/>
    <x v="1"/>
    <s v="GH-14410"/>
    <s v="Gary Hansen"/>
    <s v="Home Office"/>
    <s v="United States"/>
    <s v="Hendersonville"/>
    <x v="18"/>
    <n v="37075"/>
    <x v="0"/>
    <s v="OFF-BI-10003314"/>
    <x v="1"/>
    <s v="Binders"/>
    <s v="Tuff Stuff Recycled Round Ring Binders"/>
    <n v="4.3380000000000001"/>
    <n v="3"/>
    <x v="7"/>
    <n v="-3.0366"/>
    <n v="-0.7"/>
  </r>
  <r>
    <n v="9162"/>
    <s v="CA-2016-160108"/>
    <x v="16"/>
    <x v="0"/>
    <n v="12"/>
    <x v="4"/>
    <s v="Thu"/>
    <d v="2016-12-12T00:00:00"/>
    <x v="1"/>
    <s v="AG-10900"/>
    <s v="Arthur Gainer"/>
    <s v="Consumer"/>
    <s v="United States"/>
    <s v="Eau Claire"/>
    <x v="6"/>
    <n v="54703"/>
    <x v="2"/>
    <s v="FUR-BO-10003450"/>
    <x v="0"/>
    <s v="Bookcases"/>
    <s v="Bush Westfield Collection Bookcases, Dark Cherry Finish"/>
    <n v="405.86"/>
    <n v="7"/>
    <x v="0"/>
    <n v="32.468800000000002"/>
    <n v="0.08"/>
  </r>
  <r>
    <n v="9164"/>
    <s v="CA-2015-164007"/>
    <x v="1208"/>
    <x v="1"/>
    <n v="6"/>
    <x v="1"/>
    <s v="Mon"/>
    <d v="2015-06-12T00:00:00"/>
    <x v="1"/>
    <s v="MG-17695"/>
    <s v="Maureen Gnade"/>
    <s v="Consumer"/>
    <s v="United States"/>
    <s v="Chicago"/>
    <x v="10"/>
    <n v="60610"/>
    <x v="2"/>
    <s v="TEC-AC-10003433"/>
    <x v="2"/>
    <s v="Accessories"/>
    <s v="Maxell 4.7GB DVD+R 5/Pack"/>
    <n v="2.3759999999999999"/>
    <n v="3"/>
    <x v="2"/>
    <n v="0.74250000000000005"/>
    <n v="0.31250000000000006"/>
  </r>
  <r>
    <n v="9166"/>
    <s v="CA-2016-100300"/>
    <x v="884"/>
    <x v="0"/>
    <n v="6"/>
    <x v="1"/>
    <s v="Fri"/>
    <d v="2016-06-26T00:00:00"/>
    <x v="0"/>
    <s v="MJ-17740"/>
    <s v="Max Jones"/>
    <s v="Consumer"/>
    <s v="United States"/>
    <s v="San Diego"/>
    <x v="1"/>
    <n v="92037"/>
    <x v="1"/>
    <s v="TEC-MA-10000984"/>
    <x v="2"/>
    <s v="Machines"/>
    <s v="Okidata MB760 Printer"/>
    <n v="4476.8"/>
    <n v="4"/>
    <x v="2"/>
    <n v="503.64"/>
    <n v="0.11249999999999999"/>
  </r>
  <r>
    <n v="9169"/>
    <s v="CA-2016-140571"/>
    <x v="540"/>
    <x v="0"/>
    <n v="3"/>
    <x v="10"/>
    <s v="Tue"/>
    <d v="2016-03-19T00:00:00"/>
    <x v="1"/>
    <s v="SJ-20125"/>
    <s v="Sanjit Jacobs"/>
    <s v="Home Office"/>
    <s v="United States"/>
    <s v="Jackson"/>
    <x v="35"/>
    <n v="39212"/>
    <x v="0"/>
    <s v="OFF-PA-10001954"/>
    <x v="1"/>
    <s v="Paper"/>
    <s v="Xerox 1964"/>
    <n v="319.76"/>
    <n v="14"/>
    <x v="0"/>
    <n v="147.08959999999999"/>
    <n v="0.45999999999999996"/>
  </r>
  <r>
    <n v="9171"/>
    <s v="US-2016-155768"/>
    <x v="49"/>
    <x v="0"/>
    <n v="12"/>
    <x v="4"/>
    <s v="Thu"/>
    <d v="2016-12-01T00:00:00"/>
    <x v="3"/>
    <s v="LB-16795"/>
    <s v="Laurel Beltran"/>
    <s v="Home Office"/>
    <s v="United States"/>
    <s v="Oxnard"/>
    <x v="1"/>
    <n v="93030"/>
    <x v="1"/>
    <s v="FUR-FU-10000448"/>
    <x v="0"/>
    <s v="Furnishings"/>
    <s v="Tenex Chairmats For Use With Carpeted Floors"/>
    <n v="31.96"/>
    <n v="2"/>
    <x v="0"/>
    <n v="1.5980000000000001"/>
    <n v="0.05"/>
  </r>
  <r>
    <n v="9175"/>
    <s v="CA-2017-119424"/>
    <x v="489"/>
    <x v="3"/>
    <n v="6"/>
    <x v="1"/>
    <s v="Mon"/>
    <d v="2017-06-14T00:00:00"/>
    <x v="0"/>
    <s v="SB-20185"/>
    <s v="Sarah Brown"/>
    <s v="Consumer"/>
    <s v="United States"/>
    <s v="Kent"/>
    <x v="4"/>
    <n v="98031"/>
    <x v="1"/>
    <s v="TEC-PH-10002564"/>
    <x v="2"/>
    <s v="Phones"/>
    <s v="OtterBox Defender Series Case - Samsung Galaxy S4"/>
    <n v="71.975999999999999"/>
    <n v="3"/>
    <x v="2"/>
    <n v="8.9969999999999999"/>
    <n v="0.125"/>
  </r>
  <r>
    <n v="9177"/>
    <s v="CA-2016-118178"/>
    <x v="686"/>
    <x v="0"/>
    <n v="3"/>
    <x v="10"/>
    <s v="Sat"/>
    <d v="2016-03-24T00:00:00"/>
    <x v="1"/>
    <s v="CC-12610"/>
    <s v="Corey Catlett"/>
    <s v="Corporate"/>
    <s v="United States"/>
    <s v="Nashville"/>
    <x v="18"/>
    <n v="37211"/>
    <x v="0"/>
    <s v="OFF-BI-10001153"/>
    <x v="1"/>
    <s v="Binders"/>
    <s v="Ibico Recycled Grain-Textured Covers"/>
    <n v="31.085999999999999"/>
    <n v="3"/>
    <x v="7"/>
    <n v="-20.724"/>
    <n v="-0.66666666666666674"/>
  </r>
  <r>
    <n v="9178"/>
    <s v="CA-2016-166618"/>
    <x v="692"/>
    <x v="0"/>
    <n v="11"/>
    <x v="0"/>
    <s v="Mon"/>
    <d v="2016-11-18T00:00:00"/>
    <x v="1"/>
    <s v="DP-13000"/>
    <s v="Darren Powers"/>
    <s v="Consumer"/>
    <s v="United States"/>
    <s v="New York City"/>
    <x v="15"/>
    <n v="10035"/>
    <x v="3"/>
    <s v="TEC-PH-10003356"/>
    <x v="2"/>
    <s v="Phones"/>
    <s v="SmartStand Mobile Device Holder, Assorted Colors"/>
    <n v="13.98"/>
    <n v="2"/>
    <x v="0"/>
    <n v="3.9144000000000001"/>
    <n v="0.27999999999999997"/>
  </r>
  <r>
    <n v="9180"/>
    <s v="CA-2017-156776"/>
    <x v="778"/>
    <x v="3"/>
    <n v="8"/>
    <x v="6"/>
    <s v="Mon"/>
    <d v="2017-08-11T00:00:00"/>
    <x v="1"/>
    <s v="JL-15505"/>
    <s v="Jeremy Lonsdale"/>
    <s v="Consumer"/>
    <s v="United States"/>
    <s v="Westminster"/>
    <x v="1"/>
    <n v="92683"/>
    <x v="1"/>
    <s v="TEC-PH-10002415"/>
    <x v="2"/>
    <s v="Phones"/>
    <s v="Polycom VoiceStation 500 Conference phone"/>
    <n v="707.88"/>
    <n v="3"/>
    <x v="2"/>
    <n v="44.2425"/>
    <n v="6.25E-2"/>
  </r>
  <r>
    <n v="9188"/>
    <s v="US-2015-130512"/>
    <x v="290"/>
    <x v="1"/>
    <n v="8"/>
    <x v="6"/>
    <s v="Fri"/>
    <d v="2015-08-25T00:00:00"/>
    <x v="1"/>
    <s v="SM-20320"/>
    <s v="Sean Miller"/>
    <s v="Home Office"/>
    <s v="United States"/>
    <s v="Allentown"/>
    <x v="9"/>
    <n v="18103"/>
    <x v="3"/>
    <s v="OFF-SU-10001935"/>
    <x v="1"/>
    <s v="Supplies"/>
    <s v="Staple remover"/>
    <n v="3.488"/>
    <n v="2"/>
    <x v="2"/>
    <n v="-0.6976"/>
    <n v="-0.2"/>
  </r>
  <r>
    <n v="9193"/>
    <s v="CA-2015-141810"/>
    <x v="121"/>
    <x v="1"/>
    <n v="11"/>
    <x v="0"/>
    <s v="Mon"/>
    <d v="2015-11-07T00:00:00"/>
    <x v="1"/>
    <s v="BB-10990"/>
    <s v="Barry Blumstein"/>
    <s v="Corporate"/>
    <s v="United States"/>
    <s v="San Antonio"/>
    <x v="5"/>
    <n v="78207"/>
    <x v="2"/>
    <s v="OFF-BI-10001524"/>
    <x v="1"/>
    <s v="Binders"/>
    <s v="GBC Premium Transparent Covers with Diagonal Lined Pattern"/>
    <n v="29.372"/>
    <n v="7"/>
    <x v="3"/>
    <n v="-46.995199999999997"/>
    <n v="-1.5999999999999999"/>
  </r>
  <r>
    <n v="9195"/>
    <s v="CA-2014-146843"/>
    <x v="948"/>
    <x v="2"/>
    <n v="11"/>
    <x v="0"/>
    <s v="Sun"/>
    <d v="2014-12-06T00:00:00"/>
    <x v="1"/>
    <s v="PB-19150"/>
    <s v="Philip Brown"/>
    <s v="Consumer"/>
    <s v="United States"/>
    <s v="Avondale"/>
    <x v="16"/>
    <n v="85323"/>
    <x v="1"/>
    <s v="OFF-SU-10001664"/>
    <x v="1"/>
    <s v="Supplies"/>
    <s v="Acme Office Executive Series Stainless Steel Trimmers"/>
    <n v="47.991999999999997"/>
    <n v="7"/>
    <x v="2"/>
    <n v="3.5994000000000002"/>
    <n v="7.5000000000000011E-2"/>
  </r>
  <r>
    <n v="9197"/>
    <s v="CA-2014-103310"/>
    <x v="1019"/>
    <x v="2"/>
    <n v="5"/>
    <x v="5"/>
    <s v="Sat"/>
    <d v="2014-05-15T00:00:00"/>
    <x v="1"/>
    <s v="GM-14680"/>
    <s v="Greg Matthias"/>
    <s v="Consumer"/>
    <s v="United States"/>
    <s v="San Jose"/>
    <x v="1"/>
    <n v="95123"/>
    <x v="1"/>
    <s v="OFF-PA-10004353"/>
    <x v="1"/>
    <s v="Paper"/>
    <s v="Southworth 25% Cotton Premium Laser Paper and Envelopes"/>
    <n v="39.96"/>
    <n v="2"/>
    <x v="0"/>
    <n v="19.180800000000001"/>
    <n v="0.48000000000000004"/>
  </r>
  <r>
    <n v="9201"/>
    <s v="CA-2016-152688"/>
    <x v="505"/>
    <x v="0"/>
    <n v="10"/>
    <x v="2"/>
    <s v="Mon"/>
    <d v="2016-10-20T00:00:00"/>
    <x v="2"/>
    <s v="NR-18550"/>
    <s v="Nick Radford"/>
    <s v="Consumer"/>
    <s v="United States"/>
    <s v="Perth Amboy"/>
    <x v="30"/>
    <n v="8861"/>
    <x v="3"/>
    <s v="FUR-BO-10001337"/>
    <x v="0"/>
    <s v="Bookcases"/>
    <s v="O'Sullivan Living Dimensions 2-Shelf Bookcases"/>
    <n v="120.98"/>
    <n v="1"/>
    <x v="0"/>
    <n v="12.098000000000001"/>
    <n v="0.1"/>
  </r>
  <r>
    <n v="9203"/>
    <s v="CA-2016-153836"/>
    <x v="854"/>
    <x v="0"/>
    <n v="10"/>
    <x v="2"/>
    <s v="Sun"/>
    <d v="2016-11-03T00:00:00"/>
    <x v="1"/>
    <s v="EH-13765"/>
    <s v="Edward Hooks"/>
    <s v="Corporate"/>
    <s v="United States"/>
    <s v="New York City"/>
    <x v="15"/>
    <n v="10011"/>
    <x v="3"/>
    <s v="OFF-BI-10004817"/>
    <x v="1"/>
    <s v="Binders"/>
    <s v="GBC Personal VeloBind Strips"/>
    <n v="28.751999999999999"/>
    <n v="3"/>
    <x v="2"/>
    <n v="10.0632"/>
    <n v="0.35000000000000003"/>
  </r>
  <r>
    <n v="9205"/>
    <s v="CA-2016-104689"/>
    <x v="49"/>
    <x v="0"/>
    <n v="12"/>
    <x v="4"/>
    <s v="Thu"/>
    <d v="2016-12-05T00:00:00"/>
    <x v="1"/>
    <s v="FH-14365"/>
    <s v="Fred Hopkins"/>
    <s v="Corporate"/>
    <s v="United States"/>
    <s v="Los Angeles"/>
    <x v="1"/>
    <n v="90004"/>
    <x v="1"/>
    <s v="OFF-AR-10001149"/>
    <x v="1"/>
    <s v="Art"/>
    <s v="Sanford Colorific Colored Pencils, 12/Box"/>
    <n v="23.04"/>
    <n v="8"/>
    <x v="0"/>
    <n v="6.9119999999999999"/>
    <n v="0.3"/>
  </r>
  <r>
    <n v="9206"/>
    <s v="CA-2016-146423"/>
    <x v="435"/>
    <x v="0"/>
    <n v="4"/>
    <x v="3"/>
    <s v="Thu"/>
    <d v="2016-04-21T00:00:00"/>
    <x v="3"/>
    <s v="BT-11680"/>
    <s v="Brian Thompson"/>
    <s v="Consumer"/>
    <s v="United States"/>
    <s v="Milford"/>
    <x v="29"/>
    <n v="6460"/>
    <x v="3"/>
    <s v="OFF-AR-10004817"/>
    <x v="1"/>
    <s v="Art"/>
    <s v="Colorific Watercolor Pencils"/>
    <n v="15.48"/>
    <n v="3"/>
    <x v="0"/>
    <n v="4.4892000000000003"/>
    <n v="0.29000000000000004"/>
  </r>
  <r>
    <n v="9208"/>
    <s v="CA-2017-140781"/>
    <x v="643"/>
    <x v="3"/>
    <n v="8"/>
    <x v="6"/>
    <s v="Thu"/>
    <d v="2017-08-07T00:00:00"/>
    <x v="1"/>
    <s v="AB-10105"/>
    <s v="Adrian Barton"/>
    <s v="Consumer"/>
    <s v="United States"/>
    <s v="Bloomington"/>
    <x v="10"/>
    <n v="61701"/>
    <x v="2"/>
    <s v="TEC-AC-10000682"/>
    <x v="2"/>
    <s v="Accessories"/>
    <s v="Kensington K72356US Mouse-in-a-Box USB Desktop Mouse"/>
    <n v="39.816000000000003"/>
    <n v="3"/>
    <x v="2"/>
    <n v="7.4654999999999996"/>
    <n v="0.18749999999999997"/>
  </r>
  <r>
    <n v="9209"/>
    <s v="CA-2017-141747"/>
    <x v="643"/>
    <x v="3"/>
    <n v="8"/>
    <x v="6"/>
    <s v="Thu"/>
    <d v="2017-08-08T00:00:00"/>
    <x v="0"/>
    <s v="SC-20230"/>
    <s v="Scot Coram"/>
    <s v="Corporate"/>
    <s v="United States"/>
    <s v="Seattle"/>
    <x v="4"/>
    <n v="98105"/>
    <x v="1"/>
    <s v="OFF-ST-10003996"/>
    <x v="1"/>
    <s v="Storage"/>
    <s v="Letter/Legal File Tote with Clear Snap-On Lid, Black Granite"/>
    <n v="16.059999999999999"/>
    <n v="1"/>
    <x v="0"/>
    <n v="4.1756000000000002"/>
    <n v="0.26"/>
  </r>
  <r>
    <n v="9210"/>
    <s v="CA-2017-142776"/>
    <x v="157"/>
    <x v="3"/>
    <n v="12"/>
    <x v="4"/>
    <s v="Mon"/>
    <d v="2017-12-14T00:00:00"/>
    <x v="0"/>
    <s v="RS-19870"/>
    <s v="Roy Skaria"/>
    <s v="Home Office"/>
    <s v="United States"/>
    <s v="Burlington"/>
    <x v="23"/>
    <n v="52601"/>
    <x v="2"/>
    <s v="OFF-EN-10003160"/>
    <x v="1"/>
    <s v="Envelopes"/>
    <s v="Pastel Pink Envelopes"/>
    <n v="7.28"/>
    <n v="1"/>
    <x v="0"/>
    <n v="3.4944000000000002"/>
    <n v="0.48"/>
  </r>
  <r>
    <n v="9213"/>
    <s v="CA-2014-144071"/>
    <x v="586"/>
    <x v="2"/>
    <n v="12"/>
    <x v="4"/>
    <s v="Mon"/>
    <d v="2014-12-15T00:00:00"/>
    <x v="1"/>
    <s v="DJ-13420"/>
    <s v="Denny Joy"/>
    <s v="Corporate"/>
    <s v="United States"/>
    <s v="San Francisco"/>
    <x v="1"/>
    <n v="94110"/>
    <x v="1"/>
    <s v="FUR-FU-10000397"/>
    <x v="0"/>
    <s v="Furnishings"/>
    <s v="Luxo Economy Swing Arm Lamp"/>
    <n v="39.880000000000003"/>
    <n v="2"/>
    <x v="0"/>
    <n v="11.166399999999999"/>
    <n v="0.27999999999999997"/>
  </r>
  <r>
    <n v="9215"/>
    <s v="US-2017-120908"/>
    <x v="1027"/>
    <x v="3"/>
    <n v="9"/>
    <x v="8"/>
    <s v="Sat"/>
    <d v="2017-10-02T00:00:00"/>
    <x v="2"/>
    <s v="BF-10975"/>
    <s v="Barbara Fisher"/>
    <s v="Corporate"/>
    <s v="United States"/>
    <s v="Philadelphia"/>
    <x v="9"/>
    <n v="19120"/>
    <x v="3"/>
    <s v="OFF-LA-10004677"/>
    <x v="1"/>
    <s v="Labels"/>
    <s v="Self-Adhesive Address Labels for Typewriters with Dispenser Box"/>
    <n v="20.664000000000001"/>
    <n v="7"/>
    <x v="2"/>
    <n v="6.9741"/>
    <n v="0.33749999999999997"/>
  </r>
  <r>
    <n v="9216"/>
    <s v="CA-2016-152646"/>
    <x v="826"/>
    <x v="0"/>
    <n v="11"/>
    <x v="0"/>
    <s v="Mon"/>
    <d v="2016-11-26T00:00:00"/>
    <x v="1"/>
    <s v="TH-21235"/>
    <s v="Tiffany House"/>
    <s v="Corporate"/>
    <s v="United States"/>
    <s v="Los Angeles"/>
    <x v="1"/>
    <n v="90049"/>
    <x v="1"/>
    <s v="OFF-PA-10004451"/>
    <x v="1"/>
    <s v="Paper"/>
    <s v="Xerox 222"/>
    <n v="32.4"/>
    <n v="5"/>
    <x v="0"/>
    <n v="15.552"/>
    <n v="0.48"/>
  </r>
  <r>
    <n v="9217"/>
    <s v="CA-2017-103765"/>
    <x v="220"/>
    <x v="3"/>
    <n v="11"/>
    <x v="0"/>
    <s v="Fri"/>
    <d v="2017-11-30T00:00:00"/>
    <x v="1"/>
    <s v="JG-15310"/>
    <s v="Jason Gross"/>
    <s v="Corporate"/>
    <s v="United States"/>
    <s v="Odessa"/>
    <x v="5"/>
    <n v="79762"/>
    <x v="2"/>
    <s v="OFF-AP-10002311"/>
    <x v="1"/>
    <s v="Appliances"/>
    <s v="Holmes Replacement Filter for HEPA Air Cleaner, Very Large Room, HEPA Filter"/>
    <n v="13.762"/>
    <n v="1"/>
    <x v="3"/>
    <n v="-24.771599999999999"/>
    <n v="-1.7999999999999998"/>
  </r>
  <r>
    <n v="9218"/>
    <s v="US-2017-118157"/>
    <x v="236"/>
    <x v="3"/>
    <n v="11"/>
    <x v="0"/>
    <s v="Tue"/>
    <d v="2017-11-17T00:00:00"/>
    <x v="2"/>
    <s v="AW-10930"/>
    <s v="Arthur Wiediger"/>
    <s v="Home Office"/>
    <s v="United States"/>
    <s v="Minneapolis"/>
    <x v="11"/>
    <n v="55407"/>
    <x v="2"/>
    <s v="OFF-EN-10004459"/>
    <x v="1"/>
    <s v="Envelopes"/>
    <s v="Security-Tint Envelopes"/>
    <n v="15.28"/>
    <n v="2"/>
    <x v="0"/>
    <n v="7.4871999999999996"/>
    <n v="0.49"/>
  </r>
  <r>
    <n v="9219"/>
    <s v="US-2015-164238"/>
    <x v="744"/>
    <x v="1"/>
    <n v="8"/>
    <x v="6"/>
    <s v="Sun"/>
    <d v="2015-08-20T00:00:00"/>
    <x v="1"/>
    <s v="JW-15955"/>
    <s v="Joni Wasserman"/>
    <s v="Consumer"/>
    <s v="United States"/>
    <s v="Philadelphia"/>
    <x v="9"/>
    <n v="19120"/>
    <x v="3"/>
    <s v="OFF-ST-10002352"/>
    <x v="1"/>
    <s v="Storage"/>
    <s v="Iris Project Case"/>
    <n v="44.688000000000002"/>
    <n v="7"/>
    <x v="2"/>
    <n v="3.3515999999999999"/>
    <n v="7.4999999999999997E-2"/>
  </r>
  <r>
    <n v="9221"/>
    <s v="CA-2017-103212"/>
    <x v="119"/>
    <x v="3"/>
    <n v="10"/>
    <x v="2"/>
    <s v="Fri"/>
    <d v="2017-10-14T00:00:00"/>
    <x v="2"/>
    <s v="MH-18025"/>
    <s v="Michelle Huthwaite"/>
    <s v="Consumer"/>
    <s v="United States"/>
    <s v="Lafayette"/>
    <x v="28"/>
    <n v="70506"/>
    <x v="0"/>
    <s v="OFF-LA-10000248"/>
    <x v="1"/>
    <s v="Labels"/>
    <s v="Avery 52"/>
    <n v="11.07"/>
    <n v="3"/>
    <x v="0"/>
    <n v="5.2028999999999996"/>
    <n v="0.47"/>
  </r>
  <r>
    <n v="9224"/>
    <s v="CA-2017-121160"/>
    <x v="258"/>
    <x v="3"/>
    <n v="11"/>
    <x v="0"/>
    <s v="Sat"/>
    <d v="2017-11-04T00:00:00"/>
    <x v="3"/>
    <s v="FM-14290"/>
    <s v="Frank Merwin"/>
    <s v="Home Office"/>
    <s v="United States"/>
    <s v="Bryan"/>
    <x v="5"/>
    <n v="77803"/>
    <x v="2"/>
    <s v="OFF-BI-10001308"/>
    <x v="1"/>
    <s v="Binders"/>
    <s v="GBC Standard Plastic Binding Systems' Combs"/>
    <n v="7.5359999999999996"/>
    <n v="6"/>
    <x v="3"/>
    <n v="-13.188000000000001"/>
    <n v="-1.7500000000000002"/>
  </r>
  <r>
    <n v="9228"/>
    <s v="CA-2017-140515"/>
    <x v="495"/>
    <x v="3"/>
    <n v="3"/>
    <x v="10"/>
    <s v="Sun"/>
    <d v="2017-03-24T00:00:00"/>
    <x v="1"/>
    <s v="GZ-14545"/>
    <s v="George Zrebassa"/>
    <s v="Corporate"/>
    <s v="United States"/>
    <s v="Los Angeles"/>
    <x v="1"/>
    <n v="90008"/>
    <x v="1"/>
    <s v="OFF-AP-10001205"/>
    <x v="1"/>
    <s v="Appliances"/>
    <s v="Belkin 5 Outlet SurgeMaster Power Centers"/>
    <n v="381.36"/>
    <n v="7"/>
    <x v="0"/>
    <n v="106.7808"/>
    <n v="0.27999999999999997"/>
  </r>
  <r>
    <n v="9229"/>
    <s v="CA-2014-153619"/>
    <x v="928"/>
    <x v="2"/>
    <n v="11"/>
    <x v="0"/>
    <s v="Mon"/>
    <d v="2014-11-03T00:00:00"/>
    <x v="3"/>
    <s v="TC-21535"/>
    <s v="Tracy Collins"/>
    <s v="Home Office"/>
    <s v="United States"/>
    <s v="Los Angeles"/>
    <x v="1"/>
    <n v="90049"/>
    <x v="1"/>
    <s v="OFF-AR-10001868"/>
    <x v="1"/>
    <s v="Art"/>
    <s v="Prang Dustless Chalk Sticks"/>
    <n v="6.72"/>
    <n v="4"/>
    <x v="0"/>
    <n v="3.36"/>
    <n v="0.5"/>
  </r>
  <r>
    <n v="9230"/>
    <s v="CA-2017-133718"/>
    <x v="282"/>
    <x v="3"/>
    <n v="7"/>
    <x v="7"/>
    <s v="Sun"/>
    <d v="2017-07-26T00:00:00"/>
    <x v="2"/>
    <s v="TB-21520"/>
    <s v="Tracy Blumstein"/>
    <s v="Consumer"/>
    <s v="United States"/>
    <s v="Los Angeles"/>
    <x v="1"/>
    <n v="90045"/>
    <x v="1"/>
    <s v="OFF-BI-10003429"/>
    <x v="1"/>
    <s v="Binders"/>
    <s v="Cardinal HOLDit! Binder Insert Strips,Extra Strips"/>
    <n v="15.192"/>
    <n v="3"/>
    <x v="2"/>
    <n v="5.5071000000000003"/>
    <n v="0.36250000000000004"/>
  </r>
  <r>
    <n v="9233"/>
    <s v="CA-2016-126732"/>
    <x v="473"/>
    <x v="0"/>
    <n v="9"/>
    <x v="8"/>
    <s v="Fri"/>
    <d v="2016-09-06T00:00:00"/>
    <x v="1"/>
    <s v="LR-16915"/>
    <s v="Lena Radford"/>
    <s v="Consumer"/>
    <s v="United States"/>
    <s v="Los Angeles"/>
    <x v="1"/>
    <n v="90036"/>
    <x v="1"/>
    <s v="FUR-FU-10001889"/>
    <x v="0"/>
    <s v="Furnishings"/>
    <s v="Ultra Door Pull Handle"/>
    <n v="94.68"/>
    <n v="9"/>
    <x v="0"/>
    <n v="31.244399999999999"/>
    <n v="0.32999999999999996"/>
  </r>
  <r>
    <n v="9239"/>
    <s v="CA-2017-138156"/>
    <x v="509"/>
    <x v="3"/>
    <n v="2"/>
    <x v="11"/>
    <s v="Sat"/>
    <d v="2017-02-14T00:00:00"/>
    <x v="2"/>
    <s v="MM-17260"/>
    <s v="Magdelene Morse"/>
    <s v="Consumer"/>
    <s v="United States"/>
    <s v="Columbus"/>
    <x v="24"/>
    <n v="43229"/>
    <x v="3"/>
    <s v="FUR-FU-10003601"/>
    <x v="0"/>
    <s v="Furnishings"/>
    <s v="Deflect-o RollaMat Studded, Beveled Mat for Medium Pile Carpeting"/>
    <n v="147.56800000000001"/>
    <n v="2"/>
    <x v="2"/>
    <n v="-3.6892"/>
    <n v="-2.4999999999999998E-2"/>
  </r>
  <r>
    <n v="9240"/>
    <s v="CA-2017-110310"/>
    <x v="850"/>
    <x v="3"/>
    <n v="10"/>
    <x v="2"/>
    <s v="Fri"/>
    <d v="2017-11-02T00:00:00"/>
    <x v="1"/>
    <s v="NB-18655"/>
    <s v="Nona Balk"/>
    <s v="Corporate"/>
    <s v="United States"/>
    <s v="Tallahassee"/>
    <x v="2"/>
    <n v="32303"/>
    <x v="0"/>
    <s v="OFF-PA-10001685"/>
    <x v="1"/>
    <s v="Paper"/>
    <s v="Easy-staple paper"/>
    <n v="56.783999999999999"/>
    <n v="7"/>
    <x v="2"/>
    <n v="20.584199999999999"/>
    <n v="0.36249999999999999"/>
  </r>
  <r>
    <n v="9243"/>
    <s v="CA-2014-113271"/>
    <x v="863"/>
    <x v="2"/>
    <n v="7"/>
    <x v="7"/>
    <s v="Wed"/>
    <d v="2014-07-14T00:00:00"/>
    <x v="1"/>
    <s v="DS-13030"/>
    <s v="Darrin Sayre"/>
    <s v="Home Office"/>
    <s v="United States"/>
    <s v="San Francisco"/>
    <x v="1"/>
    <n v="94122"/>
    <x v="1"/>
    <s v="OFF-BI-10002609"/>
    <x v="1"/>
    <s v="Binders"/>
    <s v="Avery Hidden Tab Dividers for Binding Systems"/>
    <n v="14.304"/>
    <n v="6"/>
    <x v="2"/>
    <n v="4.6487999999999996"/>
    <n v="0.32499999999999996"/>
  </r>
  <r>
    <n v="9247"/>
    <s v="CA-2017-130106"/>
    <x v="1107"/>
    <x v="3"/>
    <n v="5"/>
    <x v="5"/>
    <s v="Mon"/>
    <d v="2017-05-26T00:00:00"/>
    <x v="1"/>
    <s v="VF-21715"/>
    <s v="Vicky Freymann"/>
    <s v="Home Office"/>
    <s v="United States"/>
    <s v="San Francisco"/>
    <x v="1"/>
    <n v="94109"/>
    <x v="1"/>
    <s v="OFF-AR-10003651"/>
    <x v="1"/>
    <s v="Art"/>
    <s v="Newell 350"/>
    <n v="9.84"/>
    <n v="3"/>
    <x v="0"/>
    <n v="2.8536000000000001"/>
    <n v="0.29000000000000004"/>
  </r>
  <r>
    <n v="9249"/>
    <s v="CA-2016-127761"/>
    <x v="336"/>
    <x v="0"/>
    <n v="11"/>
    <x v="0"/>
    <s v="Thu"/>
    <d v="2016-11-14T00:00:00"/>
    <x v="1"/>
    <s v="SW-20275"/>
    <s v="Scott Williamson"/>
    <s v="Consumer"/>
    <s v="United States"/>
    <s v="New York City"/>
    <x v="15"/>
    <n v="10009"/>
    <x v="3"/>
    <s v="OFF-BI-10002557"/>
    <x v="1"/>
    <s v="Binders"/>
    <s v="Presstex Flexible Ring Binders"/>
    <n v="3.64"/>
    <n v="1"/>
    <x v="2"/>
    <n v="1.365"/>
    <n v="0.375"/>
  </r>
  <r>
    <n v="9251"/>
    <s v="CA-2016-105354"/>
    <x v="496"/>
    <x v="0"/>
    <n v="12"/>
    <x v="4"/>
    <s v="Fri"/>
    <d v="2016-12-06T00:00:00"/>
    <x v="1"/>
    <s v="PW-19030"/>
    <s v="Pauline Webber"/>
    <s v="Corporate"/>
    <s v="United States"/>
    <s v="Marion"/>
    <x v="23"/>
    <n v="52302"/>
    <x v="2"/>
    <s v="OFF-BI-10001107"/>
    <x v="1"/>
    <s v="Binders"/>
    <s v="GBC White Gloss Covers, Plain Front"/>
    <n v="115.84"/>
    <n v="8"/>
    <x v="0"/>
    <n v="54.444800000000001"/>
    <n v="0.47"/>
  </r>
  <r>
    <n v="9252"/>
    <s v="CA-2017-155712"/>
    <x v="577"/>
    <x v="3"/>
    <n v="3"/>
    <x v="10"/>
    <s v="Thu"/>
    <d v="2017-03-08T00:00:00"/>
    <x v="1"/>
    <s v="KD-16615"/>
    <s v="Ken Dana"/>
    <s v="Corporate"/>
    <s v="United States"/>
    <s v="Los Angeles"/>
    <x v="1"/>
    <n v="90008"/>
    <x v="1"/>
    <s v="OFF-BI-10004224"/>
    <x v="1"/>
    <s v="Binders"/>
    <s v="Catalog Binders with Expanding Posts"/>
    <n v="107.648"/>
    <n v="2"/>
    <x v="2"/>
    <n v="33.64"/>
    <n v="0.3125"/>
  </r>
  <r>
    <n v="9253"/>
    <s v="CA-2017-102309"/>
    <x v="394"/>
    <x v="3"/>
    <n v="9"/>
    <x v="8"/>
    <s v="Sat"/>
    <d v="2017-09-25T00:00:00"/>
    <x v="0"/>
    <s v="DO-13645"/>
    <s v="Doug O'Connell"/>
    <s v="Consumer"/>
    <s v="United States"/>
    <s v="Pine Bluff"/>
    <x v="36"/>
    <n v="71603"/>
    <x v="0"/>
    <s v="TEC-AC-10001114"/>
    <x v="2"/>
    <s v="Accessories"/>
    <s v="Microsoft Wireless Mobile Mouse 4000"/>
    <n v="199.95"/>
    <n v="5"/>
    <x v="0"/>
    <n v="63.984000000000002"/>
    <n v="0.32"/>
  </r>
  <r>
    <n v="9255"/>
    <s v="CA-2014-168368"/>
    <x v="1051"/>
    <x v="2"/>
    <n v="2"/>
    <x v="11"/>
    <s v="Tue"/>
    <d v="2014-02-15T00:00:00"/>
    <x v="0"/>
    <s v="GA-14725"/>
    <s v="Guy Armstrong"/>
    <s v="Consumer"/>
    <s v="United States"/>
    <s v="Columbia"/>
    <x v="25"/>
    <n v="65203"/>
    <x v="2"/>
    <s v="FUR-CH-10001146"/>
    <x v="0"/>
    <s v="Chairs"/>
    <s v="Global Value Mid-Back Manager's Chair, Gray"/>
    <n v="60.89"/>
    <n v="1"/>
    <x v="0"/>
    <n v="15.2225"/>
    <n v="0.25"/>
  </r>
  <r>
    <n v="9261"/>
    <s v="CA-2017-167976"/>
    <x v="341"/>
    <x v="3"/>
    <n v="11"/>
    <x v="0"/>
    <s v="Sat"/>
    <d v="2017-11-14T00:00:00"/>
    <x v="0"/>
    <s v="JL-15505"/>
    <s v="Jeremy Lonsdale"/>
    <s v="Consumer"/>
    <s v="United States"/>
    <s v="Aberdeen"/>
    <x v="44"/>
    <n v="57401"/>
    <x v="2"/>
    <s v="OFF-SU-10004661"/>
    <x v="1"/>
    <s v="Supplies"/>
    <s v="Acme Titanium Bonded Scissors"/>
    <n v="25.5"/>
    <n v="3"/>
    <x v="0"/>
    <n v="6.63"/>
    <n v="0.26"/>
  </r>
  <r>
    <n v="9262"/>
    <s v="CA-2017-111388"/>
    <x v="263"/>
    <x v="3"/>
    <n v="9"/>
    <x v="8"/>
    <s v="Sat"/>
    <d v="2017-09-02T00:00:00"/>
    <x v="3"/>
    <s v="SU-20665"/>
    <s v="Stephanie Ulpright"/>
    <s v="Home Office"/>
    <s v="United States"/>
    <s v="Seattle"/>
    <x v="4"/>
    <n v="98103"/>
    <x v="1"/>
    <s v="FUR-CH-10003061"/>
    <x v="0"/>
    <s v="Chairs"/>
    <s v="Global Leather Task Chair, Black"/>
    <n v="215.976"/>
    <n v="3"/>
    <x v="2"/>
    <n v="-2.6997"/>
    <n v="-1.2500000000000001E-2"/>
  </r>
  <r>
    <n v="9263"/>
    <s v="CA-2015-124499"/>
    <x v="328"/>
    <x v="1"/>
    <n v="10"/>
    <x v="2"/>
    <s v="Fri"/>
    <d v="2015-10-13T00:00:00"/>
    <x v="1"/>
    <s v="FM-14380"/>
    <s v="Fred McMath"/>
    <s v="Consumer"/>
    <s v="United States"/>
    <s v="Detroit"/>
    <x v="12"/>
    <n v="48227"/>
    <x v="2"/>
    <s v="FUR-CH-10000513"/>
    <x v="0"/>
    <s v="Chairs"/>
    <s v="High-Back Leather Manager's Chair"/>
    <n v="389.97"/>
    <n v="3"/>
    <x v="0"/>
    <n v="35.097299999999997"/>
    <n v="8.9999999999999983E-2"/>
  </r>
  <r>
    <n v="9265"/>
    <s v="US-2017-128118"/>
    <x v="220"/>
    <x v="3"/>
    <n v="11"/>
    <x v="0"/>
    <s v="Fri"/>
    <d v="2017-12-01T00:00:00"/>
    <x v="1"/>
    <s v="MY-17380"/>
    <s v="Maribeth Yedwab"/>
    <s v="Corporate"/>
    <s v="United States"/>
    <s v="Memphis"/>
    <x v="18"/>
    <n v="38109"/>
    <x v="0"/>
    <s v="OFF-BI-10000216"/>
    <x v="1"/>
    <s v="Binders"/>
    <s v="Mead 1st Gear 2&quot; Zipper Binder, Asst. Colors"/>
    <n v="11.673"/>
    <n v="3"/>
    <x v="7"/>
    <n v="-7.782"/>
    <n v="-0.66666666666666663"/>
  </r>
  <r>
    <n v="9267"/>
    <s v="CA-2014-125759"/>
    <x v="1209"/>
    <x v="2"/>
    <n v="2"/>
    <x v="11"/>
    <s v="Sat"/>
    <d v="2014-02-09T00:00:00"/>
    <x v="2"/>
    <s v="NM-18445"/>
    <s v="Nathan Mautz"/>
    <s v="Home Office"/>
    <s v="United States"/>
    <s v="North Las Vegas"/>
    <x v="33"/>
    <n v="89031"/>
    <x v="1"/>
    <s v="FUR-FU-10002111"/>
    <x v="0"/>
    <s v="Furnishings"/>
    <s v="Master Caster Door Stop, Large Brown"/>
    <n v="14.56"/>
    <n v="2"/>
    <x v="0"/>
    <n v="5.5327999999999999"/>
    <n v="0.38"/>
  </r>
  <r>
    <n v="9268"/>
    <s v="CA-2015-151869"/>
    <x v="12"/>
    <x v="1"/>
    <n v="9"/>
    <x v="8"/>
    <s v="Fri"/>
    <d v="2015-09-25T00:00:00"/>
    <x v="3"/>
    <s v="CS-11950"/>
    <s v="Carlos Soltero"/>
    <s v="Consumer"/>
    <s v="United States"/>
    <s v="Freeport"/>
    <x v="15"/>
    <n v="11520"/>
    <x v="3"/>
    <s v="FUR-CH-10001545"/>
    <x v="0"/>
    <s v="Chairs"/>
    <s v="Hon Comfortask Task/Swivel Chairs"/>
    <n v="102.58199999999999"/>
    <n v="1"/>
    <x v="9"/>
    <n v="6.8388"/>
    <n v="6.6666666666666666E-2"/>
  </r>
  <r>
    <n v="9270"/>
    <s v="US-2017-102183"/>
    <x v="169"/>
    <x v="3"/>
    <n v="8"/>
    <x v="6"/>
    <s v="Mon"/>
    <d v="2017-08-28T00:00:00"/>
    <x v="1"/>
    <s v="PK-19075"/>
    <s v="Pete Kriz"/>
    <s v="Consumer"/>
    <s v="United States"/>
    <s v="New York City"/>
    <x v="15"/>
    <n v="10035"/>
    <x v="3"/>
    <s v="OFF-BI-10003476"/>
    <x v="1"/>
    <s v="Binders"/>
    <s v="Avery Metallic Poly Binders"/>
    <n v="32.088000000000001"/>
    <n v="7"/>
    <x v="2"/>
    <n v="11.2308"/>
    <n v="0.35"/>
  </r>
  <r>
    <n v="9272"/>
    <s v="CA-2016-100510"/>
    <x v="533"/>
    <x v="0"/>
    <n v="5"/>
    <x v="5"/>
    <s v="Thu"/>
    <d v="2016-05-17T00:00:00"/>
    <x v="1"/>
    <s v="HM-14860"/>
    <s v="Harry Marie"/>
    <s v="Corporate"/>
    <s v="United States"/>
    <s v="New York City"/>
    <x v="15"/>
    <n v="10024"/>
    <x v="3"/>
    <s v="FUR-FU-10000320"/>
    <x v="0"/>
    <s v="Furnishings"/>
    <s v="OIC Stacking Trays"/>
    <n v="10.02"/>
    <n v="3"/>
    <x v="0"/>
    <n v="4.4088000000000003"/>
    <n v="0.44000000000000006"/>
  </r>
  <r>
    <n v="9274"/>
    <s v="CA-2017-146983"/>
    <x v="263"/>
    <x v="3"/>
    <n v="9"/>
    <x v="8"/>
    <s v="Sat"/>
    <d v="2017-09-06T00:00:00"/>
    <x v="1"/>
    <s v="AH-10210"/>
    <s v="Alan Hwang"/>
    <s v="Consumer"/>
    <s v="United States"/>
    <s v="Henderson"/>
    <x v="0"/>
    <n v="42420"/>
    <x v="0"/>
    <s v="OFF-BI-10003650"/>
    <x v="1"/>
    <s v="Binders"/>
    <s v="GBC DocuBind 300 Electric Binding Machine"/>
    <n v="1577.94"/>
    <n v="3"/>
    <x v="0"/>
    <n v="757.41120000000001"/>
    <n v="0.48"/>
  </r>
  <r>
    <n v="9275"/>
    <s v="US-2014-134054"/>
    <x v="977"/>
    <x v="2"/>
    <n v="10"/>
    <x v="2"/>
    <s v="Fri"/>
    <d v="2014-10-10T00:00:00"/>
    <x v="3"/>
    <s v="FC-14335"/>
    <s v="Fred Chung"/>
    <s v="Corporate"/>
    <s v="United States"/>
    <s v="Albuquerque"/>
    <x v="27"/>
    <n v="87105"/>
    <x v="1"/>
    <s v="OFF-AR-10000937"/>
    <x v="1"/>
    <s v="Art"/>
    <s v="Dixon Ticonderoga Core-Lock Colored Pencils, 48-Color Set"/>
    <n v="255.85"/>
    <n v="7"/>
    <x v="0"/>
    <n v="112.574"/>
    <n v="0.44"/>
  </r>
  <r>
    <n v="9276"/>
    <s v="CA-2016-113236"/>
    <x v="436"/>
    <x v="0"/>
    <n v="5"/>
    <x v="5"/>
    <s v="Thu"/>
    <d v="2016-05-29T00:00:00"/>
    <x v="0"/>
    <s v="CP-12085"/>
    <s v="Cathy Prescott"/>
    <s v="Corporate"/>
    <s v="United States"/>
    <s v="Delray Beach"/>
    <x v="2"/>
    <n v="33445"/>
    <x v="0"/>
    <s v="OFF-ST-10000532"/>
    <x v="1"/>
    <s v="Storage"/>
    <s v="Advantus Rolling Drawer Organizers"/>
    <n v="184.70400000000001"/>
    <n v="6"/>
    <x v="2"/>
    <n v="13.8528"/>
    <n v="7.4999999999999997E-2"/>
  </r>
  <r>
    <n v="9278"/>
    <s v="CA-2017-122539"/>
    <x v="96"/>
    <x v="3"/>
    <n v="12"/>
    <x v="4"/>
    <s v="Fri"/>
    <d v="2017-12-05T00:00:00"/>
    <x v="1"/>
    <s v="SC-20305"/>
    <s v="Sean Christensen"/>
    <s v="Consumer"/>
    <s v="United States"/>
    <s v="Philadelphia"/>
    <x v="9"/>
    <n v="19140"/>
    <x v="3"/>
    <s v="OFF-LA-10004853"/>
    <x v="1"/>
    <s v="Labels"/>
    <s v="Avery 483"/>
    <n v="15.936"/>
    <n v="4"/>
    <x v="2"/>
    <n v="5.1791999999999998"/>
    <n v="0.32500000000000001"/>
  </r>
  <r>
    <n v="9281"/>
    <s v="CA-2016-166772"/>
    <x v="868"/>
    <x v="0"/>
    <n v="9"/>
    <x v="8"/>
    <s v="Tue"/>
    <d v="2016-09-24T00:00:00"/>
    <x v="1"/>
    <s v="HJ-14875"/>
    <s v="Heather Jas"/>
    <s v="Home Office"/>
    <s v="United States"/>
    <s v="Seattle"/>
    <x v="4"/>
    <n v="98105"/>
    <x v="1"/>
    <s v="FUR-BO-10002853"/>
    <x v="0"/>
    <s v="Bookcases"/>
    <s v="O'Sullivan 5-Shelf Heavy-Duty Bookcases"/>
    <n v="163.88"/>
    <n v="2"/>
    <x v="0"/>
    <n v="40.97"/>
    <n v="0.25"/>
  </r>
  <r>
    <n v="9282"/>
    <s v="US-2017-152898"/>
    <x v="219"/>
    <x v="3"/>
    <n v="9"/>
    <x v="8"/>
    <s v="Mon"/>
    <d v="2017-09-15T00:00:00"/>
    <x v="1"/>
    <s v="CB-12025"/>
    <s v="Cassandra Brandow"/>
    <s v="Consumer"/>
    <s v="United States"/>
    <s v="Richmond"/>
    <x v="17"/>
    <n v="23223"/>
    <x v="0"/>
    <s v="OFF-AP-10000027"/>
    <x v="1"/>
    <s v="Appliances"/>
    <s v="Hoover Commercial SteamVac"/>
    <n v="67.900000000000006"/>
    <n v="5"/>
    <x v="0"/>
    <n v="20.37"/>
    <n v="0.3"/>
  </r>
  <r>
    <n v="9283"/>
    <s v="CA-2016-160486"/>
    <x v="939"/>
    <x v="0"/>
    <n v="12"/>
    <x v="4"/>
    <s v="Fri"/>
    <d v="2017-01-04T00:00:00"/>
    <x v="1"/>
    <s v="EH-14185"/>
    <s v="Evan Henry"/>
    <s v="Consumer"/>
    <s v="United States"/>
    <s v="West Palm Beach"/>
    <x v="2"/>
    <n v="33407"/>
    <x v="0"/>
    <s v="OFF-PA-10002421"/>
    <x v="1"/>
    <s v="Paper"/>
    <s v="Embossed Ink Jet Note Cards"/>
    <n v="72.224000000000004"/>
    <n v="4"/>
    <x v="2"/>
    <n v="25.278400000000001"/>
    <n v="0.35"/>
  </r>
  <r>
    <n v="9284"/>
    <s v="CA-2017-102218"/>
    <x v="263"/>
    <x v="3"/>
    <n v="9"/>
    <x v="8"/>
    <s v="Sat"/>
    <d v="2017-09-04T00:00:00"/>
    <x v="0"/>
    <s v="LW-17215"/>
    <s v="Luke Weiss"/>
    <s v="Consumer"/>
    <s v="United States"/>
    <s v="Fort Collins"/>
    <x v="22"/>
    <n v="80525"/>
    <x v="1"/>
    <s v="OFF-LA-10002475"/>
    <x v="1"/>
    <s v="Labels"/>
    <s v="Avery 519"/>
    <n v="11.696"/>
    <n v="2"/>
    <x v="2"/>
    <n v="3.9474"/>
    <n v="0.33750000000000002"/>
  </r>
  <r>
    <n v="9285"/>
    <s v="CA-2014-161032"/>
    <x v="724"/>
    <x v="2"/>
    <n v="11"/>
    <x v="0"/>
    <s v="Tue"/>
    <d v="2014-11-23T00:00:00"/>
    <x v="1"/>
    <s v="MK-17905"/>
    <s v="Michael Kennedy"/>
    <s v="Corporate"/>
    <s v="United States"/>
    <s v="Franklin"/>
    <x v="6"/>
    <n v="53132"/>
    <x v="2"/>
    <s v="FUR-CH-10001482"/>
    <x v="0"/>
    <s v="Chairs"/>
    <s v="Office Star - Mesh Screen back chair with Vinyl seat"/>
    <n v="392.94"/>
    <n v="3"/>
    <x v="0"/>
    <n v="43.223399999999998"/>
    <n v="0.11"/>
  </r>
  <r>
    <n v="9286"/>
    <s v="CA-2015-102778"/>
    <x v="82"/>
    <x v="1"/>
    <n v="11"/>
    <x v="0"/>
    <s v="Sat"/>
    <d v="2015-11-24T00:00:00"/>
    <x v="2"/>
    <s v="JH-15820"/>
    <s v="John Huston"/>
    <s v="Consumer"/>
    <s v="United States"/>
    <s v="Monroe"/>
    <x v="3"/>
    <n v="28110"/>
    <x v="0"/>
    <s v="FUR-FU-10000087"/>
    <x v="0"/>
    <s v="Furnishings"/>
    <s v="Executive Impressions 14&quot; Two-Color Numerals Wall Clock"/>
    <n v="18.175999999999998"/>
    <n v="1"/>
    <x v="2"/>
    <n v="4.7712000000000003"/>
    <n v="0.26250000000000007"/>
  </r>
  <r>
    <n v="9289"/>
    <s v="US-2017-165456"/>
    <x v="327"/>
    <x v="3"/>
    <n v="11"/>
    <x v="0"/>
    <s v="Thu"/>
    <d v="2017-12-03T00:00:00"/>
    <x v="2"/>
    <s v="TB-21625"/>
    <s v="Trudy Brown"/>
    <s v="Consumer"/>
    <s v="United States"/>
    <s v="Philadelphia"/>
    <x v="9"/>
    <n v="19134"/>
    <x v="3"/>
    <s v="FUR-CH-10003981"/>
    <x v="0"/>
    <s v="Chairs"/>
    <s v="Global Commerce Series Low-Back Swivel/Tilt Chairs"/>
    <n v="1079.316"/>
    <n v="6"/>
    <x v="4"/>
    <n v="-15.418799999999999"/>
    <n v="-1.4285714285714285E-2"/>
  </r>
  <r>
    <n v="9290"/>
    <s v="CA-2014-111857"/>
    <x v="485"/>
    <x v="2"/>
    <n v="4"/>
    <x v="3"/>
    <s v="Wed"/>
    <d v="2014-04-26T00:00:00"/>
    <x v="0"/>
    <s v="NM-18445"/>
    <s v="Nathan Mautz"/>
    <s v="Home Office"/>
    <s v="United States"/>
    <s v="San Francisco"/>
    <x v="1"/>
    <n v="94109"/>
    <x v="1"/>
    <s v="OFF-PA-10001878"/>
    <x v="1"/>
    <s v="Paper"/>
    <s v="Xerox 1891"/>
    <n v="48.91"/>
    <n v="1"/>
    <x v="0"/>
    <n v="22.9877"/>
    <n v="0.47000000000000003"/>
  </r>
  <r>
    <n v="9291"/>
    <s v="CA-2014-163650"/>
    <x v="860"/>
    <x v="2"/>
    <n v="9"/>
    <x v="8"/>
    <s v="Tue"/>
    <d v="2014-09-25T00:00:00"/>
    <x v="2"/>
    <s v="TT-21220"/>
    <s v="Thomas Thornton"/>
    <s v="Consumer"/>
    <s v="United States"/>
    <s v="Dover"/>
    <x v="13"/>
    <n v="19901"/>
    <x v="3"/>
    <s v="OFF-AR-10002375"/>
    <x v="1"/>
    <s v="Art"/>
    <s v="Newell 351"/>
    <n v="9.84"/>
    <n v="3"/>
    <x v="0"/>
    <n v="2.8536000000000001"/>
    <n v="0.29000000000000004"/>
  </r>
  <r>
    <n v="9293"/>
    <s v="CA-2017-124114"/>
    <x v="577"/>
    <x v="3"/>
    <n v="3"/>
    <x v="10"/>
    <s v="Thu"/>
    <d v="2017-03-02T00:00:00"/>
    <x v="3"/>
    <s v="RS-19765"/>
    <s v="Roland Schwarz"/>
    <s v="Corporate"/>
    <s v="United States"/>
    <s v="Waco"/>
    <x v="5"/>
    <n v="76706"/>
    <x v="2"/>
    <s v="OFF-BI-10004022"/>
    <x v="1"/>
    <s v="Binders"/>
    <s v="Acco Suede Grain Vinyl Round Ring Binder"/>
    <n v="0.55600000000000005"/>
    <n v="1"/>
    <x v="3"/>
    <n v="-0.94520000000000004"/>
    <n v="-1.7"/>
  </r>
  <r>
    <n v="9294"/>
    <s v="US-2017-116505"/>
    <x v="697"/>
    <x v="3"/>
    <n v="11"/>
    <x v="0"/>
    <s v="Fri"/>
    <d v="2017-11-21T00:00:00"/>
    <x v="0"/>
    <s v="TB-21625"/>
    <s v="Trudy Brown"/>
    <s v="Consumer"/>
    <s v="United States"/>
    <s v="Hagerstown"/>
    <x v="39"/>
    <n v="21740"/>
    <x v="3"/>
    <s v="OFF-BI-10000050"/>
    <x v="1"/>
    <s v="Binders"/>
    <s v="Angle-D Binders with Locking Rings, Label Holders"/>
    <n v="43.8"/>
    <n v="6"/>
    <x v="0"/>
    <n v="20.585999999999999"/>
    <n v="0.47"/>
  </r>
  <r>
    <n v="9295"/>
    <s v="CA-2017-161340"/>
    <x v="39"/>
    <x v="3"/>
    <n v="5"/>
    <x v="5"/>
    <s v="Sun"/>
    <d v="2017-06-01T00:00:00"/>
    <x v="1"/>
    <s v="AM-10360"/>
    <s v="Alice McCarthy"/>
    <s v="Corporate"/>
    <s v="United States"/>
    <s v="Cleveland"/>
    <x v="24"/>
    <n v="44105"/>
    <x v="3"/>
    <s v="OFF-PA-10002464"/>
    <x v="1"/>
    <s v="Paper"/>
    <s v="HP Office Recycled Paper (20Lb. and 87 Bright)"/>
    <n v="13.872"/>
    <n v="3"/>
    <x v="2"/>
    <n v="5.0286"/>
    <n v="0.36249999999999999"/>
  </r>
  <r>
    <n v="9297"/>
    <s v="US-2015-163433"/>
    <x v="24"/>
    <x v="1"/>
    <n v="4"/>
    <x v="3"/>
    <s v="Sat"/>
    <d v="2015-04-22T00:00:00"/>
    <x v="0"/>
    <s v="MP-17965"/>
    <s v="Michael Paige"/>
    <s v="Corporate"/>
    <s v="United States"/>
    <s v="Mcallen"/>
    <x v="5"/>
    <n v="78501"/>
    <x v="2"/>
    <s v="TEC-AC-10003590"/>
    <x v="2"/>
    <s v="Accessories"/>
    <s v="TRENDnet 56K USB 2.0 Phone, Internet and Fax Modem"/>
    <n v="41.423999999999999"/>
    <n v="2"/>
    <x v="2"/>
    <n v="8.2848000000000006"/>
    <n v="0.2"/>
  </r>
  <r>
    <n v="9307"/>
    <s v="CA-2014-128237"/>
    <x v="723"/>
    <x v="2"/>
    <n v="3"/>
    <x v="10"/>
    <s v="Tue"/>
    <d v="2014-03-30T00:00:00"/>
    <x v="1"/>
    <s v="CA-12265"/>
    <s v="Christina Anderson"/>
    <s v="Consumer"/>
    <s v="United States"/>
    <s v="San Francisco"/>
    <x v="1"/>
    <n v="94110"/>
    <x v="1"/>
    <s v="OFF-AR-10003829"/>
    <x v="1"/>
    <s v="Art"/>
    <s v="Newell 35"/>
    <n v="6.56"/>
    <n v="2"/>
    <x v="0"/>
    <n v="1.9024000000000001"/>
    <n v="0.29000000000000004"/>
  </r>
  <r>
    <n v="9311"/>
    <s v="US-2016-102141"/>
    <x v="367"/>
    <x v="0"/>
    <n v="8"/>
    <x v="6"/>
    <s v="Fri"/>
    <d v="2016-08-31T00:00:00"/>
    <x v="1"/>
    <s v="KD-16615"/>
    <s v="Ken Dana"/>
    <s v="Corporate"/>
    <s v="United States"/>
    <s v="New York City"/>
    <x v="15"/>
    <n v="10024"/>
    <x v="3"/>
    <s v="OFF-BI-10001510"/>
    <x v="1"/>
    <s v="Binders"/>
    <s v="Deluxe Heavy-Duty Vinyl Round Ring Binder"/>
    <n v="146.68799999999999"/>
    <n v="8"/>
    <x v="2"/>
    <n v="45.84"/>
    <n v="0.31250000000000006"/>
  </r>
  <r>
    <n v="9312"/>
    <s v="CA-2017-148642"/>
    <x v="897"/>
    <x v="3"/>
    <n v="3"/>
    <x v="10"/>
    <s v="Mon"/>
    <d v="2017-03-12T00:00:00"/>
    <x v="1"/>
    <s v="DW-13540"/>
    <s v="Don Weiss"/>
    <s v="Consumer"/>
    <s v="United States"/>
    <s v="Dallas"/>
    <x v="5"/>
    <n v="75220"/>
    <x v="2"/>
    <s v="OFF-LA-10000134"/>
    <x v="1"/>
    <s v="Labels"/>
    <s v="Avery 511"/>
    <n v="4.9279999999999999"/>
    <n v="2"/>
    <x v="2"/>
    <n v="1.7248000000000001"/>
    <n v="0.35000000000000003"/>
  </r>
  <r>
    <n v="9314"/>
    <s v="CA-2015-111948"/>
    <x v="1210"/>
    <x v="1"/>
    <n v="11"/>
    <x v="0"/>
    <s v="Wed"/>
    <d v="2015-11-11T00:00:00"/>
    <x v="3"/>
    <s v="AG-10495"/>
    <s v="Andrew Gjertsen"/>
    <s v="Corporate"/>
    <s v="United States"/>
    <s v="Detroit"/>
    <x v="12"/>
    <n v="48234"/>
    <x v="2"/>
    <s v="OFF-ST-10003282"/>
    <x v="1"/>
    <s v="Storage"/>
    <s v="Advantus 10-Drawer Portable Organizer, Chrome Metal Frame, Smoke Drawers"/>
    <n v="418.32"/>
    <n v="7"/>
    <x v="0"/>
    <n v="117.1296"/>
    <n v="0.27999999999999997"/>
  </r>
  <r>
    <n v="9316"/>
    <s v="CA-2016-161907"/>
    <x v="41"/>
    <x v="0"/>
    <n v="4"/>
    <x v="3"/>
    <s v="Tue"/>
    <d v="2016-04-09T00:00:00"/>
    <x v="1"/>
    <s v="JH-16180"/>
    <s v="Justin Hirsh"/>
    <s v="Consumer"/>
    <s v="United States"/>
    <s v="Philadelphia"/>
    <x v="9"/>
    <n v="19140"/>
    <x v="3"/>
    <s v="TEC-PH-10000141"/>
    <x v="2"/>
    <s v="Phones"/>
    <s v="Clearsounds A400"/>
    <n v="118.782"/>
    <n v="3"/>
    <x v="8"/>
    <n v="-27.715800000000002"/>
    <n v="-0.23333333333333336"/>
  </r>
  <r>
    <n v="9318"/>
    <s v="CA-2017-124940"/>
    <x v="1211"/>
    <x v="3"/>
    <n v="2"/>
    <x v="11"/>
    <s v="Tue"/>
    <d v="2017-02-26T00:00:00"/>
    <x v="1"/>
    <s v="DK-13090"/>
    <s v="Dave Kipp"/>
    <s v="Consumer"/>
    <s v="United States"/>
    <s v="Carrollton"/>
    <x v="5"/>
    <n v="75007"/>
    <x v="2"/>
    <s v="TEC-AC-10002076"/>
    <x v="2"/>
    <s v="Accessories"/>
    <s v="Microsoft Natural Keyboard Elite"/>
    <n v="47.904000000000003"/>
    <n v="1"/>
    <x v="2"/>
    <n v="-2.9940000000000002"/>
    <n v="-6.25E-2"/>
  </r>
  <r>
    <n v="9319"/>
    <s v="US-2017-108343"/>
    <x v="227"/>
    <x v="3"/>
    <n v="7"/>
    <x v="7"/>
    <s v="Thu"/>
    <d v="2017-07-25T00:00:00"/>
    <x v="1"/>
    <s v="AR-10825"/>
    <s v="Anthony Rawles"/>
    <s v="Corporate"/>
    <s v="United States"/>
    <s v="New York City"/>
    <x v="15"/>
    <n v="10009"/>
    <x v="3"/>
    <s v="OFF-PA-10000743"/>
    <x v="1"/>
    <s v="Paper"/>
    <s v="Xerox 1977"/>
    <n v="13.36"/>
    <n v="2"/>
    <x v="0"/>
    <n v="6.4127999999999998"/>
    <n v="0.48"/>
  </r>
  <r>
    <n v="9322"/>
    <s v="US-2016-111563"/>
    <x v="253"/>
    <x v="0"/>
    <n v="11"/>
    <x v="0"/>
    <s v="Fri"/>
    <d v="2016-11-08T00:00:00"/>
    <x v="1"/>
    <s v="SM-20005"/>
    <s v="Sally Matthias"/>
    <s v="Consumer"/>
    <s v="United States"/>
    <s v="Houston"/>
    <x v="5"/>
    <n v="77041"/>
    <x v="2"/>
    <s v="FUR-FU-10002445"/>
    <x v="0"/>
    <s v="Furnishings"/>
    <s v="DAX Two-Tone Rosewood/Black Document Frame, Desktop, 5 x 7"/>
    <n v="11.375999999999999"/>
    <n v="3"/>
    <x v="6"/>
    <n v="-5.6879999999999997"/>
    <n v="-0.5"/>
  </r>
  <r>
    <n v="9324"/>
    <s v="CA-2017-121853"/>
    <x v="394"/>
    <x v="3"/>
    <n v="9"/>
    <x v="8"/>
    <s v="Sat"/>
    <d v="2017-09-29T00:00:00"/>
    <x v="1"/>
    <s v="DB-13660"/>
    <s v="Duane Benoit"/>
    <s v="Consumer"/>
    <s v="United States"/>
    <s v="Los Angeles"/>
    <x v="1"/>
    <n v="90036"/>
    <x v="1"/>
    <s v="OFF-PA-10003641"/>
    <x v="1"/>
    <s v="Paper"/>
    <s v="Xerox 1909"/>
    <n v="211.04"/>
    <n v="8"/>
    <x v="0"/>
    <n v="97.078400000000002"/>
    <n v="0.46"/>
  </r>
  <r>
    <n v="9327"/>
    <s v="US-2017-130687"/>
    <x v="209"/>
    <x v="3"/>
    <n v="9"/>
    <x v="8"/>
    <s v="Thu"/>
    <d v="2017-09-10T00:00:00"/>
    <x v="2"/>
    <s v="PF-19225"/>
    <s v="Phillip Flathmann"/>
    <s v="Consumer"/>
    <s v="United States"/>
    <s v="Edmonds"/>
    <x v="4"/>
    <n v="98026"/>
    <x v="1"/>
    <s v="FUR-FU-10004053"/>
    <x v="0"/>
    <s v="Furnishings"/>
    <s v="DAX Two-Tone Silver Metal Document Frame"/>
    <n v="80.959999999999994"/>
    <n v="4"/>
    <x v="0"/>
    <n v="34.812800000000003"/>
    <n v="0.43000000000000005"/>
  </r>
  <r>
    <n v="9330"/>
    <s v="CA-2015-164497"/>
    <x v="109"/>
    <x v="1"/>
    <n v="11"/>
    <x v="0"/>
    <s v="Sat"/>
    <d v="2015-11-30T00:00:00"/>
    <x v="2"/>
    <s v="AJ-10945"/>
    <s v="Ashley Jarboe"/>
    <s v="Consumer"/>
    <s v="United States"/>
    <s v="San Francisco"/>
    <x v="1"/>
    <n v="94110"/>
    <x v="1"/>
    <s v="OFF-AP-10004655"/>
    <x v="1"/>
    <s v="Appliances"/>
    <s v="Holmes Visible Mist Ultrasonic Humidifier with 2.3-Gallon Output per Day, Replacement Filter"/>
    <n v="45.28"/>
    <n v="4"/>
    <x v="0"/>
    <n v="15.395200000000001"/>
    <n v="0.34"/>
  </r>
  <r>
    <n v="9331"/>
    <s v="US-2015-153283"/>
    <x v="764"/>
    <x v="1"/>
    <n v="11"/>
    <x v="0"/>
    <s v="Thu"/>
    <d v="2015-11-18T00:00:00"/>
    <x v="1"/>
    <s v="EB-14110"/>
    <s v="Eugene Barchas"/>
    <s v="Consumer"/>
    <s v="United States"/>
    <s v="New York City"/>
    <x v="15"/>
    <n v="10035"/>
    <x v="3"/>
    <s v="OFF-EN-10001539"/>
    <x v="1"/>
    <s v="Envelopes"/>
    <s v="Staple envelope"/>
    <n v="15.56"/>
    <n v="2"/>
    <x v="0"/>
    <n v="7.3132000000000001"/>
    <n v="0.47"/>
  </r>
  <r>
    <n v="9332"/>
    <s v="CA-2016-108056"/>
    <x v="320"/>
    <x v="0"/>
    <n v="9"/>
    <x v="8"/>
    <s v="Thu"/>
    <d v="2016-10-03T00:00:00"/>
    <x v="1"/>
    <s v="ES-14080"/>
    <s v="Erin Smith"/>
    <s v="Corporate"/>
    <s v="United States"/>
    <s v="Springfield"/>
    <x v="21"/>
    <n v="97477"/>
    <x v="1"/>
    <s v="TEC-PH-10001817"/>
    <x v="2"/>
    <s v="Phones"/>
    <s v="Wilson Electronics DB Pro Signal Booster"/>
    <n v="859.2"/>
    <n v="3"/>
    <x v="2"/>
    <n v="75.180000000000007"/>
    <n v="8.7500000000000008E-2"/>
  </r>
  <r>
    <n v="9333"/>
    <s v="CA-2017-127726"/>
    <x v="219"/>
    <x v="3"/>
    <n v="9"/>
    <x v="8"/>
    <s v="Mon"/>
    <d v="2017-09-13T00:00:00"/>
    <x v="0"/>
    <s v="SS-20410"/>
    <s v="Shahid Shariari"/>
    <s v="Consumer"/>
    <s v="United States"/>
    <s v="Georgetown"/>
    <x v="0"/>
    <n v="40324"/>
    <x v="0"/>
    <s v="OFF-AP-10002578"/>
    <x v="1"/>
    <s v="Appliances"/>
    <s v="Fellowes Premier Superior Surge Suppressor, 10-Outlet, With Phone and Remote"/>
    <n v="195.68"/>
    <n v="4"/>
    <x v="0"/>
    <n v="50.876800000000003"/>
    <n v="0.26"/>
  </r>
  <r>
    <n v="9335"/>
    <s v="CA-2017-110198"/>
    <x v="919"/>
    <x v="3"/>
    <n v="5"/>
    <x v="5"/>
    <s v="Mon"/>
    <d v="2017-05-02T00:00:00"/>
    <x v="2"/>
    <s v="AG-10900"/>
    <s v="Arthur Gainer"/>
    <s v="Consumer"/>
    <s v="United States"/>
    <s v="Coral Springs"/>
    <x v="2"/>
    <n v="33065"/>
    <x v="0"/>
    <s v="FUR-BO-10001798"/>
    <x v="0"/>
    <s v="Bookcases"/>
    <s v="Bush Somerset Collection Bookcase"/>
    <n v="314.35199999999998"/>
    <n v="3"/>
    <x v="2"/>
    <n v="-15.717599999999999"/>
    <n v="-0.05"/>
  </r>
  <r>
    <n v="9337"/>
    <s v="CA-2017-130715"/>
    <x v="118"/>
    <x v="3"/>
    <n v="9"/>
    <x v="8"/>
    <s v="Sat"/>
    <d v="2017-09-20T00:00:00"/>
    <x v="1"/>
    <s v="CY-12745"/>
    <s v="Craig Yedwab"/>
    <s v="Corporate"/>
    <s v="United States"/>
    <s v="San Francisco"/>
    <x v="1"/>
    <n v="94110"/>
    <x v="1"/>
    <s v="OFF-FA-10000621"/>
    <x v="1"/>
    <s v="Fasteners"/>
    <s v="OIC Colored Binder Clips, Assorted Sizes"/>
    <n v="17.899999999999999"/>
    <n v="5"/>
    <x v="0"/>
    <n v="8.7710000000000008"/>
    <n v="0.4900000000000001"/>
  </r>
  <r>
    <n v="9338"/>
    <s v="CA-2014-155264"/>
    <x v="535"/>
    <x v="2"/>
    <n v="10"/>
    <x v="2"/>
    <s v="Sun"/>
    <d v="2014-10-22T00:00:00"/>
    <x v="0"/>
    <s v="RP-19270"/>
    <s v="Rachel Payne"/>
    <s v="Corporate"/>
    <s v="United States"/>
    <s v="San Francisco"/>
    <x v="1"/>
    <n v="94110"/>
    <x v="1"/>
    <s v="OFF-BI-10003196"/>
    <x v="1"/>
    <s v="Binders"/>
    <s v="Accohide Poly Flexible Ring Binders"/>
    <n v="2.992"/>
    <n v="1"/>
    <x v="2"/>
    <n v="1.1220000000000001"/>
    <n v="0.37500000000000006"/>
  </r>
  <r>
    <n v="9343"/>
    <s v="CA-2016-119123"/>
    <x v="69"/>
    <x v="0"/>
    <n v="3"/>
    <x v="10"/>
    <s v="Sun"/>
    <d v="2016-03-18T00:00:00"/>
    <x v="1"/>
    <s v="DB-13360"/>
    <s v="Dennis Bolton"/>
    <s v="Home Office"/>
    <s v="United States"/>
    <s v="Riverside"/>
    <x v="1"/>
    <n v="92503"/>
    <x v="1"/>
    <s v="OFF-BI-10001036"/>
    <x v="1"/>
    <s v="Binders"/>
    <s v="Cardinal EasyOpen D-Ring Binders"/>
    <n v="51.183999999999997"/>
    <n v="7"/>
    <x v="2"/>
    <n v="19.193999999999999"/>
    <n v="0.375"/>
  </r>
  <r>
    <n v="9344"/>
    <s v="CA-2017-109085"/>
    <x v="914"/>
    <x v="3"/>
    <n v="2"/>
    <x v="11"/>
    <s v="Fri"/>
    <d v="2017-02-20T00:00:00"/>
    <x v="2"/>
    <s v="CK-12325"/>
    <s v="Christine Kargatis"/>
    <s v="Home Office"/>
    <s v="United States"/>
    <s v="Troy"/>
    <x v="24"/>
    <n v="45373"/>
    <x v="3"/>
    <s v="FUR-TA-10001086"/>
    <x v="0"/>
    <s v="Tables"/>
    <s v="SAFCO PlanMaster Boards, 60w x 37-1/2d, White Melamine"/>
    <n v="455.97"/>
    <n v="5"/>
    <x v="8"/>
    <n v="-106.393"/>
    <n v="-0.23333333333333331"/>
  </r>
  <r>
    <n v="9349"/>
    <s v="CA-2016-114860"/>
    <x v="593"/>
    <x v="0"/>
    <n v="12"/>
    <x v="4"/>
    <s v="Thu"/>
    <d v="2016-12-28T00:00:00"/>
    <x v="1"/>
    <s v="DN-13690"/>
    <s v="Duane Noonan"/>
    <s v="Consumer"/>
    <s v="United States"/>
    <s v="Moreno Valley"/>
    <x v="1"/>
    <n v="92553"/>
    <x v="1"/>
    <s v="FUR-FU-10000277"/>
    <x v="0"/>
    <s v="Furnishings"/>
    <s v="Deflect-o DuraMat Antistatic Studded Beveled Mat for Medium Pile Carpeting"/>
    <n v="842.72"/>
    <n v="8"/>
    <x v="0"/>
    <n v="202.25280000000001"/>
    <n v="0.24"/>
  </r>
  <r>
    <n v="9351"/>
    <s v="CA-2016-159009"/>
    <x v="709"/>
    <x v="0"/>
    <n v="9"/>
    <x v="8"/>
    <s v="Fri"/>
    <d v="2016-09-27T00:00:00"/>
    <x v="1"/>
    <s v="DP-13105"/>
    <s v="Dave Poirier"/>
    <s v="Corporate"/>
    <s v="United States"/>
    <s v="Seattle"/>
    <x v="4"/>
    <n v="98115"/>
    <x v="1"/>
    <s v="OFF-BI-10004970"/>
    <x v="1"/>
    <s v="Binders"/>
    <s v="ACCOHIDE 3-Ring Binder, Blue, 1&quot;"/>
    <n v="13.215999999999999"/>
    <n v="4"/>
    <x v="2"/>
    <n v="4.4603999999999999"/>
    <n v="0.33750000000000002"/>
  </r>
  <r>
    <n v="9353"/>
    <s v="CA-2017-148411"/>
    <x v="240"/>
    <x v="3"/>
    <n v="9"/>
    <x v="8"/>
    <s v="Sun"/>
    <d v="2017-09-26T00:00:00"/>
    <x v="2"/>
    <s v="RO-19780"/>
    <s v="Rose O'Brian"/>
    <s v="Consumer"/>
    <s v="United States"/>
    <s v="Chicago"/>
    <x v="10"/>
    <n v="60623"/>
    <x v="2"/>
    <s v="FUR-CH-10003973"/>
    <x v="0"/>
    <s v="Chairs"/>
    <s v="GuestStacker Chair with Chrome Finish Legs"/>
    <n v="520.46400000000006"/>
    <n v="2"/>
    <x v="4"/>
    <n v="-14.8704"/>
    <n v="-2.8571428571428567E-2"/>
  </r>
  <r>
    <n v="9358"/>
    <s v="CA-2016-168046"/>
    <x v="962"/>
    <x v="0"/>
    <n v="1"/>
    <x v="9"/>
    <s v="Mon"/>
    <d v="2016-01-28T00:00:00"/>
    <x v="0"/>
    <s v="JD-15895"/>
    <s v="Jonathan Doherty"/>
    <s v="Corporate"/>
    <s v="United States"/>
    <s v="New York City"/>
    <x v="15"/>
    <n v="10024"/>
    <x v="3"/>
    <s v="OFF-BI-10003676"/>
    <x v="1"/>
    <s v="Binders"/>
    <s v="GBC Standard Recycled Report Covers, Clear Plastic Sheets"/>
    <n v="43.12"/>
    <n v="5"/>
    <x v="2"/>
    <n v="15.092000000000001"/>
    <n v="0.35000000000000003"/>
  </r>
  <r>
    <n v="9362"/>
    <s v="CA-2017-111591"/>
    <x v="704"/>
    <x v="3"/>
    <n v="3"/>
    <x v="10"/>
    <s v="Tue"/>
    <d v="2017-03-25T00:00:00"/>
    <x v="1"/>
    <s v="PS-18970"/>
    <s v="Paul Stevenson"/>
    <s v="Home Office"/>
    <s v="United States"/>
    <s v="Seattle"/>
    <x v="4"/>
    <n v="98105"/>
    <x v="1"/>
    <s v="OFF-BI-10004410"/>
    <x v="1"/>
    <s v="Binders"/>
    <s v="C-Line Peel &amp; Stick Add-On Filing Pockets, 8-3/4 x 5-1/8, 10/Pack"/>
    <n v="30.576000000000001"/>
    <n v="6"/>
    <x v="2"/>
    <n v="10.3194"/>
    <n v="0.33749999999999997"/>
  </r>
  <r>
    <n v="9366"/>
    <s v="US-2014-166828"/>
    <x v="958"/>
    <x v="2"/>
    <n v="8"/>
    <x v="6"/>
    <s v="Fri"/>
    <d v="2014-08-25T00:00:00"/>
    <x v="2"/>
    <s v="JF-15415"/>
    <s v="Jennifer Ferguson"/>
    <s v="Consumer"/>
    <s v="United States"/>
    <s v="Saint Charles"/>
    <x v="25"/>
    <n v="63301"/>
    <x v="2"/>
    <s v="OFF-PA-10001846"/>
    <x v="1"/>
    <s v="Paper"/>
    <s v="Xerox 1899"/>
    <n v="11.56"/>
    <n v="2"/>
    <x v="0"/>
    <n v="5.6643999999999997"/>
    <n v="0.48999999999999994"/>
  </r>
  <r>
    <n v="9370"/>
    <s v="CA-2017-113460"/>
    <x v="656"/>
    <x v="3"/>
    <n v="11"/>
    <x v="0"/>
    <s v="Tue"/>
    <d v="2017-11-09T00:00:00"/>
    <x v="0"/>
    <s v="KN-16390"/>
    <s v="Katherine Nockton"/>
    <s v="Corporate"/>
    <s v="United States"/>
    <s v="Clinton"/>
    <x v="39"/>
    <n v="20735"/>
    <x v="3"/>
    <s v="FUR-CH-10000422"/>
    <x v="0"/>
    <s v="Chairs"/>
    <s v="Global Highback Leather Tilter in Burgundy"/>
    <n v="272.97000000000003"/>
    <n v="3"/>
    <x v="0"/>
    <n v="43.675199999999997"/>
    <n v="0.15999999999999998"/>
  </r>
  <r>
    <n v="9371"/>
    <s v="CA-2015-111339"/>
    <x v="350"/>
    <x v="1"/>
    <n v="5"/>
    <x v="5"/>
    <s v="Fri"/>
    <d v="2015-05-31T00:00:00"/>
    <x v="2"/>
    <s v="VP-21760"/>
    <s v="Victoria Pisteka"/>
    <s v="Corporate"/>
    <s v="United States"/>
    <s v="Columbus"/>
    <x v="24"/>
    <n v="43229"/>
    <x v="3"/>
    <s v="FUR-FU-10002506"/>
    <x v="0"/>
    <s v="Furnishings"/>
    <s v="Tensor &quot;Hersey Kiss&quot; Styled Floor Lamp"/>
    <n v="41.567999999999998"/>
    <n v="4"/>
    <x v="2"/>
    <n v="-4.1567999999999996"/>
    <n v="-9.9999999999999992E-2"/>
  </r>
  <r>
    <n v="9374"/>
    <s v="CA-2017-102820"/>
    <x v="909"/>
    <x v="3"/>
    <n v="5"/>
    <x v="5"/>
    <s v="Sun"/>
    <d v="2017-05-11T00:00:00"/>
    <x v="1"/>
    <s v="CS-11950"/>
    <s v="Carlos Soltero"/>
    <s v="Consumer"/>
    <s v="United States"/>
    <s v="Pasadena"/>
    <x v="1"/>
    <n v="91104"/>
    <x v="1"/>
    <s v="TEC-PH-10003437"/>
    <x v="2"/>
    <s v="Phones"/>
    <s v="Blue Parrot B250XT Professional Grade Wireless Bluetooth Headset with"/>
    <n v="419.94400000000002"/>
    <n v="7"/>
    <x v="2"/>
    <n v="52.493000000000002"/>
    <n v="0.125"/>
  </r>
  <r>
    <n v="9375"/>
    <s v="CA-2016-149671"/>
    <x v="407"/>
    <x v="0"/>
    <n v="6"/>
    <x v="1"/>
    <s v="Sun"/>
    <d v="2016-06-09T00:00:00"/>
    <x v="1"/>
    <s v="KB-16600"/>
    <s v="Ken Brennan"/>
    <s v="Corporate"/>
    <s v="United States"/>
    <s v="Seattle"/>
    <x v="4"/>
    <n v="98105"/>
    <x v="1"/>
    <s v="OFF-SU-10002537"/>
    <x v="1"/>
    <s v="Supplies"/>
    <s v="Acme Box Cutter Scissors"/>
    <n v="61.38"/>
    <n v="6"/>
    <x v="0"/>
    <n v="15.9588"/>
    <n v="0.26"/>
  </r>
  <r>
    <n v="9376"/>
    <s v="CA-2015-126347"/>
    <x v="636"/>
    <x v="1"/>
    <n v="12"/>
    <x v="4"/>
    <s v="Mon"/>
    <d v="2015-12-19T00:00:00"/>
    <x v="0"/>
    <s v="AJ-10945"/>
    <s v="Ashley Jarboe"/>
    <s v="Consumer"/>
    <s v="United States"/>
    <s v="Los Angeles"/>
    <x v="1"/>
    <n v="90045"/>
    <x v="1"/>
    <s v="TEC-AC-10003063"/>
    <x v="2"/>
    <s v="Accessories"/>
    <s v="Micro Innovations USB RF Wireless Keyboard with Mouse"/>
    <n v="50"/>
    <n v="2"/>
    <x v="0"/>
    <n v="10.5"/>
    <n v="0.21"/>
  </r>
  <r>
    <n v="9377"/>
    <s v="CA-2017-108756"/>
    <x v="53"/>
    <x v="3"/>
    <n v="12"/>
    <x v="4"/>
    <s v="Mon"/>
    <d v="2017-12-29T00:00:00"/>
    <x v="1"/>
    <s v="PO-18865"/>
    <s v="Patrick O'Donnell"/>
    <s v="Consumer"/>
    <s v="United States"/>
    <s v="East Orange"/>
    <x v="30"/>
    <n v="7017"/>
    <x v="3"/>
    <s v="TEC-AC-10003237"/>
    <x v="2"/>
    <s v="Accessories"/>
    <s v="Memorex Micro Travel Drive 4 GB"/>
    <n v="31.8"/>
    <n v="3"/>
    <x v="0"/>
    <n v="13.673999999999999"/>
    <n v="0.43"/>
  </r>
  <r>
    <n v="9378"/>
    <s v="CA-2017-155362"/>
    <x v="94"/>
    <x v="3"/>
    <n v="12"/>
    <x v="4"/>
    <s v="Sun"/>
    <d v="2017-12-21T00:00:00"/>
    <x v="1"/>
    <s v="DP-13105"/>
    <s v="Dave Poirier"/>
    <s v="Corporate"/>
    <s v="United States"/>
    <s v="Eau Claire"/>
    <x v="6"/>
    <n v="54703"/>
    <x v="2"/>
    <s v="OFF-ST-10001031"/>
    <x v="1"/>
    <s v="Storage"/>
    <s v="Adjustable Personal File Tote"/>
    <n v="32.56"/>
    <n v="2"/>
    <x v="0"/>
    <n v="8.4656000000000002"/>
    <n v="0.26"/>
  </r>
  <r>
    <n v="9379"/>
    <s v="CA-2016-117625"/>
    <x v="1117"/>
    <x v="0"/>
    <n v="5"/>
    <x v="5"/>
    <s v="Tue"/>
    <d v="2016-05-15T00:00:00"/>
    <x v="1"/>
    <s v="GM-14500"/>
    <s v="Gene McClure"/>
    <s v="Consumer"/>
    <s v="United States"/>
    <s v="Chicago"/>
    <x v="10"/>
    <n v="60610"/>
    <x v="2"/>
    <s v="OFF-EN-10001535"/>
    <x v="1"/>
    <s v="Envelopes"/>
    <s v="Grip Seal Envelopes"/>
    <n v="7.0720000000000001"/>
    <n v="2"/>
    <x v="2"/>
    <n v="2.3868"/>
    <n v="0.33750000000000002"/>
  </r>
  <r>
    <n v="9380"/>
    <s v="CA-2014-154158"/>
    <x v="846"/>
    <x v="2"/>
    <n v="12"/>
    <x v="4"/>
    <s v="Tue"/>
    <d v="2014-12-27T00:00:00"/>
    <x v="0"/>
    <s v="CC-12670"/>
    <s v="Craig Carreira"/>
    <s v="Consumer"/>
    <s v="United States"/>
    <s v="Tampa"/>
    <x v="2"/>
    <n v="33614"/>
    <x v="0"/>
    <s v="OFF-PA-10001295"/>
    <x v="1"/>
    <s v="Paper"/>
    <s v="Computer Printout Paper with Letter-Trim Perforations"/>
    <n v="45.527999999999999"/>
    <n v="3"/>
    <x v="2"/>
    <n v="15.934799999999999"/>
    <n v="0.35"/>
  </r>
  <r>
    <n v="9385"/>
    <s v="CA-2017-100433"/>
    <x v="931"/>
    <x v="3"/>
    <n v="8"/>
    <x v="6"/>
    <s v="Fri"/>
    <d v="2017-08-16T00:00:00"/>
    <x v="1"/>
    <s v="SJ-20125"/>
    <s v="Sanjit Jacobs"/>
    <s v="Home Office"/>
    <s v="United States"/>
    <s v="New York City"/>
    <x v="15"/>
    <n v="10009"/>
    <x v="3"/>
    <s v="OFF-PA-10003441"/>
    <x v="1"/>
    <s v="Paper"/>
    <s v="Xerox 226"/>
    <n v="25.92"/>
    <n v="4"/>
    <x v="0"/>
    <n v="12.441599999999999"/>
    <n v="0.47999999999999993"/>
  </r>
  <r>
    <n v="9386"/>
    <s v="CA-2017-163097"/>
    <x v="151"/>
    <x v="3"/>
    <n v="8"/>
    <x v="6"/>
    <s v="Sun"/>
    <d v="2017-08-31T00:00:00"/>
    <x v="1"/>
    <s v="SF-20200"/>
    <s v="Sarah Foster"/>
    <s v="Consumer"/>
    <s v="United States"/>
    <s v="Mesa"/>
    <x v="16"/>
    <n v="85204"/>
    <x v="1"/>
    <s v="FUR-FU-10004973"/>
    <x v="0"/>
    <s v="Furnishings"/>
    <s v="Flat Face Poster Frame"/>
    <n v="120.57599999999999"/>
    <n v="8"/>
    <x v="2"/>
    <n v="33.1584"/>
    <n v="0.27500000000000002"/>
  </r>
  <r>
    <n v="9387"/>
    <s v="US-2017-127292"/>
    <x v="614"/>
    <x v="3"/>
    <n v="1"/>
    <x v="9"/>
    <s v="Thu"/>
    <d v="2017-01-23T00:00:00"/>
    <x v="1"/>
    <s v="RM-19375"/>
    <s v="Raymond Messe"/>
    <s v="Consumer"/>
    <s v="United States"/>
    <s v="Burlington"/>
    <x v="42"/>
    <n v="5408"/>
    <x v="3"/>
    <s v="OFF-PA-10000157"/>
    <x v="1"/>
    <s v="Paper"/>
    <s v="Xerox 191"/>
    <n v="79.92"/>
    <n v="4"/>
    <x v="0"/>
    <n v="37.562399999999997"/>
    <n v="0.47"/>
  </r>
  <r>
    <n v="9391"/>
    <s v="CA-2015-163734"/>
    <x v="969"/>
    <x v="1"/>
    <n v="6"/>
    <x v="1"/>
    <s v="Fri"/>
    <d v="2015-06-24T00:00:00"/>
    <x v="1"/>
    <s v="KM-16375"/>
    <s v="Katherine Murray"/>
    <s v="Home Office"/>
    <s v="United States"/>
    <s v="Houston"/>
    <x v="5"/>
    <n v="77070"/>
    <x v="2"/>
    <s v="OFF-ST-10003692"/>
    <x v="1"/>
    <s v="Storage"/>
    <s v="Recycled Steel Personal File for Hanging File Folders"/>
    <n v="228.92"/>
    <n v="5"/>
    <x v="2"/>
    <n v="14.307499999999999"/>
    <n v="6.25E-2"/>
  </r>
  <r>
    <n v="9392"/>
    <s v="CA-2017-162474"/>
    <x v="674"/>
    <x v="3"/>
    <n v="3"/>
    <x v="10"/>
    <s v="Mon"/>
    <d v="2017-03-16T00:00:00"/>
    <x v="2"/>
    <s v="FH-14275"/>
    <s v="Frank Hawley"/>
    <s v="Corporate"/>
    <s v="United States"/>
    <s v="Aurora"/>
    <x v="10"/>
    <n v="60505"/>
    <x v="2"/>
    <s v="TEC-PH-10004700"/>
    <x v="2"/>
    <s v="Phones"/>
    <s v="PowerGen Dual USB Car Charger"/>
    <n v="7.992"/>
    <n v="1"/>
    <x v="2"/>
    <n v="2.5973999999999999"/>
    <n v="0.32500000000000001"/>
  </r>
  <r>
    <n v="9393"/>
    <s v="CA-2015-130848"/>
    <x v="964"/>
    <x v="1"/>
    <n v="10"/>
    <x v="2"/>
    <s v="Sun"/>
    <d v="2015-10-25T00:00:00"/>
    <x v="3"/>
    <s v="DG-13300"/>
    <s v="Deirdre Greer"/>
    <s v="Corporate"/>
    <s v="United States"/>
    <s v="Denver"/>
    <x v="22"/>
    <n v="80219"/>
    <x v="1"/>
    <s v="FUR-CH-10000422"/>
    <x v="0"/>
    <s v="Chairs"/>
    <s v="Global Highback Leather Tilter in Burgundy"/>
    <n v="582.33600000000001"/>
    <n v="8"/>
    <x v="2"/>
    <n v="-29.116800000000001"/>
    <n v="-0.05"/>
  </r>
  <r>
    <n v="9394"/>
    <s v="CA-2014-125997"/>
    <x v="59"/>
    <x v="2"/>
    <n v="9"/>
    <x v="8"/>
    <s v="Sat"/>
    <d v="2014-09-23T00:00:00"/>
    <x v="2"/>
    <s v="MW-18220"/>
    <s v="Mitch Webber"/>
    <s v="Consumer"/>
    <s v="United States"/>
    <s v="New York City"/>
    <x v="15"/>
    <n v="10011"/>
    <x v="3"/>
    <s v="TEC-PH-10003484"/>
    <x v="2"/>
    <s v="Phones"/>
    <s v="Ooma Telo VoIP Home Phone System"/>
    <n v="629.95000000000005"/>
    <n v="5"/>
    <x v="0"/>
    <n v="157.48750000000001"/>
    <n v="0.25"/>
  </r>
  <r>
    <n v="9400"/>
    <s v="CA-2016-103128"/>
    <x v="580"/>
    <x v="0"/>
    <n v="11"/>
    <x v="0"/>
    <s v="Fri"/>
    <d v="2016-11-15T00:00:00"/>
    <x v="1"/>
    <s v="SC-20845"/>
    <s v="Sung Chung"/>
    <s v="Consumer"/>
    <s v="United States"/>
    <s v="Arlington Heights"/>
    <x v="10"/>
    <n v="60004"/>
    <x v="2"/>
    <s v="OFF-AR-10003394"/>
    <x v="1"/>
    <s v="Art"/>
    <s v="Newell 332"/>
    <n v="14.112"/>
    <n v="6"/>
    <x v="2"/>
    <n v="1.2347999999999999"/>
    <n v="8.7499999999999994E-2"/>
  </r>
  <r>
    <n v="9401"/>
    <s v="CA-2015-167696"/>
    <x v="1212"/>
    <x v="1"/>
    <n v="9"/>
    <x v="8"/>
    <s v="Wed"/>
    <d v="2015-09-21T00:00:00"/>
    <x v="1"/>
    <s v="BD-11500"/>
    <s v="Bradley Drucker"/>
    <s v="Consumer"/>
    <s v="United States"/>
    <s v="Newport News"/>
    <x v="17"/>
    <n v="23602"/>
    <x v="0"/>
    <s v="OFF-EN-10001539"/>
    <x v="1"/>
    <s v="Envelopes"/>
    <s v="Staple envelope"/>
    <n v="31.12"/>
    <n v="4"/>
    <x v="0"/>
    <n v="14.6264"/>
    <n v="0.47"/>
  </r>
  <r>
    <n v="9403"/>
    <s v="CA-2016-105459"/>
    <x v="396"/>
    <x v="0"/>
    <n v="8"/>
    <x v="6"/>
    <s v="Fri"/>
    <d v="2016-08-17T00:00:00"/>
    <x v="0"/>
    <s v="NP-18700"/>
    <s v="Nora Preis"/>
    <s v="Consumer"/>
    <s v="United States"/>
    <s v="New York City"/>
    <x v="15"/>
    <n v="10024"/>
    <x v="3"/>
    <s v="FUR-TA-10001095"/>
    <x v="0"/>
    <s v="Tables"/>
    <s v="Chromcraft Round Conference Tables"/>
    <n v="209.148"/>
    <n v="2"/>
    <x v="8"/>
    <n v="-66.230199999999996"/>
    <n v="-0.31666666666666665"/>
  </r>
  <r>
    <n v="9405"/>
    <s v="CA-2017-141663"/>
    <x v="666"/>
    <x v="3"/>
    <n v="4"/>
    <x v="3"/>
    <s v="Thu"/>
    <d v="2017-04-17T00:00:00"/>
    <x v="1"/>
    <s v="DP-13105"/>
    <s v="Dave Poirier"/>
    <s v="Corporate"/>
    <s v="United States"/>
    <s v="Philadelphia"/>
    <x v="9"/>
    <n v="19134"/>
    <x v="3"/>
    <s v="OFF-FA-10004076"/>
    <x v="1"/>
    <s v="Fasteners"/>
    <s v="Translucent Push Pins by OIC"/>
    <n v="7.92"/>
    <n v="5"/>
    <x v="2"/>
    <n v="1.6830000000000001"/>
    <n v="0.21250000000000002"/>
  </r>
  <r>
    <n v="9406"/>
    <s v="CA-2014-152618"/>
    <x v="616"/>
    <x v="2"/>
    <n v="3"/>
    <x v="10"/>
    <s v="Fri"/>
    <d v="2014-03-17T00:00:00"/>
    <x v="2"/>
    <s v="RB-19465"/>
    <s v="Rick Bensley"/>
    <s v="Home Office"/>
    <s v="United States"/>
    <s v="Chicago"/>
    <x v="10"/>
    <n v="60653"/>
    <x v="2"/>
    <s v="TEC-MA-10003626"/>
    <x v="2"/>
    <s v="Machines"/>
    <s v="Hewlett-Packard Deskjet 6540 Color Inkjet Printer"/>
    <n v="574.91"/>
    <n v="2"/>
    <x v="4"/>
    <n v="156.047"/>
    <n v="0.27142857142857146"/>
  </r>
  <r>
    <n v="9408"/>
    <s v="CA-2017-162789"/>
    <x v="582"/>
    <x v="3"/>
    <n v="9"/>
    <x v="8"/>
    <s v="Fri"/>
    <d v="2017-09-24T00:00:00"/>
    <x v="0"/>
    <s v="LC-17140"/>
    <s v="Logan Currie"/>
    <s v="Consumer"/>
    <s v="United States"/>
    <s v="New York City"/>
    <x v="15"/>
    <n v="10035"/>
    <x v="3"/>
    <s v="TEC-AC-10002842"/>
    <x v="2"/>
    <s v="Accessories"/>
    <s v="WD My Passport Ultra 2TB Portable External Hard Drive"/>
    <n v="1071"/>
    <n v="9"/>
    <x v="0"/>
    <n v="171.36"/>
    <n v="0.16"/>
  </r>
  <r>
    <n v="9410"/>
    <s v="US-2017-110149"/>
    <x v="386"/>
    <x v="3"/>
    <n v="12"/>
    <x v="4"/>
    <s v="Sun"/>
    <d v="2017-12-13T00:00:00"/>
    <x v="2"/>
    <s v="WB-21850"/>
    <s v="William Brown"/>
    <s v="Consumer"/>
    <s v="United States"/>
    <s v="Philadelphia"/>
    <x v="9"/>
    <n v="19143"/>
    <x v="3"/>
    <s v="OFF-BI-10000014"/>
    <x v="1"/>
    <s v="Binders"/>
    <s v="Heavy-Duty E-Z-D Binders"/>
    <n v="3.2730000000000001"/>
    <n v="1"/>
    <x v="7"/>
    <n v="-2.5093000000000001"/>
    <n v="-0.76666666666666661"/>
  </r>
  <r>
    <n v="9412"/>
    <s v="CA-2016-108959"/>
    <x v="609"/>
    <x v="0"/>
    <n v="3"/>
    <x v="10"/>
    <s v="Thu"/>
    <d v="2016-03-14T00:00:00"/>
    <x v="0"/>
    <s v="MH-17785"/>
    <s v="Maya Herman"/>
    <s v="Corporate"/>
    <s v="United States"/>
    <s v="Glendale"/>
    <x v="16"/>
    <n v="85301"/>
    <x v="1"/>
    <s v="OFF-ST-10001272"/>
    <x v="1"/>
    <s v="Storage"/>
    <s v="Mini 13-1/2 Capacity Data Binder Rack, Pearl"/>
    <n v="104.696"/>
    <n v="1"/>
    <x v="2"/>
    <n v="6.5434999999999999"/>
    <n v="6.25E-2"/>
  </r>
  <r>
    <n v="9413"/>
    <s v="CA-2015-164777"/>
    <x v="742"/>
    <x v="1"/>
    <n v="1"/>
    <x v="9"/>
    <s v="Tue"/>
    <d v="2015-01-29T00:00:00"/>
    <x v="2"/>
    <s v="SC-20305"/>
    <s v="Sean Christensen"/>
    <s v="Consumer"/>
    <s v="United States"/>
    <s v="Los Angeles"/>
    <x v="1"/>
    <n v="90036"/>
    <x v="1"/>
    <s v="FUR-CH-10002024"/>
    <x v="0"/>
    <s v="Chairs"/>
    <s v="HON 5400 Series Task Chairs for Big and Tall"/>
    <n v="2803.92"/>
    <n v="5"/>
    <x v="2"/>
    <n v="0"/>
    <n v="0"/>
  </r>
  <r>
    <n v="9414"/>
    <s v="CA-2016-132017"/>
    <x v="181"/>
    <x v="0"/>
    <n v="9"/>
    <x v="8"/>
    <s v="Mon"/>
    <d v="2016-09-27T00:00:00"/>
    <x v="2"/>
    <s v="MH-17620"/>
    <s v="Matt Hagelstein"/>
    <s v="Corporate"/>
    <s v="United States"/>
    <s v="Houston"/>
    <x v="5"/>
    <n v="77041"/>
    <x v="2"/>
    <s v="OFF-BI-10004001"/>
    <x v="1"/>
    <s v="Binders"/>
    <s v="GBC Recycled VeloBinder Covers"/>
    <n v="6.8159999999999998"/>
    <n v="2"/>
    <x v="3"/>
    <n v="-11.587199999999999"/>
    <n v="-1.7"/>
  </r>
  <r>
    <n v="9415"/>
    <s v="CA-2015-127824"/>
    <x v="1085"/>
    <x v="1"/>
    <n v="10"/>
    <x v="2"/>
    <s v="Sun"/>
    <d v="2015-10-22T00:00:00"/>
    <x v="1"/>
    <s v="JC-15775"/>
    <s v="John Castell"/>
    <s v="Consumer"/>
    <s v="United States"/>
    <s v="Seattle"/>
    <x v="4"/>
    <n v="98115"/>
    <x v="1"/>
    <s v="TEC-PH-10004094"/>
    <x v="2"/>
    <s v="Phones"/>
    <s v="Motorola L703CM"/>
    <n v="249.584"/>
    <n v="2"/>
    <x v="2"/>
    <n v="15.599"/>
    <n v="6.25E-2"/>
  </r>
  <r>
    <n v="9418"/>
    <s v="CA-2014-148285"/>
    <x v="1213"/>
    <x v="2"/>
    <n v="10"/>
    <x v="2"/>
    <s v="Mon"/>
    <d v="2014-11-01T00:00:00"/>
    <x v="1"/>
    <s v="RD-19810"/>
    <s v="Ross DeVincentis"/>
    <s v="Home Office"/>
    <s v="United States"/>
    <s v="Fayetteville"/>
    <x v="3"/>
    <n v="28314"/>
    <x v="0"/>
    <s v="OFF-PA-10001166"/>
    <x v="1"/>
    <s v="Paper"/>
    <s v="Xerox 2"/>
    <n v="10.368"/>
    <n v="2"/>
    <x v="2"/>
    <n v="3.6288"/>
    <n v="0.35"/>
  </r>
  <r>
    <n v="9420"/>
    <s v="CA-2017-152926"/>
    <x v="279"/>
    <x v="3"/>
    <n v="10"/>
    <x v="2"/>
    <s v="Mon"/>
    <d v="2017-10-04T00:00:00"/>
    <x v="0"/>
    <s v="SC-20695"/>
    <s v="Steve Chapman"/>
    <s v="Corporate"/>
    <s v="United States"/>
    <s v="Houston"/>
    <x v="5"/>
    <n v="77041"/>
    <x v="2"/>
    <s v="OFF-AP-10004708"/>
    <x v="1"/>
    <s v="Appliances"/>
    <s v="Fellowes Superior 10 Outlet Split Surge Protector"/>
    <n v="15.224"/>
    <n v="2"/>
    <x v="3"/>
    <n v="-38.821199999999997"/>
    <n v="-2.5499999999999998"/>
  </r>
  <r>
    <n v="9422"/>
    <s v="CA-2014-145254"/>
    <x v="149"/>
    <x v="2"/>
    <n v="7"/>
    <x v="7"/>
    <s v="Wed"/>
    <d v="2014-07-27T00:00:00"/>
    <x v="1"/>
    <s v="NC-18535"/>
    <s v="Nick Crebassa"/>
    <s v="Corporate"/>
    <s v="United States"/>
    <s v="San Francisco"/>
    <x v="1"/>
    <n v="94122"/>
    <x v="1"/>
    <s v="TEC-PH-10000441"/>
    <x v="2"/>
    <s v="Phones"/>
    <s v="VTech DS6151"/>
    <n v="604.75199999999995"/>
    <n v="6"/>
    <x v="2"/>
    <n v="60.475200000000001"/>
    <n v="0.1"/>
  </r>
  <r>
    <n v="9426"/>
    <s v="CA-2014-116246"/>
    <x v="170"/>
    <x v="2"/>
    <n v="9"/>
    <x v="8"/>
    <s v="Fri"/>
    <d v="2014-09-17T00:00:00"/>
    <x v="0"/>
    <s v="LW-17215"/>
    <s v="Luke Weiss"/>
    <s v="Consumer"/>
    <s v="United States"/>
    <s v="New York City"/>
    <x v="15"/>
    <n v="10035"/>
    <x v="3"/>
    <s v="FUR-CH-10002024"/>
    <x v="0"/>
    <s v="Chairs"/>
    <s v="HON 5400 Series Task Chairs for Big and Tall"/>
    <n v="3785.2919999999999"/>
    <n v="6"/>
    <x v="9"/>
    <n v="420.58800000000002"/>
    <n v="0.11111111111111112"/>
  </r>
  <r>
    <n v="9427"/>
    <s v="CA-2016-160479"/>
    <x v="305"/>
    <x v="0"/>
    <n v="9"/>
    <x v="8"/>
    <s v="Thu"/>
    <d v="2016-09-20T00:00:00"/>
    <x v="1"/>
    <s v="AH-10585"/>
    <s v="Angele Hood"/>
    <s v="Consumer"/>
    <s v="United States"/>
    <s v="Seattle"/>
    <x v="4"/>
    <n v="98105"/>
    <x v="1"/>
    <s v="OFF-AR-10002445"/>
    <x v="1"/>
    <s v="Art"/>
    <s v="SANFORD Major Accent Highlighters"/>
    <n v="35.4"/>
    <n v="5"/>
    <x v="0"/>
    <n v="13.452"/>
    <n v="0.38"/>
  </r>
  <r>
    <n v="9428"/>
    <s v="CA-2014-167486"/>
    <x v="498"/>
    <x v="2"/>
    <n v="11"/>
    <x v="0"/>
    <s v="Thu"/>
    <d v="2014-12-01T00:00:00"/>
    <x v="1"/>
    <s v="JO-15145"/>
    <s v="Jack O'Briant"/>
    <s v="Corporate"/>
    <s v="United States"/>
    <s v="Buffalo"/>
    <x v="15"/>
    <n v="14215"/>
    <x v="3"/>
    <s v="FUR-FU-10003268"/>
    <x v="0"/>
    <s v="Furnishings"/>
    <s v="Eldon Radial Chair Mat for Low to Medium Pile Carpets"/>
    <n v="199.9"/>
    <n v="5"/>
    <x v="0"/>
    <n v="39.979999999999997"/>
    <n v="0.19999999999999998"/>
  </r>
  <r>
    <n v="9429"/>
    <s v="CA-2014-152100"/>
    <x v="217"/>
    <x v="2"/>
    <n v="5"/>
    <x v="5"/>
    <s v="Sun"/>
    <d v="2014-05-16T00:00:00"/>
    <x v="1"/>
    <s v="VW-21775"/>
    <s v="Victoria Wilson"/>
    <s v="Corporate"/>
    <s v="United States"/>
    <s v="Huntsville"/>
    <x v="5"/>
    <n v="77340"/>
    <x v="2"/>
    <s v="FUR-CH-10000015"/>
    <x v="0"/>
    <s v="Chairs"/>
    <s v="Hon Multipurpose Stacking Arm Chairs"/>
    <n v="1212.96"/>
    <n v="8"/>
    <x v="4"/>
    <n v="-69.311999999999998"/>
    <n v="-5.7142857142857141E-2"/>
  </r>
  <r>
    <n v="9430"/>
    <s v="CA-2015-166219"/>
    <x v="829"/>
    <x v="1"/>
    <n v="8"/>
    <x v="6"/>
    <s v="Fri"/>
    <d v="2015-09-01T00:00:00"/>
    <x v="1"/>
    <s v="BP-11185"/>
    <s v="Ben Peterman"/>
    <s v="Corporate"/>
    <s v="United States"/>
    <s v="Dallas"/>
    <x v="5"/>
    <n v="75081"/>
    <x v="2"/>
    <s v="TEC-PH-10004165"/>
    <x v="2"/>
    <s v="Phones"/>
    <s v="Mitel MiVoice 5330e IP Phone"/>
    <n v="1099.96"/>
    <n v="5"/>
    <x v="2"/>
    <n v="82.497"/>
    <n v="7.4999999999999997E-2"/>
  </r>
  <r>
    <n v="9432"/>
    <s v="CA-2015-111864"/>
    <x v="969"/>
    <x v="1"/>
    <n v="6"/>
    <x v="1"/>
    <s v="Fri"/>
    <d v="2015-06-19T00:00:00"/>
    <x v="3"/>
    <s v="PP-18955"/>
    <s v="Paul Prost"/>
    <s v="Home Office"/>
    <s v="United States"/>
    <s v="Philadelphia"/>
    <x v="9"/>
    <n v="19134"/>
    <x v="3"/>
    <s v="OFF-LA-10004677"/>
    <x v="1"/>
    <s v="Labels"/>
    <s v="Self-Adhesive Address Labels for Typewriters with Dispenser Box"/>
    <n v="5.9039999999999999"/>
    <n v="2"/>
    <x v="2"/>
    <n v="1.9925999999999999"/>
    <n v="0.33749999999999997"/>
  </r>
  <r>
    <n v="9433"/>
    <s v="CA-2015-119627"/>
    <x v="490"/>
    <x v="1"/>
    <n v="8"/>
    <x v="6"/>
    <s v="Mon"/>
    <d v="2015-08-23T00:00:00"/>
    <x v="1"/>
    <s v="SC-20725"/>
    <s v="Steven Cartwright"/>
    <s v="Consumer"/>
    <s v="United States"/>
    <s v="Peoria"/>
    <x v="16"/>
    <n v="85345"/>
    <x v="1"/>
    <s v="TEC-AC-10002217"/>
    <x v="2"/>
    <s v="Accessories"/>
    <s v="Imation Clip USB flash drive - 8 GB"/>
    <n v="30.08"/>
    <n v="2"/>
    <x v="2"/>
    <n v="-5.2640000000000002"/>
    <n v="-0.17500000000000002"/>
  </r>
  <r>
    <n v="9437"/>
    <s v="CA-2015-160787"/>
    <x v="12"/>
    <x v="1"/>
    <n v="9"/>
    <x v="8"/>
    <s v="Fri"/>
    <d v="2015-09-25T00:00:00"/>
    <x v="3"/>
    <s v="BM-11785"/>
    <s v="Bryan Mills"/>
    <s v="Consumer"/>
    <s v="United States"/>
    <s v="Philadelphia"/>
    <x v="9"/>
    <n v="19143"/>
    <x v="3"/>
    <s v="OFF-BI-10003712"/>
    <x v="1"/>
    <s v="Binders"/>
    <s v="Acco Pressboard Covers with Storage Hooks, 14 7/8&quot; x 11&quot;, Light Blue"/>
    <n v="2.9460000000000002"/>
    <n v="2"/>
    <x v="7"/>
    <n v="-2.0621999999999998"/>
    <n v="-0.69999999999999984"/>
  </r>
  <r>
    <n v="9438"/>
    <s v="CA-2017-107853"/>
    <x v="1139"/>
    <x v="3"/>
    <n v="5"/>
    <x v="5"/>
    <s v="Fri"/>
    <d v="2017-05-31T00:00:00"/>
    <x v="1"/>
    <s v="CD-11920"/>
    <s v="Carlos Daly"/>
    <s v="Consumer"/>
    <s v="United States"/>
    <s v="Oceanside"/>
    <x v="1"/>
    <n v="92054"/>
    <x v="1"/>
    <s v="OFF-PA-10000520"/>
    <x v="1"/>
    <s v="Paper"/>
    <s v="Xerox 201"/>
    <n v="12.96"/>
    <n v="2"/>
    <x v="0"/>
    <n v="6.2207999999999997"/>
    <n v="0.47999999999999993"/>
  </r>
  <r>
    <n v="9439"/>
    <s v="CA-2017-126144"/>
    <x v="685"/>
    <x v="3"/>
    <n v="7"/>
    <x v="7"/>
    <s v="Mon"/>
    <d v="2017-08-05T00:00:00"/>
    <x v="1"/>
    <s v="GM-14680"/>
    <s v="Greg Matthias"/>
    <s v="Consumer"/>
    <s v="United States"/>
    <s v="Philadelphia"/>
    <x v="9"/>
    <n v="19134"/>
    <x v="3"/>
    <s v="TEC-PH-10001079"/>
    <x v="2"/>
    <s v="Phones"/>
    <s v="Polycom SoundPoint Pro SE-225 Corded phone"/>
    <n v="285.57600000000002"/>
    <n v="4"/>
    <x v="8"/>
    <n v="-57.115200000000002"/>
    <n v="-0.19999999999999998"/>
  </r>
  <r>
    <n v="9440"/>
    <s v="US-2014-154655"/>
    <x v="36"/>
    <x v="2"/>
    <n v="10"/>
    <x v="2"/>
    <s v="Sun"/>
    <d v="2014-10-17T00:00:00"/>
    <x v="1"/>
    <s v="BP-11050"/>
    <s v="Barry Pond"/>
    <s v="Corporate"/>
    <s v="United States"/>
    <s v="Chicago"/>
    <x v="10"/>
    <n v="60623"/>
    <x v="2"/>
    <s v="OFF-SU-10000898"/>
    <x v="1"/>
    <s v="Supplies"/>
    <s v="Acme Hot Forged Carbon Steel Scissors with Nickel-Plated Handles, 3 7/8&quot; Cut, 8&quot;L"/>
    <n v="22.24"/>
    <n v="2"/>
    <x v="2"/>
    <n v="2.5019999999999998"/>
    <n v="0.1125"/>
  </r>
  <r>
    <n v="9441"/>
    <s v="CA-2014-100391"/>
    <x v="591"/>
    <x v="2"/>
    <n v="5"/>
    <x v="5"/>
    <s v="Sun"/>
    <d v="2014-05-29T00:00:00"/>
    <x v="1"/>
    <s v="BW-11065"/>
    <s v="Barry Weirich"/>
    <s v="Consumer"/>
    <s v="United States"/>
    <s v="New York City"/>
    <x v="15"/>
    <n v="10035"/>
    <x v="3"/>
    <s v="OFF-PA-10001471"/>
    <x v="1"/>
    <s v="Paper"/>
    <s v="Strathmore Photo Frame Cards"/>
    <n v="14.62"/>
    <n v="2"/>
    <x v="0"/>
    <n v="6.7252000000000001"/>
    <n v="0.46"/>
  </r>
  <r>
    <n v="9442"/>
    <s v="CA-2014-165477"/>
    <x v="281"/>
    <x v="2"/>
    <n v="12"/>
    <x v="4"/>
    <s v="Mon"/>
    <d v="2014-12-31T00:00:00"/>
    <x v="0"/>
    <s v="RE-19405"/>
    <s v="Ricardo Emerson"/>
    <s v="Consumer"/>
    <s v="United States"/>
    <s v="Kent"/>
    <x v="24"/>
    <n v="44240"/>
    <x v="3"/>
    <s v="OFF-AP-10003281"/>
    <x v="1"/>
    <s v="Appliances"/>
    <s v="Acco 6 Outlet Guardian Standard Surge Suppressor"/>
    <n v="48.36"/>
    <n v="5"/>
    <x v="2"/>
    <n v="6.0449999999999999"/>
    <n v="0.125"/>
  </r>
  <r>
    <n v="9443"/>
    <s v="CA-2017-165904"/>
    <x v="104"/>
    <x v="3"/>
    <n v="4"/>
    <x v="3"/>
    <s v="Fri"/>
    <d v="2017-04-11T00:00:00"/>
    <x v="1"/>
    <s v="HR-14770"/>
    <s v="Hallie Redmond"/>
    <s v="Home Office"/>
    <s v="United States"/>
    <s v="Jacksonville"/>
    <x v="2"/>
    <n v="32216"/>
    <x v="0"/>
    <s v="OFF-AR-10003156"/>
    <x v="1"/>
    <s v="Art"/>
    <s v="50 Colored Long Pencils"/>
    <n v="16.256"/>
    <n v="2"/>
    <x v="2"/>
    <n v="1.2192000000000001"/>
    <n v="7.4999999999999997E-2"/>
  </r>
  <r>
    <n v="9445"/>
    <s v="CA-2015-104052"/>
    <x v="874"/>
    <x v="1"/>
    <n v="3"/>
    <x v="10"/>
    <s v="Sun"/>
    <d v="2015-03-02T00:00:00"/>
    <x v="2"/>
    <s v="TP-21565"/>
    <s v="Tracy Poddar"/>
    <s v="Corporate"/>
    <s v="United States"/>
    <s v="Coppell"/>
    <x v="5"/>
    <n v="75019"/>
    <x v="2"/>
    <s v="TEC-PH-10003215"/>
    <x v="2"/>
    <s v="Phones"/>
    <s v="Jackery Bar Premium Fast-charging Portable Charger"/>
    <n v="95.84"/>
    <n v="4"/>
    <x v="2"/>
    <n v="34.741999999999997"/>
    <n v="0.36249999999999993"/>
  </r>
  <r>
    <n v="9446"/>
    <s v="CA-2015-168277"/>
    <x v="350"/>
    <x v="1"/>
    <n v="5"/>
    <x v="5"/>
    <s v="Fri"/>
    <d v="2015-06-03T00:00:00"/>
    <x v="1"/>
    <s v="KB-16315"/>
    <s v="Karl Braun"/>
    <s v="Consumer"/>
    <s v="United States"/>
    <s v="Indianapolis"/>
    <x v="14"/>
    <n v="46203"/>
    <x v="2"/>
    <s v="OFF-LA-10004484"/>
    <x v="1"/>
    <s v="Labels"/>
    <s v="Avery 476"/>
    <n v="12.39"/>
    <n v="3"/>
    <x v="0"/>
    <n v="5.6993999999999998"/>
    <n v="0.45999999999999996"/>
  </r>
  <r>
    <n v="9447"/>
    <s v="CA-2016-158617"/>
    <x v="924"/>
    <x v="0"/>
    <n v="9"/>
    <x v="8"/>
    <s v="Thu"/>
    <d v="2016-09-28T00:00:00"/>
    <x v="1"/>
    <s v="AC-10660"/>
    <s v="Anna Chung"/>
    <s v="Consumer"/>
    <s v="United States"/>
    <s v="Lawrence"/>
    <x v="14"/>
    <n v="46226"/>
    <x v="2"/>
    <s v="OFF-PA-10002245"/>
    <x v="1"/>
    <s v="Paper"/>
    <s v="Xerox 1895"/>
    <n v="35.880000000000003"/>
    <n v="6"/>
    <x v="0"/>
    <n v="16.146000000000001"/>
    <n v="0.45"/>
  </r>
  <r>
    <n v="9448"/>
    <s v="CA-2017-136882"/>
    <x v="832"/>
    <x v="3"/>
    <n v="5"/>
    <x v="5"/>
    <s v="Sat"/>
    <d v="2017-06-03T00:00:00"/>
    <x v="1"/>
    <s v="DN-13690"/>
    <s v="Duane Noonan"/>
    <s v="Consumer"/>
    <s v="United States"/>
    <s v="Tulsa"/>
    <x v="26"/>
    <n v="74133"/>
    <x v="2"/>
    <s v="FUR-FU-10003664"/>
    <x v="0"/>
    <s v="Furnishings"/>
    <s v="Electrix Architect's Clamp-On Swing Arm Lamp, Black"/>
    <n v="477.3"/>
    <n v="5"/>
    <x v="0"/>
    <n v="138.417"/>
    <n v="0.28999999999999998"/>
  </r>
  <r>
    <n v="9449"/>
    <s v="US-2016-148957"/>
    <x v="42"/>
    <x v="0"/>
    <n v="9"/>
    <x v="8"/>
    <s v="Sat"/>
    <d v="2016-09-23T00:00:00"/>
    <x v="1"/>
    <s v="CC-12430"/>
    <s v="Chuck Clark"/>
    <s v="Home Office"/>
    <s v="United States"/>
    <s v="Redmond"/>
    <x v="4"/>
    <n v="98052"/>
    <x v="1"/>
    <s v="OFF-LA-10002195"/>
    <x v="1"/>
    <s v="Labels"/>
    <s v="Avery 481"/>
    <n v="12.32"/>
    <n v="4"/>
    <x v="0"/>
    <n v="5.9135999999999997"/>
    <n v="0.48"/>
  </r>
  <r>
    <n v="9451"/>
    <s v="CA-2017-145506"/>
    <x v="95"/>
    <x v="3"/>
    <n v="6"/>
    <x v="1"/>
    <s v="Sat"/>
    <d v="2017-06-07T00:00:00"/>
    <x v="1"/>
    <s v="MO-17800"/>
    <s v="Meg O'Connel"/>
    <s v="Home Office"/>
    <s v="United States"/>
    <s v="Spokane"/>
    <x v="4"/>
    <n v="99207"/>
    <x v="1"/>
    <s v="OFF-ST-10004963"/>
    <x v="1"/>
    <s v="Storage"/>
    <s v="Eldon Gobal File Keepers"/>
    <n v="136.26"/>
    <n v="9"/>
    <x v="0"/>
    <n v="5.4504000000000001"/>
    <n v="0.04"/>
  </r>
  <r>
    <n v="9452"/>
    <s v="CA-2015-129546"/>
    <x v="690"/>
    <x v="1"/>
    <n v="9"/>
    <x v="8"/>
    <s v="Mon"/>
    <d v="2015-10-05T00:00:00"/>
    <x v="1"/>
    <s v="RP-19855"/>
    <s v="Roy Phan"/>
    <s v="Corporate"/>
    <s v="United States"/>
    <s v="Los Angeles"/>
    <x v="1"/>
    <n v="90032"/>
    <x v="1"/>
    <s v="OFF-AP-10002495"/>
    <x v="1"/>
    <s v="Appliances"/>
    <s v="Acco Smartsocket Table Surge Protector, 6 Color-Coded Adapter Outlets"/>
    <n v="186.15"/>
    <n v="3"/>
    <x v="0"/>
    <n v="55.844999999999999"/>
    <n v="0.3"/>
  </r>
  <r>
    <n v="9456"/>
    <s v="CA-2016-140977"/>
    <x v="945"/>
    <x v="0"/>
    <n v="6"/>
    <x v="1"/>
    <s v="Thu"/>
    <d v="2016-06-19T00:00:00"/>
    <x v="0"/>
    <s v="JL-15175"/>
    <s v="James Lanier"/>
    <s v="Home Office"/>
    <s v="United States"/>
    <s v="Chattanooga"/>
    <x v="18"/>
    <n v="37421"/>
    <x v="0"/>
    <s v="TEC-MA-10003493"/>
    <x v="2"/>
    <s v="Machines"/>
    <s v="Penpower WorldCard Pro Card Scanner"/>
    <n v="91.474999999999994"/>
    <n v="1"/>
    <x v="5"/>
    <n v="-1.8294999999999999"/>
    <n v="-0.02"/>
  </r>
  <r>
    <n v="9457"/>
    <s v="CA-2017-151855"/>
    <x v="832"/>
    <x v="3"/>
    <n v="5"/>
    <x v="5"/>
    <s v="Sat"/>
    <d v="2017-06-03T00:00:00"/>
    <x v="1"/>
    <s v="BW-11110"/>
    <s v="Bart Watters"/>
    <s v="Corporate"/>
    <s v="United States"/>
    <s v="Greensboro"/>
    <x v="3"/>
    <n v="27405"/>
    <x v="0"/>
    <s v="TEC-AC-10002380"/>
    <x v="2"/>
    <s v="Accessories"/>
    <s v="Sony 8GB Class 10 Micro SDHC R40 Memory Card"/>
    <n v="27.192"/>
    <n v="3"/>
    <x v="2"/>
    <n v="0.33989999999999998"/>
    <n v="1.2499999999999999E-2"/>
  </r>
  <r>
    <n v="9459"/>
    <s v="CA-2014-138240"/>
    <x v="1144"/>
    <x v="2"/>
    <n v="10"/>
    <x v="2"/>
    <s v="Thu"/>
    <d v="2014-10-14T00:00:00"/>
    <x v="1"/>
    <s v="SJ-20500"/>
    <s v="Shirley Jackson"/>
    <s v="Consumer"/>
    <s v="United States"/>
    <s v="San Francisco"/>
    <x v="1"/>
    <n v="94122"/>
    <x v="1"/>
    <s v="OFF-AR-10002135"/>
    <x v="1"/>
    <s v="Art"/>
    <s v="Boston Heavy-Duty Trimline Electric Pencil Sharpeners"/>
    <n v="144.6"/>
    <n v="3"/>
    <x v="0"/>
    <n v="41.933999999999997"/>
    <n v="0.28999999999999998"/>
  </r>
  <r>
    <n v="9461"/>
    <s v="CA-2014-101833"/>
    <x v="661"/>
    <x v="2"/>
    <n v="11"/>
    <x v="0"/>
    <s v="Mon"/>
    <d v="2014-11-22T00:00:00"/>
    <x v="0"/>
    <s v="FG-14260"/>
    <s v="Frank Gastineau"/>
    <s v="Home Office"/>
    <s v="United States"/>
    <s v="New York City"/>
    <x v="15"/>
    <n v="10024"/>
    <x v="3"/>
    <s v="OFF-PA-10003591"/>
    <x v="1"/>
    <s v="Paper"/>
    <s v="Southworth 100% Cotton The Best Paper"/>
    <n v="34.44"/>
    <n v="3"/>
    <x v="0"/>
    <n v="17.22"/>
    <n v="0.5"/>
  </r>
  <r>
    <n v="9462"/>
    <s v="CA-2014-100867"/>
    <x v="535"/>
    <x v="2"/>
    <n v="10"/>
    <x v="2"/>
    <s v="Sun"/>
    <d v="2014-10-24T00:00:00"/>
    <x v="1"/>
    <s v="EH-14125"/>
    <s v="Eugene Hildebrand"/>
    <s v="Home Office"/>
    <s v="United States"/>
    <s v="Lakewood"/>
    <x v="1"/>
    <n v="90712"/>
    <x v="1"/>
    <s v="TEC-PH-10004922"/>
    <x v="2"/>
    <s v="Phones"/>
    <s v="RCA Visys Integrated PBX 8-Line Router"/>
    <n v="321.55200000000002"/>
    <n v="6"/>
    <x v="2"/>
    <n v="20.097000000000001"/>
    <n v="6.25E-2"/>
  </r>
  <r>
    <n v="9463"/>
    <s v="US-2017-109610"/>
    <x v="912"/>
    <x v="3"/>
    <n v="11"/>
    <x v="0"/>
    <s v="Sat"/>
    <d v="2017-11-30T00:00:00"/>
    <x v="0"/>
    <s v="BS-11590"/>
    <s v="Brendan Sweed"/>
    <s v="Corporate"/>
    <s v="United States"/>
    <s v="Louisville"/>
    <x v="0"/>
    <n v="40214"/>
    <x v="0"/>
    <s v="FUR-CH-10001854"/>
    <x v="0"/>
    <s v="Chairs"/>
    <s v="Office Star - Professional Matrix Back Chair with 2-to-1 Synchro Tilt and Mesh Fabric Seat"/>
    <n v="701.96"/>
    <n v="2"/>
    <x v="0"/>
    <n v="168.47040000000001"/>
    <n v="0.24"/>
  </r>
  <r>
    <n v="9464"/>
    <s v="CA-2014-156545"/>
    <x v="1214"/>
    <x v="2"/>
    <n v="2"/>
    <x v="11"/>
    <s v="Thu"/>
    <d v="2014-03-03T00:00:00"/>
    <x v="2"/>
    <s v="JS-16030"/>
    <s v="Joy Smith"/>
    <s v="Consumer"/>
    <s v="United States"/>
    <s v="Columbus"/>
    <x v="24"/>
    <n v="43229"/>
    <x v="3"/>
    <s v="OFF-AR-10003560"/>
    <x v="1"/>
    <s v="Art"/>
    <s v="Zebra Zazzle Fluorescent Highlighters"/>
    <n v="19.456"/>
    <n v="4"/>
    <x v="2"/>
    <n v="3.4047999999999998"/>
    <n v="0.17499999999999999"/>
  </r>
  <r>
    <n v="9465"/>
    <s v="CA-2014-109127"/>
    <x v="1052"/>
    <x v="2"/>
    <n v="12"/>
    <x v="4"/>
    <s v="Sun"/>
    <d v="2014-12-25T00:00:00"/>
    <x v="1"/>
    <s v="JC-15775"/>
    <s v="John Castell"/>
    <s v="Consumer"/>
    <s v="United States"/>
    <s v="Newark"/>
    <x v="13"/>
    <n v="19711"/>
    <x v="3"/>
    <s v="OFF-LA-10004409"/>
    <x v="1"/>
    <s v="Labels"/>
    <s v="Avery 492"/>
    <n v="17.28"/>
    <n v="6"/>
    <x v="0"/>
    <n v="7.9488000000000003"/>
    <n v="0.45999999999999996"/>
  </r>
  <r>
    <n v="9467"/>
    <s v="CA-2017-102925"/>
    <x v="60"/>
    <x v="3"/>
    <n v="11"/>
    <x v="0"/>
    <s v="Sun"/>
    <d v="2017-11-10T00:00:00"/>
    <x v="0"/>
    <s v="CD-12280"/>
    <s v="Christina DeMoss"/>
    <s v="Consumer"/>
    <s v="United States"/>
    <s v="New York City"/>
    <x v="15"/>
    <n v="10024"/>
    <x v="3"/>
    <s v="OFF-BI-10002735"/>
    <x v="1"/>
    <s v="Binders"/>
    <s v="GBC Prestige Therm-A-Bind Covers"/>
    <n v="164.68799999999999"/>
    <n v="6"/>
    <x v="2"/>
    <n v="55.5822"/>
    <n v="0.33750000000000002"/>
  </r>
  <r>
    <n v="9475"/>
    <s v="CA-2015-100818"/>
    <x v="70"/>
    <x v="1"/>
    <n v="5"/>
    <x v="5"/>
    <s v="Sun"/>
    <d v="2015-06-05T00:00:00"/>
    <x v="0"/>
    <s v="JM-15265"/>
    <s v="Janet Molinari"/>
    <s v="Corporate"/>
    <s v="United States"/>
    <s v="Chicago"/>
    <x v="10"/>
    <n v="60653"/>
    <x v="2"/>
    <s v="OFF-LA-10000443"/>
    <x v="1"/>
    <s v="Labels"/>
    <s v="Avery 501"/>
    <n v="5.9039999999999999"/>
    <n v="2"/>
    <x v="2"/>
    <n v="1.9925999999999999"/>
    <n v="0.33749999999999997"/>
  </r>
  <r>
    <n v="9479"/>
    <s v="CA-2014-126193"/>
    <x v="554"/>
    <x v="2"/>
    <n v="9"/>
    <x v="8"/>
    <s v="Sun"/>
    <d v="2014-09-14T00:00:00"/>
    <x v="1"/>
    <s v="SS-20410"/>
    <s v="Shahid Shariari"/>
    <s v="Consumer"/>
    <s v="United States"/>
    <s v="Oswego"/>
    <x v="10"/>
    <n v="60543"/>
    <x v="2"/>
    <s v="OFF-FA-10000936"/>
    <x v="1"/>
    <s v="Fasteners"/>
    <s v="Acco Hot Clips Clips to Go"/>
    <n v="13.16"/>
    <n v="5"/>
    <x v="2"/>
    <n v="4.1124999999999998"/>
    <n v="0.3125"/>
  </r>
  <r>
    <n v="9482"/>
    <s v="CA-2017-150504"/>
    <x v="44"/>
    <x v="3"/>
    <n v="11"/>
    <x v="0"/>
    <s v="Mon"/>
    <d v="2017-11-12T00:00:00"/>
    <x v="1"/>
    <s v="HG-14845"/>
    <s v="Harry Greene"/>
    <s v="Consumer"/>
    <s v="United States"/>
    <s v="Dallas"/>
    <x v="5"/>
    <n v="75220"/>
    <x v="2"/>
    <s v="OFF-ST-10000615"/>
    <x v="1"/>
    <s v="Storage"/>
    <s v="SimpliFile Personal File, Black Granite, 15w x 6-15/16d x 11-1/4h"/>
    <n v="18.16"/>
    <n v="2"/>
    <x v="2"/>
    <n v="1.8160000000000001"/>
    <n v="0.1"/>
  </r>
  <r>
    <n v="9483"/>
    <s v="CA-2015-158351"/>
    <x v="777"/>
    <x v="1"/>
    <n v="6"/>
    <x v="1"/>
    <s v="Sat"/>
    <d v="2015-06-24T00:00:00"/>
    <x v="0"/>
    <s v="BC-11125"/>
    <s v="Becky Castell"/>
    <s v="Home Office"/>
    <s v="United States"/>
    <s v="Philadelphia"/>
    <x v="9"/>
    <n v="19134"/>
    <x v="3"/>
    <s v="TEC-AC-10001838"/>
    <x v="2"/>
    <s v="Accessories"/>
    <s v="Razer Tiamat Over Ear 7.1 Surround Sound PC Gaming Headset"/>
    <n v="319.98399999999998"/>
    <n v="2"/>
    <x v="2"/>
    <n v="91.995400000000004"/>
    <n v="0.28750000000000003"/>
  </r>
  <r>
    <n v="9484"/>
    <s v="CA-2014-122679"/>
    <x v="191"/>
    <x v="2"/>
    <n v="7"/>
    <x v="7"/>
    <s v="Tue"/>
    <d v="2014-07-28T00:00:00"/>
    <x v="1"/>
    <s v="AB-10255"/>
    <s v="Alejandro Ballentine"/>
    <s v="Home Office"/>
    <s v="United States"/>
    <s v="Los Angeles"/>
    <x v="1"/>
    <n v="90008"/>
    <x v="1"/>
    <s v="OFF-AR-10004757"/>
    <x v="1"/>
    <s v="Art"/>
    <s v="Crayola Colored Pencils"/>
    <n v="19.68"/>
    <n v="6"/>
    <x v="0"/>
    <n v="6.4943999999999997"/>
    <n v="0.33"/>
  </r>
  <r>
    <n v="9485"/>
    <s v="CA-2016-164770"/>
    <x v="496"/>
    <x v="0"/>
    <n v="12"/>
    <x v="4"/>
    <s v="Fri"/>
    <d v="2016-12-04T00:00:00"/>
    <x v="0"/>
    <s v="MY-18295"/>
    <s v="Muhammed Yedwab"/>
    <s v="Corporate"/>
    <s v="United States"/>
    <s v="Houston"/>
    <x v="5"/>
    <n v="77036"/>
    <x v="2"/>
    <s v="FUR-BO-10003893"/>
    <x v="0"/>
    <s v="Bookcases"/>
    <s v="Sauder Camden County Collection Library"/>
    <n v="781.86400000000003"/>
    <n v="10"/>
    <x v="10"/>
    <n v="-137.976"/>
    <n v="-0.1764705882352941"/>
  </r>
  <r>
    <n v="9487"/>
    <s v="CA-2017-130505"/>
    <x v="383"/>
    <x v="3"/>
    <n v="10"/>
    <x v="2"/>
    <s v="Thu"/>
    <d v="2017-10-12T00:00:00"/>
    <x v="3"/>
    <s v="NF-18385"/>
    <s v="Natalie Fritzler"/>
    <s v="Consumer"/>
    <s v="United States"/>
    <s v="Wheeling"/>
    <x v="48"/>
    <n v="26003"/>
    <x v="3"/>
    <s v="FUR-TA-10001932"/>
    <x v="0"/>
    <s v="Tables"/>
    <s v="Chromcraft 48&quot; x 96&quot; Racetrack Double Pedestal Table"/>
    <n v="673.34400000000005"/>
    <n v="3"/>
    <x v="4"/>
    <n v="-76.953599999999994"/>
    <n v="-0.11428571428571427"/>
  </r>
  <r>
    <n v="9488"/>
    <s v="US-2017-125213"/>
    <x v="157"/>
    <x v="3"/>
    <n v="12"/>
    <x v="4"/>
    <s v="Mon"/>
    <d v="2017-12-13T00:00:00"/>
    <x v="2"/>
    <s v="NB-18655"/>
    <s v="Nona Balk"/>
    <s v="Corporate"/>
    <s v="United States"/>
    <s v="Paterson"/>
    <x v="30"/>
    <n v="7501"/>
    <x v="3"/>
    <s v="OFF-FA-10001561"/>
    <x v="1"/>
    <s v="Fasteners"/>
    <s v="Stockwell Push Pins"/>
    <n v="6.54"/>
    <n v="3"/>
    <x v="0"/>
    <n v="2.1581999999999999"/>
    <n v="0.32999999999999996"/>
  </r>
  <r>
    <n v="9489"/>
    <s v="CA-2015-156566"/>
    <x v="483"/>
    <x v="1"/>
    <n v="10"/>
    <x v="2"/>
    <s v="Thu"/>
    <d v="2015-10-04T00:00:00"/>
    <x v="2"/>
    <s v="EM-13960"/>
    <s v="Eric Murdock"/>
    <s v="Consumer"/>
    <s v="United States"/>
    <s v="Portland"/>
    <x v="21"/>
    <n v="97206"/>
    <x v="1"/>
    <s v="TEC-PH-10001817"/>
    <x v="2"/>
    <s v="Phones"/>
    <s v="Wilson Electronics DB Pro Signal Booster"/>
    <n v="572.79999999999995"/>
    <n v="2"/>
    <x v="2"/>
    <n v="50.12"/>
    <n v="8.7500000000000008E-2"/>
  </r>
  <r>
    <n v="9490"/>
    <s v="US-2016-102232"/>
    <x v="1215"/>
    <x v="0"/>
    <n v="8"/>
    <x v="6"/>
    <s v="Fri"/>
    <d v="2016-08-11T00:00:00"/>
    <x v="1"/>
    <s v="MF-17665"/>
    <s v="Maureen Fritzler"/>
    <s v="Corporate"/>
    <s v="United States"/>
    <s v="Huntsville"/>
    <x v="19"/>
    <n v="35810"/>
    <x v="0"/>
    <s v="OFF-AR-10000538"/>
    <x v="1"/>
    <s v="Art"/>
    <s v="Boston Model 1800 Electric Pencil Sharpener, Gray"/>
    <n v="197.05"/>
    <n v="7"/>
    <x v="0"/>
    <n v="59.115000000000002"/>
    <n v="0.3"/>
  </r>
  <r>
    <n v="9491"/>
    <s v="CA-2017-111738"/>
    <x v="1026"/>
    <x v="3"/>
    <n v="1"/>
    <x v="9"/>
    <s v="Tue"/>
    <d v="2017-01-07T00:00:00"/>
    <x v="1"/>
    <s v="CM-12385"/>
    <s v="Christopher Martinez"/>
    <s v="Consumer"/>
    <s v="United States"/>
    <s v="San Francisco"/>
    <x v="1"/>
    <n v="94110"/>
    <x v="1"/>
    <s v="OFF-BI-10004584"/>
    <x v="1"/>
    <s v="Binders"/>
    <s v="GBC ProClick 150 Presentation Binding System"/>
    <n v="2022.2719999999999"/>
    <n v="8"/>
    <x v="2"/>
    <n v="682.51679999999999"/>
    <n v="0.33750000000000002"/>
  </r>
  <r>
    <n v="9493"/>
    <s v="CA-2017-163188"/>
    <x v="656"/>
    <x v="3"/>
    <n v="11"/>
    <x v="0"/>
    <s v="Tue"/>
    <d v="2017-11-07T00:00:00"/>
    <x v="3"/>
    <s v="EC-14050"/>
    <s v="Erin Creighton"/>
    <s v="Consumer"/>
    <s v="United States"/>
    <s v="Oklahoma City"/>
    <x v="26"/>
    <n v="73120"/>
    <x v="2"/>
    <s v="OFF-BI-10000756"/>
    <x v="1"/>
    <s v="Binders"/>
    <s v="Storex DuraTech Recycled Plastic Frosted Binders"/>
    <n v="38.159999999999997"/>
    <n v="9"/>
    <x v="0"/>
    <n v="19.079999999999998"/>
    <n v="0.5"/>
  </r>
  <r>
    <n v="9494"/>
    <s v="CA-2016-105207"/>
    <x v="830"/>
    <x v="0"/>
    <n v="1"/>
    <x v="9"/>
    <s v="Sun"/>
    <d v="2016-01-08T00:00:00"/>
    <x v="1"/>
    <s v="BO-11350"/>
    <s v="Bill Overfelt"/>
    <s v="Corporate"/>
    <s v="United States"/>
    <s v="Broken Arrow"/>
    <x v="26"/>
    <n v="74012"/>
    <x v="2"/>
    <s v="FUR-TA-10000617"/>
    <x v="0"/>
    <s v="Tables"/>
    <s v="Hon Practical Foundations 30 x 60 Training Table, Light Gray/Charcoal"/>
    <n v="1592.85"/>
    <n v="7"/>
    <x v="0"/>
    <n v="350.42700000000002"/>
    <n v="0.22000000000000003"/>
  </r>
  <r>
    <n v="9496"/>
    <s v="US-2016-123610"/>
    <x v="533"/>
    <x v="0"/>
    <n v="5"/>
    <x v="5"/>
    <s v="Thu"/>
    <d v="2016-05-16T00:00:00"/>
    <x v="1"/>
    <s v="VM-21835"/>
    <s v="Vivian Mathis"/>
    <s v="Consumer"/>
    <s v="United States"/>
    <s v="Mission Viejo"/>
    <x v="1"/>
    <n v="92691"/>
    <x v="1"/>
    <s v="TEC-AC-10004518"/>
    <x v="2"/>
    <s v="Accessories"/>
    <s v="Memorex Mini Travel Drive 32 GB USB 2.0 Flash Drive"/>
    <n v="120"/>
    <n v="6"/>
    <x v="0"/>
    <n v="46.8"/>
    <n v="0.38999999999999996"/>
  </r>
  <r>
    <n v="9498"/>
    <s v="CA-2017-118213"/>
    <x v="60"/>
    <x v="3"/>
    <n v="11"/>
    <x v="0"/>
    <s v="Sun"/>
    <d v="2017-11-07T00:00:00"/>
    <x v="2"/>
    <s v="AB-10060"/>
    <s v="Adam Bellavance"/>
    <s v="Home Office"/>
    <s v="United States"/>
    <s v="Greenwood"/>
    <x v="14"/>
    <n v="46142"/>
    <x v="2"/>
    <s v="OFF-PA-10002615"/>
    <x v="1"/>
    <s v="Paper"/>
    <s v="Ampad Gold Fibre Wirebound Steno Books, 6&quot; x 9&quot;, Gregg Ruled"/>
    <n v="4.41"/>
    <n v="1"/>
    <x v="0"/>
    <n v="2.0286"/>
    <n v="0.45999999999999996"/>
  </r>
  <r>
    <n v="9501"/>
    <s v="CA-2016-149237"/>
    <x v="436"/>
    <x v="0"/>
    <n v="5"/>
    <x v="5"/>
    <s v="Thu"/>
    <d v="2016-05-30T00:00:00"/>
    <x v="1"/>
    <s v="CM-12235"/>
    <s v="Chris McAfee"/>
    <s v="Consumer"/>
    <s v="United States"/>
    <s v="Milwaukee"/>
    <x v="6"/>
    <n v="53209"/>
    <x v="2"/>
    <s v="FUR-FU-10002088"/>
    <x v="0"/>
    <s v="Furnishings"/>
    <s v="Nu-Dell Float Frame 11 x 14 1/2"/>
    <n v="26.94"/>
    <n v="3"/>
    <x v="0"/>
    <n v="11.3148"/>
    <n v="0.42"/>
  </r>
  <r>
    <n v="9502"/>
    <s v="US-2015-158589"/>
    <x v="311"/>
    <x v="1"/>
    <n v="11"/>
    <x v="0"/>
    <s v="Fri"/>
    <d v="2015-11-24T00:00:00"/>
    <x v="1"/>
    <s v="KW-16570"/>
    <s v="Kelly Williams"/>
    <s v="Consumer"/>
    <s v="United States"/>
    <s v="San Francisco"/>
    <x v="1"/>
    <n v="94109"/>
    <x v="1"/>
    <s v="FUR-FU-10001546"/>
    <x v="0"/>
    <s v="Furnishings"/>
    <s v="Dana Swing-Arm Lamps"/>
    <n v="32.04"/>
    <n v="3"/>
    <x v="0"/>
    <n v="8.01"/>
    <n v="0.25"/>
  </r>
  <r>
    <n v="9503"/>
    <s v="CA-2016-101329"/>
    <x v="182"/>
    <x v="0"/>
    <n v="4"/>
    <x v="3"/>
    <s v="Fri"/>
    <d v="2016-04-29T00:00:00"/>
    <x v="1"/>
    <s v="MM-17920"/>
    <s v="Michael Moore"/>
    <s v="Consumer"/>
    <s v="United States"/>
    <s v="Rome"/>
    <x v="15"/>
    <n v="13440"/>
    <x v="3"/>
    <s v="OFF-AR-10000614"/>
    <x v="1"/>
    <s v="Art"/>
    <s v="Barrel Sharpener"/>
    <n v="32.130000000000003"/>
    <n v="9"/>
    <x v="0"/>
    <n v="8.3537999999999997"/>
    <n v="0.25999999999999995"/>
  </r>
  <r>
    <n v="9505"/>
    <s v="CA-2016-113607"/>
    <x v="497"/>
    <x v="0"/>
    <n v="10"/>
    <x v="2"/>
    <s v="Fri"/>
    <d v="2016-10-18T00:00:00"/>
    <x v="1"/>
    <s v="PW-19030"/>
    <s v="Pauline Webber"/>
    <s v="Corporate"/>
    <s v="United States"/>
    <s v="New York City"/>
    <x v="15"/>
    <n v="10009"/>
    <x v="3"/>
    <s v="TEC-PH-10004094"/>
    <x v="2"/>
    <s v="Phones"/>
    <s v="Motorola L703CM"/>
    <n v="1091.93"/>
    <n v="7"/>
    <x v="0"/>
    <n v="272.98250000000002"/>
    <n v="0.25"/>
  </r>
  <r>
    <n v="9507"/>
    <s v="CA-2014-149104"/>
    <x v="266"/>
    <x v="2"/>
    <n v="4"/>
    <x v="3"/>
    <s v="Sat"/>
    <d v="2014-04-07T00:00:00"/>
    <x v="0"/>
    <s v="RD-19900"/>
    <s v="Ruben Dartt"/>
    <s v="Consumer"/>
    <s v="United States"/>
    <s v="Dearborn Heights"/>
    <x v="12"/>
    <n v="48127"/>
    <x v="2"/>
    <s v="OFF-AR-10002952"/>
    <x v="1"/>
    <s v="Art"/>
    <s v="Stanley Contemporary Battery Pencil Sharpeners"/>
    <n v="26.7"/>
    <n v="2"/>
    <x v="0"/>
    <n v="7.476"/>
    <n v="0.28000000000000003"/>
  </r>
  <r>
    <n v="9511"/>
    <s v="CA-2016-105263"/>
    <x v="871"/>
    <x v="0"/>
    <n v="8"/>
    <x v="6"/>
    <s v="Sat"/>
    <d v="2016-08-11T00:00:00"/>
    <x v="1"/>
    <s v="LM-17065"/>
    <s v="Liz MacKendrick"/>
    <s v="Consumer"/>
    <s v="United States"/>
    <s v="New York City"/>
    <x v="15"/>
    <n v="10024"/>
    <x v="3"/>
    <s v="OFF-AR-10002399"/>
    <x v="1"/>
    <s v="Art"/>
    <s v="Dixon Prang Watercolor Pencils, 10-Color Set with Brush"/>
    <n v="38.340000000000003"/>
    <n v="9"/>
    <x v="0"/>
    <n v="15.7194"/>
    <n v="0.41"/>
  </r>
  <r>
    <n v="9513"/>
    <s v="CA-2017-142461"/>
    <x v="1105"/>
    <x v="3"/>
    <n v="5"/>
    <x v="5"/>
    <s v="Tue"/>
    <d v="2017-06-03T00:00:00"/>
    <x v="0"/>
    <s v="KT-16480"/>
    <s v="Kean Thornton"/>
    <s v="Consumer"/>
    <s v="United States"/>
    <s v="Dallas"/>
    <x v="5"/>
    <n v="75217"/>
    <x v="2"/>
    <s v="FUR-BO-10001811"/>
    <x v="0"/>
    <s v="Bookcases"/>
    <s v="Atlantic Metals Mobile 5-Shelf Bookcases, Custom Colors"/>
    <n v="204.66640000000001"/>
    <n v="1"/>
    <x v="10"/>
    <n v="-6.0195999999999996"/>
    <n v="-2.9411764705882349E-2"/>
  </r>
  <r>
    <n v="9514"/>
    <s v="CA-2016-125220"/>
    <x v="497"/>
    <x v="0"/>
    <n v="10"/>
    <x v="2"/>
    <s v="Fri"/>
    <d v="2016-10-19T00:00:00"/>
    <x v="1"/>
    <s v="BE-11410"/>
    <s v="Bobby Elias"/>
    <s v="Consumer"/>
    <s v="United States"/>
    <s v="Appleton"/>
    <x v="6"/>
    <n v="54915"/>
    <x v="2"/>
    <s v="TEC-AC-10003033"/>
    <x v="2"/>
    <s v="Accessories"/>
    <s v="Plantronics CS510 - Over-the-Head monaural Wireless Headset System"/>
    <n v="1649.75"/>
    <n v="5"/>
    <x v="0"/>
    <n v="544.41750000000002"/>
    <n v="0.33"/>
  </r>
  <r>
    <n v="9515"/>
    <s v="CA-2014-100293"/>
    <x v="616"/>
    <x v="2"/>
    <n v="3"/>
    <x v="10"/>
    <s v="Fri"/>
    <d v="2014-03-18T00:00:00"/>
    <x v="1"/>
    <s v="NF-18475"/>
    <s v="Neil Französisch"/>
    <s v="Home Office"/>
    <s v="United States"/>
    <s v="Jacksonville"/>
    <x v="2"/>
    <n v="32216"/>
    <x v="0"/>
    <s v="OFF-PA-10000176"/>
    <x v="1"/>
    <s v="Paper"/>
    <s v="Xerox 1887"/>
    <n v="91.055999999999997"/>
    <n v="6"/>
    <x v="2"/>
    <n v="31.869599999999998"/>
    <n v="0.35"/>
  </r>
  <r>
    <n v="9516"/>
    <s v="CA-2014-154165"/>
    <x v="1216"/>
    <x v="2"/>
    <n v="2"/>
    <x v="11"/>
    <s v="Mon"/>
    <d v="2014-02-24T00:00:00"/>
    <x v="1"/>
    <s v="DL-13315"/>
    <s v="Delfina Latchford"/>
    <s v="Consumer"/>
    <s v="United States"/>
    <s v="Chicago"/>
    <x v="10"/>
    <n v="60653"/>
    <x v="2"/>
    <s v="OFF-AR-10003631"/>
    <x v="1"/>
    <s v="Art"/>
    <s v="Staples in misc. colors"/>
    <n v="54.207999999999998"/>
    <n v="14"/>
    <x v="2"/>
    <n v="8.8087999999999997"/>
    <n v="0.16250000000000001"/>
  </r>
  <r>
    <n v="9517"/>
    <s v="CA-2015-123939"/>
    <x v="251"/>
    <x v="1"/>
    <n v="8"/>
    <x v="6"/>
    <s v="Mon"/>
    <d v="2015-08-26T00:00:00"/>
    <x v="0"/>
    <s v="MS-17710"/>
    <s v="Maurice Satty"/>
    <s v="Consumer"/>
    <s v="United States"/>
    <s v="Bowling Green"/>
    <x v="24"/>
    <n v="43402"/>
    <x v="3"/>
    <s v="TEC-PH-10000923"/>
    <x v="2"/>
    <s v="Phones"/>
    <s v="Belkin SportFit Armband For iPhone 5s/5c, Fuchsia"/>
    <n v="26.981999999999999"/>
    <n v="3"/>
    <x v="8"/>
    <n v="4.0472999999999999"/>
    <n v="0.15"/>
  </r>
  <r>
    <n v="9520"/>
    <s v="US-2017-104451"/>
    <x v="537"/>
    <x v="3"/>
    <n v="5"/>
    <x v="5"/>
    <s v="Mon"/>
    <d v="2017-05-12T00:00:00"/>
    <x v="0"/>
    <s v="MM-18055"/>
    <s v="Michelle Moray"/>
    <s v="Consumer"/>
    <s v="United States"/>
    <s v="San Francisco"/>
    <x v="1"/>
    <n v="94110"/>
    <x v="1"/>
    <s v="OFF-AP-10000692"/>
    <x v="1"/>
    <s v="Appliances"/>
    <s v="Fellowes Mighty 8 Compact Surge Protector"/>
    <n v="81.08"/>
    <n v="4"/>
    <x v="0"/>
    <n v="22.702400000000001"/>
    <n v="0.28000000000000003"/>
  </r>
  <r>
    <n v="9521"/>
    <s v="CA-2016-101189"/>
    <x v="1079"/>
    <x v="0"/>
    <n v="2"/>
    <x v="11"/>
    <s v="Thu"/>
    <d v="2016-02-09T00:00:00"/>
    <x v="1"/>
    <s v="JB-15400"/>
    <s v="Jennifer Braxton"/>
    <s v="Corporate"/>
    <s v="United States"/>
    <s v="Los Angeles"/>
    <x v="1"/>
    <n v="90049"/>
    <x v="1"/>
    <s v="OFF-ST-10004180"/>
    <x v="1"/>
    <s v="Storage"/>
    <s v="Safco Commercial Shelving"/>
    <n v="93.02"/>
    <n v="2"/>
    <x v="0"/>
    <n v="3.7208000000000001"/>
    <n v="0.04"/>
  </r>
  <r>
    <n v="9522"/>
    <s v="CA-2014-169446"/>
    <x v="173"/>
    <x v="2"/>
    <n v="12"/>
    <x v="4"/>
    <s v="Fri"/>
    <d v="2014-12-25T00:00:00"/>
    <x v="1"/>
    <s v="SG-20605"/>
    <s v="Speros Goranitis"/>
    <s v="Consumer"/>
    <s v="United States"/>
    <s v="Chicago"/>
    <x v="10"/>
    <n v="60623"/>
    <x v="2"/>
    <s v="TEC-PH-10002817"/>
    <x v="2"/>
    <s v="Phones"/>
    <s v="RCA ViSYS 25425RE1 Corded phone"/>
    <n v="323.976"/>
    <n v="3"/>
    <x v="2"/>
    <n v="36.447299999999998"/>
    <n v="0.11249999999999999"/>
  </r>
  <r>
    <n v="9525"/>
    <s v="CA-2017-156958"/>
    <x v="255"/>
    <x v="3"/>
    <n v="12"/>
    <x v="4"/>
    <s v="Tue"/>
    <d v="2017-12-06T00:00:00"/>
    <x v="2"/>
    <s v="PB-18805"/>
    <s v="Patrick Bzostek"/>
    <s v="Home Office"/>
    <s v="United States"/>
    <s v="Seattle"/>
    <x v="4"/>
    <n v="98115"/>
    <x v="1"/>
    <s v="OFF-BI-10001524"/>
    <x v="1"/>
    <s v="Binders"/>
    <s v="GBC Premium Transparent Covers with Diagonal Lined Pattern"/>
    <n v="83.92"/>
    <n v="5"/>
    <x v="2"/>
    <n v="29.372"/>
    <n v="0.35"/>
  </r>
  <r>
    <n v="9530"/>
    <s v="CA-2017-101637"/>
    <x v="665"/>
    <x v="3"/>
    <n v="3"/>
    <x v="10"/>
    <s v="Fri"/>
    <d v="2017-03-25T00:00:00"/>
    <x v="3"/>
    <s v="AC-10615"/>
    <s v="Ann Chong"/>
    <s v="Corporate"/>
    <s v="United States"/>
    <s v="Beaumont"/>
    <x v="5"/>
    <n v="77705"/>
    <x v="2"/>
    <s v="OFF-ST-10002352"/>
    <x v="1"/>
    <s v="Storage"/>
    <s v="Iris Project Case"/>
    <n v="12.768000000000001"/>
    <n v="2"/>
    <x v="2"/>
    <n v="0.95760000000000001"/>
    <n v="7.4999999999999997E-2"/>
  </r>
  <r>
    <n v="9531"/>
    <s v="CA-2017-111759"/>
    <x v="141"/>
    <x v="3"/>
    <n v="7"/>
    <x v="7"/>
    <s v="Sat"/>
    <d v="2017-07-12T00:00:00"/>
    <x v="1"/>
    <s v="MR-17545"/>
    <s v="Mathew Reese"/>
    <s v="Home Office"/>
    <s v="United States"/>
    <s v="Seattle"/>
    <x v="4"/>
    <n v="98103"/>
    <x v="1"/>
    <s v="OFF-PA-10003127"/>
    <x v="1"/>
    <s v="Paper"/>
    <s v="Easy-staple paper"/>
    <n v="52.76"/>
    <n v="2"/>
    <x v="0"/>
    <n v="24.269600000000001"/>
    <n v="0.46"/>
  </r>
  <r>
    <n v="9532"/>
    <s v="CA-2017-102729"/>
    <x v="40"/>
    <x v="3"/>
    <n v="10"/>
    <x v="2"/>
    <s v="Thu"/>
    <d v="2017-10-31T00:00:00"/>
    <x v="1"/>
    <s v="BF-11215"/>
    <s v="Benjamin Farhat"/>
    <s v="Home Office"/>
    <s v="United States"/>
    <s v="Dallas"/>
    <x v="5"/>
    <n v="75217"/>
    <x v="2"/>
    <s v="OFF-ST-10000464"/>
    <x v="1"/>
    <s v="Storage"/>
    <s v="Multi-Use Personal File Cart and Caster Set, Three Stacking Bins"/>
    <n v="55.616"/>
    <n v="2"/>
    <x v="2"/>
    <n v="5.5616000000000003"/>
    <n v="0.1"/>
  </r>
  <r>
    <n v="9533"/>
    <s v="CA-2016-116596"/>
    <x v="188"/>
    <x v="0"/>
    <n v="10"/>
    <x v="2"/>
    <s v="Thu"/>
    <d v="2016-10-31T00:00:00"/>
    <x v="1"/>
    <s v="BW-11200"/>
    <s v="Ben Wallace"/>
    <s v="Consumer"/>
    <s v="United States"/>
    <s v="New York City"/>
    <x v="15"/>
    <n v="10011"/>
    <x v="3"/>
    <s v="FUR-CH-10000553"/>
    <x v="0"/>
    <s v="Chairs"/>
    <s v="Metal Folding Chairs, Beige, 4/Carton"/>
    <n v="427.64400000000001"/>
    <n v="14"/>
    <x v="9"/>
    <n v="80.777199999999993"/>
    <n v="0.18888888888888888"/>
  </r>
  <r>
    <n v="9537"/>
    <s v="CA-2017-124191"/>
    <x v="489"/>
    <x v="3"/>
    <n v="6"/>
    <x v="1"/>
    <s v="Mon"/>
    <d v="2017-06-14T00:00:00"/>
    <x v="0"/>
    <s v="TS-21610"/>
    <s v="Troy Staebel"/>
    <s v="Consumer"/>
    <s v="United States"/>
    <s v="Chicago"/>
    <x v="10"/>
    <n v="60610"/>
    <x v="2"/>
    <s v="FUR-FU-10002364"/>
    <x v="0"/>
    <s v="Furnishings"/>
    <s v="Eldon Expressions Wood Desk Accessories, Oak"/>
    <n v="8.8559999999999999"/>
    <n v="3"/>
    <x v="6"/>
    <n v="-6.8634000000000004"/>
    <n v="-0.77500000000000002"/>
  </r>
  <r>
    <n v="9538"/>
    <s v="CA-2016-148747"/>
    <x v="474"/>
    <x v="0"/>
    <n v="9"/>
    <x v="8"/>
    <s v="Sun"/>
    <d v="2016-09-27T00:00:00"/>
    <x v="2"/>
    <s v="AS-10045"/>
    <s v="Aaron Smayling"/>
    <s v="Corporate"/>
    <s v="United States"/>
    <s v="San Francisco"/>
    <x v="1"/>
    <n v="94110"/>
    <x v="1"/>
    <s v="FUR-BO-10002613"/>
    <x v="0"/>
    <s v="Bookcases"/>
    <s v="Atlantic Metals Mobile 4-Shelf Bookcases, Custom Colors"/>
    <n v="477.666"/>
    <n v="2"/>
    <x v="11"/>
    <n v="84.293999999999997"/>
    <n v="0.1764705882352941"/>
  </r>
  <r>
    <n v="9539"/>
    <s v="US-2017-169488"/>
    <x v="209"/>
    <x v="3"/>
    <n v="9"/>
    <x v="8"/>
    <s v="Thu"/>
    <d v="2017-09-09T00:00:00"/>
    <x v="2"/>
    <s v="AA-10375"/>
    <s v="Allen Armold"/>
    <s v="Consumer"/>
    <s v="United States"/>
    <s v="Providence"/>
    <x v="34"/>
    <n v="2908"/>
    <x v="3"/>
    <s v="OFF-PA-10002659"/>
    <x v="1"/>
    <s v="Paper"/>
    <s v="Avoid Verbal Orders Carbonless Minifold Book"/>
    <n v="16.899999999999999"/>
    <n v="5"/>
    <x v="0"/>
    <n v="7.774"/>
    <n v="0.46"/>
  </r>
  <r>
    <n v="9541"/>
    <s v="CA-2015-135727"/>
    <x v="1217"/>
    <x v="1"/>
    <n v="5"/>
    <x v="5"/>
    <s v="Mon"/>
    <d v="2015-05-16T00:00:00"/>
    <x v="0"/>
    <s v="PS-18970"/>
    <s v="Paul Stevenson"/>
    <s v="Home Office"/>
    <s v="United States"/>
    <s v="Phoenix"/>
    <x v="16"/>
    <n v="85023"/>
    <x v="1"/>
    <s v="FUR-CH-10004540"/>
    <x v="0"/>
    <s v="Chairs"/>
    <s v="Global Chrome Stack Chair"/>
    <n v="191.96799999999999"/>
    <n v="7"/>
    <x v="2"/>
    <n v="16.7972"/>
    <n v="8.7500000000000008E-2"/>
  </r>
  <r>
    <n v="9542"/>
    <s v="CA-2015-135251"/>
    <x v="701"/>
    <x v="1"/>
    <n v="8"/>
    <x v="6"/>
    <s v="Thu"/>
    <d v="2015-08-10T00:00:00"/>
    <x v="1"/>
    <s v="RP-19270"/>
    <s v="Rachel Payne"/>
    <s v="Corporate"/>
    <s v="United States"/>
    <s v="Houston"/>
    <x v="5"/>
    <n v="77095"/>
    <x v="2"/>
    <s v="OFF-LA-10004544"/>
    <x v="1"/>
    <s v="Labels"/>
    <s v="Avery 505"/>
    <n v="35.520000000000003"/>
    <n v="3"/>
    <x v="2"/>
    <n v="13.32"/>
    <n v="0.375"/>
  </r>
  <r>
    <n v="9546"/>
    <s v="CA-2014-166590"/>
    <x v="193"/>
    <x v="2"/>
    <n v="10"/>
    <x v="2"/>
    <s v="Wed"/>
    <d v="2014-11-02T00:00:00"/>
    <x v="1"/>
    <s v="NC-18625"/>
    <s v="Noah Childs"/>
    <s v="Corporate"/>
    <s v="United States"/>
    <s v="Columbus"/>
    <x v="14"/>
    <n v="47201"/>
    <x v="2"/>
    <s v="TEC-AC-10003433"/>
    <x v="2"/>
    <s v="Accessories"/>
    <s v="Maxell 4.7GB DVD+R 5/Pack"/>
    <n v="1.98"/>
    <n v="2"/>
    <x v="0"/>
    <n v="0.89100000000000001"/>
    <n v="0.45"/>
  </r>
  <r>
    <n v="9548"/>
    <s v="CA-2016-131744"/>
    <x v="1130"/>
    <x v="0"/>
    <n v="6"/>
    <x v="1"/>
    <s v="Sat"/>
    <d v="2016-06-20T00:00:00"/>
    <x v="0"/>
    <s v="SC-20770"/>
    <s v="Stewart Carmichael"/>
    <s v="Corporate"/>
    <s v="United States"/>
    <s v="Philadelphia"/>
    <x v="9"/>
    <n v="19134"/>
    <x v="3"/>
    <s v="OFF-PA-10004610"/>
    <x v="1"/>
    <s v="Paper"/>
    <s v="Xerox 1900"/>
    <n v="6.8479999999999999"/>
    <n v="2"/>
    <x v="2"/>
    <n v="2.14"/>
    <n v="0.3125"/>
  </r>
  <r>
    <n v="9551"/>
    <s v="CA-2015-160864"/>
    <x v="903"/>
    <x v="1"/>
    <n v="5"/>
    <x v="5"/>
    <s v="Sun"/>
    <d v="2015-05-06T00:00:00"/>
    <x v="2"/>
    <s v="NF-18595"/>
    <s v="Nicole Fjeld"/>
    <s v="Home Office"/>
    <s v="United States"/>
    <s v="San Jose"/>
    <x v="1"/>
    <n v="95123"/>
    <x v="1"/>
    <s v="OFF-BI-10004654"/>
    <x v="1"/>
    <s v="Binders"/>
    <s v="Avery Binding System Hidden Tab Executive Style Index Sets"/>
    <n v="13.848000000000001"/>
    <n v="3"/>
    <x v="2"/>
    <n v="5.1929999999999996"/>
    <n v="0.37499999999999994"/>
  </r>
  <r>
    <n v="9552"/>
    <s v="CA-2015-147690"/>
    <x v="113"/>
    <x v="1"/>
    <n v="11"/>
    <x v="0"/>
    <s v="Tue"/>
    <d v="2015-11-14T00:00:00"/>
    <x v="1"/>
    <s v="SC-20020"/>
    <s v="Sam Craven"/>
    <s v="Consumer"/>
    <s v="United States"/>
    <s v="Philadelphia"/>
    <x v="9"/>
    <n v="19140"/>
    <x v="3"/>
    <s v="OFF-ST-10001526"/>
    <x v="1"/>
    <s v="Storage"/>
    <s v="Iceberg Mobile Mega Data/Printer Cart "/>
    <n v="577.58399999999995"/>
    <n v="6"/>
    <x v="2"/>
    <n v="43.318800000000003"/>
    <n v="7.5000000000000011E-2"/>
  </r>
  <r>
    <n v="9553"/>
    <s v="CA-2015-163923"/>
    <x v="1045"/>
    <x v="1"/>
    <n v="5"/>
    <x v="5"/>
    <s v="Sat"/>
    <d v="2015-06-03T00:00:00"/>
    <x v="1"/>
    <s v="BD-11560"/>
    <s v="Brendan Dodson"/>
    <s v="Home Office"/>
    <s v="United States"/>
    <s v="Springfield"/>
    <x v="17"/>
    <n v="22153"/>
    <x v="0"/>
    <s v="TEC-AC-10000358"/>
    <x v="2"/>
    <s v="Accessories"/>
    <s v="Imation Secure Drive + Hardware Encrypted USB flash drive - 16 GB"/>
    <n v="151.96"/>
    <n v="4"/>
    <x v="0"/>
    <n v="36.470399999999998"/>
    <n v="0.23999999999999996"/>
  </r>
  <r>
    <n v="9554"/>
    <s v="CA-2016-125724"/>
    <x v="924"/>
    <x v="0"/>
    <n v="9"/>
    <x v="8"/>
    <s v="Thu"/>
    <d v="2016-09-27T00:00:00"/>
    <x v="1"/>
    <s v="SM-20950"/>
    <s v="Suzanne McNair"/>
    <s v="Corporate"/>
    <s v="United States"/>
    <s v="Broomfield"/>
    <x v="22"/>
    <n v="80020"/>
    <x v="1"/>
    <s v="FUR-FU-10000246"/>
    <x v="0"/>
    <s v="Furnishings"/>
    <s v="Aluminum Document Frame"/>
    <n v="68.432000000000002"/>
    <n v="7"/>
    <x v="2"/>
    <n v="8.5540000000000003"/>
    <n v="0.125"/>
  </r>
  <r>
    <n v="9555"/>
    <s v="CA-2015-111612"/>
    <x v="109"/>
    <x v="1"/>
    <n v="11"/>
    <x v="0"/>
    <s v="Sat"/>
    <d v="2015-12-02T00:00:00"/>
    <x v="1"/>
    <s v="EB-14110"/>
    <s v="Eugene Barchas"/>
    <s v="Consumer"/>
    <s v="United States"/>
    <s v="Columbus"/>
    <x v="24"/>
    <n v="43229"/>
    <x v="3"/>
    <s v="FUR-FU-10003799"/>
    <x v="0"/>
    <s v="Furnishings"/>
    <s v="Seth Thomas 13 1/2&quot; Wall Clock"/>
    <n v="71.12"/>
    <n v="5"/>
    <x v="2"/>
    <n v="9.7789999999999999"/>
    <n v="0.13749999999999998"/>
  </r>
  <r>
    <n v="9557"/>
    <s v="CA-2015-156853"/>
    <x v="155"/>
    <x v="1"/>
    <n v="12"/>
    <x v="4"/>
    <s v="Thu"/>
    <d v="2015-12-05T00:00:00"/>
    <x v="0"/>
    <s v="HP-14815"/>
    <s v="Harold Pawlan"/>
    <s v="Home Office"/>
    <s v="United States"/>
    <s v="Concord"/>
    <x v="38"/>
    <n v="3301"/>
    <x v="3"/>
    <s v="OFF-PA-10003656"/>
    <x v="1"/>
    <s v="Paper"/>
    <s v="Xerox 1935"/>
    <n v="184.66"/>
    <n v="7"/>
    <x v="0"/>
    <n v="84.943600000000004"/>
    <n v="0.46"/>
  </r>
  <r>
    <n v="9558"/>
    <s v="CA-2014-103086"/>
    <x v="1132"/>
    <x v="2"/>
    <n v="10"/>
    <x v="2"/>
    <s v="Fri"/>
    <d v="2014-10-19T00:00:00"/>
    <x v="0"/>
    <s v="EB-14170"/>
    <s v="Evan Bailliet"/>
    <s v="Consumer"/>
    <s v="United States"/>
    <s v="Houston"/>
    <x v="5"/>
    <n v="77095"/>
    <x v="2"/>
    <s v="FUR-FU-10004586"/>
    <x v="0"/>
    <s v="Furnishings"/>
    <s v="G.E. Longer-Life Indoor Recessed Floodlight Bulbs"/>
    <n v="5.3120000000000003"/>
    <n v="2"/>
    <x v="6"/>
    <n v="-1.5935999999999999"/>
    <n v="-0.3"/>
  </r>
  <r>
    <n v="9559"/>
    <s v="CA-2016-129280"/>
    <x v="968"/>
    <x v="0"/>
    <n v="5"/>
    <x v="5"/>
    <s v="Tue"/>
    <d v="2016-05-05T00:00:00"/>
    <x v="2"/>
    <s v="SM-20905"/>
    <s v="Susan MacKendrick"/>
    <s v="Consumer"/>
    <s v="United States"/>
    <s v="Newark"/>
    <x v="24"/>
    <n v="43055"/>
    <x v="3"/>
    <s v="TEC-AC-10003832"/>
    <x v="2"/>
    <s v="Accessories"/>
    <s v="Imation 16GB Mini TravelDrive USB 2.0 Flash Drive"/>
    <n v="132.52000000000001"/>
    <n v="5"/>
    <x v="2"/>
    <n v="34.786499999999997"/>
    <n v="0.26249999999999996"/>
  </r>
  <r>
    <n v="9565"/>
    <s v="CA-2015-161242"/>
    <x v="925"/>
    <x v="1"/>
    <n v="6"/>
    <x v="1"/>
    <s v="Mon"/>
    <d v="2015-06-08T00:00:00"/>
    <x v="1"/>
    <s v="CG-12040"/>
    <s v="Catherine Glotzbach"/>
    <s v="Home Office"/>
    <s v="United States"/>
    <s v="Los Angeles"/>
    <x v="1"/>
    <n v="90045"/>
    <x v="1"/>
    <s v="OFF-PA-10001838"/>
    <x v="1"/>
    <s v="Paper"/>
    <s v="Adams Telephone Message Book W/Dividers/Space For Phone Numbers, 5 1/4&quot;X8 1/2&quot;, 300/Messages"/>
    <n v="11.76"/>
    <n v="2"/>
    <x v="0"/>
    <n v="5.7624000000000004"/>
    <n v="0.49000000000000005"/>
  </r>
  <r>
    <n v="9566"/>
    <s v="CA-2014-130428"/>
    <x v="687"/>
    <x v="2"/>
    <n v="3"/>
    <x v="10"/>
    <s v="Mon"/>
    <d v="2014-03-31T00:00:00"/>
    <x v="3"/>
    <s v="TG-21640"/>
    <s v="Trudy Glocke"/>
    <s v="Consumer"/>
    <s v="United States"/>
    <s v="Tampa"/>
    <x v="2"/>
    <n v="33614"/>
    <x v="0"/>
    <s v="FUR-CH-10002965"/>
    <x v="0"/>
    <s v="Chairs"/>
    <s v="Global Leather Highback Executive Chair with Pneumatic Height Adjustment, Black"/>
    <n v="1125.4880000000001"/>
    <n v="7"/>
    <x v="2"/>
    <n v="98.480199999999996"/>
    <n v="8.7499999999999994E-2"/>
  </r>
  <r>
    <n v="9569"/>
    <s v="CA-2017-104388"/>
    <x v="952"/>
    <x v="3"/>
    <n v="7"/>
    <x v="7"/>
    <s v="Wed"/>
    <d v="2017-07-07T00:00:00"/>
    <x v="2"/>
    <s v="DK-12835"/>
    <s v="Damala Kotsonis"/>
    <s v="Corporate"/>
    <s v="United States"/>
    <s v="Fremont"/>
    <x v="8"/>
    <n v="68025"/>
    <x v="2"/>
    <s v="TEC-PH-10002293"/>
    <x v="2"/>
    <s v="Phones"/>
    <s v="Anker 36W 4-Port USB Wall Charger Travel Power Adapter for iPhone 5s 5c 5"/>
    <n v="79.959999999999994"/>
    <n v="4"/>
    <x v="0"/>
    <n v="22.3888"/>
    <n v="0.28000000000000003"/>
  </r>
  <r>
    <n v="9570"/>
    <s v="CA-2015-113131"/>
    <x v="493"/>
    <x v="1"/>
    <n v="9"/>
    <x v="8"/>
    <s v="Thu"/>
    <d v="2015-09-24T00:00:00"/>
    <x v="3"/>
    <s v="MB-17305"/>
    <s v="Maria Bertelson"/>
    <s v="Consumer"/>
    <s v="United States"/>
    <s v="Columbus"/>
    <x v="24"/>
    <n v="43229"/>
    <x v="3"/>
    <s v="OFF-BI-10003196"/>
    <x v="1"/>
    <s v="Binders"/>
    <s v="Accohide Poly Flexible Ring Binders"/>
    <n v="6.7320000000000002"/>
    <n v="6"/>
    <x v="7"/>
    <n v="-4.4880000000000004"/>
    <n v="-0.66666666666666674"/>
  </r>
  <r>
    <n v="9575"/>
    <s v="CA-2015-148495"/>
    <x v="858"/>
    <x v="1"/>
    <n v="8"/>
    <x v="6"/>
    <s v="Thu"/>
    <d v="2015-08-13T00:00:00"/>
    <x v="3"/>
    <s v="SF-20065"/>
    <s v="Sandra Flanagan"/>
    <s v="Consumer"/>
    <s v="United States"/>
    <s v="Pomona"/>
    <x v="1"/>
    <n v="91767"/>
    <x v="1"/>
    <s v="FUR-FU-10001889"/>
    <x v="0"/>
    <s v="Furnishings"/>
    <s v="Ultra Door Pull Handle"/>
    <n v="31.56"/>
    <n v="3"/>
    <x v="0"/>
    <n v="10.4148"/>
    <n v="0.33"/>
  </r>
  <r>
    <n v="9576"/>
    <s v="CA-2015-143147"/>
    <x v="984"/>
    <x v="1"/>
    <n v="5"/>
    <x v="5"/>
    <s v="Tue"/>
    <d v="2015-05-28T00:00:00"/>
    <x v="0"/>
    <s v="PS-18760"/>
    <s v="Pamela Stobb"/>
    <s v="Consumer"/>
    <s v="United States"/>
    <s v="San Antonio"/>
    <x v="5"/>
    <n v="78207"/>
    <x v="2"/>
    <s v="FUR-CH-10000863"/>
    <x v="0"/>
    <s v="Chairs"/>
    <s v="Novimex Swivel Fabric Task Chair"/>
    <n v="105.68600000000001"/>
    <n v="1"/>
    <x v="4"/>
    <n v="-28.686199999999999"/>
    <n v="-0.27142857142857141"/>
  </r>
  <r>
    <n v="9579"/>
    <s v="CA-2017-152975"/>
    <x v="32"/>
    <x v="3"/>
    <n v="9"/>
    <x v="8"/>
    <s v="Thu"/>
    <d v="2017-09-16T00:00:00"/>
    <x v="2"/>
    <s v="RB-19705"/>
    <s v="Roger Barcio"/>
    <s v="Home Office"/>
    <s v="United States"/>
    <s v="New York City"/>
    <x v="15"/>
    <n v="10035"/>
    <x v="3"/>
    <s v="TEC-PH-10004586"/>
    <x v="2"/>
    <s v="Phones"/>
    <s v="Wilson SignalBoost 841262 DB PRO Amplifier Kit"/>
    <n v="1079.8499999999999"/>
    <n v="3"/>
    <x v="0"/>
    <n v="323.95499999999998"/>
    <n v="0.3"/>
  </r>
  <r>
    <n v="9583"/>
    <s v="CA-2016-107475"/>
    <x v="838"/>
    <x v="0"/>
    <n v="6"/>
    <x v="1"/>
    <s v="Tue"/>
    <d v="2016-06-11T00:00:00"/>
    <x v="1"/>
    <s v="RS-19870"/>
    <s v="Roy Skaria"/>
    <s v="Home Office"/>
    <s v="United States"/>
    <s v="Philadelphia"/>
    <x v="9"/>
    <n v="19120"/>
    <x v="3"/>
    <s v="OFF-FA-10002988"/>
    <x v="1"/>
    <s v="Fasteners"/>
    <s v="Ideal Clamps"/>
    <n v="9.6479999999999997"/>
    <n v="6"/>
    <x v="2"/>
    <n v="3.4973999999999998"/>
    <n v="0.36249999999999999"/>
  </r>
  <r>
    <n v="9584"/>
    <s v="CA-2017-116127"/>
    <x v="640"/>
    <x v="3"/>
    <n v="6"/>
    <x v="1"/>
    <s v="Sun"/>
    <d v="2017-06-27T00:00:00"/>
    <x v="0"/>
    <s v="SB-20185"/>
    <s v="Sarah Brown"/>
    <s v="Consumer"/>
    <s v="United States"/>
    <s v="New York City"/>
    <x v="15"/>
    <n v="10024"/>
    <x v="3"/>
    <s v="FUR-BO-10002213"/>
    <x v="0"/>
    <s v="Bookcases"/>
    <s v="DMI Eclipse Executive Suite Bookcases"/>
    <n v="400.78399999999999"/>
    <n v="1"/>
    <x v="2"/>
    <n v="-5.0098000000000003"/>
    <n v="-1.2500000000000001E-2"/>
  </r>
  <r>
    <n v="9585"/>
    <s v="CA-2017-132584"/>
    <x v="770"/>
    <x v="3"/>
    <n v="8"/>
    <x v="6"/>
    <s v="Sat"/>
    <d v="2017-08-27T00:00:00"/>
    <x v="2"/>
    <s v="HJ-14875"/>
    <s v="Heather Jas"/>
    <s v="Home Office"/>
    <s v="United States"/>
    <s v="Detroit"/>
    <x v="12"/>
    <n v="48234"/>
    <x v="2"/>
    <s v="OFF-ST-10000344"/>
    <x v="1"/>
    <s v="Storage"/>
    <s v="Neat Ideas Personal Hanging Folder Files, Black"/>
    <n v="53.72"/>
    <n v="4"/>
    <x v="0"/>
    <n v="13.9672"/>
    <n v="0.26"/>
  </r>
  <r>
    <n v="9586"/>
    <s v="CA-2016-160598"/>
    <x v="367"/>
    <x v="0"/>
    <n v="8"/>
    <x v="6"/>
    <s v="Fri"/>
    <d v="2016-08-28T00:00:00"/>
    <x v="2"/>
    <s v="SV-20815"/>
    <s v="Stuart Van"/>
    <s v="Corporate"/>
    <s v="United States"/>
    <s v="Miami"/>
    <x v="2"/>
    <n v="33142"/>
    <x v="0"/>
    <s v="OFF-PA-10002319"/>
    <x v="1"/>
    <s v="Paper"/>
    <s v="Xerox 1944"/>
    <n v="31.007999999999999"/>
    <n v="1"/>
    <x v="2"/>
    <n v="11.240399999999999"/>
    <n v="0.36249999999999999"/>
  </r>
  <r>
    <n v="9587"/>
    <s v="CA-2016-108630"/>
    <x v="737"/>
    <x v="0"/>
    <n v="11"/>
    <x v="0"/>
    <s v="Fri"/>
    <d v="2016-11-18T00:00:00"/>
    <x v="3"/>
    <s v="BE-11410"/>
    <s v="Bobby Elias"/>
    <s v="Consumer"/>
    <s v="United States"/>
    <s v="Concord"/>
    <x v="1"/>
    <n v="94521"/>
    <x v="1"/>
    <s v="OFF-BI-10002437"/>
    <x v="1"/>
    <s v="Binders"/>
    <s v="Recycled Premium Regency Composition Covers"/>
    <n v="61.12"/>
    <n v="5"/>
    <x v="2"/>
    <n v="22.155999999999999"/>
    <n v="0.36249999999999999"/>
  </r>
  <r>
    <n v="9588"/>
    <s v="US-2017-129203"/>
    <x v="822"/>
    <x v="3"/>
    <n v="4"/>
    <x v="3"/>
    <s v="Mon"/>
    <d v="2017-04-22T00:00:00"/>
    <x v="1"/>
    <s v="BM-11575"/>
    <s v="Brendan Murry"/>
    <s v="Corporate"/>
    <s v="United States"/>
    <s v="Chicago"/>
    <x v="10"/>
    <n v="60653"/>
    <x v="2"/>
    <s v="OFF-ST-10001418"/>
    <x v="1"/>
    <s v="Storage"/>
    <s v="Carina Media Storage Towers in Natural &amp; Black"/>
    <n v="195.136"/>
    <n v="4"/>
    <x v="2"/>
    <n v="-43.9056"/>
    <n v="-0.22500000000000001"/>
  </r>
  <r>
    <n v="9589"/>
    <s v="CA-2017-110940"/>
    <x v="282"/>
    <x v="3"/>
    <n v="7"/>
    <x v="7"/>
    <s v="Sun"/>
    <d v="2017-07-28T00:00:00"/>
    <x v="1"/>
    <s v="AZ-10750"/>
    <s v="Annie Zypern"/>
    <s v="Consumer"/>
    <s v="United States"/>
    <s v="Wheeling"/>
    <x v="10"/>
    <n v="60090"/>
    <x v="2"/>
    <s v="OFF-AR-10000380"/>
    <x v="1"/>
    <s v="Art"/>
    <s v="Hunt PowerHouse Electric Pencil Sharpener, Blue"/>
    <n v="121.536"/>
    <n v="4"/>
    <x v="2"/>
    <n v="15.192"/>
    <n v="0.125"/>
  </r>
  <r>
    <n v="9590"/>
    <s v="CA-2014-119172"/>
    <x v="217"/>
    <x v="2"/>
    <n v="5"/>
    <x v="5"/>
    <s v="Sun"/>
    <d v="2014-05-15T00:00:00"/>
    <x v="1"/>
    <s v="HD-14785"/>
    <s v="Harold Dahlen"/>
    <s v="Home Office"/>
    <s v="United States"/>
    <s v="Chicago"/>
    <x v="10"/>
    <n v="60610"/>
    <x v="2"/>
    <s v="OFF-PA-10003036"/>
    <x v="1"/>
    <s v="Paper"/>
    <s v="Black Print Carbonless 8 1/2&quot; x 8 1/4&quot; Rapid Memo Book"/>
    <n v="17.472000000000001"/>
    <n v="3"/>
    <x v="2"/>
    <n v="5.6783999999999999"/>
    <n v="0.32499999999999996"/>
  </r>
  <r>
    <n v="9592"/>
    <s v="US-2016-105452"/>
    <x v="1056"/>
    <x v="0"/>
    <n v="7"/>
    <x v="7"/>
    <s v="Thu"/>
    <d v="2016-08-01T00:00:00"/>
    <x v="1"/>
    <s v="BF-11005"/>
    <s v="Barry Franz"/>
    <s v="Home Office"/>
    <s v="United States"/>
    <s v="Pasadena"/>
    <x v="5"/>
    <n v="77506"/>
    <x v="2"/>
    <s v="FUR-FU-10003691"/>
    <x v="0"/>
    <s v="Furnishings"/>
    <s v="Eldon Image Series Desk Accessories, Ebony"/>
    <n v="24.7"/>
    <n v="5"/>
    <x v="6"/>
    <n v="-9.8800000000000008"/>
    <n v="-0.4"/>
  </r>
  <r>
    <n v="9594"/>
    <s v="CA-2017-108931"/>
    <x v="32"/>
    <x v="3"/>
    <n v="9"/>
    <x v="8"/>
    <s v="Thu"/>
    <d v="2017-09-19T00:00:00"/>
    <x v="1"/>
    <s v="HZ-14950"/>
    <s v="Henia Zydlo"/>
    <s v="Consumer"/>
    <s v="United States"/>
    <s v="New York City"/>
    <x v="15"/>
    <n v="10024"/>
    <x v="3"/>
    <s v="OFF-PA-10002741"/>
    <x v="1"/>
    <s v="Paper"/>
    <s v="Xerox 1980"/>
    <n v="8.56"/>
    <n v="2"/>
    <x v="0"/>
    <n v="3.8519999999999999"/>
    <n v="0.44999999999999996"/>
  </r>
  <r>
    <n v="9596"/>
    <s v="CA-2017-104619"/>
    <x v="710"/>
    <x v="3"/>
    <n v="1"/>
    <x v="9"/>
    <s v="Tue"/>
    <d v="2017-01-29T00:00:00"/>
    <x v="1"/>
    <s v="KD-16495"/>
    <s v="Keith Dawkins"/>
    <s v="Corporate"/>
    <s v="United States"/>
    <s v="San Jose"/>
    <x v="1"/>
    <n v="95123"/>
    <x v="1"/>
    <s v="OFF-AP-10001492"/>
    <x v="1"/>
    <s v="Appliances"/>
    <s v="Acco Six-Outlet Power Strip, 4' Cord Length"/>
    <n v="25.86"/>
    <n v="3"/>
    <x v="0"/>
    <n v="6.7236000000000002"/>
    <n v="0.26"/>
  </r>
  <r>
    <n v="9599"/>
    <s v="CA-2015-149517"/>
    <x v="441"/>
    <x v="1"/>
    <n v="9"/>
    <x v="8"/>
    <s v="Sat"/>
    <d v="2015-09-23T00:00:00"/>
    <x v="1"/>
    <s v="FC-14245"/>
    <s v="Frank Carlisle"/>
    <s v="Home Office"/>
    <s v="United States"/>
    <s v="Sacramento"/>
    <x v="1"/>
    <n v="95823"/>
    <x v="1"/>
    <s v="FUR-FU-10003464"/>
    <x v="0"/>
    <s v="Furnishings"/>
    <s v="Seth Thomas 8 1/2&quot; Cubicle Clock"/>
    <n v="60.84"/>
    <n v="3"/>
    <x v="0"/>
    <n v="19.468800000000002"/>
    <n v="0.32"/>
  </r>
  <r>
    <n v="9600"/>
    <s v="CA-2015-116841"/>
    <x v="1218"/>
    <x v="1"/>
    <n v="4"/>
    <x v="3"/>
    <s v="Tue"/>
    <d v="2015-04-18T00:00:00"/>
    <x v="1"/>
    <s v="TP-21130"/>
    <s v="Theone Pippenger"/>
    <s v="Consumer"/>
    <s v="United States"/>
    <s v="Springfield"/>
    <x v="21"/>
    <n v="97477"/>
    <x v="1"/>
    <s v="OFF-AP-10002403"/>
    <x v="1"/>
    <s v="Appliances"/>
    <s v="Acco Smartsocket Color-Coded Six-Outlet AC Adapter Model Surge Protectors"/>
    <n v="35.207999999999998"/>
    <n v="1"/>
    <x v="2"/>
    <n v="2.6406000000000001"/>
    <n v="7.5000000000000011E-2"/>
  </r>
  <r>
    <n v="9601"/>
    <s v="CA-2017-107797"/>
    <x v="537"/>
    <x v="3"/>
    <n v="5"/>
    <x v="5"/>
    <s v="Mon"/>
    <d v="2017-05-11T00:00:00"/>
    <x v="0"/>
    <s v="EB-13705"/>
    <s v="Ed Braxton"/>
    <s v="Corporate"/>
    <s v="United States"/>
    <s v="Mansfield"/>
    <x v="5"/>
    <n v="76063"/>
    <x v="2"/>
    <s v="OFF-PA-10003848"/>
    <x v="1"/>
    <s v="Paper"/>
    <s v="Xerox 1997"/>
    <n v="41.472000000000001"/>
    <n v="8"/>
    <x v="2"/>
    <n v="14.5152"/>
    <n v="0.35"/>
  </r>
  <r>
    <n v="9604"/>
    <s v="CA-2016-129861"/>
    <x v="26"/>
    <x v="0"/>
    <n v="6"/>
    <x v="1"/>
    <s v="Fri"/>
    <d v="2016-06-23T00:00:00"/>
    <x v="1"/>
    <s v="DM-13345"/>
    <s v="Denise Monton"/>
    <s v="Corporate"/>
    <s v="United States"/>
    <s v="Rochester"/>
    <x v="15"/>
    <n v="14609"/>
    <x v="3"/>
    <s v="FUR-TA-10003715"/>
    <x v="0"/>
    <s v="Tables"/>
    <s v="Hon 2111 Invitation Series Corner Table"/>
    <n v="376.86599999999999"/>
    <n v="3"/>
    <x v="8"/>
    <n v="-213.5574"/>
    <n v="-0.56666666666666665"/>
  </r>
  <r>
    <n v="9605"/>
    <s v="CA-2015-138625"/>
    <x v="121"/>
    <x v="1"/>
    <n v="11"/>
    <x v="0"/>
    <s v="Mon"/>
    <d v="2015-11-05T00:00:00"/>
    <x v="2"/>
    <s v="EG-13900"/>
    <s v="Emily Grady"/>
    <s v="Consumer"/>
    <s v="United States"/>
    <s v="Chesapeake"/>
    <x v="17"/>
    <n v="23320"/>
    <x v="0"/>
    <s v="OFF-AP-10003099"/>
    <x v="1"/>
    <s v="Appliances"/>
    <s v="Eureka Hand Vacuum, Bagless"/>
    <n v="197.72"/>
    <n v="4"/>
    <x v="0"/>
    <n v="55.361600000000003"/>
    <n v="0.28000000000000003"/>
  </r>
  <r>
    <n v="9606"/>
    <s v="US-2017-122672"/>
    <x v="258"/>
    <x v="3"/>
    <n v="11"/>
    <x v="0"/>
    <s v="Sat"/>
    <d v="2017-11-09T00:00:00"/>
    <x v="1"/>
    <s v="HG-14965"/>
    <s v="Henry Goldwyn"/>
    <s v="Corporate"/>
    <s v="United States"/>
    <s v="Lancaster"/>
    <x v="24"/>
    <n v="43130"/>
    <x v="3"/>
    <s v="TEC-AC-10002323"/>
    <x v="2"/>
    <s v="Accessories"/>
    <s v="SanDisk Ultra 32 GB MicroSDHC Class 10 Memory Card"/>
    <n v="70.72"/>
    <n v="4"/>
    <x v="2"/>
    <n v="-6.1879999999999997"/>
    <n v="-8.7499999999999994E-2"/>
  </r>
  <r>
    <n v="9608"/>
    <s v="CA-2017-117128"/>
    <x v="255"/>
    <x v="3"/>
    <n v="12"/>
    <x v="4"/>
    <s v="Tue"/>
    <d v="2017-12-08T00:00:00"/>
    <x v="0"/>
    <s v="BF-11080"/>
    <s v="Bart Folk"/>
    <s v="Consumer"/>
    <s v="United States"/>
    <s v="New York City"/>
    <x v="15"/>
    <n v="10024"/>
    <x v="3"/>
    <s v="OFF-PA-10000007"/>
    <x v="1"/>
    <s v="Paper"/>
    <s v="Telephone Message Books with Fax/Mobile Section, 4 1/4&quot; x 6&quot;"/>
    <n v="21.6"/>
    <n v="6"/>
    <x v="0"/>
    <n v="9.9359999999999999"/>
    <n v="0.45999999999999996"/>
  </r>
  <r>
    <n v="9610"/>
    <s v="CA-2016-130638"/>
    <x v="455"/>
    <x v="0"/>
    <n v="5"/>
    <x v="5"/>
    <s v="Mon"/>
    <d v="2016-05-19T00:00:00"/>
    <x v="0"/>
    <s v="SC-20095"/>
    <s v="Sanjit Chand"/>
    <s v="Consumer"/>
    <s v="United States"/>
    <s v="Los Angeles"/>
    <x v="1"/>
    <n v="90045"/>
    <x v="1"/>
    <s v="FUR-FU-10002116"/>
    <x v="0"/>
    <s v="Furnishings"/>
    <s v="Tenex Carpeted, Granite-Look or Clear Contemporary Contour Shape Chair Mats"/>
    <n v="282.83999999999997"/>
    <n v="4"/>
    <x v="0"/>
    <n v="19.7988"/>
    <n v="7.0000000000000007E-2"/>
  </r>
  <r>
    <n v="9612"/>
    <s v="CA-2017-144365"/>
    <x v="1195"/>
    <x v="3"/>
    <n v="10"/>
    <x v="2"/>
    <s v="Tue"/>
    <d v="2017-10-30T00:00:00"/>
    <x v="1"/>
    <s v="CS-11950"/>
    <s v="Carlos Soltero"/>
    <s v="Consumer"/>
    <s v="United States"/>
    <s v="Jackson"/>
    <x v="35"/>
    <n v="39212"/>
    <x v="0"/>
    <s v="OFF-FA-10000735"/>
    <x v="1"/>
    <s v="Fasteners"/>
    <s v="Staples"/>
    <n v="11.68"/>
    <n v="4"/>
    <x v="0"/>
    <n v="5.2560000000000002"/>
    <n v="0.45"/>
  </r>
  <r>
    <n v="9613"/>
    <s v="CA-2016-110086"/>
    <x v="31"/>
    <x v="0"/>
    <n v="9"/>
    <x v="8"/>
    <s v="Sun"/>
    <d v="2016-09-22T00:00:00"/>
    <x v="1"/>
    <s v="BD-11320"/>
    <s v="Bill Donatelli"/>
    <s v="Consumer"/>
    <s v="United States"/>
    <s v="Woodland"/>
    <x v="1"/>
    <n v="95695"/>
    <x v="1"/>
    <s v="TEC-PH-10001299"/>
    <x v="2"/>
    <s v="Phones"/>
    <s v="Polycom CX300 Desktop Phone USB VoIP phone"/>
    <n v="239.98400000000001"/>
    <n v="2"/>
    <x v="2"/>
    <n v="23.9984"/>
    <n v="9.9999999999999992E-2"/>
  </r>
  <r>
    <n v="9614"/>
    <s v="CA-2014-128524"/>
    <x v="7"/>
    <x v="2"/>
    <n v="11"/>
    <x v="0"/>
    <s v="Tue"/>
    <d v="2014-11-13T00:00:00"/>
    <x v="2"/>
    <s v="MZ-17515"/>
    <s v="Mary Zewe"/>
    <s v="Corporate"/>
    <s v="United States"/>
    <s v="Seattle"/>
    <x v="4"/>
    <n v="98115"/>
    <x v="1"/>
    <s v="OFF-AP-10002892"/>
    <x v="1"/>
    <s v="Appliances"/>
    <s v="Belkin F5C206VTEL 6 Outlet Surge"/>
    <n v="22.98"/>
    <n v="1"/>
    <x v="0"/>
    <n v="6.8940000000000001"/>
    <n v="0.3"/>
  </r>
  <r>
    <n v="9617"/>
    <s v="CA-2016-140256"/>
    <x v="249"/>
    <x v="0"/>
    <n v="8"/>
    <x v="6"/>
    <s v="Mon"/>
    <d v="2016-08-29T00:00:00"/>
    <x v="1"/>
    <s v="PW-19030"/>
    <s v="Pauline Webber"/>
    <s v="Corporate"/>
    <s v="United States"/>
    <s v="Los Angeles"/>
    <x v="1"/>
    <n v="90049"/>
    <x v="1"/>
    <s v="OFF-AR-10002255"/>
    <x v="1"/>
    <s v="Art"/>
    <s v="Newell 346"/>
    <n v="5.76"/>
    <n v="2"/>
    <x v="0"/>
    <n v="1.6704000000000001"/>
    <n v="0.29000000000000004"/>
  </r>
  <r>
    <n v="9618"/>
    <s v="CA-2017-160633"/>
    <x v="670"/>
    <x v="3"/>
    <n v="11"/>
    <x v="0"/>
    <s v="Thu"/>
    <d v="2017-11-21T00:00:00"/>
    <x v="1"/>
    <s v="BS-11380"/>
    <s v="Bill Stewart"/>
    <s v="Corporate"/>
    <s v="United States"/>
    <s v="Bowling Green"/>
    <x v="24"/>
    <n v="43402"/>
    <x v="3"/>
    <s v="TEC-CO-10002095"/>
    <x v="2"/>
    <s v="Copiers"/>
    <s v="Hewlett Packard 610 Color Digital Copier / Printer"/>
    <n v="899.98199999999997"/>
    <n v="3"/>
    <x v="8"/>
    <n v="74.998500000000007"/>
    <n v="8.3333333333333343E-2"/>
  </r>
  <r>
    <n v="9621"/>
    <s v="CA-2014-115133"/>
    <x v="464"/>
    <x v="2"/>
    <n v="9"/>
    <x v="8"/>
    <s v="Fri"/>
    <d v="2014-09-30T00:00:00"/>
    <x v="1"/>
    <s v="DA-13450"/>
    <s v="Dianna Arnett"/>
    <s v="Home Office"/>
    <s v="United States"/>
    <s v="Lancaster"/>
    <x v="24"/>
    <n v="43130"/>
    <x v="3"/>
    <s v="OFF-AP-10001634"/>
    <x v="1"/>
    <s v="Appliances"/>
    <s v="Hoover Commercial Lightweight Upright Vacuum"/>
    <n v="16.704000000000001"/>
    <n v="6"/>
    <x v="2"/>
    <n v="1.2527999999999999"/>
    <n v="7.4999999999999997E-2"/>
  </r>
  <r>
    <n v="9624"/>
    <s v="CA-2017-137449"/>
    <x v="221"/>
    <x v="3"/>
    <n v="6"/>
    <x v="1"/>
    <s v="Thu"/>
    <d v="2017-06-30T00:00:00"/>
    <x v="2"/>
    <s v="ME-17725"/>
    <s v="Max Engle"/>
    <s v="Consumer"/>
    <s v="United States"/>
    <s v="Dallas"/>
    <x v="5"/>
    <n v="75220"/>
    <x v="2"/>
    <s v="OFF-AP-10000240"/>
    <x v="1"/>
    <s v="Appliances"/>
    <s v="Belkin F9G930V10-GRY 9 Outlet Surge"/>
    <n v="21.391999999999999"/>
    <n v="2"/>
    <x v="3"/>
    <n v="-54.549599999999998"/>
    <n v="-2.5499999999999998"/>
  </r>
  <r>
    <n v="9627"/>
    <s v="CA-2017-103520"/>
    <x v="394"/>
    <x v="3"/>
    <n v="9"/>
    <x v="8"/>
    <s v="Sat"/>
    <d v="2017-09-25T00:00:00"/>
    <x v="2"/>
    <s v="MH-17785"/>
    <s v="Maya Herman"/>
    <s v="Corporate"/>
    <s v="United States"/>
    <s v="Lubbock"/>
    <x v="5"/>
    <n v="79424"/>
    <x v="2"/>
    <s v="OFF-PA-10001846"/>
    <x v="1"/>
    <s v="Paper"/>
    <s v="Xerox 1899"/>
    <n v="9.2479999999999993"/>
    <n v="2"/>
    <x v="2"/>
    <n v="3.3523999999999998"/>
    <n v="0.36249999999999999"/>
  </r>
  <r>
    <n v="9628"/>
    <s v="CA-2014-139283"/>
    <x v="530"/>
    <x v="2"/>
    <n v="11"/>
    <x v="0"/>
    <s v="Sun"/>
    <d v="2014-11-27T00:00:00"/>
    <x v="1"/>
    <s v="BT-11440"/>
    <s v="Bobby Trafton"/>
    <s v="Consumer"/>
    <s v="United States"/>
    <s v="Detroit"/>
    <x v="12"/>
    <n v="48227"/>
    <x v="2"/>
    <s v="OFF-BI-10002049"/>
    <x v="1"/>
    <s v="Binders"/>
    <s v="UniKeep View Case Binders"/>
    <n v="14.67"/>
    <n v="3"/>
    <x v="0"/>
    <n v="6.7481999999999998"/>
    <n v="0.45999999999999996"/>
  </r>
  <r>
    <n v="9629"/>
    <s v="CA-2014-118192"/>
    <x v="285"/>
    <x v="2"/>
    <n v="1"/>
    <x v="9"/>
    <s v="Mon"/>
    <d v="2014-01-18T00:00:00"/>
    <x v="1"/>
    <s v="MM-17920"/>
    <s v="Michael Moore"/>
    <s v="Consumer"/>
    <s v="United States"/>
    <s v="Newark"/>
    <x v="24"/>
    <n v="43055"/>
    <x v="3"/>
    <s v="OFF-PA-10002947"/>
    <x v="1"/>
    <s v="Paper"/>
    <s v="Xerox 1923"/>
    <n v="37.408000000000001"/>
    <n v="7"/>
    <x v="2"/>
    <n v="13.0928"/>
    <n v="0.35"/>
  </r>
  <r>
    <n v="9633"/>
    <s v="CA-2017-154809"/>
    <x v="773"/>
    <x v="3"/>
    <n v="2"/>
    <x v="11"/>
    <s v="Mon"/>
    <d v="2017-02-17T00:00:00"/>
    <x v="1"/>
    <s v="MH-17455"/>
    <s v="Mark Hamilton"/>
    <s v="Consumer"/>
    <s v="United States"/>
    <s v="Minneapolis"/>
    <x v="11"/>
    <n v="55407"/>
    <x v="2"/>
    <s v="OFF-AP-10004785"/>
    <x v="1"/>
    <s v="Appliances"/>
    <s v="Holmes Replacement Filter for HEPA Air Cleaner, Medium Room"/>
    <n v="90.64"/>
    <n v="8"/>
    <x v="0"/>
    <n v="38.975200000000001"/>
    <n v="0.43"/>
  </r>
  <r>
    <n v="9634"/>
    <s v="CA-2014-151330"/>
    <x v="1061"/>
    <x v="2"/>
    <n v="10"/>
    <x v="2"/>
    <s v="Tue"/>
    <d v="2014-10-17T00:00:00"/>
    <x v="2"/>
    <s v="TC-21295"/>
    <s v="Toby Carlisle"/>
    <s v="Consumer"/>
    <s v="United States"/>
    <s v="Everett"/>
    <x v="31"/>
    <n v="2149"/>
    <x v="3"/>
    <s v="TEC-AC-10000865"/>
    <x v="2"/>
    <s v="Accessories"/>
    <s v="WD My Passport Ultra 500GB Portable External Hard Drive"/>
    <n v="177"/>
    <n v="3"/>
    <x v="0"/>
    <n v="30.09"/>
    <n v="0.17"/>
  </r>
  <r>
    <n v="9637"/>
    <s v="CA-2014-124702"/>
    <x v="724"/>
    <x v="2"/>
    <n v="11"/>
    <x v="0"/>
    <s v="Tue"/>
    <d v="2014-11-25T00:00:00"/>
    <x v="1"/>
    <s v="MH-17785"/>
    <s v="Maya Herman"/>
    <s v="Corporate"/>
    <s v="United States"/>
    <s v="Seattle"/>
    <x v="4"/>
    <n v="98105"/>
    <x v="1"/>
    <s v="FUR-FU-10003553"/>
    <x v="0"/>
    <s v="Furnishings"/>
    <s v="Howard Miller 13-1/2&quot; Diameter Rosebrook Wall Clock"/>
    <n v="137.54"/>
    <n v="2"/>
    <x v="0"/>
    <n v="55.015999999999998"/>
    <n v="0.4"/>
  </r>
  <r>
    <n v="9639"/>
    <s v="US-2017-125808"/>
    <x v="105"/>
    <x v="3"/>
    <n v="11"/>
    <x v="0"/>
    <s v="Sun"/>
    <d v="2017-11-15T00:00:00"/>
    <x v="0"/>
    <s v="EP-13915"/>
    <s v="Emily Phan"/>
    <s v="Consumer"/>
    <s v="United States"/>
    <s v="Los Angeles"/>
    <x v="1"/>
    <n v="90032"/>
    <x v="1"/>
    <s v="OFF-PA-10001846"/>
    <x v="1"/>
    <s v="Paper"/>
    <s v="Xerox 1899"/>
    <n v="11.56"/>
    <n v="2"/>
    <x v="0"/>
    <n v="5.6643999999999997"/>
    <n v="0.48999999999999994"/>
  </r>
  <r>
    <n v="9640"/>
    <s v="CA-2015-116638"/>
    <x v="1219"/>
    <x v="1"/>
    <n v="1"/>
    <x v="9"/>
    <s v="Wed"/>
    <d v="2015-01-31T00:00:00"/>
    <x v="0"/>
    <s v="JH-15985"/>
    <s v="Joseph Holt"/>
    <s v="Consumer"/>
    <s v="United States"/>
    <s v="Concord"/>
    <x v="3"/>
    <n v="28027"/>
    <x v="0"/>
    <s v="FUR-TA-10000198"/>
    <x v="0"/>
    <s v="Tables"/>
    <s v="Chromcraft Bull-Nose Wood Oval Conference Tables &amp; Bases"/>
    <n v="4297.6440000000002"/>
    <n v="13"/>
    <x v="8"/>
    <n v="-1862.3124"/>
    <n v="-0.43333333333333329"/>
  </r>
  <r>
    <n v="9641"/>
    <s v="CA-2014-104563"/>
    <x v="1003"/>
    <x v="2"/>
    <n v="3"/>
    <x v="10"/>
    <s v="Fri"/>
    <d v="2014-03-12T00:00:00"/>
    <x v="1"/>
    <s v="CM-12715"/>
    <s v="Craig Molinari"/>
    <s v="Corporate"/>
    <s v="United States"/>
    <s v="Seattle"/>
    <x v="4"/>
    <n v="98103"/>
    <x v="1"/>
    <s v="OFF-AR-10000390"/>
    <x v="1"/>
    <s v="Art"/>
    <s v="Newell Chalk Holder"/>
    <n v="20.65"/>
    <n v="5"/>
    <x v="0"/>
    <n v="9.4990000000000006"/>
    <n v="0.46000000000000008"/>
  </r>
  <r>
    <n v="9645"/>
    <s v="US-2017-107979"/>
    <x v="110"/>
    <x v="3"/>
    <n v="6"/>
    <x v="1"/>
    <s v="Thu"/>
    <d v="2017-06-13T00:00:00"/>
    <x v="1"/>
    <s v="FO-14305"/>
    <s v="Frank Olsen"/>
    <s v="Consumer"/>
    <s v="United States"/>
    <s v="Glendale"/>
    <x v="16"/>
    <n v="85301"/>
    <x v="1"/>
    <s v="TEC-AC-10002006"/>
    <x v="2"/>
    <s v="Accessories"/>
    <s v="Memorex Micro Travel Drive 16 GB"/>
    <n v="89.543999999999997"/>
    <n v="7"/>
    <x v="2"/>
    <n v="12.3123"/>
    <n v="0.13750000000000001"/>
  </r>
  <r>
    <n v="9648"/>
    <s v="CA-2014-150518"/>
    <x v="84"/>
    <x v="2"/>
    <n v="11"/>
    <x v="0"/>
    <s v="Wed"/>
    <d v="2014-11-24T00:00:00"/>
    <x v="1"/>
    <s v="MW-18220"/>
    <s v="Mitch Webber"/>
    <s v="Consumer"/>
    <s v="United States"/>
    <s v="Coon Rapids"/>
    <x v="11"/>
    <n v="55433"/>
    <x v="2"/>
    <s v="OFF-ST-10000877"/>
    <x v="1"/>
    <s v="Storage"/>
    <s v="Recycled Steel Personal File for Standard File Folders"/>
    <n v="221.16"/>
    <n v="4"/>
    <x v="0"/>
    <n v="57.501600000000003"/>
    <n v="0.26"/>
  </r>
  <r>
    <n v="9650"/>
    <s v="CA-2016-107104"/>
    <x v="488"/>
    <x v="0"/>
    <n v="11"/>
    <x v="0"/>
    <s v="Sat"/>
    <d v="2016-11-30T00:00:00"/>
    <x v="1"/>
    <s v="MS-17365"/>
    <s v="Maribeth Schnelling"/>
    <s v="Consumer"/>
    <s v="United States"/>
    <s v="Los Angeles"/>
    <x v="1"/>
    <n v="90045"/>
    <x v="1"/>
    <s v="FUR-BO-10002213"/>
    <x v="0"/>
    <s v="Bookcases"/>
    <s v="DMI Eclipse Executive Suite Bookcases"/>
    <n v="3406.6640000000002"/>
    <n v="8"/>
    <x v="11"/>
    <n v="160.31360000000001"/>
    <n v="4.7058823529411764E-2"/>
  </r>
  <r>
    <n v="9654"/>
    <s v="CA-2017-161893"/>
    <x v="204"/>
    <x v="3"/>
    <n v="1"/>
    <x v="9"/>
    <s v="Mon"/>
    <d v="2017-01-27T00:00:00"/>
    <x v="1"/>
    <s v="HP-14815"/>
    <s v="Harold Pawlan"/>
    <s v="Home Office"/>
    <s v="United States"/>
    <s v="Tucson"/>
    <x v="16"/>
    <n v="85705"/>
    <x v="1"/>
    <s v="TEC-AC-10001874"/>
    <x v="2"/>
    <s v="Accessories"/>
    <s v="Logitech Wireless Anywhere Mouse MX for PC and Mac"/>
    <n v="95.983999999999995"/>
    <n v="2"/>
    <x v="2"/>
    <n v="11.997999999999999"/>
    <n v="0.125"/>
  </r>
  <r>
    <n v="9656"/>
    <s v="CA-2014-156160"/>
    <x v="356"/>
    <x v="2"/>
    <n v="9"/>
    <x v="8"/>
    <s v="Mon"/>
    <d v="2014-09-29T00:00:00"/>
    <x v="1"/>
    <s v="AS-10090"/>
    <s v="Adam Shillingsburg"/>
    <s v="Consumer"/>
    <s v="United States"/>
    <s v="New York City"/>
    <x v="15"/>
    <n v="10035"/>
    <x v="3"/>
    <s v="FUR-FU-10001876"/>
    <x v="0"/>
    <s v="Furnishings"/>
    <s v="Computer Room Manger, 14&quot;"/>
    <n v="97.44"/>
    <n v="3"/>
    <x v="0"/>
    <n v="35.078400000000002"/>
    <n v="0.36000000000000004"/>
  </r>
  <r>
    <n v="9660"/>
    <s v="CA-2014-100860"/>
    <x v="954"/>
    <x v="2"/>
    <n v="3"/>
    <x v="10"/>
    <s v="Wed"/>
    <d v="2014-03-30T00:00:00"/>
    <x v="0"/>
    <s v="CS-12505"/>
    <s v="Cindy Stewart"/>
    <s v="Consumer"/>
    <s v="United States"/>
    <s v="Pomona"/>
    <x v="1"/>
    <n v="91767"/>
    <x v="1"/>
    <s v="OFF-LA-10001982"/>
    <x v="1"/>
    <s v="Labels"/>
    <s v="Smead Alpha-Z Color-Coded Name Labels First Letter Starter Set"/>
    <n v="18.75"/>
    <n v="5"/>
    <x v="0"/>
    <n v="9"/>
    <n v="0.48"/>
  </r>
  <r>
    <n v="9661"/>
    <s v="CA-2016-160717"/>
    <x v="112"/>
    <x v="0"/>
    <n v="6"/>
    <x v="1"/>
    <s v="Mon"/>
    <d v="2016-06-11T00:00:00"/>
    <x v="1"/>
    <s v="ME-17320"/>
    <s v="Maria Etezadi"/>
    <s v="Home Office"/>
    <s v="United States"/>
    <s v="Santa Barbara"/>
    <x v="1"/>
    <n v="93101"/>
    <x v="1"/>
    <s v="TEC-PH-10001459"/>
    <x v="2"/>
    <s v="Phones"/>
    <s v="Samsung Galaxy Mega 6.3"/>
    <n v="3023.9279999999999"/>
    <n v="9"/>
    <x v="2"/>
    <n v="226.7946"/>
    <n v="7.4999999999999997E-2"/>
  </r>
  <r>
    <n v="9664"/>
    <s v="CA-2017-132619"/>
    <x v="512"/>
    <x v="3"/>
    <n v="8"/>
    <x v="6"/>
    <s v="Thu"/>
    <d v="2017-09-05T00:00:00"/>
    <x v="1"/>
    <s v="MS-17770"/>
    <s v="Maxwell Schwartz"/>
    <s v="Consumer"/>
    <s v="United States"/>
    <s v="San Francisco"/>
    <x v="1"/>
    <n v="94109"/>
    <x v="1"/>
    <s v="OFF-ST-10001511"/>
    <x v="1"/>
    <s v="Storage"/>
    <s v="Space Solutions Commercial Steel Shelving"/>
    <n v="193.95"/>
    <n v="3"/>
    <x v="0"/>
    <n v="9.6974999999999998"/>
    <n v="0.05"/>
  </r>
  <r>
    <n v="9665"/>
    <s v="US-2015-120957"/>
    <x v="213"/>
    <x v="1"/>
    <n v="12"/>
    <x v="4"/>
    <s v="Mon"/>
    <d v="2015-12-07T00:00:00"/>
    <x v="3"/>
    <s v="KH-16690"/>
    <s v="Kristen Hastings"/>
    <s v="Corporate"/>
    <s v="United States"/>
    <s v="Riverside"/>
    <x v="1"/>
    <n v="92503"/>
    <x v="1"/>
    <s v="OFF-PA-10003953"/>
    <x v="1"/>
    <s v="Paper"/>
    <s v="Xerox 218"/>
    <n v="12.96"/>
    <n v="2"/>
    <x v="0"/>
    <n v="6.2207999999999997"/>
    <n v="0.47999999999999993"/>
  </r>
  <r>
    <n v="9668"/>
    <s v="CA-2016-126270"/>
    <x v="131"/>
    <x v="0"/>
    <n v="4"/>
    <x v="3"/>
    <s v="Sat"/>
    <d v="2016-04-27T00:00:00"/>
    <x v="1"/>
    <s v="AF-10870"/>
    <s v="Art Ferguson"/>
    <s v="Consumer"/>
    <s v="United States"/>
    <s v="San Clemente"/>
    <x v="1"/>
    <n v="92672"/>
    <x v="1"/>
    <s v="OFF-BI-10002764"/>
    <x v="1"/>
    <s v="Binders"/>
    <s v="Recycled Pressboard Report Cover with Reinforced Top Hinge"/>
    <n v="18.088000000000001"/>
    <n v="7"/>
    <x v="2"/>
    <n v="6.5568999999999997"/>
    <n v="0.36249999999999999"/>
  </r>
  <r>
    <n v="9670"/>
    <s v="CA-2017-145275"/>
    <x v="456"/>
    <x v="3"/>
    <n v="4"/>
    <x v="3"/>
    <s v="Sun"/>
    <d v="2017-04-06T00:00:00"/>
    <x v="1"/>
    <s v="AH-10465"/>
    <s v="Amy Hunt"/>
    <s v="Consumer"/>
    <s v="United States"/>
    <s v="Decatur"/>
    <x v="19"/>
    <n v="35601"/>
    <x v="0"/>
    <s v="OFF-LA-10001569"/>
    <x v="1"/>
    <s v="Labels"/>
    <s v="Avery 499"/>
    <n v="14.94"/>
    <n v="3"/>
    <x v="0"/>
    <n v="6.8723999999999998"/>
    <n v="0.46"/>
  </r>
  <r>
    <n v="9671"/>
    <s v="CA-2015-133396"/>
    <x v="858"/>
    <x v="1"/>
    <n v="8"/>
    <x v="6"/>
    <s v="Thu"/>
    <d v="2015-08-15T00:00:00"/>
    <x v="2"/>
    <s v="GK-14620"/>
    <s v="Grace Kelly"/>
    <s v="Corporate"/>
    <s v="United States"/>
    <s v="Greensboro"/>
    <x v="3"/>
    <n v="27405"/>
    <x v="0"/>
    <s v="OFF-AR-10001446"/>
    <x v="1"/>
    <s v="Art"/>
    <s v="Newell 309"/>
    <n v="64.680000000000007"/>
    <n v="7"/>
    <x v="2"/>
    <n v="8.0850000000000009"/>
    <n v="0.125"/>
  </r>
  <r>
    <n v="9672"/>
    <s v="US-2017-140312"/>
    <x v="38"/>
    <x v="3"/>
    <n v="11"/>
    <x v="0"/>
    <s v="Mon"/>
    <d v="2017-11-19T00:00:00"/>
    <x v="1"/>
    <s v="KL-16645"/>
    <s v="Ken Lonsdale"/>
    <s v="Consumer"/>
    <s v="United States"/>
    <s v="Dublin"/>
    <x v="1"/>
    <n v="94568"/>
    <x v="1"/>
    <s v="TEC-PH-10003442"/>
    <x v="2"/>
    <s v="Phones"/>
    <s v="Samsung Replacement EH64AVFWE Premium Headset"/>
    <n v="22"/>
    <n v="5"/>
    <x v="2"/>
    <n v="1.375"/>
    <n v="6.25E-2"/>
  </r>
  <r>
    <n v="9673"/>
    <s v="CA-2016-114867"/>
    <x v="440"/>
    <x v="0"/>
    <n v="12"/>
    <x v="4"/>
    <s v="Fri"/>
    <d v="2016-12-28T00:00:00"/>
    <x v="1"/>
    <s v="FM-14290"/>
    <s v="Frank Merwin"/>
    <s v="Home Office"/>
    <s v="United States"/>
    <s v="Philadelphia"/>
    <x v="9"/>
    <n v="19143"/>
    <x v="3"/>
    <s v="OFF-PA-10000477"/>
    <x v="1"/>
    <s v="Paper"/>
    <s v="Xerox 1952"/>
    <n v="7.968"/>
    <n v="2"/>
    <x v="2"/>
    <n v="2.6892"/>
    <n v="0.33750000000000002"/>
  </r>
  <r>
    <n v="9675"/>
    <s v="US-2014-164644"/>
    <x v="191"/>
    <x v="2"/>
    <n v="7"/>
    <x v="7"/>
    <s v="Tue"/>
    <d v="2014-07-24T00:00:00"/>
    <x v="0"/>
    <s v="JL-15850"/>
    <s v="John Lucas"/>
    <s v="Consumer"/>
    <s v="United States"/>
    <s v="Houston"/>
    <x v="5"/>
    <n v="77095"/>
    <x v="2"/>
    <s v="OFF-ST-10003123"/>
    <x v="1"/>
    <s v="Storage"/>
    <s v="Fellowes Bases and Tops For Staxonsteel/High-Stak Systems"/>
    <n v="26.632000000000001"/>
    <n v="1"/>
    <x v="2"/>
    <n v="1.3315999999999999"/>
    <n v="4.9999999999999996E-2"/>
  </r>
  <r>
    <n v="9676"/>
    <s v="CA-2016-137393"/>
    <x v="711"/>
    <x v="0"/>
    <n v="5"/>
    <x v="5"/>
    <s v="Fri"/>
    <d v="2016-05-10T00:00:00"/>
    <x v="1"/>
    <s v="GM-14500"/>
    <s v="Gene McClure"/>
    <s v="Consumer"/>
    <s v="United States"/>
    <s v="Bakersfield"/>
    <x v="1"/>
    <n v="93309"/>
    <x v="1"/>
    <s v="FUR-FU-10001617"/>
    <x v="0"/>
    <s v="Furnishings"/>
    <s v="Executive Impressions 8-1/2&quot; Career Panel/Partition Cubicle Clock"/>
    <n v="41.6"/>
    <n v="4"/>
    <x v="0"/>
    <n v="14.144"/>
    <n v="0.33999999999999997"/>
  </r>
  <r>
    <n v="9677"/>
    <s v="US-2014-120175"/>
    <x v="679"/>
    <x v="2"/>
    <n v="11"/>
    <x v="0"/>
    <s v="Fri"/>
    <d v="2014-12-03T00:00:00"/>
    <x v="1"/>
    <s v="MC-17635"/>
    <s v="Matthew Clasen"/>
    <s v="Corporate"/>
    <s v="United States"/>
    <s v="Richmond"/>
    <x v="14"/>
    <n v="47374"/>
    <x v="2"/>
    <s v="OFF-EN-10003862"/>
    <x v="1"/>
    <s v="Envelopes"/>
    <s v="Laser &amp; Ink Jet Business Envelopes"/>
    <n v="64.02"/>
    <n v="6"/>
    <x v="0"/>
    <n v="29.449200000000001"/>
    <n v="0.46"/>
  </r>
  <r>
    <n v="9678"/>
    <s v="CA-2016-144785"/>
    <x v="720"/>
    <x v="0"/>
    <n v="4"/>
    <x v="3"/>
    <s v="Mon"/>
    <d v="2016-04-23T00:00:00"/>
    <x v="1"/>
    <s v="CS-12490"/>
    <s v="Cindy Schnelling"/>
    <s v="Corporate"/>
    <s v="United States"/>
    <s v="New York City"/>
    <x v="15"/>
    <n v="10009"/>
    <x v="3"/>
    <s v="OFF-AR-10001573"/>
    <x v="1"/>
    <s v="Art"/>
    <s v="American Pencil"/>
    <n v="6.99"/>
    <n v="3"/>
    <x v="0"/>
    <n v="2.0270999999999999"/>
    <n v="0.28999999999999998"/>
  </r>
  <r>
    <n v="9680"/>
    <s v="CA-2015-130113"/>
    <x v="17"/>
    <x v="1"/>
    <n v="12"/>
    <x v="4"/>
    <s v="Sun"/>
    <d v="2015-12-31T00:00:00"/>
    <x v="1"/>
    <s v="AH-10030"/>
    <s v="Aaron Hawkins"/>
    <s v="Corporate"/>
    <s v="United States"/>
    <s v="San Francisco"/>
    <x v="1"/>
    <n v="94122"/>
    <x v="1"/>
    <s v="OFF-ST-10000046"/>
    <x v="1"/>
    <s v="Storage"/>
    <s v="Fellowes Super Stor/Drawer Files"/>
    <n v="323.10000000000002"/>
    <n v="2"/>
    <x v="0"/>
    <n v="61.389000000000003"/>
    <n v="0.19"/>
  </r>
  <r>
    <n v="9682"/>
    <s v="CA-2017-122770"/>
    <x v="1091"/>
    <x v="3"/>
    <n v="12"/>
    <x v="4"/>
    <s v="Wed"/>
    <d v="2017-12-18T00:00:00"/>
    <x v="1"/>
    <s v="EP-13915"/>
    <s v="Emily Phan"/>
    <s v="Consumer"/>
    <s v="United States"/>
    <s v="San Francisco"/>
    <x v="1"/>
    <n v="94122"/>
    <x v="1"/>
    <s v="OFF-LA-10004559"/>
    <x v="1"/>
    <s v="Labels"/>
    <s v="Avery 49"/>
    <n v="8.64"/>
    <n v="3"/>
    <x v="0"/>
    <n v="4.2336"/>
    <n v="0.49"/>
  </r>
  <r>
    <n v="9686"/>
    <s v="CA-2017-118668"/>
    <x v="457"/>
    <x v="3"/>
    <n v="1"/>
    <x v="9"/>
    <s v="Mon"/>
    <d v="2017-01-04T00:00:00"/>
    <x v="0"/>
    <s v="FW-14395"/>
    <s v="Fred Wasserman"/>
    <s v="Corporate"/>
    <s v="United States"/>
    <s v="Los Angeles"/>
    <x v="1"/>
    <n v="90032"/>
    <x v="1"/>
    <s v="TEC-AC-10000682"/>
    <x v="2"/>
    <s v="Accessories"/>
    <s v="Kensington K72356US Mouse-in-a-Box USB Desktop Mouse"/>
    <n v="16.59"/>
    <n v="1"/>
    <x v="0"/>
    <n v="5.8064999999999998"/>
    <n v="0.35"/>
  </r>
  <r>
    <n v="9687"/>
    <s v="CA-2017-116498"/>
    <x v="1105"/>
    <x v="3"/>
    <n v="5"/>
    <x v="5"/>
    <s v="Tue"/>
    <d v="2017-06-03T00:00:00"/>
    <x v="1"/>
    <s v="KA-16525"/>
    <s v="Kelly Andreada"/>
    <s v="Consumer"/>
    <s v="United States"/>
    <s v="San Diego"/>
    <x v="1"/>
    <n v="92037"/>
    <x v="1"/>
    <s v="OFF-AR-10003405"/>
    <x v="1"/>
    <s v="Art"/>
    <s v="Dixon My First Ticonderoga Pencil, #2"/>
    <n v="35.1"/>
    <n v="6"/>
    <x v="0"/>
    <n v="10.179"/>
    <n v="0.28999999999999998"/>
  </r>
  <r>
    <n v="9688"/>
    <s v="US-2017-130603"/>
    <x v="1027"/>
    <x v="3"/>
    <n v="9"/>
    <x v="8"/>
    <s v="Sat"/>
    <d v="2017-10-06T00:00:00"/>
    <x v="1"/>
    <s v="SC-20050"/>
    <s v="Sample Company A"/>
    <s v="Home Office"/>
    <s v="United States"/>
    <s v="Arlington"/>
    <x v="5"/>
    <n v="76017"/>
    <x v="2"/>
    <s v="OFF-BI-10000301"/>
    <x v="1"/>
    <s v="Binders"/>
    <s v="GBC Instant Report Kit"/>
    <n v="11.646000000000001"/>
    <n v="9"/>
    <x v="3"/>
    <n v="-17.469000000000001"/>
    <n v="-1.5"/>
  </r>
  <r>
    <n v="9689"/>
    <s v="US-2017-135986"/>
    <x v="307"/>
    <x v="3"/>
    <n v="6"/>
    <x v="1"/>
    <s v="Tue"/>
    <d v="2017-06-27T00:00:00"/>
    <x v="1"/>
    <s v="PG-18895"/>
    <s v="Paul Gonzalez"/>
    <s v="Consumer"/>
    <s v="United States"/>
    <s v="Richmond"/>
    <x v="17"/>
    <n v="23223"/>
    <x v="0"/>
    <s v="OFF-PA-10001534"/>
    <x v="1"/>
    <s v="Paper"/>
    <s v="Xerox 230"/>
    <n v="32.4"/>
    <n v="5"/>
    <x v="0"/>
    <n v="15.552"/>
    <n v="0.48"/>
  </r>
  <r>
    <n v="9691"/>
    <s v="CA-2017-140536"/>
    <x v="1090"/>
    <x v="3"/>
    <n v="4"/>
    <x v="3"/>
    <s v="Tue"/>
    <d v="2017-04-05T00:00:00"/>
    <x v="2"/>
    <s v="TA-21385"/>
    <s v="Tom Ashbrook"/>
    <s v="Home Office"/>
    <s v="United States"/>
    <s v="New York City"/>
    <x v="15"/>
    <n v="10035"/>
    <x v="3"/>
    <s v="OFF-AR-10001545"/>
    <x v="1"/>
    <s v="Art"/>
    <s v="Newell 326"/>
    <n v="7.04"/>
    <n v="4"/>
    <x v="0"/>
    <n v="2.0415999999999999"/>
    <n v="0.28999999999999998"/>
  </r>
  <r>
    <n v="9692"/>
    <s v="CA-2015-130183"/>
    <x v="50"/>
    <x v="1"/>
    <n v="11"/>
    <x v="0"/>
    <s v="Fri"/>
    <d v="2015-11-17T00:00:00"/>
    <x v="1"/>
    <s v="PO-18850"/>
    <s v="Patrick O'Brill"/>
    <s v="Consumer"/>
    <s v="United States"/>
    <s v="Houston"/>
    <x v="5"/>
    <n v="77041"/>
    <x v="2"/>
    <s v="FUR-BO-10001811"/>
    <x v="0"/>
    <s v="Bookcases"/>
    <s v="Atlantic Metals Mobile 5-Shelf Bookcases, Custom Colors"/>
    <n v="613.99919999999997"/>
    <n v="3"/>
    <x v="10"/>
    <n v="-18.058800000000002"/>
    <n v="-2.9411764705882356E-2"/>
  </r>
  <r>
    <n v="9693"/>
    <s v="CA-2015-107902"/>
    <x v="829"/>
    <x v="1"/>
    <n v="8"/>
    <x v="6"/>
    <s v="Fri"/>
    <d v="2015-09-02T00:00:00"/>
    <x v="1"/>
    <s v="SM-20950"/>
    <s v="Suzanne McNair"/>
    <s v="Corporate"/>
    <s v="United States"/>
    <s v="Fairfield"/>
    <x v="29"/>
    <n v="6824"/>
    <x v="3"/>
    <s v="OFF-ST-10001837"/>
    <x v="1"/>
    <s v="Storage"/>
    <s v="SAFCO Mobile Desk Side File, Wire Frame"/>
    <n v="470.36"/>
    <n v="11"/>
    <x v="0"/>
    <n v="122.2936"/>
    <n v="0.26"/>
  </r>
  <r>
    <n v="9694"/>
    <s v="CA-2017-130148"/>
    <x v="240"/>
    <x v="3"/>
    <n v="9"/>
    <x v="8"/>
    <s v="Sun"/>
    <d v="2017-09-28T00:00:00"/>
    <x v="0"/>
    <s v="NK-18490"/>
    <s v="Neil Knudson"/>
    <s v="Home Office"/>
    <s v="United States"/>
    <s v="San Francisco"/>
    <x v="1"/>
    <n v="94110"/>
    <x v="1"/>
    <s v="OFF-PA-10000551"/>
    <x v="1"/>
    <s v="Paper"/>
    <s v="Array Memo Cubes"/>
    <n v="31.08"/>
    <n v="6"/>
    <x v="0"/>
    <n v="15.229200000000001"/>
    <n v="0.49000000000000005"/>
  </r>
  <r>
    <n v="9696"/>
    <s v="US-2016-151260"/>
    <x v="25"/>
    <x v="0"/>
    <n v="12"/>
    <x v="4"/>
    <s v="Sun"/>
    <d v="2016-12-14T00:00:00"/>
    <x v="2"/>
    <s v="SC-20695"/>
    <s v="Steve Chapman"/>
    <s v="Corporate"/>
    <s v="United States"/>
    <s v="Springfield"/>
    <x v="24"/>
    <n v="45503"/>
    <x v="3"/>
    <s v="OFF-AP-10002892"/>
    <x v="1"/>
    <s v="Appliances"/>
    <s v="Belkin F5C206VTEL 6 Outlet Surge"/>
    <n v="73.536000000000001"/>
    <n v="4"/>
    <x v="2"/>
    <n v="9.1920000000000002"/>
    <n v="0.125"/>
  </r>
  <r>
    <n v="9697"/>
    <s v="CA-2014-144281"/>
    <x v="1220"/>
    <x v="2"/>
    <n v="6"/>
    <x v="1"/>
    <s v="Tue"/>
    <d v="2014-06-15T00:00:00"/>
    <x v="0"/>
    <s v="HK-14890"/>
    <s v="Heather Kirkland"/>
    <s v="Corporate"/>
    <s v="United States"/>
    <s v="Detroit"/>
    <x v="12"/>
    <n v="48234"/>
    <x v="2"/>
    <s v="OFF-LA-10003930"/>
    <x v="1"/>
    <s v="Labels"/>
    <s v="Dot Matrix Printer Tape Reel Labels, White, 5000/Box"/>
    <n v="491.55"/>
    <n v="5"/>
    <x v="0"/>
    <n v="240.8595"/>
    <n v="0.49"/>
  </r>
  <r>
    <n v="9698"/>
    <s v="CA-2016-122511"/>
    <x v="21"/>
    <x v="0"/>
    <n v="3"/>
    <x v="10"/>
    <s v="Fri"/>
    <d v="2016-03-11T00:00:00"/>
    <x v="3"/>
    <s v="BT-11485"/>
    <s v="Brad Thomas"/>
    <s v="Home Office"/>
    <s v="United States"/>
    <s v="Philadelphia"/>
    <x v="9"/>
    <n v="19140"/>
    <x v="3"/>
    <s v="FUR-FU-10001037"/>
    <x v="0"/>
    <s v="Furnishings"/>
    <s v="DAX Charcoal/Nickel-Tone Document Frame, 5 x 7"/>
    <n v="30.335999999999999"/>
    <n v="4"/>
    <x v="2"/>
    <n v="9.48"/>
    <n v="0.31250000000000006"/>
  </r>
  <r>
    <n v="9699"/>
    <s v="CA-2017-154116"/>
    <x v="927"/>
    <x v="3"/>
    <n v="12"/>
    <x v="4"/>
    <s v="Fri"/>
    <d v="2017-12-19T00:00:00"/>
    <x v="1"/>
    <s v="KM-16660"/>
    <s v="Khloe Miller"/>
    <s v="Consumer"/>
    <s v="United States"/>
    <s v="Inglewood"/>
    <x v="1"/>
    <n v="90301"/>
    <x v="1"/>
    <s v="OFF-PA-10004569"/>
    <x v="1"/>
    <s v="Paper"/>
    <s v="Wirebound Message Books, Two 4 1/4&quot; x 5&quot; Forms per Page"/>
    <n v="22.83"/>
    <n v="3"/>
    <x v="0"/>
    <n v="10.7301"/>
    <n v="0.47000000000000003"/>
  </r>
  <r>
    <n v="9702"/>
    <s v="CA-2016-105291"/>
    <x v="854"/>
    <x v="0"/>
    <n v="10"/>
    <x v="2"/>
    <s v="Sun"/>
    <d v="2016-11-04T00:00:00"/>
    <x v="1"/>
    <s v="SP-20920"/>
    <s v="Susan Pistek"/>
    <s v="Consumer"/>
    <s v="United States"/>
    <s v="San Luis Obispo"/>
    <x v="1"/>
    <n v="93405"/>
    <x v="1"/>
    <s v="OFF-FA-10003059"/>
    <x v="1"/>
    <s v="Fasteners"/>
    <s v="Assorted Color Push Pins"/>
    <n v="3.62"/>
    <n v="2"/>
    <x v="0"/>
    <n v="1.1946000000000001"/>
    <n v="0.33"/>
  </r>
  <r>
    <n v="9703"/>
    <s v="CA-2017-147032"/>
    <x v="685"/>
    <x v="3"/>
    <n v="7"/>
    <x v="7"/>
    <s v="Mon"/>
    <d v="2017-08-04T00:00:00"/>
    <x v="1"/>
    <s v="LB-16795"/>
    <s v="Laurel Beltran"/>
    <s v="Home Office"/>
    <s v="United States"/>
    <s v="Wilmington"/>
    <x v="13"/>
    <n v="19805"/>
    <x v="3"/>
    <s v="OFF-PA-10003256"/>
    <x v="1"/>
    <s v="Paper"/>
    <s v="Avery Personal Creations Heavyweight Cards"/>
    <n v="11.54"/>
    <n v="1"/>
    <x v="0"/>
    <n v="5.5392000000000001"/>
    <n v="0.48000000000000004"/>
  </r>
  <r>
    <n v="9706"/>
    <s v="CA-2017-125990"/>
    <x v="15"/>
    <x v="3"/>
    <n v="10"/>
    <x v="2"/>
    <s v="Thu"/>
    <d v="2017-10-23T00:00:00"/>
    <x v="1"/>
    <s v="JS-16030"/>
    <s v="Joy Smith"/>
    <s v="Consumer"/>
    <s v="United States"/>
    <s v="San Francisco"/>
    <x v="1"/>
    <n v="94122"/>
    <x v="1"/>
    <s v="OFF-BI-10004826"/>
    <x v="1"/>
    <s v="Binders"/>
    <s v="JM Magazine Binder"/>
    <n v="39.624000000000002"/>
    <n v="3"/>
    <x v="2"/>
    <n v="13.868399999999999"/>
    <n v="0.35"/>
  </r>
  <r>
    <n v="9711"/>
    <s v="CA-2014-114251"/>
    <x v="1124"/>
    <x v="2"/>
    <n v="11"/>
    <x v="0"/>
    <s v="Wed"/>
    <d v="2014-11-10T00:00:00"/>
    <x v="1"/>
    <s v="MD-17350"/>
    <s v="Maribeth Dona"/>
    <s v="Consumer"/>
    <s v="United States"/>
    <s v="Philadelphia"/>
    <x v="9"/>
    <n v="19143"/>
    <x v="3"/>
    <s v="FUR-FU-10001468"/>
    <x v="0"/>
    <s v="Furnishings"/>
    <s v="Tenex Antistatic Computer Chair Mats"/>
    <n v="273.56799999999998"/>
    <n v="2"/>
    <x v="2"/>
    <n v="-34.195999999999998"/>
    <n v="-0.125"/>
  </r>
  <r>
    <n v="9716"/>
    <s v="CA-2016-116379"/>
    <x v="77"/>
    <x v="0"/>
    <n v="11"/>
    <x v="0"/>
    <s v="Mon"/>
    <d v="2016-11-12T00:00:00"/>
    <x v="1"/>
    <s v="LD-17005"/>
    <s v="Lisa DeCherney"/>
    <s v="Consumer"/>
    <s v="United States"/>
    <s v="San Francisco"/>
    <x v="1"/>
    <n v="94122"/>
    <x v="1"/>
    <s v="OFF-BI-10001543"/>
    <x v="1"/>
    <s v="Binders"/>
    <s v="GBC VeloBinder Manual Binding System"/>
    <n v="57.584000000000003"/>
    <n v="2"/>
    <x v="2"/>
    <n v="20.154399999999999"/>
    <n v="0.35"/>
  </r>
  <r>
    <n v="9717"/>
    <s v="US-2016-144477"/>
    <x v="396"/>
    <x v="0"/>
    <n v="8"/>
    <x v="6"/>
    <s v="Fri"/>
    <d v="2016-08-14T00:00:00"/>
    <x v="0"/>
    <s v="DB-13270"/>
    <s v="Deborah Brumfield"/>
    <s v="Home Office"/>
    <s v="United States"/>
    <s v="Philadelphia"/>
    <x v="9"/>
    <n v="19134"/>
    <x v="3"/>
    <s v="OFF-AR-10000914"/>
    <x v="1"/>
    <s v="Art"/>
    <s v="Boston 16765 Mini Stand Up Battery Pencil Sharpener"/>
    <n v="37.311999999999998"/>
    <n v="4"/>
    <x v="2"/>
    <n v="2.7984"/>
    <n v="7.5000000000000011E-2"/>
  </r>
  <r>
    <n v="9718"/>
    <s v="CA-2016-108210"/>
    <x v="197"/>
    <x v="0"/>
    <n v="5"/>
    <x v="5"/>
    <s v="Mon"/>
    <d v="2016-05-31T00:00:00"/>
    <x v="3"/>
    <s v="AT-10735"/>
    <s v="Annie Thurman"/>
    <s v="Consumer"/>
    <s v="United States"/>
    <s v="Houston"/>
    <x v="5"/>
    <n v="77041"/>
    <x v="2"/>
    <s v="TEC-PH-10002293"/>
    <x v="2"/>
    <s v="Phones"/>
    <s v="Anker 36W 4-Port USB Wall Charger Travel Power Adapter for iPhone 5s 5c 5"/>
    <n v="79.959999999999994"/>
    <n v="5"/>
    <x v="2"/>
    <n v="7.9960000000000004"/>
    <n v="0.10000000000000002"/>
  </r>
  <r>
    <n v="9720"/>
    <s v="CA-2017-166835"/>
    <x v="105"/>
    <x v="3"/>
    <n v="11"/>
    <x v="0"/>
    <s v="Sun"/>
    <d v="2017-11-14T00:00:00"/>
    <x v="0"/>
    <s v="DK-13375"/>
    <s v="Dennis Kane"/>
    <s v="Consumer"/>
    <s v="United States"/>
    <s v="Lancaster"/>
    <x v="9"/>
    <n v="17602"/>
    <x v="3"/>
    <s v="OFF-ST-10002574"/>
    <x v="1"/>
    <s v="Storage"/>
    <s v="SAFCO Commercial Wire Shelving, Black"/>
    <n v="221.024"/>
    <n v="2"/>
    <x v="2"/>
    <n v="-55.256"/>
    <n v="-0.25"/>
  </r>
  <r>
    <n v="9721"/>
    <s v="CA-2016-119641"/>
    <x v="924"/>
    <x v="0"/>
    <n v="9"/>
    <x v="8"/>
    <s v="Thu"/>
    <d v="2016-09-26T00:00:00"/>
    <x v="1"/>
    <s v="CS-12250"/>
    <s v="Chris Selesnick"/>
    <s v="Corporate"/>
    <s v="United States"/>
    <s v="Green Bay"/>
    <x v="6"/>
    <n v="54302"/>
    <x v="2"/>
    <s v="FUR-FU-10002445"/>
    <x v="0"/>
    <s v="Furnishings"/>
    <s v="DAX Two-Tone Rosewood/Black Document Frame, Desktop, 5 x 7"/>
    <n v="18.96"/>
    <n v="2"/>
    <x v="0"/>
    <n v="7.5839999999999996"/>
    <n v="0.39999999999999997"/>
  </r>
  <r>
    <n v="9722"/>
    <s v="CA-2016-105781"/>
    <x v="592"/>
    <x v="0"/>
    <n v="2"/>
    <x v="11"/>
    <s v="Tue"/>
    <d v="2016-02-20T00:00:00"/>
    <x v="1"/>
    <s v="JF-15565"/>
    <s v="Jill Fjeld"/>
    <s v="Consumer"/>
    <s v="United States"/>
    <s v="New York City"/>
    <x v="15"/>
    <n v="10024"/>
    <x v="3"/>
    <s v="FUR-CH-10001802"/>
    <x v="0"/>
    <s v="Chairs"/>
    <s v="Hon Every-Day Chair Series Swivel Task Chairs"/>
    <n v="326.64600000000002"/>
    <n v="3"/>
    <x v="9"/>
    <n v="39.923400000000001"/>
    <n v="0.12222222222222222"/>
  </r>
  <r>
    <n v="9724"/>
    <s v="CA-2014-101364"/>
    <x v="1086"/>
    <x v="2"/>
    <n v="12"/>
    <x v="4"/>
    <s v="Mon"/>
    <d v="2014-12-26T00:00:00"/>
    <x v="1"/>
    <s v="TW-21025"/>
    <s v="Tamara Willingham"/>
    <s v="Home Office"/>
    <s v="United States"/>
    <s v="New York City"/>
    <x v="15"/>
    <n v="10011"/>
    <x v="3"/>
    <s v="OFF-BI-10003984"/>
    <x v="1"/>
    <s v="Binders"/>
    <s v="Lock-Up Easel 'Spel-Binder'"/>
    <n v="296.71199999999999"/>
    <n v="13"/>
    <x v="2"/>
    <n v="100.1403"/>
    <n v="0.33750000000000002"/>
  </r>
  <r>
    <n v="9725"/>
    <s v="CA-2015-117898"/>
    <x v="894"/>
    <x v="1"/>
    <n v="12"/>
    <x v="4"/>
    <s v="Sat"/>
    <d v="2015-12-11T00:00:00"/>
    <x v="1"/>
    <s v="TB-21250"/>
    <s v="Tim Brockman"/>
    <s v="Consumer"/>
    <s v="United States"/>
    <s v="Bloomington"/>
    <x v="10"/>
    <n v="61701"/>
    <x v="2"/>
    <s v="OFF-EN-10004459"/>
    <x v="1"/>
    <s v="Envelopes"/>
    <s v="Security-Tint Envelopes"/>
    <n v="12.224"/>
    <n v="2"/>
    <x v="2"/>
    <n v="4.4311999999999996"/>
    <n v="0.36249999999999993"/>
  </r>
  <r>
    <n v="9727"/>
    <s v="CA-2017-167395"/>
    <x v="571"/>
    <x v="3"/>
    <n v="12"/>
    <x v="4"/>
    <s v="Sat"/>
    <d v="2017-12-04T00:00:00"/>
    <x v="2"/>
    <s v="KM-16720"/>
    <s v="Kunst Miller"/>
    <s v="Consumer"/>
    <s v="United States"/>
    <s v="Lowell"/>
    <x v="31"/>
    <n v="1852"/>
    <x v="3"/>
    <s v="OFF-AP-10001293"/>
    <x v="1"/>
    <s v="Appliances"/>
    <s v="Belkin 8 Outlet Surge Protector"/>
    <n v="286.86"/>
    <n v="7"/>
    <x v="0"/>
    <n v="80.320800000000006"/>
    <n v="0.28000000000000003"/>
  </r>
  <r>
    <n v="9730"/>
    <s v="CA-2014-111962"/>
    <x v="408"/>
    <x v="2"/>
    <n v="9"/>
    <x v="8"/>
    <s v="Mon"/>
    <d v="2014-10-04T00:00:00"/>
    <x v="1"/>
    <s v="EB-14170"/>
    <s v="Evan Bailliet"/>
    <s v="Consumer"/>
    <s v="United States"/>
    <s v="Seattle"/>
    <x v="4"/>
    <n v="98115"/>
    <x v="1"/>
    <s v="OFF-BI-10001308"/>
    <x v="1"/>
    <s v="Binders"/>
    <s v="GBC Standard Plastic Binding Systems' Combs"/>
    <n v="10.048"/>
    <n v="2"/>
    <x v="2"/>
    <n v="3.14"/>
    <n v="0.3125"/>
  </r>
  <r>
    <n v="9732"/>
    <s v="CA-2017-124261"/>
    <x v="236"/>
    <x v="3"/>
    <n v="11"/>
    <x v="0"/>
    <s v="Tue"/>
    <d v="2017-11-19T00:00:00"/>
    <x v="1"/>
    <s v="JE-15715"/>
    <s v="Joe Elijah"/>
    <s v="Consumer"/>
    <s v="United States"/>
    <s v="Los Angeles"/>
    <x v="1"/>
    <n v="90049"/>
    <x v="1"/>
    <s v="OFF-AR-10003504"/>
    <x v="1"/>
    <s v="Art"/>
    <s v="Newell 347"/>
    <n v="34.24"/>
    <n v="8"/>
    <x v="0"/>
    <n v="9.9296000000000006"/>
    <n v="0.28999999999999998"/>
  </r>
  <r>
    <n v="9733"/>
    <s v="CA-2014-114321"/>
    <x v="1066"/>
    <x v="2"/>
    <n v="8"/>
    <x v="6"/>
    <s v="Wed"/>
    <d v="2014-08-25T00:00:00"/>
    <x v="1"/>
    <s v="NC-18535"/>
    <s v="Nick Crebassa"/>
    <s v="Corporate"/>
    <s v="United States"/>
    <s v="Hampton"/>
    <x v="17"/>
    <n v="23666"/>
    <x v="0"/>
    <s v="FUR-CH-10001797"/>
    <x v="0"/>
    <s v="Chairs"/>
    <s v="Safco Chair Connectors, 6/Carton"/>
    <n v="500.24"/>
    <n v="13"/>
    <x v="0"/>
    <n v="145.06960000000001"/>
    <n v="0.29000000000000004"/>
  </r>
  <r>
    <n v="9736"/>
    <s v="CA-2014-128062"/>
    <x v="84"/>
    <x v="2"/>
    <n v="11"/>
    <x v="0"/>
    <s v="Wed"/>
    <d v="2014-11-22T00:00:00"/>
    <x v="0"/>
    <s v="AD-10180"/>
    <s v="Alan Dominguez"/>
    <s v="Home Office"/>
    <s v="United States"/>
    <s v="Philadelphia"/>
    <x v="9"/>
    <n v="19134"/>
    <x v="3"/>
    <s v="OFF-PA-10001583"/>
    <x v="1"/>
    <s v="Paper"/>
    <s v="1/4 Fold Party Design Invitations &amp; White Envelopes, 24 8-1/2&quot; X 11&quot; Cards, 25 Env./Pack"/>
    <n v="5.88"/>
    <n v="1"/>
    <x v="2"/>
    <n v="1.9844999999999999"/>
    <n v="0.33749999999999997"/>
  </r>
  <r>
    <n v="9737"/>
    <s v="US-2015-100069"/>
    <x v="681"/>
    <x v="1"/>
    <n v="6"/>
    <x v="1"/>
    <s v="Mon"/>
    <d v="2015-07-03T00:00:00"/>
    <x v="1"/>
    <s v="NF-18475"/>
    <s v="Neil Französisch"/>
    <s v="Home Office"/>
    <s v="United States"/>
    <s v="Omaha"/>
    <x v="8"/>
    <n v="68104"/>
    <x v="2"/>
    <s v="TEC-PH-10004667"/>
    <x v="2"/>
    <s v="Phones"/>
    <s v="Cisco 8x8 Inc. 6753i IP Business Phone System"/>
    <n v="269.98"/>
    <n v="2"/>
    <x v="0"/>
    <n v="72.894599999999997"/>
    <n v="0.26999999999999996"/>
  </r>
  <r>
    <n v="9738"/>
    <s v="CA-2017-129294"/>
    <x v="630"/>
    <x v="3"/>
    <n v="3"/>
    <x v="10"/>
    <s v="Thu"/>
    <d v="2017-03-21T00:00:00"/>
    <x v="1"/>
    <s v="KD-16615"/>
    <s v="Ken Dana"/>
    <s v="Corporate"/>
    <s v="United States"/>
    <s v="Los Angeles"/>
    <x v="1"/>
    <n v="90032"/>
    <x v="1"/>
    <s v="OFF-ST-10002615"/>
    <x v="1"/>
    <s v="Storage"/>
    <s v="Dual Level, Single-Width Filing Carts"/>
    <n v="310.12"/>
    <n v="2"/>
    <x v="0"/>
    <n v="80.631200000000007"/>
    <n v="0.26"/>
  </r>
  <r>
    <n v="9742"/>
    <s v="CA-2015-117086"/>
    <x v="624"/>
    <x v="1"/>
    <n v="11"/>
    <x v="0"/>
    <s v="Sun"/>
    <d v="2015-11-12T00:00:00"/>
    <x v="1"/>
    <s v="QJ-19255"/>
    <s v="Quincy Jones"/>
    <s v="Corporate"/>
    <s v="United States"/>
    <s v="Burlington"/>
    <x v="42"/>
    <n v="5408"/>
    <x v="3"/>
    <s v="FUR-BO-10004834"/>
    <x v="0"/>
    <s v="Bookcases"/>
    <s v="Riverside Palais Royal Lawyers Bookcase, Royale Cherry Finish"/>
    <n v="4404.8999999999996"/>
    <n v="5"/>
    <x v="0"/>
    <n v="1013.127"/>
    <n v="0.23"/>
  </r>
  <r>
    <n v="9743"/>
    <s v="CA-2017-131303"/>
    <x v="352"/>
    <x v="3"/>
    <n v="11"/>
    <x v="0"/>
    <s v="Tue"/>
    <d v="2017-12-02T00:00:00"/>
    <x v="1"/>
    <s v="EP-13915"/>
    <s v="Emily Phan"/>
    <s v="Consumer"/>
    <s v="United States"/>
    <s v="San Diego"/>
    <x v="1"/>
    <n v="92037"/>
    <x v="1"/>
    <s v="OFF-LA-10001074"/>
    <x v="1"/>
    <s v="Labels"/>
    <s v="Round Specialty Laser Printer Labels"/>
    <n v="62.65"/>
    <n v="5"/>
    <x v="0"/>
    <n v="29.445499999999999"/>
    <n v="0.47"/>
  </r>
  <r>
    <n v="9744"/>
    <s v="CA-2016-137127"/>
    <x v="945"/>
    <x v="0"/>
    <n v="6"/>
    <x v="1"/>
    <s v="Thu"/>
    <d v="2016-06-22T00:00:00"/>
    <x v="1"/>
    <s v="JJ-15445"/>
    <s v="Jennifer Jackson"/>
    <s v="Consumer"/>
    <s v="United States"/>
    <s v="Newark"/>
    <x v="13"/>
    <n v="19711"/>
    <x v="3"/>
    <s v="OFF-LA-10001641"/>
    <x v="1"/>
    <s v="Labels"/>
    <s v="Avery 518"/>
    <n v="9.4499999999999993"/>
    <n v="3"/>
    <x v="0"/>
    <n v="4.5359999999999996"/>
    <n v="0.48"/>
  </r>
  <r>
    <n v="9745"/>
    <s v="CA-2017-141782"/>
    <x v="275"/>
    <x v="3"/>
    <n v="1"/>
    <x v="9"/>
    <s v="Sat"/>
    <d v="2017-01-25T00:00:00"/>
    <x v="1"/>
    <s v="BE-11410"/>
    <s v="Bobby Elias"/>
    <s v="Consumer"/>
    <s v="United States"/>
    <s v="Aurora"/>
    <x v="10"/>
    <n v="60505"/>
    <x v="2"/>
    <s v="OFF-EN-10002230"/>
    <x v="1"/>
    <s v="Envelopes"/>
    <s v="Airmail Envelopes"/>
    <n v="268.57600000000002"/>
    <n v="4"/>
    <x v="2"/>
    <n v="90.644400000000005"/>
    <n v="0.33749999999999997"/>
  </r>
  <r>
    <n v="9746"/>
    <s v="CA-2017-137505"/>
    <x v="220"/>
    <x v="3"/>
    <n v="11"/>
    <x v="0"/>
    <s v="Fri"/>
    <d v="2017-11-24T00:00:00"/>
    <x v="3"/>
    <s v="BP-11290"/>
    <s v="Beth Paige"/>
    <s v="Consumer"/>
    <s v="United States"/>
    <s v="Los Angeles"/>
    <x v="1"/>
    <n v="90008"/>
    <x v="1"/>
    <s v="FUR-TA-10000617"/>
    <x v="0"/>
    <s v="Tables"/>
    <s v="Hon Practical Foundations 30 x 60 Training Table, Light Gray/Charcoal"/>
    <n v="364.08"/>
    <n v="2"/>
    <x v="2"/>
    <n v="9.1020000000000003"/>
    <n v="2.5000000000000001E-2"/>
  </r>
  <r>
    <n v="9748"/>
    <s v="US-2014-140914"/>
    <x v="7"/>
    <x v="2"/>
    <n v="11"/>
    <x v="0"/>
    <s v="Tue"/>
    <d v="2014-11-15T00:00:00"/>
    <x v="1"/>
    <s v="BH-11710"/>
    <s v="Brosina Hoffman"/>
    <s v="Consumer"/>
    <s v="United States"/>
    <s v="Chicago"/>
    <x v="10"/>
    <n v="60653"/>
    <x v="2"/>
    <s v="FUR-FU-10000175"/>
    <x v="0"/>
    <s v="Furnishings"/>
    <s v="DAX Wood Document Frame."/>
    <n v="10.984"/>
    <n v="2"/>
    <x v="6"/>
    <n v="-7.9634"/>
    <n v="-0.72499999999999998"/>
  </r>
  <r>
    <n v="9750"/>
    <s v="CA-2016-158358"/>
    <x v="754"/>
    <x v="0"/>
    <n v="3"/>
    <x v="10"/>
    <s v="Fri"/>
    <d v="2016-03-08T00:00:00"/>
    <x v="1"/>
    <s v="EM-13810"/>
    <s v="Eleni McCrary"/>
    <s v="Corporate"/>
    <s v="United States"/>
    <s v="Dover"/>
    <x v="38"/>
    <n v="3820"/>
    <x v="3"/>
    <s v="TEC-AC-10002567"/>
    <x v="2"/>
    <s v="Accessories"/>
    <s v="Logitech G602 Wireless Gaming Mouse"/>
    <n v="159.97999999999999"/>
    <n v="2"/>
    <x v="0"/>
    <n v="57.592799999999997"/>
    <n v="0.36"/>
  </r>
  <r>
    <n v="9751"/>
    <s v="CA-2016-113390"/>
    <x v="1221"/>
    <x v="0"/>
    <n v="10"/>
    <x v="2"/>
    <s v="Tue"/>
    <d v="2016-10-15T00:00:00"/>
    <x v="1"/>
    <s v="EP-13915"/>
    <s v="Emily Phan"/>
    <s v="Consumer"/>
    <s v="United States"/>
    <s v="Chicago"/>
    <x v="10"/>
    <n v="60610"/>
    <x v="2"/>
    <s v="OFF-AR-10003183"/>
    <x v="1"/>
    <s v="Art"/>
    <s v="Avery Fluorescent Highlighter Four-Color Set"/>
    <n v="5.3440000000000003"/>
    <n v="2"/>
    <x v="2"/>
    <n v="0.66800000000000004"/>
    <n v="0.125"/>
  </r>
  <r>
    <n v="9753"/>
    <s v="US-2016-158680"/>
    <x v="943"/>
    <x v="0"/>
    <n v="7"/>
    <x v="7"/>
    <s v="Fri"/>
    <d v="2016-07-02T00:00:00"/>
    <x v="2"/>
    <s v="NZ-18565"/>
    <s v="Nick Zandusky"/>
    <s v="Home Office"/>
    <s v="United States"/>
    <s v="Seattle"/>
    <x v="4"/>
    <n v="98115"/>
    <x v="1"/>
    <s v="OFF-BI-10000145"/>
    <x v="1"/>
    <s v="Binders"/>
    <s v="Zipper Ring Binder Pockets"/>
    <n v="2.496"/>
    <n v="1"/>
    <x v="2"/>
    <n v="0.90480000000000005"/>
    <n v="0.36250000000000004"/>
  </r>
  <r>
    <n v="9754"/>
    <s v="CA-2017-113705"/>
    <x v="991"/>
    <x v="3"/>
    <n v="3"/>
    <x v="10"/>
    <s v="Mon"/>
    <d v="2017-03-29T00:00:00"/>
    <x v="0"/>
    <s v="LC-16870"/>
    <s v="Lena Cacioppo"/>
    <s v="Consumer"/>
    <s v="United States"/>
    <s v="Richmond"/>
    <x v="17"/>
    <n v="23223"/>
    <x v="0"/>
    <s v="OFF-LA-10000476"/>
    <x v="1"/>
    <s v="Labels"/>
    <s v="Avery 05222 Permanent Self-Adhesive File Folder Labels for Typewriters, on Rolls, White, 250/Roll"/>
    <n v="8.26"/>
    <n v="2"/>
    <x v="0"/>
    <n v="3.7995999999999999"/>
    <n v="0.46"/>
  </r>
  <r>
    <n v="9760"/>
    <s v="CA-2016-146913"/>
    <x v="727"/>
    <x v="0"/>
    <n v="10"/>
    <x v="2"/>
    <s v="Mon"/>
    <d v="2016-11-05T00:00:00"/>
    <x v="1"/>
    <s v="SF-20965"/>
    <s v="Sylvia Foulston"/>
    <s v="Corporate"/>
    <s v="United States"/>
    <s v="San Francisco"/>
    <x v="1"/>
    <n v="94109"/>
    <x v="1"/>
    <s v="FUR-CH-10001854"/>
    <x v="0"/>
    <s v="Chairs"/>
    <s v="Office Star - Professional Matrix Back Chair with 2-to-1 Synchro Tilt and Mesh Fabric Seat"/>
    <n v="1403.92"/>
    <n v="5"/>
    <x v="2"/>
    <n v="70.195999999999998"/>
    <n v="4.9999999999999996E-2"/>
  </r>
  <r>
    <n v="9761"/>
    <s v="CA-2017-159135"/>
    <x v="258"/>
    <x v="3"/>
    <n v="11"/>
    <x v="0"/>
    <s v="Sat"/>
    <d v="2017-11-08T00:00:00"/>
    <x v="1"/>
    <s v="KM-16375"/>
    <s v="Katherine Murray"/>
    <s v="Home Office"/>
    <s v="United States"/>
    <s v="Springdale"/>
    <x v="36"/>
    <n v="72762"/>
    <x v="0"/>
    <s v="OFF-AR-10000657"/>
    <x v="1"/>
    <s v="Art"/>
    <s v="Binney &amp; Smith inkTank Desk Highlighter, Chisel Tip, Yellow, 12/Box"/>
    <n v="4.3"/>
    <n v="2"/>
    <x v="0"/>
    <n v="1.419"/>
    <n v="0.33"/>
  </r>
  <r>
    <n v="9765"/>
    <s v="CA-2014-123855"/>
    <x v="1222"/>
    <x v="2"/>
    <n v="6"/>
    <x v="1"/>
    <s v="Wed"/>
    <d v="2014-06-23T00:00:00"/>
    <x v="1"/>
    <s v="MC-18100"/>
    <s v="Mick Crebagga"/>
    <s v="Consumer"/>
    <s v="United States"/>
    <s v="Los Angeles"/>
    <x v="1"/>
    <n v="90036"/>
    <x v="1"/>
    <s v="TEC-PH-10000215"/>
    <x v="2"/>
    <s v="Phones"/>
    <s v="Plantronics Cordless Phone Headset with In-line Volume - M214C"/>
    <n v="139.80000000000001"/>
    <n v="5"/>
    <x v="2"/>
    <n v="12.2325"/>
    <n v="8.7499999999999994E-2"/>
  </r>
  <r>
    <n v="9766"/>
    <s v="CA-2017-101959"/>
    <x v="1223"/>
    <x v="3"/>
    <n v="2"/>
    <x v="11"/>
    <s v="Tue"/>
    <d v="2017-03-06T00:00:00"/>
    <x v="1"/>
    <s v="DB-13660"/>
    <s v="Duane Benoit"/>
    <s v="Consumer"/>
    <s v="United States"/>
    <s v="Middletown"/>
    <x v="29"/>
    <n v="6457"/>
    <x v="3"/>
    <s v="OFF-BI-10001757"/>
    <x v="1"/>
    <s v="Binders"/>
    <s v="Pressboard Hanging Data Binders for Unburst Sheets"/>
    <n v="9.84"/>
    <n v="2"/>
    <x v="0"/>
    <n v="4.7232000000000003"/>
    <n v="0.48000000000000004"/>
  </r>
  <r>
    <n v="9769"/>
    <s v="CA-2017-142328"/>
    <x v="225"/>
    <x v="3"/>
    <n v="12"/>
    <x v="4"/>
    <s v="Thu"/>
    <d v="2017-12-14T00:00:00"/>
    <x v="1"/>
    <s v="TC-21535"/>
    <s v="Tracy Collins"/>
    <s v="Home Office"/>
    <s v="United States"/>
    <s v="San Francisco"/>
    <x v="1"/>
    <n v="94122"/>
    <x v="1"/>
    <s v="OFF-PA-10000380"/>
    <x v="1"/>
    <s v="Paper"/>
    <s v="REDIFORM Incoming/Outgoing Call Register, 11&quot; X 8 1/2&quot;, 100 Messages"/>
    <n v="50.04"/>
    <n v="6"/>
    <x v="0"/>
    <n v="25.02"/>
    <n v="0.5"/>
  </r>
  <r>
    <n v="9770"/>
    <s v="CA-2016-123533"/>
    <x v="387"/>
    <x v="0"/>
    <n v="11"/>
    <x v="0"/>
    <s v="Thu"/>
    <d v="2016-11-30T00:00:00"/>
    <x v="1"/>
    <s v="SC-20050"/>
    <s v="Sample Company A"/>
    <s v="Home Office"/>
    <s v="United States"/>
    <s v="Hialeah"/>
    <x v="2"/>
    <n v="33012"/>
    <x v="0"/>
    <s v="FUR-BO-10001619"/>
    <x v="0"/>
    <s v="Bookcases"/>
    <s v="O'Sullivan Cherrywood Estates Traditional Bookcase"/>
    <n v="339.92"/>
    <n v="5"/>
    <x v="2"/>
    <n v="8.4979999999999993"/>
    <n v="2.4999999999999998E-2"/>
  </r>
  <r>
    <n v="9773"/>
    <s v="CA-2016-104983"/>
    <x v="888"/>
    <x v="0"/>
    <n v="7"/>
    <x v="7"/>
    <s v="Sun"/>
    <d v="2016-07-03T00:00:00"/>
    <x v="3"/>
    <s v="FM-14215"/>
    <s v="Filia McAdams"/>
    <s v="Corporate"/>
    <s v="United States"/>
    <s v="Philadelphia"/>
    <x v="9"/>
    <n v="19143"/>
    <x v="3"/>
    <s v="OFF-PA-10000167"/>
    <x v="1"/>
    <s v="Paper"/>
    <s v="Xerox 1925"/>
    <n v="123.92"/>
    <n v="5"/>
    <x v="2"/>
    <n v="38.725000000000001"/>
    <n v="0.3125"/>
  </r>
  <r>
    <n v="9774"/>
    <s v="CA-2016-160234"/>
    <x v="189"/>
    <x v="0"/>
    <n v="6"/>
    <x v="1"/>
    <s v="Sun"/>
    <d v="2016-07-03T00:00:00"/>
    <x v="1"/>
    <s v="PF-19225"/>
    <s v="Phillip Flathmann"/>
    <s v="Consumer"/>
    <s v="United States"/>
    <s v="Atlanta"/>
    <x v="32"/>
    <n v="30318"/>
    <x v="0"/>
    <s v="TEC-PH-10004434"/>
    <x v="2"/>
    <s v="Phones"/>
    <s v="Cisco IP Phone 7961G VoIP phone - Dark gray"/>
    <n v="135.94999999999999"/>
    <n v="1"/>
    <x v="0"/>
    <n v="39.4255"/>
    <n v="0.29000000000000004"/>
  </r>
  <r>
    <n v="9775"/>
    <s v="CA-2014-169019"/>
    <x v="707"/>
    <x v="2"/>
    <n v="7"/>
    <x v="7"/>
    <s v="Sat"/>
    <d v="2014-07-30T00:00:00"/>
    <x v="1"/>
    <s v="LF-17185"/>
    <s v="Luke Foster"/>
    <s v="Consumer"/>
    <s v="United States"/>
    <s v="San Antonio"/>
    <x v="5"/>
    <n v="78207"/>
    <x v="2"/>
    <s v="OFF-BI-10004995"/>
    <x v="1"/>
    <s v="Binders"/>
    <s v="GBC DocuBind P400 Electric Binding System"/>
    <n v="2177.5839999999998"/>
    <n v="8"/>
    <x v="3"/>
    <n v="-3701.8928000000001"/>
    <n v="-1.7000000000000002"/>
  </r>
  <r>
    <n v="9781"/>
    <s v="CA-2016-153178"/>
    <x v="745"/>
    <x v="0"/>
    <n v="9"/>
    <x v="8"/>
    <s v="Wed"/>
    <d v="2016-09-18T00:00:00"/>
    <x v="1"/>
    <s v="CL-12565"/>
    <s v="Clay Ludtke"/>
    <s v="Consumer"/>
    <s v="United States"/>
    <s v="Long Beach"/>
    <x v="15"/>
    <n v="11561"/>
    <x v="3"/>
    <s v="TEC-PH-10001944"/>
    <x v="2"/>
    <s v="Phones"/>
    <s v="Wi-Ex zBoost YX540 Cellular Phone Signal Booster"/>
    <n v="437.85"/>
    <n v="3"/>
    <x v="0"/>
    <n v="131.35499999999999"/>
    <n v="0.29999999999999993"/>
  </r>
  <r>
    <n v="9783"/>
    <s v="CA-2015-149748"/>
    <x v="70"/>
    <x v="1"/>
    <n v="5"/>
    <x v="5"/>
    <s v="Sun"/>
    <d v="2015-06-02T00:00:00"/>
    <x v="0"/>
    <s v="EM-13825"/>
    <s v="Elizabeth Moffitt"/>
    <s v="Corporate"/>
    <s v="United States"/>
    <s v="Paterson"/>
    <x v="30"/>
    <n v="7501"/>
    <x v="3"/>
    <s v="OFF-PA-10002120"/>
    <x v="1"/>
    <s v="Paper"/>
    <s v="Xerox 1889"/>
    <n v="274.8"/>
    <n v="5"/>
    <x v="0"/>
    <n v="134.65199999999999"/>
    <n v="0.48999999999999994"/>
  </r>
  <r>
    <n v="9787"/>
    <s v="US-2014-114377"/>
    <x v="1124"/>
    <x v="2"/>
    <n v="11"/>
    <x v="0"/>
    <s v="Wed"/>
    <d v="2014-11-05T00:00:00"/>
    <x v="3"/>
    <s v="BG-11035"/>
    <s v="Barry Gonzalez"/>
    <s v="Consumer"/>
    <s v="United States"/>
    <s v="Hampton"/>
    <x v="17"/>
    <n v="23666"/>
    <x v="0"/>
    <s v="FUR-CH-10004754"/>
    <x v="0"/>
    <s v="Chairs"/>
    <s v="Global Stack Chair with Arms, Black"/>
    <n v="149.9"/>
    <n v="5"/>
    <x v="0"/>
    <n v="40.472999999999999"/>
    <n v="0.26999999999999996"/>
  </r>
  <r>
    <n v="9788"/>
    <s v="CA-2017-144491"/>
    <x v="991"/>
    <x v="3"/>
    <n v="3"/>
    <x v="10"/>
    <s v="Mon"/>
    <d v="2017-04-01T00:00:00"/>
    <x v="1"/>
    <s v="CJ-12010"/>
    <s v="Caroline Jumper"/>
    <s v="Consumer"/>
    <s v="United States"/>
    <s v="Houston"/>
    <x v="5"/>
    <n v="77070"/>
    <x v="2"/>
    <s v="FUR-BO-10001811"/>
    <x v="0"/>
    <s v="Bookcases"/>
    <s v="Atlantic Metals Mobile 5-Shelf Bookcases, Custom Colors"/>
    <n v="1023.332"/>
    <n v="5"/>
    <x v="10"/>
    <n v="-30.097999999999999"/>
    <n v="-2.9411764705882353E-2"/>
  </r>
  <r>
    <n v="9792"/>
    <s v="CA-2014-127166"/>
    <x v="368"/>
    <x v="2"/>
    <n v="5"/>
    <x v="5"/>
    <s v="Wed"/>
    <d v="2014-05-23T00:00:00"/>
    <x v="0"/>
    <s v="KH-16360"/>
    <s v="Katherine Hughes"/>
    <s v="Consumer"/>
    <s v="United States"/>
    <s v="Houston"/>
    <x v="5"/>
    <n v="77070"/>
    <x v="2"/>
    <s v="OFF-EN-10003134"/>
    <x v="1"/>
    <s v="Envelopes"/>
    <s v="Staple envelope"/>
    <n v="56.064"/>
    <n v="6"/>
    <x v="2"/>
    <n v="21.024000000000001"/>
    <n v="0.375"/>
  </r>
  <r>
    <n v="9796"/>
    <s v="CA-2016-125920"/>
    <x v="205"/>
    <x v="0"/>
    <n v="5"/>
    <x v="5"/>
    <s v="Sat"/>
    <d v="2016-05-28T00:00:00"/>
    <x v="1"/>
    <s v="SH-19975"/>
    <s v="Sally Hughsby"/>
    <s v="Corporate"/>
    <s v="United States"/>
    <s v="Chicago"/>
    <x v="10"/>
    <n v="60610"/>
    <x v="2"/>
    <s v="OFF-BI-10003429"/>
    <x v="1"/>
    <s v="Binders"/>
    <s v="Cardinal HOLDit! Binder Insert Strips,Extra Strips"/>
    <n v="3.798"/>
    <n v="3"/>
    <x v="3"/>
    <n v="-5.8868999999999998"/>
    <n v="-1.5499999999999998"/>
  </r>
  <r>
    <n v="9797"/>
    <s v="CA-2015-128608"/>
    <x v="1020"/>
    <x v="1"/>
    <n v="1"/>
    <x v="9"/>
    <s v="Mon"/>
    <d v="2015-01-17T00:00:00"/>
    <x v="1"/>
    <s v="CS-12490"/>
    <s v="Cindy Schnelling"/>
    <s v="Corporate"/>
    <s v="United States"/>
    <s v="Toledo"/>
    <x v="24"/>
    <n v="43615"/>
    <x v="3"/>
    <s v="OFF-AR-10001374"/>
    <x v="1"/>
    <s v="Art"/>
    <s v="BIC Brite Liner Highlighters, Chisel Tip"/>
    <n v="10.368"/>
    <n v="2"/>
    <x v="2"/>
    <n v="1.5551999999999999"/>
    <n v="0.15"/>
  </r>
  <r>
    <n v="9802"/>
    <s v="CA-2017-137918"/>
    <x v="363"/>
    <x v="3"/>
    <n v="9"/>
    <x v="8"/>
    <s v="Fri"/>
    <d v="2017-10-06T00:00:00"/>
    <x v="1"/>
    <s v="JK-15730"/>
    <s v="Joe Kamberova"/>
    <s v="Consumer"/>
    <s v="United States"/>
    <s v="Lodi"/>
    <x v="1"/>
    <n v="95240"/>
    <x v="1"/>
    <s v="OFF-SU-10000898"/>
    <x v="1"/>
    <s v="Supplies"/>
    <s v="Acme Hot Forged Carbon Steel Scissors with Nickel-Plated Handles, 3 7/8&quot; Cut, 8&quot;L"/>
    <n v="97.3"/>
    <n v="7"/>
    <x v="0"/>
    <n v="28.216999999999999"/>
    <n v="0.28999999999999998"/>
  </r>
  <r>
    <n v="9803"/>
    <s v="CA-2015-122973"/>
    <x v="1069"/>
    <x v="1"/>
    <n v="7"/>
    <x v="7"/>
    <s v="Sat"/>
    <d v="2015-07-20T00:00:00"/>
    <x v="0"/>
    <s v="PJ-19015"/>
    <s v="Pauline Johnson"/>
    <s v="Consumer"/>
    <s v="United States"/>
    <s v="New York City"/>
    <x v="15"/>
    <n v="10024"/>
    <x v="3"/>
    <s v="OFF-BI-10004182"/>
    <x v="1"/>
    <s v="Binders"/>
    <s v="Economy Binders"/>
    <n v="3.3279999999999998"/>
    <n v="2"/>
    <x v="2"/>
    <n v="1.2063999999999999"/>
    <n v="0.36249999999999999"/>
  </r>
  <r>
    <n v="9806"/>
    <s v="CA-2016-136322"/>
    <x v="147"/>
    <x v="0"/>
    <n v="10"/>
    <x v="2"/>
    <s v="Fri"/>
    <d v="2016-10-26T00:00:00"/>
    <x v="1"/>
    <s v="AP-10720"/>
    <s v="Anne Pryor"/>
    <s v="Home Office"/>
    <s v="United States"/>
    <s v="Fort Lauderdale"/>
    <x v="2"/>
    <n v="33311"/>
    <x v="0"/>
    <s v="FUR-FU-10002878"/>
    <x v="0"/>
    <s v="Furnishings"/>
    <s v="Seth Thomas 14&quot; Day/Date Wall Clock"/>
    <n v="45.567999999999998"/>
    <n v="2"/>
    <x v="2"/>
    <n v="9.6831999999999994"/>
    <n v="0.21249999999999999"/>
  </r>
  <r>
    <n v="9808"/>
    <s v="CA-2017-107209"/>
    <x v="938"/>
    <x v="3"/>
    <n v="7"/>
    <x v="7"/>
    <s v="Thu"/>
    <d v="2017-08-01T00:00:00"/>
    <x v="0"/>
    <s v="JW-15955"/>
    <s v="Joni Wasserman"/>
    <s v="Consumer"/>
    <s v="United States"/>
    <s v="Raleigh"/>
    <x v="3"/>
    <n v="27604"/>
    <x v="0"/>
    <s v="FUR-CH-10001146"/>
    <x v="0"/>
    <s v="Chairs"/>
    <s v="Global Value Mid-Back Manager's Chair, Gray"/>
    <n v="194.84800000000001"/>
    <n v="4"/>
    <x v="2"/>
    <n v="12.178000000000001"/>
    <n v="6.25E-2"/>
  </r>
  <r>
    <n v="9809"/>
    <s v="CA-2017-145093"/>
    <x v="245"/>
    <x v="3"/>
    <n v="7"/>
    <x v="7"/>
    <s v="Fri"/>
    <d v="2017-07-26T00:00:00"/>
    <x v="1"/>
    <s v="PT-19090"/>
    <s v="Pete Takahito"/>
    <s v="Consumer"/>
    <s v="United States"/>
    <s v="Chicago"/>
    <x v="10"/>
    <n v="60623"/>
    <x v="2"/>
    <s v="OFF-BI-10001116"/>
    <x v="1"/>
    <s v="Binders"/>
    <s v="Wilson Jones 1&quot; Hanging DublLock Ring Binders"/>
    <n v="2.1120000000000001"/>
    <n v="2"/>
    <x v="3"/>
    <n v="-3.3792"/>
    <n v="-1.5999999999999999"/>
  </r>
  <r>
    <n v="9810"/>
    <s v="US-2014-139640"/>
    <x v="840"/>
    <x v="2"/>
    <n v="11"/>
    <x v="0"/>
    <s v="Fri"/>
    <d v="2014-11-11T00:00:00"/>
    <x v="0"/>
    <s v="TB-21595"/>
    <s v="Troy Blackwell"/>
    <s v="Consumer"/>
    <s v="United States"/>
    <s v="Portland"/>
    <x v="21"/>
    <n v="97206"/>
    <x v="1"/>
    <s v="OFF-PA-10000304"/>
    <x v="1"/>
    <s v="Paper"/>
    <s v="Xerox 1995"/>
    <n v="25.92"/>
    <n v="5"/>
    <x v="2"/>
    <n v="9.0719999999999992"/>
    <n v="0.34999999999999992"/>
  </r>
  <r>
    <n v="9812"/>
    <s v="CA-2016-117583"/>
    <x v="578"/>
    <x v="0"/>
    <n v="11"/>
    <x v="0"/>
    <s v="Sun"/>
    <d v="2016-11-30T00:00:00"/>
    <x v="2"/>
    <s v="CB-12025"/>
    <s v="Cassandra Brandow"/>
    <s v="Consumer"/>
    <s v="United States"/>
    <s v="East Orange"/>
    <x v="30"/>
    <n v="7017"/>
    <x v="3"/>
    <s v="OFF-PA-10001246"/>
    <x v="1"/>
    <s v="Paper"/>
    <s v="Xerox 215"/>
    <n v="25.92"/>
    <n v="4"/>
    <x v="0"/>
    <n v="12.441599999999999"/>
    <n v="0.47999999999999993"/>
  </r>
  <r>
    <n v="9816"/>
    <s v="CA-2015-162201"/>
    <x v="1208"/>
    <x v="1"/>
    <n v="6"/>
    <x v="1"/>
    <s v="Mon"/>
    <d v="2015-06-12T00:00:00"/>
    <x v="1"/>
    <s v="AG-10495"/>
    <s v="Andrew Gjertsen"/>
    <s v="Corporate"/>
    <s v="United States"/>
    <s v="Saint Petersburg"/>
    <x v="2"/>
    <n v="33710"/>
    <x v="0"/>
    <s v="OFF-PA-10002581"/>
    <x v="1"/>
    <s v="Paper"/>
    <s v="Xerox 1951"/>
    <n v="173.488"/>
    <n v="7"/>
    <x v="2"/>
    <n v="54.215000000000003"/>
    <n v="0.3125"/>
  </r>
  <r>
    <n v="9823"/>
    <s v="US-2014-164406"/>
    <x v="855"/>
    <x v="2"/>
    <n v="8"/>
    <x v="6"/>
    <s v="Fri"/>
    <d v="2014-08-19T00:00:00"/>
    <x v="1"/>
    <s v="BD-11605"/>
    <s v="Brian Dahlen"/>
    <s v="Consumer"/>
    <s v="United States"/>
    <s v="San Francisco"/>
    <x v="1"/>
    <n v="94122"/>
    <x v="1"/>
    <s v="OFF-AP-10003287"/>
    <x v="1"/>
    <s v="Appliances"/>
    <s v="Tripp Lite TLP810NET Broadband Surge for Modem/Fax"/>
    <n v="152.91"/>
    <n v="3"/>
    <x v="0"/>
    <n v="42.814799999999998"/>
    <n v="0.27999999999999997"/>
  </r>
  <r>
    <n v="9828"/>
    <s v="CA-2017-169999"/>
    <x v="248"/>
    <x v="3"/>
    <n v="6"/>
    <x v="1"/>
    <s v="Mon"/>
    <d v="2017-06-26T00:00:00"/>
    <x v="1"/>
    <s v="JS-15685"/>
    <s v="Jim Sink"/>
    <s v="Corporate"/>
    <s v="United States"/>
    <s v="New York City"/>
    <x v="15"/>
    <n v="10035"/>
    <x v="3"/>
    <s v="OFF-ST-10001511"/>
    <x v="1"/>
    <s v="Storage"/>
    <s v="Space Solutions Commercial Steel Shelving"/>
    <n v="129.30000000000001"/>
    <n v="2"/>
    <x v="0"/>
    <n v="6.4649999999999999"/>
    <n v="4.9999999999999996E-2"/>
  </r>
  <r>
    <n v="9833"/>
    <s v="CA-2014-133963"/>
    <x v="595"/>
    <x v="2"/>
    <n v="5"/>
    <x v="5"/>
    <s v="Sun"/>
    <d v="2014-05-22T00:00:00"/>
    <x v="0"/>
    <s v="GA-14515"/>
    <s v="George Ashbrook"/>
    <s v="Consumer"/>
    <s v="United States"/>
    <s v="Dallas"/>
    <x v="5"/>
    <n v="75220"/>
    <x v="2"/>
    <s v="OFF-PA-10001526"/>
    <x v="1"/>
    <s v="Paper"/>
    <s v="Xerox 1949"/>
    <n v="3.984"/>
    <n v="1"/>
    <x v="2"/>
    <n v="1.4441999999999999"/>
    <n v="0.36249999999999999"/>
  </r>
  <r>
    <n v="9834"/>
    <s v="CA-2017-130302"/>
    <x v="32"/>
    <x v="3"/>
    <n v="9"/>
    <x v="8"/>
    <s v="Thu"/>
    <d v="2017-09-19T00:00:00"/>
    <x v="1"/>
    <s v="CY-12745"/>
    <s v="Craig Yedwab"/>
    <s v="Corporate"/>
    <s v="United States"/>
    <s v="Springfield"/>
    <x v="24"/>
    <n v="45503"/>
    <x v="3"/>
    <s v="TEC-AC-10002001"/>
    <x v="2"/>
    <s v="Accessories"/>
    <s v="Logitech Wireless Gaming Headset G930"/>
    <n v="895.94399999999996"/>
    <n v="7"/>
    <x v="2"/>
    <n v="190.38810000000001"/>
    <n v="0.21250000000000002"/>
  </r>
  <r>
    <n v="9835"/>
    <s v="CA-2016-126627"/>
    <x v="1151"/>
    <x v="0"/>
    <n v="10"/>
    <x v="2"/>
    <s v="Mon"/>
    <d v="2016-10-12T00:00:00"/>
    <x v="2"/>
    <s v="WB-21850"/>
    <s v="William Brown"/>
    <s v="Consumer"/>
    <s v="United States"/>
    <s v="La Porte"/>
    <x v="5"/>
    <n v="77571"/>
    <x v="2"/>
    <s v="FUR-FU-10004963"/>
    <x v="0"/>
    <s v="Furnishings"/>
    <s v="Eldon 400 Class Desk Accessories, Black Carbon"/>
    <n v="14"/>
    <n v="4"/>
    <x v="6"/>
    <n v="-6.3"/>
    <n v="-0.45"/>
  </r>
  <r>
    <n v="9837"/>
    <s v="US-2016-125402"/>
    <x v="474"/>
    <x v="0"/>
    <n v="9"/>
    <x v="8"/>
    <s v="Sun"/>
    <d v="2016-10-01T00:00:00"/>
    <x v="1"/>
    <s v="DL-12865"/>
    <s v="Dan Lawera"/>
    <s v="Consumer"/>
    <s v="United States"/>
    <s v="Long Beach"/>
    <x v="1"/>
    <n v="90805"/>
    <x v="1"/>
    <s v="OFF-PA-10000141"/>
    <x v="1"/>
    <s v="Paper"/>
    <s v="Ampad Evidence Wirebond Steno Books, 6&quot; x 9&quot;"/>
    <n v="10.9"/>
    <n v="5"/>
    <x v="0"/>
    <n v="5.1230000000000002"/>
    <n v="0.47000000000000003"/>
  </r>
  <r>
    <n v="9844"/>
    <s v="CA-2014-163867"/>
    <x v="558"/>
    <x v="2"/>
    <n v="6"/>
    <x v="1"/>
    <s v="Tue"/>
    <d v="2014-06-06T00:00:00"/>
    <x v="2"/>
    <s v="RE-19450"/>
    <s v="Richard Eichhorn"/>
    <s v="Consumer"/>
    <s v="United States"/>
    <s v="Decatur"/>
    <x v="10"/>
    <n v="62521"/>
    <x v="2"/>
    <s v="OFF-LA-10001771"/>
    <x v="1"/>
    <s v="Labels"/>
    <s v="Avery 513"/>
    <n v="15.936"/>
    <n v="4"/>
    <x v="2"/>
    <n v="5.1791999999999998"/>
    <n v="0.32500000000000001"/>
  </r>
  <r>
    <n v="9847"/>
    <s v="CA-2017-169327"/>
    <x v="263"/>
    <x v="3"/>
    <n v="9"/>
    <x v="8"/>
    <s v="Sat"/>
    <d v="2017-09-04T00:00:00"/>
    <x v="0"/>
    <s v="MH-17290"/>
    <s v="Marc Harrigan"/>
    <s v="Home Office"/>
    <s v="United States"/>
    <s v="Los Angeles"/>
    <x v="1"/>
    <n v="90008"/>
    <x v="1"/>
    <s v="OFF-AP-10001492"/>
    <x v="1"/>
    <s v="Appliances"/>
    <s v="Acco Six-Outlet Power Strip, 4' Cord Length"/>
    <n v="43.1"/>
    <n v="5"/>
    <x v="0"/>
    <n v="11.206"/>
    <n v="0.25999999999999995"/>
  </r>
  <r>
    <n v="9850"/>
    <s v="CA-2014-142979"/>
    <x v="786"/>
    <x v="2"/>
    <n v="4"/>
    <x v="3"/>
    <s v="Sat"/>
    <d v="2014-04-18T00:00:00"/>
    <x v="1"/>
    <s v="EH-13765"/>
    <s v="Edward Hooks"/>
    <s v="Corporate"/>
    <s v="United States"/>
    <s v="Lodi"/>
    <x v="1"/>
    <n v="95240"/>
    <x v="1"/>
    <s v="OFF-AR-10002987"/>
    <x v="1"/>
    <s v="Art"/>
    <s v="Prismacolor Color Pencil Set"/>
    <n v="39.68"/>
    <n v="2"/>
    <x v="0"/>
    <n v="16.268799999999999"/>
    <n v="0.41"/>
  </r>
  <r>
    <n v="9855"/>
    <s v="CA-2017-138870"/>
    <x v="248"/>
    <x v="3"/>
    <n v="6"/>
    <x v="1"/>
    <s v="Mon"/>
    <d v="2017-06-23T00:00:00"/>
    <x v="1"/>
    <s v="GA-14515"/>
    <s v="George Ashbrook"/>
    <s v="Consumer"/>
    <s v="United States"/>
    <s v="San Francisco"/>
    <x v="1"/>
    <n v="94109"/>
    <x v="1"/>
    <s v="FUR-FU-10002396"/>
    <x v="0"/>
    <s v="Furnishings"/>
    <s v="DAX Copper Panel Document Frame, 5 x 7 Size"/>
    <n v="50.32"/>
    <n v="4"/>
    <x v="0"/>
    <n v="21.134399999999999"/>
    <n v="0.42"/>
  </r>
  <r>
    <n v="9857"/>
    <s v="CA-2014-120950"/>
    <x v="1224"/>
    <x v="2"/>
    <n v="11"/>
    <x v="0"/>
    <s v="Thu"/>
    <d v="2014-11-11T00:00:00"/>
    <x v="1"/>
    <s v="GA-14515"/>
    <s v="George Ashbrook"/>
    <s v="Consumer"/>
    <s v="United States"/>
    <s v="Columbus"/>
    <x v="32"/>
    <n v="31907"/>
    <x v="0"/>
    <s v="OFF-PA-10000587"/>
    <x v="1"/>
    <s v="Paper"/>
    <s v="Array Parchment Paper, Assorted Colors"/>
    <n v="43.68"/>
    <n v="6"/>
    <x v="0"/>
    <n v="20.9664"/>
    <n v="0.48"/>
  </r>
  <r>
    <n v="9858"/>
    <s v="CA-2015-164301"/>
    <x v="511"/>
    <x v="1"/>
    <n v="3"/>
    <x v="10"/>
    <s v="Thu"/>
    <d v="2015-03-30T00:00:00"/>
    <x v="1"/>
    <s v="EB-13840"/>
    <s v="Ellis Ballard"/>
    <s v="Corporate"/>
    <s v="United States"/>
    <s v="Seattle"/>
    <x v="4"/>
    <n v="98103"/>
    <x v="1"/>
    <s v="FUR-TA-10001889"/>
    <x v="0"/>
    <s v="Tables"/>
    <s v="Bush Advantage Collection Racetrack Conference Table"/>
    <n v="3393.68"/>
    <n v="8"/>
    <x v="0"/>
    <n v="610.86239999999998"/>
    <n v="0.18"/>
  </r>
  <r>
    <n v="9859"/>
    <s v="CA-2017-113278"/>
    <x v="421"/>
    <x v="3"/>
    <n v="1"/>
    <x v="9"/>
    <s v="Sat"/>
    <d v="2017-01-20T00:00:00"/>
    <x v="1"/>
    <s v="HR-14770"/>
    <s v="Hallie Redmond"/>
    <s v="Home Office"/>
    <s v="United States"/>
    <s v="Richmond"/>
    <x v="14"/>
    <n v="47374"/>
    <x v="2"/>
    <s v="OFF-ST-10001590"/>
    <x v="1"/>
    <s v="Storage"/>
    <s v="Tenex Personal Project File with Scoop Front Design, Black"/>
    <n v="67.400000000000006"/>
    <n v="5"/>
    <x v="0"/>
    <n v="17.524000000000001"/>
    <n v="0.26"/>
  </r>
  <r>
    <n v="9867"/>
    <s v="US-2015-116981"/>
    <x v="511"/>
    <x v="1"/>
    <n v="3"/>
    <x v="10"/>
    <s v="Thu"/>
    <d v="2015-03-28T00:00:00"/>
    <x v="0"/>
    <s v="SM-20950"/>
    <s v="Suzanne McNair"/>
    <s v="Corporate"/>
    <s v="United States"/>
    <s v="New York City"/>
    <x v="15"/>
    <n v="10009"/>
    <x v="3"/>
    <s v="OFF-ST-10002615"/>
    <x v="1"/>
    <s v="Storage"/>
    <s v="Dual Level, Single-Width Filing Carts"/>
    <n v="1085.42"/>
    <n v="7"/>
    <x v="0"/>
    <n v="282.20920000000001"/>
    <n v="0.26"/>
  </r>
  <r>
    <n v="9869"/>
    <s v="CA-2014-114195"/>
    <x v="300"/>
    <x v="2"/>
    <n v="11"/>
    <x v="0"/>
    <s v="Sat"/>
    <d v="2014-11-03T00:00:00"/>
    <x v="2"/>
    <s v="EA-14035"/>
    <s v="Erin Ashbrook"/>
    <s v="Corporate"/>
    <s v="United States"/>
    <s v="Mason"/>
    <x v="24"/>
    <n v="45040"/>
    <x v="3"/>
    <s v="FUR-FU-10002253"/>
    <x v="0"/>
    <s v="Furnishings"/>
    <s v="Howard Miller 13&quot; Diameter Pewter Finish Round Wall Clock"/>
    <n v="68.703999999999994"/>
    <n v="2"/>
    <x v="2"/>
    <n v="16.3172"/>
    <n v="0.23750000000000002"/>
  </r>
  <r>
    <n v="9872"/>
    <s v="CA-2017-146269"/>
    <x v="828"/>
    <x v="3"/>
    <n v="10"/>
    <x v="2"/>
    <s v="Fri"/>
    <d v="2017-10-06T00:00:00"/>
    <x v="3"/>
    <s v="MH-17455"/>
    <s v="Mark Hamilton"/>
    <s v="Consumer"/>
    <s v="United States"/>
    <s v="Chicago"/>
    <x v="10"/>
    <n v="60623"/>
    <x v="2"/>
    <s v="OFF-ST-10003208"/>
    <x v="1"/>
    <s v="Storage"/>
    <s v="Adjustable Depth Letter/Legal Cart"/>
    <n v="290.33600000000001"/>
    <n v="2"/>
    <x v="2"/>
    <n v="32.662799999999997"/>
    <n v="0.11249999999999999"/>
  </r>
  <r>
    <n v="9874"/>
    <s v="CA-2016-100587"/>
    <x v="107"/>
    <x v="0"/>
    <n v="12"/>
    <x v="4"/>
    <s v="Sat"/>
    <d v="2016-12-14T00:00:00"/>
    <x v="1"/>
    <s v="SL-20155"/>
    <s v="Sara Luxemburg"/>
    <s v="Home Office"/>
    <s v="United States"/>
    <s v="New York City"/>
    <x v="15"/>
    <n v="10024"/>
    <x v="3"/>
    <s v="OFF-PA-10004609"/>
    <x v="1"/>
    <s v="Paper"/>
    <s v="Xerox 221"/>
    <n v="6.48"/>
    <n v="1"/>
    <x v="0"/>
    <n v="3.1103999999999998"/>
    <n v="0.47999999999999993"/>
  </r>
  <r>
    <n v="9875"/>
    <s v="CA-2016-166653"/>
    <x v="924"/>
    <x v="0"/>
    <n v="9"/>
    <x v="8"/>
    <s v="Thu"/>
    <d v="2016-09-24T00:00:00"/>
    <x v="0"/>
    <s v="NP-18685"/>
    <s v="Nora Pelletier"/>
    <s v="Home Office"/>
    <s v="United States"/>
    <s v="Parma"/>
    <x v="24"/>
    <n v="44134"/>
    <x v="3"/>
    <s v="OFF-EN-10003055"/>
    <x v="1"/>
    <s v="Envelopes"/>
    <s v="Blue String-Tie &amp; Button Interoffice Envelopes, 10 x 13"/>
    <n v="63.968000000000004"/>
    <n v="2"/>
    <x v="2"/>
    <n v="19.989999999999998"/>
    <n v="0.31249999999999994"/>
  </r>
  <r>
    <n v="9876"/>
    <s v="CA-2015-130855"/>
    <x v="1225"/>
    <x v="1"/>
    <n v="12"/>
    <x v="4"/>
    <s v="Tue"/>
    <d v="2016-01-05T00:00:00"/>
    <x v="1"/>
    <s v="RF-19840"/>
    <s v="Roy Französisch"/>
    <s v="Consumer"/>
    <s v="United States"/>
    <s v="New York City"/>
    <x v="15"/>
    <n v="10035"/>
    <x v="3"/>
    <s v="OFF-SU-10003936"/>
    <x v="1"/>
    <s v="Supplies"/>
    <s v="Acme Serrated Blade Letter Opener"/>
    <n v="6.36"/>
    <n v="2"/>
    <x v="0"/>
    <n v="6.3600000000000004E-2"/>
    <n v="0.01"/>
  </r>
  <r>
    <n v="9877"/>
    <s v="US-2017-166324"/>
    <x v="689"/>
    <x v="3"/>
    <n v="4"/>
    <x v="3"/>
    <s v="Thu"/>
    <d v="2017-04-21T00:00:00"/>
    <x v="2"/>
    <s v="BE-11455"/>
    <s v="Brad Eason"/>
    <s v="Home Office"/>
    <s v="United States"/>
    <s v="Cleveland"/>
    <x v="24"/>
    <n v="44105"/>
    <x v="3"/>
    <s v="OFF-ST-10000078"/>
    <x v="1"/>
    <s v="Storage"/>
    <s v="Tennsco 6- and 18-Compartment Lockers"/>
    <n v="848.54399999999998"/>
    <n v="4"/>
    <x v="2"/>
    <n v="-21.2136"/>
    <n v="-2.5000000000000001E-2"/>
  </r>
  <r>
    <n v="9880"/>
    <s v="CA-2016-122581"/>
    <x v="1031"/>
    <x v="0"/>
    <n v="8"/>
    <x v="6"/>
    <s v="Sun"/>
    <d v="2016-08-25T00:00:00"/>
    <x v="1"/>
    <s v="JK-15370"/>
    <s v="Jay Kimmel"/>
    <s v="Consumer"/>
    <s v="United States"/>
    <s v="New York City"/>
    <x v="15"/>
    <n v="10035"/>
    <x v="3"/>
    <s v="FUR-CH-10002961"/>
    <x v="0"/>
    <s v="Chairs"/>
    <s v="Leather Task Chair, Black"/>
    <n v="573.17399999999998"/>
    <n v="7"/>
    <x v="9"/>
    <n v="63.686"/>
    <n v="0.11111111111111112"/>
  </r>
  <r>
    <n v="9881"/>
    <s v="CA-2015-104297"/>
    <x v="350"/>
    <x v="1"/>
    <n v="5"/>
    <x v="5"/>
    <s v="Fri"/>
    <d v="2015-05-31T00:00:00"/>
    <x v="2"/>
    <s v="CC-12100"/>
    <s v="Chad Cunningham"/>
    <s v="Home Office"/>
    <s v="United States"/>
    <s v="Cleveland"/>
    <x v="24"/>
    <n v="44105"/>
    <x v="3"/>
    <s v="OFF-PA-10000474"/>
    <x v="1"/>
    <s v="Paper"/>
    <s v="Easy-staple paper"/>
    <n v="85.055999999999997"/>
    <n v="3"/>
    <x v="2"/>
    <n v="28.706399999999999"/>
    <n v="0.33749999999999997"/>
  </r>
  <r>
    <n v="9882"/>
    <s v="CA-2014-153927"/>
    <x v="1129"/>
    <x v="2"/>
    <n v="8"/>
    <x v="6"/>
    <s v="Tue"/>
    <d v="2014-08-13T00:00:00"/>
    <x v="2"/>
    <s v="LL-16840"/>
    <s v="Lauren Leatherbury"/>
    <s v="Consumer"/>
    <s v="United States"/>
    <s v="Woodstock"/>
    <x v="32"/>
    <n v="30188"/>
    <x v="0"/>
    <s v="OFF-BI-10000138"/>
    <x v="1"/>
    <s v="Binders"/>
    <s v="Acco Translucent Poly Ring Binders"/>
    <n v="14.04"/>
    <n v="3"/>
    <x v="0"/>
    <n v="6.7392000000000003"/>
    <n v="0.48000000000000004"/>
  </r>
  <r>
    <n v="9884"/>
    <s v="CA-2014-112291"/>
    <x v="1226"/>
    <x v="2"/>
    <n v="4"/>
    <x v="3"/>
    <s v="Thu"/>
    <d v="2014-04-08T00:00:00"/>
    <x v="1"/>
    <s v="KE-16420"/>
    <s v="Katrina Edelman"/>
    <s v="Corporate"/>
    <s v="United States"/>
    <s v="Los Angeles"/>
    <x v="1"/>
    <n v="90008"/>
    <x v="1"/>
    <s v="OFF-EN-10001415"/>
    <x v="1"/>
    <s v="Envelopes"/>
    <s v="Staple envelope"/>
    <n v="11.16"/>
    <n v="2"/>
    <x v="0"/>
    <n v="5.58"/>
    <n v="0.5"/>
  </r>
  <r>
    <n v="9887"/>
    <s v="CA-2014-146997"/>
    <x v="1207"/>
    <x v="2"/>
    <n v="1"/>
    <x v="9"/>
    <s v="Thu"/>
    <d v="2014-01-27T00:00:00"/>
    <x v="1"/>
    <s v="SG-20605"/>
    <s v="Speros Goranitis"/>
    <s v="Consumer"/>
    <s v="United States"/>
    <s v="Lafayette"/>
    <x v="14"/>
    <n v="47905"/>
    <x v="2"/>
    <s v="OFF-FA-10003467"/>
    <x v="1"/>
    <s v="Fasteners"/>
    <s v="Alliance Big Bands Rubber Bands, 12/Pack"/>
    <n v="5.94"/>
    <n v="3"/>
    <x v="0"/>
    <n v="0"/>
    <n v="0"/>
  </r>
  <r>
    <n v="9888"/>
    <s v="CA-2017-169607"/>
    <x v="383"/>
    <x v="3"/>
    <n v="10"/>
    <x v="2"/>
    <s v="Thu"/>
    <d v="2017-10-15T00:00:00"/>
    <x v="2"/>
    <s v="CA-12265"/>
    <s v="Christina Anderson"/>
    <s v="Consumer"/>
    <s v="United States"/>
    <s v="New York City"/>
    <x v="15"/>
    <n v="10024"/>
    <x v="3"/>
    <s v="OFF-PA-10000477"/>
    <x v="1"/>
    <s v="Paper"/>
    <s v="Xerox 1952"/>
    <n v="9.9600000000000009"/>
    <n v="2"/>
    <x v="0"/>
    <n v="4.6811999999999996"/>
    <n v="0.46999999999999992"/>
  </r>
  <r>
    <n v="9889"/>
    <s v="CA-2015-127544"/>
    <x v="810"/>
    <x v="1"/>
    <n v="8"/>
    <x v="6"/>
    <s v="Sat"/>
    <d v="2015-08-12T00:00:00"/>
    <x v="1"/>
    <s v="RD-19585"/>
    <s v="Rob Dowd"/>
    <s v="Consumer"/>
    <s v="United States"/>
    <s v="Utica"/>
    <x v="15"/>
    <n v="13501"/>
    <x v="3"/>
    <s v="TEC-AC-10000736"/>
    <x v="2"/>
    <s v="Accessories"/>
    <s v="Logitech G600 MMO Gaming Mouse"/>
    <n v="79.989999999999995"/>
    <n v="1"/>
    <x v="0"/>
    <n v="28.796399999999998"/>
    <n v="0.36"/>
  </r>
  <r>
    <n v="9891"/>
    <s v="US-2016-115441"/>
    <x v="196"/>
    <x v="0"/>
    <n v="7"/>
    <x v="7"/>
    <s v="Mon"/>
    <d v="2016-07-28T00:00:00"/>
    <x v="0"/>
    <s v="SH-19975"/>
    <s v="Sally Hughsby"/>
    <s v="Corporate"/>
    <s v="United States"/>
    <s v="Milwaukee"/>
    <x v="6"/>
    <n v="53209"/>
    <x v="2"/>
    <s v="OFF-PA-10004996"/>
    <x v="1"/>
    <s v="Paper"/>
    <s v="Speediset Carbonless Redi-Letter 7&quot; x 8 1/2&quot;"/>
    <n v="20.62"/>
    <n v="2"/>
    <x v="0"/>
    <n v="9.6913999999999998"/>
    <n v="0.47"/>
  </r>
  <r>
    <n v="9896"/>
    <s v="CA-2014-115049"/>
    <x v="464"/>
    <x v="2"/>
    <n v="9"/>
    <x v="8"/>
    <s v="Fri"/>
    <d v="2014-10-01T00:00:00"/>
    <x v="1"/>
    <s v="MM-17920"/>
    <s v="Michael Moore"/>
    <s v="Consumer"/>
    <s v="United States"/>
    <s v="Chicago"/>
    <x v="10"/>
    <n v="60623"/>
    <x v="2"/>
    <s v="TEC-AC-10004859"/>
    <x v="2"/>
    <s v="Accessories"/>
    <s v="Maxell Pro 80 Minute CD-R, 10/Pack"/>
    <n v="153.82400000000001"/>
    <n v="11"/>
    <x v="2"/>
    <n v="38.456000000000003"/>
    <n v="0.25"/>
  </r>
  <r>
    <n v="9898"/>
    <s v="CA-2016-112830"/>
    <x v="112"/>
    <x v="0"/>
    <n v="6"/>
    <x v="1"/>
    <s v="Mon"/>
    <d v="2016-06-10T00:00:00"/>
    <x v="1"/>
    <s v="LP-17095"/>
    <s v="Liz Preis"/>
    <s v="Consumer"/>
    <s v="United States"/>
    <s v="Fairfield"/>
    <x v="24"/>
    <n v="45014"/>
    <x v="3"/>
    <s v="FUR-FU-10004306"/>
    <x v="0"/>
    <s v="Furnishings"/>
    <s v="Electrix Halogen Magnifier Lamp"/>
    <n v="466.32"/>
    <n v="3"/>
    <x v="2"/>
    <n v="34.973999999999997"/>
    <n v="7.4999999999999997E-2"/>
  </r>
  <r>
    <n v="9900"/>
    <s v="US-2014-117380"/>
    <x v="1171"/>
    <x v="2"/>
    <n v="3"/>
    <x v="10"/>
    <s v="Fri"/>
    <d v="2014-04-03T00:00:00"/>
    <x v="1"/>
    <s v="MP-18175"/>
    <s v="Mike Pelletier"/>
    <s v="Home Office"/>
    <s v="United States"/>
    <s v="Springfield"/>
    <x v="24"/>
    <n v="45503"/>
    <x v="3"/>
    <s v="FUR-TA-10000198"/>
    <x v="0"/>
    <s v="Tables"/>
    <s v="Chromcraft Bull-Nose Wood Oval Conference Tables &amp; Bases"/>
    <n v="330.58800000000002"/>
    <n v="1"/>
    <x v="8"/>
    <n v="-143.25479999999999"/>
    <n v="-0.43333333333333329"/>
  </r>
  <r>
    <n v="9901"/>
    <s v="CA-2017-117646"/>
    <x v="169"/>
    <x v="3"/>
    <n v="8"/>
    <x v="6"/>
    <s v="Mon"/>
    <d v="2017-08-25T00:00:00"/>
    <x v="1"/>
    <s v="SC-20845"/>
    <s v="Sung Chung"/>
    <s v="Consumer"/>
    <s v="United States"/>
    <s v="Louisville"/>
    <x v="22"/>
    <n v="80027"/>
    <x v="1"/>
    <s v="OFF-ST-10000036"/>
    <x v="1"/>
    <s v="Storage"/>
    <s v="Recycled Data-Pak for Archival Bound Computer Printouts, 12-1/2 x 12-1/2 x 16"/>
    <n v="237.096"/>
    <n v="3"/>
    <x v="2"/>
    <n v="20.745899999999999"/>
    <n v="8.7499999999999994E-2"/>
  </r>
  <r>
    <n v="9904"/>
    <s v="CA-2014-122609"/>
    <x v="604"/>
    <x v="2"/>
    <n v="11"/>
    <x v="0"/>
    <s v="Wed"/>
    <d v="2014-11-18T00:00:00"/>
    <x v="1"/>
    <s v="DP-13000"/>
    <s v="Darren Powers"/>
    <s v="Consumer"/>
    <s v="United States"/>
    <s v="Carrollton"/>
    <x v="5"/>
    <n v="75007"/>
    <x v="2"/>
    <s v="FUR-FU-10004587"/>
    <x v="0"/>
    <s v="Furnishings"/>
    <s v="GE General Use Halogen Bulbs, 100 Watts, 1 Bulb per Pack"/>
    <n v="25.128"/>
    <n v="3"/>
    <x v="6"/>
    <n v="-6.9101999999999997"/>
    <n v="-0.27499999999999997"/>
  </r>
  <r>
    <n v="9912"/>
    <s v="US-2014-157231"/>
    <x v="266"/>
    <x v="2"/>
    <n v="4"/>
    <x v="3"/>
    <s v="Sat"/>
    <d v="2014-04-09T00:00:00"/>
    <x v="1"/>
    <s v="RP-19855"/>
    <s v="Roy Phan"/>
    <s v="Corporate"/>
    <s v="United States"/>
    <s v="Richmond"/>
    <x v="0"/>
    <n v="40475"/>
    <x v="0"/>
    <s v="OFF-BI-10002852"/>
    <x v="1"/>
    <s v="Binders"/>
    <s v="Ibico Standard Transparent Covers"/>
    <n v="115.36"/>
    <n v="7"/>
    <x v="0"/>
    <n v="56.526400000000002"/>
    <n v="0.49000000000000005"/>
  </r>
  <r>
    <n v="9919"/>
    <s v="CA-2015-105508"/>
    <x v="493"/>
    <x v="1"/>
    <n v="9"/>
    <x v="8"/>
    <s v="Thu"/>
    <d v="2015-09-29T00:00:00"/>
    <x v="1"/>
    <s v="JF-15190"/>
    <s v="Jamie Frazer"/>
    <s v="Consumer"/>
    <s v="United States"/>
    <s v="New York City"/>
    <x v="15"/>
    <n v="10035"/>
    <x v="3"/>
    <s v="OFF-EN-10003055"/>
    <x v="1"/>
    <s v="Envelopes"/>
    <s v="Blue String-Tie &amp; Button Interoffice Envelopes, 10 x 13"/>
    <n v="39.979999999999997"/>
    <n v="1"/>
    <x v="0"/>
    <n v="17.991"/>
    <n v="0.45"/>
  </r>
  <r>
    <n v="9920"/>
    <s v="CA-2016-149272"/>
    <x v="540"/>
    <x v="0"/>
    <n v="3"/>
    <x v="10"/>
    <s v="Tue"/>
    <d v="2016-03-19T00:00:00"/>
    <x v="1"/>
    <s v="MY-18295"/>
    <s v="Muhammed Yedwab"/>
    <s v="Corporate"/>
    <s v="United States"/>
    <s v="Bryan"/>
    <x v="5"/>
    <n v="77803"/>
    <x v="2"/>
    <s v="FUR-CH-10000863"/>
    <x v="0"/>
    <s v="Chairs"/>
    <s v="Novimex Swivel Fabric Task Chair"/>
    <n v="528.42999999999995"/>
    <n v="5"/>
    <x v="4"/>
    <n v="-143.43100000000001"/>
    <n v="-0.27142857142857146"/>
  </r>
  <r>
    <n v="9922"/>
    <s v="CA-2014-111360"/>
    <x v="156"/>
    <x v="2"/>
    <n v="11"/>
    <x v="0"/>
    <s v="Mon"/>
    <d v="2014-11-30T00:00:00"/>
    <x v="1"/>
    <s v="AT-10435"/>
    <s v="Alyssa Tate"/>
    <s v="Home Office"/>
    <s v="United States"/>
    <s v="Akron"/>
    <x v="24"/>
    <n v="44312"/>
    <x v="3"/>
    <s v="OFF-BI-10003350"/>
    <x v="1"/>
    <s v="Binders"/>
    <s v="Acco Expandable Hanging Binders"/>
    <n v="5.742"/>
    <n v="3"/>
    <x v="7"/>
    <n v="-4.5936000000000003"/>
    <n v="-0.8"/>
  </r>
  <r>
    <n v="9923"/>
    <s v="US-2017-162124"/>
    <x v="633"/>
    <x v="3"/>
    <n v="5"/>
    <x v="5"/>
    <s v="Sat"/>
    <d v="2017-05-10T00:00:00"/>
    <x v="1"/>
    <s v="JF-15490"/>
    <s v="Jeremy Farry"/>
    <s v="Consumer"/>
    <s v="United States"/>
    <s v="Chicago"/>
    <x v="10"/>
    <n v="60653"/>
    <x v="2"/>
    <s v="TEC-AC-10001990"/>
    <x v="2"/>
    <s v="Accessories"/>
    <s v="Kensington Orbit Wireless Mobile Trackball for PC and Mac"/>
    <n v="191.96799999999999"/>
    <n v="4"/>
    <x v="2"/>
    <n v="28.795200000000001"/>
    <n v="0.15000000000000002"/>
  </r>
  <r>
    <n v="9924"/>
    <s v="CA-2015-159534"/>
    <x v="304"/>
    <x v="1"/>
    <n v="3"/>
    <x v="10"/>
    <s v="Fri"/>
    <d v="2015-03-23T00:00:00"/>
    <x v="2"/>
    <s v="DH-13075"/>
    <s v="Dave Hallsten"/>
    <s v="Corporate"/>
    <s v="United States"/>
    <s v="New York City"/>
    <x v="15"/>
    <n v="10035"/>
    <x v="3"/>
    <s v="OFF-BI-10003982"/>
    <x v="1"/>
    <s v="Binders"/>
    <s v="Wilson Jones Century Plastic Molded Ring Binders"/>
    <n v="49.847999999999999"/>
    <n v="3"/>
    <x v="2"/>
    <n v="16.823699999999999"/>
    <n v="0.33749999999999997"/>
  </r>
  <r>
    <n v="9929"/>
    <s v="CA-2016-129630"/>
    <x v="905"/>
    <x v="0"/>
    <n v="9"/>
    <x v="8"/>
    <s v="Sun"/>
    <d v="2016-09-04T00:00:00"/>
    <x v="3"/>
    <s v="IM-15055"/>
    <s v="Ionia McGrath"/>
    <s v="Consumer"/>
    <s v="United States"/>
    <s v="San Francisco"/>
    <x v="1"/>
    <n v="94122"/>
    <x v="1"/>
    <s v="FUR-FU-10000260"/>
    <x v="0"/>
    <s v="Furnishings"/>
    <s v="6&quot; Cubicle Wall Clock, Black"/>
    <n v="24.27"/>
    <n v="3"/>
    <x v="0"/>
    <n v="8.7371999999999996"/>
    <n v="0.36"/>
  </r>
  <r>
    <n v="9931"/>
    <s v="CA-2015-104948"/>
    <x v="50"/>
    <x v="1"/>
    <n v="11"/>
    <x v="0"/>
    <s v="Fri"/>
    <d v="2015-11-17T00:00:00"/>
    <x v="1"/>
    <s v="KH-16510"/>
    <s v="Keith Herrera"/>
    <s v="Consumer"/>
    <s v="United States"/>
    <s v="San Bernardino"/>
    <x v="1"/>
    <n v="92404"/>
    <x v="1"/>
    <s v="OFF-BI-10001267"/>
    <x v="1"/>
    <s v="Binders"/>
    <s v="Universal Recycled Hanging Pressboard Report Binders, Letter Size"/>
    <n v="9.8719999999999999"/>
    <n v="2"/>
    <x v="2"/>
    <n v="3.4552"/>
    <n v="0.35000000000000003"/>
  </r>
  <r>
    <n v="9934"/>
    <s v="CA-2014-166555"/>
    <x v="381"/>
    <x v="2"/>
    <n v="7"/>
    <x v="7"/>
    <s v="Fri"/>
    <d v="2014-07-14T00:00:00"/>
    <x v="2"/>
    <s v="JK-15205"/>
    <s v="Jamie Kunitz"/>
    <s v="Consumer"/>
    <s v="United States"/>
    <s v="Niagara Falls"/>
    <x v="15"/>
    <n v="14304"/>
    <x v="3"/>
    <s v="TEC-PH-10004912"/>
    <x v="2"/>
    <s v="Phones"/>
    <s v="Cisco SPA112 2 Port Phone Adapter"/>
    <n v="164.85"/>
    <n v="3"/>
    <x v="0"/>
    <n v="47.8065"/>
    <n v="0.29000000000000004"/>
  </r>
  <r>
    <n v="9937"/>
    <s v="CA-2017-132955"/>
    <x v="92"/>
    <x v="3"/>
    <n v="6"/>
    <x v="1"/>
    <s v="Sat"/>
    <d v="2017-06-28T00:00:00"/>
    <x v="1"/>
    <s v="SC-20575"/>
    <s v="Sonia Cooley"/>
    <s v="Consumer"/>
    <s v="United States"/>
    <s v="Cranston"/>
    <x v="34"/>
    <n v="2920"/>
    <x v="3"/>
    <s v="OFF-BI-10002735"/>
    <x v="1"/>
    <s v="Binders"/>
    <s v="GBC Prestige Therm-A-Bind Covers"/>
    <n v="102.93"/>
    <n v="3"/>
    <x v="0"/>
    <n v="48.377099999999999"/>
    <n v="0.47"/>
  </r>
  <r>
    <n v="9938"/>
    <s v="CA-2016-164889"/>
    <x v="1227"/>
    <x v="0"/>
    <n v="6"/>
    <x v="1"/>
    <s v="Fri"/>
    <d v="2016-06-06T00:00:00"/>
    <x v="0"/>
    <s v="CP-12340"/>
    <s v="Christine Phan"/>
    <s v="Corporate"/>
    <s v="United States"/>
    <s v="Los Angeles"/>
    <x v="1"/>
    <n v="90049"/>
    <x v="1"/>
    <s v="FUR-TA-10001676"/>
    <x v="0"/>
    <s v="Tables"/>
    <s v="Hon 61000 Series Interactive Training Tables"/>
    <n v="71.087999999999994"/>
    <n v="2"/>
    <x v="2"/>
    <n v="-1.7771999999999999"/>
    <n v="-2.5000000000000001E-2"/>
  </r>
  <r>
    <n v="9939"/>
    <s v="CA-2016-169824"/>
    <x v="932"/>
    <x v="0"/>
    <n v="12"/>
    <x v="4"/>
    <s v="Mon"/>
    <d v="2016-12-17T00:00:00"/>
    <x v="1"/>
    <s v="NS-18640"/>
    <s v="Noel Staavos"/>
    <s v="Corporate"/>
    <s v="United States"/>
    <s v="New York City"/>
    <x v="15"/>
    <n v="10009"/>
    <x v="3"/>
    <s v="FUR-FU-10004864"/>
    <x v="0"/>
    <s v="Furnishings"/>
    <s v="Eldon 500 Class Desk Accessories"/>
    <n v="60.35"/>
    <n v="5"/>
    <x v="0"/>
    <n v="19.915500000000002"/>
    <n v="0.33"/>
  </r>
  <r>
    <n v="9942"/>
    <s v="CA-2017-164028"/>
    <x v="220"/>
    <x v="3"/>
    <n v="11"/>
    <x v="0"/>
    <s v="Fri"/>
    <d v="2017-11-30T00:00:00"/>
    <x v="1"/>
    <s v="JL-15835"/>
    <s v="John Lee"/>
    <s v="Consumer"/>
    <s v="United States"/>
    <s v="San Francisco"/>
    <x v="1"/>
    <n v="94122"/>
    <x v="1"/>
    <s v="TEC-AC-10001772"/>
    <x v="2"/>
    <s v="Accessories"/>
    <s v="Memorex Mini Travel Drive 16 GB USB 2.0 Flash Drive"/>
    <n v="223.58"/>
    <n v="14"/>
    <x v="0"/>
    <n v="87.196200000000005"/>
    <n v="0.39"/>
  </r>
  <r>
    <n v="9943"/>
    <s v="CA-2014-143371"/>
    <x v="129"/>
    <x v="2"/>
    <n v="12"/>
    <x v="4"/>
    <s v="Sun"/>
    <d v="2015-01-03T00:00:00"/>
    <x v="1"/>
    <s v="MD-17350"/>
    <s v="Maribeth Dona"/>
    <s v="Consumer"/>
    <s v="United States"/>
    <s v="Anaheim"/>
    <x v="1"/>
    <n v="92804"/>
    <x v="1"/>
    <s v="OFF-ST-10001128"/>
    <x v="1"/>
    <s v="Storage"/>
    <s v="Carina Mini System Audio Rack, Model AR050B"/>
    <n v="998.82"/>
    <n v="9"/>
    <x v="0"/>
    <n v="29.964600000000001"/>
    <n v="0.03"/>
  </r>
  <r>
    <n v="9945"/>
    <s v="CA-2015-145415"/>
    <x v="1228"/>
    <x v="1"/>
    <n v="4"/>
    <x v="3"/>
    <s v="Sun"/>
    <d v="2015-04-17T00:00:00"/>
    <x v="0"/>
    <s v="RD-19660"/>
    <s v="Robert Dilbeck"/>
    <s v="Home Office"/>
    <s v="United States"/>
    <s v="Seattle"/>
    <x v="4"/>
    <n v="98103"/>
    <x v="1"/>
    <s v="OFF-ST-10000419"/>
    <x v="1"/>
    <s v="Storage"/>
    <s v="Rogers Jumbo File, Granite"/>
    <n v="40.74"/>
    <n v="3"/>
    <x v="0"/>
    <n v="0.40739999999999998"/>
    <n v="9.9999999999999985E-3"/>
  </r>
  <r>
    <n v="9946"/>
    <s v="CA-2014-111157"/>
    <x v="1081"/>
    <x v="2"/>
    <n v="3"/>
    <x v="10"/>
    <s v="Sun"/>
    <d v="2014-03-06T00:00:00"/>
    <x v="1"/>
    <s v="NH-18610"/>
    <s v="Nicole Hansen"/>
    <s v="Corporate"/>
    <s v="United States"/>
    <s v="Philadelphia"/>
    <x v="9"/>
    <n v="19120"/>
    <x v="3"/>
    <s v="OFF-PA-10000327"/>
    <x v="1"/>
    <s v="Paper"/>
    <s v="Xerox 1971"/>
    <n v="3.4239999999999999"/>
    <n v="1"/>
    <x v="2"/>
    <n v="1.07"/>
    <n v="0.3125"/>
  </r>
  <r>
    <n v="9948"/>
    <s v="CA-2017-121559"/>
    <x v="698"/>
    <x v="3"/>
    <n v="6"/>
    <x v="1"/>
    <s v="Thu"/>
    <d v="2017-06-03T00:00:00"/>
    <x v="0"/>
    <s v="HW-14935"/>
    <s v="Helen Wasserman"/>
    <s v="Corporate"/>
    <s v="United States"/>
    <s v="Indianapolis"/>
    <x v="14"/>
    <n v="46203"/>
    <x v="2"/>
    <s v="FUR-CH-10003746"/>
    <x v="0"/>
    <s v="Chairs"/>
    <s v="Hon 4070 Series Pagoda Round Back Stacking Chairs"/>
    <n v="1925.88"/>
    <n v="6"/>
    <x v="0"/>
    <n v="539.24639999999999"/>
    <n v="0.27999999999999997"/>
  </r>
  <r>
    <n v="9953"/>
    <s v="CA-2015-141593"/>
    <x v="636"/>
    <x v="1"/>
    <n v="12"/>
    <x v="4"/>
    <s v="Mon"/>
    <d v="2015-12-16T00:00:00"/>
    <x v="0"/>
    <s v="DB-12970"/>
    <s v="Darren Budd"/>
    <s v="Corporate"/>
    <s v="United States"/>
    <s v="Los Angeles"/>
    <x v="1"/>
    <n v="90045"/>
    <x v="1"/>
    <s v="OFF-BI-10001153"/>
    <x v="1"/>
    <s v="Binders"/>
    <s v="Ibico Recycled Grain-Textured Covers"/>
    <n v="55.264000000000003"/>
    <n v="2"/>
    <x v="2"/>
    <n v="20.724"/>
    <n v="0.375"/>
  </r>
  <r>
    <n v="9957"/>
    <s v="US-2014-143287"/>
    <x v="7"/>
    <x v="2"/>
    <n v="11"/>
    <x v="0"/>
    <s v="Tue"/>
    <d v="2014-11-17T00:00:00"/>
    <x v="1"/>
    <s v="KN-16705"/>
    <s v="Kristina Nunn"/>
    <s v="Home Office"/>
    <s v="United States"/>
    <s v="New Rochelle"/>
    <x v="15"/>
    <n v="10801"/>
    <x v="3"/>
    <s v="OFF-PA-10001776"/>
    <x v="1"/>
    <s v="Paper"/>
    <s v="Wirebound Message Books, Four 2 3/4&quot; x 5&quot; Forms per Page, 600 Sets per Book"/>
    <n v="46.35"/>
    <n v="5"/>
    <x v="0"/>
    <n v="21.784500000000001"/>
    <n v="0.47000000000000003"/>
  </r>
  <r>
    <n v="9960"/>
    <s v="CA-2017-137421"/>
    <x v="828"/>
    <x v="3"/>
    <n v="10"/>
    <x v="2"/>
    <s v="Fri"/>
    <d v="2017-10-11T00:00:00"/>
    <x v="1"/>
    <s v="AJ-10945"/>
    <s v="Ashley Jarboe"/>
    <s v="Consumer"/>
    <s v="United States"/>
    <s v="Chandler"/>
    <x v="16"/>
    <n v="85224"/>
    <x v="1"/>
    <s v="OFF-AR-10001761"/>
    <x v="1"/>
    <s v="Art"/>
    <s v="Avery Hi-Liter Smear-Safe Highlighters"/>
    <n v="9.3439999999999994"/>
    <n v="2"/>
    <x v="2"/>
    <n v="1.8688"/>
    <n v="0.2"/>
  </r>
  <r>
    <n v="9961"/>
    <s v="CA-2017-141446"/>
    <x v="118"/>
    <x v="3"/>
    <n v="9"/>
    <x v="8"/>
    <s v="Sat"/>
    <d v="2017-09-18T00:00:00"/>
    <x v="0"/>
    <s v="CL-12700"/>
    <s v="Craig Leslie"/>
    <s v="Home Office"/>
    <s v="United States"/>
    <s v="Florence"/>
    <x v="0"/>
    <n v="41042"/>
    <x v="0"/>
    <s v="TEC-AC-10002305"/>
    <x v="2"/>
    <s v="Accessories"/>
    <s v="KeyTronic E03601U1 - Keyboard - Beige"/>
    <n v="18"/>
    <n v="1"/>
    <x v="0"/>
    <n v="3.24"/>
    <n v="0.18000000000000002"/>
  </r>
  <r>
    <n v="9962"/>
    <s v="CA-2015-168088"/>
    <x v="528"/>
    <x v="1"/>
    <n v="3"/>
    <x v="10"/>
    <s v="Thu"/>
    <d v="2015-03-22T00:00:00"/>
    <x v="2"/>
    <s v="CM-12655"/>
    <s v="Corinna Mitchell"/>
    <s v="Home Office"/>
    <s v="United States"/>
    <s v="Houston"/>
    <x v="5"/>
    <n v="77041"/>
    <x v="2"/>
    <s v="OFF-PA-10000675"/>
    <x v="1"/>
    <s v="Paper"/>
    <s v="Xerox 1919"/>
    <n v="65.584000000000003"/>
    <n v="2"/>
    <x v="2"/>
    <n v="23.7742"/>
    <n v="0.36249999999999999"/>
  </r>
  <r>
    <n v="9964"/>
    <s v="CA-2015-143700"/>
    <x v="351"/>
    <x v="1"/>
    <n v="7"/>
    <x v="7"/>
    <s v="Sun"/>
    <d v="2015-07-26T00:00:00"/>
    <x v="3"/>
    <s v="AS-10240"/>
    <s v="Alan Shonely"/>
    <s v="Consumer"/>
    <s v="United States"/>
    <s v="Philadelphia"/>
    <x v="9"/>
    <n v="19140"/>
    <x v="3"/>
    <s v="OFF-PA-10003072"/>
    <x v="1"/>
    <s v="Paper"/>
    <s v="Eureka Recycled Copy Paper 8 1/2&quot; x 11&quot;, Ream"/>
    <n v="10.368"/>
    <n v="2"/>
    <x v="2"/>
    <n v="3.6288"/>
    <n v="0.35"/>
  </r>
  <r>
    <n v="9965"/>
    <s v="CA-2016-146374"/>
    <x v="5"/>
    <x v="0"/>
    <n v="12"/>
    <x v="4"/>
    <s v="Mon"/>
    <d v="2016-12-10T00:00:00"/>
    <x v="0"/>
    <s v="HE-14800"/>
    <s v="Harold Engle"/>
    <s v="Corporate"/>
    <s v="United States"/>
    <s v="Newark"/>
    <x v="13"/>
    <n v="19711"/>
    <x v="3"/>
    <s v="FUR-FU-10002671"/>
    <x v="0"/>
    <s v="Furnishings"/>
    <s v="Electrix 20W Halogen Replacement Bulb for Zoom-In Desk Lamp"/>
    <n v="13.4"/>
    <n v="1"/>
    <x v="0"/>
    <n v="6.4320000000000004"/>
    <n v="0.48000000000000004"/>
  </r>
  <r>
    <n v="9968"/>
    <s v="CA-2017-153871"/>
    <x v="157"/>
    <x v="3"/>
    <n v="12"/>
    <x v="4"/>
    <s v="Mon"/>
    <d v="2017-12-17T00:00:00"/>
    <x v="1"/>
    <s v="RB-19435"/>
    <s v="Richard Bierner"/>
    <s v="Consumer"/>
    <s v="United States"/>
    <s v="Plainfield"/>
    <x v="30"/>
    <n v="7060"/>
    <x v="3"/>
    <s v="OFF-BI-10004209"/>
    <x v="1"/>
    <s v="Binders"/>
    <s v="Fellowes Twister Kit, Gray/Clear, 3/pkg"/>
    <n v="40.200000000000003"/>
    <n v="5"/>
    <x v="0"/>
    <n v="18.09"/>
    <n v="0.44999999999999996"/>
  </r>
  <r>
    <n v="9971"/>
    <s v="CA-2015-103772"/>
    <x v="1137"/>
    <x v="1"/>
    <n v="6"/>
    <x v="1"/>
    <s v="Sun"/>
    <d v="2015-07-02T00:00:00"/>
    <x v="1"/>
    <s v="MP-17470"/>
    <s v="Mark Packer"/>
    <s v="Home Office"/>
    <s v="United States"/>
    <s v="Smyrna"/>
    <x v="32"/>
    <n v="30080"/>
    <x v="0"/>
    <s v="OFF-BI-10002867"/>
    <x v="1"/>
    <s v="Binders"/>
    <s v="GBC Recycled Regency Composition Covers"/>
    <n v="119.56"/>
    <n v="2"/>
    <x v="0"/>
    <n v="54.997599999999998"/>
    <n v="0.45999999999999996"/>
  </r>
  <r>
    <n v="9973"/>
    <s v="CA-2016-130225"/>
    <x v="108"/>
    <x v="0"/>
    <n v="9"/>
    <x v="8"/>
    <s v="Sun"/>
    <d v="2016-09-17T00:00:00"/>
    <x v="1"/>
    <s v="RC-19960"/>
    <s v="Ryan Crowe"/>
    <s v="Consumer"/>
    <s v="United States"/>
    <s v="Houston"/>
    <x v="5"/>
    <n v="77041"/>
    <x v="2"/>
    <s v="OFF-EN-10000056"/>
    <x v="1"/>
    <s v="Envelopes"/>
    <s v="Cameo Buff Policy Envelopes"/>
    <n v="99.567999999999998"/>
    <n v="2"/>
    <x v="2"/>
    <n v="33.604199999999999"/>
    <n v="0.33750000000000002"/>
  </r>
  <r>
    <n v="9974"/>
    <s v="US-2016-103674"/>
    <x v="406"/>
    <x v="0"/>
    <n v="12"/>
    <x v="4"/>
    <s v="Tue"/>
    <d v="2016-12-10T00:00:00"/>
    <x v="1"/>
    <s v="AP-10720"/>
    <s v="Anne Pryor"/>
    <s v="Home Office"/>
    <s v="United States"/>
    <s v="Los Angeles"/>
    <x v="1"/>
    <n v="90032"/>
    <x v="1"/>
    <s v="TEC-PH-10004080"/>
    <x v="2"/>
    <s v="Phones"/>
    <s v="Avaya 5410 Digital phone"/>
    <n v="271.95999999999998"/>
    <n v="5"/>
    <x v="2"/>
    <n v="27.196000000000002"/>
    <n v="0.10000000000000002"/>
  </r>
  <r>
    <n v="9981"/>
    <s v="US-2015-151435"/>
    <x v="680"/>
    <x v="1"/>
    <n v="9"/>
    <x v="8"/>
    <s v="Sun"/>
    <d v="2015-09-09T00:00:00"/>
    <x v="0"/>
    <s v="SW-20455"/>
    <s v="Shaun Weien"/>
    <s v="Consumer"/>
    <s v="United States"/>
    <s v="Lafayette"/>
    <x v="28"/>
    <n v="70506"/>
    <x v="0"/>
    <s v="FUR-TA-10001039"/>
    <x v="0"/>
    <s v="Tables"/>
    <s v="KI Adjustable-Height Table"/>
    <n v="85.98"/>
    <n v="1"/>
    <x v="0"/>
    <n v="22.354800000000001"/>
    <n v="0.26"/>
  </r>
  <r>
    <n v="9982"/>
    <s v="CA-2017-163566"/>
    <x v="643"/>
    <x v="3"/>
    <n v="8"/>
    <x v="6"/>
    <s v="Thu"/>
    <d v="2017-08-06T00:00:00"/>
    <x v="2"/>
    <s v="TB-21055"/>
    <s v="Ted Butterfield"/>
    <s v="Consumer"/>
    <s v="United States"/>
    <s v="Fairfield"/>
    <x v="24"/>
    <n v="45014"/>
    <x v="3"/>
    <s v="OFF-LA-10004484"/>
    <x v="1"/>
    <s v="Labels"/>
    <s v="Avery 476"/>
    <n v="16.52"/>
    <n v="5"/>
    <x v="2"/>
    <n v="5.3689999999999998"/>
    <n v="0.32500000000000001"/>
  </r>
  <r>
    <n v="9983"/>
    <s v="US-2016-157728"/>
    <x v="924"/>
    <x v="0"/>
    <n v="9"/>
    <x v="8"/>
    <s v="Thu"/>
    <d v="2016-09-28T00:00:00"/>
    <x v="1"/>
    <s v="RC-19960"/>
    <s v="Ryan Crowe"/>
    <s v="Consumer"/>
    <s v="United States"/>
    <s v="Grand Rapids"/>
    <x v="12"/>
    <n v="49505"/>
    <x v="2"/>
    <s v="OFF-PA-10002195"/>
    <x v="1"/>
    <s v="Paper"/>
    <s v="RSVP Cards &amp; Envelopes, Blank White, 8-1/2&quot; X 11&quot;, 24 Cards/25 Envelopes/Set"/>
    <n v="35.56"/>
    <n v="7"/>
    <x v="0"/>
    <n v="16.713200000000001"/>
    <n v="0.47"/>
  </r>
  <r>
    <n v="9985"/>
    <s v="CA-2015-100251"/>
    <x v="956"/>
    <x v="1"/>
    <n v="5"/>
    <x v="5"/>
    <s v="Sun"/>
    <d v="2015-05-23T00:00:00"/>
    <x v="1"/>
    <s v="DV-13465"/>
    <s v="Dianna Vittorini"/>
    <s v="Consumer"/>
    <s v="United States"/>
    <s v="Long Beach"/>
    <x v="15"/>
    <n v="11561"/>
    <x v="3"/>
    <s v="OFF-LA-10003766"/>
    <x v="1"/>
    <s v="Labels"/>
    <s v="Self-Adhesive Removable Labels"/>
    <n v="31.5"/>
    <n v="10"/>
    <x v="0"/>
    <n v="15.12"/>
    <n v="0.48"/>
  </r>
  <r>
    <n v="9987"/>
    <s v="CA-2016-125794"/>
    <x v="320"/>
    <x v="0"/>
    <n v="9"/>
    <x v="8"/>
    <s v="Thu"/>
    <d v="2016-10-03T00:00:00"/>
    <x v="1"/>
    <s v="ML-17410"/>
    <s v="Maris LaWare"/>
    <s v="Consumer"/>
    <s v="United States"/>
    <s v="Los Angeles"/>
    <x v="1"/>
    <n v="90008"/>
    <x v="1"/>
    <s v="TEC-AC-10003399"/>
    <x v="2"/>
    <s v="Accessories"/>
    <s v="Memorex Mini Travel Drive 64 GB USB 2.0 Flash Drive"/>
    <n v="36.24"/>
    <n v="1"/>
    <x v="0"/>
    <n v="15.220800000000001"/>
    <n v="0.42"/>
  </r>
  <r>
    <n v="9991"/>
    <s v="CA-2017-121258"/>
    <x v="422"/>
    <x v="3"/>
    <n v="2"/>
    <x v="11"/>
    <s v="Sun"/>
    <d v="2017-03-03T00:00:00"/>
    <x v="1"/>
    <s v="DB-13060"/>
    <s v="Dave Brooks"/>
    <s v="Consumer"/>
    <s v="United States"/>
    <s v="Costa Mesa"/>
    <x v="1"/>
    <n v="92627"/>
    <x v="1"/>
    <s v="FUR-FU-10000747"/>
    <x v="0"/>
    <s v="Furnishings"/>
    <s v="Tenex B1-RE Series Chair Mats for Low Pile Carpets"/>
    <n v="91.96"/>
    <n v="2"/>
    <x v="0"/>
    <n v="15.6332"/>
    <n v="0.17"/>
  </r>
  <r>
    <n v="9994"/>
    <s v="CA-2017-119914"/>
    <x v="461"/>
    <x v="3"/>
    <n v="5"/>
    <x v="5"/>
    <s v="Thu"/>
    <d v="2017-05-09T00:00:00"/>
    <x v="0"/>
    <s v="CC-12220"/>
    <s v="Chris Cortes"/>
    <s v="Consumer"/>
    <s v="United States"/>
    <s v="Westminster"/>
    <x v="1"/>
    <n v="92683"/>
    <x v="1"/>
    <s v="OFF-AP-10002684"/>
    <x v="1"/>
    <s v="Appliances"/>
    <s v="Acco 7-Outlet Masterpiece Power Center, Wihtout Fax/Phone Line Protection"/>
    <n v="243.16"/>
    <n v="2"/>
    <x v="0"/>
    <n v="72.947999999999993"/>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8509D8-D0EB-4D01-BBAB-3C92D1D6FC33}" name="PivotTable6"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44" showAll="0"/>
    <pivotField showAll="0"/>
    <pivotField axis="axisRow" numFmtId="9" showAll="0">
      <items count="13">
        <item x="0"/>
        <item x="9"/>
        <item x="11"/>
        <item x="2"/>
        <item x="4"/>
        <item x="10"/>
        <item x="8"/>
        <item x="1"/>
        <item x="5"/>
        <item x="6"/>
        <item x="7"/>
        <item x="3"/>
        <item t="default"/>
      </items>
    </pivotField>
    <pivotField dataField="1" numFmtId="44" showAll="0"/>
    <pivotField numFmtId="9" showAll="0"/>
    <pivotField showAll="0" defaultSubtotal="0"/>
    <pivotField showAll="0" defaultSubtotal="0"/>
    <pivotField showAll="0" defaultSubtotal="0">
      <items count="6">
        <item x="1"/>
        <item x="2"/>
        <item x="3"/>
        <item x="4"/>
        <item x="5"/>
        <item x="0"/>
      </items>
    </pivotField>
  </pivotFields>
  <rowFields count="1">
    <field x="23"/>
  </rowFields>
  <rowItems count="13">
    <i>
      <x/>
    </i>
    <i>
      <x v="1"/>
    </i>
    <i>
      <x v="2"/>
    </i>
    <i>
      <x v="3"/>
    </i>
    <i>
      <x v="4"/>
    </i>
    <i>
      <x v="5"/>
    </i>
    <i>
      <x v="6"/>
    </i>
    <i>
      <x v="7"/>
    </i>
    <i>
      <x v="8"/>
    </i>
    <i>
      <x v="9"/>
    </i>
    <i>
      <x v="10"/>
    </i>
    <i>
      <x v="11"/>
    </i>
    <i t="grand">
      <x/>
    </i>
  </rowItems>
  <colItems count="1">
    <i/>
  </colItems>
  <dataFields count="1">
    <dataField name="Sum of Profit" fld="24" baseField="0" baseItem="0" numFmtId="44"/>
  </dataFields>
  <formats count="1">
    <format dxfId="37">
      <pivotArea collapsedLevelsAreSubtotals="1" fieldPosition="0">
        <references count="1">
          <reference field="23" count="11">
            <x v="0"/>
            <x v="1"/>
            <x v="2"/>
            <x v="3"/>
            <x v="4"/>
            <x v="5"/>
            <x v="6"/>
            <x v="7"/>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BD2E22-52BF-4CDD-A8C5-EC72BFA5B747}" name="PivotTable39"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O5:AP6" firstHeaderRow="0" firstDataRow="1" firstDataCol="0"/>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44" showAll="0"/>
    <pivotField showAll="0"/>
    <pivotField dataField="1" numFmtId="9" showAll="0"/>
    <pivotField dataField="1" numFmtId="44" showAll="0"/>
    <pivotField numFmtId="9" showAll="0"/>
    <pivotField showAll="0" defaultSubtotal="0"/>
    <pivotField showAll="0" defaultSubtotal="0"/>
    <pivotField showAll="0" defaultSubtotal="0">
      <items count="6">
        <item x="1"/>
        <item x="2"/>
        <item x="3"/>
        <item x="4"/>
        <item x="5"/>
        <item x="0"/>
      </items>
    </pivotField>
  </pivotFields>
  <rowItems count="1">
    <i/>
  </rowItems>
  <colFields count="1">
    <field x="-2"/>
  </colFields>
  <colItems count="2">
    <i>
      <x/>
    </i>
    <i i="1">
      <x v="1"/>
    </i>
  </colItems>
  <dataFields count="2">
    <dataField name="Sum of Discount" fld="23" baseField="0" baseItem="0" numFmtId="9"/>
    <dataField name="Sum of Profit" fld="24" baseField="0" baseItem="0" numFmtId="44"/>
  </dataFields>
  <formats count="1">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179C8E-3AAE-422B-9685-79C3E5BF4BE7}" name="PivotTable38" cacheId="697"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location ref="AJ3:AK52"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44" showAll="0"/>
    <pivotField dataField="1" showAll="0"/>
    <pivotField numFmtId="9" showAll="0"/>
    <pivotField numFmtId="4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1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Quantity" fld="22" baseField="0" baseItem="0"/>
  </dataFields>
  <formats count="2">
    <format dxfId="9">
      <pivotArea grandRow="1"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C7A7C8-D1FC-4656-BCC2-654C89BB3855}" name="PivotTable37" cacheId="697"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26">
  <location ref="AG3:AH15"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44" showAll="0"/>
    <pivotField showAll="0"/>
    <pivotField numFmtId="9" showAll="0"/>
    <pivotField numFmtId="44" showAll="0"/>
    <pivotField dataField="1" numFmtId="9"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26"/>
  </rowFields>
  <rowItems count="12">
    <i>
      <x v="1"/>
    </i>
    <i>
      <x v="2"/>
    </i>
    <i>
      <x v="3"/>
    </i>
    <i>
      <x v="4"/>
    </i>
    <i>
      <x v="5"/>
    </i>
    <i>
      <x v="6"/>
    </i>
    <i>
      <x v="7"/>
    </i>
    <i>
      <x v="8"/>
    </i>
    <i>
      <x v="9"/>
    </i>
    <i>
      <x v="10"/>
    </i>
    <i>
      <x v="11"/>
    </i>
    <i>
      <x v="12"/>
    </i>
  </rowItems>
  <colItems count="1">
    <i/>
  </colItems>
  <dataFields count="1">
    <dataField name="Average of Profit Margin" fld="25" subtotal="average" baseField="26" baseItem="1" numFmtId="9"/>
  </dataFields>
  <formats count="5">
    <format dxfId="4">
      <pivotArea grandRow="1" outline="0" collapsedLevelsAreSubtotals="1" fieldPosition="0"/>
    </format>
    <format dxfId="5">
      <pivotArea dataOnly="0" labelOnly="1" outline="0" axis="axisValues" fieldPosition="0"/>
    </format>
    <format dxfId="6">
      <pivotArea collapsedLevelsAreSubtotals="1" fieldPosition="0">
        <references count="1">
          <reference field="26" count="12">
            <x v="1"/>
            <x v="2"/>
            <x v="3"/>
            <x v="4"/>
            <x v="5"/>
            <x v="6"/>
            <x v="7"/>
            <x v="8"/>
            <x v="9"/>
            <x v="10"/>
            <x v="11"/>
            <x v="12"/>
          </reference>
        </references>
      </pivotArea>
    </format>
    <format dxfId="7">
      <pivotArea collapsedLevelsAreSubtotals="1" fieldPosition="0">
        <references count="1">
          <reference field="26" count="1">
            <x v="1"/>
          </reference>
        </references>
      </pivotArea>
    </format>
    <format dxfId="8">
      <pivotArea collapsedLevelsAreSubtotals="1" fieldPosition="0">
        <references count="1">
          <reference field="26" count="11">
            <x v="2"/>
            <x v="3"/>
            <x v="4"/>
            <x v="5"/>
            <x v="6"/>
            <x v="7"/>
            <x v="8"/>
            <x v="9"/>
            <x v="10"/>
            <x v="11"/>
            <x v="12"/>
          </reference>
        </references>
      </pivotArea>
    </format>
  </format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E04F18-7B7E-4AB7-81B2-24CB00512E6B}" name="PivotTable35" cacheId="697"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location ref="AD3:AE6"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44" showAll="0"/>
    <pivotField showAll="0"/>
    <pivotField dataField="1" numFmtId="9" showAll="0"/>
    <pivotField numFmtId="4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18"/>
  </rowFields>
  <rowItems count="3">
    <i>
      <x/>
    </i>
    <i>
      <x v="1"/>
    </i>
    <i>
      <x v="2"/>
    </i>
  </rowItems>
  <colItems count="1">
    <i/>
  </colItems>
  <dataFields count="1">
    <dataField name="Average of Discount" fld="23" subtotal="average" baseField="18" baseItem="1" numFmtId="9"/>
  </dataFields>
  <formats count="2">
    <format dxfId="15">
      <pivotArea grandRow="1" outline="0" collapsedLevelsAreSubtotals="1" fieldPosition="0"/>
    </format>
    <format dxfId="16">
      <pivotArea dataOnly="0" labelOnly="1" outline="0" axis="axisValues" fieldPosition="0"/>
    </format>
  </formats>
  <chartFormats count="5">
    <chartFormat chart="3" format="14"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8" count="1" selected="0">
            <x v="0"/>
          </reference>
        </references>
      </pivotArea>
    </chartFormat>
    <chartFormat chart="3" format="16">
      <pivotArea type="data" outline="0" fieldPosition="0">
        <references count="2">
          <reference field="4294967294" count="1" selected="0">
            <x v="0"/>
          </reference>
          <reference field="18" count="1" selected="0">
            <x v="2"/>
          </reference>
        </references>
      </pivotArea>
    </chartFormat>
    <chartFormat chart="3"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F6E53A-192E-4FA9-A40F-130C07246796}" name="PivotTable34"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Z3:AA7"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44" showAll="0"/>
    <pivotField showAll="0"/>
    <pivotField numFmtId="9" showAll="0"/>
    <pivotField numFmtId="44" showAll="0"/>
    <pivotField dataField="1"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18"/>
  </rowFields>
  <rowItems count="4">
    <i>
      <x/>
    </i>
    <i>
      <x v="1"/>
    </i>
    <i>
      <x v="2"/>
    </i>
    <i t="grand">
      <x/>
    </i>
  </rowItems>
  <colItems count="1">
    <i/>
  </colItems>
  <dataFields count="1">
    <dataField name="Sum of Profit Margin" fld="25" baseField="0" baseItem="0" numFmtId="9"/>
  </dataFields>
  <formats count="3">
    <format dxfId="19">
      <pivotArea grandRow="1" outline="0" collapsedLevelsAreSubtotals="1" fieldPosition="0"/>
    </format>
    <format dxfId="18">
      <pivotArea collapsedLevelsAreSubtotals="1" fieldPosition="0">
        <references count="1">
          <reference field="18" count="0"/>
        </references>
      </pivotArea>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1AFCEB-A9DC-4D48-A767-D51F50B0F4EF}" name="PivotTable33"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W3:X8"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44" showAll="0"/>
    <pivotField dataField="1" showAll="0"/>
    <pivotField numFmtId="9" showAll="0"/>
    <pivotField numFmtId="4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8"/>
  </rowFields>
  <rowItems count="5">
    <i>
      <x/>
    </i>
    <i>
      <x v="1"/>
    </i>
    <i>
      <x v="2"/>
    </i>
    <i>
      <x v="3"/>
    </i>
    <i t="grand">
      <x/>
    </i>
  </rowItems>
  <colItems count="1">
    <i/>
  </colItems>
  <dataFields count="1">
    <dataField name="Sum of Quantity" fld="22" baseField="8" baseItem="0"/>
  </dataFields>
  <formats count="1">
    <format dxfId="20">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 chart="3" format="9">
      <pivotArea type="data" outline="0" fieldPosition="0">
        <references count="2">
          <reference field="4294967294" count="1" selected="0">
            <x v="0"/>
          </reference>
          <reference field="8" count="1" selected="0">
            <x v="2"/>
          </reference>
        </references>
      </pivotArea>
    </chartFormat>
    <chartFormat chart="3"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2DF704-51D5-46F9-A446-DC330EAC655D}" name="PivotTable29"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R3:T8" firstHeaderRow="0"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44" showAll="0"/>
    <pivotField showAll="0"/>
    <pivotField numFmtId="9" showAll="0"/>
    <pivotField dataField="1" numFmtId="4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16"/>
  </rowFields>
  <rowItems count="5">
    <i>
      <x/>
    </i>
    <i>
      <x v="1"/>
    </i>
    <i>
      <x v="2"/>
    </i>
    <i>
      <x v="3"/>
    </i>
    <i t="grand">
      <x/>
    </i>
  </rowItems>
  <colFields count="1">
    <field x="-2"/>
  </colFields>
  <colItems count="2">
    <i>
      <x/>
    </i>
    <i i="1">
      <x v="1"/>
    </i>
  </colItems>
  <dataFields count="2">
    <dataField name="Sum of Sales" fld="21" baseField="0" baseItem="0" numFmtId="44"/>
    <dataField name="Sum of Profit" fld="24" baseField="0" baseItem="0" numFmtId="44"/>
  </dataFields>
  <formats count="1">
    <format dxfId="21">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986214-42B2-4AF8-AB12-B2123D7B9542}" name="PivotTable27"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N3:P53" firstHeaderRow="0"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44" showAll="0"/>
    <pivotField showAll="0"/>
    <pivotField numFmtId="9" showAll="0"/>
    <pivotField dataField="1" numFmtId="4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1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21" baseField="0" baseItem="0" numFmtId="44"/>
    <dataField name="Sum of Profit" fld="24" baseField="0" baseItem="0" numFmtId="44"/>
  </dataFields>
  <formats count="1">
    <format dxfId="2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CC5794-6574-420D-ACA5-716835669E04}" name="PivotTable26"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location ref="J3:L16" firstHeaderRow="0"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items count="13">
        <item x="9"/>
        <item x="11"/>
        <item x="10"/>
        <item x="3"/>
        <item x="5"/>
        <item x="1"/>
        <item x="7"/>
        <item x="6"/>
        <item x="8"/>
        <item x="2"/>
        <item x="0"/>
        <item x="4"/>
        <item t="default"/>
      </items>
    </pivotField>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44" showAll="0"/>
    <pivotField showAll="0"/>
    <pivotField numFmtId="9" showAll="0"/>
    <pivotField dataField="1" numFmtId="44" showAll="0"/>
    <pivotField numFmtId="9"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1"/>
        <item x="2"/>
        <item x="3"/>
        <item x="4"/>
        <item x="5"/>
        <item x="0"/>
      </items>
    </pivotField>
  </pivotFields>
  <rowFields count="1">
    <field x="26"/>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21" baseField="0" baseItem="0" numFmtId="44"/>
    <dataField name="Sum of Profit" fld="24" baseField="0" baseItem="0" numFmtId="44"/>
  </dataFields>
  <formats count="1">
    <format dxfId="23">
      <pivotArea grandRow="1" outline="0" collapsedLevelsAreSubtotals="1" fieldPosition="0"/>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346CF8-3F0E-492A-99D1-EF5FD5B4EB77}" name="PivotTable24"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3:H8"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44" showAll="0"/>
    <pivotField showAll="0"/>
    <pivotField numFmtId="9" showAll="0"/>
    <pivotField numFmtId="44" showAll="0"/>
    <pivotField numFmtId="9" showAll="0"/>
    <pivotField showAll="0" defaultSubtotal="0"/>
    <pivotField showAll="0" defaultSubtotal="0"/>
    <pivotField axis="axisRow" showAll="0" defaultSubtotal="0">
      <items count="6">
        <item x="1"/>
        <item x="2"/>
        <item x="3"/>
        <item x="4"/>
        <item x="5"/>
        <item x="0"/>
      </items>
    </pivotField>
  </pivotFields>
  <rowFields count="1">
    <field x="28"/>
  </rowFields>
  <rowItems count="5">
    <i>
      <x/>
    </i>
    <i>
      <x v="1"/>
    </i>
    <i>
      <x v="2"/>
    </i>
    <i>
      <x v="3"/>
    </i>
    <i t="grand">
      <x/>
    </i>
  </rowItems>
  <colItems count="1">
    <i/>
  </colItems>
  <dataFields count="1">
    <dataField name="Sum of Sales" fld="21" baseField="0" baseItem="0" numFmtId="44"/>
  </dataFields>
  <formats count="1">
    <format dxfId="2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9D0B5D-EB43-4021-A028-1A546B4BAC1C}" name="PivotTable23"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3:E7"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44" showAll="0"/>
    <pivotField showAll="0"/>
    <pivotField numFmtId="9" showAll="0"/>
    <pivotField numFmtId="44" showAll="0"/>
    <pivotField numFmtId="9" showAll="0"/>
    <pivotField showAll="0" defaultSubtotal="0"/>
    <pivotField showAll="0" defaultSubtotal="0"/>
    <pivotField showAll="0" defaultSubtotal="0">
      <items count="6">
        <item x="1"/>
        <item x="2"/>
        <item x="3"/>
        <item x="4"/>
        <item x="5"/>
        <item x="0"/>
      </items>
    </pivotField>
  </pivotFields>
  <rowFields count="1">
    <field x="18"/>
  </rowFields>
  <rowItems count="4">
    <i>
      <x/>
    </i>
    <i>
      <x v="1"/>
    </i>
    <i>
      <x v="2"/>
    </i>
    <i t="grand">
      <x/>
    </i>
  </rowItems>
  <colItems count="1">
    <i/>
  </colItems>
  <dataFields count="1">
    <dataField name="Sum of Sales" fld="21" baseField="0" baseItem="0" numFmtId="44"/>
  </dataFields>
  <formats count="4">
    <format dxfId="28">
      <pivotArea collapsedLevelsAreSubtotals="1" fieldPosition="0">
        <references count="1">
          <reference field="18" count="1">
            <x v="0"/>
          </reference>
        </references>
      </pivotArea>
    </format>
    <format dxfId="27">
      <pivotArea collapsedLevelsAreSubtotals="1" fieldPosition="0">
        <references count="1">
          <reference field="18" count="1">
            <x v="1"/>
          </reference>
        </references>
      </pivotArea>
    </format>
    <format dxfId="26">
      <pivotArea collapsedLevelsAreSubtotals="1" fieldPosition="0">
        <references count="1">
          <reference field="18" count="1">
            <x v="2"/>
          </reference>
        </references>
      </pivotArea>
    </format>
    <format dxfId="2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F716D7-21A6-4ACB-A770-DF4E8505795F}" name="PivotTable22" cacheId="69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A3:B7" firstHeaderRow="1" firstDataRow="1" firstDataCol="1"/>
  <pivotFields count="29">
    <pivotField showAll="0"/>
    <pivotField showAll="0"/>
    <pivotField numFmtId="165" showAll="0">
      <items count="1238">
        <item m="1" x="1233"/>
        <item x="276"/>
        <item x="573"/>
        <item x="1032"/>
        <item x="1164"/>
        <item x="231"/>
        <item x="319"/>
        <item x="268"/>
        <item x="285"/>
        <item x="1109"/>
        <item x="623"/>
        <item x="358"/>
        <item x="1033"/>
        <item x="1040"/>
        <item x="404"/>
        <item m="1" x="1236"/>
        <item x="1207"/>
        <item x="751"/>
        <item x="907"/>
        <item x="833"/>
        <item m="1" x="1230"/>
        <item x="862"/>
        <item x="214"/>
        <item x="560"/>
        <item x="508"/>
        <item x="516"/>
        <item x="641"/>
        <item x="314"/>
        <item x="1209"/>
        <item x="1051"/>
        <item x="180"/>
        <item x="1041"/>
        <item x="1158"/>
        <item x="453"/>
        <item x="1216"/>
        <item x="1082"/>
        <item x="975"/>
        <item x="799"/>
        <item x="1162"/>
        <item x="1113"/>
        <item x="1044"/>
        <item x="1214"/>
        <item x="72"/>
        <item x="1081"/>
        <item x="222"/>
        <item x="527"/>
        <item x="1190"/>
        <item x="1003"/>
        <item x="415"/>
        <item x="515"/>
        <item x="616"/>
        <item x="233"/>
        <item x="873"/>
        <item x="458"/>
        <item x="767"/>
        <item x="1088"/>
        <item x="90"/>
        <item x="576"/>
        <item x="887"/>
        <item x="972"/>
        <item x="723"/>
        <item x="954"/>
        <item x="1171"/>
        <item x="1154"/>
        <item x="803"/>
        <item x="687"/>
        <item x="467"/>
        <item x="1057"/>
        <item x="1226"/>
        <item x="524"/>
        <item x="266"/>
        <item x="321"/>
        <item x="944"/>
        <item x="910"/>
        <item x="902"/>
        <item x="786"/>
        <item x="138"/>
        <item x="1163"/>
        <item x="164"/>
        <item x="885"/>
        <item x="982"/>
        <item x="1012"/>
        <item x="416"/>
        <item x="1146"/>
        <item x="485"/>
        <item x="570"/>
        <item x="755"/>
        <item x="579"/>
        <item x="331"/>
        <item x="1007"/>
        <item x="1068"/>
        <item x="520"/>
        <item x="414"/>
        <item x="947"/>
        <item x="454"/>
        <item x="1115"/>
        <item x="1199"/>
        <item x="308"/>
        <item x="1019"/>
        <item x="217"/>
        <item x="549"/>
        <item x="8"/>
        <item x="286"/>
        <item x="1169"/>
        <item x="821"/>
        <item x="595"/>
        <item x="940"/>
        <item x="668"/>
        <item x="368"/>
        <item x="852"/>
        <item x="234"/>
        <item x="768"/>
        <item x="591"/>
        <item x="539"/>
        <item x="278"/>
        <item x="1055"/>
        <item x="987"/>
        <item x="1173"/>
        <item x="106"/>
        <item x="269"/>
        <item x="558"/>
        <item x="608"/>
        <item x="568"/>
        <item x="159"/>
        <item x="780"/>
        <item x="3"/>
        <item x="1220"/>
        <item x="601"/>
        <item x="1021"/>
        <item x="343"/>
        <item x="733"/>
        <item x="1099"/>
        <item x="1222"/>
        <item x="880"/>
        <item x="260"/>
        <item x="168"/>
        <item x="667"/>
        <item m="1" x="1234"/>
        <item x="399"/>
        <item x="696"/>
        <item x="306"/>
        <item x="289"/>
        <item x="476"/>
        <item x="267"/>
        <item x="774"/>
        <item x="1126"/>
        <item x="259"/>
        <item x="519"/>
        <item x="965"/>
        <item x="996"/>
        <item x="863"/>
        <item x="381"/>
        <item x="136"/>
        <item x="980"/>
        <item x="682"/>
        <item x="853"/>
        <item x="664"/>
        <item x="861"/>
        <item x="831"/>
        <item x="606"/>
        <item x="191"/>
        <item x="149"/>
        <item x="735"/>
        <item x="707"/>
        <item x="915"/>
        <item x="1058"/>
        <item x="1016"/>
        <item x="598"/>
        <item x="1089"/>
        <item x="93"/>
        <item x="469"/>
        <item x="79"/>
        <item x="901"/>
        <item x="232"/>
        <item x="128"/>
        <item x="427"/>
        <item x="1129"/>
        <item x="855"/>
        <item x="556"/>
        <item x="651"/>
        <item x="706"/>
        <item x="1066"/>
        <item x="958"/>
        <item x="705"/>
        <item x="824"/>
        <item x="55"/>
        <item x="86"/>
        <item x="9"/>
        <item x="547"/>
        <item x="1188"/>
        <item x="878"/>
        <item x="413"/>
        <item x="808"/>
        <item x="1004"/>
        <item x="738"/>
        <item x="1121"/>
        <item x="554"/>
        <item x="78"/>
        <item x="338"/>
        <item x="1071"/>
        <item x="1097"/>
        <item x="170"/>
        <item x="103"/>
        <item x="80"/>
        <item x="1111"/>
        <item x="1096"/>
        <item x="326"/>
        <item x="111"/>
        <item x="59"/>
        <item x="158"/>
        <item x="356"/>
        <item x="860"/>
        <item x="146"/>
        <item x="789"/>
        <item x="464"/>
        <item x="127"/>
        <item x="447"/>
        <item x="408"/>
        <item x="584"/>
        <item x="1196"/>
        <item x="847"/>
        <item x="459"/>
        <item x="772"/>
        <item x="1077"/>
        <item x="190"/>
        <item x="272"/>
        <item x="1166"/>
        <item x="1144"/>
        <item x="977"/>
        <item x="851"/>
        <item x="36"/>
        <item x="302"/>
        <item x="1061"/>
        <item x="766"/>
        <item x="1074"/>
        <item x="1132"/>
        <item x="635"/>
        <item x="535"/>
        <item x="22"/>
        <item x="615"/>
        <item x="68"/>
        <item x="741"/>
        <item x="1084"/>
        <item x="960"/>
        <item x="1213"/>
        <item x="911"/>
        <item x="193"/>
        <item x="653"/>
        <item x="300"/>
        <item x="976"/>
        <item x="928"/>
        <item x="130"/>
        <item x="1124"/>
        <item x="1224"/>
        <item x="840"/>
        <item m="1" x="1229"/>
        <item x="186"/>
        <item x="844"/>
        <item x="7"/>
        <item x="604"/>
        <item x="683"/>
        <item x="644"/>
        <item x="904"/>
        <item x="661"/>
        <item x="724"/>
        <item x="84"/>
        <item x="1161"/>
        <item x="866"/>
        <item x="750"/>
        <item x="530"/>
        <item x="156"/>
        <item x="638"/>
        <item x="35"/>
        <item x="498"/>
        <item x="679"/>
        <item x="500"/>
        <item x="948"/>
        <item x="585"/>
        <item x="265"/>
        <item x="637"/>
        <item x="769"/>
        <item x="29"/>
        <item x="771"/>
        <item x="1029"/>
        <item x="586"/>
        <item x="335"/>
        <item x="323"/>
        <item x="429"/>
        <item x="732"/>
        <item x="634"/>
        <item x="531"/>
        <item x="753"/>
        <item x="503"/>
        <item x="173"/>
        <item x="411"/>
        <item x="1052"/>
        <item x="1086"/>
        <item x="846"/>
        <item x="163"/>
        <item x="58"/>
        <item x="419"/>
        <item x="129"/>
        <item x="281"/>
        <item x="125"/>
        <item x="517"/>
        <item x="98"/>
        <item x="1008"/>
        <item x="1054"/>
        <item x="951"/>
        <item x="1167"/>
        <item x="1141"/>
        <item x="550"/>
        <item x="1020"/>
        <item x="999"/>
        <item x="183"/>
        <item x="1122"/>
        <item x="648"/>
        <item x="1170"/>
        <item x="1202"/>
        <item x="742"/>
        <item x="1219"/>
        <item x="561"/>
        <item x="43"/>
        <item x="301"/>
        <item x="522"/>
        <item x="1103"/>
        <item x="284"/>
        <item x="97"/>
        <item x="1153"/>
        <item x="961"/>
        <item x="583"/>
        <item x="1127"/>
        <item x="949"/>
        <item x="759"/>
        <item x="775"/>
        <item x="926"/>
        <item x="1197"/>
        <item x="1064"/>
        <item x="906"/>
        <item x="102"/>
        <item x="874"/>
        <item x="56"/>
        <item x="613"/>
        <item x="695"/>
        <item x="1101"/>
        <item x="929"/>
        <item x="995"/>
        <item x="364"/>
        <item x="892"/>
        <item x="646"/>
        <item x="942"/>
        <item x="1001"/>
        <item x="198"/>
        <item x="747"/>
        <item x="528"/>
        <item x="304"/>
        <item x="1110"/>
        <item x="203"/>
        <item x="388"/>
        <item x="536"/>
        <item x="511"/>
        <item x="1070"/>
        <item x="261"/>
        <item x="366"/>
        <item x="1106"/>
        <item x="1046"/>
        <item x="783"/>
        <item x="385"/>
        <item x="57"/>
        <item x="740"/>
        <item x="998"/>
        <item x="264"/>
        <item x="883"/>
        <item x="345"/>
        <item x="1228"/>
        <item x="654"/>
        <item x="1218"/>
        <item x="389"/>
        <item x="781"/>
        <item x="24"/>
        <item x="1078"/>
        <item x="700"/>
        <item x="1119"/>
        <item x="1095"/>
        <item x="994"/>
        <item x="332"/>
        <item x="33"/>
        <item x="378"/>
        <item x="152"/>
        <item x="1073"/>
        <item x="28"/>
        <item x="486"/>
        <item x="936"/>
        <item x="903"/>
        <item x="124"/>
        <item x="814"/>
        <item x="409"/>
        <item m="1" x="1235"/>
        <item x="1189"/>
        <item x="1217"/>
        <item x="788"/>
        <item x="1145"/>
        <item x="262"/>
        <item x="1053"/>
        <item x="492"/>
        <item x="956"/>
        <item x="1205"/>
        <item x="1125"/>
        <item x="1025"/>
        <item x="1178"/>
        <item x="292"/>
        <item x="1133"/>
        <item x="439"/>
        <item x="984"/>
        <item x="71"/>
        <item x="350"/>
        <item x="1045"/>
        <item x="70"/>
        <item x="925"/>
        <item x="590"/>
        <item x="1114"/>
        <item x="718"/>
        <item x="1208"/>
        <item x="983"/>
        <item x="827"/>
        <item x="815"/>
        <item x="382"/>
        <item x="448"/>
        <item x="917"/>
        <item x="379"/>
        <item x="649"/>
        <item x="969"/>
        <item x="777"/>
        <item x="1015"/>
        <item x="137"/>
        <item x="534"/>
        <item x="605"/>
        <item x="153"/>
        <item x="1137"/>
        <item x="681"/>
        <item x="736"/>
        <item x="229"/>
        <item x="430"/>
        <item x="757"/>
        <item x="377"/>
        <item x="946"/>
        <item x="581"/>
        <item x="843"/>
        <item x="652"/>
        <item x="979"/>
        <item x="559"/>
        <item x="1172"/>
        <item x="743"/>
        <item x="784"/>
        <item x="1069"/>
        <item x="487"/>
        <item x="600"/>
        <item x="857"/>
        <item x="1112"/>
        <item x="392"/>
        <item x="351"/>
        <item x="1092"/>
        <item x="117"/>
        <item x="371"/>
        <item x="506"/>
        <item x="986"/>
        <item x="1072"/>
        <item x="701"/>
        <item x="971"/>
        <item x="810"/>
        <item x="101"/>
        <item x="541"/>
        <item x="1062"/>
        <item x="858"/>
        <item x="758"/>
        <item x="744"/>
        <item x="490"/>
        <item x="290"/>
        <item x="418"/>
        <item x="836"/>
        <item x="251"/>
        <item x="763"/>
        <item x="372"/>
        <item x="829"/>
        <item x="1108"/>
        <item x="283"/>
        <item x="135"/>
        <item x="37"/>
        <item x="403"/>
        <item x="574"/>
        <item x="680"/>
        <item x="67"/>
        <item x="1009"/>
        <item x="228"/>
        <item x="856"/>
        <item x="805"/>
        <item x="1102"/>
        <item x="468"/>
        <item x="423"/>
        <item x="1212"/>
        <item x="14"/>
        <item x="226"/>
        <item x="441"/>
        <item x="1175"/>
        <item x="478"/>
        <item x="355"/>
        <item x="493"/>
        <item x="12"/>
        <item x="120"/>
        <item x="869"/>
        <item x="690"/>
        <item x="483"/>
        <item x="650"/>
        <item x="291"/>
        <item x="241"/>
        <item x="346"/>
        <item x="1043"/>
        <item x="328"/>
        <item x="993"/>
        <item x="2"/>
        <item x="88"/>
        <item x="312"/>
        <item x="52"/>
        <item x="1136"/>
        <item x="867"/>
        <item x="1085"/>
        <item x="923"/>
        <item x="1176"/>
        <item x="417"/>
        <item x="916"/>
        <item x="1034"/>
        <item x="964"/>
        <item x="659"/>
        <item x="369"/>
        <item x="1100"/>
        <item x="625"/>
        <item x="89"/>
        <item x="546"/>
        <item x="121"/>
        <item x="499"/>
        <item x="596"/>
        <item x="373"/>
        <item x="208"/>
        <item x="624"/>
        <item x="526"/>
        <item x="113"/>
        <item x="1210"/>
        <item x="764"/>
        <item x="50"/>
        <item x="713"/>
        <item x="218"/>
        <item x="544"/>
        <item x="967"/>
        <item x="895"/>
        <item x="311"/>
        <item x="82"/>
        <item x="6"/>
        <item x="518"/>
        <item x="27"/>
        <item x="662"/>
        <item x="647"/>
        <item x="154"/>
        <item x="109"/>
        <item x="238"/>
        <item x="669"/>
        <item x="491"/>
        <item x="155"/>
        <item x="779"/>
        <item x="894"/>
        <item x="398"/>
        <item x="213"/>
        <item x="572"/>
        <item x="362"/>
        <item x="889"/>
        <item x="552"/>
        <item x="294"/>
        <item x="348"/>
        <item x="636"/>
        <item x="83"/>
        <item m="1" x="1231"/>
        <item x="992"/>
        <item x="216"/>
        <item x="543"/>
        <item x="139"/>
        <item x="376"/>
        <item x="930"/>
        <item x="702"/>
        <item x="100"/>
        <item x="703"/>
        <item x="206"/>
        <item x="17"/>
        <item x="75"/>
        <item x="1225"/>
        <item x="1076"/>
        <item x="617"/>
        <item x="1000"/>
        <item x="830"/>
        <item x="804"/>
        <item x="318"/>
        <item x="673"/>
        <item x="1131"/>
        <item x="845"/>
        <item x="989"/>
        <item x="380"/>
        <item x="1150"/>
        <item x="798"/>
        <item x="13"/>
        <item x="325"/>
        <item x="797"/>
        <item x="115"/>
        <item x="1152"/>
        <item x="985"/>
        <item x="962"/>
        <item x="1193"/>
        <item x="800"/>
        <item x="1005"/>
        <item x="849"/>
        <item x="1049"/>
        <item x="1060"/>
        <item x="1079"/>
        <item x="470"/>
        <item x="1067"/>
        <item x="566"/>
        <item x="594"/>
        <item x="1200"/>
        <item x="589"/>
        <item x="1147"/>
        <item x="270"/>
        <item x="1180"/>
        <item x="428"/>
        <item x="592"/>
        <item x="316"/>
        <item x="875"/>
        <item x="817"/>
        <item x="708"/>
        <item x="1093"/>
        <item x="776"/>
        <item x="532"/>
        <item x="1206"/>
        <item x="898"/>
        <item x="395"/>
        <item x="835"/>
        <item x="754"/>
        <item x="344"/>
        <item x="1187"/>
        <item x="310"/>
        <item x="384"/>
        <item x="1179"/>
        <item x="609"/>
        <item x="21"/>
        <item x="298"/>
        <item x="69"/>
        <item x="557"/>
        <item x="540"/>
        <item x="712"/>
        <item x="195"/>
        <item x="686"/>
        <item x="230"/>
        <item x="839"/>
        <item x="551"/>
        <item x="825"/>
        <item x="864"/>
        <item x="252"/>
        <item x="1191"/>
        <item x="460"/>
        <item x="886"/>
        <item x="449"/>
        <item x="1038"/>
        <item x="177"/>
        <item x="1192"/>
        <item x="1010"/>
        <item x="953"/>
        <item x="41"/>
        <item x="1198"/>
        <item x="280"/>
        <item x="143"/>
        <item x="523"/>
        <item x="340"/>
        <item x="405"/>
        <item x="1168"/>
        <item x="167"/>
        <item x="172"/>
        <item x="941"/>
        <item x="760"/>
        <item x="720"/>
        <item x="472"/>
        <item x="435"/>
        <item x="182"/>
        <item x="131"/>
        <item x="420"/>
        <item x="134"/>
        <item x="988"/>
        <item x="235"/>
        <item x="564"/>
        <item x="762"/>
        <item x="437"/>
        <item x="968"/>
        <item x="462"/>
        <item x="711"/>
        <item x="677"/>
        <item x="538"/>
        <item x="194"/>
        <item x="1117"/>
        <item x="74"/>
        <item x="533"/>
        <item x="672"/>
        <item x="663"/>
        <item x="455"/>
        <item x="621"/>
        <item x="553"/>
        <item x="287"/>
        <item x="243"/>
        <item x="205"/>
        <item x="726"/>
        <item x="451"/>
        <item x="1006"/>
        <item x="816"/>
        <item x="436"/>
        <item x="1017"/>
        <item x="315"/>
        <item x="210"/>
        <item x="197"/>
        <item x="1201"/>
        <item x="794"/>
        <item x="1227"/>
        <item x="30"/>
        <item x="407"/>
        <item x="112"/>
        <item x="838"/>
        <item x="629"/>
        <item x="223"/>
        <item x="721"/>
        <item x="1"/>
        <item x="893"/>
        <item x="400"/>
        <item x="1080"/>
        <item x="945"/>
        <item x="26"/>
        <item x="1130"/>
        <item x="349"/>
        <item x="23"/>
        <item x="1022"/>
        <item x="658"/>
        <item x="884"/>
        <item x="671"/>
        <item x="189"/>
        <item x="806"/>
        <item x="922"/>
        <item x="619"/>
        <item x="1181"/>
        <item x="943"/>
        <item x="412"/>
        <item x="888"/>
        <item x="970"/>
        <item x="273"/>
        <item x="627"/>
        <item x="475"/>
        <item x="211"/>
        <item x="187"/>
        <item x="215"/>
        <item x="688"/>
        <item x="87"/>
        <item x="19"/>
        <item x="424"/>
        <item x="1075"/>
        <item x="1174"/>
        <item x="655"/>
        <item x="402"/>
        <item x="309"/>
        <item x="1128"/>
        <item x="196"/>
        <item x="1056"/>
        <item x="870"/>
        <item x="1159"/>
        <item x="990"/>
        <item x="1143"/>
        <item x="1024"/>
        <item x="1087"/>
        <item x="575"/>
        <item x="1215"/>
        <item x="871"/>
        <item x="1118"/>
        <item x="587"/>
        <item x="882"/>
        <item x="1184"/>
        <item x="396"/>
        <item x="569"/>
        <item x="1035"/>
        <item x="242"/>
        <item x="761"/>
        <item x="859"/>
        <item x="297"/>
        <item x="1142"/>
        <item x="620"/>
        <item x="1031"/>
        <item x="249"/>
        <item x="823"/>
        <item x="367"/>
        <item x="277"/>
        <item x="933"/>
        <item x="48"/>
        <item x="133"/>
        <item x="1065"/>
        <item x="142"/>
        <item x="473"/>
        <item x="322"/>
        <item x="905"/>
        <item x="64"/>
        <item x="47"/>
        <item x="162"/>
        <item x="820"/>
        <item x="542"/>
        <item x="108"/>
        <item x="126"/>
        <item x="1156"/>
        <item x="745"/>
        <item x="305"/>
        <item x="1138"/>
        <item x="42"/>
        <item x="31"/>
        <item x="250"/>
        <item x="868"/>
        <item x="924"/>
        <item x="709"/>
        <item x="443"/>
        <item x="474"/>
        <item x="181"/>
        <item x="716"/>
        <item x="150"/>
        <item x="320"/>
        <item x="950"/>
        <item x="390"/>
        <item x="818"/>
        <item x="337"/>
        <item x="959"/>
        <item x="1094"/>
        <item x="872"/>
        <item x="746"/>
        <item x="785"/>
        <item x="1151"/>
        <item x="1221"/>
        <item x="63"/>
        <item x="497"/>
        <item x="676"/>
        <item x="1155"/>
        <item x="505"/>
        <item x="801"/>
        <item x="200"/>
        <item x="147"/>
        <item x="330"/>
        <item x="247"/>
        <item x="1050"/>
        <item x="787"/>
        <item x="188"/>
        <item x="99"/>
        <item x="514"/>
        <item x="854"/>
        <item x="727"/>
        <item x="471"/>
        <item x="54"/>
        <item x="253"/>
        <item x="728"/>
        <item x="61"/>
        <item x="77"/>
        <item x="0"/>
        <item x="1194"/>
        <item x="336"/>
        <item x="580"/>
        <item x="393"/>
        <item x="370"/>
        <item x="692"/>
        <item x="622"/>
        <item x="76"/>
        <item x="1014"/>
        <item x="737"/>
        <item x="257"/>
        <item x="73"/>
        <item x="826"/>
        <item x="438"/>
        <item x="807"/>
        <item x="387"/>
        <item x="876"/>
        <item x="488"/>
        <item x="578"/>
        <item x="85"/>
        <item x="890"/>
        <item x="879"/>
        <item x="49"/>
        <item x="496"/>
        <item x="274"/>
        <item x="426"/>
        <item x="5"/>
        <item x="406"/>
        <item x="16"/>
        <item x="10"/>
        <item x="107"/>
        <item x="25"/>
        <item x="932"/>
        <item x="179"/>
        <item x="877"/>
        <item x="271"/>
        <item x="185"/>
        <item x="900"/>
        <item x="122"/>
        <item x="1047"/>
        <item x="881"/>
        <item x="593"/>
        <item x="440"/>
        <item x="432"/>
        <item x="588"/>
        <item x="479"/>
        <item x="792"/>
        <item x="719"/>
        <item x="939"/>
        <item x="410"/>
        <item x="313"/>
        <item x="457"/>
        <item x="1026"/>
        <item x="1002"/>
        <item x="361"/>
        <item x="699"/>
        <item x="1148"/>
        <item x="599"/>
        <item x="1120"/>
        <item x="421"/>
        <item x="782"/>
        <item x="1028"/>
        <item x="614"/>
        <item x="175"/>
        <item x="275"/>
        <item x="202"/>
        <item x="204"/>
        <item x="710"/>
        <item x="790"/>
        <item x="675"/>
        <item x="477"/>
        <item x="918"/>
        <item x="288"/>
        <item x="62"/>
        <item x="444"/>
        <item x="1140"/>
        <item x="1116"/>
        <item x="691"/>
        <item x="834"/>
        <item x="513"/>
        <item x="509"/>
        <item x="773"/>
        <item x="1098"/>
        <item x="914"/>
        <item x="1036"/>
        <item x="597"/>
        <item x="296"/>
        <item x="1211"/>
        <item x="657"/>
        <item x="639"/>
        <item x="899"/>
        <item x="422"/>
        <item x="1223"/>
        <item x="577"/>
        <item x="445"/>
        <item x="1030"/>
        <item x="908"/>
        <item x="897"/>
        <item x="466"/>
        <item x="144"/>
        <item x="628"/>
        <item x="431"/>
        <item x="819"/>
        <item x="841"/>
        <item x="674"/>
        <item x="1186"/>
        <item x="630"/>
        <item x="293"/>
        <item x="256"/>
        <item x="495"/>
        <item x="176"/>
        <item x="704"/>
        <item x="717"/>
        <item x="665"/>
        <item x="610"/>
        <item x="603"/>
        <item x="991"/>
        <item x="612"/>
        <item x="1059"/>
        <item x="978"/>
        <item x="184"/>
        <item x="715"/>
        <item x="456"/>
        <item x="353"/>
        <item x="1090"/>
        <item x="1185"/>
        <item x="104"/>
        <item x="793"/>
        <item x="357"/>
        <item x="317"/>
        <item x="642"/>
        <item x="480"/>
        <item x="666"/>
        <item x="347"/>
        <item x="4"/>
        <item x="510"/>
        <item x="822"/>
        <item x="689"/>
        <item x="81"/>
        <item x="299"/>
        <item x="752"/>
        <item x="555"/>
        <item x="1011"/>
        <item x="463"/>
        <item x="837"/>
        <item x="1039"/>
        <item x="565"/>
        <item x="501"/>
        <item x="919"/>
        <item x="739"/>
        <item x="891"/>
        <item x="461"/>
        <item x="1018"/>
        <item x="633"/>
        <item x="909"/>
        <item x="537"/>
        <item x="1182"/>
        <item x="937"/>
        <item x="602"/>
        <item x="722"/>
        <item x="303"/>
        <item x="354"/>
        <item x="935"/>
        <item x="791"/>
        <item x="239"/>
        <item x="963"/>
        <item x="365"/>
        <item x="1107"/>
        <item x="974"/>
        <item x="1123"/>
        <item x="1139"/>
        <item x="832"/>
        <item x="39"/>
        <item x="148"/>
        <item x="1105"/>
        <item x="698"/>
        <item x="452"/>
        <item x="95"/>
        <item x="397"/>
        <item x="920"/>
        <item x="913"/>
        <item x="110"/>
        <item x="254"/>
        <item x="192"/>
        <item x="529"/>
        <item x="489"/>
        <item x="484"/>
        <item x="140"/>
        <item x="114"/>
        <item x="46"/>
        <item x="973"/>
        <item x="248"/>
        <item x="307"/>
        <item x="545"/>
        <item x="734"/>
        <item x="92"/>
        <item x="640"/>
        <item x="333"/>
        <item x="812"/>
        <item x="221"/>
        <item x="160"/>
        <item x="865"/>
        <item m="1" x="1232"/>
        <item x="442"/>
        <item x="952"/>
        <item x="91"/>
        <item x="434"/>
        <item x="141"/>
        <item x="360"/>
        <item x="809"/>
        <item x="494"/>
        <item x="1204"/>
        <item x="997"/>
        <item x="1160"/>
        <item x="660"/>
        <item x="11"/>
        <item x="725"/>
        <item x="921"/>
        <item x="227"/>
        <item x="245"/>
        <item x="842"/>
        <item x="282"/>
        <item x="1134"/>
        <item x="795"/>
        <item x="1183"/>
        <item x="938"/>
        <item x="684"/>
        <item x="567"/>
        <item x="244"/>
        <item x="685"/>
        <item x="375"/>
        <item x="643"/>
        <item x="1013"/>
        <item x="482"/>
        <item x="631"/>
        <item x="778"/>
        <item x="678"/>
        <item x="931"/>
        <item x="1063"/>
        <item x="796"/>
        <item x="714"/>
        <item x="729"/>
        <item x="1149"/>
        <item x="626"/>
        <item x="237"/>
        <item x="966"/>
        <item x="645"/>
        <item x="169"/>
        <item x="1023"/>
        <item x="957"/>
        <item x="1037"/>
        <item x="324"/>
        <item x="770"/>
        <item x="151"/>
        <item x="731"/>
        <item x="632"/>
        <item x="512"/>
        <item x="848"/>
        <item x="263"/>
        <item x="212"/>
        <item x="504"/>
        <item x="525"/>
        <item x="209"/>
        <item x="562"/>
        <item x="425"/>
        <item x="18"/>
        <item x="219"/>
        <item x="507"/>
        <item x="1165"/>
        <item x="32"/>
        <item x="174"/>
        <item x="118"/>
        <item x="693"/>
        <item x="65"/>
        <item x="20"/>
        <item x="1083"/>
        <item x="295"/>
        <item x="582"/>
        <item x="394"/>
        <item x="240"/>
        <item x="145"/>
        <item x="981"/>
        <item x="391"/>
        <item x="363"/>
        <item x="1027"/>
        <item x="171"/>
        <item x="279"/>
        <item x="618"/>
        <item x="1048"/>
        <item x="359"/>
        <item x="828"/>
        <item x="563"/>
        <item x="1042"/>
        <item x="446"/>
        <item x="1203"/>
        <item x="383"/>
        <item x="119"/>
        <item x="334"/>
        <item x="450"/>
        <item x="521"/>
        <item x="161"/>
        <item x="15"/>
        <item x="178"/>
        <item x="207"/>
        <item x="756"/>
        <item x="433"/>
        <item x="1195"/>
        <item x="40"/>
        <item x="850"/>
        <item x="955"/>
        <item x="339"/>
        <item x="502"/>
        <item x="1104"/>
        <item x="748"/>
        <item x="802"/>
        <item x="132"/>
        <item x="258"/>
        <item x="60"/>
        <item x="44"/>
        <item x="656"/>
        <item x="1177"/>
        <item x="45"/>
        <item x="465"/>
        <item x="341"/>
        <item x="105"/>
        <item x="38"/>
        <item x="236"/>
        <item x="934"/>
        <item x="670"/>
        <item x="697"/>
        <item x="548"/>
        <item x="123"/>
        <item x="224"/>
        <item x="607"/>
        <item x="896"/>
        <item x="51"/>
        <item x="220"/>
        <item x="912"/>
        <item x="199"/>
        <item x="342"/>
        <item x="352"/>
        <item x="1157"/>
        <item x="327"/>
        <item x="96"/>
        <item x="571"/>
        <item x="730"/>
        <item x="765"/>
        <item x="255"/>
        <item x="1135"/>
        <item x="225"/>
        <item x="166"/>
        <item x="34"/>
        <item x="386"/>
        <item x="157"/>
        <item x="1091"/>
        <item x="811"/>
        <item x="927"/>
        <item x="813"/>
        <item x="94"/>
        <item x="401"/>
        <item x="481"/>
        <item x="694"/>
        <item x="201"/>
        <item x="66"/>
        <item x="329"/>
        <item x="165"/>
        <item x="53"/>
        <item x="374"/>
        <item x="749"/>
        <item x="116"/>
        <item x="611"/>
        <item x="246"/>
        <item t="default"/>
      </items>
    </pivotField>
    <pivotField showAll="0">
      <items count="5">
        <item x="2"/>
        <item x="1"/>
        <item x="0"/>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44" showAll="0"/>
    <pivotField dataField="1" showAll="0"/>
    <pivotField numFmtId="9" showAll="0"/>
    <pivotField numFmtId="44" showAll="0"/>
    <pivotField numFmtId="9" showAll="0"/>
    <pivotField showAll="0" defaultSubtotal="0"/>
    <pivotField showAll="0" defaultSubtotal="0"/>
    <pivotField showAll="0" defaultSubtotal="0">
      <items count="6">
        <item x="1"/>
        <item x="2"/>
        <item x="3"/>
        <item x="4"/>
        <item x="5"/>
        <item x="0"/>
      </items>
    </pivotField>
  </pivotFields>
  <rowFields count="1">
    <field x="18"/>
  </rowFields>
  <rowItems count="4">
    <i>
      <x/>
    </i>
    <i>
      <x v="1"/>
    </i>
    <i>
      <x v="2"/>
    </i>
    <i t="grand">
      <x/>
    </i>
  </rowItems>
  <colItems count="1">
    <i/>
  </colItems>
  <dataFields count="1">
    <dataField name="Sum of Quantity" fld="2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2A6E14A-5991-4245-8AD1-5D95176323EC}" sourceName="Category">
  <pivotTables>
    <pivotTable tabId="14" name="PivotTable23"/>
    <pivotTable tabId="14" name="PivotTable22"/>
    <pivotTable tabId="14" name="PivotTable24"/>
    <pivotTable tabId="14" name="PivotTable26"/>
    <pivotTable tabId="14" name="PivotTable27"/>
    <pivotTable tabId="14" name="PivotTable29"/>
    <pivotTable tabId="14" name="PivotTable33"/>
    <pivotTable tabId="14" name="PivotTable34"/>
    <pivotTable tabId="14" name="PivotTable37"/>
    <pivotTable tabId="14" name="PivotTable38"/>
    <pivotTable tabId="14" name="PivotTable39"/>
    <pivotTable tabId="10" name="PivotTable6"/>
  </pivotTables>
  <data>
    <tabular pivotCacheId="19094820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89C24276-EF4B-409A-A544-D97021A17116}" sourceName="Order_Year">
  <pivotTables>
    <pivotTable tabId="14" name="PivotTable26"/>
    <pivotTable tabId="14" name="PivotTable22"/>
    <pivotTable tabId="14" name="PivotTable23"/>
    <pivotTable tabId="14" name="PivotTable24"/>
    <pivotTable tabId="14" name="PivotTable27"/>
    <pivotTable tabId="14" name="PivotTable29"/>
    <pivotTable tabId="14" name="PivotTable33"/>
    <pivotTable tabId="14" name="PivotTable34"/>
    <pivotTable tabId="14" name="PivotTable35"/>
    <pivotTable tabId="14" name="PivotTable37"/>
    <pivotTable tabId="14" name="PivotTable38"/>
    <pivotTable tabId="14" name="PivotTable39"/>
    <pivotTable tabId="10" name="PivotTable6"/>
  </pivotTables>
  <data>
    <tabular pivotCacheId="190948203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_month" xr10:uid="{66D5A629-2B86-44E1-AF0E-B83E44E19887}" sourceName="O_month">
  <pivotTables>
    <pivotTable tabId="14" name="PivotTable26"/>
  </pivotTables>
  <data>
    <tabular pivotCacheId="1909482031">
      <items count="12">
        <i x="9" s="1"/>
        <i x="11" s="1"/>
        <i x="10" s="1"/>
        <i x="3" s="1"/>
        <i x="5" s="1"/>
        <i x="1" s="1"/>
        <i x="7" s="1"/>
        <i x="6" s="1"/>
        <i x="8"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942A9A-91A6-4214-A945-2DE1144046DC}" sourceName="Region">
  <pivotTables>
    <pivotTable tabId="14" name="PivotTable29"/>
    <pivotTable tabId="14" name="PivotTable22"/>
    <pivotTable tabId="14" name="PivotTable23"/>
    <pivotTable tabId="14" name="PivotTable24"/>
    <pivotTable tabId="14" name="PivotTable26"/>
    <pivotTable tabId="14" name="PivotTable27"/>
    <pivotTable tabId="14" name="PivotTable33"/>
    <pivotTable tabId="14" name="PivotTable34"/>
    <pivotTable tabId="14" name="PivotTable35"/>
    <pivotTable tabId="14" name="PivotTable37"/>
    <pivotTable tabId="14" name="PivotTable38"/>
    <pivotTable tabId="14" name="PivotTable39"/>
    <pivotTable tabId="10" name="PivotTable6"/>
  </pivotTables>
  <data>
    <tabular pivotCacheId="19094820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AC3A211-303E-44FC-AD33-D46A8093DB11}" cache="Slicer_Category2" caption="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A062BC4C-D102-4DE3-B7D9-310D4C06BD07}" cache="Slicer_Category2" caption="Category" style="Slicer Style 2" rowHeight="257175"/>
  <slicer name="Order_Year 1" xr10:uid="{C19834AA-41C3-491A-8806-096EB0275390}" cache="Slicer_Order_Year" caption="Order_Year" style="Slicer Style 2" rowHeight="257175"/>
  <slicer name="O_month 1" xr10:uid="{C3E106B2-250D-480B-884D-E53D15697C57}" cache="Slicer_O_month" caption="O_month" style="Slicer Style 2" rowHeight="257175"/>
  <slicer name="Region 1" xr10:uid="{CE3ADB7B-7CEB-4B8B-B82E-4ED4C929DBD0}" cache="Slicer_Region" caption="Region" style="Slicer Style 2"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F2B283E8-DD30-480A-AAAA-87D53DE21930}" cache="Slicer_Category2" caption="Category" rowHeight="257175"/>
  <slicer name="Order_Year" xr10:uid="{4BE96AB4-009C-41F1-83D6-7C32BE213A60}" cache="Slicer_Order_Year" caption="Order_Year" rowHeight="257175"/>
  <slicer name="O_month" xr10:uid="{67F8621D-7034-483A-BFCA-FB5B48EAEBF5}" cache="Slicer_O_month" caption="O_month" rowHeight="257175"/>
  <slicer name="Region" xr10:uid="{3E4FED13-CC4B-4199-ADE2-B3EF3180BD26}" cache="Slicer_Region" caption="Region"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1F5B96-E7C7-4E4D-AFAE-FFDE5BC2CCC1}" name="Table1" displayName="Table1" ref="A1:Z4810" totalsRowCount="1">
  <autoFilter ref="A1:Z4809" xr:uid="{8D1F5B96-E7C7-4E4D-AFAE-FFDE5BC2CCC1}"/>
  <tableColumns count="26">
    <tableColumn id="1" xr3:uid="{5DE131BF-1C2D-40C8-BFE5-0A3EB8225F09}" name="Row ID" totalsRowLabel="Total"/>
    <tableColumn id="2" xr3:uid="{914F9CAA-ACE3-470D-BEFB-6E7F155C9B7E}" name="Order ID" totalsRowFunction="count"/>
    <tableColumn id="3" xr3:uid="{ACA8DD49-A81D-41A7-93DE-25813465C84D}" name="Order Date" dataDxfId="36"/>
    <tableColumn id="4" xr3:uid="{4AA1C0E8-F6BF-47AF-8B75-482821DA4FDE}" name="Order_Year">
      <calculatedColumnFormula>YEAR(C2)</calculatedColumnFormula>
    </tableColumn>
    <tableColumn id="5" xr3:uid="{9CC9F996-CB3A-43B4-97C4-2FBD05C61094}" name="Order_Month">
      <calculatedColumnFormula>MONTH(C2)</calculatedColumnFormula>
    </tableColumn>
    <tableColumn id="25" xr3:uid="{8BAA0156-903B-4428-9D2F-1406739787D4}" name="O_month" dataDxfId="30">
      <calculatedColumnFormula>TEXT(Table1[[#This Row],[Order Date]],"mmm")</calculatedColumnFormula>
    </tableColumn>
    <tableColumn id="26" xr3:uid="{6706602D-5338-4691-8172-70A2E9625B8C}" name="Order_day" dataDxfId="29">
      <calculatedColumnFormula>TEXT(Table1[[#This Row],[Order Date]],"ddd")</calculatedColumnFormula>
    </tableColumn>
    <tableColumn id="6" xr3:uid="{B181C905-1209-4B4B-B790-8BBB808E6FA6}" name="Ship Date" dataDxfId="35"/>
    <tableColumn id="7" xr3:uid="{009A844C-6ECB-4563-9386-8AE485187418}" name="Ship Mode"/>
    <tableColumn id="8" xr3:uid="{4B1FC401-DB5C-4709-95D6-05541933B139}" name="Customer ID"/>
    <tableColumn id="9" xr3:uid="{459EBBC7-254B-47A0-B81E-D18654F7D234}" name="Customer Name"/>
    <tableColumn id="10" xr3:uid="{9FD53189-4C98-4F73-AD14-086122149177}" name="Segment"/>
    <tableColumn id="11" xr3:uid="{D27612EC-8733-44C2-A822-77A95D8884D3}" name="Country"/>
    <tableColumn id="12" xr3:uid="{1BDF416E-751E-4091-B83A-5A9FA4224BC4}" name="City"/>
    <tableColumn id="13" xr3:uid="{CE399DFB-23B8-448D-BA6A-0B27E3611D92}" name="State"/>
    <tableColumn id="14" xr3:uid="{333DEEE0-5367-4BFD-A9E9-C61C345F4D61}" name="Postal Code"/>
    <tableColumn id="15" xr3:uid="{17907EEC-B646-4A42-A838-2862F489333D}" name="Region"/>
    <tableColumn id="16" xr3:uid="{32392557-B07D-4C9A-A71D-E22FB0F97F66}" name="Product ID"/>
    <tableColumn id="17" xr3:uid="{56B26DCB-7EAB-4B8F-9534-A9A03BD60BE0}" name="Category"/>
    <tableColumn id="18" xr3:uid="{CF6DA3E6-9167-4DA2-9505-E24F03C7C3F5}" name="Sub-Category"/>
    <tableColumn id="19" xr3:uid="{5D75C761-4438-4528-AD40-23AB5D1E6545}" name="Product Name"/>
    <tableColumn id="20" xr3:uid="{9A3A0981-AD76-483A-ABEB-688B9C9AC402}" name="Sales" totalsRowFunction="sum" dataDxfId="34" totalsRowDxfId="14" dataCellStyle="Currency"/>
    <tableColumn id="21" xr3:uid="{9A49ED9D-71A9-4178-AAF7-6F93A758486C}" name="Quantity" totalsRowFunction="count"/>
    <tableColumn id="22" xr3:uid="{176C0EAB-D05A-45B8-ADF6-E71DC5E75154}" name="Discount" totalsRowFunction="average" dataDxfId="33" totalsRowDxfId="13" dataCellStyle="Percent"/>
    <tableColumn id="23" xr3:uid="{C1D2D014-0A9B-4227-8909-76A863BAC28C}" name="Profit" totalsRowFunction="sum" dataDxfId="32" totalsRowDxfId="12" dataCellStyle="Percent" totalsRowCellStyle="Percent"/>
    <tableColumn id="24" xr3:uid="{C0B95CE8-C80F-4B9D-955C-3D18201FB9CD}" name="Profit Margin" totalsRowFunction="average" dataDxfId="31" totalsRowDxfId="11" dataCellStyle="Percent">
      <calculatedColumnFormula>Y2/V2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drawing" Target="../drawings/drawing3.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62A64-E5AD-4AFC-8A30-DC89A63B4F4F}">
  <sheetPr codeName="Sheet4"/>
  <dimension ref="A3:D16"/>
  <sheetViews>
    <sheetView workbookViewId="0">
      <selection activeCell="D3" sqref="D3:D15"/>
    </sheetView>
  </sheetViews>
  <sheetFormatPr defaultRowHeight="15" x14ac:dyDescent="0.25"/>
  <cols>
    <col min="1" max="1" width="13.42578125" bestFit="1" customWidth="1"/>
    <col min="2" max="2" width="12.7109375" bestFit="1" customWidth="1"/>
    <col min="3" max="3" width="14.28515625" bestFit="1" customWidth="1"/>
    <col min="4" max="5" width="12.5703125" bestFit="1" customWidth="1"/>
    <col min="6" max="6" width="15" bestFit="1" customWidth="1"/>
    <col min="7" max="7" width="12.5703125" bestFit="1" customWidth="1"/>
    <col min="8" max="8" width="17.85546875" bestFit="1" customWidth="1"/>
    <col min="9" max="9" width="17.7109375" bestFit="1" customWidth="1"/>
    <col min="10" max="12" width="16.85546875" bestFit="1" customWidth="1"/>
    <col min="13" max="13" width="11.28515625" bestFit="1" customWidth="1"/>
  </cols>
  <sheetData>
    <row r="3" spans="1:4" x14ac:dyDescent="0.25">
      <c r="A3" s="8" t="s">
        <v>10441</v>
      </c>
      <c r="B3" t="s">
        <v>10444</v>
      </c>
      <c r="C3" s="12">
        <v>0</v>
      </c>
      <c r="D3" s="26">
        <v>149264.84119999994</v>
      </c>
    </row>
    <row r="4" spans="1:4" x14ac:dyDescent="0.25">
      <c r="A4" s="12">
        <v>0</v>
      </c>
      <c r="B4" s="4">
        <v>146519.57099999994</v>
      </c>
      <c r="C4" s="12">
        <v>0.1</v>
      </c>
      <c r="D4" s="26">
        <v>4810.8103999999985</v>
      </c>
    </row>
    <row r="5" spans="1:4" x14ac:dyDescent="0.25">
      <c r="A5" s="12">
        <v>0.1</v>
      </c>
      <c r="B5" s="4">
        <v>4788.9727999999996</v>
      </c>
      <c r="C5" s="12">
        <v>0.15</v>
      </c>
      <c r="D5" s="26">
        <v>1054.8169999999998</v>
      </c>
    </row>
    <row r="6" spans="1:4" x14ac:dyDescent="0.25">
      <c r="A6" s="12">
        <v>0.15</v>
      </c>
      <c r="B6" s="4">
        <v>1054.8169999999998</v>
      </c>
      <c r="C6" s="12">
        <v>0.2</v>
      </c>
      <c r="D6" s="26">
        <v>45533.556100000038</v>
      </c>
    </row>
    <row r="7" spans="1:4" x14ac:dyDescent="0.25">
      <c r="A7" s="12">
        <v>0.2</v>
      </c>
      <c r="B7" s="4">
        <v>43520.991000000031</v>
      </c>
      <c r="C7" s="12">
        <v>0.3</v>
      </c>
      <c r="D7" s="26">
        <v>-5130.3126000000002</v>
      </c>
    </row>
    <row r="8" spans="1:4" x14ac:dyDescent="0.25">
      <c r="A8" s="12">
        <v>0.3</v>
      </c>
      <c r="B8" s="4">
        <v>-5022.0855999999994</v>
      </c>
      <c r="C8" s="12">
        <v>0.32</v>
      </c>
      <c r="D8" s="26">
        <v>-575.17899999999997</v>
      </c>
    </row>
    <row r="9" spans="1:4" x14ac:dyDescent="0.25">
      <c r="A9" s="12">
        <v>0.32</v>
      </c>
      <c r="B9" s="4">
        <v>-575.17899999999997</v>
      </c>
      <c r="C9" s="12">
        <v>0.4</v>
      </c>
      <c r="D9" s="26">
        <v>-10940.6405</v>
      </c>
    </row>
    <row r="10" spans="1:4" x14ac:dyDescent="0.25">
      <c r="A10" s="12">
        <v>0.4</v>
      </c>
      <c r="B10" s="4">
        <v>-10782.538500000001</v>
      </c>
      <c r="C10" s="12">
        <v>0.45</v>
      </c>
      <c r="D10" s="26">
        <v>-1561.6006</v>
      </c>
    </row>
    <row r="11" spans="1:4" x14ac:dyDescent="0.25">
      <c r="A11" s="12">
        <v>0.45</v>
      </c>
      <c r="B11" s="4">
        <v>-1561.6006</v>
      </c>
      <c r="C11" s="12">
        <v>0.5</v>
      </c>
      <c r="D11" s="26">
        <v>-12955.5551</v>
      </c>
    </row>
    <row r="12" spans="1:4" x14ac:dyDescent="0.25">
      <c r="A12" s="12">
        <v>0.5</v>
      </c>
      <c r="B12" s="4">
        <v>-12955.555100000003</v>
      </c>
      <c r="C12" s="12">
        <v>0.6</v>
      </c>
      <c r="D12" s="26">
        <v>-3358.6064000000015</v>
      </c>
    </row>
    <row r="13" spans="1:4" x14ac:dyDescent="0.25">
      <c r="A13" s="12">
        <v>0.6</v>
      </c>
      <c r="B13" s="4">
        <v>-3323.0866000000015</v>
      </c>
      <c r="C13" s="12">
        <v>0.7</v>
      </c>
      <c r="D13" s="26">
        <v>-13608.869699999996</v>
      </c>
    </row>
    <row r="14" spans="1:4" x14ac:dyDescent="0.25">
      <c r="A14" s="12">
        <v>0.7</v>
      </c>
      <c r="B14" s="4">
        <v>-12833.096699999996</v>
      </c>
      <c r="C14" s="12">
        <v>0.8</v>
      </c>
      <c r="D14" s="26">
        <v>-20017.5177</v>
      </c>
    </row>
    <row r="15" spans="1:4" x14ac:dyDescent="0.25">
      <c r="A15" s="12">
        <v>0.8</v>
      </c>
      <c r="B15" s="4">
        <v>-18964.139699999996</v>
      </c>
      <c r="D15" s="27"/>
    </row>
    <row r="16" spans="1:4" x14ac:dyDescent="0.25">
      <c r="A16" s="12" t="s">
        <v>10442</v>
      </c>
      <c r="B16" s="4">
        <v>129867.06999999998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5B3C0-3904-4A46-9BEF-9EFCBDBA7257}">
  <sheetPr codeName="Sheet5"/>
  <dimension ref="N66:T68"/>
  <sheetViews>
    <sheetView showGridLines="0" zoomScale="62" zoomScaleNormal="62" workbookViewId="0">
      <selection activeCell="AK33" sqref="AK33"/>
    </sheetView>
  </sheetViews>
  <sheetFormatPr defaultRowHeight="15" x14ac:dyDescent="0.25"/>
  <sheetData>
    <row r="66" spans="14:20" ht="36" x14ac:dyDescent="0.55000000000000004">
      <c r="N66" s="24" t="s">
        <v>10480</v>
      </c>
    </row>
    <row r="68" spans="14:20" x14ac:dyDescent="0.25">
      <c r="T68" s="25" t="b">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DCB95-03FE-46A7-9952-41FBA5F566BB}">
  <sheetPr codeName="Sheet6"/>
  <dimension ref="A1:Z9996"/>
  <sheetViews>
    <sheetView showGridLines="0" tabSelected="1" workbookViewId="0">
      <pane ySplit="1" topLeftCell="A2" activePane="bottomLeft" state="frozen"/>
      <selection pane="bottomLeft" activeCell="D4" sqref="D4"/>
    </sheetView>
  </sheetViews>
  <sheetFormatPr defaultRowHeight="15" x14ac:dyDescent="0.25"/>
  <cols>
    <col min="1" max="1" width="9.42578125" customWidth="1"/>
    <col min="2" max="2" width="10.7109375" customWidth="1"/>
    <col min="3" max="3" width="13" style="1" customWidth="1"/>
    <col min="4" max="4" width="13.140625" customWidth="1"/>
    <col min="5" max="5" width="14.85546875" customWidth="1"/>
    <col min="6" max="6" width="11.85546875" style="1" customWidth="1"/>
    <col min="7" max="7" width="12.5703125" customWidth="1"/>
    <col min="8" max="8" width="14.5703125" customWidth="1"/>
    <col min="9" max="9" width="22.7109375" bestFit="1" customWidth="1"/>
    <col min="10" max="10" width="11.7109375" bestFit="1" customWidth="1"/>
    <col min="11" max="11" width="12.42578125" bestFit="1" customWidth="1"/>
    <col min="12" max="12" width="19" bestFit="1" customWidth="1"/>
    <col min="14" max="14" width="14" customWidth="1"/>
    <col min="15" max="15" width="9.42578125" customWidth="1"/>
    <col min="16" max="16" width="12.5703125" customWidth="1"/>
    <col min="17" max="17" width="14.28515625" bestFit="1" customWidth="1"/>
    <col min="18" max="18" width="15.42578125" customWidth="1"/>
    <col min="19" max="19" width="15.85546875" customWidth="1"/>
    <col min="20" max="20" width="14.28515625" style="3" bestFit="1" customWidth="1"/>
    <col min="21" max="21" width="10.85546875" customWidth="1"/>
    <col min="22" max="22" width="11.28515625" style="2" customWidth="1"/>
    <col min="23" max="23" width="12.28515625" style="13" bestFit="1" customWidth="1"/>
    <col min="24" max="24" width="14.5703125" customWidth="1"/>
    <col min="25" max="25" width="9.5703125" bestFit="1" customWidth="1"/>
  </cols>
  <sheetData>
    <row r="1" spans="1:26" x14ac:dyDescent="0.25">
      <c r="A1" t="s">
        <v>0</v>
      </c>
      <c r="B1" t="s">
        <v>1</v>
      </c>
      <c r="C1" s="1" t="s">
        <v>2</v>
      </c>
      <c r="D1" s="14" t="s">
        <v>10437</v>
      </c>
      <c r="E1" s="14" t="s">
        <v>10438</v>
      </c>
      <c r="F1" s="14" t="s">
        <v>10456</v>
      </c>
      <c r="G1" s="14" t="s">
        <v>10457</v>
      </c>
      <c r="H1" s="1" t="s">
        <v>3</v>
      </c>
      <c r="I1" t="s">
        <v>4</v>
      </c>
      <c r="J1" t="s">
        <v>5</v>
      </c>
      <c r="K1" t="s">
        <v>6</v>
      </c>
      <c r="L1" t="s">
        <v>7</v>
      </c>
      <c r="M1" t="s">
        <v>8</v>
      </c>
      <c r="N1" t="s">
        <v>9</v>
      </c>
      <c r="O1" t="s">
        <v>10</v>
      </c>
      <c r="P1" t="s">
        <v>11</v>
      </c>
      <c r="Q1" t="s">
        <v>12</v>
      </c>
      <c r="R1" t="s">
        <v>13</v>
      </c>
      <c r="S1" t="s">
        <v>14</v>
      </c>
      <c r="T1" t="s">
        <v>15</v>
      </c>
      <c r="U1" t="s">
        <v>16</v>
      </c>
      <c r="V1" s="3" t="s">
        <v>17</v>
      </c>
      <c r="W1" t="s">
        <v>18</v>
      </c>
      <c r="X1" s="2" t="s">
        <v>19</v>
      </c>
      <c r="Y1" s="13" t="s">
        <v>20</v>
      </c>
      <c r="Z1" t="s">
        <v>10439</v>
      </c>
    </row>
    <row r="2" spans="1:26" x14ac:dyDescent="0.25">
      <c r="A2">
        <v>1</v>
      </c>
      <c r="B2" t="s">
        <v>21</v>
      </c>
      <c r="C2" s="1">
        <v>42682</v>
      </c>
      <c r="D2">
        <f>YEAR(C2)</f>
        <v>2016</v>
      </c>
      <c r="E2">
        <f>MONTH(C2)</f>
        <v>11</v>
      </c>
      <c r="F2" t="str">
        <f>TEXT(Table1[[#This Row],[Order Date]],"mmm")</f>
        <v>Nov</v>
      </c>
      <c r="G2" t="str">
        <f>TEXT(Table1[[#This Row],[Order Date]],"ddd")</f>
        <v>Tue</v>
      </c>
      <c r="H2" s="1">
        <v>42685</v>
      </c>
      <c r="I2" t="s">
        <v>22</v>
      </c>
      <c r="J2" t="s">
        <v>23</v>
      </c>
      <c r="K2" t="s">
        <v>24</v>
      </c>
      <c r="L2" t="s">
        <v>25</v>
      </c>
      <c r="M2" t="s">
        <v>26</v>
      </c>
      <c r="N2" t="s">
        <v>27</v>
      </c>
      <c r="O2" t="s">
        <v>28</v>
      </c>
      <c r="P2">
        <v>42420</v>
      </c>
      <c r="Q2" t="s">
        <v>29</v>
      </c>
      <c r="R2" t="s">
        <v>30</v>
      </c>
      <c r="S2" t="s">
        <v>31</v>
      </c>
      <c r="T2" t="s">
        <v>32</v>
      </c>
      <c r="U2" t="s">
        <v>33</v>
      </c>
      <c r="V2" s="3">
        <v>261.95999999999998</v>
      </c>
      <c r="W2">
        <v>2</v>
      </c>
      <c r="X2" s="2">
        <v>0</v>
      </c>
      <c r="Y2" s="13">
        <v>41.913600000000002</v>
      </c>
      <c r="Z2" s="2">
        <f>Y2/V2</f>
        <v>0.16000000000000003</v>
      </c>
    </row>
    <row r="3" spans="1:26" x14ac:dyDescent="0.25">
      <c r="A3">
        <v>3</v>
      </c>
      <c r="B3" t="s">
        <v>37</v>
      </c>
      <c r="C3" s="1">
        <v>42533</v>
      </c>
      <c r="D3">
        <f>YEAR(C3)</f>
        <v>2016</v>
      </c>
      <c r="E3">
        <f>MONTH(C3)</f>
        <v>6</v>
      </c>
      <c r="F3" t="str">
        <f>TEXT(Table1[[#This Row],[Order Date]],"mmm")</f>
        <v>Jun</v>
      </c>
      <c r="G3" t="str">
        <f>TEXT(Table1[[#This Row],[Order Date]],"ddd")</f>
        <v>Sun</v>
      </c>
      <c r="H3" s="1">
        <v>42537</v>
      </c>
      <c r="I3" t="s">
        <v>22</v>
      </c>
      <c r="J3" t="s">
        <v>38</v>
      </c>
      <c r="K3" t="s">
        <v>39</v>
      </c>
      <c r="L3" t="s">
        <v>40</v>
      </c>
      <c r="M3" t="s">
        <v>26</v>
      </c>
      <c r="N3" t="s">
        <v>41</v>
      </c>
      <c r="O3" t="s">
        <v>42</v>
      </c>
      <c r="P3">
        <v>90036</v>
      </c>
      <c r="Q3" t="s">
        <v>43</v>
      </c>
      <c r="R3" t="s">
        <v>44</v>
      </c>
      <c r="S3" t="s">
        <v>45</v>
      </c>
      <c r="T3" t="s">
        <v>46</v>
      </c>
      <c r="U3" t="s">
        <v>47</v>
      </c>
      <c r="V3" s="3">
        <v>14.62</v>
      </c>
      <c r="W3">
        <v>2</v>
      </c>
      <c r="X3" s="2">
        <v>0</v>
      </c>
      <c r="Y3" s="13">
        <v>6.8714000000000004</v>
      </c>
      <c r="Z3" s="2">
        <f>Y3/V3</f>
        <v>0.47000000000000003</v>
      </c>
    </row>
    <row r="4" spans="1:26" x14ac:dyDescent="0.25">
      <c r="A4">
        <v>4</v>
      </c>
      <c r="B4" t="s">
        <v>48</v>
      </c>
      <c r="C4" s="1">
        <v>42288</v>
      </c>
      <c r="D4">
        <f>YEAR(C4)</f>
        <v>2015</v>
      </c>
      <c r="E4">
        <f>MONTH(C4)</f>
        <v>10</v>
      </c>
      <c r="F4" t="str">
        <f>TEXT(Table1[[#This Row],[Order Date]],"mmm")</f>
        <v>Oct</v>
      </c>
      <c r="G4" t="str">
        <f>TEXT(Table1[[#This Row],[Order Date]],"ddd")</f>
        <v>Sun</v>
      </c>
      <c r="H4" s="1">
        <v>42295</v>
      </c>
      <c r="I4" t="s">
        <v>49</v>
      </c>
      <c r="J4" t="s">
        <v>50</v>
      </c>
      <c r="K4" t="s">
        <v>51</v>
      </c>
      <c r="L4" t="s">
        <v>25</v>
      </c>
      <c r="M4" t="s">
        <v>26</v>
      </c>
      <c r="N4" t="s">
        <v>52</v>
      </c>
      <c r="O4" t="s">
        <v>53</v>
      </c>
      <c r="P4">
        <v>33311</v>
      </c>
      <c r="Q4" t="s">
        <v>29</v>
      </c>
      <c r="R4" t="s">
        <v>54</v>
      </c>
      <c r="S4" t="s">
        <v>31</v>
      </c>
      <c r="T4" t="s">
        <v>55</v>
      </c>
      <c r="U4" t="s">
        <v>56</v>
      </c>
      <c r="V4" s="3">
        <v>957.57749999999999</v>
      </c>
      <c r="W4">
        <v>5</v>
      </c>
      <c r="X4" s="2">
        <v>0.45</v>
      </c>
      <c r="Y4" s="13">
        <v>-383.03100000000001</v>
      </c>
      <c r="Z4" s="2">
        <f>Y4/V4</f>
        <v>-0.4</v>
      </c>
    </row>
    <row r="5" spans="1:26" x14ac:dyDescent="0.25">
      <c r="A5">
        <v>6</v>
      </c>
      <c r="B5" t="s">
        <v>60</v>
      </c>
      <c r="C5" s="1">
        <v>41799</v>
      </c>
      <c r="D5">
        <f>YEAR(C5)</f>
        <v>2014</v>
      </c>
      <c r="E5">
        <f>MONTH(C5)</f>
        <v>6</v>
      </c>
      <c r="F5" t="str">
        <f>TEXT(Table1[[#This Row],[Order Date]],"mmm")</f>
        <v>Jun</v>
      </c>
      <c r="G5" t="str">
        <f>TEXT(Table1[[#This Row],[Order Date]],"ddd")</f>
        <v>Mon</v>
      </c>
      <c r="H5" s="1">
        <v>41804</v>
      </c>
      <c r="I5" t="s">
        <v>49</v>
      </c>
      <c r="J5" t="s">
        <v>61</v>
      </c>
      <c r="K5" t="s">
        <v>62</v>
      </c>
      <c r="L5" t="s">
        <v>25</v>
      </c>
      <c r="M5" t="s">
        <v>26</v>
      </c>
      <c r="N5" t="s">
        <v>41</v>
      </c>
      <c r="O5" t="s">
        <v>42</v>
      </c>
      <c r="P5">
        <v>90032</v>
      </c>
      <c r="Q5" t="s">
        <v>43</v>
      </c>
      <c r="R5" t="s">
        <v>63</v>
      </c>
      <c r="S5" t="s">
        <v>31</v>
      </c>
      <c r="T5" t="s">
        <v>64</v>
      </c>
      <c r="U5" t="s">
        <v>65</v>
      </c>
      <c r="V5" s="3">
        <v>48.86</v>
      </c>
      <c r="W5">
        <v>7</v>
      </c>
      <c r="X5" s="2">
        <v>0</v>
      </c>
      <c r="Y5" s="13">
        <v>14.1694</v>
      </c>
      <c r="Z5" s="2">
        <f>Y5/V5</f>
        <v>0.28999999999999998</v>
      </c>
    </row>
    <row r="6" spans="1:26" x14ac:dyDescent="0.25">
      <c r="A6">
        <v>13</v>
      </c>
      <c r="B6" t="s">
        <v>83</v>
      </c>
      <c r="C6" s="1">
        <v>42840</v>
      </c>
      <c r="D6">
        <f>YEAR(C6)</f>
        <v>2017</v>
      </c>
      <c r="E6">
        <f>MONTH(C6)</f>
        <v>4</v>
      </c>
      <c r="F6" t="str">
        <f>TEXT(Table1[[#This Row],[Order Date]],"mmm")</f>
        <v>Apr</v>
      </c>
      <c r="G6" t="str">
        <f>TEXT(Table1[[#This Row],[Order Date]],"ddd")</f>
        <v>Sat</v>
      </c>
      <c r="H6" s="1">
        <v>42845</v>
      </c>
      <c r="I6" t="s">
        <v>49</v>
      </c>
      <c r="J6" t="s">
        <v>84</v>
      </c>
      <c r="K6" t="s">
        <v>85</v>
      </c>
      <c r="L6" t="s">
        <v>25</v>
      </c>
      <c r="M6" t="s">
        <v>26</v>
      </c>
      <c r="N6" t="s">
        <v>86</v>
      </c>
      <c r="O6" t="s">
        <v>87</v>
      </c>
      <c r="P6">
        <v>28027</v>
      </c>
      <c r="Q6" t="s">
        <v>29</v>
      </c>
      <c r="R6" t="s">
        <v>88</v>
      </c>
      <c r="S6" t="s">
        <v>45</v>
      </c>
      <c r="T6" t="s">
        <v>89</v>
      </c>
      <c r="U6" t="s">
        <v>90</v>
      </c>
      <c r="V6" s="3">
        <v>15.552</v>
      </c>
      <c r="W6">
        <v>3</v>
      </c>
      <c r="X6" s="2">
        <v>0.2</v>
      </c>
      <c r="Y6" s="13">
        <v>5.4432</v>
      </c>
      <c r="Z6" s="2">
        <f>Y6/V6</f>
        <v>0.35000000000000003</v>
      </c>
    </row>
    <row r="7" spans="1:26" x14ac:dyDescent="0.25">
      <c r="A7">
        <v>14</v>
      </c>
      <c r="B7" t="s">
        <v>91</v>
      </c>
      <c r="C7" s="1">
        <v>42709</v>
      </c>
      <c r="D7">
        <f>YEAR(C7)</f>
        <v>2016</v>
      </c>
      <c r="E7">
        <f>MONTH(C7)</f>
        <v>12</v>
      </c>
      <c r="F7" t="str">
        <f>TEXT(Table1[[#This Row],[Order Date]],"mmm")</f>
        <v>Dec</v>
      </c>
      <c r="G7" t="str">
        <f>TEXT(Table1[[#This Row],[Order Date]],"ddd")</f>
        <v>Mon</v>
      </c>
      <c r="H7" s="1">
        <v>42714</v>
      </c>
      <c r="I7" t="s">
        <v>49</v>
      </c>
      <c r="J7" t="s">
        <v>92</v>
      </c>
      <c r="K7" t="s">
        <v>93</v>
      </c>
      <c r="L7" t="s">
        <v>25</v>
      </c>
      <c r="M7" t="s">
        <v>26</v>
      </c>
      <c r="N7" t="s">
        <v>94</v>
      </c>
      <c r="O7" t="s">
        <v>95</v>
      </c>
      <c r="P7">
        <v>98103</v>
      </c>
      <c r="Q7" t="s">
        <v>43</v>
      </c>
      <c r="R7" t="s">
        <v>96</v>
      </c>
      <c r="S7" t="s">
        <v>45</v>
      </c>
      <c r="T7" t="s">
        <v>74</v>
      </c>
      <c r="U7" t="s">
        <v>97</v>
      </c>
      <c r="V7" s="3">
        <v>407.976</v>
      </c>
      <c r="W7">
        <v>3</v>
      </c>
      <c r="X7" s="2">
        <v>0.2</v>
      </c>
      <c r="Y7" s="13">
        <v>132.59219999999999</v>
      </c>
      <c r="Z7" s="2">
        <f>Y7/V7</f>
        <v>0.32499999999999996</v>
      </c>
    </row>
    <row r="8" spans="1:26" x14ac:dyDescent="0.25">
      <c r="A8">
        <v>15</v>
      </c>
      <c r="B8" t="s">
        <v>98</v>
      </c>
      <c r="C8" s="1">
        <v>42330</v>
      </c>
      <c r="D8">
        <f>YEAR(C8)</f>
        <v>2015</v>
      </c>
      <c r="E8">
        <f>MONTH(C8)</f>
        <v>11</v>
      </c>
      <c r="F8" t="str">
        <f>TEXT(Table1[[#This Row],[Order Date]],"mmm")</f>
        <v>Nov</v>
      </c>
      <c r="G8" t="str">
        <f>TEXT(Table1[[#This Row],[Order Date]],"ddd")</f>
        <v>Sun</v>
      </c>
      <c r="H8" s="1">
        <v>42334</v>
      </c>
      <c r="I8" t="s">
        <v>49</v>
      </c>
      <c r="J8" t="s">
        <v>99</v>
      </c>
      <c r="K8" t="s">
        <v>100</v>
      </c>
      <c r="L8" t="s">
        <v>101</v>
      </c>
      <c r="M8" t="s">
        <v>26</v>
      </c>
      <c r="N8" t="s">
        <v>102</v>
      </c>
      <c r="O8" t="s">
        <v>103</v>
      </c>
      <c r="P8">
        <v>76106</v>
      </c>
      <c r="Q8" t="s">
        <v>104</v>
      </c>
      <c r="R8" t="s">
        <v>105</v>
      </c>
      <c r="S8" t="s">
        <v>45</v>
      </c>
      <c r="T8" t="s">
        <v>77</v>
      </c>
      <c r="U8" t="s">
        <v>106</v>
      </c>
      <c r="V8" s="3">
        <v>68.81</v>
      </c>
      <c r="W8">
        <v>5</v>
      </c>
      <c r="X8" s="2">
        <v>0.8</v>
      </c>
      <c r="Y8" s="13">
        <v>-123.858</v>
      </c>
      <c r="Z8" s="2">
        <f>Y8/V8</f>
        <v>-1.8</v>
      </c>
    </row>
    <row r="9" spans="1:26" x14ac:dyDescent="0.25">
      <c r="A9">
        <v>17</v>
      </c>
      <c r="B9" t="s">
        <v>109</v>
      </c>
      <c r="C9" s="1">
        <v>41954</v>
      </c>
      <c r="D9">
        <f>YEAR(C9)</f>
        <v>2014</v>
      </c>
      <c r="E9">
        <f>MONTH(C9)</f>
        <v>11</v>
      </c>
      <c r="F9" t="str">
        <f>TEXT(Table1[[#This Row],[Order Date]],"mmm")</f>
        <v>Nov</v>
      </c>
      <c r="G9" t="str">
        <f>TEXT(Table1[[#This Row],[Order Date]],"ddd")</f>
        <v>Tue</v>
      </c>
      <c r="H9" s="1">
        <v>41961</v>
      </c>
      <c r="I9" t="s">
        <v>49</v>
      </c>
      <c r="J9" t="s">
        <v>110</v>
      </c>
      <c r="K9" t="s">
        <v>111</v>
      </c>
      <c r="L9" t="s">
        <v>25</v>
      </c>
      <c r="M9" t="s">
        <v>26</v>
      </c>
      <c r="N9" t="s">
        <v>112</v>
      </c>
      <c r="O9" t="s">
        <v>113</v>
      </c>
      <c r="P9">
        <v>53711</v>
      </c>
      <c r="Q9" t="s">
        <v>104</v>
      </c>
      <c r="R9" t="s">
        <v>114</v>
      </c>
      <c r="S9" t="s">
        <v>45</v>
      </c>
      <c r="T9" t="s">
        <v>58</v>
      </c>
      <c r="U9" t="s">
        <v>115</v>
      </c>
      <c r="V9" s="3">
        <v>665.88</v>
      </c>
      <c r="W9">
        <v>6</v>
      </c>
      <c r="X9" s="2">
        <v>0</v>
      </c>
      <c r="Y9" s="13">
        <v>13.317600000000001</v>
      </c>
      <c r="Z9" s="2">
        <f>Y9/V9</f>
        <v>0.02</v>
      </c>
    </row>
    <row r="10" spans="1:26" x14ac:dyDescent="0.25">
      <c r="A10">
        <v>18</v>
      </c>
      <c r="B10" t="s">
        <v>116</v>
      </c>
      <c r="C10" s="1">
        <v>41772</v>
      </c>
      <c r="D10">
        <f>YEAR(C10)</f>
        <v>2014</v>
      </c>
      <c r="E10">
        <f>MONTH(C10)</f>
        <v>5</v>
      </c>
      <c r="F10" t="str">
        <f>TEXT(Table1[[#This Row],[Order Date]],"mmm")</f>
        <v>May</v>
      </c>
      <c r="G10" t="str">
        <f>TEXT(Table1[[#This Row],[Order Date]],"ddd")</f>
        <v>Tue</v>
      </c>
      <c r="H10" s="1">
        <v>41774</v>
      </c>
      <c r="I10" t="s">
        <v>22</v>
      </c>
      <c r="J10" t="s">
        <v>117</v>
      </c>
      <c r="K10" t="s">
        <v>118</v>
      </c>
      <c r="L10" t="s">
        <v>25</v>
      </c>
      <c r="M10" t="s">
        <v>26</v>
      </c>
      <c r="N10" t="s">
        <v>119</v>
      </c>
      <c r="O10" t="s">
        <v>120</v>
      </c>
      <c r="P10">
        <v>84084</v>
      </c>
      <c r="Q10" t="s">
        <v>43</v>
      </c>
      <c r="R10" t="s">
        <v>121</v>
      </c>
      <c r="S10" t="s">
        <v>45</v>
      </c>
      <c r="T10" t="s">
        <v>58</v>
      </c>
      <c r="U10" t="s">
        <v>122</v>
      </c>
      <c r="V10" s="3">
        <v>55.5</v>
      </c>
      <c r="W10">
        <v>2</v>
      </c>
      <c r="X10" s="2">
        <v>0</v>
      </c>
      <c r="Y10" s="13">
        <v>9.99</v>
      </c>
      <c r="Z10" s="2">
        <f>Y10/V10</f>
        <v>0.18</v>
      </c>
    </row>
    <row r="11" spans="1:26" x14ac:dyDescent="0.25">
      <c r="A11">
        <v>19</v>
      </c>
      <c r="B11" t="s">
        <v>123</v>
      </c>
      <c r="C11" s="1">
        <v>41878</v>
      </c>
      <c r="D11">
        <f>YEAR(C11)</f>
        <v>2014</v>
      </c>
      <c r="E11">
        <f>MONTH(C11)</f>
        <v>8</v>
      </c>
      <c r="F11" t="str">
        <f>TEXT(Table1[[#This Row],[Order Date]],"mmm")</f>
        <v>Aug</v>
      </c>
      <c r="G11" t="str">
        <f>TEXT(Table1[[#This Row],[Order Date]],"ddd")</f>
        <v>Wed</v>
      </c>
      <c r="H11" s="1">
        <v>41883</v>
      </c>
      <c r="I11" t="s">
        <v>22</v>
      </c>
      <c r="J11" t="s">
        <v>124</v>
      </c>
      <c r="K11" t="s">
        <v>125</v>
      </c>
      <c r="L11" t="s">
        <v>25</v>
      </c>
      <c r="M11" t="s">
        <v>26</v>
      </c>
      <c r="N11" t="s">
        <v>126</v>
      </c>
      <c r="O11" t="s">
        <v>42</v>
      </c>
      <c r="P11">
        <v>94109</v>
      </c>
      <c r="Q11" t="s">
        <v>43</v>
      </c>
      <c r="R11" t="s">
        <v>127</v>
      </c>
      <c r="S11" t="s">
        <v>45</v>
      </c>
      <c r="T11" t="s">
        <v>67</v>
      </c>
      <c r="U11" t="s">
        <v>128</v>
      </c>
      <c r="V11" s="3">
        <v>8.56</v>
      </c>
      <c r="W11">
        <v>2</v>
      </c>
      <c r="X11" s="2">
        <v>0</v>
      </c>
      <c r="Y11" s="13">
        <v>2.4824000000000002</v>
      </c>
      <c r="Z11" s="2">
        <f>Y11/V11</f>
        <v>0.28999999999999998</v>
      </c>
    </row>
    <row r="12" spans="1:26" x14ac:dyDescent="0.25">
      <c r="A12">
        <v>22</v>
      </c>
      <c r="B12" t="s">
        <v>131</v>
      </c>
      <c r="C12" s="1">
        <v>42713</v>
      </c>
      <c r="D12">
        <f>YEAR(C12)</f>
        <v>2016</v>
      </c>
      <c r="E12">
        <f>MONTH(C12)</f>
        <v>12</v>
      </c>
      <c r="F12" t="str">
        <f>TEXT(Table1[[#This Row],[Order Date]],"mmm")</f>
        <v>Dec</v>
      </c>
      <c r="G12" t="str">
        <f>TEXT(Table1[[#This Row],[Order Date]],"ddd")</f>
        <v>Fri</v>
      </c>
      <c r="H12" s="1">
        <v>42717</v>
      </c>
      <c r="I12" t="s">
        <v>49</v>
      </c>
      <c r="J12" t="s">
        <v>132</v>
      </c>
      <c r="K12" t="s">
        <v>133</v>
      </c>
      <c r="L12" t="s">
        <v>40</v>
      </c>
      <c r="M12" t="s">
        <v>26</v>
      </c>
      <c r="N12" t="s">
        <v>134</v>
      </c>
      <c r="O12" t="s">
        <v>135</v>
      </c>
      <c r="P12">
        <v>68025</v>
      </c>
      <c r="Q12" t="s">
        <v>104</v>
      </c>
      <c r="R12" t="s">
        <v>136</v>
      </c>
      <c r="S12" t="s">
        <v>45</v>
      </c>
      <c r="T12" t="s">
        <v>67</v>
      </c>
      <c r="U12" t="s">
        <v>137</v>
      </c>
      <c r="V12" s="3">
        <v>19.46</v>
      </c>
      <c r="W12">
        <v>7</v>
      </c>
      <c r="X12" s="2">
        <v>0</v>
      </c>
      <c r="Y12" s="13">
        <v>5.0595999999999997</v>
      </c>
      <c r="Z12" s="2">
        <f>Y12/V12</f>
        <v>0.25999999999999995</v>
      </c>
    </row>
    <row r="13" spans="1:26" x14ac:dyDescent="0.25">
      <c r="A13">
        <v>24</v>
      </c>
      <c r="B13" t="s">
        <v>140</v>
      </c>
      <c r="C13" s="1">
        <v>42932</v>
      </c>
      <c r="D13">
        <f>YEAR(C13)</f>
        <v>2017</v>
      </c>
      <c r="E13">
        <f>MONTH(C13)</f>
        <v>7</v>
      </c>
      <c r="F13" t="str">
        <f>TEXT(Table1[[#This Row],[Order Date]],"mmm")</f>
        <v>Jul</v>
      </c>
      <c r="G13" t="str">
        <f>TEXT(Table1[[#This Row],[Order Date]],"ddd")</f>
        <v>Sun</v>
      </c>
      <c r="H13" s="1">
        <v>42934</v>
      </c>
      <c r="I13" t="s">
        <v>22</v>
      </c>
      <c r="J13" t="s">
        <v>141</v>
      </c>
      <c r="K13" t="s">
        <v>142</v>
      </c>
      <c r="L13" t="s">
        <v>25</v>
      </c>
      <c r="M13" t="s">
        <v>26</v>
      </c>
      <c r="N13" t="s">
        <v>143</v>
      </c>
      <c r="O13" t="s">
        <v>144</v>
      </c>
      <c r="P13">
        <v>19140</v>
      </c>
      <c r="Q13" t="s">
        <v>145</v>
      </c>
      <c r="R13" t="s">
        <v>146</v>
      </c>
      <c r="S13" t="s">
        <v>31</v>
      </c>
      <c r="T13" t="s">
        <v>35</v>
      </c>
      <c r="U13" t="s">
        <v>147</v>
      </c>
      <c r="V13" s="3">
        <v>71.372</v>
      </c>
      <c r="W13">
        <v>2</v>
      </c>
      <c r="X13" s="2">
        <v>0.3</v>
      </c>
      <c r="Y13" s="13">
        <v>-1.0196000000000001</v>
      </c>
      <c r="Z13" s="2">
        <f>Y13/V13</f>
        <v>-1.4285714285714287E-2</v>
      </c>
    </row>
    <row r="14" spans="1:26" x14ac:dyDescent="0.25">
      <c r="A14">
        <v>25</v>
      </c>
      <c r="B14" t="s">
        <v>148</v>
      </c>
      <c r="C14" s="1">
        <v>42272</v>
      </c>
      <c r="D14">
        <f>YEAR(C14)</f>
        <v>2015</v>
      </c>
      <c r="E14">
        <f>MONTH(C14)</f>
        <v>9</v>
      </c>
      <c r="F14" t="str">
        <f>TEXT(Table1[[#This Row],[Order Date]],"mmm")</f>
        <v>Sep</v>
      </c>
      <c r="G14" t="str">
        <f>TEXT(Table1[[#This Row],[Order Date]],"ddd")</f>
        <v>Fri</v>
      </c>
      <c r="H14" s="1">
        <v>42277</v>
      </c>
      <c r="I14" t="s">
        <v>49</v>
      </c>
      <c r="J14" t="s">
        <v>149</v>
      </c>
      <c r="K14" t="s">
        <v>150</v>
      </c>
      <c r="L14" t="s">
        <v>25</v>
      </c>
      <c r="M14" t="s">
        <v>26</v>
      </c>
      <c r="N14" t="s">
        <v>151</v>
      </c>
      <c r="O14" t="s">
        <v>120</v>
      </c>
      <c r="P14">
        <v>84057</v>
      </c>
      <c r="Q14" t="s">
        <v>43</v>
      </c>
      <c r="R14" t="s">
        <v>54</v>
      </c>
      <c r="S14" t="s">
        <v>31</v>
      </c>
      <c r="T14" t="s">
        <v>55</v>
      </c>
      <c r="U14" t="s">
        <v>56</v>
      </c>
      <c r="V14" s="3">
        <v>1044.6300000000001</v>
      </c>
      <c r="W14">
        <v>3</v>
      </c>
      <c r="X14" s="2">
        <v>0</v>
      </c>
      <c r="Y14" s="13">
        <v>240.26490000000001</v>
      </c>
      <c r="Z14" s="2">
        <f>Y14/V14</f>
        <v>0.22999999999999998</v>
      </c>
    </row>
    <row r="15" spans="1:26" x14ac:dyDescent="0.25">
      <c r="A15">
        <v>26</v>
      </c>
      <c r="B15" t="s">
        <v>152</v>
      </c>
      <c r="C15" s="1">
        <v>42385</v>
      </c>
      <c r="D15">
        <f>YEAR(C15)</f>
        <v>2016</v>
      </c>
      <c r="E15">
        <f>MONTH(C15)</f>
        <v>1</v>
      </c>
      <c r="F15" t="str">
        <f>TEXT(Table1[[#This Row],[Order Date]],"mmm")</f>
        <v>Jan</v>
      </c>
      <c r="G15" t="str">
        <f>TEXT(Table1[[#This Row],[Order Date]],"ddd")</f>
        <v>Sat</v>
      </c>
      <c r="H15" s="1">
        <v>42389</v>
      </c>
      <c r="I15" t="s">
        <v>22</v>
      </c>
      <c r="J15" t="s">
        <v>153</v>
      </c>
      <c r="K15" t="s">
        <v>154</v>
      </c>
      <c r="L15" t="s">
        <v>25</v>
      </c>
      <c r="M15" t="s">
        <v>26</v>
      </c>
      <c r="N15" t="s">
        <v>41</v>
      </c>
      <c r="O15" t="s">
        <v>42</v>
      </c>
      <c r="P15">
        <v>90049</v>
      </c>
      <c r="Q15" t="s">
        <v>43</v>
      </c>
      <c r="R15" t="s">
        <v>155</v>
      </c>
      <c r="S15" t="s">
        <v>45</v>
      </c>
      <c r="T15" t="s">
        <v>74</v>
      </c>
      <c r="U15" t="s">
        <v>156</v>
      </c>
      <c r="V15" s="3">
        <v>11.648</v>
      </c>
      <c r="W15">
        <v>2</v>
      </c>
      <c r="X15" s="2">
        <v>0.2</v>
      </c>
      <c r="Y15" s="13">
        <v>4.2224000000000004</v>
      </c>
      <c r="Z15" s="2">
        <f>Y15/V15</f>
        <v>0.36250000000000004</v>
      </c>
    </row>
    <row r="16" spans="1:26" x14ac:dyDescent="0.25">
      <c r="A16">
        <v>28</v>
      </c>
      <c r="B16" t="s">
        <v>160</v>
      </c>
      <c r="C16" s="1">
        <v>42264</v>
      </c>
      <c r="D16">
        <f>YEAR(C16)</f>
        <v>2015</v>
      </c>
      <c r="E16">
        <f>MONTH(C16)</f>
        <v>9</v>
      </c>
      <c r="F16" t="str">
        <f>TEXT(Table1[[#This Row],[Order Date]],"mmm")</f>
        <v>Sep</v>
      </c>
      <c r="G16" t="str">
        <f>TEXT(Table1[[#This Row],[Order Date]],"ddd")</f>
        <v>Thu</v>
      </c>
      <c r="H16" s="1">
        <v>42268</v>
      </c>
      <c r="I16" t="s">
        <v>49</v>
      </c>
      <c r="J16" t="s">
        <v>161</v>
      </c>
      <c r="K16" t="s">
        <v>162</v>
      </c>
      <c r="L16" t="s">
        <v>25</v>
      </c>
      <c r="M16" t="s">
        <v>26</v>
      </c>
      <c r="N16" t="s">
        <v>143</v>
      </c>
      <c r="O16" t="s">
        <v>144</v>
      </c>
      <c r="P16">
        <v>19140</v>
      </c>
      <c r="Q16" t="s">
        <v>145</v>
      </c>
      <c r="R16" t="s">
        <v>163</v>
      </c>
      <c r="S16" t="s">
        <v>31</v>
      </c>
      <c r="T16" t="s">
        <v>32</v>
      </c>
      <c r="U16" t="s">
        <v>164</v>
      </c>
      <c r="V16" s="3">
        <v>3083.43</v>
      </c>
      <c r="W16">
        <v>7</v>
      </c>
      <c r="X16" s="2">
        <v>0.5</v>
      </c>
      <c r="Y16" s="13">
        <v>-1665.0522000000001</v>
      </c>
      <c r="Z16" s="2">
        <f>Y16/V16</f>
        <v>-0.54</v>
      </c>
    </row>
    <row r="17" spans="1:26" x14ac:dyDescent="0.25">
      <c r="A17">
        <v>35</v>
      </c>
      <c r="B17" t="s">
        <v>178</v>
      </c>
      <c r="C17" s="1">
        <v>43027</v>
      </c>
      <c r="D17">
        <f>YEAR(C17)</f>
        <v>2017</v>
      </c>
      <c r="E17">
        <f>MONTH(C17)</f>
        <v>10</v>
      </c>
      <c r="F17" t="str">
        <f>TEXT(Table1[[#This Row],[Order Date]],"mmm")</f>
        <v>Oct</v>
      </c>
      <c r="G17" t="str">
        <f>TEXT(Table1[[#This Row],[Order Date]],"ddd")</f>
        <v>Thu</v>
      </c>
      <c r="H17" s="1">
        <v>43031</v>
      </c>
      <c r="I17" t="s">
        <v>22</v>
      </c>
      <c r="J17" t="s">
        <v>179</v>
      </c>
      <c r="K17" t="s">
        <v>180</v>
      </c>
      <c r="L17" t="s">
        <v>101</v>
      </c>
      <c r="M17" t="s">
        <v>26</v>
      </c>
      <c r="N17" t="s">
        <v>181</v>
      </c>
      <c r="O17" t="s">
        <v>103</v>
      </c>
      <c r="P17">
        <v>77095</v>
      </c>
      <c r="Q17" t="s">
        <v>104</v>
      </c>
      <c r="R17" t="s">
        <v>182</v>
      </c>
      <c r="S17" t="s">
        <v>45</v>
      </c>
      <c r="T17" t="s">
        <v>89</v>
      </c>
      <c r="U17" t="s">
        <v>183</v>
      </c>
      <c r="V17" s="3">
        <v>29.472000000000001</v>
      </c>
      <c r="W17">
        <v>3</v>
      </c>
      <c r="X17" s="2">
        <v>0.2</v>
      </c>
      <c r="Y17" s="13">
        <v>9.9467999999999996</v>
      </c>
      <c r="Z17" s="2">
        <f>Y17/V17</f>
        <v>0.33749999999999997</v>
      </c>
    </row>
    <row r="18" spans="1:26" x14ac:dyDescent="0.25">
      <c r="A18">
        <v>36</v>
      </c>
      <c r="B18" t="s">
        <v>184</v>
      </c>
      <c r="C18" s="1">
        <v>42712</v>
      </c>
      <c r="D18">
        <f>YEAR(C18)</f>
        <v>2016</v>
      </c>
      <c r="E18">
        <f>MONTH(C18)</f>
        <v>12</v>
      </c>
      <c r="F18" t="str">
        <f>TEXT(Table1[[#This Row],[Order Date]],"mmm")</f>
        <v>Dec</v>
      </c>
      <c r="G18" t="str">
        <f>TEXT(Table1[[#This Row],[Order Date]],"ddd")</f>
        <v>Thu</v>
      </c>
      <c r="H18" s="1">
        <v>42714</v>
      </c>
      <c r="I18" t="s">
        <v>185</v>
      </c>
      <c r="J18" t="s">
        <v>186</v>
      </c>
      <c r="K18" t="s">
        <v>187</v>
      </c>
      <c r="L18" t="s">
        <v>40</v>
      </c>
      <c r="M18" t="s">
        <v>26</v>
      </c>
      <c r="N18" t="s">
        <v>188</v>
      </c>
      <c r="O18" t="s">
        <v>103</v>
      </c>
      <c r="P18">
        <v>75080</v>
      </c>
      <c r="Q18" t="s">
        <v>104</v>
      </c>
      <c r="R18" t="s">
        <v>189</v>
      </c>
      <c r="S18" t="s">
        <v>70</v>
      </c>
      <c r="T18" t="s">
        <v>71</v>
      </c>
      <c r="U18" t="s">
        <v>190</v>
      </c>
      <c r="V18" s="3">
        <v>1097.5440000000001</v>
      </c>
      <c r="W18">
        <v>7</v>
      </c>
      <c r="X18" s="2">
        <v>0.2</v>
      </c>
      <c r="Y18" s="13">
        <v>123.47369999999999</v>
      </c>
      <c r="Z18" s="2">
        <f>Y18/V18</f>
        <v>0.11249999999999999</v>
      </c>
    </row>
    <row r="19" spans="1:26" x14ac:dyDescent="0.25">
      <c r="A19">
        <v>38</v>
      </c>
      <c r="B19" t="s">
        <v>193</v>
      </c>
      <c r="C19" s="1">
        <v>42365</v>
      </c>
      <c r="D19">
        <f>YEAR(C19)</f>
        <v>2015</v>
      </c>
      <c r="E19">
        <f>MONTH(C19)</f>
        <v>12</v>
      </c>
      <c r="F19" t="str">
        <f>TEXT(Table1[[#This Row],[Order Date]],"mmm")</f>
        <v>Dec</v>
      </c>
      <c r="G19" t="str">
        <f>TEXT(Table1[[#This Row],[Order Date]],"ddd")</f>
        <v>Sun</v>
      </c>
      <c r="H19" s="1">
        <v>42369</v>
      </c>
      <c r="I19" t="s">
        <v>49</v>
      </c>
      <c r="J19" t="s">
        <v>194</v>
      </c>
      <c r="K19" t="s">
        <v>195</v>
      </c>
      <c r="L19" t="s">
        <v>101</v>
      </c>
      <c r="M19" t="s">
        <v>26</v>
      </c>
      <c r="N19" t="s">
        <v>181</v>
      </c>
      <c r="O19" t="s">
        <v>103</v>
      </c>
      <c r="P19">
        <v>77041</v>
      </c>
      <c r="Q19" t="s">
        <v>104</v>
      </c>
      <c r="R19" t="s">
        <v>196</v>
      </c>
      <c r="S19" t="s">
        <v>45</v>
      </c>
      <c r="T19" t="s">
        <v>170</v>
      </c>
      <c r="U19" t="s">
        <v>197</v>
      </c>
      <c r="V19" s="3">
        <v>113.328</v>
      </c>
      <c r="W19">
        <v>9</v>
      </c>
      <c r="X19" s="2">
        <v>0.2</v>
      </c>
      <c r="Y19" s="13">
        <v>35.414999999999999</v>
      </c>
      <c r="Z19" s="2">
        <f>Y19/V19</f>
        <v>0.3125</v>
      </c>
    </row>
    <row r="20" spans="1:26" x14ac:dyDescent="0.25">
      <c r="A20">
        <v>42</v>
      </c>
      <c r="B20" t="s">
        <v>204</v>
      </c>
      <c r="C20" s="1">
        <v>42988</v>
      </c>
      <c r="D20">
        <f>YEAR(C20)</f>
        <v>2017</v>
      </c>
      <c r="E20">
        <f>MONTH(C20)</f>
        <v>9</v>
      </c>
      <c r="F20" t="str">
        <f>TEXT(Table1[[#This Row],[Order Date]],"mmm")</f>
        <v>Sep</v>
      </c>
      <c r="G20" t="str">
        <f>TEXT(Table1[[#This Row],[Order Date]],"ddd")</f>
        <v>Sun</v>
      </c>
      <c r="H20" s="1">
        <v>42993</v>
      </c>
      <c r="I20" t="s">
        <v>49</v>
      </c>
      <c r="J20" t="s">
        <v>205</v>
      </c>
      <c r="K20" t="s">
        <v>206</v>
      </c>
      <c r="L20" t="s">
        <v>40</v>
      </c>
      <c r="M20" t="s">
        <v>26</v>
      </c>
      <c r="N20" t="s">
        <v>207</v>
      </c>
      <c r="O20" t="s">
        <v>208</v>
      </c>
      <c r="P20">
        <v>60540</v>
      </c>
      <c r="Q20" t="s">
        <v>104</v>
      </c>
      <c r="R20" t="s">
        <v>209</v>
      </c>
      <c r="S20" t="s">
        <v>70</v>
      </c>
      <c r="T20" t="s">
        <v>71</v>
      </c>
      <c r="U20" t="s">
        <v>210</v>
      </c>
      <c r="V20" s="3">
        <v>147.16800000000001</v>
      </c>
      <c r="W20">
        <v>4</v>
      </c>
      <c r="X20" s="2">
        <v>0.2</v>
      </c>
      <c r="Y20" s="13">
        <v>16.5564</v>
      </c>
      <c r="Z20" s="2">
        <f>Y20/V20</f>
        <v>0.11249999999999999</v>
      </c>
    </row>
    <row r="21" spans="1:26" x14ac:dyDescent="0.25">
      <c r="A21">
        <v>43</v>
      </c>
      <c r="B21" t="s">
        <v>211</v>
      </c>
      <c r="C21" s="1">
        <v>42568</v>
      </c>
      <c r="D21">
        <f>YEAR(C21)</f>
        <v>2016</v>
      </c>
      <c r="E21">
        <f>MONTH(C21)</f>
        <v>7</v>
      </c>
      <c r="F21" t="str">
        <f>TEXT(Table1[[#This Row],[Order Date]],"mmm")</f>
        <v>Jul</v>
      </c>
      <c r="G21" t="str">
        <f>TEXT(Table1[[#This Row],[Order Date]],"ddd")</f>
        <v>Sun</v>
      </c>
      <c r="H21" s="1">
        <v>42573</v>
      </c>
      <c r="I21" t="s">
        <v>49</v>
      </c>
      <c r="J21" t="s">
        <v>212</v>
      </c>
      <c r="K21" t="s">
        <v>213</v>
      </c>
      <c r="L21" t="s">
        <v>40</v>
      </c>
      <c r="M21" t="s">
        <v>26</v>
      </c>
      <c r="N21" t="s">
        <v>41</v>
      </c>
      <c r="O21" t="s">
        <v>42</v>
      </c>
      <c r="P21">
        <v>90049</v>
      </c>
      <c r="Q21" t="s">
        <v>43</v>
      </c>
      <c r="R21" t="s">
        <v>214</v>
      </c>
      <c r="S21" t="s">
        <v>45</v>
      </c>
      <c r="T21" t="s">
        <v>58</v>
      </c>
      <c r="U21" t="s">
        <v>215</v>
      </c>
      <c r="V21" s="3">
        <v>77.88</v>
      </c>
      <c r="W21">
        <v>2</v>
      </c>
      <c r="X21" s="2">
        <v>0</v>
      </c>
      <c r="Y21" s="13">
        <v>3.8940000000000001</v>
      </c>
      <c r="Z21" s="2">
        <f>Y21/V21</f>
        <v>0.05</v>
      </c>
    </row>
    <row r="22" spans="1:26" x14ac:dyDescent="0.25">
      <c r="A22">
        <v>44</v>
      </c>
      <c r="B22" t="s">
        <v>216</v>
      </c>
      <c r="C22" s="1">
        <v>42997</v>
      </c>
      <c r="D22">
        <f>YEAR(C22)</f>
        <v>2017</v>
      </c>
      <c r="E22">
        <f>MONTH(C22)</f>
        <v>9</v>
      </c>
      <c r="F22" t="str">
        <f>TEXT(Table1[[#This Row],[Order Date]],"mmm")</f>
        <v>Sep</v>
      </c>
      <c r="G22" t="str">
        <f>TEXT(Table1[[#This Row],[Order Date]],"ddd")</f>
        <v>Tue</v>
      </c>
      <c r="H22" s="1">
        <v>43001</v>
      </c>
      <c r="I22" t="s">
        <v>49</v>
      </c>
      <c r="J22" t="s">
        <v>217</v>
      </c>
      <c r="K22" t="s">
        <v>218</v>
      </c>
      <c r="L22" t="s">
        <v>40</v>
      </c>
      <c r="M22" t="s">
        <v>26</v>
      </c>
      <c r="N22" t="s">
        <v>219</v>
      </c>
      <c r="O22" t="s">
        <v>53</v>
      </c>
      <c r="P22">
        <v>32935</v>
      </c>
      <c r="Q22" t="s">
        <v>29</v>
      </c>
      <c r="R22" t="s">
        <v>220</v>
      </c>
      <c r="S22" t="s">
        <v>45</v>
      </c>
      <c r="T22" t="s">
        <v>58</v>
      </c>
      <c r="U22" t="s">
        <v>221</v>
      </c>
      <c r="V22" s="3">
        <v>95.616</v>
      </c>
      <c r="W22">
        <v>2</v>
      </c>
      <c r="X22" s="2">
        <v>0.2</v>
      </c>
      <c r="Y22" s="13">
        <v>9.5616000000000003</v>
      </c>
      <c r="Z22" s="2">
        <f>Y22/V22</f>
        <v>0.1</v>
      </c>
    </row>
    <row r="23" spans="1:26" x14ac:dyDescent="0.25">
      <c r="A23">
        <v>45</v>
      </c>
      <c r="B23" t="s">
        <v>222</v>
      </c>
      <c r="C23" s="1">
        <v>42440</v>
      </c>
      <c r="D23">
        <f>YEAR(C23)</f>
        <v>2016</v>
      </c>
      <c r="E23">
        <f>MONTH(C23)</f>
        <v>3</v>
      </c>
      <c r="F23" t="str">
        <f>TEXT(Table1[[#This Row],[Order Date]],"mmm")</f>
        <v>Mar</v>
      </c>
      <c r="G23" t="str">
        <f>TEXT(Table1[[#This Row],[Order Date]],"ddd")</f>
        <v>Fri</v>
      </c>
      <c r="H23" s="1">
        <v>42442</v>
      </c>
      <c r="I23" t="s">
        <v>185</v>
      </c>
      <c r="J23" t="s">
        <v>223</v>
      </c>
      <c r="K23" t="s">
        <v>224</v>
      </c>
      <c r="L23" t="s">
        <v>40</v>
      </c>
      <c r="M23" t="s">
        <v>26</v>
      </c>
      <c r="N23" t="s">
        <v>225</v>
      </c>
      <c r="O23" t="s">
        <v>226</v>
      </c>
      <c r="P23">
        <v>55122</v>
      </c>
      <c r="Q23" t="s">
        <v>104</v>
      </c>
      <c r="R23" t="s">
        <v>227</v>
      </c>
      <c r="S23" t="s">
        <v>70</v>
      </c>
      <c r="T23" t="s">
        <v>158</v>
      </c>
      <c r="U23" t="s">
        <v>228</v>
      </c>
      <c r="V23" s="3">
        <v>45.98</v>
      </c>
      <c r="W23">
        <v>2</v>
      </c>
      <c r="X23" s="2">
        <v>0</v>
      </c>
      <c r="Y23" s="13">
        <v>19.7714</v>
      </c>
      <c r="Z23" s="2">
        <f>Y23/V23</f>
        <v>0.43000000000000005</v>
      </c>
    </row>
    <row r="24" spans="1:26" x14ac:dyDescent="0.25">
      <c r="A24">
        <v>47</v>
      </c>
      <c r="B24" t="s">
        <v>231</v>
      </c>
      <c r="C24" s="1">
        <v>41932</v>
      </c>
      <c r="D24">
        <f>YEAR(C24)</f>
        <v>2014</v>
      </c>
      <c r="E24">
        <f>MONTH(C24)</f>
        <v>10</v>
      </c>
      <c r="F24" t="str">
        <f>TEXT(Table1[[#This Row],[Order Date]],"mmm")</f>
        <v>Oct</v>
      </c>
      <c r="G24" t="str">
        <f>TEXT(Table1[[#This Row],[Order Date]],"ddd")</f>
        <v>Mon</v>
      </c>
      <c r="H24" s="1">
        <v>41937</v>
      </c>
      <c r="I24" t="s">
        <v>22</v>
      </c>
      <c r="J24" t="s">
        <v>232</v>
      </c>
      <c r="K24" t="s">
        <v>233</v>
      </c>
      <c r="L24" t="s">
        <v>25</v>
      </c>
      <c r="M24" t="s">
        <v>26</v>
      </c>
      <c r="N24" t="s">
        <v>234</v>
      </c>
      <c r="O24" t="s">
        <v>235</v>
      </c>
      <c r="P24">
        <v>48185</v>
      </c>
      <c r="Q24" t="s">
        <v>104</v>
      </c>
      <c r="R24" t="s">
        <v>236</v>
      </c>
      <c r="S24" t="s">
        <v>45</v>
      </c>
      <c r="T24" t="s">
        <v>58</v>
      </c>
      <c r="U24" t="s">
        <v>237</v>
      </c>
      <c r="V24" s="3">
        <v>211.96</v>
      </c>
      <c r="W24">
        <v>4</v>
      </c>
      <c r="X24" s="2">
        <v>0</v>
      </c>
      <c r="Y24" s="13">
        <v>8.4784000000000006</v>
      </c>
      <c r="Z24" s="2">
        <f>Y24/V24</f>
        <v>0.04</v>
      </c>
    </row>
    <row r="25" spans="1:26" x14ac:dyDescent="0.25">
      <c r="A25">
        <v>48</v>
      </c>
      <c r="B25" t="s">
        <v>238</v>
      </c>
      <c r="C25" s="1">
        <v>42541</v>
      </c>
      <c r="D25">
        <f>YEAR(C25)</f>
        <v>2016</v>
      </c>
      <c r="E25">
        <f>MONTH(C25)</f>
        <v>6</v>
      </c>
      <c r="F25" t="str">
        <f>TEXT(Table1[[#This Row],[Order Date]],"mmm")</f>
        <v>Jun</v>
      </c>
      <c r="G25" t="str">
        <f>TEXT(Table1[[#This Row],[Order Date]],"ddd")</f>
        <v>Mon</v>
      </c>
      <c r="H25" s="1">
        <v>42546</v>
      </c>
      <c r="I25" t="s">
        <v>49</v>
      </c>
      <c r="J25" t="s">
        <v>239</v>
      </c>
      <c r="K25" t="s">
        <v>240</v>
      </c>
      <c r="L25" t="s">
        <v>25</v>
      </c>
      <c r="M25" t="s">
        <v>26</v>
      </c>
      <c r="N25" t="s">
        <v>241</v>
      </c>
      <c r="O25" t="s">
        <v>242</v>
      </c>
      <c r="P25">
        <v>19901</v>
      </c>
      <c r="Q25" t="s">
        <v>145</v>
      </c>
      <c r="R25" t="s">
        <v>243</v>
      </c>
      <c r="S25" t="s">
        <v>70</v>
      </c>
      <c r="T25" t="s">
        <v>158</v>
      </c>
      <c r="U25" t="s">
        <v>244</v>
      </c>
      <c r="V25" s="3">
        <v>45</v>
      </c>
      <c r="W25">
        <v>3</v>
      </c>
      <c r="X25" s="2">
        <v>0</v>
      </c>
      <c r="Y25" s="13">
        <v>4.95</v>
      </c>
      <c r="Z25" s="2">
        <f>Y25/V25</f>
        <v>0.11</v>
      </c>
    </row>
    <row r="26" spans="1:26" x14ac:dyDescent="0.25">
      <c r="A26">
        <v>50</v>
      </c>
      <c r="B26" t="s">
        <v>247</v>
      </c>
      <c r="C26" s="1">
        <v>42112</v>
      </c>
      <c r="D26">
        <f>YEAR(C26)</f>
        <v>2015</v>
      </c>
      <c r="E26">
        <f>MONTH(C26)</f>
        <v>4</v>
      </c>
      <c r="F26" t="str">
        <f>TEXT(Table1[[#This Row],[Order Date]],"mmm")</f>
        <v>Apr</v>
      </c>
      <c r="G26" t="str">
        <f>TEXT(Table1[[#This Row],[Order Date]],"ddd")</f>
        <v>Sat</v>
      </c>
      <c r="H26" s="1">
        <v>42116</v>
      </c>
      <c r="I26" t="s">
        <v>49</v>
      </c>
      <c r="J26" t="s">
        <v>248</v>
      </c>
      <c r="K26" t="s">
        <v>249</v>
      </c>
      <c r="L26" t="s">
        <v>25</v>
      </c>
      <c r="M26" t="s">
        <v>26</v>
      </c>
      <c r="N26" t="s">
        <v>250</v>
      </c>
      <c r="O26" t="s">
        <v>251</v>
      </c>
      <c r="P26">
        <v>47150</v>
      </c>
      <c r="Q26" t="s">
        <v>104</v>
      </c>
      <c r="R26" t="s">
        <v>252</v>
      </c>
      <c r="S26" t="s">
        <v>45</v>
      </c>
      <c r="T26" t="s">
        <v>74</v>
      </c>
      <c r="U26" t="s">
        <v>253</v>
      </c>
      <c r="V26" s="3">
        <v>38.22</v>
      </c>
      <c r="W26">
        <v>6</v>
      </c>
      <c r="X26" s="2">
        <v>0</v>
      </c>
      <c r="Y26" s="13">
        <v>17.9634</v>
      </c>
      <c r="Z26" s="2">
        <f>Y26/V26</f>
        <v>0.47000000000000003</v>
      </c>
    </row>
    <row r="27" spans="1:26" x14ac:dyDescent="0.25">
      <c r="A27">
        <v>54</v>
      </c>
      <c r="B27" t="s">
        <v>260</v>
      </c>
      <c r="C27" s="1">
        <v>42715</v>
      </c>
      <c r="D27">
        <f>YEAR(C27)</f>
        <v>2016</v>
      </c>
      <c r="E27">
        <f>MONTH(C27)</f>
        <v>12</v>
      </c>
      <c r="F27" t="str">
        <f>TEXT(Table1[[#This Row],[Order Date]],"mmm")</f>
        <v>Dec</v>
      </c>
      <c r="G27" t="str">
        <f>TEXT(Table1[[#This Row],[Order Date]],"ddd")</f>
        <v>Sun</v>
      </c>
      <c r="H27" s="1">
        <v>42721</v>
      </c>
      <c r="I27" t="s">
        <v>49</v>
      </c>
      <c r="J27" t="s">
        <v>261</v>
      </c>
      <c r="K27" t="s">
        <v>262</v>
      </c>
      <c r="L27" t="s">
        <v>40</v>
      </c>
      <c r="M27" t="s">
        <v>26</v>
      </c>
      <c r="N27" t="s">
        <v>263</v>
      </c>
      <c r="O27" t="s">
        <v>264</v>
      </c>
      <c r="P27">
        <v>10024</v>
      </c>
      <c r="Q27" t="s">
        <v>145</v>
      </c>
      <c r="R27" t="s">
        <v>265</v>
      </c>
      <c r="S27" t="s">
        <v>45</v>
      </c>
      <c r="T27" t="s">
        <v>266</v>
      </c>
      <c r="U27" t="s">
        <v>267</v>
      </c>
      <c r="V27" s="3">
        <v>15.26</v>
      </c>
      <c r="W27">
        <v>7</v>
      </c>
      <c r="X27" s="2">
        <v>0</v>
      </c>
      <c r="Y27" s="13">
        <v>6.2565999999999997</v>
      </c>
      <c r="Z27" s="2">
        <f>Y27/V27</f>
        <v>0.41</v>
      </c>
    </row>
    <row r="28" spans="1:26" x14ac:dyDescent="0.25">
      <c r="A28">
        <v>56</v>
      </c>
      <c r="B28" t="s">
        <v>268</v>
      </c>
      <c r="C28" s="1">
        <v>42538</v>
      </c>
      <c r="D28">
        <f>YEAR(C28)</f>
        <v>2016</v>
      </c>
      <c r="E28">
        <f>MONTH(C28)</f>
        <v>6</v>
      </c>
      <c r="F28" t="str">
        <f>TEXT(Table1[[#This Row],[Order Date]],"mmm")</f>
        <v>Jun</v>
      </c>
      <c r="G28" t="str">
        <f>TEXT(Table1[[#This Row],[Order Date]],"ddd")</f>
        <v>Fri</v>
      </c>
      <c r="H28" s="1">
        <v>42539</v>
      </c>
      <c r="I28" t="s">
        <v>185</v>
      </c>
      <c r="J28" t="s">
        <v>269</v>
      </c>
      <c r="K28" t="s">
        <v>270</v>
      </c>
      <c r="L28" t="s">
        <v>25</v>
      </c>
      <c r="M28" t="s">
        <v>26</v>
      </c>
      <c r="N28" t="s">
        <v>271</v>
      </c>
      <c r="O28" t="s">
        <v>264</v>
      </c>
      <c r="P28">
        <v>12180</v>
      </c>
      <c r="Q28" t="s">
        <v>145</v>
      </c>
      <c r="R28" t="s">
        <v>272</v>
      </c>
      <c r="S28" t="s">
        <v>45</v>
      </c>
      <c r="T28" t="s">
        <v>58</v>
      </c>
      <c r="U28" t="s">
        <v>273</v>
      </c>
      <c r="V28" s="3">
        <v>208.56</v>
      </c>
      <c r="W28">
        <v>6</v>
      </c>
      <c r="X28" s="2">
        <v>0</v>
      </c>
      <c r="Y28" s="13">
        <v>52.14</v>
      </c>
      <c r="Z28" s="2">
        <f>Y28/V28</f>
        <v>0.25</v>
      </c>
    </row>
    <row r="29" spans="1:26" x14ac:dyDescent="0.25">
      <c r="A29">
        <v>63</v>
      </c>
      <c r="B29" t="s">
        <v>282</v>
      </c>
      <c r="C29" s="1">
        <v>42332</v>
      </c>
      <c r="D29">
        <f>YEAR(C29)</f>
        <v>2015</v>
      </c>
      <c r="E29">
        <f>MONTH(C29)</f>
        <v>11</v>
      </c>
      <c r="F29" t="str">
        <f>TEXT(Table1[[#This Row],[Order Date]],"mmm")</f>
        <v>Nov</v>
      </c>
      <c r="G29" t="str">
        <f>TEXT(Table1[[#This Row],[Order Date]],"ddd")</f>
        <v>Tue</v>
      </c>
      <c r="H29" s="1">
        <v>42338</v>
      </c>
      <c r="I29" t="s">
        <v>49</v>
      </c>
      <c r="J29" t="s">
        <v>283</v>
      </c>
      <c r="K29" t="s">
        <v>284</v>
      </c>
      <c r="L29" t="s">
        <v>25</v>
      </c>
      <c r="M29" t="s">
        <v>26</v>
      </c>
      <c r="N29" t="s">
        <v>41</v>
      </c>
      <c r="O29" t="s">
        <v>42</v>
      </c>
      <c r="P29">
        <v>90004</v>
      </c>
      <c r="Q29" t="s">
        <v>43</v>
      </c>
      <c r="R29" t="s">
        <v>285</v>
      </c>
      <c r="S29" t="s">
        <v>70</v>
      </c>
      <c r="T29" t="s">
        <v>158</v>
      </c>
      <c r="U29" t="s">
        <v>286</v>
      </c>
      <c r="V29" s="3">
        <v>13.98</v>
      </c>
      <c r="W29">
        <v>2</v>
      </c>
      <c r="X29" s="2">
        <v>0</v>
      </c>
      <c r="Y29" s="13">
        <v>6.1512000000000002</v>
      </c>
      <c r="Z29" s="2">
        <f>Y29/V29</f>
        <v>0.44</v>
      </c>
    </row>
    <row r="30" spans="1:26" x14ac:dyDescent="0.25">
      <c r="A30">
        <v>67</v>
      </c>
      <c r="B30" t="s">
        <v>293</v>
      </c>
      <c r="C30" s="1">
        <v>42124</v>
      </c>
      <c r="D30">
        <f>YEAR(C30)</f>
        <v>2015</v>
      </c>
      <c r="E30">
        <f>MONTH(C30)</f>
        <v>4</v>
      </c>
      <c r="F30" t="str">
        <f>TEXT(Table1[[#This Row],[Order Date]],"mmm")</f>
        <v>Apr</v>
      </c>
      <c r="G30" t="str">
        <f>TEXT(Table1[[#This Row],[Order Date]],"ddd")</f>
        <v>Thu</v>
      </c>
      <c r="H30" s="1">
        <v>42129</v>
      </c>
      <c r="I30" t="s">
        <v>49</v>
      </c>
      <c r="J30" t="s">
        <v>294</v>
      </c>
      <c r="K30" t="s">
        <v>295</v>
      </c>
      <c r="L30" t="s">
        <v>101</v>
      </c>
      <c r="M30" t="s">
        <v>26</v>
      </c>
      <c r="N30" t="s">
        <v>296</v>
      </c>
      <c r="O30" t="s">
        <v>208</v>
      </c>
      <c r="P30">
        <v>60610</v>
      </c>
      <c r="Q30" t="s">
        <v>104</v>
      </c>
      <c r="R30" t="s">
        <v>297</v>
      </c>
      <c r="S30" t="s">
        <v>31</v>
      </c>
      <c r="T30" t="s">
        <v>35</v>
      </c>
      <c r="U30" t="s">
        <v>298</v>
      </c>
      <c r="V30" s="3">
        <v>213.11500000000001</v>
      </c>
      <c r="W30">
        <v>5</v>
      </c>
      <c r="X30" s="2">
        <v>0.3</v>
      </c>
      <c r="Y30" s="13">
        <v>-15.2225</v>
      </c>
      <c r="Z30" s="2">
        <f>Y30/V30</f>
        <v>-7.1428571428571425E-2</v>
      </c>
    </row>
    <row r="31" spans="1:26" x14ac:dyDescent="0.25">
      <c r="A31">
        <v>68</v>
      </c>
      <c r="B31" t="s">
        <v>299</v>
      </c>
      <c r="C31" s="1">
        <v>41978</v>
      </c>
      <c r="D31">
        <f>YEAR(C31)</f>
        <v>2014</v>
      </c>
      <c r="E31">
        <f>MONTH(C31)</f>
        <v>12</v>
      </c>
      <c r="F31" t="str">
        <f>TEXT(Table1[[#This Row],[Order Date]],"mmm")</f>
        <v>Dec</v>
      </c>
      <c r="G31" t="str">
        <f>TEXT(Table1[[#This Row],[Order Date]],"ddd")</f>
        <v>Fri</v>
      </c>
      <c r="H31" s="1">
        <v>41983</v>
      </c>
      <c r="I31" t="s">
        <v>49</v>
      </c>
      <c r="J31" t="s">
        <v>300</v>
      </c>
      <c r="K31" t="s">
        <v>301</v>
      </c>
      <c r="L31" t="s">
        <v>40</v>
      </c>
      <c r="M31" t="s">
        <v>26</v>
      </c>
      <c r="N31" t="s">
        <v>302</v>
      </c>
      <c r="O31" t="s">
        <v>303</v>
      </c>
      <c r="P31">
        <v>85234</v>
      </c>
      <c r="Q31" t="s">
        <v>43</v>
      </c>
      <c r="R31" t="s">
        <v>304</v>
      </c>
      <c r="S31" t="s">
        <v>45</v>
      </c>
      <c r="T31" t="s">
        <v>67</v>
      </c>
      <c r="U31" t="s">
        <v>305</v>
      </c>
      <c r="V31" s="3">
        <v>1113.0239999999999</v>
      </c>
      <c r="W31">
        <v>8</v>
      </c>
      <c r="X31" s="2">
        <v>0.2</v>
      </c>
      <c r="Y31" s="13">
        <v>111.30240000000001</v>
      </c>
      <c r="Z31" s="2">
        <f>Y31/V31</f>
        <v>0.10000000000000002</v>
      </c>
    </row>
    <row r="32" spans="1:26" x14ac:dyDescent="0.25">
      <c r="A32">
        <v>70</v>
      </c>
      <c r="B32" t="s">
        <v>308</v>
      </c>
      <c r="C32" s="1">
        <v>42525</v>
      </c>
      <c r="D32">
        <f>YEAR(C32)</f>
        <v>2016</v>
      </c>
      <c r="E32">
        <f>MONTH(C32)</f>
        <v>6</v>
      </c>
      <c r="F32" t="str">
        <f>TEXT(Table1[[#This Row],[Order Date]],"mmm")</f>
        <v>Jun</v>
      </c>
      <c r="G32" t="str">
        <f>TEXT(Table1[[#This Row],[Order Date]],"ddd")</f>
        <v>Sat</v>
      </c>
      <c r="H32" s="1">
        <v>42527</v>
      </c>
      <c r="I32" t="s">
        <v>185</v>
      </c>
      <c r="J32" t="s">
        <v>309</v>
      </c>
      <c r="K32" t="s">
        <v>310</v>
      </c>
      <c r="L32" t="s">
        <v>25</v>
      </c>
      <c r="M32" t="s">
        <v>26</v>
      </c>
      <c r="N32" t="s">
        <v>311</v>
      </c>
      <c r="O32" t="s">
        <v>312</v>
      </c>
      <c r="P32">
        <v>22153</v>
      </c>
      <c r="Q32" t="s">
        <v>29</v>
      </c>
      <c r="R32" t="s">
        <v>313</v>
      </c>
      <c r="S32" t="s">
        <v>45</v>
      </c>
      <c r="T32" t="s">
        <v>89</v>
      </c>
      <c r="U32" t="s">
        <v>314</v>
      </c>
      <c r="V32" s="3">
        <v>75.88</v>
      </c>
      <c r="W32">
        <v>2</v>
      </c>
      <c r="X32" s="2">
        <v>0</v>
      </c>
      <c r="Y32" s="13">
        <v>35.663600000000002</v>
      </c>
      <c r="Z32" s="2">
        <f>Y32/V32</f>
        <v>0.47000000000000008</v>
      </c>
    </row>
    <row r="33" spans="1:26" x14ac:dyDescent="0.25">
      <c r="A33">
        <v>71</v>
      </c>
      <c r="B33" t="s">
        <v>315</v>
      </c>
      <c r="C33" s="1">
        <v>42631</v>
      </c>
      <c r="D33">
        <f>YEAR(C33)</f>
        <v>2016</v>
      </c>
      <c r="E33">
        <f>MONTH(C33)</f>
        <v>9</v>
      </c>
      <c r="F33" t="str">
        <f>TEXT(Table1[[#This Row],[Order Date]],"mmm")</f>
        <v>Sep</v>
      </c>
      <c r="G33" t="str">
        <f>TEXT(Table1[[#This Row],[Order Date]],"ddd")</f>
        <v>Sun</v>
      </c>
      <c r="H33" s="1">
        <v>42636</v>
      </c>
      <c r="I33" t="s">
        <v>49</v>
      </c>
      <c r="J33" t="s">
        <v>316</v>
      </c>
      <c r="K33" t="s">
        <v>317</v>
      </c>
      <c r="L33" t="s">
        <v>25</v>
      </c>
      <c r="M33" t="s">
        <v>26</v>
      </c>
      <c r="N33" t="s">
        <v>263</v>
      </c>
      <c r="O33" t="s">
        <v>264</v>
      </c>
      <c r="P33">
        <v>10009</v>
      </c>
      <c r="Q33" t="s">
        <v>145</v>
      </c>
      <c r="R33" t="s">
        <v>318</v>
      </c>
      <c r="S33" t="s">
        <v>45</v>
      </c>
      <c r="T33" t="s">
        <v>74</v>
      </c>
      <c r="U33" t="s">
        <v>319</v>
      </c>
      <c r="V33" s="3">
        <v>4.6159999999999997</v>
      </c>
      <c r="W33">
        <v>1</v>
      </c>
      <c r="X33" s="2">
        <v>0.2</v>
      </c>
      <c r="Y33" s="13">
        <v>1.7310000000000001</v>
      </c>
      <c r="Z33" s="2">
        <f>Y33/V33</f>
        <v>0.37500000000000006</v>
      </c>
    </row>
    <row r="34" spans="1:26" x14ac:dyDescent="0.25">
      <c r="A34">
        <v>72</v>
      </c>
      <c r="B34" t="s">
        <v>320</v>
      </c>
      <c r="C34" s="1">
        <v>42992</v>
      </c>
      <c r="D34">
        <f>YEAR(C34)</f>
        <v>2017</v>
      </c>
      <c r="E34">
        <f>MONTH(C34)</f>
        <v>9</v>
      </c>
      <c r="F34" t="str">
        <f>TEXT(Table1[[#This Row],[Order Date]],"mmm")</f>
        <v>Sep</v>
      </c>
      <c r="G34" t="str">
        <f>TEXT(Table1[[#This Row],[Order Date]],"ddd")</f>
        <v>Thu</v>
      </c>
      <c r="H34" s="1">
        <v>42995</v>
      </c>
      <c r="I34" t="s">
        <v>22</v>
      </c>
      <c r="J34" t="s">
        <v>161</v>
      </c>
      <c r="K34" t="s">
        <v>162</v>
      </c>
      <c r="L34" t="s">
        <v>25</v>
      </c>
      <c r="M34" t="s">
        <v>26</v>
      </c>
      <c r="N34" t="s">
        <v>321</v>
      </c>
      <c r="O34" t="s">
        <v>235</v>
      </c>
      <c r="P34">
        <v>49201</v>
      </c>
      <c r="Q34" t="s">
        <v>104</v>
      </c>
      <c r="R34" t="s">
        <v>322</v>
      </c>
      <c r="S34" t="s">
        <v>45</v>
      </c>
      <c r="T34" t="s">
        <v>89</v>
      </c>
      <c r="U34" t="s">
        <v>323</v>
      </c>
      <c r="V34" s="3">
        <v>19.05</v>
      </c>
      <c r="W34">
        <v>3</v>
      </c>
      <c r="X34" s="2">
        <v>0</v>
      </c>
      <c r="Y34" s="13">
        <v>8.7629999999999999</v>
      </c>
      <c r="Z34" s="2">
        <f>Y34/V34</f>
        <v>0.45999999999999996</v>
      </c>
    </row>
    <row r="35" spans="1:26" x14ac:dyDescent="0.25">
      <c r="A35">
        <v>73</v>
      </c>
      <c r="B35" t="s">
        <v>324</v>
      </c>
      <c r="C35" s="1">
        <v>42120</v>
      </c>
      <c r="D35">
        <f>YEAR(C35)</f>
        <v>2015</v>
      </c>
      <c r="E35">
        <f>MONTH(C35)</f>
        <v>4</v>
      </c>
      <c r="F35" t="str">
        <f>TEXT(Table1[[#This Row],[Order Date]],"mmm")</f>
        <v>Apr</v>
      </c>
      <c r="G35" t="str">
        <f>TEXT(Table1[[#This Row],[Order Date]],"ddd")</f>
        <v>Sun</v>
      </c>
      <c r="H35" s="1">
        <v>42126</v>
      </c>
      <c r="I35" t="s">
        <v>49</v>
      </c>
      <c r="J35" t="s">
        <v>325</v>
      </c>
      <c r="K35" t="s">
        <v>326</v>
      </c>
      <c r="L35" t="s">
        <v>25</v>
      </c>
      <c r="M35" t="s">
        <v>26</v>
      </c>
      <c r="N35" t="s">
        <v>327</v>
      </c>
      <c r="O35" t="s">
        <v>328</v>
      </c>
      <c r="P35">
        <v>38109</v>
      </c>
      <c r="Q35" t="s">
        <v>29</v>
      </c>
      <c r="R35" t="s">
        <v>329</v>
      </c>
      <c r="S35" t="s">
        <v>31</v>
      </c>
      <c r="T35" t="s">
        <v>35</v>
      </c>
      <c r="U35" t="s">
        <v>330</v>
      </c>
      <c r="V35" s="3">
        <v>831.93600000000004</v>
      </c>
      <c r="W35">
        <v>8</v>
      </c>
      <c r="X35" s="2">
        <v>0.2</v>
      </c>
      <c r="Y35" s="13">
        <v>-114.3912</v>
      </c>
      <c r="Z35" s="2">
        <f>Y35/V35</f>
        <v>-0.13749999999999998</v>
      </c>
    </row>
    <row r="36" spans="1:26" x14ac:dyDescent="0.25">
      <c r="A36">
        <v>76</v>
      </c>
      <c r="B36" t="s">
        <v>335</v>
      </c>
      <c r="C36" s="1">
        <v>43078</v>
      </c>
      <c r="D36">
        <f>YEAR(C36)</f>
        <v>2017</v>
      </c>
      <c r="E36">
        <f>MONTH(C36)</f>
        <v>12</v>
      </c>
      <c r="F36" t="str">
        <f>TEXT(Table1[[#This Row],[Order Date]],"mmm")</f>
        <v>Dec</v>
      </c>
      <c r="G36" t="str">
        <f>TEXT(Table1[[#This Row],[Order Date]],"ddd")</f>
        <v>Sat</v>
      </c>
      <c r="H36" s="1">
        <v>43080</v>
      </c>
      <c r="I36" t="s">
        <v>185</v>
      </c>
      <c r="J36" t="s">
        <v>336</v>
      </c>
      <c r="K36" t="s">
        <v>337</v>
      </c>
      <c r="L36" t="s">
        <v>40</v>
      </c>
      <c r="M36" t="s">
        <v>26</v>
      </c>
      <c r="N36" t="s">
        <v>181</v>
      </c>
      <c r="O36" t="s">
        <v>103</v>
      </c>
      <c r="P36">
        <v>77041</v>
      </c>
      <c r="Q36" t="s">
        <v>104</v>
      </c>
      <c r="R36" t="s">
        <v>338</v>
      </c>
      <c r="S36" t="s">
        <v>45</v>
      </c>
      <c r="T36" t="s">
        <v>74</v>
      </c>
      <c r="U36" t="s">
        <v>339</v>
      </c>
      <c r="V36" s="3">
        <v>1.248</v>
      </c>
      <c r="W36">
        <v>3</v>
      </c>
      <c r="X36" s="2">
        <v>0.8</v>
      </c>
      <c r="Y36" s="13">
        <v>-1.9343999999999999</v>
      </c>
      <c r="Z36" s="2">
        <f>Y36/V36</f>
        <v>-1.5499999999999998</v>
      </c>
    </row>
    <row r="37" spans="1:26" x14ac:dyDescent="0.25">
      <c r="A37">
        <v>79</v>
      </c>
      <c r="B37" t="s">
        <v>344</v>
      </c>
      <c r="C37" s="1">
        <v>41969</v>
      </c>
      <c r="D37">
        <f>YEAR(C37)</f>
        <v>2014</v>
      </c>
      <c r="E37">
        <f>MONTH(C37)</f>
        <v>11</v>
      </c>
      <c r="F37" t="str">
        <f>TEXT(Table1[[#This Row],[Order Date]],"mmm")</f>
        <v>Nov</v>
      </c>
      <c r="G37" t="str">
        <f>TEXT(Table1[[#This Row],[Order Date]],"ddd")</f>
        <v>Wed</v>
      </c>
      <c r="H37" s="1">
        <v>41974</v>
      </c>
      <c r="I37" t="s">
        <v>22</v>
      </c>
      <c r="J37" t="s">
        <v>325</v>
      </c>
      <c r="K37" t="s">
        <v>326</v>
      </c>
      <c r="L37" t="s">
        <v>25</v>
      </c>
      <c r="M37" t="s">
        <v>26</v>
      </c>
      <c r="N37" t="s">
        <v>181</v>
      </c>
      <c r="O37" t="s">
        <v>103</v>
      </c>
      <c r="P37">
        <v>77070</v>
      </c>
      <c r="Q37" t="s">
        <v>104</v>
      </c>
      <c r="R37" t="s">
        <v>345</v>
      </c>
      <c r="S37" t="s">
        <v>31</v>
      </c>
      <c r="T37" t="s">
        <v>64</v>
      </c>
      <c r="U37" t="s">
        <v>346</v>
      </c>
      <c r="V37" s="3">
        <v>19.3</v>
      </c>
      <c r="W37">
        <v>5</v>
      </c>
      <c r="X37" s="2">
        <v>0.6</v>
      </c>
      <c r="Y37" s="13">
        <v>-14.475</v>
      </c>
      <c r="Z37" s="2">
        <f>Y37/V37</f>
        <v>-0.75</v>
      </c>
    </row>
    <row r="38" spans="1:26" x14ac:dyDescent="0.25">
      <c r="A38">
        <v>80</v>
      </c>
      <c r="B38" t="s">
        <v>347</v>
      </c>
      <c r="C38" s="1">
        <v>42533</v>
      </c>
      <c r="D38">
        <f>YEAR(C38)</f>
        <v>2016</v>
      </c>
      <c r="E38">
        <f>MONTH(C38)</f>
        <v>6</v>
      </c>
      <c r="F38" t="str">
        <f>TEXT(Table1[[#This Row],[Order Date]],"mmm")</f>
        <v>Jun</v>
      </c>
      <c r="G38" t="str">
        <f>TEXT(Table1[[#This Row],[Order Date]],"ddd")</f>
        <v>Sun</v>
      </c>
      <c r="H38" s="1">
        <v>42536</v>
      </c>
      <c r="I38" t="s">
        <v>185</v>
      </c>
      <c r="J38" t="s">
        <v>348</v>
      </c>
      <c r="K38" t="s">
        <v>349</v>
      </c>
      <c r="L38" t="s">
        <v>40</v>
      </c>
      <c r="M38" t="s">
        <v>26</v>
      </c>
      <c r="N38" t="s">
        <v>350</v>
      </c>
      <c r="O38" t="s">
        <v>351</v>
      </c>
      <c r="P38">
        <v>35601</v>
      </c>
      <c r="Q38" t="s">
        <v>29</v>
      </c>
      <c r="R38" t="s">
        <v>352</v>
      </c>
      <c r="S38" t="s">
        <v>45</v>
      </c>
      <c r="T38" t="s">
        <v>77</v>
      </c>
      <c r="U38" t="s">
        <v>353</v>
      </c>
      <c r="V38" s="3">
        <v>208.16</v>
      </c>
      <c r="W38">
        <v>1</v>
      </c>
      <c r="X38" s="2">
        <v>0</v>
      </c>
      <c r="Y38" s="13">
        <v>56.203200000000002</v>
      </c>
      <c r="Z38" s="2">
        <f>Y38/V38</f>
        <v>0.27</v>
      </c>
    </row>
    <row r="39" spans="1:26" x14ac:dyDescent="0.25">
      <c r="A39">
        <v>82</v>
      </c>
      <c r="B39" t="s">
        <v>356</v>
      </c>
      <c r="C39" s="1">
        <v>41924</v>
      </c>
      <c r="D39">
        <f>YEAR(C39)</f>
        <v>2014</v>
      </c>
      <c r="E39">
        <f>MONTH(C39)</f>
        <v>10</v>
      </c>
      <c r="F39" t="str">
        <f>TEXT(Table1[[#This Row],[Order Date]],"mmm")</f>
        <v>Oct</v>
      </c>
      <c r="G39" t="str">
        <f>TEXT(Table1[[#This Row],[Order Date]],"ddd")</f>
        <v>Sun</v>
      </c>
      <c r="H39" s="1">
        <v>41928</v>
      </c>
      <c r="I39" t="s">
        <v>49</v>
      </c>
      <c r="J39" t="s">
        <v>357</v>
      </c>
      <c r="K39" t="s">
        <v>358</v>
      </c>
      <c r="L39" t="s">
        <v>25</v>
      </c>
      <c r="M39" t="s">
        <v>26</v>
      </c>
      <c r="N39" t="s">
        <v>126</v>
      </c>
      <c r="O39" t="s">
        <v>42</v>
      </c>
      <c r="P39">
        <v>94122</v>
      </c>
      <c r="Q39" t="s">
        <v>43</v>
      </c>
      <c r="R39" t="s">
        <v>359</v>
      </c>
      <c r="S39" t="s">
        <v>45</v>
      </c>
      <c r="T39" t="s">
        <v>67</v>
      </c>
      <c r="U39" t="s">
        <v>360</v>
      </c>
      <c r="V39" s="3">
        <v>14.9</v>
      </c>
      <c r="W39">
        <v>5</v>
      </c>
      <c r="X39" s="2">
        <v>0</v>
      </c>
      <c r="Y39" s="13">
        <v>4.1719999999999997</v>
      </c>
      <c r="Z39" s="2">
        <f>Y39/V39</f>
        <v>0.27999999999999997</v>
      </c>
    </row>
    <row r="40" spans="1:26" x14ac:dyDescent="0.25">
      <c r="A40">
        <v>84</v>
      </c>
      <c r="B40" t="s">
        <v>363</v>
      </c>
      <c r="C40" s="1">
        <v>42250</v>
      </c>
      <c r="D40">
        <f>YEAR(C40)</f>
        <v>2015</v>
      </c>
      <c r="E40">
        <f>MONTH(C40)</f>
        <v>9</v>
      </c>
      <c r="F40" t="str">
        <f>TEXT(Table1[[#This Row],[Order Date]],"mmm")</f>
        <v>Sep</v>
      </c>
      <c r="G40" t="str">
        <f>TEXT(Table1[[#This Row],[Order Date]],"ddd")</f>
        <v>Thu</v>
      </c>
      <c r="H40" s="1">
        <v>42255</v>
      </c>
      <c r="I40" t="s">
        <v>49</v>
      </c>
      <c r="J40" t="s">
        <v>364</v>
      </c>
      <c r="K40" t="s">
        <v>365</v>
      </c>
      <c r="L40" t="s">
        <v>40</v>
      </c>
      <c r="M40" t="s">
        <v>26</v>
      </c>
      <c r="N40" t="s">
        <v>366</v>
      </c>
      <c r="O40" t="s">
        <v>87</v>
      </c>
      <c r="P40">
        <v>27707</v>
      </c>
      <c r="Q40" t="s">
        <v>29</v>
      </c>
      <c r="R40" t="s">
        <v>367</v>
      </c>
      <c r="S40" t="s">
        <v>45</v>
      </c>
      <c r="T40" t="s">
        <v>170</v>
      </c>
      <c r="U40" t="s">
        <v>368</v>
      </c>
      <c r="V40" s="3">
        <v>200.98400000000001</v>
      </c>
      <c r="W40">
        <v>7</v>
      </c>
      <c r="X40" s="2">
        <v>0.2</v>
      </c>
      <c r="Y40" s="13">
        <v>62.807499999999997</v>
      </c>
      <c r="Z40" s="2">
        <f>Y40/V40</f>
        <v>0.3125</v>
      </c>
    </row>
    <row r="41" spans="1:26" x14ac:dyDescent="0.25">
      <c r="A41">
        <v>85</v>
      </c>
      <c r="B41" t="s">
        <v>369</v>
      </c>
      <c r="C41" s="1">
        <v>43052</v>
      </c>
      <c r="D41">
        <f>YEAR(C41)</f>
        <v>2017</v>
      </c>
      <c r="E41">
        <f>MONTH(C41)</f>
        <v>11</v>
      </c>
      <c r="F41" t="str">
        <f>TEXT(Table1[[#This Row],[Order Date]],"mmm")</f>
        <v>Nov</v>
      </c>
      <c r="G41" t="str">
        <f>TEXT(Table1[[#This Row],[Order Date]],"ddd")</f>
        <v>Mon</v>
      </c>
      <c r="H41" s="1">
        <v>43055</v>
      </c>
      <c r="I41" t="s">
        <v>185</v>
      </c>
      <c r="J41" t="s">
        <v>370</v>
      </c>
      <c r="K41" t="s">
        <v>371</v>
      </c>
      <c r="L41" t="s">
        <v>101</v>
      </c>
      <c r="M41" t="s">
        <v>26</v>
      </c>
      <c r="N41" t="s">
        <v>296</v>
      </c>
      <c r="O41" t="s">
        <v>208</v>
      </c>
      <c r="P41">
        <v>60623</v>
      </c>
      <c r="Q41" t="s">
        <v>104</v>
      </c>
      <c r="R41" t="s">
        <v>372</v>
      </c>
      <c r="S41" t="s">
        <v>45</v>
      </c>
      <c r="T41" t="s">
        <v>58</v>
      </c>
      <c r="U41" t="s">
        <v>373</v>
      </c>
      <c r="V41" s="3">
        <v>230.376</v>
      </c>
      <c r="W41">
        <v>3</v>
      </c>
      <c r="X41" s="2">
        <v>0.2</v>
      </c>
      <c r="Y41" s="13">
        <v>-48.954900000000002</v>
      </c>
      <c r="Z41" s="2">
        <f>Y41/V41</f>
        <v>-0.21249999999999999</v>
      </c>
    </row>
    <row r="42" spans="1:26" x14ac:dyDescent="0.25">
      <c r="A42">
        <v>86</v>
      </c>
      <c r="B42" t="s">
        <v>374</v>
      </c>
      <c r="C42" s="1">
        <v>42883</v>
      </c>
      <c r="D42">
        <f>YEAR(C42)</f>
        <v>2017</v>
      </c>
      <c r="E42">
        <f>MONTH(C42)</f>
        <v>5</v>
      </c>
      <c r="F42" t="str">
        <f>TEXT(Table1[[#This Row],[Order Date]],"mmm")</f>
        <v>May</v>
      </c>
      <c r="G42" t="str">
        <f>TEXT(Table1[[#This Row],[Order Date]],"ddd")</f>
        <v>Sun</v>
      </c>
      <c r="H42" s="1">
        <v>42885</v>
      </c>
      <c r="I42" t="s">
        <v>22</v>
      </c>
      <c r="J42" t="s">
        <v>232</v>
      </c>
      <c r="K42" t="s">
        <v>233</v>
      </c>
      <c r="L42" t="s">
        <v>25</v>
      </c>
      <c r="M42" t="s">
        <v>26</v>
      </c>
      <c r="N42" t="s">
        <v>375</v>
      </c>
      <c r="O42" t="s">
        <v>376</v>
      </c>
      <c r="P42">
        <v>29203</v>
      </c>
      <c r="Q42" t="s">
        <v>29</v>
      </c>
      <c r="R42" t="s">
        <v>377</v>
      </c>
      <c r="S42" t="s">
        <v>31</v>
      </c>
      <c r="T42" t="s">
        <v>35</v>
      </c>
      <c r="U42" t="s">
        <v>378</v>
      </c>
      <c r="V42" s="3">
        <v>301.95999999999998</v>
      </c>
      <c r="W42">
        <v>2</v>
      </c>
      <c r="X42" s="2">
        <v>0</v>
      </c>
      <c r="Y42" s="13">
        <v>33.215600000000002</v>
      </c>
      <c r="Z42" s="2">
        <f>Y42/V42</f>
        <v>0.11000000000000001</v>
      </c>
    </row>
    <row r="43" spans="1:26" x14ac:dyDescent="0.25">
      <c r="A43">
        <v>87</v>
      </c>
      <c r="B43" t="s">
        <v>379</v>
      </c>
      <c r="C43" s="1">
        <v>43034</v>
      </c>
      <c r="D43">
        <f>YEAR(C43)</f>
        <v>2017</v>
      </c>
      <c r="E43">
        <f>MONTH(C43)</f>
        <v>10</v>
      </c>
      <c r="F43" t="str">
        <f>TEXT(Table1[[#This Row],[Order Date]],"mmm")</f>
        <v>Oct</v>
      </c>
      <c r="G43" t="str">
        <f>TEXT(Table1[[#This Row],[Order Date]],"ddd")</f>
        <v>Thu</v>
      </c>
      <c r="H43" s="1">
        <v>43041</v>
      </c>
      <c r="I43" t="s">
        <v>49</v>
      </c>
      <c r="J43" t="s">
        <v>380</v>
      </c>
      <c r="K43" t="s">
        <v>381</v>
      </c>
      <c r="L43" t="s">
        <v>25</v>
      </c>
      <c r="M43" t="s">
        <v>26</v>
      </c>
      <c r="N43" t="s">
        <v>382</v>
      </c>
      <c r="O43" t="s">
        <v>226</v>
      </c>
      <c r="P43">
        <v>55901</v>
      </c>
      <c r="Q43" t="s">
        <v>104</v>
      </c>
      <c r="R43" t="s">
        <v>383</v>
      </c>
      <c r="S43" t="s">
        <v>70</v>
      </c>
      <c r="T43" t="s">
        <v>158</v>
      </c>
      <c r="U43" t="s">
        <v>384</v>
      </c>
      <c r="V43" s="3">
        <v>19.989999999999998</v>
      </c>
      <c r="W43">
        <v>1</v>
      </c>
      <c r="X43" s="2">
        <v>0</v>
      </c>
      <c r="Y43" s="13">
        <v>6.7965999999999998</v>
      </c>
      <c r="Z43" s="2">
        <f>Y43/V43</f>
        <v>0.34</v>
      </c>
    </row>
    <row r="44" spans="1:26" x14ac:dyDescent="0.25">
      <c r="A44">
        <v>89</v>
      </c>
      <c r="B44" t="s">
        <v>387</v>
      </c>
      <c r="C44" s="1">
        <v>42465</v>
      </c>
      <c r="D44">
        <f>YEAR(C44)</f>
        <v>2016</v>
      </c>
      <c r="E44">
        <f>MONTH(C44)</f>
        <v>4</v>
      </c>
      <c r="F44" t="str">
        <f>TEXT(Table1[[#This Row],[Order Date]],"mmm")</f>
        <v>Apr</v>
      </c>
      <c r="G44" t="str">
        <f>TEXT(Table1[[#This Row],[Order Date]],"ddd")</f>
        <v>Tue</v>
      </c>
      <c r="H44" s="1">
        <v>42470</v>
      </c>
      <c r="I44" t="s">
        <v>22</v>
      </c>
      <c r="J44" t="s">
        <v>388</v>
      </c>
      <c r="K44" t="s">
        <v>389</v>
      </c>
      <c r="L44" t="s">
        <v>101</v>
      </c>
      <c r="M44" t="s">
        <v>26</v>
      </c>
      <c r="N44" t="s">
        <v>181</v>
      </c>
      <c r="O44" t="s">
        <v>103</v>
      </c>
      <c r="P44">
        <v>77095</v>
      </c>
      <c r="Q44" t="s">
        <v>104</v>
      </c>
      <c r="R44" t="s">
        <v>390</v>
      </c>
      <c r="S44" t="s">
        <v>45</v>
      </c>
      <c r="T44" t="s">
        <v>58</v>
      </c>
      <c r="U44" t="s">
        <v>391</v>
      </c>
      <c r="V44" s="3">
        <v>158.36799999999999</v>
      </c>
      <c r="W44">
        <v>7</v>
      </c>
      <c r="X44" s="2">
        <v>0.2</v>
      </c>
      <c r="Y44" s="13">
        <v>13.857200000000001</v>
      </c>
      <c r="Z44" s="2">
        <f>Y44/V44</f>
        <v>8.7500000000000008E-2</v>
      </c>
    </row>
    <row r="45" spans="1:26" x14ac:dyDescent="0.25">
      <c r="A45">
        <v>90</v>
      </c>
      <c r="B45" t="s">
        <v>392</v>
      </c>
      <c r="C45" s="1">
        <v>42630</v>
      </c>
      <c r="D45">
        <f>YEAR(C45)</f>
        <v>2016</v>
      </c>
      <c r="E45">
        <f>MONTH(C45)</f>
        <v>9</v>
      </c>
      <c r="F45" t="str">
        <f>TEXT(Table1[[#This Row],[Order Date]],"mmm")</f>
        <v>Sep</v>
      </c>
      <c r="G45" t="str">
        <f>TEXT(Table1[[#This Row],[Order Date]],"ddd")</f>
        <v>Sat</v>
      </c>
      <c r="H45" s="1">
        <v>42635</v>
      </c>
      <c r="I45" t="s">
        <v>49</v>
      </c>
      <c r="J45" t="s">
        <v>393</v>
      </c>
      <c r="K45" t="s">
        <v>394</v>
      </c>
      <c r="L45" t="s">
        <v>40</v>
      </c>
      <c r="M45" t="s">
        <v>26</v>
      </c>
      <c r="N45" t="s">
        <v>41</v>
      </c>
      <c r="O45" t="s">
        <v>42</v>
      </c>
      <c r="P45">
        <v>90036</v>
      </c>
      <c r="Q45" t="s">
        <v>43</v>
      </c>
      <c r="R45" t="s">
        <v>395</v>
      </c>
      <c r="S45" t="s">
        <v>45</v>
      </c>
      <c r="T45" t="s">
        <v>67</v>
      </c>
      <c r="U45" t="s">
        <v>396</v>
      </c>
      <c r="V45" s="3">
        <v>20.100000000000001</v>
      </c>
      <c r="W45">
        <v>3</v>
      </c>
      <c r="X45" s="2">
        <v>0</v>
      </c>
      <c r="Y45" s="13">
        <v>6.633</v>
      </c>
      <c r="Z45" s="2">
        <f>Y45/V45</f>
        <v>0.32999999999999996</v>
      </c>
    </row>
    <row r="46" spans="1:26" x14ac:dyDescent="0.25">
      <c r="A46">
        <v>93</v>
      </c>
      <c r="B46" t="s">
        <v>399</v>
      </c>
      <c r="C46" s="1">
        <v>42035</v>
      </c>
      <c r="D46">
        <f>YEAR(C46)</f>
        <v>2015</v>
      </c>
      <c r="E46">
        <f>MONTH(C46)</f>
        <v>1</v>
      </c>
      <c r="F46" t="str">
        <f>TEXT(Table1[[#This Row],[Order Date]],"mmm")</f>
        <v>Jan</v>
      </c>
      <c r="G46" t="str">
        <f>TEXT(Table1[[#This Row],[Order Date]],"ddd")</f>
        <v>Sat</v>
      </c>
      <c r="H46" s="1">
        <v>42040</v>
      </c>
      <c r="I46" t="s">
        <v>22</v>
      </c>
      <c r="J46" t="s">
        <v>400</v>
      </c>
      <c r="K46" t="s">
        <v>401</v>
      </c>
      <c r="L46" t="s">
        <v>25</v>
      </c>
      <c r="M46" t="s">
        <v>26</v>
      </c>
      <c r="N46" t="s">
        <v>402</v>
      </c>
      <c r="O46" t="s">
        <v>226</v>
      </c>
      <c r="P46">
        <v>55407</v>
      </c>
      <c r="Q46" t="s">
        <v>104</v>
      </c>
      <c r="R46" t="s">
        <v>403</v>
      </c>
      <c r="S46" t="s">
        <v>45</v>
      </c>
      <c r="T46" t="s">
        <v>89</v>
      </c>
      <c r="U46" t="s">
        <v>404</v>
      </c>
      <c r="V46" s="3">
        <v>12.96</v>
      </c>
      <c r="W46">
        <v>2</v>
      </c>
      <c r="X46" s="2">
        <v>0</v>
      </c>
      <c r="Y46" s="13">
        <v>6.2207999999999997</v>
      </c>
      <c r="Z46" s="2">
        <f>Y46/V46</f>
        <v>0.47999999999999993</v>
      </c>
    </row>
    <row r="47" spans="1:26" x14ac:dyDescent="0.25">
      <c r="A47">
        <v>96</v>
      </c>
      <c r="B47" t="s">
        <v>409</v>
      </c>
      <c r="C47" s="1">
        <v>43045</v>
      </c>
      <c r="D47">
        <f>YEAR(C47)</f>
        <v>2017</v>
      </c>
      <c r="E47">
        <f>MONTH(C47)</f>
        <v>11</v>
      </c>
      <c r="F47" t="str">
        <f>TEXT(Table1[[#This Row],[Order Date]],"mmm")</f>
        <v>Nov</v>
      </c>
      <c r="G47" t="str">
        <f>TEXT(Table1[[#This Row],[Order Date]],"ddd")</f>
        <v>Mon</v>
      </c>
      <c r="H47" s="1">
        <v>43051</v>
      </c>
      <c r="I47" t="s">
        <v>49</v>
      </c>
      <c r="J47" t="s">
        <v>410</v>
      </c>
      <c r="K47" t="s">
        <v>411</v>
      </c>
      <c r="L47" t="s">
        <v>101</v>
      </c>
      <c r="M47" t="s">
        <v>26</v>
      </c>
      <c r="N47" t="s">
        <v>412</v>
      </c>
      <c r="O47" t="s">
        <v>413</v>
      </c>
      <c r="P47">
        <v>97206</v>
      </c>
      <c r="Q47" t="s">
        <v>43</v>
      </c>
      <c r="R47" t="s">
        <v>414</v>
      </c>
      <c r="S47" t="s">
        <v>45</v>
      </c>
      <c r="T47" t="s">
        <v>74</v>
      </c>
      <c r="U47" t="s">
        <v>415</v>
      </c>
      <c r="V47" s="3">
        <v>5.6820000000000004</v>
      </c>
      <c r="W47">
        <v>1</v>
      </c>
      <c r="X47" s="2">
        <v>0.7</v>
      </c>
      <c r="Y47" s="13">
        <v>-3.7879999999999998</v>
      </c>
      <c r="Z47" s="2">
        <f>Y47/V47</f>
        <v>-0.66666666666666663</v>
      </c>
    </row>
    <row r="48" spans="1:26" x14ac:dyDescent="0.25">
      <c r="A48">
        <v>97</v>
      </c>
      <c r="B48" t="s">
        <v>416</v>
      </c>
      <c r="C48" s="1">
        <v>43048</v>
      </c>
      <c r="D48">
        <f>YEAR(C48)</f>
        <v>2017</v>
      </c>
      <c r="E48">
        <f>MONTH(C48)</f>
        <v>11</v>
      </c>
      <c r="F48" t="str">
        <f>TEXT(Table1[[#This Row],[Order Date]],"mmm")</f>
        <v>Nov</v>
      </c>
      <c r="G48" t="str">
        <f>TEXT(Table1[[#This Row],[Order Date]],"ddd")</f>
        <v>Thu</v>
      </c>
      <c r="H48" s="1">
        <v>43050</v>
      </c>
      <c r="I48" t="s">
        <v>22</v>
      </c>
      <c r="J48" t="s">
        <v>417</v>
      </c>
      <c r="K48" t="s">
        <v>418</v>
      </c>
      <c r="L48" t="s">
        <v>101</v>
      </c>
      <c r="M48" t="s">
        <v>26</v>
      </c>
      <c r="N48" t="s">
        <v>263</v>
      </c>
      <c r="O48" t="s">
        <v>264</v>
      </c>
      <c r="P48">
        <v>10009</v>
      </c>
      <c r="Q48" t="s">
        <v>145</v>
      </c>
      <c r="R48" t="s">
        <v>419</v>
      </c>
      <c r="S48" t="s">
        <v>31</v>
      </c>
      <c r="T48" t="s">
        <v>64</v>
      </c>
      <c r="U48" t="s">
        <v>420</v>
      </c>
      <c r="V48" s="3">
        <v>96.53</v>
      </c>
      <c r="W48">
        <v>7</v>
      </c>
      <c r="X48" s="2">
        <v>0</v>
      </c>
      <c r="Y48" s="13">
        <v>40.5426</v>
      </c>
      <c r="Z48" s="2">
        <f>Y48/V48</f>
        <v>0.42</v>
      </c>
    </row>
    <row r="49" spans="1:26" x14ac:dyDescent="0.25">
      <c r="A49">
        <v>98</v>
      </c>
      <c r="B49" t="s">
        <v>421</v>
      </c>
      <c r="C49" s="1">
        <v>42903</v>
      </c>
      <c r="D49">
        <f>YEAR(C49)</f>
        <v>2017</v>
      </c>
      <c r="E49">
        <f>MONTH(C49)</f>
        <v>6</v>
      </c>
      <c r="F49" t="str">
        <f>TEXT(Table1[[#This Row],[Order Date]],"mmm")</f>
        <v>Jun</v>
      </c>
      <c r="G49" t="str">
        <f>TEXT(Table1[[#This Row],[Order Date]],"ddd")</f>
        <v>Sat</v>
      </c>
      <c r="H49" s="1">
        <v>42906</v>
      </c>
      <c r="I49" t="s">
        <v>185</v>
      </c>
      <c r="J49" t="s">
        <v>422</v>
      </c>
      <c r="K49" t="s">
        <v>423</v>
      </c>
      <c r="L49" t="s">
        <v>25</v>
      </c>
      <c r="M49" t="s">
        <v>26</v>
      </c>
      <c r="N49" t="s">
        <v>126</v>
      </c>
      <c r="O49" t="s">
        <v>42</v>
      </c>
      <c r="P49">
        <v>94122</v>
      </c>
      <c r="Q49" t="s">
        <v>43</v>
      </c>
      <c r="R49" t="s">
        <v>424</v>
      </c>
      <c r="S49" t="s">
        <v>45</v>
      </c>
      <c r="T49" t="s">
        <v>74</v>
      </c>
      <c r="U49" t="s">
        <v>425</v>
      </c>
      <c r="V49" s="3">
        <v>51.311999999999998</v>
      </c>
      <c r="W49">
        <v>3</v>
      </c>
      <c r="X49" s="2">
        <v>0.2</v>
      </c>
      <c r="Y49" s="13">
        <v>17.959199999999999</v>
      </c>
      <c r="Z49" s="2">
        <f>Y49/V49</f>
        <v>0.35</v>
      </c>
    </row>
    <row r="50" spans="1:26" x14ac:dyDescent="0.25">
      <c r="A50">
        <v>99</v>
      </c>
      <c r="B50" t="s">
        <v>426</v>
      </c>
      <c r="C50" s="1">
        <v>42619</v>
      </c>
      <c r="D50">
        <f>YEAR(C50)</f>
        <v>2016</v>
      </c>
      <c r="E50">
        <f>MONTH(C50)</f>
        <v>9</v>
      </c>
      <c r="F50" t="str">
        <f>TEXT(Table1[[#This Row],[Order Date]],"mmm")</f>
        <v>Sep</v>
      </c>
      <c r="G50" t="str">
        <f>TEXT(Table1[[#This Row],[Order Date]],"ddd")</f>
        <v>Tue</v>
      </c>
      <c r="H50" s="1">
        <v>42624</v>
      </c>
      <c r="I50" t="s">
        <v>49</v>
      </c>
      <c r="J50" t="s">
        <v>427</v>
      </c>
      <c r="K50" t="s">
        <v>428</v>
      </c>
      <c r="L50" t="s">
        <v>40</v>
      </c>
      <c r="M50" t="s">
        <v>26</v>
      </c>
      <c r="N50" t="s">
        <v>429</v>
      </c>
      <c r="O50" t="s">
        <v>226</v>
      </c>
      <c r="P50">
        <v>55106</v>
      </c>
      <c r="Q50" t="s">
        <v>104</v>
      </c>
      <c r="R50" t="s">
        <v>430</v>
      </c>
      <c r="S50" t="s">
        <v>45</v>
      </c>
      <c r="T50" t="s">
        <v>77</v>
      </c>
      <c r="U50" t="s">
        <v>431</v>
      </c>
      <c r="V50" s="3">
        <v>77.88</v>
      </c>
      <c r="W50">
        <v>6</v>
      </c>
      <c r="X50" s="2">
        <v>0</v>
      </c>
      <c r="Y50" s="13">
        <v>22.5852</v>
      </c>
      <c r="Z50" s="2">
        <f>Y50/V50</f>
        <v>0.29000000000000004</v>
      </c>
    </row>
    <row r="51" spans="1:26" x14ac:dyDescent="0.25">
      <c r="A51">
        <v>100</v>
      </c>
      <c r="B51" t="s">
        <v>432</v>
      </c>
      <c r="C51" s="1">
        <v>42611</v>
      </c>
      <c r="D51">
        <f>YEAR(C51)</f>
        <v>2016</v>
      </c>
      <c r="E51">
        <f>MONTH(C51)</f>
        <v>8</v>
      </c>
      <c r="F51" t="str">
        <f>TEXT(Table1[[#This Row],[Order Date]],"mmm")</f>
        <v>Aug</v>
      </c>
      <c r="G51" t="str">
        <f>TEXT(Table1[[#This Row],[Order Date]],"ddd")</f>
        <v>Mon</v>
      </c>
      <c r="H51" s="1">
        <v>42615</v>
      </c>
      <c r="I51" t="s">
        <v>49</v>
      </c>
      <c r="J51" t="s">
        <v>433</v>
      </c>
      <c r="K51" t="s">
        <v>434</v>
      </c>
      <c r="L51" t="s">
        <v>101</v>
      </c>
      <c r="M51" t="s">
        <v>26</v>
      </c>
      <c r="N51" t="s">
        <v>296</v>
      </c>
      <c r="O51" t="s">
        <v>208</v>
      </c>
      <c r="P51">
        <v>60610</v>
      </c>
      <c r="Q51" t="s">
        <v>104</v>
      </c>
      <c r="R51" t="s">
        <v>435</v>
      </c>
      <c r="S51" t="s">
        <v>45</v>
      </c>
      <c r="T51" t="s">
        <v>89</v>
      </c>
      <c r="U51" t="s">
        <v>436</v>
      </c>
      <c r="V51" s="3">
        <v>64.623999999999995</v>
      </c>
      <c r="W51">
        <v>7</v>
      </c>
      <c r="X51" s="2">
        <v>0.2</v>
      </c>
      <c r="Y51" s="13">
        <v>22.618400000000001</v>
      </c>
      <c r="Z51" s="2">
        <f>Y51/V51</f>
        <v>0.35000000000000003</v>
      </c>
    </row>
    <row r="52" spans="1:26" x14ac:dyDescent="0.25">
      <c r="A52">
        <v>103</v>
      </c>
      <c r="B52" t="s">
        <v>441</v>
      </c>
      <c r="C52" s="1">
        <v>42705</v>
      </c>
      <c r="D52">
        <f>YEAR(C52)</f>
        <v>2016</v>
      </c>
      <c r="E52">
        <f>MONTH(C52)</f>
        <v>12</v>
      </c>
      <c r="F52" t="str">
        <f>TEXT(Table1[[#This Row],[Order Date]],"mmm")</f>
        <v>Dec</v>
      </c>
      <c r="G52" t="str">
        <f>TEXT(Table1[[#This Row],[Order Date]],"ddd")</f>
        <v>Thu</v>
      </c>
      <c r="H52" s="1">
        <v>42708</v>
      </c>
      <c r="I52" t="s">
        <v>22</v>
      </c>
      <c r="J52" t="s">
        <v>442</v>
      </c>
      <c r="K52" t="s">
        <v>443</v>
      </c>
      <c r="L52" t="s">
        <v>25</v>
      </c>
      <c r="M52" t="s">
        <v>26</v>
      </c>
      <c r="N52" t="s">
        <v>382</v>
      </c>
      <c r="O52" t="s">
        <v>226</v>
      </c>
      <c r="P52">
        <v>55901</v>
      </c>
      <c r="Q52" t="s">
        <v>104</v>
      </c>
      <c r="R52" t="s">
        <v>444</v>
      </c>
      <c r="S52" t="s">
        <v>45</v>
      </c>
      <c r="T52" t="s">
        <v>89</v>
      </c>
      <c r="U52" t="s">
        <v>445</v>
      </c>
      <c r="V52" s="3">
        <v>23.92</v>
      </c>
      <c r="W52">
        <v>4</v>
      </c>
      <c r="X52" s="2">
        <v>0</v>
      </c>
      <c r="Y52" s="13">
        <v>11.720800000000001</v>
      </c>
      <c r="Z52" s="2">
        <f>Y52/V52</f>
        <v>0.49</v>
      </c>
    </row>
    <row r="53" spans="1:26" x14ac:dyDescent="0.25">
      <c r="A53">
        <v>104</v>
      </c>
      <c r="B53" t="s">
        <v>446</v>
      </c>
      <c r="C53" s="1">
        <v>42321</v>
      </c>
      <c r="D53">
        <f>YEAR(C53)</f>
        <v>2015</v>
      </c>
      <c r="E53">
        <f>MONTH(C53)</f>
        <v>11</v>
      </c>
      <c r="F53" t="str">
        <f>TEXT(Table1[[#This Row],[Order Date]],"mmm")</f>
        <v>Nov</v>
      </c>
      <c r="G53" t="str">
        <f>TEXT(Table1[[#This Row],[Order Date]],"ddd")</f>
        <v>Fri</v>
      </c>
      <c r="H53" s="1">
        <v>42325</v>
      </c>
      <c r="I53" t="s">
        <v>49</v>
      </c>
      <c r="J53" t="s">
        <v>447</v>
      </c>
      <c r="K53" t="s">
        <v>448</v>
      </c>
      <c r="L53" t="s">
        <v>25</v>
      </c>
      <c r="M53" t="s">
        <v>26</v>
      </c>
      <c r="N53" t="s">
        <v>449</v>
      </c>
      <c r="O53" t="s">
        <v>450</v>
      </c>
      <c r="P53">
        <v>80013</v>
      </c>
      <c r="Q53" t="s">
        <v>43</v>
      </c>
      <c r="R53" t="s">
        <v>451</v>
      </c>
      <c r="S53" t="s">
        <v>70</v>
      </c>
      <c r="T53" t="s">
        <v>158</v>
      </c>
      <c r="U53" t="s">
        <v>452</v>
      </c>
      <c r="V53" s="3">
        <v>238.89599999999999</v>
      </c>
      <c r="W53">
        <v>6</v>
      </c>
      <c r="X53" s="2">
        <v>0.2</v>
      </c>
      <c r="Y53" s="13">
        <v>-26.875800000000002</v>
      </c>
      <c r="Z53" s="2">
        <f>Y53/V53</f>
        <v>-0.11250000000000002</v>
      </c>
    </row>
    <row r="54" spans="1:26" x14ac:dyDescent="0.25">
      <c r="A54">
        <v>107</v>
      </c>
      <c r="B54" t="s">
        <v>457</v>
      </c>
      <c r="C54" s="1">
        <v>43062</v>
      </c>
      <c r="D54">
        <f>YEAR(C54)</f>
        <v>2017</v>
      </c>
      <c r="E54">
        <f>MONTH(C54)</f>
        <v>11</v>
      </c>
      <c r="F54" t="str">
        <f>TEXT(Table1[[#This Row],[Order Date]],"mmm")</f>
        <v>Nov</v>
      </c>
      <c r="G54" t="str">
        <f>TEXT(Table1[[#This Row],[Order Date]],"ddd")</f>
        <v>Thu</v>
      </c>
      <c r="H54" s="1">
        <v>43067</v>
      </c>
      <c r="I54" t="s">
        <v>49</v>
      </c>
      <c r="J54" t="s">
        <v>458</v>
      </c>
      <c r="K54" t="s">
        <v>459</v>
      </c>
      <c r="L54" t="s">
        <v>25</v>
      </c>
      <c r="M54" t="s">
        <v>26</v>
      </c>
      <c r="N54" t="s">
        <v>460</v>
      </c>
      <c r="O54" t="s">
        <v>87</v>
      </c>
      <c r="P54">
        <v>28205</v>
      </c>
      <c r="Q54" t="s">
        <v>29</v>
      </c>
      <c r="R54" t="s">
        <v>461</v>
      </c>
      <c r="S54" t="s">
        <v>70</v>
      </c>
      <c r="T54" t="s">
        <v>158</v>
      </c>
      <c r="U54" t="s">
        <v>462</v>
      </c>
      <c r="V54" s="3">
        <v>74.111999999999995</v>
      </c>
      <c r="W54">
        <v>8</v>
      </c>
      <c r="X54" s="2">
        <v>0.2</v>
      </c>
      <c r="Y54" s="13">
        <v>17.601600000000001</v>
      </c>
      <c r="Z54" s="2">
        <f>Y54/V54</f>
        <v>0.23750000000000004</v>
      </c>
    </row>
    <row r="55" spans="1:26" x14ac:dyDescent="0.25">
      <c r="A55">
        <v>110</v>
      </c>
      <c r="B55" t="s">
        <v>467</v>
      </c>
      <c r="C55" s="1">
        <v>42292</v>
      </c>
      <c r="D55">
        <f>YEAR(C55)</f>
        <v>2015</v>
      </c>
      <c r="E55">
        <f>MONTH(C55)</f>
        <v>10</v>
      </c>
      <c r="F55" t="str">
        <f>TEXT(Table1[[#This Row],[Order Date]],"mmm")</f>
        <v>Oct</v>
      </c>
      <c r="G55" t="str">
        <f>TEXT(Table1[[#This Row],[Order Date]],"ddd")</f>
        <v>Thu</v>
      </c>
      <c r="H55" s="1">
        <v>42297</v>
      </c>
      <c r="I55" t="s">
        <v>49</v>
      </c>
      <c r="J55" t="s">
        <v>468</v>
      </c>
      <c r="K55" t="s">
        <v>469</v>
      </c>
      <c r="L55" t="s">
        <v>101</v>
      </c>
      <c r="M55" t="s">
        <v>26</v>
      </c>
      <c r="N55" t="s">
        <v>470</v>
      </c>
      <c r="O55" t="s">
        <v>208</v>
      </c>
      <c r="P55">
        <v>60462</v>
      </c>
      <c r="Q55" t="s">
        <v>104</v>
      </c>
      <c r="R55" t="s">
        <v>471</v>
      </c>
      <c r="S55" t="s">
        <v>70</v>
      </c>
      <c r="T55" t="s">
        <v>158</v>
      </c>
      <c r="U55" t="s">
        <v>472</v>
      </c>
      <c r="V55" s="3">
        <v>339.96</v>
      </c>
      <c r="W55">
        <v>5</v>
      </c>
      <c r="X55" s="2">
        <v>0.2</v>
      </c>
      <c r="Y55" s="13">
        <v>67.992000000000004</v>
      </c>
      <c r="Z55" s="2">
        <f>Y55/V55</f>
        <v>0.20000000000000004</v>
      </c>
    </row>
    <row r="56" spans="1:26" x14ac:dyDescent="0.25">
      <c r="A56">
        <v>111</v>
      </c>
      <c r="B56" t="s">
        <v>473</v>
      </c>
      <c r="C56" s="1">
        <v>43094</v>
      </c>
      <c r="D56">
        <f>YEAR(C56)</f>
        <v>2017</v>
      </c>
      <c r="E56">
        <f>MONTH(C56)</f>
        <v>12</v>
      </c>
      <c r="F56" t="str">
        <f>TEXT(Table1[[#This Row],[Order Date]],"mmm")</f>
        <v>Dec</v>
      </c>
      <c r="G56" t="str">
        <f>TEXT(Table1[[#This Row],[Order Date]],"ddd")</f>
        <v>Mon</v>
      </c>
      <c r="H56" s="1">
        <v>43099</v>
      </c>
      <c r="I56" t="s">
        <v>49</v>
      </c>
      <c r="J56" t="s">
        <v>474</v>
      </c>
      <c r="K56" t="s">
        <v>475</v>
      </c>
      <c r="L56" t="s">
        <v>40</v>
      </c>
      <c r="M56" t="s">
        <v>26</v>
      </c>
      <c r="N56" t="s">
        <v>263</v>
      </c>
      <c r="O56" t="s">
        <v>264</v>
      </c>
      <c r="P56">
        <v>10035</v>
      </c>
      <c r="Q56" t="s">
        <v>145</v>
      </c>
      <c r="R56" t="s">
        <v>476</v>
      </c>
      <c r="S56" t="s">
        <v>31</v>
      </c>
      <c r="T56" t="s">
        <v>64</v>
      </c>
      <c r="U56" t="s">
        <v>477</v>
      </c>
      <c r="V56" s="3">
        <v>41.96</v>
      </c>
      <c r="W56">
        <v>2</v>
      </c>
      <c r="X56" s="2">
        <v>0</v>
      </c>
      <c r="Y56" s="13">
        <v>10.909599999999999</v>
      </c>
      <c r="Z56" s="2">
        <f>Y56/V56</f>
        <v>0.25999999999999995</v>
      </c>
    </row>
    <row r="57" spans="1:26" x14ac:dyDescent="0.25">
      <c r="A57">
        <v>112</v>
      </c>
      <c r="B57" t="s">
        <v>478</v>
      </c>
      <c r="C57" s="1">
        <v>42677</v>
      </c>
      <c r="D57">
        <f>YEAR(C57)</f>
        <v>2016</v>
      </c>
      <c r="E57">
        <f>MONTH(C57)</f>
        <v>11</v>
      </c>
      <c r="F57" t="str">
        <f>TEXT(Table1[[#This Row],[Order Date]],"mmm")</f>
        <v>Nov</v>
      </c>
      <c r="G57" t="str">
        <f>TEXT(Table1[[#This Row],[Order Date]],"ddd")</f>
        <v>Thu</v>
      </c>
      <c r="H57" s="1">
        <v>42684</v>
      </c>
      <c r="I57" t="s">
        <v>49</v>
      </c>
      <c r="J57" t="s">
        <v>479</v>
      </c>
      <c r="K57" t="s">
        <v>480</v>
      </c>
      <c r="L57" t="s">
        <v>25</v>
      </c>
      <c r="M57" t="s">
        <v>26</v>
      </c>
      <c r="N57" t="s">
        <v>481</v>
      </c>
      <c r="O57" t="s">
        <v>482</v>
      </c>
      <c r="P57">
        <v>50322</v>
      </c>
      <c r="Q57" t="s">
        <v>104</v>
      </c>
      <c r="R57" t="s">
        <v>483</v>
      </c>
      <c r="S57" t="s">
        <v>45</v>
      </c>
      <c r="T57" t="s">
        <v>67</v>
      </c>
      <c r="U57" t="s">
        <v>484</v>
      </c>
      <c r="V57" s="3">
        <v>75.959999999999994</v>
      </c>
      <c r="W57">
        <v>2</v>
      </c>
      <c r="X57" s="2">
        <v>0</v>
      </c>
      <c r="Y57" s="13">
        <v>22.788</v>
      </c>
      <c r="Z57" s="2">
        <f>Y57/V57</f>
        <v>0.30000000000000004</v>
      </c>
    </row>
    <row r="58" spans="1:26" x14ac:dyDescent="0.25">
      <c r="A58">
        <v>114</v>
      </c>
      <c r="B58" t="s">
        <v>487</v>
      </c>
      <c r="C58" s="1">
        <v>41876</v>
      </c>
      <c r="D58">
        <f>YEAR(C58)</f>
        <v>2014</v>
      </c>
      <c r="E58">
        <f>MONTH(C58)</f>
        <v>8</v>
      </c>
      <c r="F58" t="str">
        <f>TEXT(Table1[[#This Row],[Order Date]],"mmm")</f>
        <v>Aug</v>
      </c>
      <c r="G58" t="str">
        <f>TEXT(Table1[[#This Row],[Order Date]],"ddd")</f>
        <v>Mon</v>
      </c>
      <c r="H58" s="1">
        <v>41878</v>
      </c>
      <c r="I58" t="s">
        <v>22</v>
      </c>
      <c r="J58" t="s">
        <v>488</v>
      </c>
      <c r="K58" t="s">
        <v>489</v>
      </c>
      <c r="L58" t="s">
        <v>25</v>
      </c>
      <c r="M58" t="s">
        <v>26</v>
      </c>
      <c r="N58" t="s">
        <v>490</v>
      </c>
      <c r="O58" t="s">
        <v>491</v>
      </c>
      <c r="P58">
        <v>43229</v>
      </c>
      <c r="Q58" t="s">
        <v>145</v>
      </c>
      <c r="R58" t="s">
        <v>492</v>
      </c>
      <c r="S58" t="s">
        <v>45</v>
      </c>
      <c r="T58" t="s">
        <v>266</v>
      </c>
      <c r="U58" t="s">
        <v>493</v>
      </c>
      <c r="V58" s="3">
        <v>40.095999999999997</v>
      </c>
      <c r="W58">
        <v>14</v>
      </c>
      <c r="X58" s="2">
        <v>0.2</v>
      </c>
      <c r="Y58" s="13">
        <v>14.534800000000001</v>
      </c>
      <c r="Z58" s="2">
        <f>Y58/V58</f>
        <v>0.36250000000000004</v>
      </c>
    </row>
    <row r="59" spans="1:26" x14ac:dyDescent="0.25">
      <c r="A59">
        <v>118</v>
      </c>
      <c r="B59" t="s">
        <v>500</v>
      </c>
      <c r="C59" s="1">
        <v>42065</v>
      </c>
      <c r="D59">
        <f>YEAR(C59)</f>
        <v>2015</v>
      </c>
      <c r="E59">
        <f>MONTH(C59)</f>
        <v>3</v>
      </c>
      <c r="F59" t="str">
        <f>TEXT(Table1[[#This Row],[Order Date]],"mmm")</f>
        <v>Mar</v>
      </c>
      <c r="G59" t="str">
        <f>TEXT(Table1[[#This Row],[Order Date]],"ddd")</f>
        <v>Mon</v>
      </c>
      <c r="H59" s="1">
        <v>42069</v>
      </c>
      <c r="I59" t="s">
        <v>49</v>
      </c>
      <c r="J59" t="s">
        <v>501</v>
      </c>
      <c r="K59" t="s">
        <v>502</v>
      </c>
      <c r="L59" t="s">
        <v>25</v>
      </c>
      <c r="M59" t="s">
        <v>26</v>
      </c>
      <c r="N59" t="s">
        <v>94</v>
      </c>
      <c r="O59" t="s">
        <v>95</v>
      </c>
      <c r="P59">
        <v>98103</v>
      </c>
      <c r="Q59" t="s">
        <v>43</v>
      </c>
      <c r="R59" t="s">
        <v>503</v>
      </c>
      <c r="S59" t="s">
        <v>31</v>
      </c>
      <c r="T59" t="s">
        <v>55</v>
      </c>
      <c r="U59" t="s">
        <v>504</v>
      </c>
      <c r="V59" s="3">
        <v>787.53</v>
      </c>
      <c r="W59">
        <v>3</v>
      </c>
      <c r="X59" s="2">
        <v>0</v>
      </c>
      <c r="Y59" s="13">
        <v>165.38130000000001</v>
      </c>
      <c r="Z59" s="2">
        <f>Y59/V59</f>
        <v>0.21000000000000002</v>
      </c>
    </row>
    <row r="60" spans="1:26" x14ac:dyDescent="0.25">
      <c r="A60">
        <v>119</v>
      </c>
      <c r="B60" t="s">
        <v>505</v>
      </c>
      <c r="C60" s="1">
        <v>42099</v>
      </c>
      <c r="D60">
        <f>YEAR(C60)</f>
        <v>2015</v>
      </c>
      <c r="E60">
        <f>MONTH(C60)</f>
        <v>4</v>
      </c>
      <c r="F60" t="str">
        <f>TEXT(Table1[[#This Row],[Order Date]],"mmm")</f>
        <v>Apr</v>
      </c>
      <c r="G60" t="str">
        <f>TEXT(Table1[[#This Row],[Order Date]],"ddd")</f>
        <v>Sun</v>
      </c>
      <c r="H60" s="1">
        <v>42104</v>
      </c>
      <c r="I60" t="s">
        <v>49</v>
      </c>
      <c r="J60" t="s">
        <v>506</v>
      </c>
      <c r="K60" t="s">
        <v>507</v>
      </c>
      <c r="L60" t="s">
        <v>40</v>
      </c>
      <c r="M60" t="s">
        <v>26</v>
      </c>
      <c r="N60" t="s">
        <v>508</v>
      </c>
      <c r="O60" t="s">
        <v>328</v>
      </c>
      <c r="P60">
        <v>37620</v>
      </c>
      <c r="Q60" t="s">
        <v>29</v>
      </c>
      <c r="R60" t="s">
        <v>509</v>
      </c>
      <c r="S60" t="s">
        <v>45</v>
      </c>
      <c r="T60" t="s">
        <v>74</v>
      </c>
      <c r="U60" t="s">
        <v>510</v>
      </c>
      <c r="V60" s="3">
        <v>157.79400000000001</v>
      </c>
      <c r="W60">
        <v>1</v>
      </c>
      <c r="X60" s="2">
        <v>0.7</v>
      </c>
      <c r="Y60" s="13">
        <v>-115.71559999999999</v>
      </c>
      <c r="Z60" s="2">
        <f>Y60/V60</f>
        <v>-0.73333333333333328</v>
      </c>
    </row>
    <row r="61" spans="1:26" x14ac:dyDescent="0.25">
      <c r="A61">
        <v>120</v>
      </c>
      <c r="B61" t="s">
        <v>511</v>
      </c>
      <c r="C61" s="1">
        <v>42533</v>
      </c>
      <c r="D61">
        <f>YEAR(C61)</f>
        <v>2016</v>
      </c>
      <c r="E61">
        <f>MONTH(C61)</f>
        <v>6</v>
      </c>
      <c r="F61" t="str">
        <f>TEXT(Table1[[#This Row],[Order Date]],"mmm")</f>
        <v>Jun</v>
      </c>
      <c r="G61" t="str">
        <f>TEXT(Table1[[#This Row],[Order Date]],"ddd")</f>
        <v>Sun</v>
      </c>
      <c r="H61" s="1">
        <v>42536</v>
      </c>
      <c r="I61" t="s">
        <v>185</v>
      </c>
      <c r="J61" t="s">
        <v>512</v>
      </c>
      <c r="K61" t="s">
        <v>513</v>
      </c>
      <c r="L61" t="s">
        <v>25</v>
      </c>
      <c r="M61" t="s">
        <v>26</v>
      </c>
      <c r="N61" t="s">
        <v>514</v>
      </c>
      <c r="O61" t="s">
        <v>242</v>
      </c>
      <c r="P61">
        <v>19805</v>
      </c>
      <c r="Q61" t="s">
        <v>145</v>
      </c>
      <c r="R61" t="s">
        <v>515</v>
      </c>
      <c r="S61" t="s">
        <v>31</v>
      </c>
      <c r="T61" t="s">
        <v>64</v>
      </c>
      <c r="U61" t="s">
        <v>516</v>
      </c>
      <c r="V61" s="3">
        <v>47.04</v>
      </c>
      <c r="W61">
        <v>3</v>
      </c>
      <c r="X61" s="2">
        <v>0</v>
      </c>
      <c r="Y61" s="13">
        <v>18.345600000000001</v>
      </c>
      <c r="Z61" s="2">
        <f>Y61/V61</f>
        <v>0.39</v>
      </c>
    </row>
    <row r="62" spans="1:26" x14ac:dyDescent="0.25">
      <c r="A62">
        <v>125</v>
      </c>
      <c r="B62" t="s">
        <v>523</v>
      </c>
      <c r="C62" s="1">
        <v>41999</v>
      </c>
      <c r="D62">
        <f>YEAR(C62)</f>
        <v>2014</v>
      </c>
      <c r="E62">
        <f>MONTH(C62)</f>
        <v>12</v>
      </c>
      <c r="F62" t="str">
        <f>TEXT(Table1[[#This Row],[Order Date]],"mmm")</f>
        <v>Dec</v>
      </c>
      <c r="G62" t="str">
        <f>TEXT(Table1[[#This Row],[Order Date]],"ddd")</f>
        <v>Fri</v>
      </c>
      <c r="H62" s="1">
        <v>42001</v>
      </c>
      <c r="I62" t="s">
        <v>22</v>
      </c>
      <c r="J62" t="s">
        <v>524</v>
      </c>
      <c r="K62" t="s">
        <v>525</v>
      </c>
      <c r="L62" t="s">
        <v>101</v>
      </c>
      <c r="M62" t="s">
        <v>26</v>
      </c>
      <c r="N62" t="s">
        <v>181</v>
      </c>
      <c r="O62" t="s">
        <v>103</v>
      </c>
      <c r="P62">
        <v>77041</v>
      </c>
      <c r="Q62" t="s">
        <v>104</v>
      </c>
      <c r="R62" t="s">
        <v>526</v>
      </c>
      <c r="S62" t="s">
        <v>31</v>
      </c>
      <c r="T62" t="s">
        <v>35</v>
      </c>
      <c r="U62" t="s">
        <v>527</v>
      </c>
      <c r="V62" s="3">
        <v>600.55799999999999</v>
      </c>
      <c r="W62">
        <v>3</v>
      </c>
      <c r="X62" s="2">
        <v>0.3</v>
      </c>
      <c r="Y62" s="13">
        <v>-8.5793999999999997</v>
      </c>
      <c r="Z62" s="2">
        <f>Y62/V62</f>
        <v>-1.4285714285714285E-2</v>
      </c>
    </row>
    <row r="63" spans="1:26" x14ac:dyDescent="0.25">
      <c r="A63">
        <v>126</v>
      </c>
      <c r="B63" t="s">
        <v>528</v>
      </c>
      <c r="C63" s="1">
        <v>41902</v>
      </c>
      <c r="D63">
        <f>YEAR(C63)</f>
        <v>2014</v>
      </c>
      <c r="E63">
        <f>MONTH(C63)</f>
        <v>9</v>
      </c>
      <c r="F63" t="str">
        <f>TEXT(Table1[[#This Row],[Order Date]],"mmm")</f>
        <v>Sep</v>
      </c>
      <c r="G63" t="str">
        <f>TEXT(Table1[[#This Row],[Order Date]],"ddd")</f>
        <v>Sat</v>
      </c>
      <c r="H63" s="1">
        <v>41907</v>
      </c>
      <c r="I63" t="s">
        <v>49</v>
      </c>
      <c r="J63" t="s">
        <v>529</v>
      </c>
      <c r="K63" t="s">
        <v>530</v>
      </c>
      <c r="L63" t="s">
        <v>25</v>
      </c>
      <c r="M63" t="s">
        <v>26</v>
      </c>
      <c r="N63" t="s">
        <v>531</v>
      </c>
      <c r="O63" t="s">
        <v>208</v>
      </c>
      <c r="P63">
        <v>61701</v>
      </c>
      <c r="Q63" t="s">
        <v>104</v>
      </c>
      <c r="R63" t="s">
        <v>532</v>
      </c>
      <c r="S63" t="s">
        <v>31</v>
      </c>
      <c r="T63" t="s">
        <v>55</v>
      </c>
      <c r="U63" t="s">
        <v>533</v>
      </c>
      <c r="V63" s="3">
        <v>617.70000000000005</v>
      </c>
      <c r="W63">
        <v>6</v>
      </c>
      <c r="X63" s="2">
        <v>0.5</v>
      </c>
      <c r="Y63" s="13">
        <v>-407.68200000000002</v>
      </c>
      <c r="Z63" s="2">
        <f>Y63/V63</f>
        <v>-0.66</v>
      </c>
    </row>
    <row r="64" spans="1:26" x14ac:dyDescent="0.25">
      <c r="A64">
        <v>127</v>
      </c>
      <c r="B64" t="s">
        <v>534</v>
      </c>
      <c r="C64" s="1">
        <v>43044</v>
      </c>
      <c r="D64">
        <f>YEAR(C64)</f>
        <v>2017</v>
      </c>
      <c r="E64">
        <f>MONTH(C64)</f>
        <v>11</v>
      </c>
      <c r="F64" t="str">
        <f>TEXT(Table1[[#This Row],[Order Date]],"mmm")</f>
        <v>Nov</v>
      </c>
      <c r="G64" t="str">
        <f>TEXT(Table1[[#This Row],[Order Date]],"ddd")</f>
        <v>Sun</v>
      </c>
      <c r="H64" s="1">
        <v>43051</v>
      </c>
      <c r="I64" t="s">
        <v>49</v>
      </c>
      <c r="J64" t="s">
        <v>535</v>
      </c>
      <c r="K64" t="s">
        <v>536</v>
      </c>
      <c r="L64" t="s">
        <v>25</v>
      </c>
      <c r="M64" t="s">
        <v>26</v>
      </c>
      <c r="N64" t="s">
        <v>537</v>
      </c>
      <c r="O64" t="s">
        <v>303</v>
      </c>
      <c r="P64">
        <v>85023</v>
      </c>
      <c r="Q64" t="s">
        <v>43</v>
      </c>
      <c r="R64" t="s">
        <v>538</v>
      </c>
      <c r="S64" t="s">
        <v>45</v>
      </c>
      <c r="T64" t="s">
        <v>74</v>
      </c>
      <c r="U64" t="s">
        <v>539</v>
      </c>
      <c r="V64" s="3">
        <v>2.3879999999999999</v>
      </c>
      <c r="W64">
        <v>2</v>
      </c>
      <c r="X64" s="2">
        <v>0.7</v>
      </c>
      <c r="Y64" s="13">
        <v>-1.8308</v>
      </c>
      <c r="Z64" s="2">
        <f>Y64/V64</f>
        <v>-0.76666666666666672</v>
      </c>
    </row>
    <row r="65" spans="1:26" x14ac:dyDescent="0.25">
      <c r="A65">
        <v>129</v>
      </c>
      <c r="B65" t="s">
        <v>542</v>
      </c>
      <c r="C65" s="1">
        <v>42680</v>
      </c>
      <c r="D65">
        <f>YEAR(C65)</f>
        <v>2016</v>
      </c>
      <c r="E65">
        <f>MONTH(C65)</f>
        <v>11</v>
      </c>
      <c r="F65" t="str">
        <f>TEXT(Table1[[#This Row],[Order Date]],"mmm")</f>
        <v>Nov</v>
      </c>
      <c r="G65" t="str">
        <f>TEXT(Table1[[#This Row],[Order Date]],"ddd")</f>
        <v>Sun</v>
      </c>
      <c r="H65" s="1">
        <v>42684</v>
      </c>
      <c r="I65" t="s">
        <v>22</v>
      </c>
      <c r="J65" t="s">
        <v>543</v>
      </c>
      <c r="K65" t="s">
        <v>544</v>
      </c>
      <c r="L65" t="s">
        <v>101</v>
      </c>
      <c r="M65" t="s">
        <v>26</v>
      </c>
      <c r="N65" t="s">
        <v>41</v>
      </c>
      <c r="O65" t="s">
        <v>42</v>
      </c>
      <c r="P65">
        <v>90004</v>
      </c>
      <c r="Q65" t="s">
        <v>43</v>
      </c>
      <c r="R65" t="s">
        <v>297</v>
      </c>
      <c r="S65" t="s">
        <v>31</v>
      </c>
      <c r="T65" t="s">
        <v>35</v>
      </c>
      <c r="U65" t="s">
        <v>545</v>
      </c>
      <c r="V65" s="3">
        <v>81.424000000000007</v>
      </c>
      <c r="W65">
        <v>2</v>
      </c>
      <c r="X65" s="2">
        <v>0.2</v>
      </c>
      <c r="Y65" s="13">
        <v>-9.1601999999999997</v>
      </c>
      <c r="Z65" s="2">
        <f>Y65/V65</f>
        <v>-0.11249999999999999</v>
      </c>
    </row>
    <row r="66" spans="1:26" x14ac:dyDescent="0.25">
      <c r="A66">
        <v>131</v>
      </c>
      <c r="B66" t="s">
        <v>548</v>
      </c>
      <c r="C66" s="1">
        <v>42768</v>
      </c>
      <c r="D66">
        <f>YEAR(C66)</f>
        <v>2017</v>
      </c>
      <c r="E66">
        <f>MONTH(C66)</f>
        <v>2</v>
      </c>
      <c r="F66" t="str">
        <f>TEXT(Table1[[#This Row],[Order Date]],"mmm")</f>
        <v>Feb</v>
      </c>
      <c r="G66" t="str">
        <f>TEXT(Table1[[#This Row],[Order Date]],"ddd")</f>
        <v>Thu</v>
      </c>
      <c r="H66" s="1">
        <v>42771</v>
      </c>
      <c r="I66" t="s">
        <v>185</v>
      </c>
      <c r="J66" t="s">
        <v>549</v>
      </c>
      <c r="K66" t="s">
        <v>550</v>
      </c>
      <c r="L66" t="s">
        <v>40</v>
      </c>
      <c r="M66" t="s">
        <v>26</v>
      </c>
      <c r="N66" t="s">
        <v>490</v>
      </c>
      <c r="O66" t="s">
        <v>491</v>
      </c>
      <c r="P66">
        <v>43229</v>
      </c>
      <c r="Q66" t="s">
        <v>145</v>
      </c>
      <c r="R66" t="s">
        <v>551</v>
      </c>
      <c r="S66" t="s">
        <v>70</v>
      </c>
      <c r="T66" t="s">
        <v>71</v>
      </c>
      <c r="U66" t="s">
        <v>552</v>
      </c>
      <c r="V66" s="3">
        <v>59.97</v>
      </c>
      <c r="W66">
        <v>5</v>
      </c>
      <c r="X66" s="2">
        <v>0.4</v>
      </c>
      <c r="Y66" s="13">
        <v>-11.994</v>
      </c>
      <c r="Z66" s="2">
        <f>Y66/V66</f>
        <v>-0.2</v>
      </c>
    </row>
    <row r="67" spans="1:26" x14ac:dyDescent="0.25">
      <c r="A67">
        <v>134</v>
      </c>
      <c r="B67" t="s">
        <v>557</v>
      </c>
      <c r="C67" s="1">
        <v>42656</v>
      </c>
      <c r="D67">
        <f>YEAR(C67)</f>
        <v>2016</v>
      </c>
      <c r="E67">
        <f>MONTH(C67)</f>
        <v>10</v>
      </c>
      <c r="F67" t="str">
        <f>TEXT(Table1[[#This Row],[Order Date]],"mmm")</f>
        <v>Oct</v>
      </c>
      <c r="G67" t="str">
        <f>TEXT(Table1[[#This Row],[Order Date]],"ddd")</f>
        <v>Thu</v>
      </c>
      <c r="H67" s="1">
        <v>42662</v>
      </c>
      <c r="I67" t="s">
        <v>49</v>
      </c>
      <c r="J67" t="s">
        <v>558</v>
      </c>
      <c r="K67" t="s">
        <v>559</v>
      </c>
      <c r="L67" t="s">
        <v>25</v>
      </c>
      <c r="M67" t="s">
        <v>26</v>
      </c>
      <c r="N67" t="s">
        <v>560</v>
      </c>
      <c r="O67" t="s">
        <v>42</v>
      </c>
      <c r="P67">
        <v>95661</v>
      </c>
      <c r="Q67" t="s">
        <v>43</v>
      </c>
      <c r="R67" t="s">
        <v>561</v>
      </c>
      <c r="S67" t="s">
        <v>45</v>
      </c>
      <c r="T67" t="s">
        <v>89</v>
      </c>
      <c r="U67" t="s">
        <v>562</v>
      </c>
      <c r="V67" s="3">
        <v>20.04</v>
      </c>
      <c r="W67">
        <v>3</v>
      </c>
      <c r="X67" s="2">
        <v>0</v>
      </c>
      <c r="Y67" s="13">
        <v>9.6191999999999993</v>
      </c>
      <c r="Z67" s="2">
        <f>Y67/V67</f>
        <v>0.48</v>
      </c>
    </row>
    <row r="68" spans="1:26" x14ac:dyDescent="0.25">
      <c r="A68">
        <v>141</v>
      </c>
      <c r="B68" t="s">
        <v>574</v>
      </c>
      <c r="C68" s="1">
        <v>42618</v>
      </c>
      <c r="D68">
        <f>YEAR(C68)</f>
        <v>2016</v>
      </c>
      <c r="E68">
        <f>MONTH(C68)</f>
        <v>9</v>
      </c>
      <c r="F68" t="str">
        <f>TEXT(Table1[[#This Row],[Order Date]],"mmm")</f>
        <v>Sep</v>
      </c>
      <c r="G68" t="str">
        <f>TEXT(Table1[[#This Row],[Order Date]],"ddd")</f>
        <v>Mon</v>
      </c>
      <c r="H68" s="1">
        <v>42620</v>
      </c>
      <c r="I68" t="s">
        <v>22</v>
      </c>
      <c r="J68" t="s">
        <v>575</v>
      </c>
      <c r="K68" t="s">
        <v>576</v>
      </c>
      <c r="L68" t="s">
        <v>40</v>
      </c>
      <c r="M68" t="s">
        <v>26</v>
      </c>
      <c r="N68" t="s">
        <v>143</v>
      </c>
      <c r="O68" t="s">
        <v>144</v>
      </c>
      <c r="P68">
        <v>19140</v>
      </c>
      <c r="Q68" t="s">
        <v>145</v>
      </c>
      <c r="R68" t="s">
        <v>167</v>
      </c>
      <c r="S68" t="s">
        <v>31</v>
      </c>
      <c r="T68" t="s">
        <v>64</v>
      </c>
      <c r="U68" t="s">
        <v>168</v>
      </c>
      <c r="V68" s="3">
        <v>82.8</v>
      </c>
      <c r="W68">
        <v>2</v>
      </c>
      <c r="X68" s="2">
        <v>0.2</v>
      </c>
      <c r="Y68" s="13">
        <v>10.35</v>
      </c>
      <c r="Z68" s="2">
        <f>Y68/V68</f>
        <v>0.125</v>
      </c>
    </row>
    <row r="69" spans="1:26" x14ac:dyDescent="0.25">
      <c r="A69">
        <v>142</v>
      </c>
      <c r="B69" t="s">
        <v>577</v>
      </c>
      <c r="C69" s="1">
        <v>42996</v>
      </c>
      <c r="D69">
        <f>YEAR(C69)</f>
        <v>2017</v>
      </c>
      <c r="E69">
        <f>MONTH(C69)</f>
        <v>9</v>
      </c>
      <c r="F69" t="str">
        <f>TEXT(Table1[[#This Row],[Order Date]],"mmm")</f>
        <v>Sep</v>
      </c>
      <c r="G69" t="str">
        <f>TEXT(Table1[[#This Row],[Order Date]],"ddd")</f>
        <v>Mon</v>
      </c>
      <c r="H69" s="1">
        <v>43001</v>
      </c>
      <c r="I69" t="s">
        <v>49</v>
      </c>
      <c r="J69" t="s">
        <v>578</v>
      </c>
      <c r="K69" t="s">
        <v>579</v>
      </c>
      <c r="L69" t="s">
        <v>40</v>
      </c>
      <c r="M69" t="s">
        <v>26</v>
      </c>
      <c r="N69" t="s">
        <v>126</v>
      </c>
      <c r="O69" t="s">
        <v>42</v>
      </c>
      <c r="P69">
        <v>94122</v>
      </c>
      <c r="Q69" t="s">
        <v>43</v>
      </c>
      <c r="R69" t="s">
        <v>580</v>
      </c>
      <c r="S69" t="s">
        <v>45</v>
      </c>
      <c r="T69" t="s">
        <v>67</v>
      </c>
      <c r="U69" t="s">
        <v>581</v>
      </c>
      <c r="V69" s="3">
        <v>8.82</v>
      </c>
      <c r="W69">
        <v>3</v>
      </c>
      <c r="X69" s="2">
        <v>0</v>
      </c>
      <c r="Y69" s="13">
        <v>2.3814000000000002</v>
      </c>
      <c r="Z69" s="2">
        <f>Y69/V69</f>
        <v>0.27</v>
      </c>
    </row>
    <row r="70" spans="1:26" x14ac:dyDescent="0.25">
      <c r="A70">
        <v>145</v>
      </c>
      <c r="B70" t="s">
        <v>586</v>
      </c>
      <c r="C70" s="1">
        <v>43091</v>
      </c>
      <c r="D70">
        <f>YEAR(C70)</f>
        <v>2017</v>
      </c>
      <c r="E70">
        <f>MONTH(C70)</f>
        <v>12</v>
      </c>
      <c r="F70" t="str">
        <f>TEXT(Table1[[#This Row],[Order Date]],"mmm")</f>
        <v>Dec</v>
      </c>
      <c r="G70" t="str">
        <f>TEXT(Table1[[#This Row],[Order Date]],"ddd")</f>
        <v>Fri</v>
      </c>
      <c r="H70" s="1">
        <v>43096</v>
      </c>
      <c r="I70" t="s">
        <v>49</v>
      </c>
      <c r="J70" t="s">
        <v>587</v>
      </c>
      <c r="K70" t="s">
        <v>588</v>
      </c>
      <c r="L70" t="s">
        <v>25</v>
      </c>
      <c r="M70" t="s">
        <v>26</v>
      </c>
      <c r="N70" t="s">
        <v>589</v>
      </c>
      <c r="O70" t="s">
        <v>590</v>
      </c>
      <c r="P70">
        <v>64055</v>
      </c>
      <c r="Q70" t="s">
        <v>104</v>
      </c>
      <c r="R70" t="s">
        <v>591</v>
      </c>
      <c r="S70" t="s">
        <v>45</v>
      </c>
      <c r="T70" t="s">
        <v>77</v>
      </c>
      <c r="U70" t="s">
        <v>592</v>
      </c>
      <c r="V70" s="3">
        <v>839.43</v>
      </c>
      <c r="W70">
        <v>3</v>
      </c>
      <c r="X70" s="2">
        <v>0</v>
      </c>
      <c r="Y70" s="13">
        <v>218.2518</v>
      </c>
      <c r="Z70" s="2">
        <f>Y70/V70</f>
        <v>0.26</v>
      </c>
    </row>
    <row r="71" spans="1:26" x14ac:dyDescent="0.25">
      <c r="A71">
        <v>146</v>
      </c>
      <c r="B71" t="s">
        <v>593</v>
      </c>
      <c r="C71" s="1">
        <v>42254</v>
      </c>
      <c r="D71">
        <f>YEAR(C71)</f>
        <v>2015</v>
      </c>
      <c r="E71">
        <f>MONTH(C71)</f>
        <v>9</v>
      </c>
      <c r="F71" t="str">
        <f>TEXT(Table1[[#This Row],[Order Date]],"mmm")</f>
        <v>Sep</v>
      </c>
      <c r="G71" t="str">
        <f>TEXT(Table1[[#This Row],[Order Date]],"ddd")</f>
        <v>Mon</v>
      </c>
      <c r="H71" s="1">
        <v>42259</v>
      </c>
      <c r="I71" t="s">
        <v>49</v>
      </c>
      <c r="J71" t="s">
        <v>594</v>
      </c>
      <c r="K71" t="s">
        <v>595</v>
      </c>
      <c r="L71" t="s">
        <v>25</v>
      </c>
      <c r="M71" t="s">
        <v>26</v>
      </c>
      <c r="N71" t="s">
        <v>596</v>
      </c>
      <c r="O71" t="s">
        <v>42</v>
      </c>
      <c r="P71">
        <v>91104</v>
      </c>
      <c r="Q71" t="s">
        <v>43</v>
      </c>
      <c r="R71" t="s">
        <v>372</v>
      </c>
      <c r="S71" t="s">
        <v>45</v>
      </c>
      <c r="T71" t="s">
        <v>58</v>
      </c>
      <c r="U71" t="s">
        <v>373</v>
      </c>
      <c r="V71" s="3">
        <v>671.93</v>
      </c>
      <c r="W71">
        <v>7</v>
      </c>
      <c r="X71" s="2">
        <v>0</v>
      </c>
      <c r="Y71" s="13">
        <v>20.157900000000001</v>
      </c>
      <c r="Z71" s="2">
        <f>Y71/V71</f>
        <v>3.0000000000000006E-2</v>
      </c>
    </row>
    <row r="72" spans="1:26" x14ac:dyDescent="0.25">
      <c r="A72">
        <v>147</v>
      </c>
      <c r="B72" t="s">
        <v>597</v>
      </c>
      <c r="C72" s="1">
        <v>41934</v>
      </c>
      <c r="D72">
        <f>YEAR(C72)</f>
        <v>2014</v>
      </c>
      <c r="E72">
        <f>MONTH(C72)</f>
        <v>10</v>
      </c>
      <c r="F72" t="str">
        <f>TEXT(Table1[[#This Row],[Order Date]],"mmm")</f>
        <v>Oct</v>
      </c>
      <c r="G72" t="str">
        <f>TEXT(Table1[[#This Row],[Order Date]],"ddd")</f>
        <v>Wed</v>
      </c>
      <c r="H72" s="1">
        <v>41940</v>
      </c>
      <c r="I72" t="s">
        <v>49</v>
      </c>
      <c r="J72" t="s">
        <v>598</v>
      </c>
      <c r="K72" t="s">
        <v>599</v>
      </c>
      <c r="L72" t="s">
        <v>101</v>
      </c>
      <c r="M72" t="s">
        <v>26</v>
      </c>
      <c r="N72" t="s">
        <v>600</v>
      </c>
      <c r="O72" t="s">
        <v>491</v>
      </c>
      <c r="P72">
        <v>43055</v>
      </c>
      <c r="Q72" t="s">
        <v>145</v>
      </c>
      <c r="R72" t="s">
        <v>601</v>
      </c>
      <c r="S72" t="s">
        <v>31</v>
      </c>
      <c r="T72" t="s">
        <v>64</v>
      </c>
      <c r="U72" t="s">
        <v>602</v>
      </c>
      <c r="V72" s="3">
        <v>93.888000000000005</v>
      </c>
      <c r="W72">
        <v>4</v>
      </c>
      <c r="X72" s="2">
        <v>0.2</v>
      </c>
      <c r="Y72" s="13">
        <v>12.909599999999999</v>
      </c>
      <c r="Z72" s="2">
        <f>Y72/V72</f>
        <v>0.13749999999999998</v>
      </c>
    </row>
    <row r="73" spans="1:26" x14ac:dyDescent="0.25">
      <c r="A73">
        <v>148</v>
      </c>
      <c r="B73" t="s">
        <v>603</v>
      </c>
      <c r="C73" s="1">
        <v>42709</v>
      </c>
      <c r="D73">
        <f>YEAR(C73)</f>
        <v>2016</v>
      </c>
      <c r="E73">
        <f>MONTH(C73)</f>
        <v>12</v>
      </c>
      <c r="F73" t="str">
        <f>TEXT(Table1[[#This Row],[Order Date]],"mmm")</f>
        <v>Dec</v>
      </c>
      <c r="G73" t="str">
        <f>TEXT(Table1[[#This Row],[Order Date]],"ddd")</f>
        <v>Mon</v>
      </c>
      <c r="H73" s="1">
        <v>42713</v>
      </c>
      <c r="I73" t="s">
        <v>49</v>
      </c>
      <c r="J73" t="s">
        <v>604</v>
      </c>
      <c r="K73" t="s">
        <v>605</v>
      </c>
      <c r="L73" t="s">
        <v>40</v>
      </c>
      <c r="M73" t="s">
        <v>26</v>
      </c>
      <c r="N73" t="s">
        <v>606</v>
      </c>
      <c r="O73" t="s">
        <v>113</v>
      </c>
      <c r="P73">
        <v>53132</v>
      </c>
      <c r="Q73" t="s">
        <v>104</v>
      </c>
      <c r="R73" t="s">
        <v>607</v>
      </c>
      <c r="S73" t="s">
        <v>70</v>
      </c>
      <c r="T73" t="s">
        <v>71</v>
      </c>
      <c r="U73" t="s">
        <v>608</v>
      </c>
      <c r="V73" s="3">
        <v>384.45</v>
      </c>
      <c r="W73">
        <v>11</v>
      </c>
      <c r="X73" s="2">
        <v>0</v>
      </c>
      <c r="Y73" s="13">
        <v>103.8015</v>
      </c>
      <c r="Z73" s="2">
        <f>Y73/V73</f>
        <v>0.27</v>
      </c>
    </row>
    <row r="74" spans="1:26" x14ac:dyDescent="0.25">
      <c r="A74">
        <v>152</v>
      </c>
      <c r="B74" t="s">
        <v>613</v>
      </c>
      <c r="C74" s="1">
        <v>42442</v>
      </c>
      <c r="D74">
        <f>YEAR(C74)</f>
        <v>2016</v>
      </c>
      <c r="E74">
        <f>MONTH(C74)</f>
        <v>3</v>
      </c>
      <c r="F74" t="str">
        <f>TEXT(Table1[[#This Row],[Order Date]],"mmm")</f>
        <v>Mar</v>
      </c>
      <c r="G74" t="str">
        <f>TEXT(Table1[[#This Row],[Order Date]],"ddd")</f>
        <v>Sun</v>
      </c>
      <c r="H74" s="1">
        <v>42445</v>
      </c>
      <c r="I74" t="s">
        <v>185</v>
      </c>
      <c r="J74" t="s">
        <v>614</v>
      </c>
      <c r="K74" t="s">
        <v>615</v>
      </c>
      <c r="L74" t="s">
        <v>101</v>
      </c>
      <c r="M74" t="s">
        <v>26</v>
      </c>
      <c r="N74" t="s">
        <v>616</v>
      </c>
      <c r="O74" t="s">
        <v>303</v>
      </c>
      <c r="P74">
        <v>85254</v>
      </c>
      <c r="Q74" t="s">
        <v>43</v>
      </c>
      <c r="R74" t="s">
        <v>617</v>
      </c>
      <c r="S74" t="s">
        <v>45</v>
      </c>
      <c r="T74" t="s">
        <v>77</v>
      </c>
      <c r="U74" t="s">
        <v>618</v>
      </c>
      <c r="V74" s="3">
        <v>157.91999999999999</v>
      </c>
      <c r="W74">
        <v>5</v>
      </c>
      <c r="X74" s="2">
        <v>0.2</v>
      </c>
      <c r="Y74" s="13">
        <v>17.765999999999998</v>
      </c>
      <c r="Z74" s="2">
        <f>Y74/V74</f>
        <v>0.1125</v>
      </c>
    </row>
    <row r="75" spans="1:26" x14ac:dyDescent="0.25">
      <c r="A75">
        <v>154</v>
      </c>
      <c r="B75" t="s">
        <v>619</v>
      </c>
      <c r="C75" s="1">
        <v>42155</v>
      </c>
      <c r="D75">
        <f>YEAR(C75)</f>
        <v>2015</v>
      </c>
      <c r="E75">
        <f>MONTH(C75)</f>
        <v>5</v>
      </c>
      <c r="F75" t="str">
        <f>TEXT(Table1[[#This Row],[Order Date]],"mmm")</f>
        <v>May</v>
      </c>
      <c r="G75" t="str">
        <f>TEXT(Table1[[#This Row],[Order Date]],"ddd")</f>
        <v>Sun</v>
      </c>
      <c r="H75" s="1">
        <v>42157</v>
      </c>
      <c r="I75" t="s">
        <v>185</v>
      </c>
      <c r="J75" t="s">
        <v>620</v>
      </c>
      <c r="K75" t="s">
        <v>621</v>
      </c>
      <c r="L75" t="s">
        <v>40</v>
      </c>
      <c r="M75" t="s">
        <v>26</v>
      </c>
      <c r="N75" t="s">
        <v>622</v>
      </c>
      <c r="O75" t="s">
        <v>42</v>
      </c>
      <c r="P75">
        <v>95123</v>
      </c>
      <c r="Q75" t="s">
        <v>43</v>
      </c>
      <c r="R75" t="s">
        <v>623</v>
      </c>
      <c r="S75" t="s">
        <v>45</v>
      </c>
      <c r="T75" t="s">
        <v>89</v>
      </c>
      <c r="U75" t="s">
        <v>624</v>
      </c>
      <c r="V75" s="3">
        <v>58.38</v>
      </c>
      <c r="W75">
        <v>7</v>
      </c>
      <c r="X75" s="2">
        <v>0</v>
      </c>
      <c r="Y75" s="13">
        <v>26.271000000000001</v>
      </c>
      <c r="Z75" s="2">
        <f>Y75/V75</f>
        <v>0.45</v>
      </c>
    </row>
    <row r="76" spans="1:26" x14ac:dyDescent="0.25">
      <c r="A76">
        <v>157</v>
      </c>
      <c r="B76" t="s">
        <v>629</v>
      </c>
      <c r="C76" s="1">
        <v>42152</v>
      </c>
      <c r="D76">
        <f>YEAR(C76)</f>
        <v>2015</v>
      </c>
      <c r="E76">
        <f>MONTH(C76)</f>
        <v>5</v>
      </c>
      <c r="F76" t="str">
        <f>TEXT(Table1[[#This Row],[Order Date]],"mmm")</f>
        <v>May</v>
      </c>
      <c r="G76" t="str">
        <f>TEXT(Table1[[#This Row],[Order Date]],"ddd")</f>
        <v>Thu</v>
      </c>
      <c r="H76" s="1">
        <v>42158</v>
      </c>
      <c r="I76" t="s">
        <v>49</v>
      </c>
      <c r="J76" t="s">
        <v>630</v>
      </c>
      <c r="K76" t="s">
        <v>631</v>
      </c>
      <c r="L76" t="s">
        <v>101</v>
      </c>
      <c r="M76" t="s">
        <v>26</v>
      </c>
      <c r="N76" t="s">
        <v>94</v>
      </c>
      <c r="O76" t="s">
        <v>95</v>
      </c>
      <c r="P76">
        <v>98105</v>
      </c>
      <c r="Q76" t="s">
        <v>43</v>
      </c>
      <c r="R76" t="s">
        <v>632</v>
      </c>
      <c r="S76" t="s">
        <v>45</v>
      </c>
      <c r="T76" t="s">
        <v>67</v>
      </c>
      <c r="U76" t="s">
        <v>633</v>
      </c>
      <c r="V76" s="3">
        <v>6.63</v>
      </c>
      <c r="W76">
        <v>3</v>
      </c>
      <c r="X76" s="2">
        <v>0</v>
      </c>
      <c r="Y76" s="13">
        <v>1.7901</v>
      </c>
      <c r="Z76" s="2">
        <f>Y76/V76</f>
        <v>0.27</v>
      </c>
    </row>
    <row r="77" spans="1:26" x14ac:dyDescent="0.25">
      <c r="A77">
        <v>158</v>
      </c>
      <c r="B77" t="s">
        <v>634</v>
      </c>
      <c r="C77" s="1">
        <v>41699</v>
      </c>
      <c r="D77">
        <f>YEAR(C77)</f>
        <v>2014</v>
      </c>
      <c r="E77">
        <f>MONTH(C77)</f>
        <v>3</v>
      </c>
      <c r="F77" t="str">
        <f>TEXT(Table1[[#This Row],[Order Date]],"mmm")</f>
        <v>Mar</v>
      </c>
      <c r="G77" t="str">
        <f>TEXT(Table1[[#This Row],[Order Date]],"ddd")</f>
        <v>Sat</v>
      </c>
      <c r="H77" s="1">
        <v>41704</v>
      </c>
      <c r="I77" t="s">
        <v>22</v>
      </c>
      <c r="J77" t="s">
        <v>635</v>
      </c>
      <c r="K77" t="s">
        <v>636</v>
      </c>
      <c r="L77" t="s">
        <v>25</v>
      </c>
      <c r="M77" t="s">
        <v>26</v>
      </c>
      <c r="N77" t="s">
        <v>94</v>
      </c>
      <c r="O77" t="s">
        <v>95</v>
      </c>
      <c r="P77">
        <v>98115</v>
      </c>
      <c r="Q77" t="s">
        <v>43</v>
      </c>
      <c r="R77" t="s">
        <v>526</v>
      </c>
      <c r="S77" t="s">
        <v>31</v>
      </c>
      <c r="T77" t="s">
        <v>35</v>
      </c>
      <c r="U77" t="s">
        <v>527</v>
      </c>
      <c r="V77" s="3">
        <v>457.56799999999998</v>
      </c>
      <c r="W77">
        <v>2</v>
      </c>
      <c r="X77" s="2">
        <v>0.2</v>
      </c>
      <c r="Y77" s="13">
        <v>51.476399999999998</v>
      </c>
      <c r="Z77" s="2">
        <f>Y77/V77</f>
        <v>0.1125</v>
      </c>
    </row>
    <row r="78" spans="1:26" x14ac:dyDescent="0.25">
      <c r="A78">
        <v>159</v>
      </c>
      <c r="B78" t="s">
        <v>637</v>
      </c>
      <c r="C78" s="1">
        <v>42694</v>
      </c>
      <c r="D78">
        <f>YEAR(C78)</f>
        <v>2016</v>
      </c>
      <c r="E78">
        <f>MONTH(C78)</f>
        <v>11</v>
      </c>
      <c r="F78" t="str">
        <f>TEXT(Table1[[#This Row],[Order Date]],"mmm")</f>
        <v>Nov</v>
      </c>
      <c r="G78" t="str">
        <f>TEXT(Table1[[#This Row],[Order Date]],"ddd")</f>
        <v>Sun</v>
      </c>
      <c r="H78" s="1">
        <v>42698</v>
      </c>
      <c r="I78" t="s">
        <v>49</v>
      </c>
      <c r="J78" t="s">
        <v>638</v>
      </c>
      <c r="K78" t="s">
        <v>639</v>
      </c>
      <c r="L78" t="s">
        <v>25</v>
      </c>
      <c r="M78" t="s">
        <v>26</v>
      </c>
      <c r="N78" t="s">
        <v>640</v>
      </c>
      <c r="O78" t="s">
        <v>641</v>
      </c>
      <c r="P78">
        <v>73034</v>
      </c>
      <c r="Q78" t="s">
        <v>104</v>
      </c>
      <c r="R78" t="s">
        <v>642</v>
      </c>
      <c r="S78" t="s">
        <v>45</v>
      </c>
      <c r="T78" t="s">
        <v>46</v>
      </c>
      <c r="U78" t="s">
        <v>643</v>
      </c>
      <c r="V78" s="3">
        <v>14.62</v>
      </c>
      <c r="W78">
        <v>2</v>
      </c>
      <c r="X78" s="2">
        <v>0</v>
      </c>
      <c r="Y78" s="13">
        <v>6.8714000000000004</v>
      </c>
      <c r="Z78" s="2">
        <f>Y78/V78</f>
        <v>0.47000000000000003</v>
      </c>
    </row>
    <row r="79" spans="1:26" x14ac:dyDescent="0.25">
      <c r="A79">
        <v>161</v>
      </c>
      <c r="B79" t="s">
        <v>646</v>
      </c>
      <c r="C79" s="1">
        <v>42501</v>
      </c>
      <c r="D79">
        <f>YEAR(C79)</f>
        <v>2016</v>
      </c>
      <c r="E79">
        <f>MONTH(C79)</f>
        <v>5</v>
      </c>
      <c r="F79" t="str">
        <f>TEXT(Table1[[#This Row],[Order Date]],"mmm")</f>
        <v>May</v>
      </c>
      <c r="G79" t="str">
        <f>TEXT(Table1[[#This Row],[Order Date]],"ddd")</f>
        <v>Wed</v>
      </c>
      <c r="H79" s="1">
        <v>42502</v>
      </c>
      <c r="I79" t="s">
        <v>185</v>
      </c>
      <c r="J79" t="s">
        <v>647</v>
      </c>
      <c r="K79" t="s">
        <v>648</v>
      </c>
      <c r="L79" t="s">
        <v>25</v>
      </c>
      <c r="M79" t="s">
        <v>26</v>
      </c>
      <c r="N79" t="s">
        <v>41</v>
      </c>
      <c r="O79" t="s">
        <v>42</v>
      </c>
      <c r="P79">
        <v>90045</v>
      </c>
      <c r="Q79" t="s">
        <v>43</v>
      </c>
      <c r="R79" t="s">
        <v>649</v>
      </c>
      <c r="S79" t="s">
        <v>45</v>
      </c>
      <c r="T79" t="s">
        <v>89</v>
      </c>
      <c r="U79" t="s">
        <v>650</v>
      </c>
      <c r="V79" s="3">
        <v>5.98</v>
      </c>
      <c r="W79">
        <v>1</v>
      </c>
      <c r="X79" s="2">
        <v>0</v>
      </c>
      <c r="Y79" s="13">
        <v>2.6909999999999998</v>
      </c>
      <c r="Z79" s="2">
        <f>Y79/V79</f>
        <v>0.44999999999999996</v>
      </c>
    </row>
    <row r="80" spans="1:26" x14ac:dyDescent="0.25">
      <c r="A80">
        <v>162</v>
      </c>
      <c r="B80" t="s">
        <v>651</v>
      </c>
      <c r="C80" s="1">
        <v>42366</v>
      </c>
      <c r="D80">
        <f>YEAR(C80)</f>
        <v>2015</v>
      </c>
      <c r="E80">
        <f>MONTH(C80)</f>
        <v>12</v>
      </c>
      <c r="F80" t="str">
        <f>TEXT(Table1[[#This Row],[Order Date]],"mmm")</f>
        <v>Dec</v>
      </c>
      <c r="G80" t="str">
        <f>TEXT(Table1[[#This Row],[Order Date]],"ddd")</f>
        <v>Mon</v>
      </c>
      <c r="H80" s="1">
        <v>42369</v>
      </c>
      <c r="I80" t="s">
        <v>22</v>
      </c>
      <c r="J80" t="s">
        <v>652</v>
      </c>
      <c r="K80" t="s">
        <v>653</v>
      </c>
      <c r="L80" t="s">
        <v>25</v>
      </c>
      <c r="M80" t="s">
        <v>26</v>
      </c>
      <c r="N80" t="s">
        <v>143</v>
      </c>
      <c r="O80" t="s">
        <v>144</v>
      </c>
      <c r="P80">
        <v>19134</v>
      </c>
      <c r="Q80" t="s">
        <v>145</v>
      </c>
      <c r="R80" t="s">
        <v>654</v>
      </c>
      <c r="S80" t="s">
        <v>70</v>
      </c>
      <c r="T80" t="s">
        <v>158</v>
      </c>
      <c r="U80" t="s">
        <v>655</v>
      </c>
      <c r="V80" s="3">
        <v>54.384</v>
      </c>
      <c r="W80">
        <v>2</v>
      </c>
      <c r="X80" s="2">
        <v>0.2</v>
      </c>
      <c r="Y80" s="13">
        <v>1.3595999999999999</v>
      </c>
      <c r="Z80" s="2">
        <f>Y80/V80</f>
        <v>2.4999999999999998E-2</v>
      </c>
    </row>
    <row r="81" spans="1:26" x14ac:dyDescent="0.25">
      <c r="A81">
        <v>163</v>
      </c>
      <c r="B81" t="s">
        <v>656</v>
      </c>
      <c r="C81" s="1">
        <v>42690</v>
      </c>
      <c r="D81">
        <f>YEAR(C81)</f>
        <v>2016</v>
      </c>
      <c r="E81">
        <f>MONTH(C81)</f>
        <v>11</v>
      </c>
      <c r="F81" t="str">
        <f>TEXT(Table1[[#This Row],[Order Date]],"mmm")</f>
        <v>Nov</v>
      </c>
      <c r="G81" t="str">
        <f>TEXT(Table1[[#This Row],[Order Date]],"ddd")</f>
        <v>Wed</v>
      </c>
      <c r="H81" s="1">
        <v>42694</v>
      </c>
      <c r="I81" t="s">
        <v>49</v>
      </c>
      <c r="J81" t="s">
        <v>657</v>
      </c>
      <c r="K81" t="s">
        <v>658</v>
      </c>
      <c r="L81" t="s">
        <v>25</v>
      </c>
      <c r="M81" t="s">
        <v>26</v>
      </c>
      <c r="N81" t="s">
        <v>659</v>
      </c>
      <c r="O81" t="s">
        <v>660</v>
      </c>
      <c r="P81">
        <v>88220</v>
      </c>
      <c r="Q81" t="s">
        <v>43</v>
      </c>
      <c r="R81" t="s">
        <v>661</v>
      </c>
      <c r="S81" t="s">
        <v>45</v>
      </c>
      <c r="T81" t="s">
        <v>170</v>
      </c>
      <c r="U81" t="s">
        <v>662</v>
      </c>
      <c r="V81" s="3">
        <v>28.4</v>
      </c>
      <c r="W81">
        <v>5</v>
      </c>
      <c r="X81" s="2">
        <v>0</v>
      </c>
      <c r="Y81" s="13">
        <v>13.348000000000001</v>
      </c>
      <c r="Z81" s="2">
        <f>Y81/V81</f>
        <v>0.47000000000000003</v>
      </c>
    </row>
    <row r="82" spans="1:26" x14ac:dyDescent="0.25">
      <c r="A82">
        <v>164</v>
      </c>
      <c r="B82" t="s">
        <v>663</v>
      </c>
      <c r="C82" s="1">
        <v>42681</v>
      </c>
      <c r="D82">
        <f>YEAR(C82)</f>
        <v>2016</v>
      </c>
      <c r="E82">
        <f>MONTH(C82)</f>
        <v>11</v>
      </c>
      <c r="F82" t="str">
        <f>TEXT(Table1[[#This Row],[Order Date]],"mmm")</f>
        <v>Nov</v>
      </c>
      <c r="G82" t="str">
        <f>TEXT(Table1[[#This Row],[Order Date]],"ddd")</f>
        <v>Mon</v>
      </c>
      <c r="H82" s="1">
        <v>42685</v>
      </c>
      <c r="I82" t="s">
        <v>49</v>
      </c>
      <c r="J82" t="s">
        <v>664</v>
      </c>
      <c r="K82" t="s">
        <v>665</v>
      </c>
      <c r="L82" t="s">
        <v>25</v>
      </c>
      <c r="M82" t="s">
        <v>26</v>
      </c>
      <c r="N82" t="s">
        <v>94</v>
      </c>
      <c r="O82" t="s">
        <v>95</v>
      </c>
      <c r="P82">
        <v>98115</v>
      </c>
      <c r="Q82" t="s">
        <v>43</v>
      </c>
      <c r="R82" t="s">
        <v>666</v>
      </c>
      <c r="S82" t="s">
        <v>45</v>
      </c>
      <c r="T82" t="s">
        <v>74</v>
      </c>
      <c r="U82" t="s">
        <v>667</v>
      </c>
      <c r="V82" s="3">
        <v>27.68</v>
      </c>
      <c r="W82">
        <v>2</v>
      </c>
      <c r="X82" s="2">
        <v>0.2</v>
      </c>
      <c r="Y82" s="13">
        <v>9.6880000000000006</v>
      </c>
      <c r="Z82" s="2">
        <f>Y82/V82</f>
        <v>0.35000000000000003</v>
      </c>
    </row>
    <row r="83" spans="1:26" x14ac:dyDescent="0.25">
      <c r="A83">
        <v>165</v>
      </c>
      <c r="B83" t="s">
        <v>668</v>
      </c>
      <c r="C83" s="1">
        <v>41890</v>
      </c>
      <c r="D83">
        <f>YEAR(C83)</f>
        <v>2014</v>
      </c>
      <c r="E83">
        <f>MONTH(C83)</f>
        <v>9</v>
      </c>
      <c r="F83" t="str">
        <f>TEXT(Table1[[#This Row],[Order Date]],"mmm")</f>
        <v>Sep</v>
      </c>
      <c r="G83" t="str">
        <f>TEXT(Table1[[#This Row],[Order Date]],"ddd")</f>
        <v>Mon</v>
      </c>
      <c r="H83" s="1">
        <v>41894</v>
      </c>
      <c r="I83" t="s">
        <v>49</v>
      </c>
      <c r="J83" t="s">
        <v>669</v>
      </c>
      <c r="K83" t="s">
        <v>670</v>
      </c>
      <c r="L83" t="s">
        <v>25</v>
      </c>
      <c r="M83" t="s">
        <v>26</v>
      </c>
      <c r="N83" t="s">
        <v>671</v>
      </c>
      <c r="O83" t="s">
        <v>103</v>
      </c>
      <c r="P83">
        <v>78207</v>
      </c>
      <c r="Q83" t="s">
        <v>104</v>
      </c>
      <c r="R83" t="s">
        <v>672</v>
      </c>
      <c r="S83" t="s">
        <v>45</v>
      </c>
      <c r="T83" t="s">
        <v>67</v>
      </c>
      <c r="U83" t="s">
        <v>673</v>
      </c>
      <c r="V83" s="3">
        <v>9.9359999999999999</v>
      </c>
      <c r="W83">
        <v>3</v>
      </c>
      <c r="X83" s="2">
        <v>0.2</v>
      </c>
      <c r="Y83" s="13">
        <v>2.7324000000000002</v>
      </c>
      <c r="Z83" s="2">
        <f>Y83/V83</f>
        <v>0.27500000000000002</v>
      </c>
    </row>
    <row r="84" spans="1:26" x14ac:dyDescent="0.25">
      <c r="A84">
        <v>172</v>
      </c>
      <c r="B84" t="s">
        <v>687</v>
      </c>
      <c r="C84" s="1">
        <v>41856</v>
      </c>
      <c r="D84">
        <f>YEAR(C84)</f>
        <v>2014</v>
      </c>
      <c r="E84">
        <f>MONTH(C84)</f>
        <v>8</v>
      </c>
      <c r="F84" t="str">
        <f>TEXT(Table1[[#This Row],[Order Date]],"mmm")</f>
        <v>Aug</v>
      </c>
      <c r="G84" t="str">
        <f>TEXT(Table1[[#This Row],[Order Date]],"ddd")</f>
        <v>Tue</v>
      </c>
      <c r="H84" s="1">
        <v>41860</v>
      </c>
      <c r="I84" t="s">
        <v>49</v>
      </c>
      <c r="J84" t="s">
        <v>688</v>
      </c>
      <c r="K84" t="s">
        <v>689</v>
      </c>
      <c r="L84" t="s">
        <v>25</v>
      </c>
      <c r="M84" t="s">
        <v>26</v>
      </c>
      <c r="N84" t="s">
        <v>41</v>
      </c>
      <c r="O84" t="s">
        <v>42</v>
      </c>
      <c r="P84">
        <v>90004</v>
      </c>
      <c r="Q84" t="s">
        <v>43</v>
      </c>
      <c r="R84" t="s">
        <v>690</v>
      </c>
      <c r="S84" t="s">
        <v>45</v>
      </c>
      <c r="T84" t="s">
        <v>89</v>
      </c>
      <c r="U84" t="s">
        <v>691</v>
      </c>
      <c r="V84" s="3">
        <v>20.94</v>
      </c>
      <c r="W84">
        <v>3</v>
      </c>
      <c r="X84" s="2">
        <v>0</v>
      </c>
      <c r="Y84" s="13">
        <v>9.8417999999999992</v>
      </c>
      <c r="Z84" s="2">
        <f>Y84/V84</f>
        <v>0.46999999999999992</v>
      </c>
    </row>
    <row r="85" spans="1:26" x14ac:dyDescent="0.25">
      <c r="A85">
        <v>175</v>
      </c>
      <c r="B85" t="s">
        <v>696</v>
      </c>
      <c r="C85" s="1">
        <v>41896</v>
      </c>
      <c r="D85">
        <f>YEAR(C85)</f>
        <v>2014</v>
      </c>
      <c r="E85">
        <f>MONTH(C85)</f>
        <v>9</v>
      </c>
      <c r="F85" t="str">
        <f>TEXT(Table1[[#This Row],[Order Date]],"mmm")</f>
        <v>Sep</v>
      </c>
      <c r="G85" t="str">
        <f>TEXT(Table1[[#This Row],[Order Date]],"ddd")</f>
        <v>Sun</v>
      </c>
      <c r="H85" s="1">
        <v>41901</v>
      </c>
      <c r="I85" t="s">
        <v>49</v>
      </c>
      <c r="J85" t="s">
        <v>697</v>
      </c>
      <c r="K85" t="s">
        <v>698</v>
      </c>
      <c r="L85" t="s">
        <v>40</v>
      </c>
      <c r="M85" t="s">
        <v>26</v>
      </c>
      <c r="N85" t="s">
        <v>296</v>
      </c>
      <c r="O85" t="s">
        <v>208</v>
      </c>
      <c r="P85">
        <v>60623</v>
      </c>
      <c r="Q85" t="s">
        <v>104</v>
      </c>
      <c r="R85" t="s">
        <v>699</v>
      </c>
      <c r="S85" t="s">
        <v>45</v>
      </c>
      <c r="T85" t="s">
        <v>77</v>
      </c>
      <c r="U85" t="s">
        <v>700</v>
      </c>
      <c r="V85" s="3">
        <v>52.448</v>
      </c>
      <c r="W85">
        <v>2</v>
      </c>
      <c r="X85" s="2">
        <v>0.8</v>
      </c>
      <c r="Y85" s="13">
        <v>-131.12</v>
      </c>
      <c r="Z85" s="2">
        <f>Y85/V85</f>
        <v>-2.5</v>
      </c>
    </row>
    <row r="86" spans="1:26" x14ac:dyDescent="0.25">
      <c r="A86">
        <v>177</v>
      </c>
      <c r="B86" t="s">
        <v>703</v>
      </c>
      <c r="C86" s="1">
        <v>42846</v>
      </c>
      <c r="D86">
        <f>YEAR(C86)</f>
        <v>2017</v>
      </c>
      <c r="E86">
        <f>MONTH(C86)</f>
        <v>4</v>
      </c>
      <c r="F86" t="str">
        <f>TEXT(Table1[[#This Row],[Order Date]],"mmm")</f>
        <v>Apr</v>
      </c>
      <c r="G86" t="str">
        <f>TEXT(Table1[[#This Row],[Order Date]],"ddd")</f>
        <v>Fri</v>
      </c>
      <c r="H86" s="1">
        <v>42850</v>
      </c>
      <c r="I86" t="s">
        <v>22</v>
      </c>
      <c r="J86" t="s">
        <v>704</v>
      </c>
      <c r="K86" t="s">
        <v>705</v>
      </c>
      <c r="L86" t="s">
        <v>25</v>
      </c>
      <c r="M86" t="s">
        <v>26</v>
      </c>
      <c r="N86" t="s">
        <v>181</v>
      </c>
      <c r="O86" t="s">
        <v>103</v>
      </c>
      <c r="P86">
        <v>77036</v>
      </c>
      <c r="Q86" t="s">
        <v>104</v>
      </c>
      <c r="R86" t="s">
        <v>706</v>
      </c>
      <c r="S86" t="s">
        <v>45</v>
      </c>
      <c r="T86" t="s">
        <v>77</v>
      </c>
      <c r="U86" t="s">
        <v>707</v>
      </c>
      <c r="V86" s="3">
        <v>97.263999999999996</v>
      </c>
      <c r="W86">
        <v>4</v>
      </c>
      <c r="X86" s="2">
        <v>0.8</v>
      </c>
      <c r="Y86" s="13">
        <v>-243.16</v>
      </c>
      <c r="Z86" s="2">
        <f>Y86/V86</f>
        <v>-2.5</v>
      </c>
    </row>
    <row r="87" spans="1:26" x14ac:dyDescent="0.25">
      <c r="A87">
        <v>178</v>
      </c>
      <c r="B87" t="s">
        <v>708</v>
      </c>
      <c r="C87" s="1">
        <v>42329</v>
      </c>
      <c r="D87">
        <f>YEAR(C87)</f>
        <v>2015</v>
      </c>
      <c r="E87">
        <f>MONTH(C87)</f>
        <v>11</v>
      </c>
      <c r="F87" t="str">
        <f>TEXT(Table1[[#This Row],[Order Date]],"mmm")</f>
        <v>Nov</v>
      </c>
      <c r="G87" t="str">
        <f>TEXT(Table1[[#This Row],[Order Date]],"ddd")</f>
        <v>Sat</v>
      </c>
      <c r="H87" s="1">
        <v>42331</v>
      </c>
      <c r="I87" t="s">
        <v>22</v>
      </c>
      <c r="J87" t="s">
        <v>325</v>
      </c>
      <c r="K87" t="s">
        <v>326</v>
      </c>
      <c r="L87" t="s">
        <v>25</v>
      </c>
      <c r="M87" t="s">
        <v>26</v>
      </c>
      <c r="N87" t="s">
        <v>600</v>
      </c>
      <c r="O87" t="s">
        <v>491</v>
      </c>
      <c r="P87">
        <v>43055</v>
      </c>
      <c r="Q87" t="s">
        <v>145</v>
      </c>
      <c r="R87" t="s">
        <v>709</v>
      </c>
      <c r="S87" t="s">
        <v>31</v>
      </c>
      <c r="T87" t="s">
        <v>35</v>
      </c>
      <c r="U87" t="s">
        <v>710</v>
      </c>
      <c r="V87" s="3">
        <v>396.80200000000002</v>
      </c>
      <c r="W87">
        <v>7</v>
      </c>
      <c r="X87" s="2">
        <v>0.3</v>
      </c>
      <c r="Y87" s="13">
        <v>-11.337199999999999</v>
      </c>
      <c r="Z87" s="2">
        <f>Y87/V87</f>
        <v>-2.8571428571428567E-2</v>
      </c>
    </row>
    <row r="88" spans="1:26" x14ac:dyDescent="0.25">
      <c r="A88">
        <v>180</v>
      </c>
      <c r="B88" t="s">
        <v>713</v>
      </c>
      <c r="C88" s="1">
        <v>42353</v>
      </c>
      <c r="D88">
        <f>YEAR(C88)</f>
        <v>2015</v>
      </c>
      <c r="E88">
        <f>MONTH(C88)</f>
        <v>12</v>
      </c>
      <c r="F88" t="str">
        <f>TEXT(Table1[[#This Row],[Order Date]],"mmm")</f>
        <v>Dec</v>
      </c>
      <c r="G88" t="str">
        <f>TEXT(Table1[[#This Row],[Order Date]],"ddd")</f>
        <v>Tue</v>
      </c>
      <c r="H88" s="1">
        <v>42357</v>
      </c>
      <c r="I88" t="s">
        <v>49</v>
      </c>
      <c r="J88" t="s">
        <v>714</v>
      </c>
      <c r="K88" t="s">
        <v>715</v>
      </c>
      <c r="L88" t="s">
        <v>101</v>
      </c>
      <c r="M88" t="s">
        <v>26</v>
      </c>
      <c r="N88" t="s">
        <v>263</v>
      </c>
      <c r="O88" t="s">
        <v>264</v>
      </c>
      <c r="P88">
        <v>10009</v>
      </c>
      <c r="Q88" t="s">
        <v>145</v>
      </c>
      <c r="R88" t="s">
        <v>716</v>
      </c>
      <c r="S88" t="s">
        <v>45</v>
      </c>
      <c r="T88" t="s">
        <v>67</v>
      </c>
      <c r="U88" t="s">
        <v>717</v>
      </c>
      <c r="V88" s="3">
        <v>3.28</v>
      </c>
      <c r="W88">
        <v>1</v>
      </c>
      <c r="X88" s="2">
        <v>0</v>
      </c>
      <c r="Y88" s="13">
        <v>1.4104000000000001</v>
      </c>
      <c r="Z88" s="2">
        <f>Y88/V88</f>
        <v>0.43000000000000005</v>
      </c>
    </row>
    <row r="89" spans="1:26" x14ac:dyDescent="0.25">
      <c r="A89">
        <v>181</v>
      </c>
      <c r="B89" t="s">
        <v>718</v>
      </c>
      <c r="C89" s="1">
        <v>41978</v>
      </c>
      <c r="D89">
        <f>YEAR(C89)</f>
        <v>2014</v>
      </c>
      <c r="E89">
        <f>MONTH(C89)</f>
        <v>12</v>
      </c>
      <c r="F89" t="str">
        <f>TEXT(Table1[[#This Row],[Order Date]],"mmm")</f>
        <v>Dec</v>
      </c>
      <c r="G89" t="str">
        <f>TEXT(Table1[[#This Row],[Order Date]],"ddd")</f>
        <v>Fri</v>
      </c>
      <c r="H89" s="1">
        <v>41982</v>
      </c>
      <c r="I89" t="s">
        <v>22</v>
      </c>
      <c r="J89" t="s">
        <v>719</v>
      </c>
      <c r="K89" t="s">
        <v>720</v>
      </c>
      <c r="L89" t="s">
        <v>40</v>
      </c>
      <c r="M89" t="s">
        <v>26</v>
      </c>
      <c r="N89" t="s">
        <v>350</v>
      </c>
      <c r="O89" t="s">
        <v>208</v>
      </c>
      <c r="P89">
        <v>62521</v>
      </c>
      <c r="Q89" t="s">
        <v>104</v>
      </c>
      <c r="R89" t="s">
        <v>721</v>
      </c>
      <c r="S89" t="s">
        <v>45</v>
      </c>
      <c r="T89" t="s">
        <v>58</v>
      </c>
      <c r="U89" t="s">
        <v>722</v>
      </c>
      <c r="V89" s="3">
        <v>24.815999999999999</v>
      </c>
      <c r="W89">
        <v>2</v>
      </c>
      <c r="X89" s="2">
        <v>0.2</v>
      </c>
      <c r="Y89" s="13">
        <v>1.8612</v>
      </c>
      <c r="Z89" s="2">
        <f>Y89/V89</f>
        <v>7.4999999999999997E-2</v>
      </c>
    </row>
    <row r="90" spans="1:26" x14ac:dyDescent="0.25">
      <c r="A90">
        <v>183</v>
      </c>
      <c r="B90" t="s">
        <v>725</v>
      </c>
      <c r="C90" s="1">
        <v>41962</v>
      </c>
      <c r="D90">
        <f>YEAR(C90)</f>
        <v>2014</v>
      </c>
      <c r="E90">
        <f>MONTH(C90)</f>
        <v>11</v>
      </c>
      <c r="F90" t="str">
        <f>TEXT(Table1[[#This Row],[Order Date]],"mmm")</f>
        <v>Nov</v>
      </c>
      <c r="G90" t="str">
        <f>TEXT(Table1[[#This Row],[Order Date]],"ddd")</f>
        <v>Wed</v>
      </c>
      <c r="H90" s="1">
        <v>41967</v>
      </c>
      <c r="I90" t="s">
        <v>22</v>
      </c>
      <c r="J90" t="s">
        <v>726</v>
      </c>
      <c r="K90" t="s">
        <v>727</v>
      </c>
      <c r="L90" t="s">
        <v>101</v>
      </c>
      <c r="M90" t="s">
        <v>26</v>
      </c>
      <c r="N90" t="s">
        <v>728</v>
      </c>
      <c r="O90" t="s">
        <v>729</v>
      </c>
      <c r="P90">
        <v>71203</v>
      </c>
      <c r="Q90" t="s">
        <v>29</v>
      </c>
      <c r="R90" t="s">
        <v>730</v>
      </c>
      <c r="S90" t="s">
        <v>70</v>
      </c>
      <c r="T90" t="s">
        <v>71</v>
      </c>
      <c r="U90" t="s">
        <v>731</v>
      </c>
      <c r="V90" s="3">
        <v>503.96</v>
      </c>
      <c r="W90">
        <v>4</v>
      </c>
      <c r="X90" s="2">
        <v>0</v>
      </c>
      <c r="Y90" s="13">
        <v>131.02959999999999</v>
      </c>
      <c r="Z90" s="2">
        <f>Y90/V90</f>
        <v>0.26</v>
      </c>
    </row>
    <row r="91" spans="1:26" x14ac:dyDescent="0.25">
      <c r="A91">
        <v>186</v>
      </c>
      <c r="B91" t="s">
        <v>736</v>
      </c>
      <c r="C91" s="1">
        <v>42702</v>
      </c>
      <c r="D91">
        <f>YEAR(C91)</f>
        <v>2016</v>
      </c>
      <c r="E91">
        <f>MONTH(C91)</f>
        <v>11</v>
      </c>
      <c r="F91" t="str">
        <f>TEXT(Table1[[#This Row],[Order Date]],"mmm")</f>
        <v>Nov</v>
      </c>
      <c r="G91" t="str">
        <f>TEXT(Table1[[#This Row],[Order Date]],"ddd")</f>
        <v>Mon</v>
      </c>
      <c r="H91" s="1">
        <v>42706</v>
      </c>
      <c r="I91" t="s">
        <v>49</v>
      </c>
      <c r="J91" t="s">
        <v>737</v>
      </c>
      <c r="K91" t="s">
        <v>738</v>
      </c>
      <c r="L91" t="s">
        <v>25</v>
      </c>
      <c r="M91" t="s">
        <v>26</v>
      </c>
      <c r="N91" t="s">
        <v>739</v>
      </c>
      <c r="O91" t="s">
        <v>740</v>
      </c>
      <c r="P91">
        <v>6824</v>
      </c>
      <c r="Q91" t="s">
        <v>145</v>
      </c>
      <c r="R91" t="s">
        <v>741</v>
      </c>
      <c r="S91" t="s">
        <v>45</v>
      </c>
      <c r="T91" t="s">
        <v>74</v>
      </c>
      <c r="U91" t="s">
        <v>742</v>
      </c>
      <c r="V91" s="3">
        <v>7.16</v>
      </c>
      <c r="W91">
        <v>2</v>
      </c>
      <c r="X91" s="2">
        <v>0</v>
      </c>
      <c r="Y91" s="13">
        <v>3.4367999999999999</v>
      </c>
      <c r="Z91" s="2">
        <f>Y91/V91</f>
        <v>0.48</v>
      </c>
    </row>
    <row r="92" spans="1:26" x14ac:dyDescent="0.25">
      <c r="A92">
        <v>187</v>
      </c>
      <c r="B92" t="s">
        <v>743</v>
      </c>
      <c r="C92" s="1">
        <v>41877</v>
      </c>
      <c r="D92">
        <f>YEAR(C92)</f>
        <v>2014</v>
      </c>
      <c r="E92">
        <f>MONTH(C92)</f>
        <v>8</v>
      </c>
      <c r="F92" t="str">
        <f>TEXT(Table1[[#This Row],[Order Date]],"mmm")</f>
        <v>Aug</v>
      </c>
      <c r="G92" t="str">
        <f>TEXT(Table1[[#This Row],[Order Date]],"ddd")</f>
        <v>Tue</v>
      </c>
      <c r="H92" s="1">
        <v>41881</v>
      </c>
      <c r="I92" t="s">
        <v>49</v>
      </c>
      <c r="J92" t="s">
        <v>744</v>
      </c>
      <c r="K92" t="s">
        <v>745</v>
      </c>
      <c r="L92" t="s">
        <v>101</v>
      </c>
      <c r="M92" t="s">
        <v>26</v>
      </c>
      <c r="N92" t="s">
        <v>41</v>
      </c>
      <c r="O92" t="s">
        <v>42</v>
      </c>
      <c r="P92">
        <v>90032</v>
      </c>
      <c r="Q92" t="s">
        <v>43</v>
      </c>
      <c r="R92" t="s">
        <v>746</v>
      </c>
      <c r="S92" t="s">
        <v>70</v>
      </c>
      <c r="T92" t="s">
        <v>158</v>
      </c>
      <c r="U92" t="s">
        <v>747</v>
      </c>
      <c r="V92" s="3">
        <v>176.8</v>
      </c>
      <c r="W92">
        <v>8</v>
      </c>
      <c r="X92" s="2">
        <v>0</v>
      </c>
      <c r="Y92" s="13">
        <v>22.984000000000002</v>
      </c>
      <c r="Z92" s="2">
        <f>Y92/V92</f>
        <v>0.13</v>
      </c>
    </row>
    <row r="93" spans="1:26" x14ac:dyDescent="0.25">
      <c r="A93">
        <v>188</v>
      </c>
      <c r="B93" t="s">
        <v>748</v>
      </c>
      <c r="C93" s="1">
        <v>42567</v>
      </c>
      <c r="D93">
        <f>YEAR(C93)</f>
        <v>2016</v>
      </c>
      <c r="E93">
        <f>MONTH(C93)</f>
        <v>7</v>
      </c>
      <c r="F93" t="str">
        <f>TEXT(Table1[[#This Row],[Order Date]],"mmm")</f>
        <v>Jul</v>
      </c>
      <c r="G93" t="str">
        <f>TEXT(Table1[[#This Row],[Order Date]],"ddd")</f>
        <v>Sat</v>
      </c>
      <c r="H93" s="1">
        <v>42573</v>
      </c>
      <c r="I93" t="s">
        <v>49</v>
      </c>
      <c r="J93" t="s">
        <v>749</v>
      </c>
      <c r="K93" t="s">
        <v>750</v>
      </c>
      <c r="L93" t="s">
        <v>40</v>
      </c>
      <c r="M93" t="s">
        <v>26</v>
      </c>
      <c r="N93" t="s">
        <v>751</v>
      </c>
      <c r="O93" t="s">
        <v>103</v>
      </c>
      <c r="P93">
        <v>75051</v>
      </c>
      <c r="Q93" t="s">
        <v>104</v>
      </c>
      <c r="R93" t="s">
        <v>752</v>
      </c>
      <c r="S93" t="s">
        <v>45</v>
      </c>
      <c r="T93" t="s">
        <v>58</v>
      </c>
      <c r="U93" t="s">
        <v>753</v>
      </c>
      <c r="V93" s="3">
        <v>37.223999999999997</v>
      </c>
      <c r="W93">
        <v>3</v>
      </c>
      <c r="X93" s="2">
        <v>0.2</v>
      </c>
      <c r="Y93" s="13">
        <v>3.7223999999999999</v>
      </c>
      <c r="Z93" s="2">
        <f>Y93/V93</f>
        <v>0.1</v>
      </c>
    </row>
    <row r="94" spans="1:26" x14ac:dyDescent="0.25">
      <c r="A94">
        <v>190</v>
      </c>
      <c r="B94" t="s">
        <v>754</v>
      </c>
      <c r="C94" s="1">
        <v>42289</v>
      </c>
      <c r="D94">
        <f>YEAR(C94)</f>
        <v>2015</v>
      </c>
      <c r="E94">
        <f>MONTH(C94)</f>
        <v>10</v>
      </c>
      <c r="F94" t="str">
        <f>TEXT(Table1[[#This Row],[Order Date]],"mmm")</f>
        <v>Oct</v>
      </c>
      <c r="G94" t="str">
        <f>TEXT(Table1[[#This Row],[Order Date]],"ddd")</f>
        <v>Mon</v>
      </c>
      <c r="H94" s="1">
        <v>42291</v>
      </c>
      <c r="I94" t="s">
        <v>185</v>
      </c>
      <c r="J94" t="s">
        <v>755</v>
      </c>
      <c r="K94" t="s">
        <v>756</v>
      </c>
      <c r="L94" t="s">
        <v>101</v>
      </c>
      <c r="M94" t="s">
        <v>26</v>
      </c>
      <c r="N94" t="s">
        <v>263</v>
      </c>
      <c r="O94" t="s">
        <v>264</v>
      </c>
      <c r="P94">
        <v>10035</v>
      </c>
      <c r="Q94" t="s">
        <v>145</v>
      </c>
      <c r="R94" t="s">
        <v>757</v>
      </c>
      <c r="S94" t="s">
        <v>31</v>
      </c>
      <c r="T94" t="s">
        <v>32</v>
      </c>
      <c r="U94" t="s">
        <v>758</v>
      </c>
      <c r="V94" s="3">
        <v>899.13599999999997</v>
      </c>
      <c r="W94">
        <v>4</v>
      </c>
      <c r="X94" s="2">
        <v>0.2</v>
      </c>
      <c r="Y94" s="13">
        <v>112.392</v>
      </c>
      <c r="Z94" s="2">
        <f>Y94/V94</f>
        <v>0.125</v>
      </c>
    </row>
    <row r="95" spans="1:26" x14ac:dyDescent="0.25">
      <c r="A95">
        <v>195</v>
      </c>
      <c r="B95" t="s">
        <v>765</v>
      </c>
      <c r="C95" s="1">
        <v>42308</v>
      </c>
      <c r="D95">
        <f>YEAR(C95)</f>
        <v>2015</v>
      </c>
      <c r="E95">
        <f>MONTH(C95)</f>
        <v>10</v>
      </c>
      <c r="F95" t="str">
        <f>TEXT(Table1[[#This Row],[Order Date]],"mmm")</f>
        <v>Oct</v>
      </c>
      <c r="G95" t="str">
        <f>TEXT(Table1[[#This Row],[Order Date]],"ddd")</f>
        <v>Sat</v>
      </c>
      <c r="H95" s="1">
        <v>42314</v>
      </c>
      <c r="I95" t="s">
        <v>49</v>
      </c>
      <c r="J95" t="s">
        <v>766</v>
      </c>
      <c r="K95" t="s">
        <v>767</v>
      </c>
      <c r="L95" t="s">
        <v>40</v>
      </c>
      <c r="M95" t="s">
        <v>26</v>
      </c>
      <c r="N95" t="s">
        <v>768</v>
      </c>
      <c r="O95" t="s">
        <v>42</v>
      </c>
      <c r="P95">
        <v>92374</v>
      </c>
      <c r="Q95" t="s">
        <v>43</v>
      </c>
      <c r="R95" t="s">
        <v>169</v>
      </c>
      <c r="S95" t="s">
        <v>45</v>
      </c>
      <c r="T95" t="s">
        <v>170</v>
      </c>
      <c r="U95" t="s">
        <v>171</v>
      </c>
      <c r="V95" s="3">
        <v>14.28</v>
      </c>
      <c r="W95">
        <v>7</v>
      </c>
      <c r="X95" s="2">
        <v>0</v>
      </c>
      <c r="Y95" s="13">
        <v>6.7115999999999998</v>
      </c>
      <c r="Z95" s="2">
        <f>Y95/V95</f>
        <v>0.47000000000000003</v>
      </c>
    </row>
    <row r="96" spans="1:26" x14ac:dyDescent="0.25">
      <c r="A96">
        <v>196</v>
      </c>
      <c r="B96" t="s">
        <v>769</v>
      </c>
      <c r="C96" s="1">
        <v>41719</v>
      </c>
      <c r="D96">
        <f>YEAR(C96)</f>
        <v>2014</v>
      </c>
      <c r="E96">
        <f>MONTH(C96)</f>
        <v>3</v>
      </c>
      <c r="F96" t="str">
        <f>TEXT(Table1[[#This Row],[Order Date]],"mmm")</f>
        <v>Mar</v>
      </c>
      <c r="G96" t="str">
        <f>TEXT(Table1[[#This Row],[Order Date]],"ddd")</f>
        <v>Fri</v>
      </c>
      <c r="H96" s="1">
        <v>41723</v>
      </c>
      <c r="I96" t="s">
        <v>49</v>
      </c>
      <c r="J96" t="s">
        <v>770</v>
      </c>
      <c r="K96" t="s">
        <v>771</v>
      </c>
      <c r="L96" t="s">
        <v>25</v>
      </c>
      <c r="M96" t="s">
        <v>26</v>
      </c>
      <c r="N96" t="s">
        <v>772</v>
      </c>
      <c r="O96" t="s">
        <v>491</v>
      </c>
      <c r="P96">
        <v>45011</v>
      </c>
      <c r="Q96" t="s">
        <v>145</v>
      </c>
      <c r="R96" t="s">
        <v>773</v>
      </c>
      <c r="S96" t="s">
        <v>45</v>
      </c>
      <c r="T96" t="s">
        <v>67</v>
      </c>
      <c r="U96" t="s">
        <v>774</v>
      </c>
      <c r="V96" s="3">
        <v>7.4080000000000004</v>
      </c>
      <c r="W96">
        <v>2</v>
      </c>
      <c r="X96" s="2">
        <v>0.2</v>
      </c>
      <c r="Y96" s="13">
        <v>1.2038</v>
      </c>
      <c r="Z96" s="2">
        <f>Y96/V96</f>
        <v>0.16249999999999998</v>
      </c>
    </row>
    <row r="97" spans="1:26" x14ac:dyDescent="0.25">
      <c r="A97">
        <v>198</v>
      </c>
      <c r="B97" t="s">
        <v>777</v>
      </c>
      <c r="C97" s="1">
        <v>43045</v>
      </c>
      <c r="D97">
        <f>YEAR(C97)</f>
        <v>2017</v>
      </c>
      <c r="E97">
        <f>MONTH(C97)</f>
        <v>11</v>
      </c>
      <c r="F97" t="str">
        <f>TEXT(Table1[[#This Row],[Order Date]],"mmm")</f>
        <v>Nov</v>
      </c>
      <c r="G97" t="str">
        <f>TEXT(Table1[[#This Row],[Order Date]],"ddd")</f>
        <v>Mon</v>
      </c>
      <c r="H97" s="1">
        <v>43052</v>
      </c>
      <c r="I97" t="s">
        <v>49</v>
      </c>
      <c r="J97" t="s">
        <v>778</v>
      </c>
      <c r="K97" t="s">
        <v>779</v>
      </c>
      <c r="L97" t="s">
        <v>101</v>
      </c>
      <c r="M97" t="s">
        <v>26</v>
      </c>
      <c r="N97" t="s">
        <v>780</v>
      </c>
      <c r="O97" t="s">
        <v>781</v>
      </c>
      <c r="P97">
        <v>7090</v>
      </c>
      <c r="Q97" t="s">
        <v>145</v>
      </c>
      <c r="R97" t="s">
        <v>782</v>
      </c>
      <c r="S97" t="s">
        <v>45</v>
      </c>
      <c r="T97" t="s">
        <v>58</v>
      </c>
      <c r="U97" t="s">
        <v>783</v>
      </c>
      <c r="V97" s="3">
        <v>46.26</v>
      </c>
      <c r="W97">
        <v>3</v>
      </c>
      <c r="X97" s="2">
        <v>0</v>
      </c>
      <c r="Y97" s="13">
        <v>12.0276</v>
      </c>
      <c r="Z97" s="2">
        <f>Y97/V97</f>
        <v>0.26</v>
      </c>
    </row>
    <row r="98" spans="1:26" x14ac:dyDescent="0.25">
      <c r="A98">
        <v>199</v>
      </c>
      <c r="B98" t="s">
        <v>784</v>
      </c>
      <c r="C98" s="1">
        <v>42922</v>
      </c>
      <c r="D98">
        <f>YEAR(C98)</f>
        <v>2017</v>
      </c>
      <c r="E98">
        <f>MONTH(C98)</f>
        <v>7</v>
      </c>
      <c r="F98" t="str">
        <f>TEXT(Table1[[#This Row],[Order Date]],"mmm")</f>
        <v>Jul</v>
      </c>
      <c r="G98" t="str">
        <f>TEXT(Table1[[#This Row],[Order Date]],"ddd")</f>
        <v>Thu</v>
      </c>
      <c r="H98" s="1">
        <v>42929</v>
      </c>
      <c r="I98" t="s">
        <v>49</v>
      </c>
      <c r="J98" t="s">
        <v>785</v>
      </c>
      <c r="K98" t="s">
        <v>786</v>
      </c>
      <c r="L98" t="s">
        <v>40</v>
      </c>
      <c r="M98" t="s">
        <v>26</v>
      </c>
      <c r="N98" t="s">
        <v>143</v>
      </c>
      <c r="O98" t="s">
        <v>144</v>
      </c>
      <c r="P98">
        <v>19120</v>
      </c>
      <c r="Q98" t="s">
        <v>145</v>
      </c>
      <c r="R98" t="s">
        <v>787</v>
      </c>
      <c r="S98" t="s">
        <v>45</v>
      </c>
      <c r="T98" t="s">
        <v>74</v>
      </c>
      <c r="U98" t="s">
        <v>788</v>
      </c>
      <c r="V98" s="3">
        <v>2.9460000000000002</v>
      </c>
      <c r="W98">
        <v>2</v>
      </c>
      <c r="X98" s="2">
        <v>0.7</v>
      </c>
      <c r="Y98" s="13">
        <v>-2.2585999999999999</v>
      </c>
      <c r="Z98" s="2">
        <f>Y98/V98</f>
        <v>-0.76666666666666661</v>
      </c>
    </row>
    <row r="99" spans="1:26" x14ac:dyDescent="0.25">
      <c r="A99">
        <v>201</v>
      </c>
      <c r="B99" t="s">
        <v>791</v>
      </c>
      <c r="C99" s="1">
        <v>42910</v>
      </c>
      <c r="D99">
        <f>YEAR(C99)</f>
        <v>2017</v>
      </c>
      <c r="E99">
        <f>MONTH(C99)</f>
        <v>6</v>
      </c>
      <c r="F99" t="str">
        <f>TEXT(Table1[[#This Row],[Order Date]],"mmm")</f>
        <v>Jun</v>
      </c>
      <c r="G99" t="str">
        <f>TEXT(Table1[[#This Row],[Order Date]],"ddd")</f>
        <v>Sat</v>
      </c>
      <c r="H99" s="1">
        <v>42915</v>
      </c>
      <c r="I99" t="s">
        <v>49</v>
      </c>
      <c r="J99" t="s">
        <v>792</v>
      </c>
      <c r="K99" t="s">
        <v>793</v>
      </c>
      <c r="L99" t="s">
        <v>25</v>
      </c>
      <c r="M99" t="s">
        <v>26</v>
      </c>
      <c r="N99" t="s">
        <v>794</v>
      </c>
      <c r="O99" t="s">
        <v>491</v>
      </c>
      <c r="P99">
        <v>44312</v>
      </c>
      <c r="Q99" t="s">
        <v>145</v>
      </c>
      <c r="R99" t="s">
        <v>795</v>
      </c>
      <c r="S99" t="s">
        <v>45</v>
      </c>
      <c r="T99" t="s">
        <v>89</v>
      </c>
      <c r="U99" t="s">
        <v>796</v>
      </c>
      <c r="V99" s="3">
        <v>21.744</v>
      </c>
      <c r="W99">
        <v>3</v>
      </c>
      <c r="X99" s="2">
        <v>0.2</v>
      </c>
      <c r="Y99" s="13">
        <v>6.7949999999999999</v>
      </c>
      <c r="Z99" s="2">
        <f>Y99/V99</f>
        <v>0.3125</v>
      </c>
    </row>
    <row r="100" spans="1:26" x14ac:dyDescent="0.25">
      <c r="A100">
        <v>202</v>
      </c>
      <c r="B100" t="s">
        <v>797</v>
      </c>
      <c r="C100" s="1">
        <v>41854</v>
      </c>
      <c r="D100">
        <f>YEAR(C100)</f>
        <v>2014</v>
      </c>
      <c r="E100">
        <f>MONTH(C100)</f>
        <v>8</v>
      </c>
      <c r="F100" t="str">
        <f>TEXT(Table1[[#This Row],[Order Date]],"mmm")</f>
        <v>Aug</v>
      </c>
      <c r="G100" t="str">
        <f>TEXT(Table1[[#This Row],[Order Date]],"ddd")</f>
        <v>Sun</v>
      </c>
      <c r="H100" s="1">
        <v>41856</v>
      </c>
      <c r="I100" t="s">
        <v>185</v>
      </c>
      <c r="J100" t="s">
        <v>798</v>
      </c>
      <c r="K100" t="s">
        <v>799</v>
      </c>
      <c r="L100" t="s">
        <v>25</v>
      </c>
      <c r="M100" t="s">
        <v>26</v>
      </c>
      <c r="N100" t="s">
        <v>800</v>
      </c>
      <c r="O100" t="s">
        <v>450</v>
      </c>
      <c r="P100">
        <v>80219</v>
      </c>
      <c r="Q100" t="s">
        <v>43</v>
      </c>
      <c r="R100" t="s">
        <v>801</v>
      </c>
      <c r="S100" t="s">
        <v>31</v>
      </c>
      <c r="T100" t="s">
        <v>55</v>
      </c>
      <c r="U100" t="s">
        <v>802</v>
      </c>
      <c r="V100" s="3">
        <v>218.75</v>
      </c>
      <c r="W100">
        <v>2</v>
      </c>
      <c r="X100" s="2">
        <v>0.5</v>
      </c>
      <c r="Y100" s="13">
        <v>-161.875</v>
      </c>
      <c r="Z100" s="2">
        <f>Y100/V100</f>
        <v>-0.74</v>
      </c>
    </row>
    <row r="101" spans="1:26" x14ac:dyDescent="0.25">
      <c r="A101">
        <v>204</v>
      </c>
      <c r="B101" t="s">
        <v>805</v>
      </c>
      <c r="C101" s="1">
        <v>43086</v>
      </c>
      <c r="D101">
        <f>YEAR(C101)</f>
        <v>2017</v>
      </c>
      <c r="E101">
        <f>MONTH(C101)</f>
        <v>12</v>
      </c>
      <c r="F101" t="str">
        <f>TEXT(Table1[[#This Row],[Order Date]],"mmm")</f>
        <v>Dec</v>
      </c>
      <c r="G101" t="str">
        <f>TEXT(Table1[[#This Row],[Order Date]],"ddd")</f>
        <v>Sun</v>
      </c>
      <c r="H101" s="1">
        <v>43090</v>
      </c>
      <c r="I101" t="s">
        <v>22</v>
      </c>
      <c r="J101" t="s">
        <v>806</v>
      </c>
      <c r="K101" t="s">
        <v>807</v>
      </c>
      <c r="L101" t="s">
        <v>25</v>
      </c>
      <c r="M101" t="s">
        <v>26</v>
      </c>
      <c r="N101" t="s">
        <v>808</v>
      </c>
      <c r="O101" t="s">
        <v>103</v>
      </c>
      <c r="P101">
        <v>75220</v>
      </c>
      <c r="Q101" t="s">
        <v>104</v>
      </c>
      <c r="R101" t="s">
        <v>809</v>
      </c>
      <c r="S101" t="s">
        <v>45</v>
      </c>
      <c r="T101" t="s">
        <v>77</v>
      </c>
      <c r="U101" t="s">
        <v>810</v>
      </c>
      <c r="V101" s="3">
        <v>66.284000000000006</v>
      </c>
      <c r="W101">
        <v>2</v>
      </c>
      <c r="X101" s="2">
        <v>0.8</v>
      </c>
      <c r="Y101" s="13">
        <v>-178.96680000000001</v>
      </c>
      <c r="Z101" s="2">
        <f>Y101/V101</f>
        <v>-2.6999999999999997</v>
      </c>
    </row>
    <row r="102" spans="1:26" x14ac:dyDescent="0.25">
      <c r="A102">
        <v>205</v>
      </c>
      <c r="B102" t="s">
        <v>811</v>
      </c>
      <c r="C102" s="1">
        <v>42889</v>
      </c>
      <c r="D102">
        <f>YEAR(C102)</f>
        <v>2017</v>
      </c>
      <c r="E102">
        <f>MONTH(C102)</f>
        <v>6</v>
      </c>
      <c r="F102" t="str">
        <f>TEXT(Table1[[#This Row],[Order Date]],"mmm")</f>
        <v>Jun</v>
      </c>
      <c r="G102" t="str">
        <f>TEXT(Table1[[#This Row],[Order Date]],"ddd")</f>
        <v>Sat</v>
      </c>
      <c r="H102" s="1">
        <v>42893</v>
      </c>
      <c r="I102" t="s">
        <v>49</v>
      </c>
      <c r="J102" t="s">
        <v>812</v>
      </c>
      <c r="K102" t="s">
        <v>813</v>
      </c>
      <c r="L102" t="s">
        <v>40</v>
      </c>
      <c r="M102" t="s">
        <v>26</v>
      </c>
      <c r="N102" t="s">
        <v>606</v>
      </c>
      <c r="O102" t="s">
        <v>328</v>
      </c>
      <c r="P102">
        <v>37064</v>
      </c>
      <c r="Q102" t="s">
        <v>29</v>
      </c>
      <c r="R102" t="s">
        <v>814</v>
      </c>
      <c r="S102" t="s">
        <v>31</v>
      </c>
      <c r="T102" t="s">
        <v>64</v>
      </c>
      <c r="U102" t="s">
        <v>815</v>
      </c>
      <c r="V102" s="3">
        <v>35.167999999999999</v>
      </c>
      <c r="W102">
        <v>7</v>
      </c>
      <c r="X102" s="2">
        <v>0.2</v>
      </c>
      <c r="Y102" s="13">
        <v>9.6712000000000007</v>
      </c>
      <c r="Z102" s="2">
        <f>Y102/V102</f>
        <v>0.27500000000000002</v>
      </c>
    </row>
    <row r="103" spans="1:26" x14ac:dyDescent="0.25">
      <c r="A103">
        <v>206</v>
      </c>
      <c r="B103" t="s">
        <v>816</v>
      </c>
      <c r="C103" s="1">
        <v>43078</v>
      </c>
      <c r="D103">
        <f>YEAR(C103)</f>
        <v>2017</v>
      </c>
      <c r="E103">
        <f>MONTH(C103)</f>
        <v>12</v>
      </c>
      <c r="F103" t="str">
        <f>TEXT(Table1[[#This Row],[Order Date]],"mmm")</f>
        <v>Dec</v>
      </c>
      <c r="G103" t="str">
        <f>TEXT(Table1[[#This Row],[Order Date]],"ddd")</f>
        <v>Sat</v>
      </c>
      <c r="H103" s="1">
        <v>43083</v>
      </c>
      <c r="I103" t="s">
        <v>49</v>
      </c>
      <c r="J103" t="s">
        <v>817</v>
      </c>
      <c r="K103" t="s">
        <v>818</v>
      </c>
      <c r="L103" t="s">
        <v>25</v>
      </c>
      <c r="M103" t="s">
        <v>26</v>
      </c>
      <c r="N103" t="s">
        <v>819</v>
      </c>
      <c r="O103" t="s">
        <v>42</v>
      </c>
      <c r="P103">
        <v>90604</v>
      </c>
      <c r="Q103" t="s">
        <v>43</v>
      </c>
      <c r="R103" t="s">
        <v>820</v>
      </c>
      <c r="S103" t="s">
        <v>70</v>
      </c>
      <c r="T103" t="s">
        <v>71</v>
      </c>
      <c r="U103" t="s">
        <v>821</v>
      </c>
      <c r="V103" s="3">
        <v>444.76799999999997</v>
      </c>
      <c r="W103">
        <v>4</v>
      </c>
      <c r="X103" s="2">
        <v>0.2</v>
      </c>
      <c r="Y103" s="13">
        <v>44.476799999999997</v>
      </c>
      <c r="Z103" s="2">
        <f>Y103/V103</f>
        <v>0.1</v>
      </c>
    </row>
    <row r="104" spans="1:26" x14ac:dyDescent="0.25">
      <c r="A104">
        <v>207</v>
      </c>
      <c r="B104" t="s">
        <v>822</v>
      </c>
      <c r="C104" s="1">
        <v>43070</v>
      </c>
      <c r="D104">
        <f>YEAR(C104)</f>
        <v>2017</v>
      </c>
      <c r="E104">
        <f>MONTH(C104)</f>
        <v>12</v>
      </c>
      <c r="F104" t="str">
        <f>TEXT(Table1[[#This Row],[Order Date]],"mmm")</f>
        <v>Dec</v>
      </c>
      <c r="G104" t="str">
        <f>TEXT(Table1[[#This Row],[Order Date]],"ddd")</f>
        <v>Fri</v>
      </c>
      <c r="H104" s="1">
        <v>43076</v>
      </c>
      <c r="I104" t="s">
        <v>49</v>
      </c>
      <c r="J104" t="s">
        <v>823</v>
      </c>
      <c r="K104" t="s">
        <v>824</v>
      </c>
      <c r="L104" t="s">
        <v>25</v>
      </c>
      <c r="M104" t="s">
        <v>26</v>
      </c>
      <c r="N104" t="s">
        <v>825</v>
      </c>
      <c r="O104" t="s">
        <v>235</v>
      </c>
      <c r="P104">
        <v>48601</v>
      </c>
      <c r="Q104" t="s">
        <v>104</v>
      </c>
      <c r="R104" t="s">
        <v>826</v>
      </c>
      <c r="S104" t="s">
        <v>45</v>
      </c>
      <c r="T104" t="s">
        <v>58</v>
      </c>
      <c r="U104" t="s">
        <v>827</v>
      </c>
      <c r="V104" s="3">
        <v>83.92</v>
      </c>
      <c r="W104">
        <v>4</v>
      </c>
      <c r="X104" s="2">
        <v>0</v>
      </c>
      <c r="Y104" s="13">
        <v>5.8743999999999996</v>
      </c>
      <c r="Z104" s="2">
        <f>Y104/V104</f>
        <v>6.9999999999999993E-2</v>
      </c>
    </row>
    <row r="105" spans="1:26" x14ac:dyDescent="0.25">
      <c r="A105">
        <v>212</v>
      </c>
      <c r="B105" t="s">
        <v>834</v>
      </c>
      <c r="C105" s="1">
        <v>42044</v>
      </c>
      <c r="D105">
        <f>YEAR(C105)</f>
        <v>2015</v>
      </c>
      <c r="E105">
        <f>MONTH(C105)</f>
        <v>2</v>
      </c>
      <c r="F105" t="str">
        <f>TEXT(Table1[[#This Row],[Order Date]],"mmm")</f>
        <v>Feb</v>
      </c>
      <c r="G105" t="str">
        <f>TEXT(Table1[[#This Row],[Order Date]],"ddd")</f>
        <v>Mon</v>
      </c>
      <c r="H105" s="1">
        <v>42048</v>
      </c>
      <c r="I105" t="s">
        <v>22</v>
      </c>
      <c r="J105" t="s">
        <v>835</v>
      </c>
      <c r="K105" t="s">
        <v>836</v>
      </c>
      <c r="L105" t="s">
        <v>40</v>
      </c>
      <c r="M105" t="s">
        <v>26</v>
      </c>
      <c r="N105" t="s">
        <v>808</v>
      </c>
      <c r="O105" t="s">
        <v>103</v>
      </c>
      <c r="P105">
        <v>75220</v>
      </c>
      <c r="Q105" t="s">
        <v>104</v>
      </c>
      <c r="R105" t="s">
        <v>837</v>
      </c>
      <c r="S105" t="s">
        <v>70</v>
      </c>
      <c r="T105" t="s">
        <v>158</v>
      </c>
      <c r="U105" t="s">
        <v>838</v>
      </c>
      <c r="V105" s="3">
        <v>20.8</v>
      </c>
      <c r="W105">
        <v>2</v>
      </c>
      <c r="X105" s="2">
        <v>0.2</v>
      </c>
      <c r="Y105" s="13">
        <v>6.5</v>
      </c>
      <c r="Z105" s="2">
        <f>Y105/V105</f>
        <v>0.3125</v>
      </c>
    </row>
    <row r="106" spans="1:26" x14ac:dyDescent="0.25">
      <c r="A106">
        <v>213</v>
      </c>
      <c r="B106" t="s">
        <v>839</v>
      </c>
      <c r="C106" s="1">
        <v>42006</v>
      </c>
      <c r="D106">
        <f>YEAR(C106)</f>
        <v>2015</v>
      </c>
      <c r="E106">
        <f>MONTH(C106)</f>
        <v>1</v>
      </c>
      <c r="F106" t="str">
        <f>TEXT(Table1[[#This Row],[Order Date]],"mmm")</f>
        <v>Jan</v>
      </c>
      <c r="G106" t="str">
        <f>TEXT(Table1[[#This Row],[Order Date]],"ddd")</f>
        <v>Fri</v>
      </c>
      <c r="H106" s="1">
        <v>42013</v>
      </c>
      <c r="I106" t="s">
        <v>49</v>
      </c>
      <c r="J106" t="s">
        <v>840</v>
      </c>
      <c r="K106" t="s">
        <v>841</v>
      </c>
      <c r="L106" t="s">
        <v>40</v>
      </c>
      <c r="M106" t="s">
        <v>26</v>
      </c>
      <c r="N106" t="s">
        <v>842</v>
      </c>
      <c r="O106" t="s">
        <v>491</v>
      </c>
      <c r="P106">
        <v>44256</v>
      </c>
      <c r="Q106" t="s">
        <v>145</v>
      </c>
      <c r="R106" t="s">
        <v>843</v>
      </c>
      <c r="S106" t="s">
        <v>45</v>
      </c>
      <c r="T106" t="s">
        <v>46</v>
      </c>
      <c r="U106" t="s">
        <v>844</v>
      </c>
      <c r="V106" s="3">
        <v>23.68</v>
      </c>
      <c r="W106">
        <v>2</v>
      </c>
      <c r="X106" s="2">
        <v>0.2</v>
      </c>
      <c r="Y106" s="13">
        <v>8.8800000000000008</v>
      </c>
      <c r="Z106" s="2">
        <f>Y106/V106</f>
        <v>0.37500000000000006</v>
      </c>
    </row>
    <row r="107" spans="1:26" x14ac:dyDescent="0.25">
      <c r="A107">
        <v>218</v>
      </c>
      <c r="B107" t="s">
        <v>851</v>
      </c>
      <c r="C107" s="1">
        <v>42671</v>
      </c>
      <c r="D107">
        <f>YEAR(C107)</f>
        <v>2016</v>
      </c>
      <c r="E107">
        <f>MONTH(C107)</f>
        <v>10</v>
      </c>
      <c r="F107" t="str">
        <f>TEXT(Table1[[#This Row],[Order Date]],"mmm")</f>
        <v>Oct</v>
      </c>
      <c r="G107" t="str">
        <f>TEXT(Table1[[#This Row],[Order Date]],"ddd")</f>
        <v>Fri</v>
      </c>
      <c r="H107" s="1">
        <v>42675</v>
      </c>
      <c r="I107" t="s">
        <v>49</v>
      </c>
      <c r="J107" t="s">
        <v>852</v>
      </c>
      <c r="K107" t="s">
        <v>853</v>
      </c>
      <c r="L107" t="s">
        <v>25</v>
      </c>
      <c r="M107" t="s">
        <v>26</v>
      </c>
      <c r="N107" t="s">
        <v>41</v>
      </c>
      <c r="O107" t="s">
        <v>42</v>
      </c>
      <c r="P107">
        <v>90032</v>
      </c>
      <c r="Q107" t="s">
        <v>43</v>
      </c>
      <c r="R107" t="s">
        <v>752</v>
      </c>
      <c r="S107" t="s">
        <v>45</v>
      </c>
      <c r="T107" t="s">
        <v>58</v>
      </c>
      <c r="U107" t="s">
        <v>753</v>
      </c>
      <c r="V107" s="3">
        <v>93.06</v>
      </c>
      <c r="W107">
        <v>6</v>
      </c>
      <c r="X107" s="2">
        <v>0</v>
      </c>
      <c r="Y107" s="13">
        <v>26.056799999999999</v>
      </c>
      <c r="Z107" s="2">
        <f>Y107/V107</f>
        <v>0.27999999999999997</v>
      </c>
    </row>
    <row r="108" spans="1:26" x14ac:dyDescent="0.25">
      <c r="A108">
        <v>220</v>
      </c>
      <c r="B108" t="s">
        <v>856</v>
      </c>
      <c r="C108" s="1">
        <v>42362</v>
      </c>
      <c r="D108">
        <f>YEAR(C108)</f>
        <v>2015</v>
      </c>
      <c r="E108">
        <f>MONTH(C108)</f>
        <v>12</v>
      </c>
      <c r="F108" t="str">
        <f>TEXT(Table1[[#This Row],[Order Date]],"mmm")</f>
        <v>Dec</v>
      </c>
      <c r="G108" t="str">
        <f>TEXT(Table1[[#This Row],[Order Date]],"ddd")</f>
        <v>Thu</v>
      </c>
      <c r="H108" s="1">
        <v>42365</v>
      </c>
      <c r="I108" t="s">
        <v>185</v>
      </c>
      <c r="J108" t="s">
        <v>857</v>
      </c>
      <c r="K108" t="s">
        <v>858</v>
      </c>
      <c r="L108" t="s">
        <v>25</v>
      </c>
      <c r="M108" t="s">
        <v>26</v>
      </c>
      <c r="N108" t="s">
        <v>859</v>
      </c>
      <c r="O108" t="s">
        <v>491</v>
      </c>
      <c r="P108">
        <v>43017</v>
      </c>
      <c r="Q108" t="s">
        <v>145</v>
      </c>
      <c r="R108" t="s">
        <v>860</v>
      </c>
      <c r="S108" t="s">
        <v>45</v>
      </c>
      <c r="T108" t="s">
        <v>266</v>
      </c>
      <c r="U108" t="s">
        <v>861</v>
      </c>
      <c r="V108" s="3">
        <v>5.5839999999999996</v>
      </c>
      <c r="W108">
        <v>2</v>
      </c>
      <c r="X108" s="2">
        <v>0.2</v>
      </c>
      <c r="Y108" s="13">
        <v>1.8148</v>
      </c>
      <c r="Z108" s="2">
        <f>Y108/V108</f>
        <v>0.32500000000000001</v>
      </c>
    </row>
    <row r="109" spans="1:26" x14ac:dyDescent="0.25">
      <c r="A109">
        <v>226</v>
      </c>
      <c r="B109" t="s">
        <v>870</v>
      </c>
      <c r="C109" s="1">
        <v>42225</v>
      </c>
      <c r="D109">
        <f>YEAR(C109)</f>
        <v>2015</v>
      </c>
      <c r="E109">
        <f>MONTH(C109)</f>
        <v>8</v>
      </c>
      <c r="F109" t="str">
        <f>TEXT(Table1[[#This Row],[Order Date]],"mmm")</f>
        <v>Aug</v>
      </c>
      <c r="G109" t="str">
        <f>TEXT(Table1[[#This Row],[Order Date]],"ddd")</f>
        <v>Sun</v>
      </c>
      <c r="H109" s="1">
        <v>42232</v>
      </c>
      <c r="I109" t="s">
        <v>49</v>
      </c>
      <c r="J109" t="s">
        <v>871</v>
      </c>
      <c r="K109" t="s">
        <v>872</v>
      </c>
      <c r="L109" t="s">
        <v>40</v>
      </c>
      <c r="M109" t="s">
        <v>26</v>
      </c>
      <c r="N109" t="s">
        <v>873</v>
      </c>
      <c r="O109" t="s">
        <v>235</v>
      </c>
      <c r="P109">
        <v>48227</v>
      </c>
      <c r="Q109" t="s">
        <v>104</v>
      </c>
      <c r="R109" t="s">
        <v>874</v>
      </c>
      <c r="S109" t="s">
        <v>45</v>
      </c>
      <c r="T109" t="s">
        <v>67</v>
      </c>
      <c r="U109" t="s">
        <v>875</v>
      </c>
      <c r="V109" s="3">
        <v>2.2000000000000002</v>
      </c>
      <c r="W109">
        <v>1</v>
      </c>
      <c r="X109" s="2">
        <v>0</v>
      </c>
      <c r="Y109" s="13">
        <v>0.96799999999999997</v>
      </c>
      <c r="Z109" s="2">
        <f>Y109/V109</f>
        <v>0.43999999999999995</v>
      </c>
    </row>
    <row r="110" spans="1:26" x14ac:dyDescent="0.25">
      <c r="A110">
        <v>229</v>
      </c>
      <c r="B110" t="s">
        <v>880</v>
      </c>
      <c r="C110" s="1">
        <v>42063</v>
      </c>
      <c r="D110">
        <f>YEAR(C110)</f>
        <v>2015</v>
      </c>
      <c r="E110">
        <f>MONTH(C110)</f>
        <v>2</v>
      </c>
      <c r="F110" t="str">
        <f>TEXT(Table1[[#This Row],[Order Date]],"mmm")</f>
        <v>Feb</v>
      </c>
      <c r="G110" t="str">
        <f>TEXT(Table1[[#This Row],[Order Date]],"ddd")</f>
        <v>Sat</v>
      </c>
      <c r="H110" s="1">
        <v>42067</v>
      </c>
      <c r="I110" t="s">
        <v>49</v>
      </c>
      <c r="J110" t="s">
        <v>881</v>
      </c>
      <c r="K110" t="s">
        <v>882</v>
      </c>
      <c r="L110" t="s">
        <v>25</v>
      </c>
      <c r="M110" t="s">
        <v>26</v>
      </c>
      <c r="N110" t="s">
        <v>375</v>
      </c>
      <c r="O110" t="s">
        <v>328</v>
      </c>
      <c r="P110">
        <v>38401</v>
      </c>
      <c r="Q110" t="s">
        <v>29</v>
      </c>
      <c r="R110" t="s">
        <v>883</v>
      </c>
      <c r="S110" t="s">
        <v>31</v>
      </c>
      <c r="T110" t="s">
        <v>35</v>
      </c>
      <c r="U110" t="s">
        <v>884</v>
      </c>
      <c r="V110" s="3">
        <v>161.56800000000001</v>
      </c>
      <c r="W110">
        <v>2</v>
      </c>
      <c r="X110" s="2">
        <v>0.2</v>
      </c>
      <c r="Y110" s="13">
        <v>-28.2744</v>
      </c>
      <c r="Z110" s="2">
        <f>Y110/V110</f>
        <v>-0.17499999999999999</v>
      </c>
    </row>
    <row r="111" spans="1:26" x14ac:dyDescent="0.25">
      <c r="A111">
        <v>231</v>
      </c>
      <c r="B111" t="s">
        <v>887</v>
      </c>
      <c r="C111" s="1">
        <v>41895</v>
      </c>
      <c r="D111">
        <f>YEAR(C111)</f>
        <v>2014</v>
      </c>
      <c r="E111">
        <f>MONTH(C111)</f>
        <v>9</v>
      </c>
      <c r="F111" t="str">
        <f>TEXT(Table1[[#This Row],[Order Date]],"mmm")</f>
        <v>Sep</v>
      </c>
      <c r="G111" t="str">
        <f>TEXT(Table1[[#This Row],[Order Date]],"ddd")</f>
        <v>Sat</v>
      </c>
      <c r="H111" s="1">
        <v>41899</v>
      </c>
      <c r="I111" t="s">
        <v>49</v>
      </c>
      <c r="J111" t="s">
        <v>888</v>
      </c>
      <c r="K111" t="s">
        <v>889</v>
      </c>
      <c r="L111" t="s">
        <v>40</v>
      </c>
      <c r="M111" t="s">
        <v>26</v>
      </c>
      <c r="N111" t="s">
        <v>460</v>
      </c>
      <c r="O111" t="s">
        <v>87</v>
      </c>
      <c r="P111">
        <v>28205</v>
      </c>
      <c r="Q111" t="s">
        <v>29</v>
      </c>
      <c r="R111" t="s">
        <v>890</v>
      </c>
      <c r="S111" t="s">
        <v>45</v>
      </c>
      <c r="T111" t="s">
        <v>74</v>
      </c>
      <c r="U111" t="s">
        <v>891</v>
      </c>
      <c r="V111" s="3">
        <v>18.648</v>
      </c>
      <c r="W111">
        <v>7</v>
      </c>
      <c r="X111" s="2">
        <v>0.7</v>
      </c>
      <c r="Y111" s="13">
        <v>-12.432</v>
      </c>
      <c r="Z111" s="2">
        <f>Y111/V111</f>
        <v>-0.66666666666666674</v>
      </c>
    </row>
    <row r="112" spans="1:26" x14ac:dyDescent="0.25">
      <c r="A112">
        <v>232</v>
      </c>
      <c r="B112" t="s">
        <v>892</v>
      </c>
      <c r="C112" s="1">
        <v>42832</v>
      </c>
      <c r="D112">
        <f>YEAR(C112)</f>
        <v>2017</v>
      </c>
      <c r="E112">
        <f>MONTH(C112)</f>
        <v>4</v>
      </c>
      <c r="F112" t="str">
        <f>TEXT(Table1[[#This Row],[Order Date]],"mmm")</f>
        <v>Apr</v>
      </c>
      <c r="G112" t="str">
        <f>TEXT(Table1[[#This Row],[Order Date]],"ddd")</f>
        <v>Fri</v>
      </c>
      <c r="H112" s="1">
        <v>42837</v>
      </c>
      <c r="I112" t="s">
        <v>49</v>
      </c>
      <c r="J112" t="s">
        <v>370</v>
      </c>
      <c r="K112" t="s">
        <v>371</v>
      </c>
      <c r="L112" t="s">
        <v>101</v>
      </c>
      <c r="M112" t="s">
        <v>26</v>
      </c>
      <c r="N112" t="s">
        <v>893</v>
      </c>
      <c r="O112" t="s">
        <v>53</v>
      </c>
      <c r="P112">
        <v>33614</v>
      </c>
      <c r="Q112" t="s">
        <v>29</v>
      </c>
      <c r="R112" t="s">
        <v>894</v>
      </c>
      <c r="S112" t="s">
        <v>31</v>
      </c>
      <c r="T112" t="s">
        <v>55</v>
      </c>
      <c r="U112" t="s">
        <v>895</v>
      </c>
      <c r="V112" s="3">
        <v>233.86</v>
      </c>
      <c r="W112">
        <v>2</v>
      </c>
      <c r="X112" s="2">
        <v>0.45</v>
      </c>
      <c r="Y112" s="13">
        <v>-102.048</v>
      </c>
      <c r="Z112" s="2">
        <f>Y112/V112</f>
        <v>-0.43636363636363634</v>
      </c>
    </row>
    <row r="113" spans="1:26" x14ac:dyDescent="0.25">
      <c r="A113">
        <v>237</v>
      </c>
      <c r="B113" t="s">
        <v>902</v>
      </c>
      <c r="C113" s="1">
        <v>43051</v>
      </c>
      <c r="D113">
        <f>YEAR(C113)</f>
        <v>2017</v>
      </c>
      <c r="E113">
        <f>MONTH(C113)</f>
        <v>11</v>
      </c>
      <c r="F113" t="str">
        <f>TEXT(Table1[[#This Row],[Order Date]],"mmm")</f>
        <v>Nov</v>
      </c>
      <c r="G113" t="str">
        <f>TEXT(Table1[[#This Row],[Order Date]],"ddd")</f>
        <v>Sun</v>
      </c>
      <c r="H113" s="1">
        <v>43055</v>
      </c>
      <c r="I113" t="s">
        <v>49</v>
      </c>
      <c r="J113" t="s">
        <v>903</v>
      </c>
      <c r="K113" t="s">
        <v>904</v>
      </c>
      <c r="L113" t="s">
        <v>40</v>
      </c>
      <c r="M113" t="s">
        <v>26</v>
      </c>
      <c r="N113" t="s">
        <v>905</v>
      </c>
      <c r="O113" t="s">
        <v>42</v>
      </c>
      <c r="P113">
        <v>95051</v>
      </c>
      <c r="Q113" t="s">
        <v>43</v>
      </c>
      <c r="R113" t="s">
        <v>906</v>
      </c>
      <c r="S113" t="s">
        <v>45</v>
      </c>
      <c r="T113" t="s">
        <v>89</v>
      </c>
      <c r="U113" t="s">
        <v>907</v>
      </c>
      <c r="V113" s="3">
        <v>10.56</v>
      </c>
      <c r="W113">
        <v>2</v>
      </c>
      <c r="X113" s="2">
        <v>0</v>
      </c>
      <c r="Y113" s="13">
        <v>4.7519999999999998</v>
      </c>
      <c r="Z113" s="2">
        <f>Y113/V113</f>
        <v>0.44999999999999996</v>
      </c>
    </row>
    <row r="114" spans="1:26" x14ac:dyDescent="0.25">
      <c r="A114">
        <v>238</v>
      </c>
      <c r="B114" t="s">
        <v>908</v>
      </c>
      <c r="C114" s="1">
        <v>42525</v>
      </c>
      <c r="D114">
        <f>YEAR(C114)</f>
        <v>2016</v>
      </c>
      <c r="E114">
        <f>MONTH(C114)</f>
        <v>6</v>
      </c>
      <c r="F114" t="str">
        <f>TEXT(Table1[[#This Row],[Order Date]],"mmm")</f>
        <v>Jun</v>
      </c>
      <c r="G114" t="str">
        <f>TEXT(Table1[[#This Row],[Order Date]],"ddd")</f>
        <v>Sat</v>
      </c>
      <c r="H114" s="1">
        <v>42530</v>
      </c>
      <c r="I114" t="s">
        <v>22</v>
      </c>
      <c r="J114" t="s">
        <v>909</v>
      </c>
      <c r="K114" t="s">
        <v>910</v>
      </c>
      <c r="L114" t="s">
        <v>25</v>
      </c>
      <c r="M114" t="s">
        <v>26</v>
      </c>
      <c r="N114" t="s">
        <v>296</v>
      </c>
      <c r="O114" t="s">
        <v>208</v>
      </c>
      <c r="P114">
        <v>60610</v>
      </c>
      <c r="Q114" t="s">
        <v>104</v>
      </c>
      <c r="R114" t="s">
        <v>911</v>
      </c>
      <c r="S114" t="s">
        <v>45</v>
      </c>
      <c r="T114" t="s">
        <v>89</v>
      </c>
      <c r="U114" t="s">
        <v>912</v>
      </c>
      <c r="V114" s="3">
        <v>25.92</v>
      </c>
      <c r="W114">
        <v>5</v>
      </c>
      <c r="X114" s="2">
        <v>0.2</v>
      </c>
      <c r="Y114" s="13">
        <v>9.3960000000000008</v>
      </c>
      <c r="Z114" s="2">
        <f>Y114/V114</f>
        <v>0.36249999999999999</v>
      </c>
    </row>
    <row r="115" spans="1:26" x14ac:dyDescent="0.25">
      <c r="A115">
        <v>245</v>
      </c>
      <c r="B115" t="s">
        <v>923</v>
      </c>
      <c r="C115" s="1">
        <v>41791</v>
      </c>
      <c r="D115">
        <f>YEAR(C115)</f>
        <v>2014</v>
      </c>
      <c r="E115">
        <f>MONTH(C115)</f>
        <v>6</v>
      </c>
      <c r="F115" t="str">
        <f>TEXT(Table1[[#This Row],[Order Date]],"mmm")</f>
        <v>Jun</v>
      </c>
      <c r="G115" t="str">
        <f>TEXT(Table1[[#This Row],[Order Date]],"ddd")</f>
        <v>Sun</v>
      </c>
      <c r="H115" s="1">
        <v>41796</v>
      </c>
      <c r="I115" t="s">
        <v>22</v>
      </c>
      <c r="J115" t="s">
        <v>924</v>
      </c>
      <c r="K115" t="s">
        <v>925</v>
      </c>
      <c r="L115" t="s">
        <v>101</v>
      </c>
      <c r="M115" t="s">
        <v>26</v>
      </c>
      <c r="N115" t="s">
        <v>926</v>
      </c>
      <c r="O115" t="s">
        <v>226</v>
      </c>
      <c r="P115">
        <v>55044</v>
      </c>
      <c r="Q115" t="s">
        <v>104</v>
      </c>
      <c r="R115" t="s">
        <v>526</v>
      </c>
      <c r="S115" t="s">
        <v>31</v>
      </c>
      <c r="T115" t="s">
        <v>35</v>
      </c>
      <c r="U115" t="s">
        <v>527</v>
      </c>
      <c r="V115" s="3">
        <v>2001.86</v>
      </c>
      <c r="W115">
        <v>7</v>
      </c>
      <c r="X115" s="2">
        <v>0</v>
      </c>
      <c r="Y115" s="13">
        <v>580.5394</v>
      </c>
      <c r="Z115" s="2">
        <f>Y115/V115</f>
        <v>0.29000000000000004</v>
      </c>
    </row>
    <row r="116" spans="1:26" x14ac:dyDescent="0.25">
      <c r="A116">
        <v>250</v>
      </c>
      <c r="B116" t="s">
        <v>933</v>
      </c>
      <c r="C116" s="1">
        <v>42714</v>
      </c>
      <c r="D116">
        <f>YEAR(C116)</f>
        <v>2016</v>
      </c>
      <c r="E116">
        <f>MONTH(C116)</f>
        <v>12</v>
      </c>
      <c r="F116" t="str">
        <f>TEXT(Table1[[#This Row],[Order Date]],"mmm")</f>
        <v>Dec</v>
      </c>
      <c r="G116" t="str">
        <f>TEXT(Table1[[#This Row],[Order Date]],"ddd")</f>
        <v>Sat</v>
      </c>
      <c r="H116" s="1">
        <v>42719</v>
      </c>
      <c r="I116" t="s">
        <v>22</v>
      </c>
      <c r="J116" t="s">
        <v>934</v>
      </c>
      <c r="K116" t="s">
        <v>935</v>
      </c>
      <c r="L116" t="s">
        <v>25</v>
      </c>
      <c r="M116" t="s">
        <v>26</v>
      </c>
      <c r="N116" t="s">
        <v>126</v>
      </c>
      <c r="O116" t="s">
        <v>42</v>
      </c>
      <c r="P116">
        <v>94109</v>
      </c>
      <c r="Q116" t="s">
        <v>43</v>
      </c>
      <c r="R116" t="s">
        <v>936</v>
      </c>
      <c r="S116" t="s">
        <v>31</v>
      </c>
      <c r="T116" t="s">
        <v>35</v>
      </c>
      <c r="U116" t="s">
        <v>937</v>
      </c>
      <c r="V116" s="3">
        <v>321.56799999999998</v>
      </c>
      <c r="W116">
        <v>2</v>
      </c>
      <c r="X116" s="2">
        <v>0.2</v>
      </c>
      <c r="Y116" s="13">
        <v>28.1372</v>
      </c>
      <c r="Z116" s="2">
        <f>Y116/V116</f>
        <v>8.7500000000000008E-2</v>
      </c>
    </row>
    <row r="117" spans="1:26" x14ac:dyDescent="0.25">
      <c r="A117">
        <v>251</v>
      </c>
      <c r="B117" t="s">
        <v>938</v>
      </c>
      <c r="C117" s="1">
        <v>42624</v>
      </c>
      <c r="D117">
        <f>YEAR(C117)</f>
        <v>2016</v>
      </c>
      <c r="E117">
        <f>MONTH(C117)</f>
        <v>9</v>
      </c>
      <c r="F117" t="str">
        <f>TEXT(Table1[[#This Row],[Order Date]],"mmm")</f>
        <v>Sep</v>
      </c>
      <c r="G117" t="str">
        <f>TEXT(Table1[[#This Row],[Order Date]],"ddd")</f>
        <v>Sun</v>
      </c>
      <c r="H117" s="1">
        <v>42630</v>
      </c>
      <c r="I117" t="s">
        <v>49</v>
      </c>
      <c r="J117" t="s">
        <v>939</v>
      </c>
      <c r="K117" t="s">
        <v>940</v>
      </c>
      <c r="L117" t="s">
        <v>25</v>
      </c>
      <c r="M117" t="s">
        <v>26</v>
      </c>
      <c r="N117" t="s">
        <v>941</v>
      </c>
      <c r="O117" t="s">
        <v>42</v>
      </c>
      <c r="P117">
        <v>92037</v>
      </c>
      <c r="Q117" t="s">
        <v>43</v>
      </c>
      <c r="R117" t="s">
        <v>942</v>
      </c>
      <c r="S117" t="s">
        <v>45</v>
      </c>
      <c r="T117" t="s">
        <v>89</v>
      </c>
      <c r="U117" t="s">
        <v>943</v>
      </c>
      <c r="V117" s="3">
        <v>7.61</v>
      </c>
      <c r="W117">
        <v>1</v>
      </c>
      <c r="X117" s="2">
        <v>0</v>
      </c>
      <c r="Y117" s="13">
        <v>3.5767000000000002</v>
      </c>
      <c r="Z117" s="2">
        <f>Y117/V117</f>
        <v>0.47000000000000003</v>
      </c>
    </row>
    <row r="118" spans="1:26" x14ac:dyDescent="0.25">
      <c r="A118">
        <v>253</v>
      </c>
      <c r="B118" t="s">
        <v>944</v>
      </c>
      <c r="C118" s="1">
        <v>42714</v>
      </c>
      <c r="D118">
        <f>YEAR(C118)</f>
        <v>2016</v>
      </c>
      <c r="E118">
        <f>MONTH(C118)</f>
        <v>12</v>
      </c>
      <c r="F118" t="str">
        <f>TEXT(Table1[[#This Row],[Order Date]],"mmm")</f>
        <v>Dec</v>
      </c>
      <c r="G118" t="str">
        <f>TEXT(Table1[[#This Row],[Order Date]],"ddd")</f>
        <v>Sat</v>
      </c>
      <c r="H118" s="1">
        <v>42717</v>
      </c>
      <c r="I118" t="s">
        <v>185</v>
      </c>
      <c r="J118" t="s">
        <v>945</v>
      </c>
      <c r="K118" t="s">
        <v>946</v>
      </c>
      <c r="L118" t="s">
        <v>25</v>
      </c>
      <c r="M118" t="s">
        <v>26</v>
      </c>
      <c r="N118" t="s">
        <v>263</v>
      </c>
      <c r="O118" t="s">
        <v>264</v>
      </c>
      <c r="P118">
        <v>10024</v>
      </c>
      <c r="Q118" t="s">
        <v>145</v>
      </c>
      <c r="R118" t="s">
        <v>947</v>
      </c>
      <c r="S118" t="s">
        <v>45</v>
      </c>
      <c r="T118" t="s">
        <v>58</v>
      </c>
      <c r="U118" t="s">
        <v>948</v>
      </c>
      <c r="V118" s="3">
        <v>80.58</v>
      </c>
      <c r="W118">
        <v>6</v>
      </c>
      <c r="X118" s="2">
        <v>0</v>
      </c>
      <c r="Y118" s="13">
        <v>22.5624</v>
      </c>
      <c r="Z118" s="2">
        <f>Y118/V118</f>
        <v>0.28000000000000003</v>
      </c>
    </row>
    <row r="119" spans="1:26" x14ac:dyDescent="0.25">
      <c r="A119">
        <v>255</v>
      </c>
      <c r="B119" t="s">
        <v>951</v>
      </c>
      <c r="C119" s="1">
        <v>42336</v>
      </c>
      <c r="D119">
        <f>YEAR(C119)</f>
        <v>2015</v>
      </c>
      <c r="E119">
        <f>MONTH(C119)</f>
        <v>11</v>
      </c>
      <c r="F119" t="str">
        <f>TEXT(Table1[[#This Row],[Order Date]],"mmm")</f>
        <v>Nov</v>
      </c>
      <c r="G119" t="str">
        <f>TEXT(Table1[[#This Row],[Order Date]],"ddd")</f>
        <v>Sat</v>
      </c>
      <c r="H119" s="1">
        <v>42342</v>
      </c>
      <c r="I119" t="s">
        <v>49</v>
      </c>
      <c r="J119" t="s">
        <v>952</v>
      </c>
      <c r="K119" t="s">
        <v>953</v>
      </c>
      <c r="L119" t="s">
        <v>40</v>
      </c>
      <c r="M119" t="s">
        <v>26</v>
      </c>
      <c r="N119" t="s">
        <v>296</v>
      </c>
      <c r="O119" t="s">
        <v>208</v>
      </c>
      <c r="P119">
        <v>60623</v>
      </c>
      <c r="Q119" t="s">
        <v>104</v>
      </c>
      <c r="R119" t="s">
        <v>921</v>
      </c>
      <c r="S119" t="s">
        <v>31</v>
      </c>
      <c r="T119" t="s">
        <v>64</v>
      </c>
      <c r="U119" t="s">
        <v>922</v>
      </c>
      <c r="V119" s="3">
        <v>12.132</v>
      </c>
      <c r="W119">
        <v>9</v>
      </c>
      <c r="X119" s="2">
        <v>0.6</v>
      </c>
      <c r="Y119" s="13">
        <v>-8.4923999999999999</v>
      </c>
      <c r="Z119" s="2">
        <f>Y119/V119</f>
        <v>-0.70000000000000007</v>
      </c>
    </row>
    <row r="120" spans="1:26" x14ac:dyDescent="0.25">
      <c r="A120">
        <v>259</v>
      </c>
      <c r="B120" t="s">
        <v>958</v>
      </c>
      <c r="C120" s="1">
        <v>43070</v>
      </c>
      <c r="D120">
        <f>YEAR(C120)</f>
        <v>2017</v>
      </c>
      <c r="E120">
        <f>MONTH(C120)</f>
        <v>12</v>
      </c>
      <c r="F120" t="str">
        <f>TEXT(Table1[[#This Row],[Order Date]],"mmm")</f>
        <v>Dec</v>
      </c>
      <c r="G120" t="str">
        <f>TEXT(Table1[[#This Row],[Order Date]],"ddd")</f>
        <v>Fri</v>
      </c>
      <c r="H120" s="1">
        <v>43072</v>
      </c>
      <c r="I120" t="s">
        <v>22</v>
      </c>
      <c r="J120" t="s">
        <v>959</v>
      </c>
      <c r="K120" t="s">
        <v>960</v>
      </c>
      <c r="L120" t="s">
        <v>25</v>
      </c>
      <c r="M120" t="s">
        <v>26</v>
      </c>
      <c r="N120" t="s">
        <v>263</v>
      </c>
      <c r="O120" t="s">
        <v>264</v>
      </c>
      <c r="P120">
        <v>10009</v>
      </c>
      <c r="Q120" t="s">
        <v>145</v>
      </c>
      <c r="R120" t="s">
        <v>961</v>
      </c>
      <c r="S120" t="s">
        <v>70</v>
      </c>
      <c r="T120" t="s">
        <v>158</v>
      </c>
      <c r="U120" t="s">
        <v>962</v>
      </c>
      <c r="V120" s="3">
        <v>20.37</v>
      </c>
      <c r="W120">
        <v>3</v>
      </c>
      <c r="X120" s="2">
        <v>0</v>
      </c>
      <c r="Y120" s="13">
        <v>6.9257999999999997</v>
      </c>
      <c r="Z120" s="2">
        <f>Y120/V120</f>
        <v>0.33999999999999997</v>
      </c>
    </row>
    <row r="121" spans="1:26" x14ac:dyDescent="0.25">
      <c r="A121">
        <v>262</v>
      </c>
      <c r="B121" t="s">
        <v>967</v>
      </c>
      <c r="C121" s="1">
        <v>42894</v>
      </c>
      <c r="D121">
        <f>YEAR(C121)</f>
        <v>2017</v>
      </c>
      <c r="E121">
        <f>MONTH(C121)</f>
        <v>6</v>
      </c>
      <c r="F121" t="str">
        <f>TEXT(Table1[[#This Row],[Order Date]],"mmm")</f>
        <v>Jun</v>
      </c>
      <c r="G121" t="str">
        <f>TEXT(Table1[[#This Row],[Order Date]],"ddd")</f>
        <v>Thu</v>
      </c>
      <c r="H121" s="1">
        <v>42898</v>
      </c>
      <c r="I121" t="s">
        <v>49</v>
      </c>
      <c r="J121" t="s">
        <v>968</v>
      </c>
      <c r="K121" t="s">
        <v>969</v>
      </c>
      <c r="L121" t="s">
        <v>40</v>
      </c>
      <c r="M121" t="s">
        <v>26</v>
      </c>
      <c r="N121" t="s">
        <v>596</v>
      </c>
      <c r="O121" t="s">
        <v>103</v>
      </c>
      <c r="P121">
        <v>77506</v>
      </c>
      <c r="Q121" t="s">
        <v>104</v>
      </c>
      <c r="R121" t="s">
        <v>970</v>
      </c>
      <c r="S121" t="s">
        <v>45</v>
      </c>
      <c r="T121" t="s">
        <v>77</v>
      </c>
      <c r="U121" t="s">
        <v>971</v>
      </c>
      <c r="V121" s="3">
        <v>1.6240000000000001</v>
      </c>
      <c r="W121">
        <v>2</v>
      </c>
      <c r="X121" s="2">
        <v>0.8</v>
      </c>
      <c r="Y121" s="13">
        <v>-4.4660000000000002</v>
      </c>
      <c r="Z121" s="2">
        <f>Y121/V121</f>
        <v>-2.75</v>
      </c>
    </row>
    <row r="122" spans="1:26" x14ac:dyDescent="0.25">
      <c r="A122">
        <v>263</v>
      </c>
      <c r="B122" t="s">
        <v>972</v>
      </c>
      <c r="C122" s="1">
        <v>41901</v>
      </c>
      <c r="D122">
        <f>YEAR(C122)</f>
        <v>2014</v>
      </c>
      <c r="E122">
        <f>MONTH(C122)</f>
        <v>9</v>
      </c>
      <c r="F122" t="str">
        <f>TEXT(Table1[[#This Row],[Order Date]],"mmm")</f>
        <v>Sep</v>
      </c>
      <c r="G122" t="str">
        <f>TEXT(Table1[[#This Row],[Order Date]],"ddd")</f>
        <v>Fri</v>
      </c>
      <c r="H122" s="1">
        <v>41903</v>
      </c>
      <c r="I122" t="s">
        <v>22</v>
      </c>
      <c r="J122" t="s">
        <v>973</v>
      </c>
      <c r="K122" t="s">
        <v>974</v>
      </c>
      <c r="L122" t="s">
        <v>40</v>
      </c>
      <c r="M122" t="s">
        <v>26</v>
      </c>
      <c r="N122" t="s">
        <v>181</v>
      </c>
      <c r="O122" t="s">
        <v>103</v>
      </c>
      <c r="P122">
        <v>77036</v>
      </c>
      <c r="Q122" t="s">
        <v>104</v>
      </c>
      <c r="R122" t="s">
        <v>674</v>
      </c>
      <c r="S122" t="s">
        <v>70</v>
      </c>
      <c r="T122" t="s">
        <v>675</v>
      </c>
      <c r="U122" t="s">
        <v>676</v>
      </c>
      <c r="V122" s="3">
        <v>3059.982</v>
      </c>
      <c r="W122">
        <v>3</v>
      </c>
      <c r="X122" s="2">
        <v>0.4</v>
      </c>
      <c r="Y122" s="13">
        <v>-509.99700000000001</v>
      </c>
      <c r="Z122" s="2">
        <f>Y122/V122</f>
        <v>-0.16666666666666669</v>
      </c>
    </row>
    <row r="123" spans="1:26" x14ac:dyDescent="0.25">
      <c r="A123">
        <v>265</v>
      </c>
      <c r="B123" t="s">
        <v>975</v>
      </c>
      <c r="C123" s="1">
        <v>42527</v>
      </c>
      <c r="D123">
        <f>YEAR(C123)</f>
        <v>2016</v>
      </c>
      <c r="E123">
        <f>MONTH(C123)</f>
        <v>6</v>
      </c>
      <c r="F123" t="str">
        <f>TEXT(Table1[[#This Row],[Order Date]],"mmm")</f>
        <v>Jun</v>
      </c>
      <c r="G123" t="str">
        <f>TEXT(Table1[[#This Row],[Order Date]],"ddd")</f>
        <v>Mon</v>
      </c>
      <c r="H123" s="1">
        <v>42534</v>
      </c>
      <c r="I123" t="s">
        <v>49</v>
      </c>
      <c r="J123" t="s">
        <v>976</v>
      </c>
      <c r="K123" t="s">
        <v>977</v>
      </c>
      <c r="L123" t="s">
        <v>25</v>
      </c>
      <c r="M123" t="s">
        <v>26</v>
      </c>
      <c r="N123" t="s">
        <v>296</v>
      </c>
      <c r="O123" t="s">
        <v>208</v>
      </c>
      <c r="P123">
        <v>60610</v>
      </c>
      <c r="Q123" t="s">
        <v>104</v>
      </c>
      <c r="R123" t="s">
        <v>978</v>
      </c>
      <c r="S123" t="s">
        <v>70</v>
      </c>
      <c r="T123" t="s">
        <v>71</v>
      </c>
      <c r="U123" t="s">
        <v>979</v>
      </c>
      <c r="V123" s="3">
        <v>328.22399999999999</v>
      </c>
      <c r="W123">
        <v>4</v>
      </c>
      <c r="X123" s="2">
        <v>0.2</v>
      </c>
      <c r="Y123" s="13">
        <v>28.7196</v>
      </c>
      <c r="Z123" s="2">
        <f>Y123/V123</f>
        <v>8.7500000000000008E-2</v>
      </c>
    </row>
    <row r="124" spans="1:26" x14ac:dyDescent="0.25">
      <c r="A124">
        <v>266</v>
      </c>
      <c r="B124" t="s">
        <v>980</v>
      </c>
      <c r="C124" s="1">
        <v>42318</v>
      </c>
      <c r="D124">
        <f>YEAR(C124)</f>
        <v>2015</v>
      </c>
      <c r="E124">
        <f>MONTH(C124)</f>
        <v>11</v>
      </c>
      <c r="F124" t="str">
        <f>TEXT(Table1[[#This Row],[Order Date]],"mmm")</f>
        <v>Nov</v>
      </c>
      <c r="G124" t="str">
        <f>TEXT(Table1[[#This Row],[Order Date]],"ddd")</f>
        <v>Tue</v>
      </c>
      <c r="H124" s="1">
        <v>42323</v>
      </c>
      <c r="I124" t="s">
        <v>49</v>
      </c>
      <c r="J124" t="s">
        <v>981</v>
      </c>
      <c r="K124" t="s">
        <v>982</v>
      </c>
      <c r="L124" t="s">
        <v>25</v>
      </c>
      <c r="M124" t="s">
        <v>26</v>
      </c>
      <c r="N124" t="s">
        <v>983</v>
      </c>
      <c r="O124" t="s">
        <v>42</v>
      </c>
      <c r="P124">
        <v>94513</v>
      </c>
      <c r="Q124" t="s">
        <v>43</v>
      </c>
      <c r="R124" t="s">
        <v>984</v>
      </c>
      <c r="S124" t="s">
        <v>70</v>
      </c>
      <c r="T124" t="s">
        <v>158</v>
      </c>
      <c r="U124" t="s">
        <v>985</v>
      </c>
      <c r="V124" s="3">
        <v>79.900000000000006</v>
      </c>
      <c r="W124">
        <v>2</v>
      </c>
      <c r="X124" s="2">
        <v>0</v>
      </c>
      <c r="Y124" s="13">
        <v>35.155999999999999</v>
      </c>
      <c r="Z124" s="2">
        <f>Y124/V124</f>
        <v>0.43999999999999995</v>
      </c>
    </row>
    <row r="125" spans="1:26" x14ac:dyDescent="0.25">
      <c r="A125">
        <v>267</v>
      </c>
      <c r="B125" t="s">
        <v>986</v>
      </c>
      <c r="C125" s="1">
        <v>42902</v>
      </c>
      <c r="D125">
        <f>YEAR(C125)</f>
        <v>2017</v>
      </c>
      <c r="E125">
        <f>MONTH(C125)</f>
        <v>6</v>
      </c>
      <c r="F125" t="str">
        <f>TEXT(Table1[[#This Row],[Order Date]],"mmm")</f>
        <v>Jun</v>
      </c>
      <c r="G125" t="str">
        <f>TEXT(Table1[[#This Row],[Order Date]],"ddd")</f>
        <v>Fri</v>
      </c>
      <c r="H125" s="1">
        <v>42906</v>
      </c>
      <c r="I125" t="s">
        <v>49</v>
      </c>
      <c r="J125" t="s">
        <v>987</v>
      </c>
      <c r="K125" t="s">
        <v>988</v>
      </c>
      <c r="L125" t="s">
        <v>40</v>
      </c>
      <c r="M125" t="s">
        <v>26</v>
      </c>
      <c r="N125" t="s">
        <v>989</v>
      </c>
      <c r="O125" t="s">
        <v>87</v>
      </c>
      <c r="P125">
        <v>27514</v>
      </c>
      <c r="Q125" t="s">
        <v>29</v>
      </c>
      <c r="R125" t="s">
        <v>990</v>
      </c>
      <c r="S125" t="s">
        <v>45</v>
      </c>
      <c r="T125" t="s">
        <v>67</v>
      </c>
      <c r="U125" t="s">
        <v>991</v>
      </c>
      <c r="V125" s="3">
        <v>14.016</v>
      </c>
      <c r="W125">
        <v>3</v>
      </c>
      <c r="X125" s="2">
        <v>0.2</v>
      </c>
      <c r="Y125" s="13">
        <v>4.7304000000000004</v>
      </c>
      <c r="Z125" s="2">
        <f>Y125/V125</f>
        <v>0.33750000000000002</v>
      </c>
    </row>
    <row r="126" spans="1:26" x14ac:dyDescent="0.25">
      <c r="A126">
        <v>268</v>
      </c>
      <c r="B126" t="s">
        <v>992</v>
      </c>
      <c r="C126" s="1">
        <v>42391</v>
      </c>
      <c r="D126">
        <f>YEAR(C126)</f>
        <v>2016</v>
      </c>
      <c r="E126">
        <f>MONTH(C126)</f>
        <v>1</v>
      </c>
      <c r="F126" t="str">
        <f>TEXT(Table1[[#This Row],[Order Date]],"mmm")</f>
        <v>Jan</v>
      </c>
      <c r="G126" t="str">
        <f>TEXT(Table1[[#This Row],[Order Date]],"ddd")</f>
        <v>Fri</v>
      </c>
      <c r="H126" s="1">
        <v>42397</v>
      </c>
      <c r="I126" t="s">
        <v>49</v>
      </c>
      <c r="J126" t="s">
        <v>380</v>
      </c>
      <c r="K126" t="s">
        <v>381</v>
      </c>
      <c r="L126" t="s">
        <v>25</v>
      </c>
      <c r="M126" t="s">
        <v>26</v>
      </c>
      <c r="N126" t="s">
        <v>993</v>
      </c>
      <c r="O126" t="s">
        <v>781</v>
      </c>
      <c r="P126">
        <v>7960</v>
      </c>
      <c r="Q126" t="s">
        <v>145</v>
      </c>
      <c r="R126" t="s">
        <v>994</v>
      </c>
      <c r="S126" t="s">
        <v>45</v>
      </c>
      <c r="T126" t="s">
        <v>266</v>
      </c>
      <c r="U126" t="s">
        <v>995</v>
      </c>
      <c r="V126" s="3">
        <v>7.56</v>
      </c>
      <c r="W126">
        <v>6</v>
      </c>
      <c r="X126" s="2">
        <v>0</v>
      </c>
      <c r="Y126" s="13">
        <v>0.3024</v>
      </c>
      <c r="Z126" s="2">
        <f>Y126/V126</f>
        <v>0.04</v>
      </c>
    </row>
    <row r="127" spans="1:26" x14ac:dyDescent="0.25">
      <c r="A127">
        <v>269</v>
      </c>
      <c r="B127" t="s">
        <v>996</v>
      </c>
      <c r="C127" s="1">
        <v>43078</v>
      </c>
      <c r="D127">
        <f>YEAR(C127)</f>
        <v>2017</v>
      </c>
      <c r="E127">
        <f>MONTH(C127)</f>
        <v>12</v>
      </c>
      <c r="F127" t="str">
        <f>TEXT(Table1[[#This Row],[Order Date]],"mmm")</f>
        <v>Dec</v>
      </c>
      <c r="G127" t="str">
        <f>TEXT(Table1[[#This Row],[Order Date]],"ddd")</f>
        <v>Sat</v>
      </c>
      <c r="H127" s="1">
        <v>43082</v>
      </c>
      <c r="I127" t="s">
        <v>49</v>
      </c>
      <c r="J127" t="s">
        <v>997</v>
      </c>
      <c r="K127" t="s">
        <v>998</v>
      </c>
      <c r="L127" t="s">
        <v>40</v>
      </c>
      <c r="M127" t="s">
        <v>26</v>
      </c>
      <c r="N127" t="s">
        <v>999</v>
      </c>
      <c r="O127" t="s">
        <v>491</v>
      </c>
      <c r="P127">
        <v>45231</v>
      </c>
      <c r="Q127" t="s">
        <v>145</v>
      </c>
      <c r="R127" t="s">
        <v>1000</v>
      </c>
      <c r="S127" t="s">
        <v>45</v>
      </c>
      <c r="T127" t="s">
        <v>58</v>
      </c>
      <c r="U127" t="s">
        <v>1001</v>
      </c>
      <c r="V127" s="3">
        <v>37.207999999999998</v>
      </c>
      <c r="W127">
        <v>1</v>
      </c>
      <c r="X127" s="2">
        <v>0.2</v>
      </c>
      <c r="Y127" s="13">
        <v>-7.4416000000000002</v>
      </c>
      <c r="Z127" s="2">
        <f>Y127/V127</f>
        <v>-0.2</v>
      </c>
    </row>
    <row r="128" spans="1:26" x14ac:dyDescent="0.25">
      <c r="A128">
        <v>271</v>
      </c>
      <c r="B128" t="s">
        <v>1004</v>
      </c>
      <c r="C128" s="1">
        <v>43097</v>
      </c>
      <c r="D128">
        <f>YEAR(C128)</f>
        <v>2017</v>
      </c>
      <c r="E128">
        <f>MONTH(C128)</f>
        <v>12</v>
      </c>
      <c r="F128" t="str">
        <f>TEXT(Table1[[#This Row],[Order Date]],"mmm")</f>
        <v>Dec</v>
      </c>
      <c r="G128" t="str">
        <f>TEXT(Table1[[#This Row],[Order Date]],"ddd")</f>
        <v>Thu</v>
      </c>
      <c r="H128" s="1">
        <v>43102</v>
      </c>
      <c r="I128" t="s">
        <v>22</v>
      </c>
      <c r="J128" t="s">
        <v>1005</v>
      </c>
      <c r="K128" t="s">
        <v>1006</v>
      </c>
      <c r="L128" t="s">
        <v>40</v>
      </c>
      <c r="M128" t="s">
        <v>26</v>
      </c>
      <c r="N128" t="s">
        <v>126</v>
      </c>
      <c r="O128" t="s">
        <v>42</v>
      </c>
      <c r="P128">
        <v>94110</v>
      </c>
      <c r="Q128" t="s">
        <v>43</v>
      </c>
      <c r="R128" t="s">
        <v>1007</v>
      </c>
      <c r="S128" t="s">
        <v>45</v>
      </c>
      <c r="T128" t="s">
        <v>58</v>
      </c>
      <c r="U128" t="s">
        <v>1008</v>
      </c>
      <c r="V128" s="3">
        <v>725.84</v>
      </c>
      <c r="W128">
        <v>4</v>
      </c>
      <c r="X128" s="2">
        <v>0</v>
      </c>
      <c r="Y128" s="13">
        <v>210.49359999999999</v>
      </c>
      <c r="Z128" s="2">
        <f>Y128/V128</f>
        <v>0.28999999999999998</v>
      </c>
    </row>
    <row r="129" spans="1:26" x14ac:dyDescent="0.25">
      <c r="A129">
        <v>272</v>
      </c>
      <c r="B129" t="s">
        <v>1009</v>
      </c>
      <c r="C129" s="1">
        <v>42215</v>
      </c>
      <c r="D129">
        <f>YEAR(C129)</f>
        <v>2015</v>
      </c>
      <c r="E129">
        <f>MONTH(C129)</f>
        <v>7</v>
      </c>
      <c r="F129" t="str">
        <f>TEXT(Table1[[#This Row],[Order Date]],"mmm")</f>
        <v>Jul</v>
      </c>
      <c r="G129" t="str">
        <f>TEXT(Table1[[#This Row],[Order Date]],"ddd")</f>
        <v>Thu</v>
      </c>
      <c r="H129" s="1">
        <v>42216</v>
      </c>
      <c r="I129" t="s">
        <v>185</v>
      </c>
      <c r="J129" t="s">
        <v>594</v>
      </c>
      <c r="K129" t="s">
        <v>595</v>
      </c>
      <c r="L129" t="s">
        <v>25</v>
      </c>
      <c r="M129" t="s">
        <v>26</v>
      </c>
      <c r="N129" t="s">
        <v>126</v>
      </c>
      <c r="O129" t="s">
        <v>42</v>
      </c>
      <c r="P129">
        <v>94109</v>
      </c>
      <c r="Q129" t="s">
        <v>43</v>
      </c>
      <c r="R129" t="s">
        <v>1010</v>
      </c>
      <c r="S129" t="s">
        <v>70</v>
      </c>
      <c r="T129" t="s">
        <v>158</v>
      </c>
      <c r="U129" t="s">
        <v>1011</v>
      </c>
      <c r="V129" s="3">
        <v>209.93</v>
      </c>
      <c r="W129">
        <v>7</v>
      </c>
      <c r="X129" s="2">
        <v>0</v>
      </c>
      <c r="Y129" s="13">
        <v>92.369200000000006</v>
      </c>
      <c r="Z129" s="2">
        <f>Y129/V129</f>
        <v>0.44</v>
      </c>
    </row>
    <row r="130" spans="1:26" x14ac:dyDescent="0.25">
      <c r="A130">
        <v>275</v>
      </c>
      <c r="B130" t="s">
        <v>1014</v>
      </c>
      <c r="C130" s="1">
        <v>42994</v>
      </c>
      <c r="D130">
        <f>YEAR(C130)</f>
        <v>2017</v>
      </c>
      <c r="E130">
        <f>MONTH(C130)</f>
        <v>9</v>
      </c>
      <c r="F130" t="str">
        <f>TEXT(Table1[[#This Row],[Order Date]],"mmm")</f>
        <v>Sep</v>
      </c>
      <c r="G130" t="str">
        <f>TEXT(Table1[[#This Row],[Order Date]],"ddd")</f>
        <v>Sat</v>
      </c>
      <c r="H130" s="1">
        <v>42995</v>
      </c>
      <c r="I130" t="s">
        <v>185</v>
      </c>
      <c r="J130" t="s">
        <v>1015</v>
      </c>
      <c r="K130" t="s">
        <v>1016</v>
      </c>
      <c r="L130" t="s">
        <v>40</v>
      </c>
      <c r="M130" t="s">
        <v>26</v>
      </c>
      <c r="N130" t="s">
        <v>1017</v>
      </c>
      <c r="O130" t="s">
        <v>42</v>
      </c>
      <c r="P130">
        <v>90301</v>
      </c>
      <c r="Q130" t="s">
        <v>43</v>
      </c>
      <c r="R130" t="s">
        <v>1018</v>
      </c>
      <c r="S130" t="s">
        <v>45</v>
      </c>
      <c r="T130" t="s">
        <v>89</v>
      </c>
      <c r="U130" t="s">
        <v>1019</v>
      </c>
      <c r="V130" s="3">
        <v>8.82</v>
      </c>
      <c r="W130">
        <v>2</v>
      </c>
      <c r="X130" s="2">
        <v>0</v>
      </c>
      <c r="Y130" s="13">
        <v>4.0571999999999999</v>
      </c>
      <c r="Z130" s="2">
        <f>Y130/V130</f>
        <v>0.45999999999999996</v>
      </c>
    </row>
    <row r="131" spans="1:26" x14ac:dyDescent="0.25">
      <c r="A131">
        <v>277</v>
      </c>
      <c r="B131" t="s">
        <v>1022</v>
      </c>
      <c r="C131" s="1">
        <v>43021</v>
      </c>
      <c r="D131">
        <f>YEAR(C131)</f>
        <v>2017</v>
      </c>
      <c r="E131">
        <f>MONTH(C131)</f>
        <v>10</v>
      </c>
      <c r="F131" t="str">
        <f>TEXT(Table1[[#This Row],[Order Date]],"mmm")</f>
        <v>Oct</v>
      </c>
      <c r="G131" t="str">
        <f>TEXT(Table1[[#This Row],[Order Date]],"ddd")</f>
        <v>Fri</v>
      </c>
      <c r="H131" s="1">
        <v>43025</v>
      </c>
      <c r="I131" t="s">
        <v>49</v>
      </c>
      <c r="J131" t="s">
        <v>1023</v>
      </c>
      <c r="K131" t="s">
        <v>1024</v>
      </c>
      <c r="L131" t="s">
        <v>40</v>
      </c>
      <c r="M131" t="s">
        <v>26</v>
      </c>
      <c r="N131" t="s">
        <v>143</v>
      </c>
      <c r="O131" t="s">
        <v>144</v>
      </c>
      <c r="P131">
        <v>19140</v>
      </c>
      <c r="Q131" t="s">
        <v>145</v>
      </c>
      <c r="R131" t="s">
        <v>1025</v>
      </c>
      <c r="S131" t="s">
        <v>45</v>
      </c>
      <c r="T131" t="s">
        <v>89</v>
      </c>
      <c r="U131" t="s">
        <v>1026</v>
      </c>
      <c r="V131" s="3">
        <v>11.648</v>
      </c>
      <c r="W131">
        <v>2</v>
      </c>
      <c r="X131" s="2">
        <v>0.2</v>
      </c>
      <c r="Y131" s="13">
        <v>4.0768000000000004</v>
      </c>
      <c r="Z131" s="2">
        <f>Y131/V131</f>
        <v>0.35000000000000003</v>
      </c>
    </row>
    <row r="132" spans="1:26" x14ac:dyDescent="0.25">
      <c r="A132">
        <v>281</v>
      </c>
      <c r="B132" t="s">
        <v>1033</v>
      </c>
      <c r="C132" s="1">
        <v>42273</v>
      </c>
      <c r="D132">
        <f>YEAR(C132)</f>
        <v>2015</v>
      </c>
      <c r="E132">
        <f>MONTH(C132)</f>
        <v>9</v>
      </c>
      <c r="F132" t="str">
        <f>TEXT(Table1[[#This Row],[Order Date]],"mmm")</f>
        <v>Sep</v>
      </c>
      <c r="G132" t="str">
        <f>TEXT(Table1[[#This Row],[Order Date]],"ddd")</f>
        <v>Sat</v>
      </c>
      <c r="H132" s="1">
        <v>42275</v>
      </c>
      <c r="I132" t="s">
        <v>22</v>
      </c>
      <c r="J132" t="s">
        <v>512</v>
      </c>
      <c r="K132" t="s">
        <v>513</v>
      </c>
      <c r="L132" t="s">
        <v>25</v>
      </c>
      <c r="M132" t="s">
        <v>26</v>
      </c>
      <c r="N132" t="s">
        <v>181</v>
      </c>
      <c r="O132" t="s">
        <v>103</v>
      </c>
      <c r="P132">
        <v>77070</v>
      </c>
      <c r="Q132" t="s">
        <v>104</v>
      </c>
      <c r="R132" t="s">
        <v>1034</v>
      </c>
      <c r="S132" t="s">
        <v>45</v>
      </c>
      <c r="T132" t="s">
        <v>74</v>
      </c>
      <c r="U132" t="s">
        <v>1035</v>
      </c>
      <c r="V132" s="3">
        <v>2.08</v>
      </c>
      <c r="W132">
        <v>5</v>
      </c>
      <c r="X132" s="2">
        <v>0.8</v>
      </c>
      <c r="Y132" s="13">
        <v>-3.4319999999999999</v>
      </c>
      <c r="Z132" s="2">
        <f>Y132/V132</f>
        <v>-1.65</v>
      </c>
    </row>
    <row r="133" spans="1:26" x14ac:dyDescent="0.25">
      <c r="A133">
        <v>283</v>
      </c>
      <c r="B133" t="s">
        <v>1038</v>
      </c>
      <c r="C133" s="1">
        <v>42310</v>
      </c>
      <c r="D133">
        <f>YEAR(C133)</f>
        <v>2015</v>
      </c>
      <c r="E133">
        <f>MONTH(C133)</f>
        <v>11</v>
      </c>
      <c r="F133" t="str">
        <f>TEXT(Table1[[#This Row],[Order Date]],"mmm")</f>
        <v>Nov</v>
      </c>
      <c r="G133" t="str">
        <f>TEXT(Table1[[#This Row],[Order Date]],"ddd")</f>
        <v>Mon</v>
      </c>
      <c r="H133" s="1">
        <v>42314</v>
      </c>
      <c r="I133" t="s">
        <v>49</v>
      </c>
      <c r="J133" t="s">
        <v>1039</v>
      </c>
      <c r="K133" t="s">
        <v>1040</v>
      </c>
      <c r="L133" t="s">
        <v>25</v>
      </c>
      <c r="M133" t="s">
        <v>26</v>
      </c>
      <c r="N133" t="s">
        <v>41</v>
      </c>
      <c r="O133" t="s">
        <v>42</v>
      </c>
      <c r="P133">
        <v>90004</v>
      </c>
      <c r="Q133" t="s">
        <v>43</v>
      </c>
      <c r="R133" t="s">
        <v>1041</v>
      </c>
      <c r="S133" t="s">
        <v>31</v>
      </c>
      <c r="T133" t="s">
        <v>55</v>
      </c>
      <c r="U133" t="s">
        <v>1042</v>
      </c>
      <c r="V133" s="3">
        <v>1038.8399999999999</v>
      </c>
      <c r="W133">
        <v>5</v>
      </c>
      <c r="X133" s="2">
        <v>0.2</v>
      </c>
      <c r="Y133" s="13">
        <v>51.942</v>
      </c>
      <c r="Z133" s="2">
        <f>Y133/V133</f>
        <v>0.05</v>
      </c>
    </row>
    <row r="134" spans="1:26" x14ac:dyDescent="0.25">
      <c r="A134">
        <v>284</v>
      </c>
      <c r="B134" t="s">
        <v>1043</v>
      </c>
      <c r="C134" s="1">
        <v>42273</v>
      </c>
      <c r="D134">
        <f>YEAR(C134)</f>
        <v>2015</v>
      </c>
      <c r="E134">
        <f>MONTH(C134)</f>
        <v>9</v>
      </c>
      <c r="F134" t="str">
        <f>TEXT(Table1[[#This Row],[Order Date]],"mmm")</f>
        <v>Sep</v>
      </c>
      <c r="G134" t="str">
        <f>TEXT(Table1[[#This Row],[Order Date]],"ddd")</f>
        <v>Sat</v>
      </c>
      <c r="H134" s="1">
        <v>42279</v>
      </c>
      <c r="I134" t="s">
        <v>49</v>
      </c>
      <c r="J134" t="s">
        <v>161</v>
      </c>
      <c r="K134" t="s">
        <v>162</v>
      </c>
      <c r="L134" t="s">
        <v>25</v>
      </c>
      <c r="M134" t="s">
        <v>26</v>
      </c>
      <c r="N134" t="s">
        <v>412</v>
      </c>
      <c r="O134" t="s">
        <v>413</v>
      </c>
      <c r="P134">
        <v>97206</v>
      </c>
      <c r="Q134" t="s">
        <v>43</v>
      </c>
      <c r="R134" t="s">
        <v>1044</v>
      </c>
      <c r="S134" t="s">
        <v>45</v>
      </c>
      <c r="T134" t="s">
        <v>89</v>
      </c>
      <c r="U134" t="s">
        <v>183</v>
      </c>
      <c r="V134" s="3">
        <v>141.76</v>
      </c>
      <c r="W134">
        <v>5</v>
      </c>
      <c r="X134" s="2">
        <v>0.2</v>
      </c>
      <c r="Y134" s="13">
        <v>47.844000000000001</v>
      </c>
      <c r="Z134" s="2">
        <f>Y134/V134</f>
        <v>0.33750000000000002</v>
      </c>
    </row>
    <row r="135" spans="1:26" x14ac:dyDescent="0.25">
      <c r="A135">
        <v>287</v>
      </c>
      <c r="B135" t="s">
        <v>1049</v>
      </c>
      <c r="C135" s="1">
        <v>42722</v>
      </c>
      <c r="D135">
        <f>YEAR(C135)</f>
        <v>2016</v>
      </c>
      <c r="E135">
        <f>MONTH(C135)</f>
        <v>12</v>
      </c>
      <c r="F135" t="str">
        <f>TEXT(Table1[[#This Row],[Order Date]],"mmm")</f>
        <v>Dec</v>
      </c>
      <c r="G135" t="str">
        <f>TEXT(Table1[[#This Row],[Order Date]],"ddd")</f>
        <v>Sun</v>
      </c>
      <c r="H135" s="1">
        <v>42724</v>
      </c>
      <c r="I135" t="s">
        <v>22</v>
      </c>
      <c r="J135" t="s">
        <v>1050</v>
      </c>
      <c r="K135" t="s">
        <v>1051</v>
      </c>
      <c r="L135" t="s">
        <v>40</v>
      </c>
      <c r="M135" t="s">
        <v>26</v>
      </c>
      <c r="N135" t="s">
        <v>1052</v>
      </c>
      <c r="O135" t="s">
        <v>53</v>
      </c>
      <c r="P135">
        <v>33319</v>
      </c>
      <c r="Q135" t="s">
        <v>29</v>
      </c>
      <c r="R135" t="s">
        <v>1053</v>
      </c>
      <c r="S135" t="s">
        <v>45</v>
      </c>
      <c r="T135" t="s">
        <v>74</v>
      </c>
      <c r="U135" t="s">
        <v>1054</v>
      </c>
      <c r="V135" s="3">
        <v>254.05799999999999</v>
      </c>
      <c r="W135">
        <v>7</v>
      </c>
      <c r="X135" s="2">
        <v>0.7</v>
      </c>
      <c r="Y135" s="13">
        <v>-169.37200000000001</v>
      </c>
      <c r="Z135" s="2">
        <f>Y135/V135</f>
        <v>-0.66666666666666674</v>
      </c>
    </row>
    <row r="136" spans="1:26" x14ac:dyDescent="0.25">
      <c r="A136">
        <v>290</v>
      </c>
      <c r="B136" t="s">
        <v>1057</v>
      </c>
      <c r="C136" s="1">
        <v>42694</v>
      </c>
      <c r="D136">
        <f>YEAR(C136)</f>
        <v>2016</v>
      </c>
      <c r="E136">
        <f>MONTH(C136)</f>
        <v>11</v>
      </c>
      <c r="F136" t="str">
        <f>TEXT(Table1[[#This Row],[Order Date]],"mmm")</f>
        <v>Nov</v>
      </c>
      <c r="G136" t="str">
        <f>TEXT(Table1[[#This Row],[Order Date]],"ddd")</f>
        <v>Sun</v>
      </c>
      <c r="H136" s="1">
        <v>42698</v>
      </c>
      <c r="I136" t="s">
        <v>22</v>
      </c>
      <c r="J136" t="s">
        <v>1058</v>
      </c>
      <c r="K136" t="s">
        <v>1059</v>
      </c>
      <c r="L136" t="s">
        <v>101</v>
      </c>
      <c r="M136" t="s">
        <v>26</v>
      </c>
      <c r="N136" t="s">
        <v>490</v>
      </c>
      <c r="O136" t="s">
        <v>491</v>
      </c>
      <c r="P136">
        <v>43229</v>
      </c>
      <c r="Q136" t="s">
        <v>145</v>
      </c>
      <c r="R136" t="s">
        <v>1060</v>
      </c>
      <c r="S136" t="s">
        <v>45</v>
      </c>
      <c r="T136" t="s">
        <v>266</v>
      </c>
      <c r="U136" t="s">
        <v>1061</v>
      </c>
      <c r="V136" s="3">
        <v>19.096</v>
      </c>
      <c r="W136">
        <v>7</v>
      </c>
      <c r="X136" s="2">
        <v>0.2</v>
      </c>
      <c r="Y136" s="13">
        <v>6.6836000000000002</v>
      </c>
      <c r="Z136" s="2">
        <f>Y136/V136</f>
        <v>0.35000000000000003</v>
      </c>
    </row>
    <row r="137" spans="1:26" x14ac:dyDescent="0.25">
      <c r="A137">
        <v>294</v>
      </c>
      <c r="B137" t="s">
        <v>1068</v>
      </c>
      <c r="C137" s="1">
        <v>41999</v>
      </c>
      <c r="D137">
        <f>YEAR(C137)</f>
        <v>2014</v>
      </c>
      <c r="E137">
        <f>MONTH(C137)</f>
        <v>12</v>
      </c>
      <c r="F137" t="str">
        <f>TEXT(Table1[[#This Row],[Order Date]],"mmm")</f>
        <v>Dec</v>
      </c>
      <c r="G137" t="str">
        <f>TEXT(Table1[[#This Row],[Order Date]],"ddd")</f>
        <v>Fri</v>
      </c>
      <c r="H137" s="1">
        <v>42001</v>
      </c>
      <c r="I137" t="s">
        <v>185</v>
      </c>
      <c r="J137" t="s">
        <v>1069</v>
      </c>
      <c r="K137" t="s">
        <v>1070</v>
      </c>
      <c r="L137" t="s">
        <v>40</v>
      </c>
      <c r="M137" t="s">
        <v>26</v>
      </c>
      <c r="N137" t="s">
        <v>1071</v>
      </c>
      <c r="O137" t="s">
        <v>450</v>
      </c>
      <c r="P137">
        <v>80906</v>
      </c>
      <c r="Q137" t="s">
        <v>43</v>
      </c>
      <c r="R137" t="s">
        <v>1072</v>
      </c>
      <c r="S137" t="s">
        <v>31</v>
      </c>
      <c r="T137" t="s">
        <v>64</v>
      </c>
      <c r="U137" t="s">
        <v>1073</v>
      </c>
      <c r="V137" s="3">
        <v>300.416</v>
      </c>
      <c r="W137">
        <v>8</v>
      </c>
      <c r="X137" s="2">
        <v>0.2</v>
      </c>
      <c r="Y137" s="13">
        <v>78.859200000000001</v>
      </c>
      <c r="Z137" s="2">
        <f>Y137/V137</f>
        <v>0.26250000000000001</v>
      </c>
    </row>
    <row r="138" spans="1:26" x14ac:dyDescent="0.25">
      <c r="A138">
        <v>299</v>
      </c>
      <c r="B138" t="s">
        <v>1082</v>
      </c>
      <c r="C138" s="1">
        <v>42671</v>
      </c>
      <c r="D138">
        <f>YEAR(C138)</f>
        <v>2016</v>
      </c>
      <c r="E138">
        <f>MONTH(C138)</f>
        <v>10</v>
      </c>
      <c r="F138" t="str">
        <f>TEXT(Table1[[#This Row],[Order Date]],"mmm")</f>
        <v>Oct</v>
      </c>
      <c r="G138" t="str">
        <f>TEXT(Table1[[#This Row],[Order Date]],"ddd")</f>
        <v>Fri</v>
      </c>
      <c r="H138" s="1">
        <v>42677</v>
      </c>
      <c r="I138" t="s">
        <v>49</v>
      </c>
      <c r="J138" t="s">
        <v>575</v>
      </c>
      <c r="K138" t="s">
        <v>576</v>
      </c>
      <c r="L138" t="s">
        <v>40</v>
      </c>
      <c r="M138" t="s">
        <v>26</v>
      </c>
      <c r="N138" t="s">
        <v>1083</v>
      </c>
      <c r="O138" t="s">
        <v>781</v>
      </c>
      <c r="P138">
        <v>7109</v>
      </c>
      <c r="Q138" t="s">
        <v>145</v>
      </c>
      <c r="R138" t="s">
        <v>1084</v>
      </c>
      <c r="S138" t="s">
        <v>45</v>
      </c>
      <c r="T138" t="s">
        <v>89</v>
      </c>
      <c r="U138" t="s">
        <v>1085</v>
      </c>
      <c r="V138" s="3">
        <v>32.4</v>
      </c>
      <c r="W138">
        <v>5</v>
      </c>
      <c r="X138" s="2">
        <v>0</v>
      </c>
      <c r="Y138" s="13">
        <v>15.552</v>
      </c>
      <c r="Z138" s="2">
        <f>Y138/V138</f>
        <v>0.48</v>
      </c>
    </row>
    <row r="139" spans="1:26" x14ac:dyDescent="0.25">
      <c r="A139">
        <v>304</v>
      </c>
      <c r="B139" t="s">
        <v>1094</v>
      </c>
      <c r="C139" s="1">
        <v>43058</v>
      </c>
      <c r="D139">
        <f>YEAR(C139)</f>
        <v>2017</v>
      </c>
      <c r="E139">
        <f>MONTH(C139)</f>
        <v>11</v>
      </c>
      <c r="F139" t="str">
        <f>TEXT(Table1[[#This Row],[Order Date]],"mmm")</f>
        <v>Nov</v>
      </c>
      <c r="G139" t="str">
        <f>TEXT(Table1[[#This Row],[Order Date]],"ddd")</f>
        <v>Sun</v>
      </c>
      <c r="H139" s="1">
        <v>43062</v>
      </c>
      <c r="I139" t="s">
        <v>49</v>
      </c>
      <c r="J139" t="s">
        <v>852</v>
      </c>
      <c r="K139" t="s">
        <v>853</v>
      </c>
      <c r="L139" t="s">
        <v>25</v>
      </c>
      <c r="M139" t="s">
        <v>26</v>
      </c>
      <c r="N139" t="s">
        <v>296</v>
      </c>
      <c r="O139" t="s">
        <v>208</v>
      </c>
      <c r="P139">
        <v>60623</v>
      </c>
      <c r="Q139" t="s">
        <v>104</v>
      </c>
      <c r="R139" t="s">
        <v>1095</v>
      </c>
      <c r="S139" t="s">
        <v>31</v>
      </c>
      <c r="T139" t="s">
        <v>55</v>
      </c>
      <c r="U139" t="s">
        <v>1096</v>
      </c>
      <c r="V139" s="3">
        <v>219.07499999999999</v>
      </c>
      <c r="W139">
        <v>3</v>
      </c>
      <c r="X139" s="2">
        <v>0.5</v>
      </c>
      <c r="Y139" s="13">
        <v>-131.44499999999999</v>
      </c>
      <c r="Z139" s="2">
        <f>Y139/V139</f>
        <v>-0.6</v>
      </c>
    </row>
    <row r="140" spans="1:26" x14ac:dyDescent="0.25">
      <c r="A140">
        <v>305</v>
      </c>
      <c r="B140" t="s">
        <v>1097</v>
      </c>
      <c r="C140" s="1">
        <v>42128</v>
      </c>
      <c r="D140">
        <f>YEAR(C140)</f>
        <v>2015</v>
      </c>
      <c r="E140">
        <f>MONTH(C140)</f>
        <v>5</v>
      </c>
      <c r="F140" t="str">
        <f>TEXT(Table1[[#This Row],[Order Date]],"mmm")</f>
        <v>May</v>
      </c>
      <c r="G140" t="str">
        <f>TEXT(Table1[[#This Row],[Order Date]],"ddd")</f>
        <v>Mon</v>
      </c>
      <c r="H140" s="1">
        <v>42133</v>
      </c>
      <c r="I140" t="s">
        <v>22</v>
      </c>
      <c r="J140" t="s">
        <v>1098</v>
      </c>
      <c r="K140" t="s">
        <v>1099</v>
      </c>
      <c r="L140" t="s">
        <v>40</v>
      </c>
      <c r="M140" t="s">
        <v>26</v>
      </c>
      <c r="N140" t="s">
        <v>263</v>
      </c>
      <c r="O140" t="s">
        <v>264</v>
      </c>
      <c r="P140">
        <v>10024</v>
      </c>
      <c r="Q140" t="s">
        <v>145</v>
      </c>
      <c r="R140" t="s">
        <v>1100</v>
      </c>
      <c r="S140" t="s">
        <v>31</v>
      </c>
      <c r="T140" t="s">
        <v>64</v>
      </c>
      <c r="U140" t="s">
        <v>1101</v>
      </c>
      <c r="V140" s="3">
        <v>26.8</v>
      </c>
      <c r="W140">
        <v>2</v>
      </c>
      <c r="X140" s="2">
        <v>0</v>
      </c>
      <c r="Y140" s="13">
        <v>12.864000000000001</v>
      </c>
      <c r="Z140" s="2">
        <f>Y140/V140</f>
        <v>0.48000000000000004</v>
      </c>
    </row>
    <row r="141" spans="1:26" x14ac:dyDescent="0.25">
      <c r="A141">
        <v>306</v>
      </c>
      <c r="B141" t="s">
        <v>1102</v>
      </c>
      <c r="C141" s="1">
        <v>42003</v>
      </c>
      <c r="D141">
        <f>YEAR(C141)</f>
        <v>2014</v>
      </c>
      <c r="E141">
        <f>MONTH(C141)</f>
        <v>12</v>
      </c>
      <c r="F141" t="str">
        <f>TEXT(Table1[[#This Row],[Order Date]],"mmm")</f>
        <v>Dec</v>
      </c>
      <c r="G141" t="str">
        <f>TEXT(Table1[[#This Row],[Order Date]],"ddd")</f>
        <v>Tue</v>
      </c>
      <c r="H141" s="1">
        <v>42008</v>
      </c>
      <c r="I141" t="s">
        <v>49</v>
      </c>
      <c r="J141" t="s">
        <v>336</v>
      </c>
      <c r="K141" t="s">
        <v>337</v>
      </c>
      <c r="L141" t="s">
        <v>40</v>
      </c>
      <c r="M141" t="s">
        <v>26</v>
      </c>
      <c r="N141" t="s">
        <v>1103</v>
      </c>
      <c r="O141" t="s">
        <v>235</v>
      </c>
      <c r="P141">
        <v>48180</v>
      </c>
      <c r="Q141" t="s">
        <v>104</v>
      </c>
      <c r="R141" t="s">
        <v>1104</v>
      </c>
      <c r="S141" t="s">
        <v>45</v>
      </c>
      <c r="T141" t="s">
        <v>67</v>
      </c>
      <c r="U141" t="s">
        <v>1105</v>
      </c>
      <c r="V141" s="3">
        <v>9.84</v>
      </c>
      <c r="W141">
        <v>3</v>
      </c>
      <c r="X141" s="2">
        <v>0</v>
      </c>
      <c r="Y141" s="13">
        <v>2.8536000000000001</v>
      </c>
      <c r="Z141" s="2">
        <f>Y141/V141</f>
        <v>0.29000000000000004</v>
      </c>
    </row>
    <row r="142" spans="1:26" x14ac:dyDescent="0.25">
      <c r="A142">
        <v>307</v>
      </c>
      <c r="B142" t="s">
        <v>1106</v>
      </c>
      <c r="C142" s="1">
        <v>41791</v>
      </c>
      <c r="D142">
        <f>YEAR(C142)</f>
        <v>2014</v>
      </c>
      <c r="E142">
        <f>MONTH(C142)</f>
        <v>6</v>
      </c>
      <c r="F142" t="str">
        <f>TEXT(Table1[[#This Row],[Order Date]],"mmm")</f>
        <v>Jun</v>
      </c>
      <c r="G142" t="str">
        <f>TEXT(Table1[[#This Row],[Order Date]],"ddd")</f>
        <v>Sun</v>
      </c>
      <c r="H142" s="1">
        <v>41796</v>
      </c>
      <c r="I142" t="s">
        <v>49</v>
      </c>
      <c r="J142" t="s">
        <v>1107</v>
      </c>
      <c r="K142" t="s">
        <v>1108</v>
      </c>
      <c r="L142" t="s">
        <v>101</v>
      </c>
      <c r="M142" t="s">
        <v>26</v>
      </c>
      <c r="N142" t="s">
        <v>1109</v>
      </c>
      <c r="O142" t="s">
        <v>781</v>
      </c>
      <c r="P142">
        <v>8701</v>
      </c>
      <c r="Q142" t="s">
        <v>145</v>
      </c>
      <c r="R142" t="s">
        <v>1110</v>
      </c>
      <c r="S142" t="s">
        <v>45</v>
      </c>
      <c r="T142" t="s">
        <v>74</v>
      </c>
      <c r="U142" t="s">
        <v>1111</v>
      </c>
      <c r="V142" s="3">
        <v>45.48</v>
      </c>
      <c r="W142">
        <v>3</v>
      </c>
      <c r="X142" s="2">
        <v>0</v>
      </c>
      <c r="Y142" s="13">
        <v>20.9208</v>
      </c>
      <c r="Z142" s="2">
        <f>Y142/V142</f>
        <v>0.46</v>
      </c>
    </row>
    <row r="143" spans="1:26" x14ac:dyDescent="0.25">
      <c r="A143">
        <v>309</v>
      </c>
      <c r="B143" t="s">
        <v>1114</v>
      </c>
      <c r="C143" s="1">
        <v>42840</v>
      </c>
      <c r="D143">
        <f>YEAR(C143)</f>
        <v>2017</v>
      </c>
      <c r="E143">
        <f>MONTH(C143)</f>
        <v>4</v>
      </c>
      <c r="F143" t="str">
        <f>TEXT(Table1[[#This Row],[Order Date]],"mmm")</f>
        <v>Apr</v>
      </c>
      <c r="G143" t="str">
        <f>TEXT(Table1[[#This Row],[Order Date]],"ddd")</f>
        <v>Sat</v>
      </c>
      <c r="H143" s="1">
        <v>42842</v>
      </c>
      <c r="I143" t="s">
        <v>185</v>
      </c>
      <c r="J143" t="s">
        <v>1115</v>
      </c>
      <c r="K143" t="s">
        <v>1116</v>
      </c>
      <c r="L143" t="s">
        <v>25</v>
      </c>
      <c r="M143" t="s">
        <v>26</v>
      </c>
      <c r="N143" t="s">
        <v>1117</v>
      </c>
      <c r="O143" t="s">
        <v>312</v>
      </c>
      <c r="P143">
        <v>22204</v>
      </c>
      <c r="Q143" t="s">
        <v>29</v>
      </c>
      <c r="R143" t="s">
        <v>1118</v>
      </c>
      <c r="S143" t="s">
        <v>45</v>
      </c>
      <c r="T143" t="s">
        <v>67</v>
      </c>
      <c r="U143" t="s">
        <v>1119</v>
      </c>
      <c r="V143" s="3">
        <v>4.8899999999999997</v>
      </c>
      <c r="W143">
        <v>1</v>
      </c>
      <c r="X143" s="2">
        <v>0</v>
      </c>
      <c r="Y143" s="13">
        <v>2.0049000000000001</v>
      </c>
      <c r="Z143" s="2">
        <f>Y143/V143</f>
        <v>0.41000000000000003</v>
      </c>
    </row>
    <row r="144" spans="1:26" x14ac:dyDescent="0.25">
      <c r="A144">
        <v>310</v>
      </c>
      <c r="B144" t="s">
        <v>1120</v>
      </c>
      <c r="C144" s="1">
        <v>42625</v>
      </c>
      <c r="D144">
        <f>YEAR(C144)</f>
        <v>2016</v>
      </c>
      <c r="E144">
        <f>MONTH(C144)</f>
        <v>9</v>
      </c>
      <c r="F144" t="str">
        <f>TEXT(Table1[[#This Row],[Order Date]],"mmm")</f>
        <v>Sep</v>
      </c>
      <c r="G144" t="str">
        <f>TEXT(Table1[[#This Row],[Order Date]],"ddd")</f>
        <v>Mon</v>
      </c>
      <c r="H144" s="1">
        <v>42627</v>
      </c>
      <c r="I144" t="s">
        <v>22</v>
      </c>
      <c r="J144" t="s">
        <v>1121</v>
      </c>
      <c r="K144" t="s">
        <v>1122</v>
      </c>
      <c r="L144" t="s">
        <v>40</v>
      </c>
      <c r="M144" t="s">
        <v>26</v>
      </c>
      <c r="N144" t="s">
        <v>1123</v>
      </c>
      <c r="O144" t="s">
        <v>450</v>
      </c>
      <c r="P144">
        <v>80004</v>
      </c>
      <c r="Q144" t="s">
        <v>43</v>
      </c>
      <c r="R144" t="s">
        <v>1124</v>
      </c>
      <c r="S144" t="s">
        <v>31</v>
      </c>
      <c r="T144" t="s">
        <v>64</v>
      </c>
      <c r="U144" t="s">
        <v>1125</v>
      </c>
      <c r="V144" s="3">
        <v>15.135999999999999</v>
      </c>
      <c r="W144">
        <v>4</v>
      </c>
      <c r="X144" s="2">
        <v>0.2</v>
      </c>
      <c r="Y144" s="13">
        <v>3.5948000000000002</v>
      </c>
      <c r="Z144" s="2">
        <f>Y144/V144</f>
        <v>0.23750000000000002</v>
      </c>
    </row>
    <row r="145" spans="1:26" x14ac:dyDescent="0.25">
      <c r="A145">
        <v>314</v>
      </c>
      <c r="B145" t="s">
        <v>1130</v>
      </c>
      <c r="C145" s="1">
        <v>41909</v>
      </c>
      <c r="D145">
        <f>YEAR(C145)</f>
        <v>2014</v>
      </c>
      <c r="E145">
        <f>MONTH(C145)</f>
        <v>9</v>
      </c>
      <c r="F145" t="str">
        <f>TEXT(Table1[[#This Row],[Order Date]],"mmm")</f>
        <v>Sep</v>
      </c>
      <c r="G145" t="str">
        <f>TEXT(Table1[[#This Row],[Order Date]],"ddd")</f>
        <v>Sat</v>
      </c>
      <c r="H145" s="1">
        <v>41915</v>
      </c>
      <c r="I145" t="s">
        <v>49</v>
      </c>
      <c r="J145" t="s">
        <v>1131</v>
      </c>
      <c r="K145" t="s">
        <v>1132</v>
      </c>
      <c r="L145" t="s">
        <v>40</v>
      </c>
      <c r="M145" t="s">
        <v>26</v>
      </c>
      <c r="N145" t="s">
        <v>1133</v>
      </c>
      <c r="O145" t="s">
        <v>781</v>
      </c>
      <c r="P145">
        <v>7601</v>
      </c>
      <c r="Q145" t="s">
        <v>145</v>
      </c>
      <c r="R145" t="s">
        <v>1134</v>
      </c>
      <c r="S145" t="s">
        <v>31</v>
      </c>
      <c r="T145" t="s">
        <v>64</v>
      </c>
      <c r="U145" t="s">
        <v>1135</v>
      </c>
      <c r="V145" s="3">
        <v>87.54</v>
      </c>
      <c r="W145">
        <v>3</v>
      </c>
      <c r="X145" s="2">
        <v>0</v>
      </c>
      <c r="Y145" s="13">
        <v>37.642200000000003</v>
      </c>
      <c r="Z145" s="2">
        <f>Y145/V145</f>
        <v>0.43</v>
      </c>
    </row>
    <row r="146" spans="1:26" x14ac:dyDescent="0.25">
      <c r="A146">
        <v>315</v>
      </c>
      <c r="B146" t="s">
        <v>1136</v>
      </c>
      <c r="C146" s="1">
        <v>41860</v>
      </c>
      <c r="D146">
        <f>YEAR(C146)</f>
        <v>2014</v>
      </c>
      <c r="E146">
        <f>MONTH(C146)</f>
        <v>8</v>
      </c>
      <c r="F146" t="str">
        <f>TEXT(Table1[[#This Row],[Order Date]],"mmm")</f>
        <v>Aug</v>
      </c>
      <c r="G146" t="str">
        <f>TEXT(Table1[[#This Row],[Order Date]],"ddd")</f>
        <v>Sat</v>
      </c>
      <c r="H146" s="1">
        <v>41867</v>
      </c>
      <c r="I146" t="s">
        <v>49</v>
      </c>
      <c r="J146" t="s">
        <v>1137</v>
      </c>
      <c r="K146" t="s">
        <v>1138</v>
      </c>
      <c r="L146" t="s">
        <v>40</v>
      </c>
      <c r="M146" t="s">
        <v>26</v>
      </c>
      <c r="N146" t="s">
        <v>1139</v>
      </c>
      <c r="O146" t="s">
        <v>53</v>
      </c>
      <c r="P146">
        <v>33710</v>
      </c>
      <c r="Q146" t="s">
        <v>29</v>
      </c>
      <c r="R146" t="s">
        <v>1140</v>
      </c>
      <c r="S146" t="s">
        <v>70</v>
      </c>
      <c r="T146" t="s">
        <v>71</v>
      </c>
      <c r="U146" t="s">
        <v>1141</v>
      </c>
      <c r="V146" s="3">
        <v>178.38399999999999</v>
      </c>
      <c r="W146">
        <v>2</v>
      </c>
      <c r="X146" s="2">
        <v>0.2</v>
      </c>
      <c r="Y146" s="13">
        <v>22.297999999999998</v>
      </c>
      <c r="Z146" s="2">
        <f>Y146/V146</f>
        <v>0.125</v>
      </c>
    </row>
    <row r="147" spans="1:26" x14ac:dyDescent="0.25">
      <c r="A147">
        <v>317</v>
      </c>
      <c r="B147" t="s">
        <v>1144</v>
      </c>
      <c r="C147" s="1">
        <v>42001</v>
      </c>
      <c r="D147">
        <f>YEAR(C147)</f>
        <v>2014</v>
      </c>
      <c r="E147">
        <f>MONTH(C147)</f>
        <v>12</v>
      </c>
      <c r="F147" t="str">
        <f>TEXT(Table1[[#This Row],[Order Date]],"mmm")</f>
        <v>Dec</v>
      </c>
      <c r="G147" t="str">
        <f>TEXT(Table1[[#This Row],[Order Date]],"ddd")</f>
        <v>Sun</v>
      </c>
      <c r="H147" s="1">
        <v>42003</v>
      </c>
      <c r="I147" t="s">
        <v>185</v>
      </c>
      <c r="J147" t="s">
        <v>1145</v>
      </c>
      <c r="K147" t="s">
        <v>1146</v>
      </c>
      <c r="L147" t="s">
        <v>40</v>
      </c>
      <c r="M147" t="s">
        <v>26</v>
      </c>
      <c r="N147" t="s">
        <v>143</v>
      </c>
      <c r="O147" t="s">
        <v>144</v>
      </c>
      <c r="P147">
        <v>19143</v>
      </c>
      <c r="Q147" t="s">
        <v>145</v>
      </c>
      <c r="R147" t="s">
        <v>1147</v>
      </c>
      <c r="S147" t="s">
        <v>45</v>
      </c>
      <c r="T147" t="s">
        <v>67</v>
      </c>
      <c r="U147" t="s">
        <v>1148</v>
      </c>
      <c r="V147" s="3">
        <v>99.135999999999996</v>
      </c>
      <c r="W147">
        <v>4</v>
      </c>
      <c r="X147" s="2">
        <v>0.2</v>
      </c>
      <c r="Y147" s="13">
        <v>8.6744000000000003</v>
      </c>
      <c r="Z147" s="2">
        <f>Y147/V147</f>
        <v>8.7500000000000008E-2</v>
      </c>
    </row>
    <row r="148" spans="1:26" x14ac:dyDescent="0.25">
      <c r="A148">
        <v>318</v>
      </c>
      <c r="B148" t="s">
        <v>1149</v>
      </c>
      <c r="C148" s="1">
        <v>41947</v>
      </c>
      <c r="D148">
        <f>YEAR(C148)</f>
        <v>2014</v>
      </c>
      <c r="E148">
        <f>MONTH(C148)</f>
        <v>11</v>
      </c>
      <c r="F148" t="str">
        <f>TEXT(Table1[[#This Row],[Order Date]],"mmm")</f>
        <v>Nov</v>
      </c>
      <c r="G148" t="str">
        <f>TEXT(Table1[[#This Row],[Order Date]],"ddd")</f>
        <v>Tue</v>
      </c>
      <c r="H148" s="1">
        <v>41952</v>
      </c>
      <c r="I148" t="s">
        <v>49</v>
      </c>
      <c r="J148" t="s">
        <v>1150</v>
      </c>
      <c r="K148" t="s">
        <v>1151</v>
      </c>
      <c r="L148" t="s">
        <v>101</v>
      </c>
      <c r="M148" t="s">
        <v>26</v>
      </c>
      <c r="N148" t="s">
        <v>263</v>
      </c>
      <c r="O148" t="s">
        <v>264</v>
      </c>
      <c r="P148">
        <v>10024</v>
      </c>
      <c r="Q148" t="s">
        <v>145</v>
      </c>
      <c r="R148" t="s">
        <v>1152</v>
      </c>
      <c r="S148" t="s">
        <v>31</v>
      </c>
      <c r="T148" t="s">
        <v>35</v>
      </c>
      <c r="U148" t="s">
        <v>1153</v>
      </c>
      <c r="V148" s="3">
        <v>135.88200000000001</v>
      </c>
      <c r="W148">
        <v>1</v>
      </c>
      <c r="X148" s="2">
        <v>0.1</v>
      </c>
      <c r="Y148" s="13">
        <v>24.1568</v>
      </c>
      <c r="Z148" s="2">
        <f>Y148/V148</f>
        <v>0.17777777777777778</v>
      </c>
    </row>
    <row r="149" spans="1:26" x14ac:dyDescent="0.25">
      <c r="A149">
        <v>323</v>
      </c>
      <c r="B149" t="s">
        <v>1156</v>
      </c>
      <c r="C149" s="1">
        <v>41901</v>
      </c>
      <c r="D149">
        <f>YEAR(C149)</f>
        <v>2014</v>
      </c>
      <c r="E149">
        <f>MONTH(C149)</f>
        <v>9</v>
      </c>
      <c r="F149" t="str">
        <f>TEXT(Table1[[#This Row],[Order Date]],"mmm")</f>
        <v>Sep</v>
      </c>
      <c r="G149" t="str">
        <f>TEXT(Table1[[#This Row],[Order Date]],"ddd")</f>
        <v>Fri</v>
      </c>
      <c r="H149" s="1">
        <v>41906</v>
      </c>
      <c r="I149" t="s">
        <v>49</v>
      </c>
      <c r="J149" t="s">
        <v>1157</v>
      </c>
      <c r="K149" t="s">
        <v>1158</v>
      </c>
      <c r="L149" t="s">
        <v>40</v>
      </c>
      <c r="M149" t="s">
        <v>26</v>
      </c>
      <c r="N149" t="s">
        <v>1159</v>
      </c>
      <c r="O149" t="s">
        <v>42</v>
      </c>
      <c r="P149">
        <v>90805</v>
      </c>
      <c r="Q149" t="s">
        <v>43</v>
      </c>
      <c r="R149" t="s">
        <v>1160</v>
      </c>
      <c r="S149" t="s">
        <v>45</v>
      </c>
      <c r="T149" t="s">
        <v>266</v>
      </c>
      <c r="U149" t="s">
        <v>1161</v>
      </c>
      <c r="V149" s="3">
        <v>7.16</v>
      </c>
      <c r="W149">
        <v>2</v>
      </c>
      <c r="X149" s="2">
        <v>0</v>
      </c>
      <c r="Y149" s="13">
        <v>3.58</v>
      </c>
      <c r="Z149" s="2">
        <f>Y149/V149</f>
        <v>0.5</v>
      </c>
    </row>
    <row r="150" spans="1:26" x14ac:dyDescent="0.25">
      <c r="A150">
        <v>324</v>
      </c>
      <c r="B150" t="s">
        <v>1162</v>
      </c>
      <c r="C150" s="1">
        <v>42483</v>
      </c>
      <c r="D150">
        <f>YEAR(C150)</f>
        <v>2016</v>
      </c>
      <c r="E150">
        <f>MONTH(C150)</f>
        <v>4</v>
      </c>
      <c r="F150" t="str">
        <f>TEXT(Table1[[#This Row],[Order Date]],"mmm")</f>
        <v>Apr</v>
      </c>
      <c r="G150" t="str">
        <f>TEXT(Table1[[#This Row],[Order Date]],"ddd")</f>
        <v>Sat</v>
      </c>
      <c r="H150" s="1">
        <v>42487</v>
      </c>
      <c r="I150" t="s">
        <v>49</v>
      </c>
      <c r="J150" t="s">
        <v>1163</v>
      </c>
      <c r="K150" t="s">
        <v>1164</v>
      </c>
      <c r="L150" t="s">
        <v>40</v>
      </c>
      <c r="M150" t="s">
        <v>26</v>
      </c>
      <c r="N150" t="s">
        <v>1165</v>
      </c>
      <c r="O150" t="s">
        <v>42</v>
      </c>
      <c r="P150">
        <v>92345</v>
      </c>
      <c r="Q150" t="s">
        <v>43</v>
      </c>
      <c r="R150" t="s">
        <v>1078</v>
      </c>
      <c r="S150" t="s">
        <v>45</v>
      </c>
      <c r="T150" t="s">
        <v>74</v>
      </c>
      <c r="U150" t="s">
        <v>1079</v>
      </c>
      <c r="V150" s="3">
        <v>251.52</v>
      </c>
      <c r="W150">
        <v>6</v>
      </c>
      <c r="X150" s="2">
        <v>0.2</v>
      </c>
      <c r="Y150" s="13">
        <v>81.744</v>
      </c>
      <c r="Z150" s="2">
        <f>Y150/V150</f>
        <v>0.32500000000000001</v>
      </c>
    </row>
    <row r="151" spans="1:26" x14ac:dyDescent="0.25">
      <c r="A151">
        <v>326</v>
      </c>
      <c r="B151" t="s">
        <v>1168</v>
      </c>
      <c r="C151" s="1">
        <v>43042</v>
      </c>
      <c r="D151">
        <f>YEAR(C151)</f>
        <v>2017</v>
      </c>
      <c r="E151">
        <f>MONTH(C151)</f>
        <v>11</v>
      </c>
      <c r="F151" t="str">
        <f>TEXT(Table1[[#This Row],[Order Date]],"mmm")</f>
        <v>Nov</v>
      </c>
      <c r="G151" t="str">
        <f>TEXT(Table1[[#This Row],[Order Date]],"ddd")</f>
        <v>Fri</v>
      </c>
      <c r="H151" s="1">
        <v>43044</v>
      </c>
      <c r="I151" t="s">
        <v>22</v>
      </c>
      <c r="J151" t="s">
        <v>1169</v>
      </c>
      <c r="K151" t="s">
        <v>1170</v>
      </c>
      <c r="L151" t="s">
        <v>40</v>
      </c>
      <c r="M151" t="s">
        <v>26</v>
      </c>
      <c r="N151" t="s">
        <v>1171</v>
      </c>
      <c r="O151" t="s">
        <v>328</v>
      </c>
      <c r="P151">
        <v>37130</v>
      </c>
      <c r="Q151" t="s">
        <v>29</v>
      </c>
      <c r="R151" t="s">
        <v>1172</v>
      </c>
      <c r="S151" t="s">
        <v>31</v>
      </c>
      <c r="T151" t="s">
        <v>64</v>
      </c>
      <c r="U151" t="s">
        <v>1173</v>
      </c>
      <c r="V151" s="3">
        <v>15.992000000000001</v>
      </c>
      <c r="W151">
        <v>1</v>
      </c>
      <c r="X151" s="2">
        <v>0.2</v>
      </c>
      <c r="Y151" s="13">
        <v>0.99950000000000006</v>
      </c>
      <c r="Z151" s="2">
        <f>Y151/V151</f>
        <v>6.25E-2</v>
      </c>
    </row>
    <row r="152" spans="1:26" x14ac:dyDescent="0.25">
      <c r="A152">
        <v>327</v>
      </c>
      <c r="B152" t="s">
        <v>1174</v>
      </c>
      <c r="C152" s="1">
        <v>42612</v>
      </c>
      <c r="D152">
        <f>YEAR(C152)</f>
        <v>2016</v>
      </c>
      <c r="E152">
        <f>MONTH(C152)</f>
        <v>8</v>
      </c>
      <c r="F152" t="str">
        <f>TEXT(Table1[[#This Row],[Order Date]],"mmm")</f>
        <v>Aug</v>
      </c>
      <c r="G152" t="str">
        <f>TEXT(Table1[[#This Row],[Order Date]],"ddd")</f>
        <v>Tue</v>
      </c>
      <c r="H152" s="1">
        <v>42614</v>
      </c>
      <c r="I152" t="s">
        <v>185</v>
      </c>
      <c r="J152" t="s">
        <v>1175</v>
      </c>
      <c r="K152" t="s">
        <v>1176</v>
      </c>
      <c r="L152" t="s">
        <v>25</v>
      </c>
      <c r="M152" t="s">
        <v>26</v>
      </c>
      <c r="N152" t="s">
        <v>143</v>
      </c>
      <c r="O152" t="s">
        <v>144</v>
      </c>
      <c r="P152">
        <v>19143</v>
      </c>
      <c r="Q152" t="s">
        <v>145</v>
      </c>
      <c r="R152" t="s">
        <v>1177</v>
      </c>
      <c r="S152" t="s">
        <v>70</v>
      </c>
      <c r="T152" t="s">
        <v>71</v>
      </c>
      <c r="U152" t="s">
        <v>1178</v>
      </c>
      <c r="V152" s="3">
        <v>290.89800000000002</v>
      </c>
      <c r="W152">
        <v>3</v>
      </c>
      <c r="X152" s="2">
        <v>0.4</v>
      </c>
      <c r="Y152" s="13">
        <v>-67.876199999999997</v>
      </c>
      <c r="Z152" s="2">
        <f>Y152/V152</f>
        <v>-0.23333333333333331</v>
      </c>
    </row>
    <row r="153" spans="1:26" x14ac:dyDescent="0.25">
      <c r="A153">
        <v>332</v>
      </c>
      <c r="B153" t="s">
        <v>1187</v>
      </c>
      <c r="C153" s="1">
        <v>42485</v>
      </c>
      <c r="D153">
        <f>YEAR(C153)</f>
        <v>2016</v>
      </c>
      <c r="E153">
        <f>MONTH(C153)</f>
        <v>4</v>
      </c>
      <c r="F153" t="str">
        <f>TEXT(Table1[[#This Row],[Order Date]],"mmm")</f>
        <v>Apr</v>
      </c>
      <c r="G153" t="str">
        <f>TEXT(Table1[[#This Row],[Order Date]],"ddd")</f>
        <v>Mon</v>
      </c>
      <c r="H153" s="1">
        <v>42489</v>
      </c>
      <c r="I153" t="s">
        <v>22</v>
      </c>
      <c r="J153" t="s">
        <v>1188</v>
      </c>
      <c r="K153" t="s">
        <v>1189</v>
      </c>
      <c r="L153" t="s">
        <v>25</v>
      </c>
      <c r="M153" t="s">
        <v>26</v>
      </c>
      <c r="N153" t="s">
        <v>143</v>
      </c>
      <c r="O153" t="s">
        <v>144</v>
      </c>
      <c r="P153">
        <v>19134</v>
      </c>
      <c r="Q153" t="s">
        <v>145</v>
      </c>
      <c r="R153" t="s">
        <v>1190</v>
      </c>
      <c r="S153" t="s">
        <v>70</v>
      </c>
      <c r="T153" t="s">
        <v>71</v>
      </c>
      <c r="U153" t="s">
        <v>1191</v>
      </c>
      <c r="V153" s="3">
        <v>82.8</v>
      </c>
      <c r="W153">
        <v>2</v>
      </c>
      <c r="X153" s="2">
        <v>0.4</v>
      </c>
      <c r="Y153" s="13">
        <v>-20.7</v>
      </c>
      <c r="Z153" s="2">
        <f>Y153/V153</f>
        <v>-0.25</v>
      </c>
    </row>
    <row r="154" spans="1:26" x14ac:dyDescent="0.25">
      <c r="A154">
        <v>335</v>
      </c>
      <c r="B154" t="s">
        <v>1196</v>
      </c>
      <c r="C154" s="1">
        <v>42248</v>
      </c>
      <c r="D154">
        <f>YEAR(C154)</f>
        <v>2015</v>
      </c>
      <c r="E154">
        <f>MONTH(C154)</f>
        <v>9</v>
      </c>
      <c r="F154" t="str">
        <f>TEXT(Table1[[#This Row],[Order Date]],"mmm")</f>
        <v>Sep</v>
      </c>
      <c r="G154" t="str">
        <f>TEXT(Table1[[#This Row],[Order Date]],"ddd")</f>
        <v>Tue</v>
      </c>
      <c r="H154" s="1">
        <v>42251</v>
      </c>
      <c r="I154" t="s">
        <v>22</v>
      </c>
      <c r="J154" t="s">
        <v>1197</v>
      </c>
      <c r="K154" t="s">
        <v>1198</v>
      </c>
      <c r="L154" t="s">
        <v>25</v>
      </c>
      <c r="M154" t="s">
        <v>26</v>
      </c>
      <c r="N154" t="s">
        <v>41</v>
      </c>
      <c r="O154" t="s">
        <v>42</v>
      </c>
      <c r="P154">
        <v>90045</v>
      </c>
      <c r="Q154" t="s">
        <v>43</v>
      </c>
      <c r="R154" t="s">
        <v>1199</v>
      </c>
      <c r="S154" t="s">
        <v>45</v>
      </c>
      <c r="T154" t="s">
        <v>74</v>
      </c>
      <c r="U154" t="s">
        <v>1200</v>
      </c>
      <c r="V154" s="3">
        <v>4.7519999999999998</v>
      </c>
      <c r="W154">
        <v>1</v>
      </c>
      <c r="X154" s="2">
        <v>0.2</v>
      </c>
      <c r="Y154" s="13">
        <v>1.6037999999999999</v>
      </c>
      <c r="Z154" s="2">
        <f>Y154/V154</f>
        <v>0.33749999999999997</v>
      </c>
    </row>
    <row r="155" spans="1:26" x14ac:dyDescent="0.25">
      <c r="A155">
        <v>338</v>
      </c>
      <c r="B155" t="s">
        <v>1206</v>
      </c>
      <c r="C155" s="1">
        <v>41832</v>
      </c>
      <c r="D155">
        <f>YEAR(C155)</f>
        <v>2014</v>
      </c>
      <c r="E155">
        <f>MONTH(C155)</f>
        <v>7</v>
      </c>
      <c r="F155" t="str">
        <f>TEXT(Table1[[#This Row],[Order Date]],"mmm")</f>
        <v>Jul</v>
      </c>
      <c r="G155" t="str">
        <f>TEXT(Table1[[#This Row],[Order Date]],"ddd")</f>
        <v>Sat</v>
      </c>
      <c r="H155" s="1">
        <v>41837</v>
      </c>
      <c r="I155" t="s">
        <v>49</v>
      </c>
      <c r="J155" t="s">
        <v>1207</v>
      </c>
      <c r="K155" t="s">
        <v>1208</v>
      </c>
      <c r="L155" t="s">
        <v>40</v>
      </c>
      <c r="M155" t="s">
        <v>26</v>
      </c>
      <c r="N155" t="s">
        <v>126</v>
      </c>
      <c r="O155" t="s">
        <v>42</v>
      </c>
      <c r="P155">
        <v>94122</v>
      </c>
      <c r="Q155" t="s">
        <v>43</v>
      </c>
      <c r="R155" t="s">
        <v>1209</v>
      </c>
      <c r="S155" t="s">
        <v>45</v>
      </c>
      <c r="T155" t="s">
        <v>74</v>
      </c>
      <c r="U155" t="s">
        <v>1210</v>
      </c>
      <c r="V155" s="3">
        <v>7.7119999999999997</v>
      </c>
      <c r="W155">
        <v>2</v>
      </c>
      <c r="X155" s="2">
        <v>0.2</v>
      </c>
      <c r="Y155" s="13">
        <v>2.7955999999999999</v>
      </c>
      <c r="Z155" s="2">
        <f>Y155/V155</f>
        <v>0.36249999999999999</v>
      </c>
    </row>
    <row r="156" spans="1:26" x14ac:dyDescent="0.25">
      <c r="A156">
        <v>340</v>
      </c>
      <c r="B156" t="s">
        <v>1213</v>
      </c>
      <c r="C156" s="1">
        <v>42177</v>
      </c>
      <c r="D156">
        <f>YEAR(C156)</f>
        <v>2015</v>
      </c>
      <c r="E156">
        <f>MONTH(C156)</f>
        <v>6</v>
      </c>
      <c r="F156" t="str">
        <f>TEXT(Table1[[#This Row],[Order Date]],"mmm")</f>
        <v>Jun</v>
      </c>
      <c r="G156" t="str">
        <f>TEXT(Table1[[#This Row],[Order Date]],"ddd")</f>
        <v>Mon</v>
      </c>
      <c r="H156" s="1">
        <v>42181</v>
      </c>
      <c r="I156" t="s">
        <v>22</v>
      </c>
      <c r="J156" t="s">
        <v>909</v>
      </c>
      <c r="K156" t="s">
        <v>910</v>
      </c>
      <c r="L156" t="s">
        <v>25</v>
      </c>
      <c r="M156" t="s">
        <v>26</v>
      </c>
      <c r="N156" t="s">
        <v>1214</v>
      </c>
      <c r="O156" t="s">
        <v>120</v>
      </c>
      <c r="P156">
        <v>84041</v>
      </c>
      <c r="Q156" t="s">
        <v>43</v>
      </c>
      <c r="R156" t="s">
        <v>1215</v>
      </c>
      <c r="S156" t="s">
        <v>45</v>
      </c>
      <c r="T156" t="s">
        <v>266</v>
      </c>
      <c r="U156" t="s">
        <v>1216</v>
      </c>
      <c r="V156" s="3">
        <v>4.96</v>
      </c>
      <c r="W156">
        <v>4</v>
      </c>
      <c r="X156" s="2">
        <v>0</v>
      </c>
      <c r="Y156" s="13">
        <v>2.3311999999999999</v>
      </c>
      <c r="Z156" s="2">
        <f>Y156/V156</f>
        <v>0.47</v>
      </c>
    </row>
    <row r="157" spans="1:26" x14ac:dyDescent="0.25">
      <c r="A157">
        <v>341</v>
      </c>
      <c r="B157" t="s">
        <v>1217</v>
      </c>
      <c r="C157" s="1">
        <v>41742</v>
      </c>
      <c r="D157">
        <f>YEAR(C157)</f>
        <v>2014</v>
      </c>
      <c r="E157">
        <f>MONTH(C157)</f>
        <v>4</v>
      </c>
      <c r="F157" t="str">
        <f>TEXT(Table1[[#This Row],[Order Date]],"mmm")</f>
        <v>Apr</v>
      </c>
      <c r="G157" t="str">
        <f>TEXT(Table1[[#This Row],[Order Date]],"ddd")</f>
        <v>Sun</v>
      </c>
      <c r="H157" s="1">
        <v>41746</v>
      </c>
      <c r="I157" t="s">
        <v>22</v>
      </c>
      <c r="J157" t="s">
        <v>575</v>
      </c>
      <c r="K157" t="s">
        <v>576</v>
      </c>
      <c r="L157" t="s">
        <v>40</v>
      </c>
      <c r="M157" t="s">
        <v>26</v>
      </c>
      <c r="N157" t="s">
        <v>143</v>
      </c>
      <c r="O157" t="s">
        <v>144</v>
      </c>
      <c r="P157">
        <v>19140</v>
      </c>
      <c r="Q157" t="s">
        <v>145</v>
      </c>
      <c r="R157" t="s">
        <v>1218</v>
      </c>
      <c r="S157" t="s">
        <v>45</v>
      </c>
      <c r="T157" t="s">
        <v>67</v>
      </c>
      <c r="U157" t="s">
        <v>1219</v>
      </c>
      <c r="V157" s="3">
        <v>17.856000000000002</v>
      </c>
      <c r="W157">
        <v>4</v>
      </c>
      <c r="X157" s="2">
        <v>0.2</v>
      </c>
      <c r="Y157" s="13">
        <v>1.1160000000000001</v>
      </c>
      <c r="Z157" s="2">
        <f>Y157/V157</f>
        <v>6.25E-2</v>
      </c>
    </row>
    <row r="158" spans="1:26" x14ac:dyDescent="0.25">
      <c r="A158">
        <v>345</v>
      </c>
      <c r="B158" t="s">
        <v>1222</v>
      </c>
      <c r="C158" s="1">
        <v>42358</v>
      </c>
      <c r="D158">
        <f>YEAR(C158)</f>
        <v>2015</v>
      </c>
      <c r="E158">
        <f>MONTH(C158)</f>
        <v>12</v>
      </c>
      <c r="F158" t="str">
        <f>TEXT(Table1[[#This Row],[Order Date]],"mmm")</f>
        <v>Dec</v>
      </c>
      <c r="G158" t="str">
        <f>TEXT(Table1[[#This Row],[Order Date]],"ddd")</f>
        <v>Sun</v>
      </c>
      <c r="H158" s="1">
        <v>42362</v>
      </c>
      <c r="I158" t="s">
        <v>49</v>
      </c>
      <c r="J158" t="s">
        <v>688</v>
      </c>
      <c r="K158" t="s">
        <v>689</v>
      </c>
      <c r="L158" t="s">
        <v>25</v>
      </c>
      <c r="M158" t="s">
        <v>26</v>
      </c>
      <c r="N158" t="s">
        <v>1223</v>
      </c>
      <c r="O158" t="s">
        <v>103</v>
      </c>
      <c r="P158">
        <v>78745</v>
      </c>
      <c r="Q158" t="s">
        <v>104</v>
      </c>
      <c r="R158" t="s">
        <v>121</v>
      </c>
      <c r="S158" t="s">
        <v>45</v>
      </c>
      <c r="T158" t="s">
        <v>58</v>
      </c>
      <c r="U158" t="s">
        <v>122</v>
      </c>
      <c r="V158" s="3">
        <v>88.8</v>
      </c>
      <c r="W158">
        <v>4</v>
      </c>
      <c r="X158" s="2">
        <v>0.2</v>
      </c>
      <c r="Y158" s="13">
        <v>-2.2200000000000002</v>
      </c>
      <c r="Z158" s="2">
        <f>Y158/V158</f>
        <v>-2.5000000000000001E-2</v>
      </c>
    </row>
    <row r="159" spans="1:26" x14ac:dyDescent="0.25">
      <c r="A159">
        <v>346</v>
      </c>
      <c r="B159" t="s">
        <v>1224</v>
      </c>
      <c r="C159" s="1">
        <v>42901</v>
      </c>
      <c r="D159">
        <f>YEAR(C159)</f>
        <v>2017</v>
      </c>
      <c r="E159">
        <f>MONTH(C159)</f>
        <v>6</v>
      </c>
      <c r="F159" t="str">
        <f>TEXT(Table1[[#This Row],[Order Date]],"mmm")</f>
        <v>Jun</v>
      </c>
      <c r="G159" t="str">
        <f>TEXT(Table1[[#This Row],[Order Date]],"ddd")</f>
        <v>Thu</v>
      </c>
      <c r="H159" s="1">
        <v>42905</v>
      </c>
      <c r="I159" t="s">
        <v>49</v>
      </c>
      <c r="J159" t="s">
        <v>1225</v>
      </c>
      <c r="K159" t="s">
        <v>1226</v>
      </c>
      <c r="L159" t="s">
        <v>25</v>
      </c>
      <c r="M159" t="s">
        <v>26</v>
      </c>
      <c r="N159" t="s">
        <v>126</v>
      </c>
      <c r="O159" t="s">
        <v>42</v>
      </c>
      <c r="P159">
        <v>94122</v>
      </c>
      <c r="Q159" t="s">
        <v>43</v>
      </c>
      <c r="R159" t="s">
        <v>551</v>
      </c>
      <c r="S159" t="s">
        <v>70</v>
      </c>
      <c r="T159" t="s">
        <v>71</v>
      </c>
      <c r="U159" t="s">
        <v>552</v>
      </c>
      <c r="V159" s="3">
        <v>47.975999999999999</v>
      </c>
      <c r="W159">
        <v>3</v>
      </c>
      <c r="X159" s="2">
        <v>0.2</v>
      </c>
      <c r="Y159" s="13">
        <v>4.7976000000000001</v>
      </c>
      <c r="Z159" s="2">
        <f>Y159/V159</f>
        <v>0.1</v>
      </c>
    </row>
    <row r="160" spans="1:26" x14ac:dyDescent="0.25">
      <c r="A160">
        <v>347</v>
      </c>
      <c r="B160" t="s">
        <v>1227</v>
      </c>
      <c r="C160" s="1">
        <v>42924</v>
      </c>
      <c r="D160">
        <f>YEAR(C160)</f>
        <v>2017</v>
      </c>
      <c r="E160">
        <f>MONTH(C160)</f>
        <v>7</v>
      </c>
      <c r="F160" t="str">
        <f>TEXT(Table1[[#This Row],[Order Date]],"mmm")</f>
        <v>Jul</v>
      </c>
      <c r="G160" t="str">
        <f>TEXT(Table1[[#This Row],[Order Date]],"ddd")</f>
        <v>Sat</v>
      </c>
      <c r="H160" s="1">
        <v>42928</v>
      </c>
      <c r="I160" t="s">
        <v>49</v>
      </c>
      <c r="J160" t="s">
        <v>1228</v>
      </c>
      <c r="K160" t="s">
        <v>1229</v>
      </c>
      <c r="L160" t="s">
        <v>25</v>
      </c>
      <c r="M160" t="s">
        <v>26</v>
      </c>
      <c r="N160" t="s">
        <v>1230</v>
      </c>
      <c r="O160" t="s">
        <v>1231</v>
      </c>
      <c r="P160">
        <v>1852</v>
      </c>
      <c r="Q160" t="s">
        <v>145</v>
      </c>
      <c r="R160" t="s">
        <v>775</v>
      </c>
      <c r="S160" t="s">
        <v>45</v>
      </c>
      <c r="T160" t="s">
        <v>67</v>
      </c>
      <c r="U160" t="s">
        <v>776</v>
      </c>
      <c r="V160" s="3">
        <v>7.56</v>
      </c>
      <c r="W160">
        <v>3</v>
      </c>
      <c r="X160" s="2">
        <v>0</v>
      </c>
      <c r="Y160" s="13">
        <v>3.0996000000000001</v>
      </c>
      <c r="Z160" s="2">
        <f>Y160/V160</f>
        <v>0.41000000000000003</v>
      </c>
    </row>
    <row r="161" spans="1:26" x14ac:dyDescent="0.25">
      <c r="A161">
        <v>350</v>
      </c>
      <c r="B161" t="s">
        <v>1234</v>
      </c>
      <c r="C161" s="1">
        <v>42614</v>
      </c>
      <c r="D161">
        <f>YEAR(C161)</f>
        <v>2016</v>
      </c>
      <c r="E161">
        <f>MONTH(C161)</f>
        <v>9</v>
      </c>
      <c r="F161" t="str">
        <f>TEXT(Table1[[#This Row],[Order Date]],"mmm")</f>
        <v>Sep</v>
      </c>
      <c r="G161" t="str">
        <f>TEXT(Table1[[#This Row],[Order Date]],"ddd")</f>
        <v>Thu</v>
      </c>
      <c r="H161" s="1">
        <v>42616</v>
      </c>
      <c r="I161" t="s">
        <v>185</v>
      </c>
      <c r="J161" t="s">
        <v>1235</v>
      </c>
      <c r="K161" t="s">
        <v>1236</v>
      </c>
      <c r="L161" t="s">
        <v>101</v>
      </c>
      <c r="M161" t="s">
        <v>26</v>
      </c>
      <c r="N161" t="s">
        <v>263</v>
      </c>
      <c r="O161" t="s">
        <v>264</v>
      </c>
      <c r="P161">
        <v>10009</v>
      </c>
      <c r="Q161" t="s">
        <v>145</v>
      </c>
      <c r="R161" t="s">
        <v>961</v>
      </c>
      <c r="S161" t="s">
        <v>70</v>
      </c>
      <c r="T161" t="s">
        <v>158</v>
      </c>
      <c r="U161" t="s">
        <v>962</v>
      </c>
      <c r="V161" s="3">
        <v>6.79</v>
      </c>
      <c r="W161">
        <v>1</v>
      </c>
      <c r="X161" s="2">
        <v>0</v>
      </c>
      <c r="Y161" s="13">
        <v>2.3086000000000002</v>
      </c>
      <c r="Z161" s="2">
        <f>Y161/V161</f>
        <v>0.34</v>
      </c>
    </row>
    <row r="162" spans="1:26" x14ac:dyDescent="0.25">
      <c r="A162">
        <v>355</v>
      </c>
      <c r="B162" t="s">
        <v>1243</v>
      </c>
      <c r="C162" s="1">
        <v>42468</v>
      </c>
      <c r="D162">
        <f>YEAR(C162)</f>
        <v>2016</v>
      </c>
      <c r="E162">
        <f>MONTH(C162)</f>
        <v>4</v>
      </c>
      <c r="F162" t="str">
        <f>TEXT(Table1[[#This Row],[Order Date]],"mmm")</f>
        <v>Apr</v>
      </c>
      <c r="G162" t="str">
        <f>TEXT(Table1[[#This Row],[Order Date]],"ddd")</f>
        <v>Fri</v>
      </c>
      <c r="H162" s="1">
        <v>42473</v>
      </c>
      <c r="I162" t="s">
        <v>49</v>
      </c>
      <c r="J162" t="s">
        <v>1244</v>
      </c>
      <c r="K162" t="s">
        <v>1245</v>
      </c>
      <c r="L162" t="s">
        <v>25</v>
      </c>
      <c r="M162" t="s">
        <v>26</v>
      </c>
      <c r="N162" t="s">
        <v>263</v>
      </c>
      <c r="O162" t="s">
        <v>264</v>
      </c>
      <c r="P162">
        <v>10035</v>
      </c>
      <c r="Q162" t="s">
        <v>145</v>
      </c>
      <c r="R162" t="s">
        <v>1246</v>
      </c>
      <c r="S162" t="s">
        <v>31</v>
      </c>
      <c r="T162" t="s">
        <v>32</v>
      </c>
      <c r="U162" t="s">
        <v>1247</v>
      </c>
      <c r="V162" s="3">
        <v>388.70400000000001</v>
      </c>
      <c r="W162">
        <v>6</v>
      </c>
      <c r="X162" s="2">
        <v>0.2</v>
      </c>
      <c r="Y162" s="13">
        <v>-4.8587999999999996</v>
      </c>
      <c r="Z162" s="2">
        <f>Y162/V162</f>
        <v>-1.2499999999999999E-2</v>
      </c>
    </row>
    <row r="163" spans="1:26" x14ac:dyDescent="0.25">
      <c r="A163">
        <v>359</v>
      </c>
      <c r="B163" t="s">
        <v>1254</v>
      </c>
      <c r="C163" s="1">
        <v>42483</v>
      </c>
      <c r="D163">
        <f>YEAR(C163)</f>
        <v>2016</v>
      </c>
      <c r="E163">
        <f>MONTH(C163)</f>
        <v>4</v>
      </c>
      <c r="F163" t="str">
        <f>TEXT(Table1[[#This Row],[Order Date]],"mmm")</f>
        <v>Apr</v>
      </c>
      <c r="G163" t="str">
        <f>TEXT(Table1[[#This Row],[Order Date]],"ddd")</f>
        <v>Sat</v>
      </c>
      <c r="H163" s="1">
        <v>42488</v>
      </c>
      <c r="I163" t="s">
        <v>49</v>
      </c>
      <c r="J163" t="s">
        <v>812</v>
      </c>
      <c r="K163" t="s">
        <v>813</v>
      </c>
      <c r="L163" t="s">
        <v>40</v>
      </c>
      <c r="M163" t="s">
        <v>26</v>
      </c>
      <c r="N163" t="s">
        <v>460</v>
      </c>
      <c r="O163" t="s">
        <v>87</v>
      </c>
      <c r="P163">
        <v>28205</v>
      </c>
      <c r="Q163" t="s">
        <v>29</v>
      </c>
      <c r="R163" t="s">
        <v>795</v>
      </c>
      <c r="S163" t="s">
        <v>45</v>
      </c>
      <c r="T163" t="s">
        <v>89</v>
      </c>
      <c r="U163" t="s">
        <v>796</v>
      </c>
      <c r="V163" s="3">
        <v>36.24</v>
      </c>
      <c r="W163">
        <v>5</v>
      </c>
      <c r="X163" s="2">
        <v>0.2</v>
      </c>
      <c r="Y163" s="13">
        <v>11.324999999999999</v>
      </c>
      <c r="Z163" s="2">
        <f>Y163/V163</f>
        <v>0.31249999999999994</v>
      </c>
    </row>
    <row r="164" spans="1:26" x14ac:dyDescent="0.25">
      <c r="A164">
        <v>360</v>
      </c>
      <c r="B164" t="s">
        <v>1255</v>
      </c>
      <c r="C164" s="1">
        <v>42802</v>
      </c>
      <c r="D164">
        <f>YEAR(C164)</f>
        <v>2017</v>
      </c>
      <c r="E164">
        <f>MONTH(C164)</f>
        <v>3</v>
      </c>
      <c r="F164" t="str">
        <f>TEXT(Table1[[#This Row],[Order Date]],"mmm")</f>
        <v>Mar</v>
      </c>
      <c r="G164" t="str">
        <f>TEXT(Table1[[#This Row],[Order Date]],"ddd")</f>
        <v>Wed</v>
      </c>
      <c r="H164" s="1">
        <v>42805</v>
      </c>
      <c r="I164" t="s">
        <v>185</v>
      </c>
      <c r="J164" t="s">
        <v>1256</v>
      </c>
      <c r="K164" t="s">
        <v>1257</v>
      </c>
      <c r="L164" t="s">
        <v>40</v>
      </c>
      <c r="M164" t="s">
        <v>26</v>
      </c>
      <c r="N164" t="s">
        <v>490</v>
      </c>
      <c r="O164" t="s">
        <v>1258</v>
      </c>
      <c r="P164">
        <v>31907</v>
      </c>
      <c r="Q164" t="s">
        <v>29</v>
      </c>
      <c r="R164" t="s">
        <v>1259</v>
      </c>
      <c r="S164" t="s">
        <v>45</v>
      </c>
      <c r="T164" t="s">
        <v>77</v>
      </c>
      <c r="U164" t="s">
        <v>1260</v>
      </c>
      <c r="V164" s="3">
        <v>647.84</v>
      </c>
      <c r="W164">
        <v>8</v>
      </c>
      <c r="X164" s="2">
        <v>0</v>
      </c>
      <c r="Y164" s="13">
        <v>168.4384</v>
      </c>
      <c r="Z164" s="2">
        <f>Y164/V164</f>
        <v>0.26</v>
      </c>
    </row>
    <row r="165" spans="1:26" x14ac:dyDescent="0.25">
      <c r="A165">
        <v>362</v>
      </c>
      <c r="B165" t="s">
        <v>1263</v>
      </c>
      <c r="C165" s="1">
        <v>43003</v>
      </c>
      <c r="D165">
        <f>YEAR(C165)</f>
        <v>2017</v>
      </c>
      <c r="E165">
        <f>MONTH(C165)</f>
        <v>9</v>
      </c>
      <c r="F165" t="str">
        <f>TEXT(Table1[[#This Row],[Order Date]],"mmm")</f>
        <v>Sep</v>
      </c>
      <c r="G165" t="str">
        <f>TEXT(Table1[[#This Row],[Order Date]],"ddd")</f>
        <v>Mon</v>
      </c>
      <c r="H165" s="1">
        <v>43009</v>
      </c>
      <c r="I165" t="s">
        <v>49</v>
      </c>
      <c r="J165" t="s">
        <v>1264</v>
      </c>
      <c r="K165" t="s">
        <v>1265</v>
      </c>
      <c r="L165" t="s">
        <v>25</v>
      </c>
      <c r="M165" t="s">
        <v>26</v>
      </c>
      <c r="N165" t="s">
        <v>263</v>
      </c>
      <c r="O165" t="s">
        <v>264</v>
      </c>
      <c r="P165">
        <v>10009</v>
      </c>
      <c r="Q165" t="s">
        <v>145</v>
      </c>
      <c r="R165" t="s">
        <v>1261</v>
      </c>
      <c r="S165" t="s">
        <v>45</v>
      </c>
      <c r="T165" t="s">
        <v>46</v>
      </c>
      <c r="U165" t="s">
        <v>1262</v>
      </c>
      <c r="V165" s="3">
        <v>20.7</v>
      </c>
      <c r="W165">
        <v>2</v>
      </c>
      <c r="X165" s="2">
        <v>0</v>
      </c>
      <c r="Y165" s="13">
        <v>9.9359999999999999</v>
      </c>
      <c r="Z165" s="2">
        <f>Y165/V165</f>
        <v>0.48000000000000004</v>
      </c>
    </row>
    <row r="166" spans="1:26" x14ac:dyDescent="0.25">
      <c r="A166">
        <v>366</v>
      </c>
      <c r="B166" t="s">
        <v>1272</v>
      </c>
      <c r="C166" s="1">
        <v>41906</v>
      </c>
      <c r="D166">
        <f>YEAR(C166)</f>
        <v>2014</v>
      </c>
      <c r="E166">
        <f>MONTH(C166)</f>
        <v>9</v>
      </c>
      <c r="F166" t="str">
        <f>TEXT(Table1[[#This Row],[Order Date]],"mmm")</f>
        <v>Sep</v>
      </c>
      <c r="G166" t="str">
        <f>TEXT(Table1[[#This Row],[Order Date]],"ddd")</f>
        <v>Wed</v>
      </c>
      <c r="H166" s="1">
        <v>41911</v>
      </c>
      <c r="I166" t="s">
        <v>49</v>
      </c>
      <c r="J166" t="s">
        <v>1273</v>
      </c>
      <c r="K166" t="s">
        <v>1274</v>
      </c>
      <c r="L166" t="s">
        <v>25</v>
      </c>
      <c r="M166" t="s">
        <v>26</v>
      </c>
      <c r="N166" t="s">
        <v>126</v>
      </c>
      <c r="O166" t="s">
        <v>42</v>
      </c>
      <c r="P166">
        <v>94109</v>
      </c>
      <c r="Q166" t="s">
        <v>43</v>
      </c>
      <c r="R166" t="s">
        <v>236</v>
      </c>
      <c r="S166" t="s">
        <v>45</v>
      </c>
      <c r="T166" t="s">
        <v>58</v>
      </c>
      <c r="U166" t="s">
        <v>237</v>
      </c>
      <c r="V166" s="3">
        <v>211.96</v>
      </c>
      <c r="W166">
        <v>4</v>
      </c>
      <c r="X166" s="2">
        <v>0</v>
      </c>
      <c r="Y166" s="13">
        <v>8.4784000000000006</v>
      </c>
      <c r="Z166" s="2">
        <f>Y166/V166</f>
        <v>0.04</v>
      </c>
    </row>
    <row r="167" spans="1:26" x14ac:dyDescent="0.25">
      <c r="A167">
        <v>367</v>
      </c>
      <c r="B167" t="s">
        <v>1275</v>
      </c>
      <c r="C167" s="1">
        <v>42664</v>
      </c>
      <c r="D167">
        <f>YEAR(C167)</f>
        <v>2016</v>
      </c>
      <c r="E167">
        <f>MONTH(C167)</f>
        <v>10</v>
      </c>
      <c r="F167" t="str">
        <f>TEXT(Table1[[#This Row],[Order Date]],"mmm")</f>
        <v>Oct</v>
      </c>
      <c r="G167" t="str">
        <f>TEXT(Table1[[#This Row],[Order Date]],"ddd")</f>
        <v>Fri</v>
      </c>
      <c r="H167" s="1">
        <v>42664</v>
      </c>
      <c r="I167" t="s">
        <v>1276</v>
      </c>
      <c r="J167" t="s">
        <v>1277</v>
      </c>
      <c r="K167" t="s">
        <v>1278</v>
      </c>
      <c r="L167" t="s">
        <v>40</v>
      </c>
      <c r="M167" t="s">
        <v>26</v>
      </c>
      <c r="N167" t="s">
        <v>1279</v>
      </c>
      <c r="O167" t="s">
        <v>740</v>
      </c>
      <c r="P167">
        <v>6040</v>
      </c>
      <c r="Q167" t="s">
        <v>145</v>
      </c>
      <c r="R167" t="s">
        <v>1280</v>
      </c>
      <c r="S167" t="s">
        <v>45</v>
      </c>
      <c r="T167" t="s">
        <v>74</v>
      </c>
      <c r="U167" t="s">
        <v>1281</v>
      </c>
      <c r="V167" s="3">
        <v>23.2</v>
      </c>
      <c r="W167">
        <v>4</v>
      </c>
      <c r="X167" s="2">
        <v>0</v>
      </c>
      <c r="Y167" s="13">
        <v>10.44</v>
      </c>
      <c r="Z167" s="2">
        <f>Y167/V167</f>
        <v>0.45</v>
      </c>
    </row>
    <row r="168" spans="1:26" x14ac:dyDescent="0.25">
      <c r="A168">
        <v>371</v>
      </c>
      <c r="B168" t="s">
        <v>1286</v>
      </c>
      <c r="C168" s="1">
        <v>42884</v>
      </c>
      <c r="D168">
        <f>YEAR(C168)</f>
        <v>2017</v>
      </c>
      <c r="E168">
        <f>MONTH(C168)</f>
        <v>5</v>
      </c>
      <c r="F168" t="str">
        <f>TEXT(Table1[[#This Row],[Order Date]],"mmm")</f>
        <v>May</v>
      </c>
      <c r="G168" t="str">
        <f>TEXT(Table1[[#This Row],[Order Date]],"ddd")</f>
        <v>Mon</v>
      </c>
      <c r="H168" s="1">
        <v>42890</v>
      </c>
      <c r="I168" t="s">
        <v>49</v>
      </c>
      <c r="J168" t="s">
        <v>1287</v>
      </c>
      <c r="K168" t="s">
        <v>1288</v>
      </c>
      <c r="L168" t="s">
        <v>25</v>
      </c>
      <c r="M168" t="s">
        <v>26</v>
      </c>
      <c r="N168" t="s">
        <v>1289</v>
      </c>
      <c r="O168" t="s">
        <v>103</v>
      </c>
      <c r="P168">
        <v>78550</v>
      </c>
      <c r="Q168" t="s">
        <v>104</v>
      </c>
      <c r="R168" t="s">
        <v>1290</v>
      </c>
      <c r="S168" t="s">
        <v>45</v>
      </c>
      <c r="T168" t="s">
        <v>89</v>
      </c>
      <c r="U168" t="s">
        <v>1291</v>
      </c>
      <c r="V168" s="3">
        <v>25.92</v>
      </c>
      <c r="W168">
        <v>5</v>
      </c>
      <c r="X168" s="2">
        <v>0.2</v>
      </c>
      <c r="Y168" s="13">
        <v>9.3960000000000008</v>
      </c>
      <c r="Z168" s="2">
        <f>Y168/V168</f>
        <v>0.36249999999999999</v>
      </c>
    </row>
    <row r="169" spans="1:26" x14ac:dyDescent="0.25">
      <c r="A169">
        <v>373</v>
      </c>
      <c r="B169" t="s">
        <v>1294</v>
      </c>
      <c r="C169" s="1">
        <v>41843</v>
      </c>
      <c r="D169">
        <f>YEAR(C169)</f>
        <v>2014</v>
      </c>
      <c r="E169">
        <f>MONTH(C169)</f>
        <v>7</v>
      </c>
      <c r="F169" t="str">
        <f>TEXT(Table1[[#This Row],[Order Date]],"mmm")</f>
        <v>Jul</v>
      </c>
      <c r="G169" t="str">
        <f>TEXT(Table1[[#This Row],[Order Date]],"ddd")</f>
        <v>Wed</v>
      </c>
      <c r="H169" s="1">
        <v>41847</v>
      </c>
      <c r="I169" t="s">
        <v>49</v>
      </c>
      <c r="J169" t="s">
        <v>1295</v>
      </c>
      <c r="K169" t="s">
        <v>1296</v>
      </c>
      <c r="L169" t="s">
        <v>25</v>
      </c>
      <c r="M169" t="s">
        <v>26</v>
      </c>
      <c r="N169" t="s">
        <v>1297</v>
      </c>
      <c r="O169" t="s">
        <v>303</v>
      </c>
      <c r="P169">
        <v>85705</v>
      </c>
      <c r="Q169" t="s">
        <v>43</v>
      </c>
      <c r="R169" t="s">
        <v>1194</v>
      </c>
      <c r="S169" t="s">
        <v>45</v>
      </c>
      <c r="T169" t="s">
        <v>74</v>
      </c>
      <c r="U169" t="s">
        <v>1195</v>
      </c>
      <c r="V169" s="3">
        <v>8.16</v>
      </c>
      <c r="W169">
        <v>5</v>
      </c>
      <c r="X169" s="2">
        <v>0.7</v>
      </c>
      <c r="Y169" s="13">
        <v>-5.7119999999999997</v>
      </c>
      <c r="Z169" s="2">
        <f>Y169/V169</f>
        <v>-0.7</v>
      </c>
    </row>
    <row r="170" spans="1:26" x14ac:dyDescent="0.25">
      <c r="A170">
        <v>377</v>
      </c>
      <c r="B170" t="s">
        <v>1304</v>
      </c>
      <c r="C170" s="1">
        <v>42641</v>
      </c>
      <c r="D170">
        <f>YEAR(C170)</f>
        <v>2016</v>
      </c>
      <c r="E170">
        <f>MONTH(C170)</f>
        <v>9</v>
      </c>
      <c r="F170" t="str">
        <f>TEXT(Table1[[#This Row],[Order Date]],"mmm")</f>
        <v>Sep</v>
      </c>
      <c r="G170" t="str">
        <f>TEXT(Table1[[#This Row],[Order Date]],"ddd")</f>
        <v>Wed</v>
      </c>
      <c r="H170" s="1">
        <v>42644</v>
      </c>
      <c r="I170" t="s">
        <v>185</v>
      </c>
      <c r="J170" t="s">
        <v>1305</v>
      </c>
      <c r="K170" t="s">
        <v>1306</v>
      </c>
      <c r="L170" t="s">
        <v>40</v>
      </c>
      <c r="M170" t="s">
        <v>26</v>
      </c>
      <c r="N170" t="s">
        <v>1307</v>
      </c>
      <c r="O170" t="s">
        <v>208</v>
      </c>
      <c r="P170">
        <v>62301</v>
      </c>
      <c r="Q170" t="s">
        <v>104</v>
      </c>
      <c r="R170" t="s">
        <v>1308</v>
      </c>
      <c r="S170" t="s">
        <v>45</v>
      </c>
      <c r="T170" t="s">
        <v>89</v>
      </c>
      <c r="U170" t="s">
        <v>1309</v>
      </c>
      <c r="V170" s="3">
        <v>99.135999999999996</v>
      </c>
      <c r="W170">
        <v>4</v>
      </c>
      <c r="X170" s="2">
        <v>0.2</v>
      </c>
      <c r="Y170" s="13">
        <v>30.98</v>
      </c>
      <c r="Z170" s="2">
        <f>Y170/V170</f>
        <v>0.3125</v>
      </c>
    </row>
    <row r="171" spans="1:26" x14ac:dyDescent="0.25">
      <c r="A171">
        <v>378</v>
      </c>
      <c r="B171" t="s">
        <v>1310</v>
      </c>
      <c r="C171" s="1">
        <v>42974</v>
      </c>
      <c r="D171">
        <f>YEAR(C171)</f>
        <v>2017</v>
      </c>
      <c r="E171">
        <f>MONTH(C171)</f>
        <v>8</v>
      </c>
      <c r="F171" t="str">
        <f>TEXT(Table1[[#This Row],[Order Date]],"mmm")</f>
        <v>Aug</v>
      </c>
      <c r="G171" t="str">
        <f>TEXT(Table1[[#This Row],[Order Date]],"ddd")</f>
        <v>Sun</v>
      </c>
      <c r="H171" s="1">
        <v>42979</v>
      </c>
      <c r="I171" t="s">
        <v>49</v>
      </c>
      <c r="J171" t="s">
        <v>1311</v>
      </c>
      <c r="K171" t="s">
        <v>1312</v>
      </c>
      <c r="L171" t="s">
        <v>40</v>
      </c>
      <c r="M171" t="s">
        <v>26</v>
      </c>
      <c r="N171" t="s">
        <v>606</v>
      </c>
      <c r="O171" t="s">
        <v>1231</v>
      </c>
      <c r="P171">
        <v>2038</v>
      </c>
      <c r="Q171" t="s">
        <v>145</v>
      </c>
      <c r="R171" t="s">
        <v>1313</v>
      </c>
      <c r="S171" t="s">
        <v>31</v>
      </c>
      <c r="T171" t="s">
        <v>55</v>
      </c>
      <c r="U171" t="s">
        <v>1314</v>
      </c>
      <c r="V171" s="3">
        <v>1488.424</v>
      </c>
      <c r="W171">
        <v>7</v>
      </c>
      <c r="X171" s="2">
        <v>0.3</v>
      </c>
      <c r="Y171" s="13">
        <v>-297.6848</v>
      </c>
      <c r="Z171" s="2">
        <f>Y171/V171</f>
        <v>-0.2</v>
      </c>
    </row>
    <row r="172" spans="1:26" x14ac:dyDescent="0.25">
      <c r="A172">
        <v>379</v>
      </c>
      <c r="B172" t="s">
        <v>1315</v>
      </c>
      <c r="C172" s="1">
        <v>42122</v>
      </c>
      <c r="D172">
        <f>YEAR(C172)</f>
        <v>2015</v>
      </c>
      <c r="E172">
        <f>MONTH(C172)</f>
        <v>4</v>
      </c>
      <c r="F172" t="str">
        <f>TEXT(Table1[[#This Row],[Order Date]],"mmm")</f>
        <v>Apr</v>
      </c>
      <c r="G172" t="str">
        <f>TEXT(Table1[[#This Row],[Order Date]],"ddd")</f>
        <v>Tue</v>
      </c>
      <c r="H172" s="1">
        <v>42129</v>
      </c>
      <c r="I172" t="s">
        <v>49</v>
      </c>
      <c r="J172" t="s">
        <v>1316</v>
      </c>
      <c r="K172" t="s">
        <v>1317</v>
      </c>
      <c r="L172" t="s">
        <v>25</v>
      </c>
      <c r="M172" t="s">
        <v>26</v>
      </c>
      <c r="N172" t="s">
        <v>181</v>
      </c>
      <c r="O172" t="s">
        <v>103</v>
      </c>
      <c r="P172">
        <v>77095</v>
      </c>
      <c r="Q172" t="s">
        <v>104</v>
      </c>
      <c r="R172" t="s">
        <v>1318</v>
      </c>
      <c r="S172" t="s">
        <v>45</v>
      </c>
      <c r="T172" t="s">
        <v>77</v>
      </c>
      <c r="U172" t="s">
        <v>1319</v>
      </c>
      <c r="V172" s="3">
        <v>8.6519999999999992</v>
      </c>
      <c r="W172">
        <v>3</v>
      </c>
      <c r="X172" s="2">
        <v>0.8</v>
      </c>
      <c r="Y172" s="13">
        <v>-20.3322</v>
      </c>
      <c r="Z172" s="2">
        <f>Y172/V172</f>
        <v>-2.35</v>
      </c>
    </row>
    <row r="173" spans="1:26" x14ac:dyDescent="0.25">
      <c r="A173">
        <v>382</v>
      </c>
      <c r="B173" t="s">
        <v>1324</v>
      </c>
      <c r="C173" s="1">
        <v>42671</v>
      </c>
      <c r="D173">
        <f>YEAR(C173)</f>
        <v>2016</v>
      </c>
      <c r="E173">
        <f>MONTH(C173)</f>
        <v>10</v>
      </c>
      <c r="F173" t="str">
        <f>TEXT(Table1[[#This Row],[Order Date]],"mmm")</f>
        <v>Oct</v>
      </c>
      <c r="G173" t="str">
        <f>TEXT(Table1[[#This Row],[Order Date]],"ddd")</f>
        <v>Fri</v>
      </c>
      <c r="H173" s="1">
        <v>42672</v>
      </c>
      <c r="I173" t="s">
        <v>185</v>
      </c>
      <c r="J173" t="s">
        <v>1325</v>
      </c>
      <c r="K173" t="s">
        <v>1326</v>
      </c>
      <c r="L173" t="s">
        <v>40</v>
      </c>
      <c r="M173" t="s">
        <v>26</v>
      </c>
      <c r="N173" t="s">
        <v>126</v>
      </c>
      <c r="O173" t="s">
        <v>42</v>
      </c>
      <c r="P173">
        <v>94109</v>
      </c>
      <c r="Q173" t="s">
        <v>43</v>
      </c>
      <c r="R173" t="s">
        <v>1327</v>
      </c>
      <c r="S173" t="s">
        <v>45</v>
      </c>
      <c r="T173" t="s">
        <v>89</v>
      </c>
      <c r="U173" t="s">
        <v>1328</v>
      </c>
      <c r="V173" s="3">
        <v>50.96</v>
      </c>
      <c r="W173">
        <v>7</v>
      </c>
      <c r="X173" s="2">
        <v>0</v>
      </c>
      <c r="Y173" s="13">
        <v>25.48</v>
      </c>
      <c r="Z173" s="2">
        <f>Y173/V173</f>
        <v>0.5</v>
      </c>
    </row>
    <row r="174" spans="1:26" x14ac:dyDescent="0.25">
      <c r="A174">
        <v>384</v>
      </c>
      <c r="B174" t="s">
        <v>1331</v>
      </c>
      <c r="C174" s="1">
        <v>42181</v>
      </c>
      <c r="D174">
        <f>YEAR(C174)</f>
        <v>2015</v>
      </c>
      <c r="E174">
        <f>MONTH(C174)</f>
        <v>6</v>
      </c>
      <c r="F174" t="str">
        <f>TEXT(Table1[[#This Row],[Order Date]],"mmm")</f>
        <v>Jun</v>
      </c>
      <c r="G174" t="str">
        <f>TEXT(Table1[[#This Row],[Order Date]],"ddd")</f>
        <v>Fri</v>
      </c>
      <c r="H174" s="1">
        <v>42184</v>
      </c>
      <c r="I174" t="s">
        <v>22</v>
      </c>
      <c r="J174" t="s">
        <v>1332</v>
      </c>
      <c r="K174" t="s">
        <v>1333</v>
      </c>
      <c r="L174" t="s">
        <v>40</v>
      </c>
      <c r="M174" t="s">
        <v>26</v>
      </c>
      <c r="N174" t="s">
        <v>1103</v>
      </c>
      <c r="O174" t="s">
        <v>235</v>
      </c>
      <c r="P174">
        <v>48180</v>
      </c>
      <c r="Q174" t="s">
        <v>104</v>
      </c>
      <c r="R174" t="s">
        <v>1334</v>
      </c>
      <c r="S174" t="s">
        <v>70</v>
      </c>
      <c r="T174" t="s">
        <v>158</v>
      </c>
      <c r="U174" t="s">
        <v>1335</v>
      </c>
      <c r="V174" s="3">
        <v>41.9</v>
      </c>
      <c r="W174">
        <v>2</v>
      </c>
      <c r="X174" s="2">
        <v>0</v>
      </c>
      <c r="Y174" s="13">
        <v>8.7989999999999995</v>
      </c>
      <c r="Z174" s="2">
        <f>Y174/V174</f>
        <v>0.21</v>
      </c>
    </row>
    <row r="175" spans="1:26" x14ac:dyDescent="0.25">
      <c r="A175">
        <v>385</v>
      </c>
      <c r="B175" t="s">
        <v>1336</v>
      </c>
      <c r="C175" s="1">
        <v>42335</v>
      </c>
      <c r="D175">
        <f>YEAR(C175)</f>
        <v>2015</v>
      </c>
      <c r="E175">
        <f>MONTH(C175)</f>
        <v>11</v>
      </c>
      <c r="F175" t="str">
        <f>TEXT(Table1[[#This Row],[Order Date]],"mmm")</f>
        <v>Nov</v>
      </c>
      <c r="G175" t="str">
        <f>TEXT(Table1[[#This Row],[Order Date]],"ddd")</f>
        <v>Fri</v>
      </c>
      <c r="H175" s="1">
        <v>42340</v>
      </c>
      <c r="I175" t="s">
        <v>49</v>
      </c>
      <c r="J175" t="s">
        <v>1337</v>
      </c>
      <c r="K175" t="s">
        <v>1338</v>
      </c>
      <c r="L175" t="s">
        <v>25</v>
      </c>
      <c r="M175" t="s">
        <v>26</v>
      </c>
      <c r="N175" t="s">
        <v>1339</v>
      </c>
      <c r="O175" t="s">
        <v>53</v>
      </c>
      <c r="P175">
        <v>33024</v>
      </c>
      <c r="Q175" t="s">
        <v>29</v>
      </c>
      <c r="R175" t="s">
        <v>1340</v>
      </c>
      <c r="S175" t="s">
        <v>31</v>
      </c>
      <c r="T175" t="s">
        <v>55</v>
      </c>
      <c r="U175" t="s">
        <v>1341</v>
      </c>
      <c r="V175" s="3">
        <v>375.45749999999998</v>
      </c>
      <c r="W175">
        <v>3</v>
      </c>
      <c r="X175" s="2">
        <v>0.45</v>
      </c>
      <c r="Y175" s="13">
        <v>-157.0095</v>
      </c>
      <c r="Z175" s="2">
        <f>Y175/V175</f>
        <v>-0.41818181818181821</v>
      </c>
    </row>
    <row r="176" spans="1:26" x14ac:dyDescent="0.25">
      <c r="A176">
        <v>387</v>
      </c>
      <c r="B176" t="s">
        <v>1344</v>
      </c>
      <c r="C176" s="1">
        <v>42341</v>
      </c>
      <c r="D176">
        <f>YEAR(C176)</f>
        <v>2015</v>
      </c>
      <c r="E176">
        <f>MONTH(C176)</f>
        <v>12</v>
      </c>
      <c r="F176" t="str">
        <f>TEXT(Table1[[#This Row],[Order Date]],"mmm")</f>
        <v>Dec</v>
      </c>
      <c r="G176" t="str">
        <f>TEXT(Table1[[#This Row],[Order Date]],"ddd")</f>
        <v>Thu</v>
      </c>
      <c r="H176" s="1">
        <v>42345</v>
      </c>
      <c r="I176" t="s">
        <v>49</v>
      </c>
      <c r="J176" t="s">
        <v>1345</v>
      </c>
      <c r="K176" t="s">
        <v>1346</v>
      </c>
      <c r="L176" t="s">
        <v>40</v>
      </c>
      <c r="M176" t="s">
        <v>26</v>
      </c>
      <c r="N176" t="s">
        <v>143</v>
      </c>
      <c r="O176" t="s">
        <v>144</v>
      </c>
      <c r="P176">
        <v>19140</v>
      </c>
      <c r="Q176" t="s">
        <v>145</v>
      </c>
      <c r="R176" t="s">
        <v>1347</v>
      </c>
      <c r="S176" t="s">
        <v>70</v>
      </c>
      <c r="T176" t="s">
        <v>675</v>
      </c>
      <c r="U176" t="s">
        <v>1348</v>
      </c>
      <c r="V176" s="3">
        <v>482.34</v>
      </c>
      <c r="W176">
        <v>4</v>
      </c>
      <c r="X176" s="2">
        <v>0.7</v>
      </c>
      <c r="Y176" s="13">
        <v>-337.63799999999998</v>
      </c>
      <c r="Z176" s="2">
        <f>Y176/V176</f>
        <v>-0.7</v>
      </c>
    </row>
    <row r="177" spans="1:26" x14ac:dyDescent="0.25">
      <c r="A177">
        <v>389</v>
      </c>
      <c r="B177" t="s">
        <v>1351</v>
      </c>
      <c r="C177" s="1">
        <v>41967</v>
      </c>
      <c r="D177">
        <f>YEAR(C177)</f>
        <v>2014</v>
      </c>
      <c r="E177">
        <f>MONTH(C177)</f>
        <v>11</v>
      </c>
      <c r="F177" t="str">
        <f>TEXT(Table1[[#This Row],[Order Date]],"mmm")</f>
        <v>Nov</v>
      </c>
      <c r="G177" t="str">
        <f>TEXT(Table1[[#This Row],[Order Date]],"ddd")</f>
        <v>Mon</v>
      </c>
      <c r="H177" s="1">
        <v>41969</v>
      </c>
      <c r="I177" t="s">
        <v>185</v>
      </c>
      <c r="J177" t="s">
        <v>1352</v>
      </c>
      <c r="K177" t="s">
        <v>1353</v>
      </c>
      <c r="L177" t="s">
        <v>25</v>
      </c>
      <c r="M177" t="s">
        <v>26</v>
      </c>
      <c r="N177" t="s">
        <v>999</v>
      </c>
      <c r="O177" t="s">
        <v>491</v>
      </c>
      <c r="P177">
        <v>45231</v>
      </c>
      <c r="Q177" t="s">
        <v>145</v>
      </c>
      <c r="R177" t="s">
        <v>1354</v>
      </c>
      <c r="S177" t="s">
        <v>45</v>
      </c>
      <c r="T177" t="s">
        <v>67</v>
      </c>
      <c r="U177" t="s">
        <v>1355</v>
      </c>
      <c r="V177" s="3">
        <v>2.6240000000000001</v>
      </c>
      <c r="W177">
        <v>1</v>
      </c>
      <c r="X177" s="2">
        <v>0.2</v>
      </c>
      <c r="Y177" s="13">
        <v>0.4264</v>
      </c>
      <c r="Z177" s="2">
        <f>Y177/V177</f>
        <v>0.16250000000000001</v>
      </c>
    </row>
    <row r="178" spans="1:26" x14ac:dyDescent="0.25">
      <c r="A178">
        <v>390</v>
      </c>
      <c r="B178" t="s">
        <v>1356</v>
      </c>
      <c r="C178" s="1">
        <v>43080</v>
      </c>
      <c r="D178">
        <f>YEAR(C178)</f>
        <v>2017</v>
      </c>
      <c r="E178">
        <f>MONTH(C178)</f>
        <v>12</v>
      </c>
      <c r="F178" t="str">
        <f>TEXT(Table1[[#This Row],[Order Date]],"mmm")</f>
        <v>Dec</v>
      </c>
      <c r="G178" t="str">
        <f>TEXT(Table1[[#This Row],[Order Date]],"ddd")</f>
        <v>Mon</v>
      </c>
      <c r="H178" s="1">
        <v>43084</v>
      </c>
      <c r="I178" t="s">
        <v>49</v>
      </c>
      <c r="J178" t="s">
        <v>1357</v>
      </c>
      <c r="K178" t="s">
        <v>1358</v>
      </c>
      <c r="L178" t="s">
        <v>25</v>
      </c>
      <c r="M178" t="s">
        <v>26</v>
      </c>
      <c r="N178" t="s">
        <v>263</v>
      </c>
      <c r="O178" t="s">
        <v>264</v>
      </c>
      <c r="P178">
        <v>10009</v>
      </c>
      <c r="Q178" t="s">
        <v>145</v>
      </c>
      <c r="R178" t="s">
        <v>1359</v>
      </c>
      <c r="S178" t="s">
        <v>45</v>
      </c>
      <c r="T178" t="s">
        <v>74</v>
      </c>
      <c r="U178" t="s">
        <v>1360</v>
      </c>
      <c r="V178" s="3">
        <v>23.36</v>
      </c>
      <c r="W178">
        <v>4</v>
      </c>
      <c r="X178" s="2">
        <v>0.2</v>
      </c>
      <c r="Y178" s="13">
        <v>7.8840000000000003</v>
      </c>
      <c r="Z178" s="2">
        <f>Y178/V178</f>
        <v>0.33750000000000002</v>
      </c>
    </row>
    <row r="179" spans="1:26" x14ac:dyDescent="0.25">
      <c r="A179">
        <v>392</v>
      </c>
      <c r="B179" t="s">
        <v>1361</v>
      </c>
      <c r="C179" s="1">
        <v>41903</v>
      </c>
      <c r="D179">
        <f>YEAR(C179)</f>
        <v>2014</v>
      </c>
      <c r="E179">
        <f>MONTH(C179)</f>
        <v>9</v>
      </c>
      <c r="F179" t="str">
        <f>TEXT(Table1[[#This Row],[Order Date]],"mmm")</f>
        <v>Sep</v>
      </c>
      <c r="G179" t="str">
        <f>TEXT(Table1[[#This Row],[Order Date]],"ddd")</f>
        <v>Sun</v>
      </c>
      <c r="H179" s="1">
        <v>41905</v>
      </c>
      <c r="I179" t="s">
        <v>22</v>
      </c>
      <c r="J179" t="s">
        <v>1362</v>
      </c>
      <c r="K179" t="s">
        <v>1363</v>
      </c>
      <c r="L179" t="s">
        <v>25</v>
      </c>
      <c r="M179" t="s">
        <v>26</v>
      </c>
      <c r="N179" t="s">
        <v>1364</v>
      </c>
      <c r="O179" t="s">
        <v>95</v>
      </c>
      <c r="P179">
        <v>98198</v>
      </c>
      <c r="Q179" t="s">
        <v>43</v>
      </c>
      <c r="R179" t="s">
        <v>1365</v>
      </c>
      <c r="S179" t="s">
        <v>70</v>
      </c>
      <c r="T179" t="s">
        <v>71</v>
      </c>
      <c r="U179" t="s">
        <v>1366</v>
      </c>
      <c r="V179" s="3">
        <v>246.38399999999999</v>
      </c>
      <c r="W179">
        <v>2</v>
      </c>
      <c r="X179" s="2">
        <v>0.2</v>
      </c>
      <c r="Y179" s="13">
        <v>27.7182</v>
      </c>
      <c r="Z179" s="2">
        <f>Y179/V179</f>
        <v>0.1125</v>
      </c>
    </row>
    <row r="180" spans="1:26" x14ac:dyDescent="0.25">
      <c r="A180">
        <v>394</v>
      </c>
      <c r="B180" t="s">
        <v>1369</v>
      </c>
      <c r="C180" s="1">
        <v>41797</v>
      </c>
      <c r="D180">
        <f>YEAR(C180)</f>
        <v>2014</v>
      </c>
      <c r="E180">
        <f>MONTH(C180)</f>
        <v>6</v>
      </c>
      <c r="F180" t="str">
        <f>TEXT(Table1[[#This Row],[Order Date]],"mmm")</f>
        <v>Jun</v>
      </c>
      <c r="G180" t="str">
        <f>TEXT(Table1[[#This Row],[Order Date]],"ddd")</f>
        <v>Sat</v>
      </c>
      <c r="H180" s="1">
        <v>41800</v>
      </c>
      <c r="I180" t="s">
        <v>22</v>
      </c>
      <c r="J180" t="s">
        <v>1370</v>
      </c>
      <c r="K180" t="s">
        <v>1371</v>
      </c>
      <c r="L180" t="s">
        <v>40</v>
      </c>
      <c r="M180" t="s">
        <v>26</v>
      </c>
      <c r="N180" t="s">
        <v>1372</v>
      </c>
      <c r="O180" t="s">
        <v>208</v>
      </c>
      <c r="P180">
        <v>61604</v>
      </c>
      <c r="Q180" t="s">
        <v>104</v>
      </c>
      <c r="R180" t="s">
        <v>1373</v>
      </c>
      <c r="S180" t="s">
        <v>45</v>
      </c>
      <c r="T180" t="s">
        <v>74</v>
      </c>
      <c r="U180" t="s">
        <v>1374</v>
      </c>
      <c r="V180" s="3">
        <v>12.462</v>
      </c>
      <c r="W180">
        <v>3</v>
      </c>
      <c r="X180" s="2">
        <v>0.8</v>
      </c>
      <c r="Y180" s="13">
        <v>-20.5623</v>
      </c>
      <c r="Z180" s="2">
        <f>Y180/V180</f>
        <v>-1.6500000000000001</v>
      </c>
    </row>
    <row r="181" spans="1:26" x14ac:dyDescent="0.25">
      <c r="A181">
        <v>395</v>
      </c>
      <c r="B181" t="s">
        <v>1375</v>
      </c>
      <c r="C181" s="1">
        <v>42916</v>
      </c>
      <c r="D181">
        <f>YEAR(C181)</f>
        <v>2017</v>
      </c>
      <c r="E181">
        <f>MONTH(C181)</f>
        <v>6</v>
      </c>
      <c r="F181" t="str">
        <f>TEXT(Table1[[#This Row],[Order Date]],"mmm")</f>
        <v>Jun</v>
      </c>
      <c r="G181" t="str">
        <f>TEXT(Table1[[#This Row],[Order Date]],"ddd")</f>
        <v>Fri</v>
      </c>
      <c r="H181" s="1">
        <v>42921</v>
      </c>
      <c r="I181" t="s">
        <v>49</v>
      </c>
      <c r="J181" t="s">
        <v>1376</v>
      </c>
      <c r="K181" t="s">
        <v>1377</v>
      </c>
      <c r="L181" t="s">
        <v>101</v>
      </c>
      <c r="M181" t="s">
        <v>26</v>
      </c>
      <c r="N181" t="s">
        <v>1378</v>
      </c>
      <c r="O181" t="s">
        <v>1379</v>
      </c>
      <c r="P181">
        <v>89115</v>
      </c>
      <c r="Q181" t="s">
        <v>43</v>
      </c>
      <c r="R181" t="s">
        <v>1380</v>
      </c>
      <c r="S181" t="s">
        <v>45</v>
      </c>
      <c r="T181" t="s">
        <v>74</v>
      </c>
      <c r="U181" t="s">
        <v>1381</v>
      </c>
      <c r="V181" s="3">
        <v>75.792000000000002</v>
      </c>
      <c r="W181">
        <v>3</v>
      </c>
      <c r="X181" s="2">
        <v>0.2</v>
      </c>
      <c r="Y181" s="13">
        <v>25.579799999999999</v>
      </c>
      <c r="Z181" s="2">
        <f>Y181/V181</f>
        <v>0.33749999999999997</v>
      </c>
    </row>
    <row r="182" spans="1:26" x14ac:dyDescent="0.25">
      <c r="A182">
        <v>396</v>
      </c>
      <c r="B182" t="s">
        <v>1382</v>
      </c>
      <c r="C182" s="1">
        <v>43025</v>
      </c>
      <c r="D182">
        <f>YEAR(C182)</f>
        <v>2017</v>
      </c>
      <c r="E182">
        <f>MONTH(C182)</f>
        <v>10</v>
      </c>
      <c r="F182" t="str">
        <f>TEXT(Table1[[#This Row],[Order Date]],"mmm")</f>
        <v>Oct</v>
      </c>
      <c r="G182" t="str">
        <f>TEXT(Table1[[#This Row],[Order Date]],"ddd")</f>
        <v>Tue</v>
      </c>
      <c r="H182" s="1">
        <v>43027</v>
      </c>
      <c r="I182" t="s">
        <v>22</v>
      </c>
      <c r="J182" t="s">
        <v>1383</v>
      </c>
      <c r="K182" t="s">
        <v>1384</v>
      </c>
      <c r="L182" t="s">
        <v>40</v>
      </c>
      <c r="M182" t="s">
        <v>26</v>
      </c>
      <c r="N182" t="s">
        <v>1385</v>
      </c>
      <c r="O182" t="s">
        <v>1386</v>
      </c>
      <c r="P182">
        <v>2886</v>
      </c>
      <c r="Q182" t="s">
        <v>145</v>
      </c>
      <c r="R182" t="s">
        <v>1387</v>
      </c>
      <c r="S182" t="s">
        <v>45</v>
      </c>
      <c r="T182" t="s">
        <v>58</v>
      </c>
      <c r="U182" t="s">
        <v>1388</v>
      </c>
      <c r="V182" s="3">
        <v>49.96</v>
      </c>
      <c r="W182">
        <v>2</v>
      </c>
      <c r="X182" s="2">
        <v>0</v>
      </c>
      <c r="Y182" s="13">
        <v>9.4923999999999999</v>
      </c>
      <c r="Z182" s="2">
        <f>Y182/V182</f>
        <v>0.19</v>
      </c>
    </row>
    <row r="183" spans="1:26" x14ac:dyDescent="0.25">
      <c r="A183">
        <v>398</v>
      </c>
      <c r="B183" t="s">
        <v>1391</v>
      </c>
      <c r="C183" s="1">
        <v>42308</v>
      </c>
      <c r="D183">
        <f>YEAR(C183)</f>
        <v>2015</v>
      </c>
      <c r="E183">
        <f>MONTH(C183)</f>
        <v>10</v>
      </c>
      <c r="F183" t="str">
        <f>TEXT(Table1[[#This Row],[Order Date]],"mmm")</f>
        <v>Oct</v>
      </c>
      <c r="G183" t="str">
        <f>TEXT(Table1[[#This Row],[Order Date]],"ddd")</f>
        <v>Sat</v>
      </c>
      <c r="H183" s="1">
        <v>42312</v>
      </c>
      <c r="I183" t="s">
        <v>49</v>
      </c>
      <c r="J183" t="s">
        <v>99</v>
      </c>
      <c r="K183" t="s">
        <v>100</v>
      </c>
      <c r="L183" t="s">
        <v>101</v>
      </c>
      <c r="M183" t="s">
        <v>26</v>
      </c>
      <c r="N183" t="s">
        <v>321</v>
      </c>
      <c r="O183" t="s">
        <v>235</v>
      </c>
      <c r="P183">
        <v>49201</v>
      </c>
      <c r="Q183" t="s">
        <v>104</v>
      </c>
      <c r="R183" t="s">
        <v>1392</v>
      </c>
      <c r="S183" t="s">
        <v>45</v>
      </c>
      <c r="T183" t="s">
        <v>572</v>
      </c>
      <c r="U183" t="s">
        <v>1393</v>
      </c>
      <c r="V183" s="3">
        <v>70.12</v>
      </c>
      <c r="W183">
        <v>4</v>
      </c>
      <c r="X183" s="2">
        <v>0</v>
      </c>
      <c r="Y183" s="13">
        <v>21.036000000000001</v>
      </c>
      <c r="Z183" s="2">
        <f>Y183/V183</f>
        <v>0.3</v>
      </c>
    </row>
    <row r="184" spans="1:26" x14ac:dyDescent="0.25">
      <c r="A184">
        <v>399</v>
      </c>
      <c r="B184" t="s">
        <v>1394</v>
      </c>
      <c r="C184" s="1">
        <v>42621</v>
      </c>
      <c r="D184">
        <f>YEAR(C184)</f>
        <v>2016</v>
      </c>
      <c r="E184">
        <f>MONTH(C184)</f>
        <v>9</v>
      </c>
      <c r="F184" t="str">
        <f>TEXT(Table1[[#This Row],[Order Date]],"mmm")</f>
        <v>Sep</v>
      </c>
      <c r="G184" t="str">
        <f>TEXT(Table1[[#This Row],[Order Date]],"ddd")</f>
        <v>Thu</v>
      </c>
      <c r="H184" s="1">
        <v>42623</v>
      </c>
      <c r="I184" t="s">
        <v>22</v>
      </c>
      <c r="J184" t="s">
        <v>1395</v>
      </c>
      <c r="K184" t="s">
        <v>1396</v>
      </c>
      <c r="L184" t="s">
        <v>25</v>
      </c>
      <c r="M184" t="s">
        <v>26</v>
      </c>
      <c r="N184" t="s">
        <v>181</v>
      </c>
      <c r="O184" t="s">
        <v>103</v>
      </c>
      <c r="P184">
        <v>77036</v>
      </c>
      <c r="Q184" t="s">
        <v>104</v>
      </c>
      <c r="R184" t="s">
        <v>1397</v>
      </c>
      <c r="S184" t="s">
        <v>45</v>
      </c>
      <c r="T184" t="s">
        <v>58</v>
      </c>
      <c r="U184" t="s">
        <v>1398</v>
      </c>
      <c r="V184" s="3">
        <v>35.951999999999998</v>
      </c>
      <c r="W184">
        <v>3</v>
      </c>
      <c r="X184" s="2">
        <v>0.2</v>
      </c>
      <c r="Y184" s="13">
        <v>3.5952000000000002</v>
      </c>
      <c r="Z184" s="2">
        <f>Y184/V184</f>
        <v>0.1</v>
      </c>
    </row>
    <row r="185" spans="1:26" x14ac:dyDescent="0.25">
      <c r="A185">
        <v>403</v>
      </c>
      <c r="B185" t="s">
        <v>1401</v>
      </c>
      <c r="C185" s="1">
        <v>41997</v>
      </c>
      <c r="D185">
        <f>YEAR(C185)</f>
        <v>2014</v>
      </c>
      <c r="E185">
        <f>MONTH(C185)</f>
        <v>12</v>
      </c>
      <c r="F185" t="str">
        <f>TEXT(Table1[[#This Row],[Order Date]],"mmm")</f>
        <v>Dec</v>
      </c>
      <c r="G185" t="str">
        <f>TEXT(Table1[[#This Row],[Order Date]],"ddd")</f>
        <v>Wed</v>
      </c>
      <c r="H185" s="1">
        <v>41999</v>
      </c>
      <c r="I185" t="s">
        <v>185</v>
      </c>
      <c r="J185" t="s">
        <v>1402</v>
      </c>
      <c r="K185" t="s">
        <v>1403</v>
      </c>
      <c r="L185" t="s">
        <v>25</v>
      </c>
      <c r="M185" t="s">
        <v>26</v>
      </c>
      <c r="N185" t="s">
        <v>1404</v>
      </c>
      <c r="O185" t="s">
        <v>53</v>
      </c>
      <c r="P185">
        <v>33180</v>
      </c>
      <c r="Q185" t="s">
        <v>29</v>
      </c>
      <c r="R185" t="s">
        <v>1405</v>
      </c>
      <c r="S185" t="s">
        <v>45</v>
      </c>
      <c r="T185" t="s">
        <v>89</v>
      </c>
      <c r="U185" t="s">
        <v>1406</v>
      </c>
      <c r="V185" s="3">
        <v>9.5679999999999996</v>
      </c>
      <c r="W185">
        <v>2</v>
      </c>
      <c r="X185" s="2">
        <v>0.2</v>
      </c>
      <c r="Y185" s="13">
        <v>3.4683999999999999</v>
      </c>
      <c r="Z185" s="2">
        <f>Y185/V185</f>
        <v>0.36249999999999999</v>
      </c>
    </row>
    <row r="186" spans="1:26" x14ac:dyDescent="0.25">
      <c r="A186">
        <v>404</v>
      </c>
      <c r="B186" t="s">
        <v>1407</v>
      </c>
      <c r="C186" s="1">
        <v>41745</v>
      </c>
      <c r="D186">
        <f>YEAR(C186)</f>
        <v>2014</v>
      </c>
      <c r="E186">
        <f>MONTH(C186)</f>
        <v>4</v>
      </c>
      <c r="F186" t="str">
        <f>TEXT(Table1[[#This Row],[Order Date]],"mmm")</f>
        <v>Apr</v>
      </c>
      <c r="G186" t="str">
        <f>TEXT(Table1[[#This Row],[Order Date]],"ddd")</f>
        <v>Wed</v>
      </c>
      <c r="H186" s="1">
        <v>41749</v>
      </c>
      <c r="I186" t="s">
        <v>49</v>
      </c>
      <c r="J186" t="s">
        <v>620</v>
      </c>
      <c r="K186" t="s">
        <v>621</v>
      </c>
      <c r="L186" t="s">
        <v>40</v>
      </c>
      <c r="M186" t="s">
        <v>26</v>
      </c>
      <c r="N186" t="s">
        <v>514</v>
      </c>
      <c r="O186" t="s">
        <v>87</v>
      </c>
      <c r="P186">
        <v>28403</v>
      </c>
      <c r="Q186" t="s">
        <v>29</v>
      </c>
      <c r="R186" t="s">
        <v>1408</v>
      </c>
      <c r="S186" t="s">
        <v>45</v>
      </c>
      <c r="T186" t="s">
        <v>67</v>
      </c>
      <c r="U186" t="s">
        <v>1409</v>
      </c>
      <c r="V186" s="3">
        <v>39.072000000000003</v>
      </c>
      <c r="W186">
        <v>6</v>
      </c>
      <c r="X186" s="2">
        <v>0.2</v>
      </c>
      <c r="Y186" s="13">
        <v>9.7680000000000007</v>
      </c>
      <c r="Z186" s="2">
        <f>Y186/V186</f>
        <v>0.25</v>
      </c>
    </row>
    <row r="187" spans="1:26" x14ac:dyDescent="0.25">
      <c r="A187">
        <v>405</v>
      </c>
      <c r="B187" t="s">
        <v>1410</v>
      </c>
      <c r="C187" s="1">
        <v>43093</v>
      </c>
      <c r="D187">
        <f>YEAR(C187)</f>
        <v>2017</v>
      </c>
      <c r="E187">
        <f>MONTH(C187)</f>
        <v>12</v>
      </c>
      <c r="F187" t="str">
        <f>TEXT(Table1[[#This Row],[Order Date]],"mmm")</f>
        <v>Dec</v>
      </c>
      <c r="G187" t="str">
        <f>TEXT(Table1[[#This Row],[Order Date]],"ddd")</f>
        <v>Sun</v>
      </c>
      <c r="H187" s="1">
        <v>43098</v>
      </c>
      <c r="I187" t="s">
        <v>49</v>
      </c>
      <c r="J187" t="s">
        <v>1411</v>
      </c>
      <c r="K187" t="s">
        <v>1412</v>
      </c>
      <c r="L187" t="s">
        <v>25</v>
      </c>
      <c r="M187" t="s">
        <v>26</v>
      </c>
      <c r="N187" t="s">
        <v>263</v>
      </c>
      <c r="O187" t="s">
        <v>264</v>
      </c>
      <c r="P187">
        <v>10024</v>
      </c>
      <c r="Q187" t="s">
        <v>145</v>
      </c>
      <c r="R187" t="s">
        <v>1413</v>
      </c>
      <c r="S187" t="s">
        <v>45</v>
      </c>
      <c r="T187" t="s">
        <v>77</v>
      </c>
      <c r="U187" t="s">
        <v>1414</v>
      </c>
      <c r="V187" s="3">
        <v>35.909999999999997</v>
      </c>
      <c r="W187">
        <v>3</v>
      </c>
      <c r="X187" s="2">
        <v>0</v>
      </c>
      <c r="Y187" s="13">
        <v>9.6957000000000004</v>
      </c>
      <c r="Z187" s="2">
        <f>Y187/V187</f>
        <v>0.27</v>
      </c>
    </row>
    <row r="188" spans="1:26" x14ac:dyDescent="0.25">
      <c r="A188">
        <v>406</v>
      </c>
      <c r="B188" t="s">
        <v>1415</v>
      </c>
      <c r="C188" s="1">
        <v>43077</v>
      </c>
      <c r="D188">
        <f>YEAR(C188)</f>
        <v>2017</v>
      </c>
      <c r="E188">
        <f>MONTH(C188)</f>
        <v>12</v>
      </c>
      <c r="F188" t="str">
        <f>TEXT(Table1[[#This Row],[Order Date]],"mmm")</f>
        <v>Dec</v>
      </c>
      <c r="G188" t="str">
        <f>TEXT(Table1[[#This Row],[Order Date]],"ddd")</f>
        <v>Fri</v>
      </c>
      <c r="H188" s="1">
        <v>43081</v>
      </c>
      <c r="I188" t="s">
        <v>49</v>
      </c>
      <c r="J188" t="s">
        <v>1416</v>
      </c>
      <c r="K188" t="s">
        <v>1417</v>
      </c>
      <c r="L188" t="s">
        <v>25</v>
      </c>
      <c r="M188" t="s">
        <v>26</v>
      </c>
      <c r="N188" t="s">
        <v>126</v>
      </c>
      <c r="O188" t="s">
        <v>42</v>
      </c>
      <c r="P188">
        <v>94110</v>
      </c>
      <c r="Q188" t="s">
        <v>43</v>
      </c>
      <c r="R188" t="s">
        <v>1399</v>
      </c>
      <c r="S188" t="s">
        <v>70</v>
      </c>
      <c r="T188" t="s">
        <v>158</v>
      </c>
      <c r="U188" t="s">
        <v>1400</v>
      </c>
      <c r="V188" s="3">
        <v>179.95</v>
      </c>
      <c r="W188">
        <v>5</v>
      </c>
      <c r="X188" s="2">
        <v>0</v>
      </c>
      <c r="Y188" s="13">
        <v>37.789499999999997</v>
      </c>
      <c r="Z188" s="2">
        <f>Y188/V188</f>
        <v>0.21</v>
      </c>
    </row>
    <row r="189" spans="1:26" x14ac:dyDescent="0.25">
      <c r="A189">
        <v>415</v>
      </c>
      <c r="B189" t="s">
        <v>1431</v>
      </c>
      <c r="C189" s="1">
        <v>43042</v>
      </c>
      <c r="D189">
        <f>YEAR(C189)</f>
        <v>2017</v>
      </c>
      <c r="E189">
        <f>MONTH(C189)</f>
        <v>11</v>
      </c>
      <c r="F189" t="str">
        <f>TEXT(Table1[[#This Row],[Order Date]],"mmm")</f>
        <v>Nov</v>
      </c>
      <c r="G189" t="str">
        <f>TEXT(Table1[[#This Row],[Order Date]],"ddd")</f>
        <v>Fri</v>
      </c>
      <c r="H189" s="1">
        <v>43046</v>
      </c>
      <c r="I189" t="s">
        <v>49</v>
      </c>
      <c r="J189" t="s">
        <v>1432</v>
      </c>
      <c r="K189" t="s">
        <v>1433</v>
      </c>
      <c r="L189" t="s">
        <v>40</v>
      </c>
      <c r="M189" t="s">
        <v>26</v>
      </c>
      <c r="N189" t="s">
        <v>94</v>
      </c>
      <c r="O189" t="s">
        <v>95</v>
      </c>
      <c r="P189">
        <v>98105</v>
      </c>
      <c r="Q189" t="s">
        <v>43</v>
      </c>
      <c r="R189" t="s">
        <v>1434</v>
      </c>
      <c r="S189" t="s">
        <v>45</v>
      </c>
      <c r="T189" t="s">
        <v>89</v>
      </c>
      <c r="U189" t="s">
        <v>1435</v>
      </c>
      <c r="V189" s="3">
        <v>139.86000000000001</v>
      </c>
      <c r="W189">
        <v>7</v>
      </c>
      <c r="X189" s="2">
        <v>0</v>
      </c>
      <c r="Y189" s="13">
        <v>65.734200000000001</v>
      </c>
      <c r="Z189" s="2">
        <f>Y189/V189</f>
        <v>0.47</v>
      </c>
    </row>
    <row r="190" spans="1:26" x14ac:dyDescent="0.25">
      <c r="A190">
        <v>417</v>
      </c>
      <c r="B190" t="s">
        <v>1436</v>
      </c>
      <c r="C190" s="1">
        <v>42910</v>
      </c>
      <c r="D190">
        <f>YEAR(C190)</f>
        <v>2017</v>
      </c>
      <c r="E190">
        <f>MONTH(C190)</f>
        <v>6</v>
      </c>
      <c r="F190" t="str">
        <f>TEXT(Table1[[#This Row],[Order Date]],"mmm")</f>
        <v>Jun</v>
      </c>
      <c r="G190" t="str">
        <f>TEXT(Table1[[#This Row],[Order Date]],"ddd")</f>
        <v>Sat</v>
      </c>
      <c r="H190" s="1">
        <v>42914</v>
      </c>
      <c r="I190" t="s">
        <v>49</v>
      </c>
      <c r="J190" t="s">
        <v>1437</v>
      </c>
      <c r="K190" t="s">
        <v>1438</v>
      </c>
      <c r="L190" t="s">
        <v>25</v>
      </c>
      <c r="M190" t="s">
        <v>26</v>
      </c>
      <c r="N190" t="s">
        <v>1439</v>
      </c>
      <c r="O190" t="s">
        <v>42</v>
      </c>
      <c r="P190">
        <v>92646</v>
      </c>
      <c r="Q190" t="s">
        <v>43</v>
      </c>
      <c r="R190" t="s">
        <v>1440</v>
      </c>
      <c r="S190" t="s">
        <v>45</v>
      </c>
      <c r="T190" t="s">
        <v>67</v>
      </c>
      <c r="U190" t="s">
        <v>1441</v>
      </c>
      <c r="V190" s="3">
        <v>95.92</v>
      </c>
      <c r="W190">
        <v>8</v>
      </c>
      <c r="X190" s="2">
        <v>0</v>
      </c>
      <c r="Y190" s="13">
        <v>25.898399999999999</v>
      </c>
      <c r="Z190" s="2">
        <f>Y190/V190</f>
        <v>0.26999999999999996</v>
      </c>
    </row>
    <row r="191" spans="1:26" x14ac:dyDescent="0.25">
      <c r="A191">
        <v>418</v>
      </c>
      <c r="B191" t="s">
        <v>1442</v>
      </c>
      <c r="C191" s="1">
        <v>42474</v>
      </c>
      <c r="D191">
        <f>YEAR(C191)</f>
        <v>2016</v>
      </c>
      <c r="E191">
        <f>MONTH(C191)</f>
        <v>4</v>
      </c>
      <c r="F191" t="str">
        <f>TEXT(Table1[[#This Row],[Order Date]],"mmm")</f>
        <v>Apr</v>
      </c>
      <c r="G191" t="str">
        <f>TEXT(Table1[[#This Row],[Order Date]],"ddd")</f>
        <v>Thu</v>
      </c>
      <c r="H191" s="1">
        <v>42478</v>
      </c>
      <c r="I191" t="s">
        <v>49</v>
      </c>
      <c r="J191" t="s">
        <v>1443</v>
      </c>
      <c r="K191" t="s">
        <v>1444</v>
      </c>
      <c r="L191" t="s">
        <v>25</v>
      </c>
      <c r="M191" t="s">
        <v>26</v>
      </c>
      <c r="N191" t="s">
        <v>41</v>
      </c>
      <c r="O191" t="s">
        <v>42</v>
      </c>
      <c r="P191">
        <v>90004</v>
      </c>
      <c r="Q191" t="s">
        <v>43</v>
      </c>
      <c r="R191" t="s">
        <v>1445</v>
      </c>
      <c r="S191" t="s">
        <v>31</v>
      </c>
      <c r="T191" t="s">
        <v>35</v>
      </c>
      <c r="U191" t="s">
        <v>1446</v>
      </c>
      <c r="V191" s="3">
        <v>383.8</v>
      </c>
      <c r="W191">
        <v>5</v>
      </c>
      <c r="X191" s="2">
        <v>0.2</v>
      </c>
      <c r="Y191" s="13">
        <v>38.380000000000003</v>
      </c>
      <c r="Z191" s="2">
        <f>Y191/V191</f>
        <v>0.1</v>
      </c>
    </row>
    <row r="192" spans="1:26" x14ac:dyDescent="0.25">
      <c r="A192">
        <v>419</v>
      </c>
      <c r="B192" t="s">
        <v>1447</v>
      </c>
      <c r="C192" s="1">
        <v>43045</v>
      </c>
      <c r="D192">
        <f>YEAR(C192)</f>
        <v>2017</v>
      </c>
      <c r="E192">
        <f>MONTH(C192)</f>
        <v>11</v>
      </c>
      <c r="F192" t="str">
        <f>TEXT(Table1[[#This Row],[Order Date]],"mmm")</f>
        <v>Nov</v>
      </c>
      <c r="G192" t="str">
        <f>TEXT(Table1[[#This Row],[Order Date]],"ddd")</f>
        <v>Mon</v>
      </c>
      <c r="H192" s="1">
        <v>43049</v>
      </c>
      <c r="I192" t="s">
        <v>49</v>
      </c>
      <c r="J192" t="s">
        <v>1256</v>
      </c>
      <c r="K192" t="s">
        <v>1257</v>
      </c>
      <c r="L192" t="s">
        <v>40</v>
      </c>
      <c r="M192" t="s">
        <v>26</v>
      </c>
      <c r="N192" t="s">
        <v>1448</v>
      </c>
      <c r="O192" t="s">
        <v>28</v>
      </c>
      <c r="P192">
        <v>40475</v>
      </c>
      <c r="Q192" t="s">
        <v>29</v>
      </c>
      <c r="R192" t="s">
        <v>1449</v>
      </c>
      <c r="S192" t="s">
        <v>45</v>
      </c>
      <c r="T192" t="s">
        <v>89</v>
      </c>
      <c r="U192" t="s">
        <v>1450</v>
      </c>
      <c r="V192" s="3">
        <v>5.78</v>
      </c>
      <c r="W192">
        <v>1</v>
      </c>
      <c r="X192" s="2">
        <v>0</v>
      </c>
      <c r="Y192" s="13">
        <v>2.8321999999999998</v>
      </c>
      <c r="Z192" s="2">
        <f>Y192/V192</f>
        <v>0.48999999999999994</v>
      </c>
    </row>
    <row r="193" spans="1:26" x14ac:dyDescent="0.25">
      <c r="A193">
        <v>422</v>
      </c>
      <c r="B193" t="s">
        <v>1455</v>
      </c>
      <c r="C193" s="1">
        <v>41812</v>
      </c>
      <c r="D193">
        <f>YEAR(C193)</f>
        <v>2014</v>
      </c>
      <c r="E193">
        <f>MONTH(C193)</f>
        <v>6</v>
      </c>
      <c r="F193" t="str">
        <f>TEXT(Table1[[#This Row],[Order Date]],"mmm")</f>
        <v>Jun</v>
      </c>
      <c r="G193" t="str">
        <f>TEXT(Table1[[#This Row],[Order Date]],"ddd")</f>
        <v>Sun</v>
      </c>
      <c r="H193" s="1">
        <v>41815</v>
      </c>
      <c r="I193" t="s">
        <v>185</v>
      </c>
      <c r="J193" t="s">
        <v>325</v>
      </c>
      <c r="K193" t="s">
        <v>326</v>
      </c>
      <c r="L193" t="s">
        <v>25</v>
      </c>
      <c r="M193" t="s">
        <v>26</v>
      </c>
      <c r="N193" t="s">
        <v>1456</v>
      </c>
      <c r="O193" t="s">
        <v>450</v>
      </c>
      <c r="P193">
        <v>80027</v>
      </c>
      <c r="Q193" t="s">
        <v>43</v>
      </c>
      <c r="R193" t="s">
        <v>1457</v>
      </c>
      <c r="S193" t="s">
        <v>70</v>
      </c>
      <c r="T193" t="s">
        <v>158</v>
      </c>
      <c r="U193" t="s">
        <v>1458</v>
      </c>
      <c r="V193" s="3">
        <v>196.75200000000001</v>
      </c>
      <c r="W193">
        <v>6</v>
      </c>
      <c r="X193" s="2">
        <v>0.2</v>
      </c>
      <c r="Y193" s="13">
        <v>56.566200000000002</v>
      </c>
      <c r="Z193" s="2">
        <f>Y193/V193</f>
        <v>0.28749999999999998</v>
      </c>
    </row>
    <row r="194" spans="1:26" x14ac:dyDescent="0.25">
      <c r="A194">
        <v>423</v>
      </c>
      <c r="B194" t="s">
        <v>1459</v>
      </c>
      <c r="C194" s="1">
        <v>43027</v>
      </c>
      <c r="D194">
        <f>YEAR(C194)</f>
        <v>2017</v>
      </c>
      <c r="E194">
        <f>MONTH(C194)</f>
        <v>10</v>
      </c>
      <c r="F194" t="str">
        <f>TEXT(Table1[[#This Row],[Order Date]],"mmm")</f>
        <v>Oct</v>
      </c>
      <c r="G194" t="str">
        <f>TEXT(Table1[[#This Row],[Order Date]],"ddd")</f>
        <v>Thu</v>
      </c>
      <c r="H194" s="1">
        <v>43031</v>
      </c>
      <c r="I194" t="s">
        <v>49</v>
      </c>
      <c r="J194" t="s">
        <v>1460</v>
      </c>
      <c r="K194" t="s">
        <v>1461</v>
      </c>
      <c r="L194" t="s">
        <v>40</v>
      </c>
      <c r="M194" t="s">
        <v>26</v>
      </c>
      <c r="N194" t="s">
        <v>1462</v>
      </c>
      <c r="O194" t="s">
        <v>1231</v>
      </c>
      <c r="P194">
        <v>1841</v>
      </c>
      <c r="Q194" t="s">
        <v>145</v>
      </c>
      <c r="R194" t="s">
        <v>1463</v>
      </c>
      <c r="S194" t="s">
        <v>31</v>
      </c>
      <c r="T194" t="s">
        <v>64</v>
      </c>
      <c r="U194" t="s">
        <v>1464</v>
      </c>
      <c r="V194" s="3">
        <v>56.56</v>
      </c>
      <c r="W194">
        <v>4</v>
      </c>
      <c r="X194" s="2">
        <v>0</v>
      </c>
      <c r="Y194" s="13">
        <v>14.7056</v>
      </c>
      <c r="Z194" s="2">
        <f>Y194/V194</f>
        <v>0.26</v>
      </c>
    </row>
    <row r="195" spans="1:26" x14ac:dyDescent="0.25">
      <c r="A195">
        <v>425</v>
      </c>
      <c r="B195" t="s">
        <v>1467</v>
      </c>
      <c r="C195" s="1">
        <v>42968</v>
      </c>
      <c r="D195">
        <f>YEAR(C195)</f>
        <v>2017</v>
      </c>
      <c r="E195">
        <f>MONTH(C195)</f>
        <v>8</v>
      </c>
      <c r="F195" t="str">
        <f>TEXT(Table1[[#This Row],[Order Date]],"mmm")</f>
        <v>Aug</v>
      </c>
      <c r="G195" t="str">
        <f>TEXT(Table1[[#This Row],[Order Date]],"ddd")</f>
        <v>Mon</v>
      </c>
      <c r="H195" s="1">
        <v>42970</v>
      </c>
      <c r="I195" t="s">
        <v>22</v>
      </c>
      <c r="J195" t="s">
        <v>1468</v>
      </c>
      <c r="K195" t="s">
        <v>1469</v>
      </c>
      <c r="L195" t="s">
        <v>25</v>
      </c>
      <c r="M195" t="s">
        <v>26</v>
      </c>
      <c r="N195" t="s">
        <v>321</v>
      </c>
      <c r="O195" t="s">
        <v>1470</v>
      </c>
      <c r="P195">
        <v>39212</v>
      </c>
      <c r="Q195" t="s">
        <v>29</v>
      </c>
      <c r="R195" t="s">
        <v>1471</v>
      </c>
      <c r="S195" t="s">
        <v>31</v>
      </c>
      <c r="T195" t="s">
        <v>35</v>
      </c>
      <c r="U195" t="s">
        <v>1472</v>
      </c>
      <c r="V195" s="3">
        <v>866.4</v>
      </c>
      <c r="W195">
        <v>4</v>
      </c>
      <c r="X195" s="2">
        <v>0</v>
      </c>
      <c r="Y195" s="13">
        <v>225.26400000000001</v>
      </c>
      <c r="Z195" s="2">
        <f>Y195/V195</f>
        <v>0.26</v>
      </c>
    </row>
    <row r="196" spans="1:26" x14ac:dyDescent="0.25">
      <c r="A196">
        <v>426</v>
      </c>
      <c r="B196" t="s">
        <v>1473</v>
      </c>
      <c r="C196" s="1">
        <v>43062</v>
      </c>
      <c r="D196">
        <f>YEAR(C196)</f>
        <v>2017</v>
      </c>
      <c r="E196">
        <f>MONTH(C196)</f>
        <v>11</v>
      </c>
      <c r="F196" t="str">
        <f>TEXT(Table1[[#This Row],[Order Date]],"mmm")</f>
        <v>Nov</v>
      </c>
      <c r="G196" t="str">
        <f>TEXT(Table1[[#This Row],[Order Date]],"ddd")</f>
        <v>Thu</v>
      </c>
      <c r="H196" s="1">
        <v>43065</v>
      </c>
      <c r="I196" t="s">
        <v>22</v>
      </c>
      <c r="J196" t="s">
        <v>261</v>
      </c>
      <c r="K196" t="s">
        <v>262</v>
      </c>
      <c r="L196" t="s">
        <v>40</v>
      </c>
      <c r="M196" t="s">
        <v>26</v>
      </c>
      <c r="N196" t="s">
        <v>1474</v>
      </c>
      <c r="O196" t="s">
        <v>235</v>
      </c>
      <c r="P196">
        <v>48187</v>
      </c>
      <c r="Q196" t="s">
        <v>104</v>
      </c>
      <c r="R196" t="s">
        <v>1475</v>
      </c>
      <c r="S196" t="s">
        <v>31</v>
      </c>
      <c r="T196" t="s">
        <v>64</v>
      </c>
      <c r="U196" t="s">
        <v>1476</v>
      </c>
      <c r="V196" s="3">
        <v>28.4</v>
      </c>
      <c r="W196">
        <v>2</v>
      </c>
      <c r="X196" s="2">
        <v>0</v>
      </c>
      <c r="Y196" s="13">
        <v>11.076000000000001</v>
      </c>
      <c r="Z196" s="2">
        <f>Y196/V196</f>
        <v>0.39</v>
      </c>
    </row>
    <row r="197" spans="1:26" x14ac:dyDescent="0.25">
      <c r="A197">
        <v>428</v>
      </c>
      <c r="B197" t="s">
        <v>1479</v>
      </c>
      <c r="C197" s="1">
        <v>41894</v>
      </c>
      <c r="D197">
        <f>YEAR(C197)</f>
        <v>2014</v>
      </c>
      <c r="E197">
        <f>MONTH(C197)</f>
        <v>9</v>
      </c>
      <c r="F197" t="str">
        <f>TEXT(Table1[[#This Row],[Order Date]],"mmm")</f>
        <v>Sep</v>
      </c>
      <c r="G197" t="str">
        <f>TEXT(Table1[[#This Row],[Order Date]],"ddd")</f>
        <v>Fri</v>
      </c>
      <c r="H197" s="1">
        <v>41895</v>
      </c>
      <c r="I197" t="s">
        <v>185</v>
      </c>
      <c r="J197" t="s">
        <v>1480</v>
      </c>
      <c r="K197" t="s">
        <v>1481</v>
      </c>
      <c r="L197" t="s">
        <v>101</v>
      </c>
      <c r="M197" t="s">
        <v>26</v>
      </c>
      <c r="N197" t="s">
        <v>1482</v>
      </c>
      <c r="O197" t="s">
        <v>264</v>
      </c>
      <c r="P197">
        <v>10801</v>
      </c>
      <c r="Q197" t="s">
        <v>145</v>
      </c>
      <c r="R197" t="s">
        <v>1483</v>
      </c>
      <c r="S197" t="s">
        <v>70</v>
      </c>
      <c r="T197" t="s">
        <v>675</v>
      </c>
      <c r="U197" t="s">
        <v>1484</v>
      </c>
      <c r="V197" s="3">
        <v>69.989999999999995</v>
      </c>
      <c r="W197">
        <v>1</v>
      </c>
      <c r="X197" s="2">
        <v>0</v>
      </c>
      <c r="Y197" s="13">
        <v>30.095700000000001</v>
      </c>
      <c r="Z197" s="2">
        <f>Y197/V197</f>
        <v>0.43000000000000005</v>
      </c>
    </row>
    <row r="198" spans="1:26" x14ac:dyDescent="0.25">
      <c r="A198">
        <v>429</v>
      </c>
      <c r="B198" t="s">
        <v>1485</v>
      </c>
      <c r="C198" s="1">
        <v>43009</v>
      </c>
      <c r="D198">
        <f>YEAR(C198)</f>
        <v>2017</v>
      </c>
      <c r="E198">
        <f>MONTH(C198)</f>
        <v>10</v>
      </c>
      <c r="F198" t="str">
        <f>TEXT(Table1[[#This Row],[Order Date]],"mmm")</f>
        <v>Oct</v>
      </c>
      <c r="G198" t="str">
        <f>TEXT(Table1[[#This Row],[Order Date]],"ddd")</f>
        <v>Sun</v>
      </c>
      <c r="H198" s="1">
        <v>43016</v>
      </c>
      <c r="I198" t="s">
        <v>49</v>
      </c>
      <c r="J198" t="s">
        <v>1486</v>
      </c>
      <c r="K198" t="s">
        <v>1487</v>
      </c>
      <c r="L198" t="s">
        <v>40</v>
      </c>
      <c r="M198" t="s">
        <v>26</v>
      </c>
      <c r="N198" t="s">
        <v>671</v>
      </c>
      <c r="O198" t="s">
        <v>103</v>
      </c>
      <c r="P198">
        <v>78207</v>
      </c>
      <c r="Q198" t="s">
        <v>104</v>
      </c>
      <c r="R198" t="s">
        <v>1488</v>
      </c>
      <c r="S198" t="s">
        <v>45</v>
      </c>
      <c r="T198" t="s">
        <v>67</v>
      </c>
      <c r="U198" t="s">
        <v>1489</v>
      </c>
      <c r="V198" s="3">
        <v>6.6719999999999997</v>
      </c>
      <c r="W198">
        <v>6</v>
      </c>
      <c r="X198" s="2">
        <v>0.2</v>
      </c>
      <c r="Y198" s="13">
        <v>0.50039999999999996</v>
      </c>
      <c r="Z198" s="2">
        <f>Y198/V198</f>
        <v>7.4999999999999997E-2</v>
      </c>
    </row>
    <row r="199" spans="1:26" x14ac:dyDescent="0.25">
      <c r="A199">
        <v>430</v>
      </c>
      <c r="B199" t="s">
        <v>1490</v>
      </c>
      <c r="C199" s="1">
        <v>42475</v>
      </c>
      <c r="D199">
        <f>YEAR(C199)</f>
        <v>2016</v>
      </c>
      <c r="E199">
        <f>MONTH(C199)</f>
        <v>4</v>
      </c>
      <c r="F199" t="str">
        <f>TEXT(Table1[[#This Row],[Order Date]],"mmm")</f>
        <v>Apr</v>
      </c>
      <c r="G199" t="str">
        <f>TEXT(Table1[[#This Row],[Order Date]],"ddd")</f>
        <v>Fri</v>
      </c>
      <c r="H199" s="1">
        <v>42481</v>
      </c>
      <c r="I199" t="s">
        <v>49</v>
      </c>
      <c r="J199" t="s">
        <v>1491</v>
      </c>
      <c r="K199" t="s">
        <v>1492</v>
      </c>
      <c r="L199" t="s">
        <v>101</v>
      </c>
      <c r="M199" t="s">
        <v>26</v>
      </c>
      <c r="N199" t="s">
        <v>1493</v>
      </c>
      <c r="O199" t="s">
        <v>87</v>
      </c>
      <c r="P199">
        <v>28052</v>
      </c>
      <c r="Q199" t="s">
        <v>29</v>
      </c>
      <c r="R199" t="s">
        <v>1494</v>
      </c>
      <c r="S199" t="s">
        <v>45</v>
      </c>
      <c r="T199" t="s">
        <v>74</v>
      </c>
      <c r="U199" t="s">
        <v>1495</v>
      </c>
      <c r="V199" s="3">
        <v>189.58799999999999</v>
      </c>
      <c r="W199">
        <v>2</v>
      </c>
      <c r="X199" s="2">
        <v>0.7</v>
      </c>
      <c r="Y199" s="13">
        <v>-145.35079999999999</v>
      </c>
      <c r="Z199" s="2">
        <f>Y199/V199</f>
        <v>-0.76666666666666661</v>
      </c>
    </row>
    <row r="200" spans="1:26" x14ac:dyDescent="0.25">
      <c r="A200">
        <v>434</v>
      </c>
      <c r="B200" t="s">
        <v>1498</v>
      </c>
      <c r="C200" s="1">
        <v>42527</v>
      </c>
      <c r="D200">
        <f>YEAR(C200)</f>
        <v>2016</v>
      </c>
      <c r="E200">
        <f>MONTH(C200)</f>
        <v>6</v>
      </c>
      <c r="F200" t="str">
        <f>TEXT(Table1[[#This Row],[Order Date]],"mmm")</f>
        <v>Jun</v>
      </c>
      <c r="G200" t="str">
        <f>TEXT(Table1[[#This Row],[Order Date]],"ddd")</f>
        <v>Mon</v>
      </c>
      <c r="H200" s="1">
        <v>42528</v>
      </c>
      <c r="I200" t="s">
        <v>185</v>
      </c>
      <c r="J200" t="s">
        <v>635</v>
      </c>
      <c r="K200" t="s">
        <v>636</v>
      </c>
      <c r="L200" t="s">
        <v>25</v>
      </c>
      <c r="M200" t="s">
        <v>26</v>
      </c>
      <c r="N200" t="s">
        <v>1230</v>
      </c>
      <c r="O200" t="s">
        <v>1231</v>
      </c>
      <c r="P200">
        <v>1852</v>
      </c>
      <c r="Q200" t="s">
        <v>145</v>
      </c>
      <c r="R200" t="s">
        <v>1499</v>
      </c>
      <c r="S200" t="s">
        <v>45</v>
      </c>
      <c r="T200" t="s">
        <v>58</v>
      </c>
      <c r="U200" t="s">
        <v>1500</v>
      </c>
      <c r="V200" s="3">
        <v>714.3</v>
      </c>
      <c r="W200">
        <v>5</v>
      </c>
      <c r="X200" s="2">
        <v>0</v>
      </c>
      <c r="Y200" s="13">
        <v>207.14699999999999</v>
      </c>
      <c r="Z200" s="2">
        <f>Y200/V200</f>
        <v>0.28999999999999998</v>
      </c>
    </row>
    <row r="201" spans="1:26" x14ac:dyDescent="0.25">
      <c r="A201">
        <v>435</v>
      </c>
      <c r="B201" t="s">
        <v>1501</v>
      </c>
      <c r="C201" s="1">
        <v>41992</v>
      </c>
      <c r="D201">
        <f>YEAR(C201)</f>
        <v>2014</v>
      </c>
      <c r="E201">
        <f>MONTH(C201)</f>
        <v>12</v>
      </c>
      <c r="F201" t="str">
        <f>TEXT(Table1[[#This Row],[Order Date]],"mmm")</f>
        <v>Dec</v>
      </c>
      <c r="G201" t="str">
        <f>TEXT(Table1[[#This Row],[Order Date]],"ddd")</f>
        <v>Fri</v>
      </c>
      <c r="H201" s="1">
        <v>41998</v>
      </c>
      <c r="I201" t="s">
        <v>49</v>
      </c>
      <c r="J201" t="s">
        <v>1502</v>
      </c>
      <c r="K201" t="s">
        <v>1503</v>
      </c>
      <c r="L201" t="s">
        <v>25</v>
      </c>
      <c r="M201" t="s">
        <v>26</v>
      </c>
      <c r="N201" t="s">
        <v>1504</v>
      </c>
      <c r="O201" t="s">
        <v>53</v>
      </c>
      <c r="P201">
        <v>32216</v>
      </c>
      <c r="Q201" t="s">
        <v>29</v>
      </c>
      <c r="R201" t="s">
        <v>1505</v>
      </c>
      <c r="S201" t="s">
        <v>45</v>
      </c>
      <c r="T201" t="s">
        <v>74</v>
      </c>
      <c r="U201" t="s">
        <v>1506</v>
      </c>
      <c r="V201" s="3">
        <v>4.8120000000000003</v>
      </c>
      <c r="W201">
        <v>2</v>
      </c>
      <c r="X201" s="2">
        <v>0.7</v>
      </c>
      <c r="Y201" s="13">
        <v>-3.6892</v>
      </c>
      <c r="Z201" s="2">
        <f>Y201/V201</f>
        <v>-0.76666666666666661</v>
      </c>
    </row>
    <row r="202" spans="1:26" x14ac:dyDescent="0.25">
      <c r="A202">
        <v>437</v>
      </c>
      <c r="B202" t="s">
        <v>1507</v>
      </c>
      <c r="C202" s="1">
        <v>42533</v>
      </c>
      <c r="D202">
        <f>YEAR(C202)</f>
        <v>2016</v>
      </c>
      <c r="E202">
        <f>MONTH(C202)</f>
        <v>6</v>
      </c>
      <c r="F202" t="str">
        <f>TEXT(Table1[[#This Row],[Order Date]],"mmm")</f>
        <v>Jun</v>
      </c>
      <c r="G202" t="str">
        <f>TEXT(Table1[[#This Row],[Order Date]],"ddd")</f>
        <v>Sun</v>
      </c>
      <c r="H202" s="1">
        <v>42535</v>
      </c>
      <c r="I202" t="s">
        <v>22</v>
      </c>
      <c r="J202" t="s">
        <v>1508</v>
      </c>
      <c r="K202" t="s">
        <v>1509</v>
      </c>
      <c r="L202" t="s">
        <v>101</v>
      </c>
      <c r="M202" t="s">
        <v>26</v>
      </c>
      <c r="N202" t="s">
        <v>296</v>
      </c>
      <c r="O202" t="s">
        <v>208</v>
      </c>
      <c r="P202">
        <v>60623</v>
      </c>
      <c r="Q202" t="s">
        <v>104</v>
      </c>
      <c r="R202" t="s">
        <v>1510</v>
      </c>
      <c r="S202" t="s">
        <v>70</v>
      </c>
      <c r="T202" t="s">
        <v>675</v>
      </c>
      <c r="U202" t="s">
        <v>1511</v>
      </c>
      <c r="V202" s="3">
        <v>1007.979</v>
      </c>
      <c r="W202">
        <v>3</v>
      </c>
      <c r="X202" s="2">
        <v>0.3</v>
      </c>
      <c r="Y202" s="13">
        <v>43.199100000000001</v>
      </c>
      <c r="Z202" s="2">
        <f>Y202/V202</f>
        <v>4.2857142857142858E-2</v>
      </c>
    </row>
    <row r="203" spans="1:26" x14ac:dyDescent="0.25">
      <c r="A203">
        <v>439</v>
      </c>
      <c r="B203" t="s">
        <v>1512</v>
      </c>
      <c r="C203" s="1">
        <v>42993</v>
      </c>
      <c r="D203">
        <f>YEAR(C203)</f>
        <v>2017</v>
      </c>
      <c r="E203">
        <f>MONTH(C203)</f>
        <v>9</v>
      </c>
      <c r="F203" t="str">
        <f>TEXT(Table1[[#This Row],[Order Date]],"mmm")</f>
        <v>Sep</v>
      </c>
      <c r="G203" t="str">
        <f>TEXT(Table1[[#This Row],[Order Date]],"ddd")</f>
        <v>Fri</v>
      </c>
      <c r="H203" s="1">
        <v>42997</v>
      </c>
      <c r="I203" t="s">
        <v>49</v>
      </c>
      <c r="J203" t="s">
        <v>1513</v>
      </c>
      <c r="K203" t="s">
        <v>1514</v>
      </c>
      <c r="L203" t="s">
        <v>40</v>
      </c>
      <c r="M203" t="s">
        <v>26</v>
      </c>
      <c r="N203" t="s">
        <v>181</v>
      </c>
      <c r="O203" t="s">
        <v>103</v>
      </c>
      <c r="P203">
        <v>77070</v>
      </c>
      <c r="Q203" t="s">
        <v>104</v>
      </c>
      <c r="R203" t="s">
        <v>1515</v>
      </c>
      <c r="S203" t="s">
        <v>45</v>
      </c>
      <c r="T203" t="s">
        <v>89</v>
      </c>
      <c r="U203" t="s">
        <v>1516</v>
      </c>
      <c r="V203" s="3">
        <v>31.872</v>
      </c>
      <c r="W203">
        <v>8</v>
      </c>
      <c r="X203" s="2">
        <v>0.2</v>
      </c>
      <c r="Y203" s="13">
        <v>11.553599999999999</v>
      </c>
      <c r="Z203" s="2">
        <f>Y203/V203</f>
        <v>0.36249999999999999</v>
      </c>
    </row>
    <row r="204" spans="1:26" x14ac:dyDescent="0.25">
      <c r="A204">
        <v>440</v>
      </c>
      <c r="B204" t="s">
        <v>1517</v>
      </c>
      <c r="C204" s="1">
        <v>42755</v>
      </c>
      <c r="D204">
        <f>YEAR(C204)</f>
        <v>2017</v>
      </c>
      <c r="E204">
        <f>MONTH(C204)</f>
        <v>1</v>
      </c>
      <c r="F204" t="str">
        <f>TEXT(Table1[[#This Row],[Order Date]],"mmm")</f>
        <v>Jan</v>
      </c>
      <c r="G204" t="str">
        <f>TEXT(Table1[[#This Row],[Order Date]],"ddd")</f>
        <v>Fri</v>
      </c>
      <c r="H204" s="1">
        <v>42758</v>
      </c>
      <c r="I204" t="s">
        <v>22</v>
      </c>
      <c r="J204" t="s">
        <v>474</v>
      </c>
      <c r="K204" t="s">
        <v>475</v>
      </c>
      <c r="L204" t="s">
        <v>40</v>
      </c>
      <c r="M204" t="s">
        <v>26</v>
      </c>
      <c r="N204" t="s">
        <v>263</v>
      </c>
      <c r="O204" t="s">
        <v>264</v>
      </c>
      <c r="P204">
        <v>10024</v>
      </c>
      <c r="Q204" t="s">
        <v>145</v>
      </c>
      <c r="R204" t="s">
        <v>1518</v>
      </c>
      <c r="S204" t="s">
        <v>31</v>
      </c>
      <c r="T204" t="s">
        <v>35</v>
      </c>
      <c r="U204" t="s">
        <v>1519</v>
      </c>
      <c r="V204" s="3">
        <v>207.846</v>
      </c>
      <c r="W204">
        <v>3</v>
      </c>
      <c r="X204" s="2">
        <v>0.1</v>
      </c>
      <c r="Y204" s="13">
        <v>2.3094000000000001</v>
      </c>
      <c r="Z204" s="2">
        <f>Y204/V204</f>
        <v>1.1111111111111112E-2</v>
      </c>
    </row>
    <row r="205" spans="1:26" x14ac:dyDescent="0.25">
      <c r="A205">
        <v>441</v>
      </c>
      <c r="B205" t="s">
        <v>1520</v>
      </c>
      <c r="C205" s="1">
        <v>42618</v>
      </c>
      <c r="D205">
        <f>YEAR(C205)</f>
        <v>2016</v>
      </c>
      <c r="E205">
        <f>MONTH(C205)</f>
        <v>9</v>
      </c>
      <c r="F205" t="str">
        <f>TEXT(Table1[[#This Row],[Order Date]],"mmm")</f>
        <v>Sep</v>
      </c>
      <c r="G205" t="str">
        <f>TEXT(Table1[[#This Row],[Order Date]],"ddd")</f>
        <v>Mon</v>
      </c>
      <c r="H205" s="1">
        <v>42620</v>
      </c>
      <c r="I205" t="s">
        <v>22</v>
      </c>
      <c r="J205" t="s">
        <v>110</v>
      </c>
      <c r="K205" t="s">
        <v>111</v>
      </c>
      <c r="L205" t="s">
        <v>25</v>
      </c>
      <c r="M205" t="s">
        <v>26</v>
      </c>
      <c r="N205" t="s">
        <v>873</v>
      </c>
      <c r="O205" t="s">
        <v>235</v>
      </c>
      <c r="P205">
        <v>48227</v>
      </c>
      <c r="Q205" t="s">
        <v>104</v>
      </c>
      <c r="R205" t="s">
        <v>1521</v>
      </c>
      <c r="S205" t="s">
        <v>31</v>
      </c>
      <c r="T205" t="s">
        <v>64</v>
      </c>
      <c r="U205" t="s">
        <v>1522</v>
      </c>
      <c r="V205" s="3">
        <v>12.22</v>
      </c>
      <c r="W205">
        <v>1</v>
      </c>
      <c r="X205" s="2">
        <v>0</v>
      </c>
      <c r="Y205" s="13">
        <v>3.6659999999999999</v>
      </c>
      <c r="Z205" s="2">
        <f>Y205/V205</f>
        <v>0.3</v>
      </c>
    </row>
    <row r="206" spans="1:26" x14ac:dyDescent="0.25">
      <c r="A206">
        <v>447</v>
      </c>
      <c r="B206" t="s">
        <v>1529</v>
      </c>
      <c r="C206" s="1">
        <v>42814</v>
      </c>
      <c r="D206">
        <f>YEAR(C206)</f>
        <v>2017</v>
      </c>
      <c r="E206">
        <f>MONTH(C206)</f>
        <v>3</v>
      </c>
      <c r="F206" t="str">
        <f>TEXT(Table1[[#This Row],[Order Date]],"mmm")</f>
        <v>Mar</v>
      </c>
      <c r="G206" t="str">
        <f>TEXT(Table1[[#This Row],[Order Date]],"ddd")</f>
        <v>Mon</v>
      </c>
      <c r="H206" s="1">
        <v>42819</v>
      </c>
      <c r="I206" t="s">
        <v>22</v>
      </c>
      <c r="J206" t="s">
        <v>1530</v>
      </c>
      <c r="K206" t="s">
        <v>1531</v>
      </c>
      <c r="L206" t="s">
        <v>25</v>
      </c>
      <c r="M206" t="s">
        <v>26</v>
      </c>
      <c r="N206" t="s">
        <v>490</v>
      </c>
      <c r="O206" t="s">
        <v>251</v>
      </c>
      <c r="P206">
        <v>47201</v>
      </c>
      <c r="Q206" t="s">
        <v>104</v>
      </c>
      <c r="R206" t="s">
        <v>1532</v>
      </c>
      <c r="S206" t="s">
        <v>31</v>
      </c>
      <c r="T206" t="s">
        <v>64</v>
      </c>
      <c r="U206" t="s">
        <v>1533</v>
      </c>
      <c r="V206" s="3">
        <v>2.91</v>
      </c>
      <c r="W206">
        <v>1</v>
      </c>
      <c r="X206" s="2">
        <v>0</v>
      </c>
      <c r="Y206" s="13">
        <v>1.3676999999999999</v>
      </c>
      <c r="Z206" s="2">
        <f>Y206/V206</f>
        <v>0.47</v>
      </c>
    </row>
    <row r="207" spans="1:26" x14ac:dyDescent="0.25">
      <c r="A207">
        <v>448</v>
      </c>
      <c r="B207" t="s">
        <v>1534</v>
      </c>
      <c r="C207" s="1">
        <v>42461</v>
      </c>
      <c r="D207">
        <f>YEAR(C207)</f>
        <v>2016</v>
      </c>
      <c r="E207">
        <f>MONTH(C207)</f>
        <v>4</v>
      </c>
      <c r="F207" t="str">
        <f>TEXT(Table1[[#This Row],[Order Date]],"mmm")</f>
        <v>Apr</v>
      </c>
      <c r="G207" t="str">
        <f>TEXT(Table1[[#This Row],[Order Date]],"ddd")</f>
        <v>Fri</v>
      </c>
      <c r="H207" s="1">
        <v>42463</v>
      </c>
      <c r="I207" t="s">
        <v>22</v>
      </c>
      <c r="J207" t="s">
        <v>1535</v>
      </c>
      <c r="K207" t="s">
        <v>1536</v>
      </c>
      <c r="L207" t="s">
        <v>25</v>
      </c>
      <c r="M207" t="s">
        <v>26</v>
      </c>
      <c r="N207" t="s">
        <v>1537</v>
      </c>
      <c r="O207" t="s">
        <v>264</v>
      </c>
      <c r="P207">
        <v>13021</v>
      </c>
      <c r="Q207" t="s">
        <v>145</v>
      </c>
      <c r="R207" t="s">
        <v>1538</v>
      </c>
      <c r="S207" t="s">
        <v>45</v>
      </c>
      <c r="T207" t="s">
        <v>67</v>
      </c>
      <c r="U207" t="s">
        <v>1539</v>
      </c>
      <c r="V207" s="3">
        <v>59.52</v>
      </c>
      <c r="W207">
        <v>3</v>
      </c>
      <c r="X207" s="2">
        <v>0</v>
      </c>
      <c r="Y207" s="13">
        <v>15.475199999999999</v>
      </c>
      <c r="Z207" s="2">
        <f>Y207/V207</f>
        <v>0.25999999999999995</v>
      </c>
    </row>
    <row r="208" spans="1:26" x14ac:dyDescent="0.25">
      <c r="A208">
        <v>454</v>
      </c>
      <c r="B208" t="s">
        <v>1548</v>
      </c>
      <c r="C208" s="1">
        <v>43028</v>
      </c>
      <c r="D208">
        <f>YEAR(C208)</f>
        <v>2017</v>
      </c>
      <c r="E208">
        <f>MONTH(C208)</f>
        <v>10</v>
      </c>
      <c r="F208" t="str">
        <f>TEXT(Table1[[#This Row],[Order Date]],"mmm")</f>
        <v>Oct</v>
      </c>
      <c r="G208" t="str">
        <f>TEXT(Table1[[#This Row],[Order Date]],"ddd")</f>
        <v>Fri</v>
      </c>
      <c r="H208" s="1">
        <v>43032</v>
      </c>
      <c r="I208" t="s">
        <v>49</v>
      </c>
      <c r="J208" t="s">
        <v>1549</v>
      </c>
      <c r="K208" t="s">
        <v>1550</v>
      </c>
      <c r="L208" t="s">
        <v>40</v>
      </c>
      <c r="M208" t="s">
        <v>26</v>
      </c>
      <c r="N208" t="s">
        <v>794</v>
      </c>
      <c r="O208" t="s">
        <v>491</v>
      </c>
      <c r="P208">
        <v>44312</v>
      </c>
      <c r="Q208" t="s">
        <v>145</v>
      </c>
      <c r="R208" t="s">
        <v>79</v>
      </c>
      <c r="S208" t="s">
        <v>31</v>
      </c>
      <c r="T208" t="s">
        <v>55</v>
      </c>
      <c r="U208" t="s">
        <v>80</v>
      </c>
      <c r="V208" s="3">
        <v>284.36399999999998</v>
      </c>
      <c r="W208">
        <v>2</v>
      </c>
      <c r="X208" s="2">
        <v>0.4</v>
      </c>
      <c r="Y208" s="13">
        <v>-75.830399999999997</v>
      </c>
      <c r="Z208" s="2">
        <f>Y208/V208</f>
        <v>-0.26666666666666666</v>
      </c>
    </row>
    <row r="209" spans="1:26" x14ac:dyDescent="0.25">
      <c r="A209">
        <v>456</v>
      </c>
      <c r="B209" t="s">
        <v>1553</v>
      </c>
      <c r="C209" s="1">
        <v>42717</v>
      </c>
      <c r="D209">
        <f>YEAR(C209)</f>
        <v>2016</v>
      </c>
      <c r="E209">
        <f>MONTH(C209)</f>
        <v>12</v>
      </c>
      <c r="F209" t="str">
        <f>TEXT(Table1[[#This Row],[Order Date]],"mmm")</f>
        <v>Dec</v>
      </c>
      <c r="G209" t="str">
        <f>TEXT(Table1[[#This Row],[Order Date]],"ddd")</f>
        <v>Tue</v>
      </c>
      <c r="H209" s="1">
        <v>42721</v>
      </c>
      <c r="I209" t="s">
        <v>49</v>
      </c>
      <c r="J209" t="s">
        <v>1486</v>
      </c>
      <c r="K209" t="s">
        <v>1487</v>
      </c>
      <c r="L209" t="s">
        <v>40</v>
      </c>
      <c r="M209" t="s">
        <v>26</v>
      </c>
      <c r="N209" t="s">
        <v>1554</v>
      </c>
      <c r="O209" t="s">
        <v>641</v>
      </c>
      <c r="P209">
        <v>73071</v>
      </c>
      <c r="Q209" t="s">
        <v>104</v>
      </c>
      <c r="R209" t="s">
        <v>1555</v>
      </c>
      <c r="S209" t="s">
        <v>70</v>
      </c>
      <c r="T209" t="s">
        <v>158</v>
      </c>
      <c r="U209" t="s">
        <v>1556</v>
      </c>
      <c r="V209" s="3">
        <v>63.88</v>
      </c>
      <c r="W209">
        <v>4</v>
      </c>
      <c r="X209" s="2">
        <v>0</v>
      </c>
      <c r="Y209" s="13">
        <v>24.9132</v>
      </c>
      <c r="Z209" s="2">
        <f>Y209/V209</f>
        <v>0.38999999999999996</v>
      </c>
    </row>
    <row r="210" spans="1:26" x14ac:dyDescent="0.25">
      <c r="A210">
        <v>457</v>
      </c>
      <c r="B210" t="s">
        <v>1557</v>
      </c>
      <c r="C210" s="1">
        <v>41682</v>
      </c>
      <c r="D210">
        <f>YEAR(C210)</f>
        <v>2014</v>
      </c>
      <c r="E210">
        <f>MONTH(C210)</f>
        <v>2</v>
      </c>
      <c r="F210" t="str">
        <f>TEXT(Table1[[#This Row],[Order Date]],"mmm")</f>
        <v>Feb</v>
      </c>
      <c r="G210" t="str">
        <f>TEXT(Table1[[#This Row],[Order Date]],"ddd")</f>
        <v>Wed</v>
      </c>
      <c r="H210" s="1">
        <v>41688</v>
      </c>
      <c r="I210" t="s">
        <v>49</v>
      </c>
      <c r="J210" t="s">
        <v>1558</v>
      </c>
      <c r="K210" t="s">
        <v>1559</v>
      </c>
      <c r="L210" t="s">
        <v>25</v>
      </c>
      <c r="M210" t="s">
        <v>26</v>
      </c>
      <c r="N210" t="s">
        <v>86</v>
      </c>
      <c r="O210" t="s">
        <v>42</v>
      </c>
      <c r="P210">
        <v>94521</v>
      </c>
      <c r="Q210" t="s">
        <v>43</v>
      </c>
      <c r="R210" t="s">
        <v>1560</v>
      </c>
      <c r="S210" t="s">
        <v>31</v>
      </c>
      <c r="T210" t="s">
        <v>35</v>
      </c>
      <c r="U210" t="s">
        <v>1561</v>
      </c>
      <c r="V210" s="3">
        <v>129.56800000000001</v>
      </c>
      <c r="W210">
        <v>2</v>
      </c>
      <c r="X210" s="2">
        <v>0.2</v>
      </c>
      <c r="Y210" s="13">
        <v>-24.294</v>
      </c>
      <c r="Z210" s="2">
        <f>Y210/V210</f>
        <v>-0.1875</v>
      </c>
    </row>
    <row r="211" spans="1:26" x14ac:dyDescent="0.25">
      <c r="A211">
        <v>458</v>
      </c>
      <c r="B211" t="s">
        <v>1562</v>
      </c>
      <c r="C211" s="1">
        <v>42639</v>
      </c>
      <c r="D211">
        <f>YEAR(C211)</f>
        <v>2016</v>
      </c>
      <c r="E211">
        <f>MONTH(C211)</f>
        <v>9</v>
      </c>
      <c r="F211" t="str">
        <f>TEXT(Table1[[#This Row],[Order Date]],"mmm")</f>
        <v>Sep</v>
      </c>
      <c r="G211" t="str">
        <f>TEXT(Table1[[#This Row],[Order Date]],"ddd")</f>
        <v>Mon</v>
      </c>
      <c r="H211" s="1">
        <v>42644</v>
      </c>
      <c r="I211" t="s">
        <v>49</v>
      </c>
      <c r="J211" t="s">
        <v>1468</v>
      </c>
      <c r="K211" t="s">
        <v>1469</v>
      </c>
      <c r="L211" t="s">
        <v>25</v>
      </c>
      <c r="M211" t="s">
        <v>26</v>
      </c>
      <c r="N211" t="s">
        <v>350</v>
      </c>
      <c r="O211" t="s">
        <v>208</v>
      </c>
      <c r="P211">
        <v>62521</v>
      </c>
      <c r="Q211" t="s">
        <v>104</v>
      </c>
      <c r="R211" t="s">
        <v>1563</v>
      </c>
      <c r="S211" t="s">
        <v>31</v>
      </c>
      <c r="T211" t="s">
        <v>35</v>
      </c>
      <c r="U211" t="s">
        <v>1564</v>
      </c>
      <c r="V211" s="3">
        <v>747.55799999999999</v>
      </c>
      <c r="W211">
        <v>3</v>
      </c>
      <c r="X211" s="2">
        <v>0.3</v>
      </c>
      <c r="Y211" s="13">
        <v>-96.114599999999996</v>
      </c>
      <c r="Z211" s="2">
        <f>Y211/V211</f>
        <v>-0.12857142857142856</v>
      </c>
    </row>
    <row r="212" spans="1:26" x14ac:dyDescent="0.25">
      <c r="A212">
        <v>460</v>
      </c>
      <c r="B212" t="s">
        <v>1566</v>
      </c>
      <c r="C212" s="1">
        <v>42353</v>
      </c>
      <c r="D212">
        <f>YEAR(C212)</f>
        <v>2015</v>
      </c>
      <c r="E212">
        <f>MONTH(C212)</f>
        <v>12</v>
      </c>
      <c r="F212" t="str">
        <f>TEXT(Table1[[#This Row],[Order Date]],"mmm")</f>
        <v>Dec</v>
      </c>
      <c r="G212" t="str">
        <f>TEXT(Table1[[#This Row],[Order Date]],"ddd")</f>
        <v>Tue</v>
      </c>
      <c r="H212" s="1">
        <v>42360</v>
      </c>
      <c r="I212" t="s">
        <v>49</v>
      </c>
      <c r="J212" t="s">
        <v>823</v>
      </c>
      <c r="K212" t="s">
        <v>824</v>
      </c>
      <c r="L212" t="s">
        <v>25</v>
      </c>
      <c r="M212" t="s">
        <v>26</v>
      </c>
      <c r="N212" t="s">
        <v>94</v>
      </c>
      <c r="O212" t="s">
        <v>95</v>
      </c>
      <c r="P212">
        <v>98115</v>
      </c>
      <c r="Q212" t="s">
        <v>43</v>
      </c>
      <c r="R212" t="s">
        <v>1567</v>
      </c>
      <c r="S212" t="s">
        <v>45</v>
      </c>
      <c r="T212" t="s">
        <v>77</v>
      </c>
      <c r="U212" t="s">
        <v>1568</v>
      </c>
      <c r="V212" s="3">
        <v>103.92</v>
      </c>
      <c r="W212">
        <v>4</v>
      </c>
      <c r="X212" s="2">
        <v>0</v>
      </c>
      <c r="Y212" s="13">
        <v>36.372</v>
      </c>
      <c r="Z212" s="2">
        <f>Y212/V212</f>
        <v>0.35</v>
      </c>
    </row>
    <row r="213" spans="1:26" x14ac:dyDescent="0.25">
      <c r="A213">
        <v>463</v>
      </c>
      <c r="B213" t="s">
        <v>1573</v>
      </c>
      <c r="C213" s="1">
        <v>42482</v>
      </c>
      <c r="D213">
        <f>YEAR(C213)</f>
        <v>2016</v>
      </c>
      <c r="E213">
        <f>MONTH(C213)</f>
        <v>4</v>
      </c>
      <c r="F213" t="str">
        <f>TEXT(Table1[[#This Row],[Order Date]],"mmm")</f>
        <v>Apr</v>
      </c>
      <c r="G213" t="str">
        <f>TEXT(Table1[[#This Row],[Order Date]],"ddd")</f>
        <v>Fri</v>
      </c>
      <c r="H213" s="1">
        <v>42489</v>
      </c>
      <c r="I213" t="s">
        <v>49</v>
      </c>
      <c r="J213" t="s">
        <v>1574</v>
      </c>
      <c r="K213" t="s">
        <v>1575</v>
      </c>
      <c r="L213" t="s">
        <v>101</v>
      </c>
      <c r="M213" t="s">
        <v>26</v>
      </c>
      <c r="N213" t="s">
        <v>537</v>
      </c>
      <c r="O213" t="s">
        <v>303</v>
      </c>
      <c r="P213">
        <v>85023</v>
      </c>
      <c r="Q213" t="s">
        <v>43</v>
      </c>
      <c r="R213" t="s">
        <v>1270</v>
      </c>
      <c r="S213" t="s">
        <v>31</v>
      </c>
      <c r="T213" t="s">
        <v>64</v>
      </c>
      <c r="U213" t="s">
        <v>1271</v>
      </c>
      <c r="V213" s="3">
        <v>23.56</v>
      </c>
      <c r="W213">
        <v>5</v>
      </c>
      <c r="X213" s="2">
        <v>0.2</v>
      </c>
      <c r="Y213" s="13">
        <v>7.0679999999999996</v>
      </c>
      <c r="Z213" s="2">
        <f>Y213/V213</f>
        <v>0.3</v>
      </c>
    </row>
    <row r="214" spans="1:26" x14ac:dyDescent="0.25">
      <c r="A214">
        <v>468</v>
      </c>
      <c r="B214" t="s">
        <v>1582</v>
      </c>
      <c r="C214" s="1">
        <v>42021</v>
      </c>
      <c r="D214">
        <f>YEAR(C214)</f>
        <v>2015</v>
      </c>
      <c r="E214">
        <f>MONTH(C214)</f>
        <v>1</v>
      </c>
      <c r="F214" t="str">
        <f>TEXT(Table1[[#This Row],[Order Date]],"mmm")</f>
        <v>Jan</v>
      </c>
      <c r="G214" t="str">
        <f>TEXT(Table1[[#This Row],[Order Date]],"ddd")</f>
        <v>Sat</v>
      </c>
      <c r="H214" s="1">
        <v>42028</v>
      </c>
      <c r="I214" t="s">
        <v>49</v>
      </c>
      <c r="J214" t="s">
        <v>1583</v>
      </c>
      <c r="K214" t="s">
        <v>1584</v>
      </c>
      <c r="L214" t="s">
        <v>101</v>
      </c>
      <c r="M214" t="s">
        <v>26</v>
      </c>
      <c r="N214" t="s">
        <v>1585</v>
      </c>
      <c r="O214" t="s">
        <v>208</v>
      </c>
      <c r="P214">
        <v>60068</v>
      </c>
      <c r="Q214" t="s">
        <v>104</v>
      </c>
      <c r="R214" t="s">
        <v>1076</v>
      </c>
      <c r="S214" t="s">
        <v>31</v>
      </c>
      <c r="T214" t="s">
        <v>64</v>
      </c>
      <c r="U214" t="s">
        <v>1077</v>
      </c>
      <c r="V214" s="3">
        <v>254.744</v>
      </c>
      <c r="W214">
        <v>7</v>
      </c>
      <c r="X214" s="2">
        <v>0.6</v>
      </c>
      <c r="Y214" s="13">
        <v>-312.06139999999999</v>
      </c>
      <c r="Z214" s="2">
        <f>Y214/V214</f>
        <v>-1.2249999999999999</v>
      </c>
    </row>
    <row r="215" spans="1:26" x14ac:dyDescent="0.25">
      <c r="A215">
        <v>469</v>
      </c>
      <c r="B215" t="s">
        <v>1586</v>
      </c>
      <c r="C215" s="1">
        <v>42825</v>
      </c>
      <c r="D215">
        <f>YEAR(C215)</f>
        <v>2017</v>
      </c>
      <c r="E215">
        <f>MONTH(C215)</f>
        <v>3</v>
      </c>
      <c r="F215" t="str">
        <f>TEXT(Table1[[#This Row],[Order Date]],"mmm")</f>
        <v>Mar</v>
      </c>
      <c r="G215" t="str">
        <f>TEXT(Table1[[#This Row],[Order Date]],"ddd")</f>
        <v>Fri</v>
      </c>
      <c r="H215" s="1">
        <v>42829</v>
      </c>
      <c r="I215" t="s">
        <v>49</v>
      </c>
      <c r="J215" t="s">
        <v>871</v>
      </c>
      <c r="K215" t="s">
        <v>872</v>
      </c>
      <c r="L215" t="s">
        <v>40</v>
      </c>
      <c r="M215" t="s">
        <v>26</v>
      </c>
      <c r="N215" t="s">
        <v>1587</v>
      </c>
      <c r="O215" t="s">
        <v>103</v>
      </c>
      <c r="P215">
        <v>79109</v>
      </c>
      <c r="Q215" t="s">
        <v>104</v>
      </c>
      <c r="R215" t="s">
        <v>1588</v>
      </c>
      <c r="S215" t="s">
        <v>31</v>
      </c>
      <c r="T215" t="s">
        <v>32</v>
      </c>
      <c r="U215" t="s">
        <v>1589</v>
      </c>
      <c r="V215" s="3">
        <v>205.33279999999999</v>
      </c>
      <c r="W215">
        <v>2</v>
      </c>
      <c r="X215" s="2">
        <v>0.32</v>
      </c>
      <c r="Y215" s="13">
        <v>-36.235199999999999</v>
      </c>
      <c r="Z215" s="2">
        <f>Y215/V215</f>
        <v>-0.17647058823529413</v>
      </c>
    </row>
    <row r="216" spans="1:26" x14ac:dyDescent="0.25">
      <c r="A216">
        <v>470</v>
      </c>
      <c r="B216" t="s">
        <v>1590</v>
      </c>
      <c r="C216" s="1">
        <v>42720</v>
      </c>
      <c r="D216">
        <f>YEAR(C216)</f>
        <v>2016</v>
      </c>
      <c r="E216">
        <f>MONTH(C216)</f>
        <v>12</v>
      </c>
      <c r="F216" t="str">
        <f>TEXT(Table1[[#This Row],[Order Date]],"mmm")</f>
        <v>Dec</v>
      </c>
      <c r="G216" t="str">
        <f>TEXT(Table1[[#This Row],[Order Date]],"ddd")</f>
        <v>Fri</v>
      </c>
      <c r="H216" s="1">
        <v>42724</v>
      </c>
      <c r="I216" t="s">
        <v>22</v>
      </c>
      <c r="J216" t="s">
        <v>959</v>
      </c>
      <c r="K216" t="s">
        <v>960</v>
      </c>
      <c r="L216" t="s">
        <v>25</v>
      </c>
      <c r="M216" t="s">
        <v>26</v>
      </c>
      <c r="N216" t="s">
        <v>296</v>
      </c>
      <c r="O216" t="s">
        <v>208</v>
      </c>
      <c r="P216">
        <v>60610</v>
      </c>
      <c r="Q216" t="s">
        <v>104</v>
      </c>
      <c r="R216" t="s">
        <v>1591</v>
      </c>
      <c r="S216" t="s">
        <v>45</v>
      </c>
      <c r="T216" t="s">
        <v>74</v>
      </c>
      <c r="U216" t="s">
        <v>1592</v>
      </c>
      <c r="V216" s="3">
        <v>4.7880000000000003</v>
      </c>
      <c r="W216">
        <v>3</v>
      </c>
      <c r="X216" s="2">
        <v>0.8</v>
      </c>
      <c r="Y216" s="13">
        <v>-7.9001999999999999</v>
      </c>
      <c r="Z216" s="2">
        <f>Y216/V216</f>
        <v>-1.65</v>
      </c>
    </row>
    <row r="217" spans="1:26" x14ac:dyDescent="0.25">
      <c r="A217">
        <v>471</v>
      </c>
      <c r="B217" t="s">
        <v>1593</v>
      </c>
      <c r="C217" s="1">
        <v>42358</v>
      </c>
      <c r="D217">
        <f>YEAR(C217)</f>
        <v>2015</v>
      </c>
      <c r="E217">
        <f>MONTH(C217)</f>
        <v>12</v>
      </c>
      <c r="F217" t="str">
        <f>TEXT(Table1[[#This Row],[Order Date]],"mmm")</f>
        <v>Dec</v>
      </c>
      <c r="G217" t="str">
        <f>TEXT(Table1[[#This Row],[Order Date]],"ddd")</f>
        <v>Sun</v>
      </c>
      <c r="H217" s="1">
        <v>42362</v>
      </c>
      <c r="I217" t="s">
        <v>49</v>
      </c>
      <c r="J217" t="s">
        <v>1594</v>
      </c>
      <c r="K217" t="s">
        <v>1595</v>
      </c>
      <c r="L217" t="s">
        <v>40</v>
      </c>
      <c r="M217" t="s">
        <v>26</v>
      </c>
      <c r="N217" t="s">
        <v>1596</v>
      </c>
      <c r="O217" t="s">
        <v>264</v>
      </c>
      <c r="P217">
        <v>11757</v>
      </c>
      <c r="Q217" t="s">
        <v>145</v>
      </c>
      <c r="R217" t="s">
        <v>1597</v>
      </c>
      <c r="S217" t="s">
        <v>45</v>
      </c>
      <c r="T217" t="s">
        <v>89</v>
      </c>
      <c r="U217" t="s">
        <v>1598</v>
      </c>
      <c r="V217" s="3">
        <v>55.48</v>
      </c>
      <c r="W217">
        <v>1</v>
      </c>
      <c r="X217" s="2">
        <v>0</v>
      </c>
      <c r="Y217" s="13">
        <v>26.630400000000002</v>
      </c>
      <c r="Z217" s="2">
        <f>Y217/V217</f>
        <v>0.48000000000000004</v>
      </c>
    </row>
    <row r="218" spans="1:26" x14ac:dyDescent="0.25">
      <c r="A218">
        <v>472</v>
      </c>
      <c r="B218" t="s">
        <v>1599</v>
      </c>
      <c r="C218" s="1">
        <v>41952</v>
      </c>
      <c r="D218">
        <f>YEAR(C218)</f>
        <v>2014</v>
      </c>
      <c r="E218">
        <f>MONTH(C218)</f>
        <v>11</v>
      </c>
      <c r="F218" t="str">
        <f>TEXT(Table1[[#This Row],[Order Date]],"mmm")</f>
        <v>Nov</v>
      </c>
      <c r="G218" t="str">
        <f>TEXT(Table1[[#This Row],[Order Date]],"ddd")</f>
        <v>Sun</v>
      </c>
      <c r="H218" s="1">
        <v>41954</v>
      </c>
      <c r="I218" t="s">
        <v>22</v>
      </c>
      <c r="J218" t="s">
        <v>1600</v>
      </c>
      <c r="K218" t="s">
        <v>1601</v>
      </c>
      <c r="L218" t="s">
        <v>25</v>
      </c>
      <c r="M218" t="s">
        <v>26</v>
      </c>
      <c r="N218" t="s">
        <v>126</v>
      </c>
      <c r="O218" t="s">
        <v>42</v>
      </c>
      <c r="P218">
        <v>94110</v>
      </c>
      <c r="Q218" t="s">
        <v>43</v>
      </c>
      <c r="R218" t="s">
        <v>1602</v>
      </c>
      <c r="S218" t="s">
        <v>45</v>
      </c>
      <c r="T218" t="s">
        <v>58</v>
      </c>
      <c r="U218" t="s">
        <v>1603</v>
      </c>
      <c r="V218" s="3">
        <v>340.92</v>
      </c>
      <c r="W218">
        <v>3</v>
      </c>
      <c r="X218" s="2">
        <v>0</v>
      </c>
      <c r="Y218" s="13">
        <v>3.4091999999999998</v>
      </c>
      <c r="Z218" s="2">
        <f>Y218/V218</f>
        <v>9.9999999999999985E-3</v>
      </c>
    </row>
    <row r="219" spans="1:26" x14ac:dyDescent="0.25">
      <c r="A219">
        <v>478</v>
      </c>
      <c r="B219" t="s">
        <v>1614</v>
      </c>
      <c r="C219" s="1">
        <v>42563</v>
      </c>
      <c r="D219">
        <f>YEAR(C219)</f>
        <v>2016</v>
      </c>
      <c r="E219">
        <f>MONTH(C219)</f>
        <v>7</v>
      </c>
      <c r="F219" t="str">
        <f>TEXT(Table1[[#This Row],[Order Date]],"mmm")</f>
        <v>Jul</v>
      </c>
      <c r="G219" t="str">
        <f>TEXT(Table1[[#This Row],[Order Date]],"ddd")</f>
        <v>Tue</v>
      </c>
      <c r="H219" s="1">
        <v>42570</v>
      </c>
      <c r="I219" t="s">
        <v>49</v>
      </c>
      <c r="J219" t="s">
        <v>1005</v>
      </c>
      <c r="K219" t="s">
        <v>1006</v>
      </c>
      <c r="L219" t="s">
        <v>40</v>
      </c>
      <c r="M219" t="s">
        <v>26</v>
      </c>
      <c r="N219" t="s">
        <v>41</v>
      </c>
      <c r="O219" t="s">
        <v>42</v>
      </c>
      <c r="P219">
        <v>90008</v>
      </c>
      <c r="Q219" t="s">
        <v>43</v>
      </c>
      <c r="R219" t="s">
        <v>1615</v>
      </c>
      <c r="S219" t="s">
        <v>70</v>
      </c>
      <c r="T219" t="s">
        <v>71</v>
      </c>
      <c r="U219" t="s">
        <v>1616</v>
      </c>
      <c r="V219" s="3">
        <v>95.76</v>
      </c>
      <c r="W219">
        <v>6</v>
      </c>
      <c r="X219" s="2">
        <v>0.2</v>
      </c>
      <c r="Y219" s="13">
        <v>7.1820000000000004</v>
      </c>
      <c r="Z219" s="2">
        <f>Y219/V219</f>
        <v>7.4999999999999997E-2</v>
      </c>
    </row>
    <row r="220" spans="1:26" x14ac:dyDescent="0.25">
      <c r="A220">
        <v>479</v>
      </c>
      <c r="B220" t="s">
        <v>1617</v>
      </c>
      <c r="C220" s="1">
        <v>42670</v>
      </c>
      <c r="D220">
        <f>YEAR(C220)</f>
        <v>2016</v>
      </c>
      <c r="E220">
        <f>MONTH(C220)</f>
        <v>10</v>
      </c>
      <c r="F220" t="str">
        <f>TEXT(Table1[[#This Row],[Order Date]],"mmm")</f>
        <v>Oct</v>
      </c>
      <c r="G220" t="str">
        <f>TEXT(Table1[[#This Row],[Order Date]],"ddd")</f>
        <v>Thu</v>
      </c>
      <c r="H220" s="1">
        <v>42676</v>
      </c>
      <c r="I220" t="s">
        <v>49</v>
      </c>
      <c r="J220" t="s">
        <v>1618</v>
      </c>
      <c r="K220" t="s">
        <v>1619</v>
      </c>
      <c r="L220" t="s">
        <v>25</v>
      </c>
      <c r="M220" t="s">
        <v>26</v>
      </c>
      <c r="N220" t="s">
        <v>271</v>
      </c>
      <c r="O220" t="s">
        <v>264</v>
      </c>
      <c r="P220">
        <v>12180</v>
      </c>
      <c r="Q220" t="s">
        <v>145</v>
      </c>
      <c r="R220" t="s">
        <v>1100</v>
      </c>
      <c r="S220" t="s">
        <v>31</v>
      </c>
      <c r="T220" t="s">
        <v>64</v>
      </c>
      <c r="U220" t="s">
        <v>1101</v>
      </c>
      <c r="V220" s="3">
        <v>40.200000000000003</v>
      </c>
      <c r="W220">
        <v>3</v>
      </c>
      <c r="X220" s="2">
        <v>0</v>
      </c>
      <c r="Y220" s="13">
        <v>19.295999999999999</v>
      </c>
      <c r="Z220" s="2">
        <f>Y220/V220</f>
        <v>0.47999999999999993</v>
      </c>
    </row>
    <row r="221" spans="1:26" x14ac:dyDescent="0.25">
      <c r="A221">
        <v>480</v>
      </c>
      <c r="B221" t="s">
        <v>1620</v>
      </c>
      <c r="C221" s="1">
        <v>42547</v>
      </c>
      <c r="D221">
        <f>YEAR(C221)</f>
        <v>2016</v>
      </c>
      <c r="E221">
        <f>MONTH(C221)</f>
        <v>6</v>
      </c>
      <c r="F221" t="str">
        <f>TEXT(Table1[[#This Row],[Order Date]],"mmm")</f>
        <v>Jun</v>
      </c>
      <c r="G221" t="str">
        <f>TEXT(Table1[[#This Row],[Order Date]],"ddd")</f>
        <v>Sun</v>
      </c>
      <c r="H221" s="1">
        <v>42553</v>
      </c>
      <c r="I221" t="s">
        <v>49</v>
      </c>
      <c r="J221" t="s">
        <v>1621</v>
      </c>
      <c r="K221" t="s">
        <v>1622</v>
      </c>
      <c r="L221" t="s">
        <v>40</v>
      </c>
      <c r="M221" t="s">
        <v>26</v>
      </c>
      <c r="N221" t="s">
        <v>263</v>
      </c>
      <c r="O221" t="s">
        <v>264</v>
      </c>
      <c r="P221">
        <v>10024</v>
      </c>
      <c r="Q221" t="s">
        <v>145</v>
      </c>
      <c r="R221" t="s">
        <v>1623</v>
      </c>
      <c r="S221" t="s">
        <v>45</v>
      </c>
      <c r="T221" t="s">
        <v>67</v>
      </c>
      <c r="U221" t="s">
        <v>1624</v>
      </c>
      <c r="V221" s="3">
        <v>14.7</v>
      </c>
      <c r="W221">
        <v>5</v>
      </c>
      <c r="X221" s="2">
        <v>0</v>
      </c>
      <c r="Y221" s="13">
        <v>6.6150000000000002</v>
      </c>
      <c r="Z221" s="2">
        <f>Y221/V221</f>
        <v>0.45</v>
      </c>
    </row>
    <row r="222" spans="1:26" x14ac:dyDescent="0.25">
      <c r="A222">
        <v>482</v>
      </c>
      <c r="B222" t="s">
        <v>1627</v>
      </c>
      <c r="C222" s="1">
        <v>41918</v>
      </c>
      <c r="D222">
        <f>YEAR(C222)</f>
        <v>2014</v>
      </c>
      <c r="E222">
        <f>MONTH(C222)</f>
        <v>10</v>
      </c>
      <c r="F222" t="str">
        <f>TEXT(Table1[[#This Row],[Order Date]],"mmm")</f>
        <v>Oct</v>
      </c>
      <c r="G222" t="str">
        <f>TEXT(Table1[[#This Row],[Order Date]],"ddd")</f>
        <v>Mon</v>
      </c>
      <c r="H222" s="1">
        <v>41922</v>
      </c>
      <c r="I222" t="s">
        <v>49</v>
      </c>
      <c r="J222" t="s">
        <v>1628</v>
      </c>
      <c r="K222" t="s">
        <v>1629</v>
      </c>
      <c r="L222" t="s">
        <v>25</v>
      </c>
      <c r="M222" t="s">
        <v>26</v>
      </c>
      <c r="N222" t="s">
        <v>941</v>
      </c>
      <c r="O222" t="s">
        <v>42</v>
      </c>
      <c r="P222">
        <v>92024</v>
      </c>
      <c r="Q222" t="s">
        <v>43</v>
      </c>
      <c r="R222" t="s">
        <v>1630</v>
      </c>
      <c r="S222" t="s">
        <v>70</v>
      </c>
      <c r="T222" t="s">
        <v>158</v>
      </c>
      <c r="U222" t="s">
        <v>1631</v>
      </c>
      <c r="V222" s="3">
        <v>9.09</v>
      </c>
      <c r="W222">
        <v>3</v>
      </c>
      <c r="X222" s="2">
        <v>0</v>
      </c>
      <c r="Y222" s="13">
        <v>1.9089</v>
      </c>
      <c r="Z222" s="2">
        <f>Y222/V222</f>
        <v>0.21000000000000002</v>
      </c>
    </row>
    <row r="223" spans="1:26" x14ac:dyDescent="0.25">
      <c r="A223">
        <v>483</v>
      </c>
      <c r="B223" t="s">
        <v>1632</v>
      </c>
      <c r="C223" s="1">
        <v>41842</v>
      </c>
      <c r="D223">
        <f>YEAR(C223)</f>
        <v>2014</v>
      </c>
      <c r="E223">
        <f>MONTH(C223)</f>
        <v>7</v>
      </c>
      <c r="F223" t="str">
        <f>TEXT(Table1[[#This Row],[Order Date]],"mmm")</f>
        <v>Jul</v>
      </c>
      <c r="G223" t="str">
        <f>TEXT(Table1[[#This Row],[Order Date]],"ddd")</f>
        <v>Tue</v>
      </c>
      <c r="H223" s="1">
        <v>41847</v>
      </c>
      <c r="I223" t="s">
        <v>49</v>
      </c>
      <c r="J223" t="s">
        <v>1633</v>
      </c>
      <c r="K223" t="s">
        <v>1634</v>
      </c>
      <c r="L223" t="s">
        <v>25</v>
      </c>
      <c r="M223" t="s">
        <v>26</v>
      </c>
      <c r="N223" t="s">
        <v>263</v>
      </c>
      <c r="O223" t="s">
        <v>264</v>
      </c>
      <c r="P223">
        <v>10024</v>
      </c>
      <c r="Q223" t="s">
        <v>145</v>
      </c>
      <c r="R223" t="s">
        <v>359</v>
      </c>
      <c r="S223" t="s">
        <v>45</v>
      </c>
      <c r="T223" t="s">
        <v>67</v>
      </c>
      <c r="U223" t="s">
        <v>360</v>
      </c>
      <c r="V223" s="3">
        <v>5.96</v>
      </c>
      <c r="W223">
        <v>2</v>
      </c>
      <c r="X223" s="2">
        <v>0</v>
      </c>
      <c r="Y223" s="13">
        <v>1.6688000000000001</v>
      </c>
      <c r="Z223" s="2">
        <f>Y223/V223</f>
        <v>0.28000000000000003</v>
      </c>
    </row>
    <row r="224" spans="1:26" x14ac:dyDescent="0.25">
      <c r="A224">
        <v>485</v>
      </c>
      <c r="B224" t="s">
        <v>1637</v>
      </c>
      <c r="C224" s="1">
        <v>42896</v>
      </c>
      <c r="D224">
        <f>YEAR(C224)</f>
        <v>2017</v>
      </c>
      <c r="E224">
        <f>MONTH(C224)</f>
        <v>6</v>
      </c>
      <c r="F224" t="str">
        <f>TEXT(Table1[[#This Row],[Order Date]],"mmm")</f>
        <v>Jun</v>
      </c>
      <c r="G224" t="str">
        <f>TEXT(Table1[[#This Row],[Order Date]],"ddd")</f>
        <v>Sat</v>
      </c>
      <c r="H224" s="1">
        <v>42899</v>
      </c>
      <c r="I224" t="s">
        <v>185</v>
      </c>
      <c r="J224" t="s">
        <v>1638</v>
      </c>
      <c r="K224" t="s">
        <v>1639</v>
      </c>
      <c r="L224" t="s">
        <v>101</v>
      </c>
      <c r="M224" t="s">
        <v>26</v>
      </c>
      <c r="N224" t="s">
        <v>41</v>
      </c>
      <c r="O224" t="s">
        <v>42</v>
      </c>
      <c r="P224">
        <v>90045</v>
      </c>
      <c r="Q224" t="s">
        <v>43</v>
      </c>
      <c r="R224" t="s">
        <v>1640</v>
      </c>
      <c r="S224" t="s">
        <v>45</v>
      </c>
      <c r="T224" t="s">
        <v>46</v>
      </c>
      <c r="U224" t="s">
        <v>1641</v>
      </c>
      <c r="V224" s="3">
        <v>29.6</v>
      </c>
      <c r="W224">
        <v>2</v>
      </c>
      <c r="X224" s="2">
        <v>0</v>
      </c>
      <c r="Y224" s="13">
        <v>14.8</v>
      </c>
      <c r="Z224" s="2">
        <f>Y224/V224</f>
        <v>0.5</v>
      </c>
    </row>
    <row r="225" spans="1:26" x14ac:dyDescent="0.25">
      <c r="A225">
        <v>488</v>
      </c>
      <c r="B225" t="s">
        <v>1646</v>
      </c>
      <c r="C225" s="1">
        <v>41941</v>
      </c>
      <c r="D225">
        <f>YEAR(C225)</f>
        <v>2014</v>
      </c>
      <c r="E225">
        <f>MONTH(C225)</f>
        <v>10</v>
      </c>
      <c r="F225" t="str">
        <f>TEXT(Table1[[#This Row],[Order Date]],"mmm")</f>
        <v>Oct</v>
      </c>
      <c r="G225" t="str">
        <f>TEXT(Table1[[#This Row],[Order Date]],"ddd")</f>
        <v>Wed</v>
      </c>
      <c r="H225" s="1">
        <v>41943</v>
      </c>
      <c r="I225" t="s">
        <v>185</v>
      </c>
      <c r="J225" t="s">
        <v>1647</v>
      </c>
      <c r="K225" t="s">
        <v>1648</v>
      </c>
      <c r="L225" t="s">
        <v>25</v>
      </c>
      <c r="M225" t="s">
        <v>26</v>
      </c>
      <c r="N225" t="s">
        <v>296</v>
      </c>
      <c r="O225" t="s">
        <v>208</v>
      </c>
      <c r="P225">
        <v>60610</v>
      </c>
      <c r="Q225" t="s">
        <v>104</v>
      </c>
      <c r="R225" t="s">
        <v>1649</v>
      </c>
      <c r="S225" t="s">
        <v>70</v>
      </c>
      <c r="T225" t="s">
        <v>71</v>
      </c>
      <c r="U225" t="s">
        <v>1650</v>
      </c>
      <c r="V225" s="3">
        <v>2735.9520000000002</v>
      </c>
      <c r="W225">
        <v>6</v>
      </c>
      <c r="X225" s="2">
        <v>0.2</v>
      </c>
      <c r="Y225" s="13">
        <v>341.99400000000003</v>
      </c>
      <c r="Z225" s="2">
        <f>Y225/V225</f>
        <v>0.125</v>
      </c>
    </row>
    <row r="226" spans="1:26" x14ac:dyDescent="0.25">
      <c r="A226">
        <v>489</v>
      </c>
      <c r="B226" t="s">
        <v>1651</v>
      </c>
      <c r="C226" s="1">
        <v>41799</v>
      </c>
      <c r="D226">
        <f>YEAR(C226)</f>
        <v>2014</v>
      </c>
      <c r="E226">
        <f>MONTH(C226)</f>
        <v>6</v>
      </c>
      <c r="F226" t="str">
        <f>TEXT(Table1[[#This Row],[Order Date]],"mmm")</f>
        <v>Jun</v>
      </c>
      <c r="G226" t="str">
        <f>TEXT(Table1[[#This Row],[Order Date]],"ddd")</f>
        <v>Mon</v>
      </c>
      <c r="H226" s="1">
        <v>41803</v>
      </c>
      <c r="I226" t="s">
        <v>22</v>
      </c>
      <c r="J226" t="s">
        <v>1652</v>
      </c>
      <c r="K226" t="s">
        <v>1653</v>
      </c>
      <c r="L226" t="s">
        <v>101</v>
      </c>
      <c r="M226" t="s">
        <v>26</v>
      </c>
      <c r="N226" t="s">
        <v>1654</v>
      </c>
      <c r="O226" t="s">
        <v>103</v>
      </c>
      <c r="P226">
        <v>77340</v>
      </c>
      <c r="Q226" t="s">
        <v>104</v>
      </c>
      <c r="R226" t="s">
        <v>1655</v>
      </c>
      <c r="S226" t="s">
        <v>70</v>
      </c>
      <c r="T226" t="s">
        <v>71</v>
      </c>
      <c r="U226" t="s">
        <v>1656</v>
      </c>
      <c r="V226" s="3">
        <v>7.992</v>
      </c>
      <c r="W226">
        <v>1</v>
      </c>
      <c r="X226" s="2">
        <v>0.2</v>
      </c>
      <c r="Y226" s="13">
        <v>0.59940000000000004</v>
      </c>
      <c r="Z226" s="2">
        <f>Y226/V226</f>
        <v>7.5000000000000011E-2</v>
      </c>
    </row>
    <row r="227" spans="1:26" x14ac:dyDescent="0.25">
      <c r="A227">
        <v>492</v>
      </c>
      <c r="B227" t="s">
        <v>1659</v>
      </c>
      <c r="C227" s="1">
        <v>41896</v>
      </c>
      <c r="D227">
        <f>YEAR(C227)</f>
        <v>2014</v>
      </c>
      <c r="E227">
        <f>MONTH(C227)</f>
        <v>9</v>
      </c>
      <c r="F227" t="str">
        <f>TEXT(Table1[[#This Row],[Order Date]],"mmm")</f>
        <v>Sep</v>
      </c>
      <c r="G227" t="str">
        <f>TEXT(Table1[[#This Row],[Order Date]],"ddd")</f>
        <v>Sun</v>
      </c>
      <c r="H227" s="1">
        <v>41901</v>
      </c>
      <c r="I227" t="s">
        <v>49</v>
      </c>
      <c r="J227" t="s">
        <v>1660</v>
      </c>
      <c r="K227" t="s">
        <v>1661</v>
      </c>
      <c r="L227" t="s">
        <v>25</v>
      </c>
      <c r="M227" t="s">
        <v>26</v>
      </c>
      <c r="N227" t="s">
        <v>382</v>
      </c>
      <c r="O227" t="s">
        <v>264</v>
      </c>
      <c r="P227">
        <v>14609</v>
      </c>
      <c r="Q227" t="s">
        <v>145</v>
      </c>
      <c r="R227" t="s">
        <v>1662</v>
      </c>
      <c r="S227" t="s">
        <v>45</v>
      </c>
      <c r="T227" t="s">
        <v>58</v>
      </c>
      <c r="U227" t="s">
        <v>1663</v>
      </c>
      <c r="V227" s="3">
        <v>449.15</v>
      </c>
      <c r="W227">
        <v>5</v>
      </c>
      <c r="X227" s="2">
        <v>0</v>
      </c>
      <c r="Y227" s="13">
        <v>8.9830000000000005</v>
      </c>
      <c r="Z227" s="2">
        <f>Y227/V227</f>
        <v>2.0000000000000004E-2</v>
      </c>
    </row>
    <row r="228" spans="1:26" x14ac:dyDescent="0.25">
      <c r="A228">
        <v>494</v>
      </c>
      <c r="B228" t="s">
        <v>1666</v>
      </c>
      <c r="C228" s="1">
        <v>42499</v>
      </c>
      <c r="D228">
        <f>YEAR(C228)</f>
        <v>2016</v>
      </c>
      <c r="E228">
        <f>MONTH(C228)</f>
        <v>5</v>
      </c>
      <c r="F228" t="str">
        <f>TEXT(Table1[[#This Row],[Order Date]],"mmm")</f>
        <v>May</v>
      </c>
      <c r="G228" t="str">
        <f>TEXT(Table1[[#This Row],[Order Date]],"ddd")</f>
        <v>Mon</v>
      </c>
      <c r="H228" s="1">
        <v>42504</v>
      </c>
      <c r="I228" t="s">
        <v>49</v>
      </c>
      <c r="J228" t="s">
        <v>1667</v>
      </c>
      <c r="K228" t="s">
        <v>1668</v>
      </c>
      <c r="L228" t="s">
        <v>25</v>
      </c>
      <c r="M228" t="s">
        <v>26</v>
      </c>
      <c r="N228" t="s">
        <v>94</v>
      </c>
      <c r="O228" t="s">
        <v>95</v>
      </c>
      <c r="P228">
        <v>98115</v>
      </c>
      <c r="Q228" t="s">
        <v>43</v>
      </c>
      <c r="R228" t="s">
        <v>1669</v>
      </c>
      <c r="S228" t="s">
        <v>70</v>
      </c>
      <c r="T228" t="s">
        <v>158</v>
      </c>
      <c r="U228" t="s">
        <v>1670</v>
      </c>
      <c r="V228" s="3">
        <v>93.98</v>
      </c>
      <c r="W228">
        <v>2</v>
      </c>
      <c r="X228" s="2">
        <v>0</v>
      </c>
      <c r="Y228" s="13">
        <v>13.1572</v>
      </c>
      <c r="Z228" s="2">
        <f>Y228/V228</f>
        <v>0.13999999999999999</v>
      </c>
    </row>
    <row r="229" spans="1:26" x14ac:dyDescent="0.25">
      <c r="A229">
        <v>495</v>
      </c>
      <c r="B229" t="s">
        <v>1671</v>
      </c>
      <c r="C229" s="1">
        <v>42447</v>
      </c>
      <c r="D229">
        <f>YEAR(C229)</f>
        <v>2016</v>
      </c>
      <c r="E229">
        <f>MONTH(C229)</f>
        <v>3</v>
      </c>
      <c r="F229" t="str">
        <f>TEXT(Table1[[#This Row],[Order Date]],"mmm")</f>
        <v>Mar</v>
      </c>
      <c r="G229" t="str">
        <f>TEXT(Table1[[#This Row],[Order Date]],"ddd")</f>
        <v>Fri</v>
      </c>
      <c r="H229" s="1">
        <v>42450</v>
      </c>
      <c r="I229" t="s">
        <v>22</v>
      </c>
      <c r="J229" t="s">
        <v>1672</v>
      </c>
      <c r="K229" t="s">
        <v>1673</v>
      </c>
      <c r="L229" t="s">
        <v>25</v>
      </c>
      <c r="M229" t="s">
        <v>26</v>
      </c>
      <c r="N229" t="s">
        <v>327</v>
      </c>
      <c r="O229" t="s">
        <v>328</v>
      </c>
      <c r="P229">
        <v>38109</v>
      </c>
      <c r="Q229" t="s">
        <v>29</v>
      </c>
      <c r="R229" t="s">
        <v>1674</v>
      </c>
      <c r="S229" t="s">
        <v>31</v>
      </c>
      <c r="T229" t="s">
        <v>55</v>
      </c>
      <c r="U229" t="s">
        <v>1675</v>
      </c>
      <c r="V229" s="3">
        <v>189.88200000000001</v>
      </c>
      <c r="W229">
        <v>3</v>
      </c>
      <c r="X229" s="2">
        <v>0.4</v>
      </c>
      <c r="Y229" s="13">
        <v>-94.941000000000003</v>
      </c>
      <c r="Z229" s="2">
        <f>Y229/V229</f>
        <v>-0.5</v>
      </c>
    </row>
    <row r="230" spans="1:26" x14ac:dyDescent="0.25">
      <c r="A230">
        <v>496</v>
      </c>
      <c r="B230" t="s">
        <v>1676</v>
      </c>
      <c r="C230" s="1">
        <v>42365</v>
      </c>
      <c r="D230">
        <f>YEAR(C230)</f>
        <v>2015</v>
      </c>
      <c r="E230">
        <f>MONTH(C230)</f>
        <v>12</v>
      </c>
      <c r="F230" t="str">
        <f>TEXT(Table1[[#This Row],[Order Date]],"mmm")</f>
        <v>Dec</v>
      </c>
      <c r="G230" t="str">
        <f>TEXT(Table1[[#This Row],[Order Date]],"ddd")</f>
        <v>Sun</v>
      </c>
      <c r="H230" s="1">
        <v>42369</v>
      </c>
      <c r="I230" t="s">
        <v>49</v>
      </c>
      <c r="J230" t="s">
        <v>1677</v>
      </c>
      <c r="K230" t="s">
        <v>1678</v>
      </c>
      <c r="L230" t="s">
        <v>25</v>
      </c>
      <c r="M230" t="s">
        <v>26</v>
      </c>
      <c r="N230" t="s">
        <v>1679</v>
      </c>
      <c r="O230" t="s">
        <v>1680</v>
      </c>
      <c r="P230">
        <v>72701</v>
      </c>
      <c r="Q230" t="s">
        <v>29</v>
      </c>
      <c r="R230" t="s">
        <v>1681</v>
      </c>
      <c r="S230" t="s">
        <v>45</v>
      </c>
      <c r="T230" t="s">
        <v>170</v>
      </c>
      <c r="U230" t="s">
        <v>1682</v>
      </c>
      <c r="V230" s="3">
        <v>105.42</v>
      </c>
      <c r="W230">
        <v>2</v>
      </c>
      <c r="X230" s="2">
        <v>0</v>
      </c>
      <c r="Y230" s="13">
        <v>51.655799999999999</v>
      </c>
      <c r="Z230" s="2">
        <f>Y230/V230</f>
        <v>0.49</v>
      </c>
    </row>
    <row r="231" spans="1:26" x14ac:dyDescent="0.25">
      <c r="A231">
        <v>497</v>
      </c>
      <c r="B231" t="s">
        <v>1683</v>
      </c>
      <c r="C231" s="1">
        <v>42576</v>
      </c>
      <c r="D231">
        <f>YEAR(C231)</f>
        <v>2016</v>
      </c>
      <c r="E231">
        <f>MONTH(C231)</f>
        <v>7</v>
      </c>
      <c r="F231" t="str">
        <f>TEXT(Table1[[#This Row],[Order Date]],"mmm")</f>
        <v>Jul</v>
      </c>
      <c r="G231" t="str">
        <f>TEXT(Table1[[#This Row],[Order Date]],"ddd")</f>
        <v>Mon</v>
      </c>
      <c r="H231" s="1">
        <v>42582</v>
      </c>
      <c r="I231" t="s">
        <v>49</v>
      </c>
      <c r="J231" t="s">
        <v>1558</v>
      </c>
      <c r="K231" t="s">
        <v>1559</v>
      </c>
      <c r="L231" t="s">
        <v>25</v>
      </c>
      <c r="M231" t="s">
        <v>26</v>
      </c>
      <c r="N231" t="s">
        <v>1684</v>
      </c>
      <c r="O231" t="s">
        <v>42</v>
      </c>
      <c r="P231">
        <v>92627</v>
      </c>
      <c r="Q231" t="s">
        <v>43</v>
      </c>
      <c r="R231" t="s">
        <v>1685</v>
      </c>
      <c r="S231" t="s">
        <v>45</v>
      </c>
      <c r="T231" t="s">
        <v>74</v>
      </c>
      <c r="U231" t="s">
        <v>1686</v>
      </c>
      <c r="V231" s="3">
        <v>119.616</v>
      </c>
      <c r="W231">
        <v>8</v>
      </c>
      <c r="X231" s="2">
        <v>0.2</v>
      </c>
      <c r="Y231" s="13">
        <v>40.370399999999997</v>
      </c>
      <c r="Z231" s="2">
        <f>Y231/V231</f>
        <v>0.33749999999999997</v>
      </c>
    </row>
    <row r="232" spans="1:26" x14ac:dyDescent="0.25">
      <c r="A232">
        <v>501</v>
      </c>
      <c r="B232" t="s">
        <v>1691</v>
      </c>
      <c r="C232" s="1">
        <v>42520</v>
      </c>
      <c r="D232">
        <f>YEAR(C232)</f>
        <v>2016</v>
      </c>
      <c r="E232">
        <f>MONTH(C232)</f>
        <v>5</v>
      </c>
      <c r="F232" t="str">
        <f>TEXT(Table1[[#This Row],[Order Date]],"mmm")</f>
        <v>May</v>
      </c>
      <c r="G232" t="str">
        <f>TEXT(Table1[[#This Row],[Order Date]],"ddd")</f>
        <v>Mon</v>
      </c>
      <c r="H232" s="1">
        <v>42525</v>
      </c>
      <c r="I232" t="s">
        <v>49</v>
      </c>
      <c r="J232" t="s">
        <v>1692</v>
      </c>
      <c r="K232" t="s">
        <v>1693</v>
      </c>
      <c r="L232" t="s">
        <v>40</v>
      </c>
      <c r="M232" t="s">
        <v>26</v>
      </c>
      <c r="N232" t="s">
        <v>1694</v>
      </c>
      <c r="O232" t="s">
        <v>450</v>
      </c>
      <c r="P232">
        <v>80134</v>
      </c>
      <c r="Q232" t="s">
        <v>43</v>
      </c>
      <c r="R232" t="s">
        <v>1695</v>
      </c>
      <c r="S232" t="s">
        <v>45</v>
      </c>
      <c r="T232" t="s">
        <v>74</v>
      </c>
      <c r="U232" t="s">
        <v>1696</v>
      </c>
      <c r="V232" s="3">
        <v>22.62</v>
      </c>
      <c r="W232">
        <v>2</v>
      </c>
      <c r="X232" s="2">
        <v>0.7</v>
      </c>
      <c r="Y232" s="13">
        <v>-15.08</v>
      </c>
      <c r="Z232" s="2">
        <f>Y232/V232</f>
        <v>-0.66666666666666663</v>
      </c>
    </row>
    <row r="233" spans="1:26" x14ac:dyDescent="0.25">
      <c r="A233">
        <v>506</v>
      </c>
      <c r="B233" t="s">
        <v>1705</v>
      </c>
      <c r="C233" s="1">
        <v>43051</v>
      </c>
      <c r="D233">
        <f>YEAR(C233)</f>
        <v>2017</v>
      </c>
      <c r="E233">
        <f>MONTH(C233)</f>
        <v>11</v>
      </c>
      <c r="F233" t="str">
        <f>TEXT(Table1[[#This Row],[Order Date]],"mmm")</f>
        <v>Nov</v>
      </c>
      <c r="G233" t="str">
        <f>TEXT(Table1[[#This Row],[Order Date]],"ddd")</f>
        <v>Sun</v>
      </c>
      <c r="H233" s="1">
        <v>43054</v>
      </c>
      <c r="I233" t="s">
        <v>22</v>
      </c>
      <c r="J233" t="s">
        <v>1549</v>
      </c>
      <c r="K233" t="s">
        <v>1550</v>
      </c>
      <c r="L233" t="s">
        <v>40</v>
      </c>
      <c r="M233" t="s">
        <v>26</v>
      </c>
      <c r="N233" t="s">
        <v>263</v>
      </c>
      <c r="O233" t="s">
        <v>264</v>
      </c>
      <c r="P233">
        <v>10024</v>
      </c>
      <c r="Q233" t="s">
        <v>145</v>
      </c>
      <c r="R233" t="s">
        <v>538</v>
      </c>
      <c r="S233" t="s">
        <v>45</v>
      </c>
      <c r="T233" t="s">
        <v>74</v>
      </c>
      <c r="U233" t="s">
        <v>539</v>
      </c>
      <c r="V233" s="3">
        <v>15.92</v>
      </c>
      <c r="W233">
        <v>5</v>
      </c>
      <c r="X233" s="2">
        <v>0.2</v>
      </c>
      <c r="Y233" s="13">
        <v>5.3730000000000002</v>
      </c>
      <c r="Z233" s="2">
        <f>Y233/V233</f>
        <v>0.33750000000000002</v>
      </c>
    </row>
    <row r="234" spans="1:26" x14ac:dyDescent="0.25">
      <c r="A234">
        <v>507</v>
      </c>
      <c r="B234" t="s">
        <v>1706</v>
      </c>
      <c r="C234" s="1">
        <v>42079</v>
      </c>
      <c r="D234">
        <f>YEAR(C234)</f>
        <v>2015</v>
      </c>
      <c r="E234">
        <f>MONTH(C234)</f>
        <v>3</v>
      </c>
      <c r="F234" t="str">
        <f>TEXT(Table1[[#This Row],[Order Date]],"mmm")</f>
        <v>Mar</v>
      </c>
      <c r="G234" t="str">
        <f>TEXT(Table1[[#This Row],[Order Date]],"ddd")</f>
        <v>Mon</v>
      </c>
      <c r="H234" s="1">
        <v>42085</v>
      </c>
      <c r="I234" t="s">
        <v>49</v>
      </c>
      <c r="J234" t="s">
        <v>1707</v>
      </c>
      <c r="K234" t="s">
        <v>1708</v>
      </c>
      <c r="L234" t="s">
        <v>25</v>
      </c>
      <c r="M234" t="s">
        <v>26</v>
      </c>
      <c r="N234" t="s">
        <v>1709</v>
      </c>
      <c r="O234" t="s">
        <v>1258</v>
      </c>
      <c r="P234">
        <v>30318</v>
      </c>
      <c r="Q234" t="s">
        <v>29</v>
      </c>
      <c r="R234" t="s">
        <v>1710</v>
      </c>
      <c r="S234" t="s">
        <v>45</v>
      </c>
      <c r="T234" t="s">
        <v>67</v>
      </c>
      <c r="U234" t="s">
        <v>1711</v>
      </c>
      <c r="V234" s="3">
        <v>2.74</v>
      </c>
      <c r="W234">
        <v>1</v>
      </c>
      <c r="X234" s="2">
        <v>0</v>
      </c>
      <c r="Y234" s="13">
        <v>0.73980000000000001</v>
      </c>
      <c r="Z234" s="2">
        <f>Y234/V234</f>
        <v>0.26999999999999996</v>
      </c>
    </row>
    <row r="235" spans="1:26" x14ac:dyDescent="0.25">
      <c r="A235">
        <v>511</v>
      </c>
      <c r="B235" t="s">
        <v>1717</v>
      </c>
      <c r="C235" s="1">
        <v>43065</v>
      </c>
      <c r="D235">
        <f>YEAR(C235)</f>
        <v>2017</v>
      </c>
      <c r="E235">
        <f>MONTH(C235)</f>
        <v>11</v>
      </c>
      <c r="F235" t="str">
        <f>TEXT(Table1[[#This Row],[Order Date]],"mmm")</f>
        <v>Nov</v>
      </c>
      <c r="G235" t="str">
        <f>TEXT(Table1[[#This Row],[Order Date]],"ddd")</f>
        <v>Sun</v>
      </c>
      <c r="H235" s="1">
        <v>43066</v>
      </c>
      <c r="I235" t="s">
        <v>185</v>
      </c>
      <c r="J235" t="s">
        <v>1718</v>
      </c>
      <c r="K235" t="s">
        <v>1719</v>
      </c>
      <c r="L235" t="s">
        <v>25</v>
      </c>
      <c r="M235" t="s">
        <v>26</v>
      </c>
      <c r="N235" t="s">
        <v>1720</v>
      </c>
      <c r="O235" t="s">
        <v>590</v>
      </c>
      <c r="P235">
        <v>64118</v>
      </c>
      <c r="Q235" t="s">
        <v>104</v>
      </c>
      <c r="R235" t="s">
        <v>1721</v>
      </c>
      <c r="S235" t="s">
        <v>31</v>
      </c>
      <c r="T235" t="s">
        <v>64</v>
      </c>
      <c r="U235" t="s">
        <v>1722</v>
      </c>
      <c r="V235" s="3">
        <v>126.3</v>
      </c>
      <c r="W235">
        <v>3</v>
      </c>
      <c r="X235" s="2">
        <v>0</v>
      </c>
      <c r="Y235" s="13">
        <v>40.415999999999997</v>
      </c>
      <c r="Z235" s="2">
        <f>Y235/V235</f>
        <v>0.32</v>
      </c>
    </row>
    <row r="236" spans="1:26" x14ac:dyDescent="0.25">
      <c r="A236">
        <v>513</v>
      </c>
      <c r="B236" t="s">
        <v>1725</v>
      </c>
      <c r="C236" s="1">
        <v>42663</v>
      </c>
      <c r="D236">
        <f>YEAR(C236)</f>
        <v>2016</v>
      </c>
      <c r="E236">
        <f>MONTH(C236)</f>
        <v>10</v>
      </c>
      <c r="F236" t="str">
        <f>TEXT(Table1[[#This Row],[Order Date]],"mmm")</f>
        <v>Oct</v>
      </c>
      <c r="G236" t="str">
        <f>TEXT(Table1[[#This Row],[Order Date]],"ddd")</f>
        <v>Thu</v>
      </c>
      <c r="H236" s="1">
        <v>42666</v>
      </c>
      <c r="I236" t="s">
        <v>185</v>
      </c>
      <c r="J236" t="s">
        <v>1402</v>
      </c>
      <c r="K236" t="s">
        <v>1403</v>
      </c>
      <c r="L236" t="s">
        <v>25</v>
      </c>
      <c r="M236" t="s">
        <v>26</v>
      </c>
      <c r="N236" t="s">
        <v>600</v>
      </c>
      <c r="O236" t="s">
        <v>491</v>
      </c>
      <c r="P236">
        <v>43055</v>
      </c>
      <c r="Q236" t="s">
        <v>145</v>
      </c>
      <c r="R236" t="s">
        <v>359</v>
      </c>
      <c r="S236" t="s">
        <v>45</v>
      </c>
      <c r="T236" t="s">
        <v>67</v>
      </c>
      <c r="U236" t="s">
        <v>360</v>
      </c>
      <c r="V236" s="3">
        <v>7.1520000000000001</v>
      </c>
      <c r="W236">
        <v>3</v>
      </c>
      <c r="X236" s="2">
        <v>0.2</v>
      </c>
      <c r="Y236" s="13">
        <v>0.71519999999999995</v>
      </c>
      <c r="Z236" s="2">
        <f>Y236/V236</f>
        <v>9.9999999999999992E-2</v>
      </c>
    </row>
    <row r="237" spans="1:26" x14ac:dyDescent="0.25">
      <c r="A237">
        <v>514</v>
      </c>
      <c r="B237" t="s">
        <v>1726</v>
      </c>
      <c r="C237" s="1">
        <v>43090</v>
      </c>
      <c r="D237">
        <f>YEAR(C237)</f>
        <v>2017</v>
      </c>
      <c r="E237">
        <f>MONTH(C237)</f>
        <v>12</v>
      </c>
      <c r="F237" t="str">
        <f>TEXT(Table1[[#This Row],[Order Date]],"mmm")</f>
        <v>Dec</v>
      </c>
      <c r="G237" t="str">
        <f>TEXT(Table1[[#This Row],[Order Date]],"ddd")</f>
        <v>Thu</v>
      </c>
      <c r="H237" s="1">
        <v>43094</v>
      </c>
      <c r="I237" t="s">
        <v>49</v>
      </c>
      <c r="J237" t="s">
        <v>1727</v>
      </c>
      <c r="K237" t="s">
        <v>1728</v>
      </c>
      <c r="L237" t="s">
        <v>25</v>
      </c>
      <c r="M237" t="s">
        <v>26</v>
      </c>
      <c r="N237" t="s">
        <v>41</v>
      </c>
      <c r="O237" t="s">
        <v>42</v>
      </c>
      <c r="P237">
        <v>90049</v>
      </c>
      <c r="Q237" t="s">
        <v>43</v>
      </c>
      <c r="R237" t="s">
        <v>1729</v>
      </c>
      <c r="S237" t="s">
        <v>45</v>
      </c>
      <c r="T237" t="s">
        <v>67</v>
      </c>
      <c r="U237" t="s">
        <v>1730</v>
      </c>
      <c r="V237" s="3">
        <v>6.63</v>
      </c>
      <c r="W237">
        <v>3</v>
      </c>
      <c r="X237" s="2">
        <v>0</v>
      </c>
      <c r="Y237" s="13">
        <v>1.7901</v>
      </c>
      <c r="Z237" s="2">
        <f>Y237/V237</f>
        <v>0.27</v>
      </c>
    </row>
    <row r="238" spans="1:26" x14ac:dyDescent="0.25">
      <c r="A238">
        <v>516</v>
      </c>
      <c r="B238" t="s">
        <v>1733</v>
      </c>
      <c r="C238" s="1">
        <v>42757</v>
      </c>
      <c r="D238">
        <f>YEAR(C238)</f>
        <v>2017</v>
      </c>
      <c r="E238">
        <f>MONTH(C238)</f>
        <v>1</v>
      </c>
      <c r="F238" t="str">
        <f>TEXT(Table1[[#This Row],[Order Date]],"mmm")</f>
        <v>Jan</v>
      </c>
      <c r="G238" t="str">
        <f>TEXT(Table1[[#This Row],[Order Date]],"ddd")</f>
        <v>Sun</v>
      </c>
      <c r="H238" s="1">
        <v>42762</v>
      </c>
      <c r="I238" t="s">
        <v>49</v>
      </c>
      <c r="J238" t="s">
        <v>524</v>
      </c>
      <c r="K238" t="s">
        <v>525</v>
      </c>
      <c r="L238" t="s">
        <v>101</v>
      </c>
      <c r="M238" t="s">
        <v>26</v>
      </c>
      <c r="N238" t="s">
        <v>1734</v>
      </c>
      <c r="O238" t="s">
        <v>1735</v>
      </c>
      <c r="P238">
        <v>59405</v>
      </c>
      <c r="Q238" t="s">
        <v>43</v>
      </c>
      <c r="R238" t="s">
        <v>1736</v>
      </c>
      <c r="S238" t="s">
        <v>70</v>
      </c>
      <c r="T238" t="s">
        <v>1202</v>
      </c>
      <c r="U238" t="s">
        <v>1737</v>
      </c>
      <c r="V238" s="3">
        <v>2999.95</v>
      </c>
      <c r="W238">
        <v>5</v>
      </c>
      <c r="X238" s="2">
        <v>0</v>
      </c>
      <c r="Y238" s="13">
        <v>1379.9770000000001</v>
      </c>
      <c r="Z238" s="2">
        <f>Y238/V238</f>
        <v>0.46000000000000008</v>
      </c>
    </row>
    <row r="239" spans="1:26" x14ac:dyDescent="0.25">
      <c r="A239">
        <v>520</v>
      </c>
      <c r="B239" t="s">
        <v>1744</v>
      </c>
      <c r="C239" s="1">
        <v>42085</v>
      </c>
      <c r="D239">
        <f>YEAR(C239)</f>
        <v>2015</v>
      </c>
      <c r="E239">
        <f>MONTH(C239)</f>
        <v>3</v>
      </c>
      <c r="F239" t="str">
        <f>TEXT(Table1[[#This Row],[Order Date]],"mmm")</f>
        <v>Mar</v>
      </c>
      <c r="G239" t="str">
        <f>TEXT(Table1[[#This Row],[Order Date]],"ddd")</f>
        <v>Sun</v>
      </c>
      <c r="H239" s="1">
        <v>42089</v>
      </c>
      <c r="I239" t="s">
        <v>49</v>
      </c>
      <c r="J239" t="s">
        <v>1745</v>
      </c>
      <c r="K239" t="s">
        <v>1746</v>
      </c>
      <c r="L239" t="s">
        <v>25</v>
      </c>
      <c r="M239" t="s">
        <v>26</v>
      </c>
      <c r="N239" t="s">
        <v>181</v>
      </c>
      <c r="O239" t="s">
        <v>103</v>
      </c>
      <c r="P239">
        <v>77041</v>
      </c>
      <c r="Q239" t="s">
        <v>104</v>
      </c>
      <c r="R239" t="s">
        <v>227</v>
      </c>
      <c r="S239" t="s">
        <v>70</v>
      </c>
      <c r="T239" t="s">
        <v>158</v>
      </c>
      <c r="U239" t="s">
        <v>228</v>
      </c>
      <c r="V239" s="3">
        <v>18.391999999999999</v>
      </c>
      <c r="W239">
        <v>1</v>
      </c>
      <c r="X239" s="2">
        <v>0.2</v>
      </c>
      <c r="Y239" s="13">
        <v>5.2877000000000001</v>
      </c>
      <c r="Z239" s="2">
        <f>Y239/V239</f>
        <v>0.28750000000000003</v>
      </c>
    </row>
    <row r="240" spans="1:26" x14ac:dyDescent="0.25">
      <c r="A240">
        <v>523</v>
      </c>
      <c r="B240" t="s">
        <v>1751</v>
      </c>
      <c r="C240" s="1">
        <v>42758</v>
      </c>
      <c r="D240">
        <f>YEAR(C240)</f>
        <v>2017</v>
      </c>
      <c r="E240">
        <f>MONTH(C240)</f>
        <v>1</v>
      </c>
      <c r="F240" t="str">
        <f>TEXT(Table1[[#This Row],[Order Date]],"mmm")</f>
        <v>Jan</v>
      </c>
      <c r="G240" t="str">
        <f>TEXT(Table1[[#This Row],[Order Date]],"ddd")</f>
        <v>Mon</v>
      </c>
      <c r="H240" s="1">
        <v>42760</v>
      </c>
      <c r="I240" t="s">
        <v>185</v>
      </c>
      <c r="J240" t="s">
        <v>1752</v>
      </c>
      <c r="K240" t="s">
        <v>1753</v>
      </c>
      <c r="L240" t="s">
        <v>40</v>
      </c>
      <c r="M240" t="s">
        <v>26</v>
      </c>
      <c r="N240" t="s">
        <v>873</v>
      </c>
      <c r="O240" t="s">
        <v>235</v>
      </c>
      <c r="P240">
        <v>48234</v>
      </c>
      <c r="Q240" t="s">
        <v>104</v>
      </c>
      <c r="R240" t="s">
        <v>1674</v>
      </c>
      <c r="S240" t="s">
        <v>31</v>
      </c>
      <c r="T240" t="s">
        <v>55</v>
      </c>
      <c r="U240" t="s">
        <v>1675</v>
      </c>
      <c r="V240" s="3">
        <v>210.98</v>
      </c>
      <c r="W240">
        <v>2</v>
      </c>
      <c r="X240" s="2">
        <v>0</v>
      </c>
      <c r="Y240" s="13">
        <v>21.097999999999999</v>
      </c>
      <c r="Z240" s="2">
        <f>Y240/V240</f>
        <v>0.1</v>
      </c>
    </row>
    <row r="241" spans="1:26" x14ac:dyDescent="0.25">
      <c r="A241">
        <v>524</v>
      </c>
      <c r="B241" t="s">
        <v>1754</v>
      </c>
      <c r="C241" s="1">
        <v>42511</v>
      </c>
      <c r="D241">
        <f>YEAR(C241)</f>
        <v>2016</v>
      </c>
      <c r="E241">
        <f>MONTH(C241)</f>
        <v>5</v>
      </c>
      <c r="F241" t="str">
        <f>TEXT(Table1[[#This Row],[Order Date]],"mmm")</f>
        <v>May</v>
      </c>
      <c r="G241" t="str">
        <f>TEXT(Table1[[#This Row],[Order Date]],"ddd")</f>
        <v>Sat</v>
      </c>
      <c r="H241" s="1">
        <v>42513</v>
      </c>
      <c r="I241" t="s">
        <v>185</v>
      </c>
      <c r="J241" t="s">
        <v>934</v>
      </c>
      <c r="K241" t="s">
        <v>935</v>
      </c>
      <c r="L241" t="s">
        <v>25</v>
      </c>
      <c r="M241" t="s">
        <v>26</v>
      </c>
      <c r="N241" t="s">
        <v>41</v>
      </c>
      <c r="O241" t="s">
        <v>42</v>
      </c>
      <c r="P241">
        <v>90032</v>
      </c>
      <c r="Q241" t="s">
        <v>43</v>
      </c>
      <c r="R241" t="s">
        <v>1755</v>
      </c>
      <c r="S241" t="s">
        <v>70</v>
      </c>
      <c r="T241" t="s">
        <v>71</v>
      </c>
      <c r="U241" t="s">
        <v>1756</v>
      </c>
      <c r="V241" s="3">
        <v>55.176000000000002</v>
      </c>
      <c r="W241">
        <v>3</v>
      </c>
      <c r="X241" s="2">
        <v>0.2</v>
      </c>
      <c r="Y241" s="13">
        <v>-12.4146</v>
      </c>
      <c r="Z241" s="2">
        <f>Y241/V241</f>
        <v>-0.22500000000000001</v>
      </c>
    </row>
    <row r="242" spans="1:26" x14ac:dyDescent="0.25">
      <c r="A242">
        <v>526</v>
      </c>
      <c r="B242" t="s">
        <v>1758</v>
      </c>
      <c r="C242" s="1">
        <v>42364</v>
      </c>
      <c r="D242">
        <f>YEAR(C242)</f>
        <v>2015</v>
      </c>
      <c r="E242">
        <f>MONTH(C242)</f>
        <v>12</v>
      </c>
      <c r="F242" t="str">
        <f>TEXT(Table1[[#This Row],[Order Date]],"mmm")</f>
        <v>Dec</v>
      </c>
      <c r="G242" t="str">
        <f>TEXT(Table1[[#This Row],[Order Date]],"ddd")</f>
        <v>Sat</v>
      </c>
      <c r="H242" s="1">
        <v>42371</v>
      </c>
      <c r="I242" t="s">
        <v>49</v>
      </c>
      <c r="J242" t="s">
        <v>1759</v>
      </c>
      <c r="K242" t="s">
        <v>1760</v>
      </c>
      <c r="L242" t="s">
        <v>25</v>
      </c>
      <c r="M242" t="s">
        <v>26</v>
      </c>
      <c r="N242" t="s">
        <v>1462</v>
      </c>
      <c r="O242" t="s">
        <v>1231</v>
      </c>
      <c r="P242">
        <v>1841</v>
      </c>
      <c r="Q242" t="s">
        <v>145</v>
      </c>
      <c r="R242" t="s">
        <v>1761</v>
      </c>
      <c r="S242" t="s">
        <v>45</v>
      </c>
      <c r="T242" t="s">
        <v>266</v>
      </c>
      <c r="U242" t="s">
        <v>556</v>
      </c>
      <c r="V242" s="3">
        <v>22.2</v>
      </c>
      <c r="W242">
        <v>5</v>
      </c>
      <c r="X242" s="2">
        <v>0</v>
      </c>
      <c r="Y242" s="13">
        <v>10.433999999999999</v>
      </c>
      <c r="Z242" s="2">
        <f>Y242/V242</f>
        <v>0.47</v>
      </c>
    </row>
    <row r="243" spans="1:26" x14ac:dyDescent="0.25">
      <c r="A243">
        <v>527</v>
      </c>
      <c r="B243" t="s">
        <v>1762</v>
      </c>
      <c r="C243" s="1">
        <v>43029</v>
      </c>
      <c r="D243">
        <f>YEAR(C243)</f>
        <v>2017</v>
      </c>
      <c r="E243">
        <f>MONTH(C243)</f>
        <v>10</v>
      </c>
      <c r="F243" t="str">
        <f>TEXT(Table1[[#This Row],[Order Date]],"mmm")</f>
        <v>Oct</v>
      </c>
      <c r="G243" t="str">
        <f>TEXT(Table1[[#This Row],[Order Date]],"ddd")</f>
        <v>Sat</v>
      </c>
      <c r="H243" s="1">
        <v>43034</v>
      </c>
      <c r="I243" t="s">
        <v>49</v>
      </c>
      <c r="J243" t="s">
        <v>1763</v>
      </c>
      <c r="K243" t="s">
        <v>1764</v>
      </c>
      <c r="L243" t="s">
        <v>101</v>
      </c>
      <c r="M243" t="s">
        <v>26</v>
      </c>
      <c r="N243" t="s">
        <v>1765</v>
      </c>
      <c r="O243" t="s">
        <v>53</v>
      </c>
      <c r="P243">
        <v>33801</v>
      </c>
      <c r="Q243" t="s">
        <v>29</v>
      </c>
      <c r="R243" t="s">
        <v>1766</v>
      </c>
      <c r="S243" t="s">
        <v>31</v>
      </c>
      <c r="T243" t="s">
        <v>35</v>
      </c>
      <c r="U243" t="s">
        <v>1767</v>
      </c>
      <c r="V243" s="3">
        <v>683.952</v>
      </c>
      <c r="W243">
        <v>3</v>
      </c>
      <c r="X243" s="2">
        <v>0.2</v>
      </c>
      <c r="Y243" s="13">
        <v>42.747</v>
      </c>
      <c r="Z243" s="2">
        <f>Y243/V243</f>
        <v>6.25E-2</v>
      </c>
    </row>
    <row r="244" spans="1:26" x14ac:dyDescent="0.25">
      <c r="A244">
        <v>529</v>
      </c>
      <c r="B244" t="s">
        <v>1768</v>
      </c>
      <c r="C244" s="1">
        <v>42250</v>
      </c>
      <c r="D244">
        <f>YEAR(C244)</f>
        <v>2015</v>
      </c>
      <c r="E244">
        <f>MONTH(C244)</f>
        <v>9</v>
      </c>
      <c r="F244" t="str">
        <f>TEXT(Table1[[#This Row],[Order Date]],"mmm")</f>
        <v>Sep</v>
      </c>
      <c r="G244" t="str">
        <f>TEXT(Table1[[#This Row],[Order Date]],"ddd")</f>
        <v>Thu</v>
      </c>
      <c r="H244" s="1">
        <v>42254</v>
      </c>
      <c r="I244" t="s">
        <v>49</v>
      </c>
      <c r="J244" t="s">
        <v>1769</v>
      </c>
      <c r="K244" t="s">
        <v>1770</v>
      </c>
      <c r="L244" t="s">
        <v>25</v>
      </c>
      <c r="M244" t="s">
        <v>26</v>
      </c>
      <c r="N244" t="s">
        <v>143</v>
      </c>
      <c r="O244" t="s">
        <v>144</v>
      </c>
      <c r="P244">
        <v>19134</v>
      </c>
      <c r="Q244" t="s">
        <v>145</v>
      </c>
      <c r="R244" t="s">
        <v>1771</v>
      </c>
      <c r="S244" t="s">
        <v>45</v>
      </c>
      <c r="T244" t="s">
        <v>58</v>
      </c>
      <c r="U244" t="s">
        <v>1772</v>
      </c>
      <c r="V244" s="3">
        <v>36.335999999999999</v>
      </c>
      <c r="W244">
        <v>3</v>
      </c>
      <c r="X244" s="2">
        <v>0.2</v>
      </c>
      <c r="Y244" s="13">
        <v>-7.2671999999999999</v>
      </c>
      <c r="Z244" s="2">
        <f>Y244/V244</f>
        <v>-0.2</v>
      </c>
    </row>
    <row r="245" spans="1:26" x14ac:dyDescent="0.25">
      <c r="A245">
        <v>532</v>
      </c>
      <c r="B245" t="s">
        <v>1777</v>
      </c>
      <c r="C245" s="1">
        <v>42315</v>
      </c>
      <c r="D245">
        <f>YEAR(C245)</f>
        <v>2015</v>
      </c>
      <c r="E245">
        <f>MONTH(C245)</f>
        <v>11</v>
      </c>
      <c r="F245" t="str">
        <f>TEXT(Table1[[#This Row],[Order Date]],"mmm")</f>
        <v>Nov</v>
      </c>
      <c r="G245" t="str">
        <f>TEXT(Table1[[#This Row],[Order Date]],"ddd")</f>
        <v>Sat</v>
      </c>
      <c r="H245" s="1">
        <v>42317</v>
      </c>
      <c r="I245" t="s">
        <v>22</v>
      </c>
      <c r="J245" t="s">
        <v>1778</v>
      </c>
      <c r="K245" t="s">
        <v>1779</v>
      </c>
      <c r="L245" t="s">
        <v>40</v>
      </c>
      <c r="M245" t="s">
        <v>26</v>
      </c>
      <c r="N245" t="s">
        <v>41</v>
      </c>
      <c r="O245" t="s">
        <v>42</v>
      </c>
      <c r="P245">
        <v>90036</v>
      </c>
      <c r="Q245" t="s">
        <v>43</v>
      </c>
      <c r="R245" t="s">
        <v>1780</v>
      </c>
      <c r="S245" t="s">
        <v>31</v>
      </c>
      <c r="T245" t="s">
        <v>35</v>
      </c>
      <c r="U245" t="s">
        <v>1781</v>
      </c>
      <c r="V245" s="3">
        <v>190.72</v>
      </c>
      <c r="W245">
        <v>1</v>
      </c>
      <c r="X245" s="2">
        <v>0.2</v>
      </c>
      <c r="Y245" s="13">
        <v>11.92</v>
      </c>
      <c r="Z245" s="2">
        <f>Y245/V245</f>
        <v>6.25E-2</v>
      </c>
    </row>
    <row r="246" spans="1:26" x14ac:dyDescent="0.25">
      <c r="A246">
        <v>533</v>
      </c>
      <c r="B246" t="s">
        <v>1782</v>
      </c>
      <c r="C246" s="1">
        <v>42985</v>
      </c>
      <c r="D246">
        <f>YEAR(C246)</f>
        <v>2017</v>
      </c>
      <c r="E246">
        <f>MONTH(C246)</f>
        <v>9</v>
      </c>
      <c r="F246" t="str">
        <f>TEXT(Table1[[#This Row],[Order Date]],"mmm")</f>
        <v>Sep</v>
      </c>
      <c r="G246" t="str">
        <f>TEXT(Table1[[#This Row],[Order Date]],"ddd")</f>
        <v>Thu</v>
      </c>
      <c r="H246" s="1">
        <v>42989</v>
      </c>
      <c r="I246" t="s">
        <v>49</v>
      </c>
      <c r="J246" t="s">
        <v>1783</v>
      </c>
      <c r="K246" t="s">
        <v>1784</v>
      </c>
      <c r="L246" t="s">
        <v>25</v>
      </c>
      <c r="M246" t="s">
        <v>26</v>
      </c>
      <c r="N246" t="s">
        <v>41</v>
      </c>
      <c r="O246" t="s">
        <v>42</v>
      </c>
      <c r="P246">
        <v>90032</v>
      </c>
      <c r="Q246" t="s">
        <v>43</v>
      </c>
      <c r="R246" t="s">
        <v>1785</v>
      </c>
      <c r="S246" t="s">
        <v>31</v>
      </c>
      <c r="T246" t="s">
        <v>64</v>
      </c>
      <c r="U246" t="s">
        <v>1786</v>
      </c>
      <c r="V246" s="3">
        <v>47.94</v>
      </c>
      <c r="W246">
        <v>3</v>
      </c>
      <c r="X246" s="2">
        <v>0</v>
      </c>
      <c r="Y246" s="13">
        <v>2.3969999999999998</v>
      </c>
      <c r="Z246" s="2">
        <f>Y246/V246</f>
        <v>4.9999999999999996E-2</v>
      </c>
    </row>
    <row r="247" spans="1:26" x14ac:dyDescent="0.25">
      <c r="A247">
        <v>534</v>
      </c>
      <c r="B247" t="s">
        <v>1787</v>
      </c>
      <c r="C247" s="1">
        <v>42519</v>
      </c>
      <c r="D247">
        <f>YEAR(C247)</f>
        <v>2016</v>
      </c>
      <c r="E247">
        <f>MONTH(C247)</f>
        <v>5</v>
      </c>
      <c r="F247" t="str">
        <f>TEXT(Table1[[#This Row],[Order Date]],"mmm")</f>
        <v>May</v>
      </c>
      <c r="G247" t="str">
        <f>TEXT(Table1[[#This Row],[Order Date]],"ddd")</f>
        <v>Sun</v>
      </c>
      <c r="H247" s="1">
        <v>42522</v>
      </c>
      <c r="I247" t="s">
        <v>22</v>
      </c>
      <c r="J247" t="s">
        <v>1788</v>
      </c>
      <c r="K247" t="s">
        <v>1789</v>
      </c>
      <c r="L247" t="s">
        <v>25</v>
      </c>
      <c r="M247" t="s">
        <v>26</v>
      </c>
      <c r="N247" t="s">
        <v>1790</v>
      </c>
      <c r="O247" t="s">
        <v>351</v>
      </c>
      <c r="P247">
        <v>36116</v>
      </c>
      <c r="Q247" t="s">
        <v>29</v>
      </c>
      <c r="R247" t="s">
        <v>1791</v>
      </c>
      <c r="S247" t="s">
        <v>70</v>
      </c>
      <c r="T247" t="s">
        <v>71</v>
      </c>
      <c r="U247" t="s">
        <v>1792</v>
      </c>
      <c r="V247" s="3">
        <v>979.95</v>
      </c>
      <c r="W247">
        <v>5</v>
      </c>
      <c r="X247" s="2">
        <v>0</v>
      </c>
      <c r="Y247" s="13">
        <v>274.38600000000002</v>
      </c>
      <c r="Z247" s="2">
        <f>Y247/V247</f>
        <v>0.28000000000000003</v>
      </c>
    </row>
    <row r="248" spans="1:26" x14ac:dyDescent="0.25">
      <c r="A248">
        <v>536</v>
      </c>
      <c r="B248" t="s">
        <v>1793</v>
      </c>
      <c r="C248" s="1">
        <v>42561</v>
      </c>
      <c r="D248">
        <f>YEAR(C248)</f>
        <v>2016</v>
      </c>
      <c r="E248">
        <f>MONTH(C248)</f>
        <v>7</v>
      </c>
      <c r="F248" t="str">
        <f>TEXT(Table1[[#This Row],[Order Date]],"mmm")</f>
        <v>Jul</v>
      </c>
      <c r="G248" t="str">
        <f>TEXT(Table1[[#This Row],[Order Date]],"ddd")</f>
        <v>Sun</v>
      </c>
      <c r="H248" s="1">
        <v>42567</v>
      </c>
      <c r="I248" t="s">
        <v>49</v>
      </c>
      <c r="J248" t="s">
        <v>1794</v>
      </c>
      <c r="K248" t="s">
        <v>1795</v>
      </c>
      <c r="L248" t="s">
        <v>25</v>
      </c>
      <c r="M248" t="s">
        <v>26</v>
      </c>
      <c r="N248" t="s">
        <v>1796</v>
      </c>
      <c r="O248" t="s">
        <v>303</v>
      </c>
      <c r="P248">
        <v>85204</v>
      </c>
      <c r="Q248" t="s">
        <v>43</v>
      </c>
      <c r="R248" t="s">
        <v>1797</v>
      </c>
      <c r="S248" t="s">
        <v>45</v>
      </c>
      <c r="T248" t="s">
        <v>58</v>
      </c>
      <c r="U248" t="s">
        <v>1798</v>
      </c>
      <c r="V248" s="3">
        <v>16.768000000000001</v>
      </c>
      <c r="W248">
        <v>2</v>
      </c>
      <c r="X248" s="2">
        <v>0.2</v>
      </c>
      <c r="Y248" s="13">
        <v>1.4672000000000001</v>
      </c>
      <c r="Z248" s="2">
        <f>Y248/V248</f>
        <v>8.7499999999999994E-2</v>
      </c>
    </row>
    <row r="249" spans="1:26" x14ac:dyDescent="0.25">
      <c r="A249">
        <v>537</v>
      </c>
      <c r="B249" t="s">
        <v>1799</v>
      </c>
      <c r="C249" s="1">
        <v>42981</v>
      </c>
      <c r="D249">
        <f>YEAR(C249)</f>
        <v>2017</v>
      </c>
      <c r="E249">
        <f>MONTH(C249)</f>
        <v>9</v>
      </c>
      <c r="F249" t="str">
        <f>TEXT(Table1[[#This Row],[Order Date]],"mmm")</f>
        <v>Sep</v>
      </c>
      <c r="G249" t="str">
        <f>TEXT(Table1[[#This Row],[Order Date]],"ddd")</f>
        <v>Sun</v>
      </c>
      <c r="H249" s="1">
        <v>42986</v>
      </c>
      <c r="I249" t="s">
        <v>22</v>
      </c>
      <c r="J249" t="s">
        <v>1800</v>
      </c>
      <c r="K249" t="s">
        <v>1801</v>
      </c>
      <c r="L249" t="s">
        <v>25</v>
      </c>
      <c r="M249" t="s">
        <v>26</v>
      </c>
      <c r="N249" t="s">
        <v>296</v>
      </c>
      <c r="O249" t="s">
        <v>208</v>
      </c>
      <c r="P249">
        <v>60653</v>
      </c>
      <c r="Q249" t="s">
        <v>104</v>
      </c>
      <c r="R249" t="s">
        <v>1802</v>
      </c>
      <c r="S249" t="s">
        <v>45</v>
      </c>
      <c r="T249" t="s">
        <v>74</v>
      </c>
      <c r="U249" t="s">
        <v>1803</v>
      </c>
      <c r="V249" s="3">
        <v>42.616</v>
      </c>
      <c r="W249">
        <v>7</v>
      </c>
      <c r="X249" s="2">
        <v>0.8</v>
      </c>
      <c r="Y249" s="13">
        <v>-68.185599999999994</v>
      </c>
      <c r="Z249" s="2">
        <f>Y249/V249</f>
        <v>-1.5999999999999999</v>
      </c>
    </row>
    <row r="250" spans="1:26" x14ac:dyDescent="0.25">
      <c r="A250">
        <v>538</v>
      </c>
      <c r="B250" t="s">
        <v>1804</v>
      </c>
      <c r="C250" s="1">
        <v>42341</v>
      </c>
      <c r="D250">
        <f>YEAR(C250)</f>
        <v>2015</v>
      </c>
      <c r="E250">
        <f>MONTH(C250)</f>
        <v>12</v>
      </c>
      <c r="F250" t="str">
        <f>TEXT(Table1[[#This Row],[Order Date]],"mmm")</f>
        <v>Dec</v>
      </c>
      <c r="G250" t="str">
        <f>TEXT(Table1[[#This Row],[Order Date]],"ddd")</f>
        <v>Thu</v>
      </c>
      <c r="H250" s="1">
        <v>42346</v>
      </c>
      <c r="I250" t="s">
        <v>49</v>
      </c>
      <c r="J250" t="s">
        <v>755</v>
      </c>
      <c r="K250" t="s">
        <v>756</v>
      </c>
      <c r="L250" t="s">
        <v>101</v>
      </c>
      <c r="M250" t="s">
        <v>26</v>
      </c>
      <c r="N250" t="s">
        <v>263</v>
      </c>
      <c r="O250" t="s">
        <v>264</v>
      </c>
      <c r="P250">
        <v>10009</v>
      </c>
      <c r="Q250" t="s">
        <v>145</v>
      </c>
      <c r="R250" t="s">
        <v>1805</v>
      </c>
      <c r="S250" t="s">
        <v>45</v>
      </c>
      <c r="T250" t="s">
        <v>74</v>
      </c>
      <c r="U250" t="s">
        <v>1806</v>
      </c>
      <c r="V250" s="3">
        <v>10.752000000000001</v>
      </c>
      <c r="W250">
        <v>4</v>
      </c>
      <c r="X250" s="2">
        <v>0.2</v>
      </c>
      <c r="Y250" s="13">
        <v>3.36</v>
      </c>
      <c r="Z250" s="2">
        <f>Y250/V250</f>
        <v>0.31249999999999994</v>
      </c>
    </row>
    <row r="251" spans="1:26" x14ac:dyDescent="0.25">
      <c r="A251">
        <v>539</v>
      </c>
      <c r="B251" t="s">
        <v>1807</v>
      </c>
      <c r="C251" s="1">
        <v>42345</v>
      </c>
      <c r="D251">
        <f>YEAR(C251)</f>
        <v>2015</v>
      </c>
      <c r="E251">
        <f>MONTH(C251)</f>
        <v>12</v>
      </c>
      <c r="F251" t="str">
        <f>TEXT(Table1[[#This Row],[Order Date]],"mmm")</f>
        <v>Dec</v>
      </c>
      <c r="G251" t="str">
        <f>TEXT(Table1[[#This Row],[Order Date]],"ddd")</f>
        <v>Mon</v>
      </c>
      <c r="H251" s="1">
        <v>42349</v>
      </c>
      <c r="I251" t="s">
        <v>49</v>
      </c>
      <c r="J251" t="s">
        <v>1808</v>
      </c>
      <c r="K251" t="s">
        <v>1809</v>
      </c>
      <c r="L251" t="s">
        <v>25</v>
      </c>
      <c r="M251" t="s">
        <v>26</v>
      </c>
      <c r="N251" t="s">
        <v>27</v>
      </c>
      <c r="O251" t="s">
        <v>28</v>
      </c>
      <c r="P251">
        <v>42420</v>
      </c>
      <c r="Q251" t="s">
        <v>29</v>
      </c>
      <c r="R251" t="s">
        <v>1810</v>
      </c>
      <c r="S251" t="s">
        <v>45</v>
      </c>
      <c r="T251" t="s">
        <v>77</v>
      </c>
      <c r="U251" t="s">
        <v>1811</v>
      </c>
      <c r="V251" s="3">
        <v>152.94</v>
      </c>
      <c r="W251">
        <v>3</v>
      </c>
      <c r="X251" s="2">
        <v>0</v>
      </c>
      <c r="Y251" s="13">
        <v>41.293799999999997</v>
      </c>
      <c r="Z251" s="2">
        <f>Y251/V251</f>
        <v>0.26999999999999996</v>
      </c>
    </row>
    <row r="252" spans="1:26" x14ac:dyDescent="0.25">
      <c r="A252">
        <v>541</v>
      </c>
      <c r="B252" t="s">
        <v>1814</v>
      </c>
      <c r="C252" s="1">
        <v>41671</v>
      </c>
      <c r="D252">
        <f>YEAR(C252)</f>
        <v>2014</v>
      </c>
      <c r="E252">
        <f>MONTH(C252)</f>
        <v>2</v>
      </c>
      <c r="F252" t="str">
        <f>TEXT(Table1[[#This Row],[Order Date]],"mmm")</f>
        <v>Feb</v>
      </c>
      <c r="G252" t="str">
        <f>TEXT(Table1[[#This Row],[Order Date]],"ddd")</f>
        <v>Sat</v>
      </c>
      <c r="H252" s="1">
        <v>41673</v>
      </c>
      <c r="I252" t="s">
        <v>185</v>
      </c>
      <c r="J252" t="s">
        <v>1815</v>
      </c>
      <c r="K252" t="s">
        <v>1816</v>
      </c>
      <c r="L252" t="s">
        <v>25</v>
      </c>
      <c r="M252" t="s">
        <v>26</v>
      </c>
      <c r="N252" t="s">
        <v>1817</v>
      </c>
      <c r="O252" t="s">
        <v>113</v>
      </c>
      <c r="P252">
        <v>54302</v>
      </c>
      <c r="Q252" t="s">
        <v>104</v>
      </c>
      <c r="R252" t="s">
        <v>1818</v>
      </c>
      <c r="S252" t="s">
        <v>70</v>
      </c>
      <c r="T252" t="s">
        <v>158</v>
      </c>
      <c r="U252" t="s">
        <v>1819</v>
      </c>
      <c r="V252" s="3">
        <v>468.9</v>
      </c>
      <c r="W252">
        <v>6</v>
      </c>
      <c r="X252" s="2">
        <v>0</v>
      </c>
      <c r="Y252" s="13">
        <v>206.316</v>
      </c>
      <c r="Z252" s="2">
        <f>Y252/V252</f>
        <v>0.44</v>
      </c>
    </row>
    <row r="253" spans="1:26" x14ac:dyDescent="0.25">
      <c r="A253">
        <v>542</v>
      </c>
      <c r="B253" t="s">
        <v>1820</v>
      </c>
      <c r="C253" s="1">
        <v>42565</v>
      </c>
      <c r="D253">
        <f>YEAR(C253)</f>
        <v>2016</v>
      </c>
      <c r="E253">
        <f>MONTH(C253)</f>
        <v>7</v>
      </c>
      <c r="F253" t="str">
        <f>TEXT(Table1[[#This Row],[Order Date]],"mmm")</f>
        <v>Jul</v>
      </c>
      <c r="G253" t="str">
        <f>TEXT(Table1[[#This Row],[Order Date]],"ddd")</f>
        <v>Thu</v>
      </c>
      <c r="H253" s="1">
        <v>42568</v>
      </c>
      <c r="I253" t="s">
        <v>185</v>
      </c>
      <c r="J253" t="s">
        <v>217</v>
      </c>
      <c r="K253" t="s">
        <v>218</v>
      </c>
      <c r="L253" t="s">
        <v>40</v>
      </c>
      <c r="M253" t="s">
        <v>26</v>
      </c>
      <c r="N253" t="s">
        <v>1297</v>
      </c>
      <c r="O253" t="s">
        <v>303</v>
      </c>
      <c r="P253">
        <v>85705</v>
      </c>
      <c r="Q253" t="s">
        <v>43</v>
      </c>
      <c r="R253" t="s">
        <v>1821</v>
      </c>
      <c r="S253" t="s">
        <v>70</v>
      </c>
      <c r="T253" t="s">
        <v>71</v>
      </c>
      <c r="U253" t="s">
        <v>1822</v>
      </c>
      <c r="V253" s="3">
        <v>380.86399999999998</v>
      </c>
      <c r="W253">
        <v>8</v>
      </c>
      <c r="X253" s="2">
        <v>0.2</v>
      </c>
      <c r="Y253" s="13">
        <v>38.086399999999998</v>
      </c>
      <c r="Z253" s="2">
        <f>Y253/V253</f>
        <v>0.1</v>
      </c>
    </row>
    <row r="254" spans="1:26" x14ac:dyDescent="0.25">
      <c r="A254">
        <v>543</v>
      </c>
      <c r="B254" t="s">
        <v>1823</v>
      </c>
      <c r="C254" s="1">
        <v>42356</v>
      </c>
      <c r="D254">
        <f>YEAR(C254)</f>
        <v>2015</v>
      </c>
      <c r="E254">
        <f>MONTH(C254)</f>
        <v>12</v>
      </c>
      <c r="F254" t="str">
        <f>TEXT(Table1[[#This Row],[Order Date]],"mmm")</f>
        <v>Dec</v>
      </c>
      <c r="G254" t="str">
        <f>TEXT(Table1[[#This Row],[Order Date]],"ddd")</f>
        <v>Fri</v>
      </c>
      <c r="H254" s="1">
        <v>42361</v>
      </c>
      <c r="I254" t="s">
        <v>49</v>
      </c>
      <c r="J254" t="s">
        <v>1824</v>
      </c>
      <c r="K254" t="s">
        <v>1825</v>
      </c>
      <c r="L254" t="s">
        <v>25</v>
      </c>
      <c r="M254" t="s">
        <v>26</v>
      </c>
      <c r="N254" t="s">
        <v>311</v>
      </c>
      <c r="O254" t="s">
        <v>491</v>
      </c>
      <c r="P254">
        <v>45503</v>
      </c>
      <c r="Q254" t="s">
        <v>145</v>
      </c>
      <c r="R254" t="s">
        <v>1662</v>
      </c>
      <c r="S254" t="s">
        <v>45</v>
      </c>
      <c r="T254" t="s">
        <v>58</v>
      </c>
      <c r="U254" t="s">
        <v>1663</v>
      </c>
      <c r="V254" s="3">
        <v>646.77599999999995</v>
      </c>
      <c r="W254">
        <v>9</v>
      </c>
      <c r="X254" s="2">
        <v>0.2</v>
      </c>
      <c r="Y254" s="13">
        <v>-145.52459999999999</v>
      </c>
      <c r="Z254" s="2">
        <f>Y254/V254</f>
        <v>-0.22500000000000001</v>
      </c>
    </row>
    <row r="255" spans="1:26" x14ac:dyDescent="0.25">
      <c r="A255">
        <v>544</v>
      </c>
      <c r="B255" t="s">
        <v>1826</v>
      </c>
      <c r="C255" s="1">
        <v>41770</v>
      </c>
      <c r="D255">
        <f>YEAR(C255)</f>
        <v>2014</v>
      </c>
      <c r="E255">
        <f>MONTH(C255)</f>
        <v>5</v>
      </c>
      <c r="F255" t="str">
        <f>TEXT(Table1[[#This Row],[Order Date]],"mmm")</f>
        <v>May</v>
      </c>
      <c r="G255" t="str">
        <f>TEXT(Table1[[#This Row],[Order Date]],"ddd")</f>
        <v>Sun</v>
      </c>
      <c r="H255" s="1">
        <v>41775</v>
      </c>
      <c r="I255" t="s">
        <v>49</v>
      </c>
      <c r="J255" t="s">
        <v>380</v>
      </c>
      <c r="K255" t="s">
        <v>381</v>
      </c>
      <c r="L255" t="s">
        <v>25</v>
      </c>
      <c r="M255" t="s">
        <v>26</v>
      </c>
      <c r="N255" t="s">
        <v>102</v>
      </c>
      <c r="O255" t="s">
        <v>103</v>
      </c>
      <c r="P255">
        <v>76106</v>
      </c>
      <c r="Q255" t="s">
        <v>104</v>
      </c>
      <c r="R255" t="s">
        <v>1827</v>
      </c>
      <c r="S255" t="s">
        <v>70</v>
      </c>
      <c r="T255" t="s">
        <v>158</v>
      </c>
      <c r="U255" t="s">
        <v>1828</v>
      </c>
      <c r="V255" s="3">
        <v>58.112000000000002</v>
      </c>
      <c r="W255">
        <v>2</v>
      </c>
      <c r="X255" s="2">
        <v>0.2</v>
      </c>
      <c r="Y255" s="13">
        <v>7.2640000000000002</v>
      </c>
      <c r="Z255" s="2">
        <f>Y255/V255</f>
        <v>0.125</v>
      </c>
    </row>
    <row r="256" spans="1:26" x14ac:dyDescent="0.25">
      <c r="A256">
        <v>547</v>
      </c>
      <c r="B256" t="s">
        <v>1831</v>
      </c>
      <c r="C256" s="1">
        <v>43058</v>
      </c>
      <c r="D256">
        <f>YEAR(C256)</f>
        <v>2017</v>
      </c>
      <c r="E256">
        <f>MONTH(C256)</f>
        <v>11</v>
      </c>
      <c r="F256" t="str">
        <f>TEXT(Table1[[#This Row],[Order Date]],"mmm")</f>
        <v>Nov</v>
      </c>
      <c r="G256" t="str">
        <f>TEXT(Table1[[#This Row],[Order Date]],"ddd")</f>
        <v>Sun</v>
      </c>
      <c r="H256" s="1">
        <v>43061</v>
      </c>
      <c r="I256" t="s">
        <v>185</v>
      </c>
      <c r="J256" t="s">
        <v>1832</v>
      </c>
      <c r="K256" t="s">
        <v>1833</v>
      </c>
      <c r="L256" t="s">
        <v>101</v>
      </c>
      <c r="M256" t="s">
        <v>26</v>
      </c>
      <c r="N256" t="s">
        <v>263</v>
      </c>
      <c r="O256" t="s">
        <v>264</v>
      </c>
      <c r="P256">
        <v>10035</v>
      </c>
      <c r="Q256" t="s">
        <v>145</v>
      </c>
      <c r="R256" t="s">
        <v>1834</v>
      </c>
      <c r="S256" t="s">
        <v>45</v>
      </c>
      <c r="T256" t="s">
        <v>74</v>
      </c>
      <c r="U256" t="s">
        <v>1835</v>
      </c>
      <c r="V256" s="3">
        <v>41.28</v>
      </c>
      <c r="W256">
        <v>6</v>
      </c>
      <c r="X256" s="2">
        <v>0.2</v>
      </c>
      <c r="Y256" s="13">
        <v>13.932</v>
      </c>
      <c r="Z256" s="2">
        <f>Y256/V256</f>
        <v>0.33750000000000002</v>
      </c>
    </row>
    <row r="257" spans="1:26" x14ac:dyDescent="0.25">
      <c r="A257">
        <v>549</v>
      </c>
      <c r="B257" t="s">
        <v>1838</v>
      </c>
      <c r="C257" s="1">
        <v>42323</v>
      </c>
      <c r="D257">
        <f>YEAR(C257)</f>
        <v>2015</v>
      </c>
      <c r="E257">
        <f>MONTH(C257)</f>
        <v>11</v>
      </c>
      <c r="F257" t="str">
        <f>TEXT(Table1[[#This Row],[Order Date]],"mmm")</f>
        <v>Nov</v>
      </c>
      <c r="G257" t="str">
        <f>TEXT(Table1[[#This Row],[Order Date]],"ddd")</f>
        <v>Sun</v>
      </c>
      <c r="H257" s="1">
        <v>42325</v>
      </c>
      <c r="I257" t="s">
        <v>22</v>
      </c>
      <c r="J257" t="s">
        <v>1345</v>
      </c>
      <c r="K257" t="s">
        <v>1346</v>
      </c>
      <c r="L257" t="s">
        <v>40</v>
      </c>
      <c r="M257" t="s">
        <v>26</v>
      </c>
      <c r="N257" t="s">
        <v>296</v>
      </c>
      <c r="O257" t="s">
        <v>208</v>
      </c>
      <c r="P257">
        <v>60653</v>
      </c>
      <c r="Q257" t="s">
        <v>104</v>
      </c>
      <c r="R257" t="s">
        <v>272</v>
      </c>
      <c r="S257" t="s">
        <v>45</v>
      </c>
      <c r="T257" t="s">
        <v>58</v>
      </c>
      <c r="U257" t="s">
        <v>273</v>
      </c>
      <c r="V257" s="3">
        <v>250.27199999999999</v>
      </c>
      <c r="W257">
        <v>9</v>
      </c>
      <c r="X257" s="2">
        <v>0.2</v>
      </c>
      <c r="Y257" s="13">
        <v>15.641999999999999</v>
      </c>
      <c r="Z257" s="2">
        <f>Y257/V257</f>
        <v>6.25E-2</v>
      </c>
    </row>
    <row r="258" spans="1:26" x14ac:dyDescent="0.25">
      <c r="A258">
        <v>552</v>
      </c>
      <c r="B258" t="s">
        <v>1840</v>
      </c>
      <c r="C258" s="1">
        <v>42475</v>
      </c>
      <c r="D258">
        <f>YEAR(C258)</f>
        <v>2016</v>
      </c>
      <c r="E258">
        <f>MONTH(C258)</f>
        <v>4</v>
      </c>
      <c r="F258" t="str">
        <f>TEXT(Table1[[#This Row],[Order Date]],"mmm")</f>
        <v>Apr</v>
      </c>
      <c r="G258" t="str">
        <f>TEXT(Table1[[#This Row],[Order Date]],"ddd")</f>
        <v>Fri</v>
      </c>
      <c r="H258" s="1">
        <v>42477</v>
      </c>
      <c r="I258" t="s">
        <v>22</v>
      </c>
      <c r="J258" t="s">
        <v>1841</v>
      </c>
      <c r="K258" t="s">
        <v>1842</v>
      </c>
      <c r="L258" t="s">
        <v>25</v>
      </c>
      <c r="M258" t="s">
        <v>26</v>
      </c>
      <c r="N258" t="s">
        <v>126</v>
      </c>
      <c r="O258" t="s">
        <v>42</v>
      </c>
      <c r="P258">
        <v>94110</v>
      </c>
      <c r="Q258" t="s">
        <v>43</v>
      </c>
      <c r="R258" t="s">
        <v>1843</v>
      </c>
      <c r="S258" t="s">
        <v>31</v>
      </c>
      <c r="T258" t="s">
        <v>35</v>
      </c>
      <c r="U258" t="s">
        <v>1844</v>
      </c>
      <c r="V258" s="3">
        <v>1121.568</v>
      </c>
      <c r="W258">
        <v>2</v>
      </c>
      <c r="X258" s="2">
        <v>0.2</v>
      </c>
      <c r="Y258" s="13">
        <v>0</v>
      </c>
      <c r="Z258" s="2">
        <f>Y258/V258</f>
        <v>0</v>
      </c>
    </row>
    <row r="259" spans="1:26" x14ac:dyDescent="0.25">
      <c r="A259">
        <v>553</v>
      </c>
      <c r="B259" t="s">
        <v>1845</v>
      </c>
      <c r="C259" s="1">
        <v>42989</v>
      </c>
      <c r="D259">
        <f>YEAR(C259)</f>
        <v>2017</v>
      </c>
      <c r="E259">
        <f>MONTH(C259)</f>
        <v>9</v>
      </c>
      <c r="F259" t="str">
        <f>TEXT(Table1[[#This Row],[Order Date]],"mmm")</f>
        <v>Sep</v>
      </c>
      <c r="G259" t="str">
        <f>TEXT(Table1[[#This Row],[Order Date]],"ddd")</f>
        <v>Mon</v>
      </c>
      <c r="H259" s="1">
        <v>42990</v>
      </c>
      <c r="I259" t="s">
        <v>185</v>
      </c>
      <c r="J259" t="s">
        <v>488</v>
      </c>
      <c r="K259" t="s">
        <v>489</v>
      </c>
      <c r="L259" t="s">
        <v>25</v>
      </c>
      <c r="M259" t="s">
        <v>26</v>
      </c>
      <c r="N259" t="s">
        <v>1504</v>
      </c>
      <c r="O259" t="s">
        <v>53</v>
      </c>
      <c r="P259">
        <v>32216</v>
      </c>
      <c r="Q259" t="s">
        <v>29</v>
      </c>
      <c r="R259" t="s">
        <v>1846</v>
      </c>
      <c r="S259" t="s">
        <v>31</v>
      </c>
      <c r="T259" t="s">
        <v>64</v>
      </c>
      <c r="U259" t="s">
        <v>1847</v>
      </c>
      <c r="V259" s="3">
        <v>34.503999999999998</v>
      </c>
      <c r="W259">
        <v>1</v>
      </c>
      <c r="X259" s="2">
        <v>0.2</v>
      </c>
      <c r="Y259" s="13">
        <v>6.0381999999999998</v>
      </c>
      <c r="Z259" s="2">
        <f>Y259/V259</f>
        <v>0.17500000000000002</v>
      </c>
    </row>
    <row r="260" spans="1:26" x14ac:dyDescent="0.25">
      <c r="A260">
        <v>554</v>
      </c>
      <c r="B260" t="s">
        <v>1848</v>
      </c>
      <c r="C260" s="1">
        <v>43063</v>
      </c>
      <c r="D260">
        <f>YEAR(C260)</f>
        <v>2017</v>
      </c>
      <c r="E260">
        <f>MONTH(C260)</f>
        <v>11</v>
      </c>
      <c r="F260" t="str">
        <f>TEXT(Table1[[#This Row],[Order Date]],"mmm")</f>
        <v>Nov</v>
      </c>
      <c r="G260" t="str">
        <f>TEXT(Table1[[#This Row],[Order Date]],"ddd")</f>
        <v>Fri</v>
      </c>
      <c r="H260" s="1">
        <v>43067</v>
      </c>
      <c r="I260" t="s">
        <v>49</v>
      </c>
      <c r="J260" t="s">
        <v>1849</v>
      </c>
      <c r="K260" t="s">
        <v>1850</v>
      </c>
      <c r="L260" t="s">
        <v>25</v>
      </c>
      <c r="M260" t="s">
        <v>26</v>
      </c>
      <c r="N260" t="s">
        <v>181</v>
      </c>
      <c r="O260" t="s">
        <v>103</v>
      </c>
      <c r="P260">
        <v>77070</v>
      </c>
      <c r="Q260" t="s">
        <v>104</v>
      </c>
      <c r="R260" t="s">
        <v>1851</v>
      </c>
      <c r="S260" t="s">
        <v>45</v>
      </c>
      <c r="T260" t="s">
        <v>266</v>
      </c>
      <c r="U260" t="s">
        <v>1852</v>
      </c>
      <c r="V260" s="3">
        <v>10.824</v>
      </c>
      <c r="W260">
        <v>3</v>
      </c>
      <c r="X260" s="2">
        <v>0.2</v>
      </c>
      <c r="Y260" s="13">
        <v>2.5707</v>
      </c>
      <c r="Z260" s="2">
        <f>Y260/V260</f>
        <v>0.23749999999999999</v>
      </c>
    </row>
    <row r="261" spans="1:26" x14ac:dyDescent="0.25">
      <c r="A261">
        <v>555</v>
      </c>
      <c r="B261" t="s">
        <v>1853</v>
      </c>
      <c r="C261" s="1">
        <v>42915</v>
      </c>
      <c r="D261">
        <f>YEAR(C261)</f>
        <v>2017</v>
      </c>
      <c r="E261">
        <f>MONTH(C261)</f>
        <v>6</v>
      </c>
      <c r="F261" t="str">
        <f>TEXT(Table1[[#This Row],[Order Date]],"mmm")</f>
        <v>Jun</v>
      </c>
      <c r="G261" t="str">
        <f>TEXT(Table1[[#This Row],[Order Date]],"ddd")</f>
        <v>Thu</v>
      </c>
      <c r="H261" s="1">
        <v>42919</v>
      </c>
      <c r="I261" t="s">
        <v>22</v>
      </c>
      <c r="J261" t="s">
        <v>1345</v>
      </c>
      <c r="K261" t="s">
        <v>1346</v>
      </c>
      <c r="L261" t="s">
        <v>40</v>
      </c>
      <c r="M261" t="s">
        <v>26</v>
      </c>
      <c r="N261" t="s">
        <v>1854</v>
      </c>
      <c r="O261" t="s">
        <v>42</v>
      </c>
      <c r="P261">
        <v>92804</v>
      </c>
      <c r="Q261" t="s">
        <v>43</v>
      </c>
      <c r="R261" t="s">
        <v>1855</v>
      </c>
      <c r="S261" t="s">
        <v>45</v>
      </c>
      <c r="T261" t="s">
        <v>58</v>
      </c>
      <c r="U261" t="s">
        <v>1856</v>
      </c>
      <c r="V261" s="3">
        <v>1295.78</v>
      </c>
      <c r="W261">
        <v>2</v>
      </c>
      <c r="X261" s="2">
        <v>0</v>
      </c>
      <c r="Y261" s="13">
        <v>310.98719999999997</v>
      </c>
      <c r="Z261" s="2">
        <f>Y261/V261</f>
        <v>0.24</v>
      </c>
    </row>
    <row r="262" spans="1:26" x14ac:dyDescent="0.25">
      <c r="A262">
        <v>556</v>
      </c>
      <c r="B262" t="s">
        <v>1857</v>
      </c>
      <c r="C262" s="1">
        <v>41701</v>
      </c>
      <c r="D262">
        <f>YEAR(C262)</f>
        <v>2014</v>
      </c>
      <c r="E262">
        <f>MONTH(C262)</f>
        <v>3</v>
      </c>
      <c r="F262" t="str">
        <f>TEXT(Table1[[#This Row],[Order Date]],"mmm")</f>
        <v>Mar</v>
      </c>
      <c r="G262" t="str">
        <f>TEXT(Table1[[#This Row],[Order Date]],"ddd")</f>
        <v>Mon</v>
      </c>
      <c r="H262" s="1">
        <v>41705</v>
      </c>
      <c r="I262" t="s">
        <v>22</v>
      </c>
      <c r="J262" t="s">
        <v>1858</v>
      </c>
      <c r="K262" t="s">
        <v>1859</v>
      </c>
      <c r="L262" t="s">
        <v>25</v>
      </c>
      <c r="M262" t="s">
        <v>26</v>
      </c>
      <c r="N262" t="s">
        <v>514</v>
      </c>
      <c r="O262" t="s">
        <v>87</v>
      </c>
      <c r="P262">
        <v>28403</v>
      </c>
      <c r="Q262" t="s">
        <v>29</v>
      </c>
      <c r="R262" t="s">
        <v>1860</v>
      </c>
      <c r="S262" t="s">
        <v>45</v>
      </c>
      <c r="T262" t="s">
        <v>67</v>
      </c>
      <c r="U262" t="s">
        <v>1861</v>
      </c>
      <c r="V262" s="3">
        <v>19.456</v>
      </c>
      <c r="W262">
        <v>4</v>
      </c>
      <c r="X262" s="2">
        <v>0.2</v>
      </c>
      <c r="Y262" s="13">
        <v>3.4047999999999998</v>
      </c>
      <c r="Z262" s="2">
        <f>Y262/V262</f>
        <v>0.17499999999999999</v>
      </c>
    </row>
    <row r="263" spans="1:26" x14ac:dyDescent="0.25">
      <c r="A263">
        <v>557</v>
      </c>
      <c r="B263" t="s">
        <v>1862</v>
      </c>
      <c r="C263" s="1">
        <v>42531</v>
      </c>
      <c r="D263">
        <f>YEAR(C263)</f>
        <v>2016</v>
      </c>
      <c r="E263">
        <f>MONTH(C263)</f>
        <v>6</v>
      </c>
      <c r="F263" t="str">
        <f>TEXT(Table1[[#This Row],[Order Date]],"mmm")</f>
        <v>Jun</v>
      </c>
      <c r="G263" t="str">
        <f>TEXT(Table1[[#This Row],[Order Date]],"ddd")</f>
        <v>Fri</v>
      </c>
      <c r="H263" s="1">
        <v>42536</v>
      </c>
      <c r="I263" t="s">
        <v>49</v>
      </c>
      <c r="J263" t="s">
        <v>1863</v>
      </c>
      <c r="K263" t="s">
        <v>1864</v>
      </c>
      <c r="L263" t="s">
        <v>25</v>
      </c>
      <c r="M263" t="s">
        <v>26</v>
      </c>
      <c r="N263" t="s">
        <v>41</v>
      </c>
      <c r="O263" t="s">
        <v>42</v>
      </c>
      <c r="P263">
        <v>90045</v>
      </c>
      <c r="Q263" t="s">
        <v>43</v>
      </c>
      <c r="R263" t="s">
        <v>1865</v>
      </c>
      <c r="S263" t="s">
        <v>45</v>
      </c>
      <c r="T263" t="s">
        <v>46</v>
      </c>
      <c r="U263" t="s">
        <v>1866</v>
      </c>
      <c r="V263" s="3">
        <v>20.7</v>
      </c>
      <c r="W263">
        <v>2</v>
      </c>
      <c r="X263" s="2">
        <v>0</v>
      </c>
      <c r="Y263" s="13">
        <v>9.9359999999999999</v>
      </c>
      <c r="Z263" s="2">
        <f>Y263/V263</f>
        <v>0.48000000000000004</v>
      </c>
    </row>
    <row r="264" spans="1:26" x14ac:dyDescent="0.25">
      <c r="A264">
        <v>560</v>
      </c>
      <c r="B264" t="s">
        <v>1871</v>
      </c>
      <c r="C264" s="1">
        <v>43059</v>
      </c>
      <c r="D264">
        <f>YEAR(C264)</f>
        <v>2017</v>
      </c>
      <c r="E264">
        <f>MONTH(C264)</f>
        <v>11</v>
      </c>
      <c r="F264" t="str">
        <f>TEXT(Table1[[#This Row],[Order Date]],"mmm")</f>
        <v>Nov</v>
      </c>
      <c r="G264" t="str">
        <f>TEXT(Table1[[#This Row],[Order Date]],"ddd")</f>
        <v>Mon</v>
      </c>
      <c r="H264" s="1">
        <v>43061</v>
      </c>
      <c r="I264" t="s">
        <v>22</v>
      </c>
      <c r="J264" t="s">
        <v>1872</v>
      </c>
      <c r="K264" t="s">
        <v>1873</v>
      </c>
      <c r="L264" t="s">
        <v>25</v>
      </c>
      <c r="M264" t="s">
        <v>26</v>
      </c>
      <c r="N264" t="s">
        <v>126</v>
      </c>
      <c r="O264" t="s">
        <v>42</v>
      </c>
      <c r="P264">
        <v>94110</v>
      </c>
      <c r="Q264" t="s">
        <v>43</v>
      </c>
      <c r="R264" t="s">
        <v>1475</v>
      </c>
      <c r="S264" t="s">
        <v>31</v>
      </c>
      <c r="T264" t="s">
        <v>64</v>
      </c>
      <c r="U264" t="s">
        <v>1476</v>
      </c>
      <c r="V264" s="3">
        <v>42.6</v>
      </c>
      <c r="W264">
        <v>3</v>
      </c>
      <c r="X264" s="2">
        <v>0</v>
      </c>
      <c r="Y264" s="13">
        <v>16.614000000000001</v>
      </c>
      <c r="Z264" s="2">
        <f>Y264/V264</f>
        <v>0.39</v>
      </c>
    </row>
    <row r="265" spans="1:26" x14ac:dyDescent="0.25">
      <c r="A265">
        <v>562</v>
      </c>
      <c r="B265" t="s">
        <v>1874</v>
      </c>
      <c r="C265" s="1">
        <v>41896</v>
      </c>
      <c r="D265">
        <f>YEAR(C265)</f>
        <v>2014</v>
      </c>
      <c r="E265">
        <f>MONTH(C265)</f>
        <v>9</v>
      </c>
      <c r="F265" t="str">
        <f>TEXT(Table1[[#This Row],[Order Date]],"mmm")</f>
        <v>Sep</v>
      </c>
      <c r="G265" t="str">
        <f>TEXT(Table1[[#This Row],[Order Date]],"ddd")</f>
        <v>Sun</v>
      </c>
      <c r="H265" s="1">
        <v>41900</v>
      </c>
      <c r="I265" t="s">
        <v>22</v>
      </c>
      <c r="J265" t="s">
        <v>1875</v>
      </c>
      <c r="K265" t="s">
        <v>1876</v>
      </c>
      <c r="L265" t="s">
        <v>25</v>
      </c>
      <c r="M265" t="s">
        <v>26</v>
      </c>
      <c r="N265" t="s">
        <v>893</v>
      </c>
      <c r="O265" t="s">
        <v>53</v>
      </c>
      <c r="P265">
        <v>33614</v>
      </c>
      <c r="Q265" t="s">
        <v>29</v>
      </c>
      <c r="R265" t="s">
        <v>1877</v>
      </c>
      <c r="S265" t="s">
        <v>45</v>
      </c>
      <c r="T265" t="s">
        <v>77</v>
      </c>
      <c r="U265" t="s">
        <v>1878</v>
      </c>
      <c r="V265" s="3">
        <v>13</v>
      </c>
      <c r="W265">
        <v>5</v>
      </c>
      <c r="X265" s="2">
        <v>0.2</v>
      </c>
      <c r="Y265" s="13">
        <v>1.3</v>
      </c>
      <c r="Z265" s="2">
        <f>Y265/V265</f>
        <v>0.1</v>
      </c>
    </row>
    <row r="266" spans="1:26" x14ac:dyDescent="0.25">
      <c r="A266">
        <v>564</v>
      </c>
      <c r="B266" t="s">
        <v>1881</v>
      </c>
      <c r="C266" s="1">
        <v>42345</v>
      </c>
      <c r="D266">
        <f>YEAR(C266)</f>
        <v>2015</v>
      </c>
      <c r="E266">
        <f>MONTH(C266)</f>
        <v>12</v>
      </c>
      <c r="F266" t="str">
        <f>TEXT(Table1[[#This Row],[Order Date]],"mmm")</f>
        <v>Dec</v>
      </c>
      <c r="G266" t="str">
        <f>TEXT(Table1[[#This Row],[Order Date]],"ddd")</f>
        <v>Mon</v>
      </c>
      <c r="H266" s="1">
        <v>42347</v>
      </c>
      <c r="I266" t="s">
        <v>185</v>
      </c>
      <c r="J266" t="s">
        <v>1882</v>
      </c>
      <c r="K266" t="s">
        <v>1883</v>
      </c>
      <c r="L266" t="s">
        <v>25</v>
      </c>
      <c r="M266" t="s">
        <v>26</v>
      </c>
      <c r="N266" t="s">
        <v>94</v>
      </c>
      <c r="O266" t="s">
        <v>95</v>
      </c>
      <c r="P266">
        <v>98105</v>
      </c>
      <c r="Q266" t="s">
        <v>43</v>
      </c>
      <c r="R266" t="s">
        <v>1884</v>
      </c>
      <c r="S266" t="s">
        <v>45</v>
      </c>
      <c r="T266" t="s">
        <v>266</v>
      </c>
      <c r="U266" t="s">
        <v>1885</v>
      </c>
      <c r="V266" s="3">
        <v>3.96</v>
      </c>
      <c r="W266">
        <v>2</v>
      </c>
      <c r="X266" s="2">
        <v>0</v>
      </c>
      <c r="Y266" s="13">
        <v>0</v>
      </c>
      <c r="Z266" s="2">
        <f>Y266/V266</f>
        <v>0</v>
      </c>
    </row>
    <row r="267" spans="1:26" x14ac:dyDescent="0.25">
      <c r="A267">
        <v>566</v>
      </c>
      <c r="B267" t="s">
        <v>1886</v>
      </c>
      <c r="C267" s="1">
        <v>43076</v>
      </c>
      <c r="D267">
        <f>YEAR(C267)</f>
        <v>2017</v>
      </c>
      <c r="E267">
        <f>MONTH(C267)</f>
        <v>12</v>
      </c>
      <c r="F267" t="str">
        <f>TEXT(Table1[[#This Row],[Order Date]],"mmm")</f>
        <v>Dec</v>
      </c>
      <c r="G267" t="str">
        <f>TEXT(Table1[[#This Row],[Order Date]],"ddd")</f>
        <v>Thu</v>
      </c>
      <c r="H267" s="1">
        <v>43079</v>
      </c>
      <c r="I267" t="s">
        <v>185</v>
      </c>
      <c r="J267" t="s">
        <v>1887</v>
      </c>
      <c r="K267" t="s">
        <v>1888</v>
      </c>
      <c r="L267" t="s">
        <v>25</v>
      </c>
      <c r="M267" t="s">
        <v>26</v>
      </c>
      <c r="N267" t="s">
        <v>41</v>
      </c>
      <c r="O267" t="s">
        <v>42</v>
      </c>
      <c r="P267">
        <v>90008</v>
      </c>
      <c r="Q267" t="s">
        <v>43</v>
      </c>
      <c r="R267" t="s">
        <v>1889</v>
      </c>
      <c r="S267" t="s">
        <v>70</v>
      </c>
      <c r="T267" t="s">
        <v>71</v>
      </c>
      <c r="U267" t="s">
        <v>1890</v>
      </c>
      <c r="V267" s="3">
        <v>374.37599999999998</v>
      </c>
      <c r="W267">
        <v>3</v>
      </c>
      <c r="X267" s="2">
        <v>0.2</v>
      </c>
      <c r="Y267" s="13">
        <v>46.796999999999997</v>
      </c>
      <c r="Z267" s="2">
        <f>Y267/V267</f>
        <v>0.125</v>
      </c>
    </row>
    <row r="268" spans="1:26" x14ac:dyDescent="0.25">
      <c r="A268">
        <v>567</v>
      </c>
      <c r="B268" t="s">
        <v>1891</v>
      </c>
      <c r="C268" s="1">
        <v>43009</v>
      </c>
      <c r="D268">
        <f>YEAR(C268)</f>
        <v>2017</v>
      </c>
      <c r="E268">
        <f>MONTH(C268)</f>
        <v>10</v>
      </c>
      <c r="F268" t="str">
        <f>TEXT(Table1[[#This Row],[Order Date]],"mmm")</f>
        <v>Oct</v>
      </c>
      <c r="G268" t="str">
        <f>TEXT(Table1[[#This Row],[Order Date]],"ddd")</f>
        <v>Sun</v>
      </c>
      <c r="H268" s="1">
        <v>43016</v>
      </c>
      <c r="I268" t="s">
        <v>49</v>
      </c>
      <c r="J268" t="s">
        <v>1892</v>
      </c>
      <c r="K268" t="s">
        <v>1893</v>
      </c>
      <c r="L268" t="s">
        <v>40</v>
      </c>
      <c r="M268" t="s">
        <v>26</v>
      </c>
      <c r="N268" t="s">
        <v>94</v>
      </c>
      <c r="O268" t="s">
        <v>95</v>
      </c>
      <c r="P268">
        <v>98105</v>
      </c>
      <c r="Q268" t="s">
        <v>43</v>
      </c>
      <c r="R268" t="s">
        <v>1894</v>
      </c>
      <c r="S268" t="s">
        <v>45</v>
      </c>
      <c r="T268" t="s">
        <v>89</v>
      </c>
      <c r="U268" t="s">
        <v>1895</v>
      </c>
      <c r="V268" s="3">
        <v>91.84</v>
      </c>
      <c r="W268">
        <v>8</v>
      </c>
      <c r="X268" s="2">
        <v>0</v>
      </c>
      <c r="Y268" s="13">
        <v>45.001600000000003</v>
      </c>
      <c r="Z268" s="2">
        <f>Y268/V268</f>
        <v>0.49</v>
      </c>
    </row>
    <row r="269" spans="1:26" x14ac:dyDescent="0.25">
      <c r="A269">
        <v>571</v>
      </c>
      <c r="B269" t="s">
        <v>1902</v>
      </c>
      <c r="C269" s="1">
        <v>43097</v>
      </c>
      <c r="D269">
        <f>YEAR(C269)</f>
        <v>2017</v>
      </c>
      <c r="E269">
        <f>MONTH(C269)</f>
        <v>12</v>
      </c>
      <c r="F269" t="str">
        <f>TEXT(Table1[[#This Row],[Order Date]],"mmm")</f>
        <v>Dec</v>
      </c>
      <c r="G269" t="str">
        <f>TEXT(Table1[[#This Row],[Order Date]],"ddd")</f>
        <v>Thu</v>
      </c>
      <c r="H269" s="1">
        <v>43104</v>
      </c>
      <c r="I269" t="s">
        <v>49</v>
      </c>
      <c r="J269" t="s">
        <v>1903</v>
      </c>
      <c r="K269" t="s">
        <v>1904</v>
      </c>
      <c r="L269" t="s">
        <v>25</v>
      </c>
      <c r="M269" t="s">
        <v>26</v>
      </c>
      <c r="N269" t="s">
        <v>263</v>
      </c>
      <c r="O269" t="s">
        <v>264</v>
      </c>
      <c r="P269">
        <v>10024</v>
      </c>
      <c r="Q269" t="s">
        <v>145</v>
      </c>
      <c r="R269" t="s">
        <v>1865</v>
      </c>
      <c r="S269" t="s">
        <v>45</v>
      </c>
      <c r="T269" t="s">
        <v>46</v>
      </c>
      <c r="U269" t="s">
        <v>1866</v>
      </c>
      <c r="V269" s="3">
        <v>72.45</v>
      </c>
      <c r="W269">
        <v>7</v>
      </c>
      <c r="X269" s="2">
        <v>0</v>
      </c>
      <c r="Y269" s="13">
        <v>34.776000000000003</v>
      </c>
      <c r="Z269" s="2">
        <f>Y269/V269</f>
        <v>0.48000000000000004</v>
      </c>
    </row>
    <row r="270" spans="1:26" x14ac:dyDescent="0.25">
      <c r="A270">
        <v>575</v>
      </c>
      <c r="B270" t="s">
        <v>1907</v>
      </c>
      <c r="C270" s="1">
        <v>42677</v>
      </c>
      <c r="D270">
        <f>YEAR(C270)</f>
        <v>2016</v>
      </c>
      <c r="E270">
        <f>MONTH(C270)</f>
        <v>11</v>
      </c>
      <c r="F270" t="str">
        <f>TEXT(Table1[[#This Row],[Order Date]],"mmm")</f>
        <v>Nov</v>
      </c>
      <c r="G270" t="str">
        <f>TEXT(Table1[[#This Row],[Order Date]],"ddd")</f>
        <v>Thu</v>
      </c>
      <c r="H270" s="1">
        <v>42681</v>
      </c>
      <c r="I270" t="s">
        <v>49</v>
      </c>
      <c r="J270" t="s">
        <v>1908</v>
      </c>
      <c r="K270" t="s">
        <v>1909</v>
      </c>
      <c r="L270" t="s">
        <v>25</v>
      </c>
      <c r="M270" t="s">
        <v>26</v>
      </c>
      <c r="N270" t="s">
        <v>1910</v>
      </c>
      <c r="O270" t="s">
        <v>95</v>
      </c>
      <c r="P270">
        <v>98270</v>
      </c>
      <c r="Q270" t="s">
        <v>43</v>
      </c>
      <c r="R270" t="s">
        <v>1911</v>
      </c>
      <c r="S270" t="s">
        <v>45</v>
      </c>
      <c r="T270" t="s">
        <v>67</v>
      </c>
      <c r="U270" t="s">
        <v>1912</v>
      </c>
      <c r="V270" s="3">
        <v>8.82</v>
      </c>
      <c r="W270">
        <v>3</v>
      </c>
      <c r="X270" s="2">
        <v>0</v>
      </c>
      <c r="Y270" s="13">
        <v>2.3814000000000002</v>
      </c>
      <c r="Z270" s="2">
        <f>Y270/V270</f>
        <v>0.27</v>
      </c>
    </row>
    <row r="271" spans="1:26" x14ac:dyDescent="0.25">
      <c r="A271">
        <v>576</v>
      </c>
      <c r="B271" t="s">
        <v>1913</v>
      </c>
      <c r="C271" s="1">
        <v>42265</v>
      </c>
      <c r="D271">
        <f>YEAR(C271)</f>
        <v>2015</v>
      </c>
      <c r="E271">
        <f>MONTH(C271)</f>
        <v>9</v>
      </c>
      <c r="F271" t="str">
        <f>TEXT(Table1[[#This Row],[Order Date]],"mmm")</f>
        <v>Sep</v>
      </c>
      <c r="G271" t="str">
        <f>TEXT(Table1[[#This Row],[Order Date]],"ddd")</f>
        <v>Fri</v>
      </c>
      <c r="H271" s="1">
        <v>42269</v>
      </c>
      <c r="I271" t="s">
        <v>22</v>
      </c>
      <c r="J271" t="s">
        <v>1914</v>
      </c>
      <c r="K271" t="s">
        <v>1915</v>
      </c>
      <c r="L271" t="s">
        <v>25</v>
      </c>
      <c r="M271" t="s">
        <v>26</v>
      </c>
      <c r="N271" t="s">
        <v>1159</v>
      </c>
      <c r="O271" t="s">
        <v>42</v>
      </c>
      <c r="P271">
        <v>90805</v>
      </c>
      <c r="Q271" t="s">
        <v>43</v>
      </c>
      <c r="R271" t="s">
        <v>1894</v>
      </c>
      <c r="S271" t="s">
        <v>45</v>
      </c>
      <c r="T271" t="s">
        <v>89</v>
      </c>
      <c r="U271" t="s">
        <v>1895</v>
      </c>
      <c r="V271" s="3">
        <v>160.72</v>
      </c>
      <c r="W271">
        <v>14</v>
      </c>
      <c r="X271" s="2">
        <v>0</v>
      </c>
      <c r="Y271" s="13">
        <v>78.752799999999993</v>
      </c>
      <c r="Z271" s="2">
        <f>Y271/V271</f>
        <v>0.48999999999999994</v>
      </c>
    </row>
    <row r="272" spans="1:26" x14ac:dyDescent="0.25">
      <c r="A272">
        <v>579</v>
      </c>
      <c r="B272" t="s">
        <v>1918</v>
      </c>
      <c r="C272" s="1">
        <v>42936</v>
      </c>
      <c r="D272">
        <f>YEAR(C272)</f>
        <v>2017</v>
      </c>
      <c r="E272">
        <f>MONTH(C272)</f>
        <v>7</v>
      </c>
      <c r="F272" t="str">
        <f>TEXT(Table1[[#This Row],[Order Date]],"mmm")</f>
        <v>Jul</v>
      </c>
      <c r="G272" t="str">
        <f>TEXT(Table1[[#This Row],[Order Date]],"ddd")</f>
        <v>Thu</v>
      </c>
      <c r="H272" s="1">
        <v>42942</v>
      </c>
      <c r="I272" t="s">
        <v>49</v>
      </c>
      <c r="J272" t="s">
        <v>1919</v>
      </c>
      <c r="K272" t="s">
        <v>1920</v>
      </c>
      <c r="L272" t="s">
        <v>25</v>
      </c>
      <c r="M272" t="s">
        <v>26</v>
      </c>
      <c r="N272" t="s">
        <v>296</v>
      </c>
      <c r="O272" t="s">
        <v>208</v>
      </c>
      <c r="P272">
        <v>60610</v>
      </c>
      <c r="Q272" t="s">
        <v>104</v>
      </c>
      <c r="R272" t="s">
        <v>540</v>
      </c>
      <c r="S272" t="s">
        <v>45</v>
      </c>
      <c r="T272" t="s">
        <v>58</v>
      </c>
      <c r="U272" t="s">
        <v>541</v>
      </c>
      <c r="V272" s="3">
        <v>69.712000000000003</v>
      </c>
      <c r="W272">
        <v>2</v>
      </c>
      <c r="X272" s="2">
        <v>0.2</v>
      </c>
      <c r="Y272" s="13">
        <v>8.7140000000000004</v>
      </c>
      <c r="Z272" s="2">
        <f>Y272/V272</f>
        <v>0.125</v>
      </c>
    </row>
    <row r="273" spans="1:26" x14ac:dyDescent="0.25">
      <c r="A273">
        <v>581</v>
      </c>
      <c r="B273" t="s">
        <v>1923</v>
      </c>
      <c r="C273" s="1">
        <v>42257</v>
      </c>
      <c r="D273">
        <f>YEAR(C273)</f>
        <v>2015</v>
      </c>
      <c r="E273">
        <f>MONTH(C273)</f>
        <v>9</v>
      </c>
      <c r="F273" t="str">
        <f>TEXT(Table1[[#This Row],[Order Date]],"mmm")</f>
        <v>Sep</v>
      </c>
      <c r="G273" t="str">
        <f>TEXT(Table1[[#This Row],[Order Date]],"ddd")</f>
        <v>Thu</v>
      </c>
      <c r="H273" s="1">
        <v>42261</v>
      </c>
      <c r="I273" t="s">
        <v>49</v>
      </c>
      <c r="J273" t="s">
        <v>1924</v>
      </c>
      <c r="K273" t="s">
        <v>1925</v>
      </c>
      <c r="L273" t="s">
        <v>25</v>
      </c>
      <c r="M273" t="s">
        <v>26</v>
      </c>
      <c r="N273" t="s">
        <v>41</v>
      </c>
      <c r="O273" t="s">
        <v>42</v>
      </c>
      <c r="P273">
        <v>90004</v>
      </c>
      <c r="Q273" t="s">
        <v>43</v>
      </c>
      <c r="R273" t="s">
        <v>1926</v>
      </c>
      <c r="S273" t="s">
        <v>45</v>
      </c>
      <c r="T273" t="s">
        <v>572</v>
      </c>
      <c r="U273" t="s">
        <v>1927</v>
      </c>
      <c r="V273" s="3">
        <v>51.52</v>
      </c>
      <c r="W273">
        <v>4</v>
      </c>
      <c r="X273" s="2">
        <v>0</v>
      </c>
      <c r="Y273" s="13">
        <v>1.5456000000000001</v>
      </c>
      <c r="Z273" s="2">
        <f>Y273/V273</f>
        <v>0.03</v>
      </c>
    </row>
    <row r="274" spans="1:26" x14ac:dyDescent="0.25">
      <c r="A274">
        <v>582</v>
      </c>
      <c r="B274" t="s">
        <v>1928</v>
      </c>
      <c r="C274" s="1">
        <v>43070</v>
      </c>
      <c r="D274">
        <f>YEAR(C274)</f>
        <v>2017</v>
      </c>
      <c r="E274">
        <f>MONTH(C274)</f>
        <v>12</v>
      </c>
      <c r="F274" t="str">
        <f>TEXT(Table1[[#This Row],[Order Date]],"mmm")</f>
        <v>Dec</v>
      </c>
      <c r="G274" t="str">
        <f>TEXT(Table1[[#This Row],[Order Date]],"ddd")</f>
        <v>Fri</v>
      </c>
      <c r="H274" s="1">
        <v>43074</v>
      </c>
      <c r="I274" t="s">
        <v>49</v>
      </c>
      <c r="J274" t="s">
        <v>1929</v>
      </c>
      <c r="K274" t="s">
        <v>1930</v>
      </c>
      <c r="L274" t="s">
        <v>25</v>
      </c>
      <c r="M274" t="s">
        <v>26</v>
      </c>
      <c r="N274" t="s">
        <v>800</v>
      </c>
      <c r="O274" t="s">
        <v>450</v>
      </c>
      <c r="P274">
        <v>80219</v>
      </c>
      <c r="Q274" t="s">
        <v>43</v>
      </c>
      <c r="R274" t="s">
        <v>189</v>
      </c>
      <c r="S274" t="s">
        <v>70</v>
      </c>
      <c r="T274" t="s">
        <v>71</v>
      </c>
      <c r="U274" t="s">
        <v>190</v>
      </c>
      <c r="V274" s="3">
        <v>470.37599999999998</v>
      </c>
      <c r="W274">
        <v>3</v>
      </c>
      <c r="X274" s="2">
        <v>0.2</v>
      </c>
      <c r="Y274" s="13">
        <v>52.917299999999997</v>
      </c>
      <c r="Z274" s="2">
        <f>Y274/V274</f>
        <v>0.1125</v>
      </c>
    </row>
    <row r="275" spans="1:26" x14ac:dyDescent="0.25">
      <c r="A275">
        <v>587</v>
      </c>
      <c r="B275" t="s">
        <v>1935</v>
      </c>
      <c r="C275" s="1">
        <v>42188</v>
      </c>
      <c r="D275">
        <f>YEAR(C275)</f>
        <v>2015</v>
      </c>
      <c r="E275">
        <f>MONTH(C275)</f>
        <v>7</v>
      </c>
      <c r="F275" t="str">
        <f>TEXT(Table1[[#This Row],[Order Date]],"mmm")</f>
        <v>Jul</v>
      </c>
      <c r="G275" t="str">
        <f>TEXT(Table1[[#This Row],[Order Date]],"ddd")</f>
        <v>Fri</v>
      </c>
      <c r="H275" s="1">
        <v>42194</v>
      </c>
      <c r="I275" t="s">
        <v>49</v>
      </c>
      <c r="J275" t="s">
        <v>1936</v>
      </c>
      <c r="K275" t="s">
        <v>1937</v>
      </c>
      <c r="L275" t="s">
        <v>25</v>
      </c>
      <c r="M275" t="s">
        <v>26</v>
      </c>
      <c r="N275" t="s">
        <v>1448</v>
      </c>
      <c r="O275" t="s">
        <v>28</v>
      </c>
      <c r="P275">
        <v>40475</v>
      </c>
      <c r="Q275" t="s">
        <v>29</v>
      </c>
      <c r="R275" t="s">
        <v>1429</v>
      </c>
      <c r="S275" t="s">
        <v>31</v>
      </c>
      <c r="T275" t="s">
        <v>35</v>
      </c>
      <c r="U275" t="s">
        <v>1430</v>
      </c>
      <c r="V275" s="3">
        <v>70.98</v>
      </c>
      <c r="W275">
        <v>1</v>
      </c>
      <c r="X275" s="2">
        <v>0</v>
      </c>
      <c r="Y275" s="13">
        <v>4.9686000000000003</v>
      </c>
      <c r="Z275" s="2">
        <f>Y275/V275</f>
        <v>7.0000000000000007E-2</v>
      </c>
    </row>
    <row r="276" spans="1:26" x14ac:dyDescent="0.25">
      <c r="A276">
        <v>589</v>
      </c>
      <c r="B276" t="s">
        <v>1940</v>
      </c>
      <c r="C276" s="1">
        <v>42449</v>
      </c>
      <c r="D276">
        <f>YEAR(C276)</f>
        <v>2016</v>
      </c>
      <c r="E276">
        <f>MONTH(C276)</f>
        <v>3</v>
      </c>
      <c r="F276" t="str">
        <f>TEXT(Table1[[#This Row],[Order Date]],"mmm")</f>
        <v>Mar</v>
      </c>
      <c r="G276" t="str">
        <f>TEXT(Table1[[#This Row],[Order Date]],"ddd")</f>
        <v>Sun</v>
      </c>
      <c r="H276" s="1">
        <v>42453</v>
      </c>
      <c r="I276" t="s">
        <v>49</v>
      </c>
      <c r="J276" t="s">
        <v>1941</v>
      </c>
      <c r="K276" t="s">
        <v>1942</v>
      </c>
      <c r="L276" t="s">
        <v>25</v>
      </c>
      <c r="M276" t="s">
        <v>26</v>
      </c>
      <c r="N276" t="s">
        <v>1943</v>
      </c>
      <c r="O276" t="s">
        <v>413</v>
      </c>
      <c r="P276">
        <v>97301</v>
      </c>
      <c r="Q276" t="s">
        <v>43</v>
      </c>
      <c r="R276" t="s">
        <v>1944</v>
      </c>
      <c r="S276" t="s">
        <v>70</v>
      </c>
      <c r="T276" t="s">
        <v>71</v>
      </c>
      <c r="U276" t="s">
        <v>1945</v>
      </c>
      <c r="V276" s="3">
        <v>84.784000000000006</v>
      </c>
      <c r="W276">
        <v>2</v>
      </c>
      <c r="X276" s="2">
        <v>0.2</v>
      </c>
      <c r="Y276" s="13">
        <v>-20.136199999999999</v>
      </c>
      <c r="Z276" s="2">
        <f>Y276/V276</f>
        <v>-0.23749999999999996</v>
      </c>
    </row>
    <row r="277" spans="1:26" x14ac:dyDescent="0.25">
      <c r="A277">
        <v>593</v>
      </c>
      <c r="B277" t="s">
        <v>1950</v>
      </c>
      <c r="C277" s="1">
        <v>41648</v>
      </c>
      <c r="D277">
        <f>YEAR(C277)</f>
        <v>2014</v>
      </c>
      <c r="E277">
        <f>MONTH(C277)</f>
        <v>1</v>
      </c>
      <c r="F277" t="str">
        <f>TEXT(Table1[[#This Row],[Order Date]],"mmm")</f>
        <v>Jan</v>
      </c>
      <c r="G277" t="str">
        <f>TEXT(Table1[[#This Row],[Order Date]],"ddd")</f>
        <v>Thu</v>
      </c>
      <c r="H277" s="1">
        <v>41652</v>
      </c>
      <c r="I277" t="s">
        <v>49</v>
      </c>
      <c r="J277" t="s">
        <v>1951</v>
      </c>
      <c r="K277" t="s">
        <v>1952</v>
      </c>
      <c r="L277" t="s">
        <v>25</v>
      </c>
      <c r="M277" t="s">
        <v>26</v>
      </c>
      <c r="N277" t="s">
        <v>1953</v>
      </c>
      <c r="O277" t="s">
        <v>103</v>
      </c>
      <c r="P277">
        <v>78041</v>
      </c>
      <c r="Q277" t="s">
        <v>104</v>
      </c>
      <c r="R277" t="s">
        <v>1954</v>
      </c>
      <c r="S277" t="s">
        <v>45</v>
      </c>
      <c r="T277" t="s">
        <v>67</v>
      </c>
      <c r="U277" t="s">
        <v>1955</v>
      </c>
      <c r="V277" s="3">
        <v>9.3439999999999994</v>
      </c>
      <c r="W277">
        <v>2</v>
      </c>
      <c r="X277" s="2">
        <v>0.2</v>
      </c>
      <c r="Y277" s="13">
        <v>1.1679999999999999</v>
      </c>
      <c r="Z277" s="2">
        <f>Y277/V277</f>
        <v>0.125</v>
      </c>
    </row>
    <row r="278" spans="1:26" x14ac:dyDescent="0.25">
      <c r="A278">
        <v>595</v>
      </c>
      <c r="B278" t="s">
        <v>1956</v>
      </c>
      <c r="C278" s="1">
        <v>41859</v>
      </c>
      <c r="D278">
        <f>YEAR(C278)</f>
        <v>2014</v>
      </c>
      <c r="E278">
        <f>MONTH(C278)</f>
        <v>8</v>
      </c>
      <c r="F278" t="str">
        <f>TEXT(Table1[[#This Row],[Order Date]],"mmm")</f>
        <v>Aug</v>
      </c>
      <c r="G278" t="str">
        <f>TEXT(Table1[[#This Row],[Order Date]],"ddd")</f>
        <v>Fri</v>
      </c>
      <c r="H278" s="1">
        <v>41866</v>
      </c>
      <c r="I278" t="s">
        <v>49</v>
      </c>
      <c r="J278" t="s">
        <v>1957</v>
      </c>
      <c r="K278" t="s">
        <v>1958</v>
      </c>
      <c r="L278" t="s">
        <v>25</v>
      </c>
      <c r="M278" t="s">
        <v>26</v>
      </c>
      <c r="N278" t="s">
        <v>941</v>
      </c>
      <c r="O278" t="s">
        <v>42</v>
      </c>
      <c r="P278">
        <v>92024</v>
      </c>
      <c r="Q278" t="s">
        <v>43</v>
      </c>
      <c r="R278" t="s">
        <v>1959</v>
      </c>
      <c r="S278" t="s">
        <v>45</v>
      </c>
      <c r="T278" t="s">
        <v>77</v>
      </c>
      <c r="U278" t="s">
        <v>1960</v>
      </c>
      <c r="V278" s="3">
        <v>76.12</v>
      </c>
      <c r="W278">
        <v>2</v>
      </c>
      <c r="X278" s="2">
        <v>0</v>
      </c>
      <c r="Y278" s="13">
        <v>22.0748</v>
      </c>
      <c r="Z278" s="2">
        <f>Y278/V278</f>
        <v>0.28999999999999998</v>
      </c>
    </row>
    <row r="279" spans="1:26" x14ac:dyDescent="0.25">
      <c r="A279">
        <v>599</v>
      </c>
      <c r="B279" t="s">
        <v>1963</v>
      </c>
      <c r="C279" s="1">
        <v>42565</v>
      </c>
      <c r="D279">
        <f>YEAR(C279)</f>
        <v>2016</v>
      </c>
      <c r="E279">
        <f>MONTH(C279)</f>
        <v>7</v>
      </c>
      <c r="F279" t="str">
        <f>TEXT(Table1[[#This Row],[Order Date]],"mmm")</f>
        <v>Jul</v>
      </c>
      <c r="G279" t="str">
        <f>TEXT(Table1[[#This Row],[Order Date]],"ddd")</f>
        <v>Thu</v>
      </c>
      <c r="H279" s="1">
        <v>42567</v>
      </c>
      <c r="I279" t="s">
        <v>185</v>
      </c>
      <c r="J279" t="s">
        <v>1964</v>
      </c>
      <c r="K279" t="s">
        <v>1965</v>
      </c>
      <c r="L279" t="s">
        <v>25</v>
      </c>
      <c r="M279" t="s">
        <v>26</v>
      </c>
      <c r="N279" t="s">
        <v>143</v>
      </c>
      <c r="O279" t="s">
        <v>144</v>
      </c>
      <c r="P279">
        <v>19134</v>
      </c>
      <c r="Q279" t="s">
        <v>145</v>
      </c>
      <c r="R279" t="s">
        <v>1966</v>
      </c>
      <c r="S279" t="s">
        <v>45</v>
      </c>
      <c r="T279" t="s">
        <v>572</v>
      </c>
      <c r="U279" t="s">
        <v>1967</v>
      </c>
      <c r="V279" s="3">
        <v>11.632</v>
      </c>
      <c r="W279">
        <v>2</v>
      </c>
      <c r="X279" s="2">
        <v>0.2</v>
      </c>
      <c r="Y279" s="13">
        <v>1.0178</v>
      </c>
      <c r="Z279" s="2">
        <f>Y279/V279</f>
        <v>8.7500000000000008E-2</v>
      </c>
    </row>
    <row r="280" spans="1:26" x14ac:dyDescent="0.25">
      <c r="A280">
        <v>600</v>
      </c>
      <c r="B280" t="s">
        <v>1968</v>
      </c>
      <c r="C280" s="1">
        <v>42567</v>
      </c>
      <c r="D280">
        <f>YEAR(C280)</f>
        <v>2016</v>
      </c>
      <c r="E280">
        <f>MONTH(C280)</f>
        <v>7</v>
      </c>
      <c r="F280" t="str">
        <f>TEXT(Table1[[#This Row],[Order Date]],"mmm")</f>
        <v>Jul</v>
      </c>
      <c r="G280" t="str">
        <f>TEXT(Table1[[#This Row],[Order Date]],"ddd")</f>
        <v>Sat</v>
      </c>
      <c r="H280" s="1">
        <v>42572</v>
      </c>
      <c r="I280" t="s">
        <v>49</v>
      </c>
      <c r="J280" t="s">
        <v>1969</v>
      </c>
      <c r="K280" t="s">
        <v>1970</v>
      </c>
      <c r="L280" t="s">
        <v>25</v>
      </c>
      <c r="M280" t="s">
        <v>26</v>
      </c>
      <c r="N280" t="s">
        <v>143</v>
      </c>
      <c r="O280" t="s">
        <v>144</v>
      </c>
      <c r="P280">
        <v>19120</v>
      </c>
      <c r="Q280" t="s">
        <v>145</v>
      </c>
      <c r="R280" t="s">
        <v>1971</v>
      </c>
      <c r="S280" t="s">
        <v>70</v>
      </c>
      <c r="T280" t="s">
        <v>71</v>
      </c>
      <c r="U280" t="s">
        <v>1972</v>
      </c>
      <c r="V280" s="3">
        <v>143.982</v>
      </c>
      <c r="W280">
        <v>3</v>
      </c>
      <c r="X280" s="2">
        <v>0.4</v>
      </c>
      <c r="Y280" s="13">
        <v>-28.796399999999998</v>
      </c>
      <c r="Z280" s="2">
        <f>Y280/V280</f>
        <v>-0.19999999999999998</v>
      </c>
    </row>
    <row r="281" spans="1:26" x14ac:dyDescent="0.25">
      <c r="A281">
        <v>603</v>
      </c>
      <c r="B281" t="s">
        <v>1973</v>
      </c>
      <c r="C281" s="1">
        <v>41713</v>
      </c>
      <c r="D281">
        <f>YEAR(C281)</f>
        <v>2014</v>
      </c>
      <c r="E281">
        <f>MONTH(C281)</f>
        <v>3</v>
      </c>
      <c r="F281" t="str">
        <f>TEXT(Table1[[#This Row],[Order Date]],"mmm")</f>
        <v>Mar</v>
      </c>
      <c r="G281" t="str">
        <f>TEXT(Table1[[#This Row],[Order Date]],"ddd")</f>
        <v>Sat</v>
      </c>
      <c r="H281" s="1">
        <v>41717</v>
      </c>
      <c r="I281" t="s">
        <v>49</v>
      </c>
      <c r="J281" t="s">
        <v>1974</v>
      </c>
      <c r="K281" t="s">
        <v>1975</v>
      </c>
      <c r="L281" t="s">
        <v>25</v>
      </c>
      <c r="M281" t="s">
        <v>26</v>
      </c>
      <c r="N281" t="s">
        <v>893</v>
      </c>
      <c r="O281" t="s">
        <v>53</v>
      </c>
      <c r="P281">
        <v>33614</v>
      </c>
      <c r="Q281" t="s">
        <v>29</v>
      </c>
      <c r="R281" t="s">
        <v>1976</v>
      </c>
      <c r="S281" t="s">
        <v>45</v>
      </c>
      <c r="T281" t="s">
        <v>58</v>
      </c>
      <c r="U281" t="s">
        <v>1977</v>
      </c>
      <c r="V281" s="3">
        <v>142.77600000000001</v>
      </c>
      <c r="W281">
        <v>1</v>
      </c>
      <c r="X281" s="2">
        <v>0.2</v>
      </c>
      <c r="Y281" s="13">
        <v>17.847000000000001</v>
      </c>
      <c r="Z281" s="2">
        <f>Y281/V281</f>
        <v>0.125</v>
      </c>
    </row>
    <row r="282" spans="1:26" x14ac:dyDescent="0.25">
      <c r="A282">
        <v>608</v>
      </c>
      <c r="B282" t="s">
        <v>1980</v>
      </c>
      <c r="C282" s="1">
        <v>41782</v>
      </c>
      <c r="D282">
        <f>YEAR(C282)</f>
        <v>2014</v>
      </c>
      <c r="E282">
        <f>MONTH(C282)</f>
        <v>5</v>
      </c>
      <c r="F282" t="str">
        <f>TEXT(Table1[[#This Row],[Order Date]],"mmm")</f>
        <v>May</v>
      </c>
      <c r="G282" t="str">
        <f>TEXT(Table1[[#This Row],[Order Date]],"ddd")</f>
        <v>Fri</v>
      </c>
      <c r="H282" s="1">
        <v>41786</v>
      </c>
      <c r="I282" t="s">
        <v>49</v>
      </c>
      <c r="J282" t="s">
        <v>1981</v>
      </c>
      <c r="K282" t="s">
        <v>1982</v>
      </c>
      <c r="L282" t="s">
        <v>25</v>
      </c>
      <c r="M282" t="s">
        <v>26</v>
      </c>
      <c r="N282" t="s">
        <v>143</v>
      </c>
      <c r="O282" t="s">
        <v>144</v>
      </c>
      <c r="P282">
        <v>19134</v>
      </c>
      <c r="Q282" t="s">
        <v>145</v>
      </c>
      <c r="R282" t="s">
        <v>1983</v>
      </c>
      <c r="S282" t="s">
        <v>45</v>
      </c>
      <c r="T282" t="s">
        <v>74</v>
      </c>
      <c r="U282" t="s">
        <v>1984</v>
      </c>
      <c r="V282" s="3">
        <v>3.282</v>
      </c>
      <c r="W282">
        <v>2</v>
      </c>
      <c r="X282" s="2">
        <v>0.7</v>
      </c>
      <c r="Y282" s="13">
        <v>-2.6255999999999999</v>
      </c>
      <c r="Z282" s="2">
        <f>Y282/V282</f>
        <v>-0.79999999999999993</v>
      </c>
    </row>
    <row r="283" spans="1:26" x14ac:dyDescent="0.25">
      <c r="A283">
        <v>611</v>
      </c>
      <c r="B283" t="s">
        <v>1987</v>
      </c>
      <c r="C283" s="1">
        <v>42488</v>
      </c>
      <c r="D283">
        <f>YEAR(C283)</f>
        <v>2016</v>
      </c>
      <c r="E283">
        <f>MONTH(C283)</f>
        <v>4</v>
      </c>
      <c r="F283" t="str">
        <f>TEXT(Table1[[#This Row],[Order Date]],"mmm")</f>
        <v>Apr</v>
      </c>
      <c r="G283" t="str">
        <f>TEXT(Table1[[#This Row],[Order Date]],"ddd")</f>
        <v>Thu</v>
      </c>
      <c r="H283" s="1">
        <v>42491</v>
      </c>
      <c r="I283" t="s">
        <v>185</v>
      </c>
      <c r="J283" t="s">
        <v>1988</v>
      </c>
      <c r="K283" t="s">
        <v>1989</v>
      </c>
      <c r="L283" t="s">
        <v>40</v>
      </c>
      <c r="M283" t="s">
        <v>26</v>
      </c>
      <c r="N283" t="s">
        <v>808</v>
      </c>
      <c r="O283" t="s">
        <v>103</v>
      </c>
      <c r="P283">
        <v>75217</v>
      </c>
      <c r="Q283" t="s">
        <v>104</v>
      </c>
      <c r="R283" t="s">
        <v>1365</v>
      </c>
      <c r="S283" t="s">
        <v>70</v>
      </c>
      <c r="T283" t="s">
        <v>71</v>
      </c>
      <c r="U283" t="s">
        <v>1366</v>
      </c>
      <c r="V283" s="3">
        <v>369.57600000000002</v>
      </c>
      <c r="W283">
        <v>3</v>
      </c>
      <c r="X283" s="2">
        <v>0.2</v>
      </c>
      <c r="Y283" s="13">
        <v>41.577300000000001</v>
      </c>
      <c r="Z283" s="2">
        <f>Y283/V283</f>
        <v>0.1125</v>
      </c>
    </row>
    <row r="284" spans="1:26" x14ac:dyDescent="0.25">
      <c r="A284">
        <v>613</v>
      </c>
      <c r="B284" t="s">
        <v>1992</v>
      </c>
      <c r="C284" s="1">
        <v>42624</v>
      </c>
      <c r="D284">
        <f>YEAR(C284)</f>
        <v>2016</v>
      </c>
      <c r="E284">
        <f>MONTH(C284)</f>
        <v>9</v>
      </c>
      <c r="F284" t="str">
        <f>TEXT(Table1[[#This Row],[Order Date]],"mmm")</f>
        <v>Sep</v>
      </c>
      <c r="G284" t="str">
        <f>TEXT(Table1[[#This Row],[Order Date]],"ddd")</f>
        <v>Sun</v>
      </c>
      <c r="H284" s="1">
        <v>42626</v>
      </c>
      <c r="I284" t="s">
        <v>22</v>
      </c>
      <c r="J284" t="s">
        <v>1993</v>
      </c>
      <c r="K284" t="s">
        <v>1994</v>
      </c>
      <c r="L284" t="s">
        <v>40</v>
      </c>
      <c r="M284" t="s">
        <v>26</v>
      </c>
      <c r="N284" t="s">
        <v>143</v>
      </c>
      <c r="O284" t="s">
        <v>144</v>
      </c>
      <c r="P284">
        <v>19143</v>
      </c>
      <c r="Q284" t="s">
        <v>145</v>
      </c>
      <c r="R284" t="s">
        <v>1995</v>
      </c>
      <c r="S284" t="s">
        <v>45</v>
      </c>
      <c r="T284" t="s">
        <v>89</v>
      </c>
      <c r="U284" t="s">
        <v>1996</v>
      </c>
      <c r="V284" s="3">
        <v>8.4480000000000004</v>
      </c>
      <c r="W284">
        <v>2</v>
      </c>
      <c r="X284" s="2">
        <v>0.2</v>
      </c>
      <c r="Y284" s="13">
        <v>2.64</v>
      </c>
      <c r="Z284" s="2">
        <f>Y284/V284</f>
        <v>0.3125</v>
      </c>
    </row>
    <row r="285" spans="1:26" x14ac:dyDescent="0.25">
      <c r="A285">
        <v>615</v>
      </c>
      <c r="B285" t="s">
        <v>1999</v>
      </c>
      <c r="C285" s="1">
        <v>43053</v>
      </c>
      <c r="D285">
        <f>YEAR(C285)</f>
        <v>2017</v>
      </c>
      <c r="E285">
        <f>MONTH(C285)</f>
        <v>11</v>
      </c>
      <c r="F285" t="str">
        <f>TEXT(Table1[[#This Row],[Order Date]],"mmm")</f>
        <v>Nov</v>
      </c>
      <c r="G285" t="str">
        <f>TEXT(Table1[[#This Row],[Order Date]],"ddd")</f>
        <v>Tue</v>
      </c>
      <c r="H285" s="1">
        <v>43056</v>
      </c>
      <c r="I285" t="s">
        <v>22</v>
      </c>
      <c r="J285" t="s">
        <v>2000</v>
      </c>
      <c r="K285" t="s">
        <v>2001</v>
      </c>
      <c r="L285" t="s">
        <v>25</v>
      </c>
      <c r="M285" t="s">
        <v>26</v>
      </c>
      <c r="N285" t="s">
        <v>2002</v>
      </c>
      <c r="O285" t="s">
        <v>491</v>
      </c>
      <c r="P285">
        <v>43123</v>
      </c>
      <c r="Q285" t="s">
        <v>145</v>
      </c>
      <c r="R285" t="s">
        <v>917</v>
      </c>
      <c r="S285" t="s">
        <v>70</v>
      </c>
      <c r="T285" t="s">
        <v>71</v>
      </c>
      <c r="U285" t="s">
        <v>918</v>
      </c>
      <c r="V285" s="3">
        <v>119.94</v>
      </c>
      <c r="W285">
        <v>10</v>
      </c>
      <c r="X285" s="2">
        <v>0.4</v>
      </c>
      <c r="Y285" s="13">
        <v>15.992000000000001</v>
      </c>
      <c r="Z285" s="2">
        <f>Y285/V285</f>
        <v>0.13333333333333333</v>
      </c>
    </row>
    <row r="286" spans="1:26" x14ac:dyDescent="0.25">
      <c r="A286">
        <v>617</v>
      </c>
      <c r="B286" t="s">
        <v>2005</v>
      </c>
      <c r="C286" s="1">
        <v>42965</v>
      </c>
      <c r="D286">
        <f>YEAR(C286)</f>
        <v>2017</v>
      </c>
      <c r="E286">
        <f>MONTH(C286)</f>
        <v>8</v>
      </c>
      <c r="F286" t="str">
        <f>TEXT(Table1[[#This Row],[Order Date]],"mmm")</f>
        <v>Aug</v>
      </c>
      <c r="G286" t="str">
        <f>TEXT(Table1[[#This Row],[Order Date]],"ddd")</f>
        <v>Fri</v>
      </c>
      <c r="H286" s="1">
        <v>42970</v>
      </c>
      <c r="I286" t="s">
        <v>22</v>
      </c>
      <c r="J286" t="s">
        <v>2006</v>
      </c>
      <c r="K286" t="s">
        <v>2007</v>
      </c>
      <c r="L286" t="s">
        <v>40</v>
      </c>
      <c r="M286" t="s">
        <v>26</v>
      </c>
      <c r="N286" t="s">
        <v>263</v>
      </c>
      <c r="O286" t="s">
        <v>264</v>
      </c>
      <c r="P286">
        <v>10011</v>
      </c>
      <c r="Q286" t="s">
        <v>145</v>
      </c>
      <c r="R286" t="s">
        <v>2008</v>
      </c>
      <c r="S286" t="s">
        <v>31</v>
      </c>
      <c r="T286" t="s">
        <v>64</v>
      </c>
      <c r="U286" t="s">
        <v>2009</v>
      </c>
      <c r="V286" s="3">
        <v>40.479999999999997</v>
      </c>
      <c r="W286">
        <v>2</v>
      </c>
      <c r="X286" s="2">
        <v>0</v>
      </c>
      <c r="Y286" s="13">
        <v>15.7872</v>
      </c>
      <c r="Z286" s="2">
        <f>Y286/V286</f>
        <v>0.39</v>
      </c>
    </row>
    <row r="287" spans="1:26" x14ac:dyDescent="0.25">
      <c r="A287">
        <v>622</v>
      </c>
      <c r="B287" t="s">
        <v>2016</v>
      </c>
      <c r="C287" s="1">
        <v>41999</v>
      </c>
      <c r="D287">
        <f>YEAR(C287)</f>
        <v>2014</v>
      </c>
      <c r="E287">
        <f>MONTH(C287)</f>
        <v>12</v>
      </c>
      <c r="F287" t="str">
        <f>TEXT(Table1[[#This Row],[Order Date]],"mmm")</f>
        <v>Dec</v>
      </c>
      <c r="G287" t="str">
        <f>TEXT(Table1[[#This Row],[Order Date]],"ddd")</f>
        <v>Fri</v>
      </c>
      <c r="H287" s="1">
        <v>42004</v>
      </c>
      <c r="I287" t="s">
        <v>49</v>
      </c>
      <c r="J287" t="s">
        <v>2017</v>
      </c>
      <c r="K287" t="s">
        <v>2018</v>
      </c>
      <c r="L287" t="s">
        <v>25</v>
      </c>
      <c r="M287" t="s">
        <v>26</v>
      </c>
      <c r="N287" t="s">
        <v>296</v>
      </c>
      <c r="O287" t="s">
        <v>208</v>
      </c>
      <c r="P287">
        <v>60610</v>
      </c>
      <c r="Q287" t="s">
        <v>104</v>
      </c>
      <c r="R287" t="s">
        <v>2019</v>
      </c>
      <c r="S287" t="s">
        <v>45</v>
      </c>
      <c r="T287" t="s">
        <v>74</v>
      </c>
      <c r="U287" t="s">
        <v>2020</v>
      </c>
      <c r="V287" s="3">
        <v>8.69</v>
      </c>
      <c r="W287">
        <v>5</v>
      </c>
      <c r="X287" s="2">
        <v>0.8</v>
      </c>
      <c r="Y287" s="13">
        <v>-14.773</v>
      </c>
      <c r="Z287" s="2">
        <f>Y287/V287</f>
        <v>-1.7</v>
      </c>
    </row>
    <row r="288" spans="1:26" x14ac:dyDescent="0.25">
      <c r="A288">
        <v>623</v>
      </c>
      <c r="B288" t="s">
        <v>2021</v>
      </c>
      <c r="C288" s="1">
        <v>42337</v>
      </c>
      <c r="D288">
        <f>YEAR(C288)</f>
        <v>2015</v>
      </c>
      <c r="E288">
        <f>MONTH(C288)</f>
        <v>11</v>
      </c>
      <c r="F288" t="str">
        <f>TEXT(Table1[[#This Row],[Order Date]],"mmm")</f>
        <v>Nov</v>
      </c>
      <c r="G288" t="str">
        <f>TEXT(Table1[[#This Row],[Order Date]],"ddd")</f>
        <v>Sun</v>
      </c>
      <c r="H288" s="1">
        <v>42341</v>
      </c>
      <c r="I288" t="s">
        <v>49</v>
      </c>
      <c r="J288" t="s">
        <v>2022</v>
      </c>
      <c r="K288" t="s">
        <v>2023</v>
      </c>
      <c r="L288" t="s">
        <v>40</v>
      </c>
      <c r="M288" t="s">
        <v>26</v>
      </c>
      <c r="N288" t="s">
        <v>2024</v>
      </c>
      <c r="O288" t="s">
        <v>235</v>
      </c>
      <c r="P288">
        <v>48126</v>
      </c>
      <c r="Q288" t="s">
        <v>104</v>
      </c>
      <c r="R288" t="s">
        <v>2025</v>
      </c>
      <c r="S288" t="s">
        <v>31</v>
      </c>
      <c r="T288" t="s">
        <v>35</v>
      </c>
      <c r="U288" t="s">
        <v>2026</v>
      </c>
      <c r="V288" s="3">
        <v>301.95999999999998</v>
      </c>
      <c r="W288">
        <v>2</v>
      </c>
      <c r="X288" s="2">
        <v>0</v>
      </c>
      <c r="Y288" s="13">
        <v>87.568399999999997</v>
      </c>
      <c r="Z288" s="2">
        <f>Y288/V288</f>
        <v>0.29000000000000004</v>
      </c>
    </row>
    <row r="289" spans="1:26" x14ac:dyDescent="0.25">
      <c r="A289">
        <v>627</v>
      </c>
      <c r="B289" t="s">
        <v>2031</v>
      </c>
      <c r="C289" s="1">
        <v>42993</v>
      </c>
      <c r="D289">
        <f>YEAR(C289)</f>
        <v>2017</v>
      </c>
      <c r="E289">
        <f>MONTH(C289)</f>
        <v>9</v>
      </c>
      <c r="F289" t="str">
        <f>TEXT(Table1[[#This Row],[Order Date]],"mmm")</f>
        <v>Sep</v>
      </c>
      <c r="G289" t="str">
        <f>TEXT(Table1[[#This Row],[Order Date]],"ddd")</f>
        <v>Fri</v>
      </c>
      <c r="H289" s="1">
        <v>42997</v>
      </c>
      <c r="I289" t="s">
        <v>49</v>
      </c>
      <c r="J289" t="s">
        <v>2032</v>
      </c>
      <c r="K289" t="s">
        <v>2033</v>
      </c>
      <c r="L289" t="s">
        <v>101</v>
      </c>
      <c r="M289" t="s">
        <v>26</v>
      </c>
      <c r="N289" t="s">
        <v>263</v>
      </c>
      <c r="O289" t="s">
        <v>264</v>
      </c>
      <c r="P289">
        <v>10009</v>
      </c>
      <c r="Q289" t="s">
        <v>145</v>
      </c>
      <c r="R289" t="s">
        <v>2034</v>
      </c>
      <c r="S289" t="s">
        <v>31</v>
      </c>
      <c r="T289" t="s">
        <v>64</v>
      </c>
      <c r="U289" t="s">
        <v>2035</v>
      </c>
      <c r="V289" s="3">
        <v>35.56</v>
      </c>
      <c r="W289">
        <v>7</v>
      </c>
      <c r="X289" s="2">
        <v>0</v>
      </c>
      <c r="Y289" s="13">
        <v>12.090400000000001</v>
      </c>
      <c r="Z289" s="2">
        <f>Y289/V289</f>
        <v>0.34</v>
      </c>
    </row>
    <row r="290" spans="1:26" x14ac:dyDescent="0.25">
      <c r="A290">
        <v>628</v>
      </c>
      <c r="B290" t="s">
        <v>2036</v>
      </c>
      <c r="C290" s="1">
        <v>42874</v>
      </c>
      <c r="D290">
        <f>YEAR(C290)</f>
        <v>2017</v>
      </c>
      <c r="E290">
        <f>MONTH(C290)</f>
        <v>5</v>
      </c>
      <c r="F290" t="str">
        <f>TEXT(Table1[[#This Row],[Order Date]],"mmm")</f>
        <v>May</v>
      </c>
      <c r="G290" t="str">
        <f>TEXT(Table1[[#This Row],[Order Date]],"ddd")</f>
        <v>Fri</v>
      </c>
      <c r="H290" s="1">
        <v>42878</v>
      </c>
      <c r="I290" t="s">
        <v>49</v>
      </c>
      <c r="J290" t="s">
        <v>2037</v>
      </c>
      <c r="K290" t="s">
        <v>2038</v>
      </c>
      <c r="L290" t="s">
        <v>25</v>
      </c>
      <c r="M290" t="s">
        <v>26</v>
      </c>
      <c r="N290" t="s">
        <v>94</v>
      </c>
      <c r="O290" t="s">
        <v>95</v>
      </c>
      <c r="P290">
        <v>98115</v>
      </c>
      <c r="Q290" t="s">
        <v>43</v>
      </c>
      <c r="R290" t="s">
        <v>2039</v>
      </c>
      <c r="S290" t="s">
        <v>45</v>
      </c>
      <c r="T290" t="s">
        <v>77</v>
      </c>
      <c r="U290" t="s">
        <v>2040</v>
      </c>
      <c r="V290" s="3">
        <v>97.16</v>
      </c>
      <c r="W290">
        <v>2</v>
      </c>
      <c r="X290" s="2">
        <v>0</v>
      </c>
      <c r="Y290" s="13">
        <v>28.176400000000001</v>
      </c>
      <c r="Z290" s="2">
        <f>Y290/V290</f>
        <v>0.29000000000000004</v>
      </c>
    </row>
    <row r="291" spans="1:26" x14ac:dyDescent="0.25">
      <c r="A291">
        <v>629</v>
      </c>
      <c r="B291" t="s">
        <v>2041</v>
      </c>
      <c r="C291" s="1">
        <v>43086</v>
      </c>
      <c r="D291">
        <f>YEAR(C291)</f>
        <v>2017</v>
      </c>
      <c r="E291">
        <f>MONTH(C291)</f>
        <v>12</v>
      </c>
      <c r="F291" t="str">
        <f>TEXT(Table1[[#This Row],[Order Date]],"mmm")</f>
        <v>Dec</v>
      </c>
      <c r="G291" t="str">
        <f>TEXT(Table1[[#This Row],[Order Date]],"ddd")</f>
        <v>Sun</v>
      </c>
      <c r="H291" s="1">
        <v>43090</v>
      </c>
      <c r="I291" t="s">
        <v>49</v>
      </c>
      <c r="J291" t="s">
        <v>806</v>
      </c>
      <c r="K291" t="s">
        <v>807</v>
      </c>
      <c r="L291" t="s">
        <v>25</v>
      </c>
      <c r="M291" t="s">
        <v>26</v>
      </c>
      <c r="N291" t="s">
        <v>126</v>
      </c>
      <c r="O291" t="s">
        <v>42</v>
      </c>
      <c r="P291">
        <v>94122</v>
      </c>
      <c r="Q291" t="s">
        <v>43</v>
      </c>
      <c r="R291" t="s">
        <v>2042</v>
      </c>
      <c r="S291" t="s">
        <v>45</v>
      </c>
      <c r="T291" t="s">
        <v>74</v>
      </c>
      <c r="U291" t="s">
        <v>2043</v>
      </c>
      <c r="V291" s="3">
        <v>15.24</v>
      </c>
      <c r="W291">
        <v>5</v>
      </c>
      <c r="X291" s="2">
        <v>0.2</v>
      </c>
      <c r="Y291" s="13">
        <v>5.1435000000000004</v>
      </c>
      <c r="Z291" s="2">
        <f>Y291/V291</f>
        <v>0.33750000000000002</v>
      </c>
    </row>
    <row r="292" spans="1:26" x14ac:dyDescent="0.25">
      <c r="A292">
        <v>631</v>
      </c>
      <c r="B292" t="s">
        <v>2044</v>
      </c>
      <c r="C292" s="1">
        <v>42715</v>
      </c>
      <c r="D292">
        <f>YEAR(C292)</f>
        <v>2016</v>
      </c>
      <c r="E292">
        <f>MONTH(C292)</f>
        <v>12</v>
      </c>
      <c r="F292" t="str">
        <f>TEXT(Table1[[#This Row],[Order Date]],"mmm")</f>
        <v>Dec</v>
      </c>
      <c r="G292" t="str">
        <f>TEXT(Table1[[#This Row],[Order Date]],"ddd")</f>
        <v>Sun</v>
      </c>
      <c r="H292" s="1">
        <v>42717</v>
      </c>
      <c r="I292" t="s">
        <v>22</v>
      </c>
      <c r="J292" t="s">
        <v>2045</v>
      </c>
      <c r="K292" t="s">
        <v>2046</v>
      </c>
      <c r="L292" t="s">
        <v>25</v>
      </c>
      <c r="M292" t="s">
        <v>26</v>
      </c>
      <c r="N292" t="s">
        <v>449</v>
      </c>
      <c r="O292" t="s">
        <v>450</v>
      </c>
      <c r="P292">
        <v>80013</v>
      </c>
      <c r="Q292" t="s">
        <v>43</v>
      </c>
      <c r="R292" t="s">
        <v>2047</v>
      </c>
      <c r="S292" t="s">
        <v>45</v>
      </c>
      <c r="T292" t="s">
        <v>58</v>
      </c>
      <c r="U292" t="s">
        <v>2048</v>
      </c>
      <c r="V292" s="3">
        <v>243.38399999999999</v>
      </c>
      <c r="W292">
        <v>3</v>
      </c>
      <c r="X292" s="2">
        <v>0.2</v>
      </c>
      <c r="Y292" s="13">
        <v>-51.719099999999997</v>
      </c>
      <c r="Z292" s="2">
        <f>Y292/V292</f>
        <v>-0.21249999999999999</v>
      </c>
    </row>
    <row r="293" spans="1:26" x14ac:dyDescent="0.25">
      <c r="A293">
        <v>634</v>
      </c>
      <c r="B293" t="s">
        <v>2053</v>
      </c>
      <c r="C293" s="1">
        <v>43002</v>
      </c>
      <c r="D293">
        <f>YEAR(C293)</f>
        <v>2017</v>
      </c>
      <c r="E293">
        <f>MONTH(C293)</f>
        <v>9</v>
      </c>
      <c r="F293" t="str">
        <f>TEXT(Table1[[#This Row],[Order Date]],"mmm")</f>
        <v>Sep</v>
      </c>
      <c r="G293" t="str">
        <f>TEXT(Table1[[#This Row],[Order Date]],"ddd")</f>
        <v>Sun</v>
      </c>
      <c r="H293" s="1">
        <v>43004</v>
      </c>
      <c r="I293" t="s">
        <v>22</v>
      </c>
      <c r="J293" t="s">
        <v>1759</v>
      </c>
      <c r="K293" t="s">
        <v>1760</v>
      </c>
      <c r="L293" t="s">
        <v>25</v>
      </c>
      <c r="M293" t="s">
        <v>26</v>
      </c>
      <c r="N293" t="s">
        <v>1404</v>
      </c>
      <c r="O293" t="s">
        <v>53</v>
      </c>
      <c r="P293">
        <v>33180</v>
      </c>
      <c r="Q293" t="s">
        <v>29</v>
      </c>
      <c r="R293" t="s">
        <v>2054</v>
      </c>
      <c r="S293" t="s">
        <v>70</v>
      </c>
      <c r="T293" t="s">
        <v>158</v>
      </c>
      <c r="U293" t="s">
        <v>2055</v>
      </c>
      <c r="V293" s="3">
        <v>17.88</v>
      </c>
      <c r="W293">
        <v>3</v>
      </c>
      <c r="X293" s="2">
        <v>0.2</v>
      </c>
      <c r="Y293" s="13">
        <v>2.4584999999999999</v>
      </c>
      <c r="Z293" s="2">
        <f>Y293/V293</f>
        <v>0.13750000000000001</v>
      </c>
    </row>
    <row r="294" spans="1:26" x14ac:dyDescent="0.25">
      <c r="A294">
        <v>636</v>
      </c>
      <c r="B294" t="s">
        <v>2056</v>
      </c>
      <c r="C294" s="1">
        <v>42281</v>
      </c>
      <c r="D294">
        <f>YEAR(C294)</f>
        <v>2015</v>
      </c>
      <c r="E294">
        <f>MONTH(C294)</f>
        <v>10</v>
      </c>
      <c r="F294" t="str">
        <f>TEXT(Table1[[#This Row],[Order Date]],"mmm")</f>
        <v>Oct</v>
      </c>
      <c r="G294" t="str">
        <f>TEXT(Table1[[#This Row],[Order Date]],"ddd")</f>
        <v>Sun</v>
      </c>
      <c r="H294" s="1">
        <v>42286</v>
      </c>
      <c r="I294" t="s">
        <v>22</v>
      </c>
      <c r="J294" t="s">
        <v>2057</v>
      </c>
      <c r="K294" t="s">
        <v>2058</v>
      </c>
      <c r="L294" t="s">
        <v>40</v>
      </c>
      <c r="M294" t="s">
        <v>26</v>
      </c>
      <c r="N294" t="s">
        <v>2059</v>
      </c>
      <c r="O294" t="s">
        <v>1258</v>
      </c>
      <c r="P294">
        <v>31088</v>
      </c>
      <c r="Q294" t="s">
        <v>29</v>
      </c>
      <c r="R294" t="s">
        <v>2060</v>
      </c>
      <c r="S294" t="s">
        <v>31</v>
      </c>
      <c r="T294" t="s">
        <v>35</v>
      </c>
      <c r="U294" t="s">
        <v>2061</v>
      </c>
      <c r="V294" s="3">
        <v>392.94</v>
      </c>
      <c r="W294">
        <v>3</v>
      </c>
      <c r="X294" s="2">
        <v>0</v>
      </c>
      <c r="Y294" s="13">
        <v>43.223399999999998</v>
      </c>
      <c r="Z294" s="2">
        <f>Y294/V294</f>
        <v>0.11</v>
      </c>
    </row>
    <row r="295" spans="1:26" x14ac:dyDescent="0.25">
      <c r="A295">
        <v>637</v>
      </c>
      <c r="B295" t="s">
        <v>2062</v>
      </c>
      <c r="C295" s="1">
        <v>42597</v>
      </c>
      <c r="D295">
        <f>YEAR(C295)</f>
        <v>2016</v>
      </c>
      <c r="E295">
        <f>MONTH(C295)</f>
        <v>8</v>
      </c>
      <c r="F295" t="str">
        <f>TEXT(Table1[[#This Row],[Order Date]],"mmm")</f>
        <v>Aug</v>
      </c>
      <c r="G295" t="str">
        <f>TEXT(Table1[[#This Row],[Order Date]],"ddd")</f>
        <v>Mon</v>
      </c>
      <c r="H295" s="1">
        <v>42603</v>
      </c>
      <c r="I295" t="s">
        <v>49</v>
      </c>
      <c r="J295" t="s">
        <v>2063</v>
      </c>
      <c r="K295" t="s">
        <v>2064</v>
      </c>
      <c r="L295" t="s">
        <v>25</v>
      </c>
      <c r="M295" t="s">
        <v>26</v>
      </c>
      <c r="N295" t="s">
        <v>449</v>
      </c>
      <c r="O295" t="s">
        <v>450</v>
      </c>
      <c r="P295">
        <v>80013</v>
      </c>
      <c r="Q295" t="s">
        <v>43</v>
      </c>
      <c r="R295" t="s">
        <v>2065</v>
      </c>
      <c r="S295" t="s">
        <v>45</v>
      </c>
      <c r="T295" t="s">
        <v>74</v>
      </c>
      <c r="U295" t="s">
        <v>2066</v>
      </c>
      <c r="V295" s="3">
        <v>18.882000000000001</v>
      </c>
      <c r="W295">
        <v>3</v>
      </c>
      <c r="X295" s="2">
        <v>0.7</v>
      </c>
      <c r="Y295" s="13">
        <v>-13.8468</v>
      </c>
      <c r="Z295" s="2">
        <f>Y295/V295</f>
        <v>-0.73333333333333328</v>
      </c>
    </row>
    <row r="296" spans="1:26" x14ac:dyDescent="0.25">
      <c r="A296">
        <v>639</v>
      </c>
      <c r="B296" t="s">
        <v>2069</v>
      </c>
      <c r="C296" s="1">
        <v>42510</v>
      </c>
      <c r="D296">
        <f>YEAR(C296)</f>
        <v>2016</v>
      </c>
      <c r="E296">
        <f>MONTH(C296)</f>
        <v>5</v>
      </c>
      <c r="F296" t="str">
        <f>TEXT(Table1[[#This Row],[Order Date]],"mmm")</f>
        <v>May</v>
      </c>
      <c r="G296" t="str">
        <f>TEXT(Table1[[#This Row],[Order Date]],"ddd")</f>
        <v>Fri</v>
      </c>
      <c r="H296" s="1">
        <v>42515</v>
      </c>
      <c r="I296" t="s">
        <v>49</v>
      </c>
      <c r="J296" t="s">
        <v>433</v>
      </c>
      <c r="K296" t="s">
        <v>434</v>
      </c>
      <c r="L296" t="s">
        <v>101</v>
      </c>
      <c r="M296" t="s">
        <v>26</v>
      </c>
      <c r="N296" t="s">
        <v>2070</v>
      </c>
      <c r="O296" t="s">
        <v>42</v>
      </c>
      <c r="P296">
        <v>94591</v>
      </c>
      <c r="Q296" t="s">
        <v>43</v>
      </c>
      <c r="R296" t="s">
        <v>913</v>
      </c>
      <c r="S296" t="s">
        <v>31</v>
      </c>
      <c r="T296" t="s">
        <v>64</v>
      </c>
      <c r="U296" t="s">
        <v>914</v>
      </c>
      <c r="V296" s="3">
        <v>1049.2</v>
      </c>
      <c r="W296">
        <v>5</v>
      </c>
      <c r="X296" s="2">
        <v>0</v>
      </c>
      <c r="Y296" s="13">
        <v>272.79199999999997</v>
      </c>
      <c r="Z296" s="2">
        <f>Y296/V296</f>
        <v>0.25999999999999995</v>
      </c>
    </row>
    <row r="297" spans="1:26" x14ac:dyDescent="0.25">
      <c r="A297">
        <v>641</v>
      </c>
      <c r="B297" t="s">
        <v>2073</v>
      </c>
      <c r="C297" s="1">
        <v>42722</v>
      </c>
      <c r="D297">
        <f>YEAR(C297)</f>
        <v>2016</v>
      </c>
      <c r="E297">
        <f>MONTH(C297)</f>
        <v>12</v>
      </c>
      <c r="F297" t="str">
        <f>TEXT(Table1[[#This Row],[Order Date]],"mmm")</f>
        <v>Dec</v>
      </c>
      <c r="G297" t="str">
        <f>TEXT(Table1[[#This Row],[Order Date]],"ddd")</f>
        <v>Sun</v>
      </c>
      <c r="H297" s="1">
        <v>42726</v>
      </c>
      <c r="I297" t="s">
        <v>49</v>
      </c>
      <c r="J297" t="s">
        <v>2074</v>
      </c>
      <c r="K297" t="s">
        <v>2075</v>
      </c>
      <c r="L297" t="s">
        <v>40</v>
      </c>
      <c r="M297" t="s">
        <v>26</v>
      </c>
      <c r="N297" t="s">
        <v>402</v>
      </c>
      <c r="O297" t="s">
        <v>226</v>
      </c>
      <c r="P297">
        <v>55407</v>
      </c>
      <c r="Q297" t="s">
        <v>104</v>
      </c>
      <c r="R297" t="s">
        <v>2076</v>
      </c>
      <c r="S297" t="s">
        <v>31</v>
      </c>
      <c r="T297" t="s">
        <v>64</v>
      </c>
      <c r="U297" t="s">
        <v>2077</v>
      </c>
      <c r="V297" s="3">
        <v>18.84</v>
      </c>
      <c r="W297">
        <v>3</v>
      </c>
      <c r="X297" s="2">
        <v>0</v>
      </c>
      <c r="Y297" s="13">
        <v>6.0288000000000004</v>
      </c>
      <c r="Z297" s="2">
        <f>Y297/V297</f>
        <v>0.32</v>
      </c>
    </row>
    <row r="298" spans="1:26" x14ac:dyDescent="0.25">
      <c r="A298">
        <v>642</v>
      </c>
      <c r="B298" t="s">
        <v>2078</v>
      </c>
      <c r="C298" s="1">
        <v>42946</v>
      </c>
      <c r="D298">
        <f>YEAR(C298)</f>
        <v>2017</v>
      </c>
      <c r="E298">
        <f>MONTH(C298)</f>
        <v>7</v>
      </c>
      <c r="F298" t="str">
        <f>TEXT(Table1[[#This Row],[Order Date]],"mmm")</f>
        <v>Jul</v>
      </c>
      <c r="G298" t="str">
        <f>TEXT(Table1[[#This Row],[Order Date]],"ddd")</f>
        <v>Sun</v>
      </c>
      <c r="H298" s="1">
        <v>42950</v>
      </c>
      <c r="I298" t="s">
        <v>22</v>
      </c>
      <c r="J298" t="s">
        <v>2079</v>
      </c>
      <c r="K298" t="s">
        <v>2080</v>
      </c>
      <c r="L298" t="s">
        <v>25</v>
      </c>
      <c r="M298" t="s">
        <v>26</v>
      </c>
      <c r="N298" t="s">
        <v>2081</v>
      </c>
      <c r="O298" t="s">
        <v>42</v>
      </c>
      <c r="P298">
        <v>92691</v>
      </c>
      <c r="Q298" t="s">
        <v>43</v>
      </c>
      <c r="R298" t="s">
        <v>2082</v>
      </c>
      <c r="S298" t="s">
        <v>45</v>
      </c>
      <c r="T298" t="s">
        <v>58</v>
      </c>
      <c r="U298" t="s">
        <v>2083</v>
      </c>
      <c r="V298" s="3">
        <v>330.4</v>
      </c>
      <c r="W298">
        <v>2</v>
      </c>
      <c r="X298" s="2">
        <v>0</v>
      </c>
      <c r="Y298" s="13">
        <v>85.903999999999996</v>
      </c>
      <c r="Z298" s="2">
        <f>Y298/V298</f>
        <v>0.26</v>
      </c>
    </row>
    <row r="299" spans="1:26" x14ac:dyDescent="0.25">
      <c r="A299">
        <v>644</v>
      </c>
      <c r="B299" t="s">
        <v>2086</v>
      </c>
      <c r="C299" s="1">
        <v>42896</v>
      </c>
      <c r="D299">
        <f>YEAR(C299)</f>
        <v>2017</v>
      </c>
      <c r="E299">
        <f>MONTH(C299)</f>
        <v>6</v>
      </c>
      <c r="F299" t="str">
        <f>TEXT(Table1[[#This Row],[Order Date]],"mmm")</f>
        <v>Jun</v>
      </c>
      <c r="G299" t="str">
        <f>TEXT(Table1[[#This Row],[Order Date]],"ddd")</f>
        <v>Sat</v>
      </c>
      <c r="H299" s="1">
        <v>42901</v>
      </c>
      <c r="I299" t="s">
        <v>49</v>
      </c>
      <c r="J299" t="s">
        <v>2087</v>
      </c>
      <c r="K299" t="s">
        <v>2088</v>
      </c>
      <c r="L299" t="s">
        <v>25</v>
      </c>
      <c r="M299" t="s">
        <v>26</v>
      </c>
      <c r="N299" t="s">
        <v>2089</v>
      </c>
      <c r="O299" t="s">
        <v>235</v>
      </c>
      <c r="P299">
        <v>48307</v>
      </c>
      <c r="Q299" t="s">
        <v>104</v>
      </c>
      <c r="R299" t="s">
        <v>900</v>
      </c>
      <c r="S299" t="s">
        <v>70</v>
      </c>
      <c r="T299" t="s">
        <v>158</v>
      </c>
      <c r="U299" t="s">
        <v>1757</v>
      </c>
      <c r="V299" s="3">
        <v>132.52000000000001</v>
      </c>
      <c r="W299">
        <v>4</v>
      </c>
      <c r="X299" s="2">
        <v>0</v>
      </c>
      <c r="Y299" s="13">
        <v>54.333199999999998</v>
      </c>
      <c r="Z299" s="2">
        <f>Y299/V299</f>
        <v>0.41</v>
      </c>
    </row>
    <row r="300" spans="1:26" x14ac:dyDescent="0.25">
      <c r="A300">
        <v>645</v>
      </c>
      <c r="B300" t="s">
        <v>2090</v>
      </c>
      <c r="C300" s="1">
        <v>42937</v>
      </c>
      <c r="D300">
        <f>YEAR(C300)</f>
        <v>2017</v>
      </c>
      <c r="E300">
        <f>MONTH(C300)</f>
        <v>7</v>
      </c>
      <c r="F300" t="str">
        <f>TEXT(Table1[[#This Row],[Order Date]],"mmm")</f>
        <v>Jul</v>
      </c>
      <c r="G300" t="str">
        <f>TEXT(Table1[[#This Row],[Order Date]],"ddd")</f>
        <v>Fri</v>
      </c>
      <c r="H300" s="1">
        <v>42941</v>
      </c>
      <c r="I300" t="s">
        <v>49</v>
      </c>
      <c r="J300" t="s">
        <v>614</v>
      </c>
      <c r="K300" t="s">
        <v>615</v>
      </c>
      <c r="L300" t="s">
        <v>101</v>
      </c>
      <c r="M300" t="s">
        <v>26</v>
      </c>
      <c r="N300" t="s">
        <v>2091</v>
      </c>
      <c r="O300" t="s">
        <v>781</v>
      </c>
      <c r="P300">
        <v>7060</v>
      </c>
      <c r="Q300" t="s">
        <v>145</v>
      </c>
      <c r="R300" t="s">
        <v>2092</v>
      </c>
      <c r="S300" t="s">
        <v>45</v>
      </c>
      <c r="T300" t="s">
        <v>89</v>
      </c>
      <c r="U300" t="s">
        <v>2093</v>
      </c>
      <c r="V300" s="3">
        <v>6.48</v>
      </c>
      <c r="W300">
        <v>1</v>
      </c>
      <c r="X300" s="2">
        <v>0</v>
      </c>
      <c r="Y300" s="13">
        <v>3.1751999999999998</v>
      </c>
      <c r="Z300" s="2">
        <f>Y300/V300</f>
        <v>0.48999999999999994</v>
      </c>
    </row>
    <row r="301" spans="1:26" x14ac:dyDescent="0.25">
      <c r="A301">
        <v>646</v>
      </c>
      <c r="B301" t="s">
        <v>2094</v>
      </c>
      <c r="C301" s="1">
        <v>43099</v>
      </c>
      <c r="D301">
        <f>YEAR(C301)</f>
        <v>2017</v>
      </c>
      <c r="E301">
        <f>MONTH(C301)</f>
        <v>12</v>
      </c>
      <c r="F301" t="str">
        <f>TEXT(Table1[[#This Row],[Order Date]],"mmm")</f>
        <v>Dec</v>
      </c>
      <c r="G301" t="str">
        <f>TEXT(Table1[[#This Row],[Order Date]],"ddd")</f>
        <v>Sat</v>
      </c>
      <c r="H301" s="1">
        <v>43105</v>
      </c>
      <c r="I301" t="s">
        <v>49</v>
      </c>
      <c r="J301" t="s">
        <v>2095</v>
      </c>
      <c r="K301" t="s">
        <v>2096</v>
      </c>
      <c r="L301" t="s">
        <v>101</v>
      </c>
      <c r="M301" t="s">
        <v>26</v>
      </c>
      <c r="N301" t="s">
        <v>490</v>
      </c>
      <c r="O301" t="s">
        <v>251</v>
      </c>
      <c r="P301">
        <v>47201</v>
      </c>
      <c r="Q301" t="s">
        <v>104</v>
      </c>
      <c r="R301" t="s">
        <v>2097</v>
      </c>
      <c r="S301" t="s">
        <v>45</v>
      </c>
      <c r="T301" t="s">
        <v>77</v>
      </c>
      <c r="U301" t="s">
        <v>2098</v>
      </c>
      <c r="V301" s="3">
        <v>209.3</v>
      </c>
      <c r="W301">
        <v>2</v>
      </c>
      <c r="X301" s="2">
        <v>0</v>
      </c>
      <c r="Y301" s="13">
        <v>56.511000000000003</v>
      </c>
      <c r="Z301" s="2">
        <f>Y301/V301</f>
        <v>0.27</v>
      </c>
    </row>
    <row r="302" spans="1:26" x14ac:dyDescent="0.25">
      <c r="A302">
        <v>647</v>
      </c>
      <c r="B302" t="s">
        <v>2099</v>
      </c>
      <c r="C302" s="1">
        <v>42461</v>
      </c>
      <c r="D302">
        <f>YEAR(C302)</f>
        <v>2016</v>
      </c>
      <c r="E302">
        <f>MONTH(C302)</f>
        <v>4</v>
      </c>
      <c r="F302" t="str">
        <f>TEXT(Table1[[#This Row],[Order Date]],"mmm")</f>
        <v>Apr</v>
      </c>
      <c r="G302" t="str">
        <f>TEXT(Table1[[#This Row],[Order Date]],"ddd")</f>
        <v>Fri</v>
      </c>
      <c r="H302" s="1">
        <v>42468</v>
      </c>
      <c r="I302" t="s">
        <v>49</v>
      </c>
      <c r="J302" t="s">
        <v>1015</v>
      </c>
      <c r="K302" t="s">
        <v>1016</v>
      </c>
      <c r="L302" t="s">
        <v>40</v>
      </c>
      <c r="M302" t="s">
        <v>26</v>
      </c>
      <c r="N302" t="s">
        <v>2100</v>
      </c>
      <c r="O302" t="s">
        <v>303</v>
      </c>
      <c r="P302">
        <v>85635</v>
      </c>
      <c r="Q302" t="s">
        <v>43</v>
      </c>
      <c r="R302" t="s">
        <v>2101</v>
      </c>
      <c r="S302" t="s">
        <v>45</v>
      </c>
      <c r="T302" t="s">
        <v>266</v>
      </c>
      <c r="U302" t="s">
        <v>556</v>
      </c>
      <c r="V302" s="3">
        <v>31.56</v>
      </c>
      <c r="W302">
        <v>5</v>
      </c>
      <c r="X302" s="2">
        <v>0.2</v>
      </c>
      <c r="Y302" s="13">
        <v>9.8625000000000007</v>
      </c>
      <c r="Z302" s="2">
        <f>Y302/V302</f>
        <v>0.31250000000000006</v>
      </c>
    </row>
    <row r="303" spans="1:26" x14ac:dyDescent="0.25">
      <c r="A303">
        <v>649</v>
      </c>
      <c r="B303" t="s">
        <v>2104</v>
      </c>
      <c r="C303" s="1">
        <v>42715</v>
      </c>
      <c r="D303">
        <f>YEAR(C303)</f>
        <v>2016</v>
      </c>
      <c r="E303">
        <f>MONTH(C303)</f>
        <v>12</v>
      </c>
      <c r="F303" t="str">
        <f>TEXT(Table1[[#This Row],[Order Date]],"mmm")</f>
        <v>Dec</v>
      </c>
      <c r="G303" t="str">
        <f>TEXT(Table1[[#This Row],[Order Date]],"ddd")</f>
        <v>Sun</v>
      </c>
      <c r="H303" s="1">
        <v>42720</v>
      </c>
      <c r="I303" t="s">
        <v>22</v>
      </c>
      <c r="J303" t="s">
        <v>2105</v>
      </c>
      <c r="K303" t="s">
        <v>2106</v>
      </c>
      <c r="L303" t="s">
        <v>40</v>
      </c>
      <c r="M303" t="s">
        <v>26</v>
      </c>
      <c r="N303" t="s">
        <v>2107</v>
      </c>
      <c r="O303" t="s">
        <v>95</v>
      </c>
      <c r="P303">
        <v>98661</v>
      </c>
      <c r="Q303" t="s">
        <v>43</v>
      </c>
      <c r="R303" t="s">
        <v>1349</v>
      </c>
      <c r="S303" t="s">
        <v>31</v>
      </c>
      <c r="T303" t="s">
        <v>64</v>
      </c>
      <c r="U303" t="s">
        <v>1350</v>
      </c>
      <c r="V303" s="3">
        <v>14.8</v>
      </c>
      <c r="W303">
        <v>4</v>
      </c>
      <c r="X303" s="2">
        <v>0</v>
      </c>
      <c r="Y303" s="13">
        <v>6.0679999999999996</v>
      </c>
      <c r="Z303" s="2">
        <f>Y303/V303</f>
        <v>0.41</v>
      </c>
    </row>
    <row r="304" spans="1:26" x14ac:dyDescent="0.25">
      <c r="A304">
        <v>652</v>
      </c>
      <c r="B304" t="s">
        <v>2110</v>
      </c>
      <c r="C304" s="1">
        <v>42666</v>
      </c>
      <c r="D304">
        <f>YEAR(C304)</f>
        <v>2016</v>
      </c>
      <c r="E304">
        <f>MONTH(C304)</f>
        <v>10</v>
      </c>
      <c r="F304" t="str">
        <f>TEXT(Table1[[#This Row],[Order Date]],"mmm")</f>
        <v>Oct</v>
      </c>
      <c r="G304" t="str">
        <f>TEXT(Table1[[#This Row],[Order Date]],"ddd")</f>
        <v>Sun</v>
      </c>
      <c r="H304" s="1">
        <v>42672</v>
      </c>
      <c r="I304" t="s">
        <v>49</v>
      </c>
      <c r="J304" t="s">
        <v>2111</v>
      </c>
      <c r="K304" t="s">
        <v>2112</v>
      </c>
      <c r="L304" t="s">
        <v>101</v>
      </c>
      <c r="M304" t="s">
        <v>26</v>
      </c>
      <c r="N304" t="s">
        <v>263</v>
      </c>
      <c r="O304" t="s">
        <v>264</v>
      </c>
      <c r="P304">
        <v>10024</v>
      </c>
      <c r="Q304" t="s">
        <v>145</v>
      </c>
      <c r="R304" t="s">
        <v>313</v>
      </c>
      <c r="S304" t="s">
        <v>45</v>
      </c>
      <c r="T304" t="s">
        <v>89</v>
      </c>
      <c r="U304" t="s">
        <v>314</v>
      </c>
      <c r="V304" s="3">
        <v>379.4</v>
      </c>
      <c r="W304">
        <v>10</v>
      </c>
      <c r="X304" s="2">
        <v>0</v>
      </c>
      <c r="Y304" s="13">
        <v>178.31800000000001</v>
      </c>
      <c r="Z304" s="2">
        <f>Y304/V304</f>
        <v>0.47000000000000008</v>
      </c>
    </row>
    <row r="305" spans="1:26" x14ac:dyDescent="0.25">
      <c r="A305">
        <v>653</v>
      </c>
      <c r="B305" t="s">
        <v>2113</v>
      </c>
      <c r="C305" s="1">
        <v>42905</v>
      </c>
      <c r="D305">
        <f>YEAR(C305)</f>
        <v>2017</v>
      </c>
      <c r="E305">
        <f>MONTH(C305)</f>
        <v>6</v>
      </c>
      <c r="F305" t="str">
        <f>TEXT(Table1[[#This Row],[Order Date]],"mmm")</f>
        <v>Jun</v>
      </c>
      <c r="G305" t="str">
        <f>TEXT(Table1[[#This Row],[Order Date]],"ddd")</f>
        <v>Mon</v>
      </c>
      <c r="H305" s="1">
        <v>42909</v>
      </c>
      <c r="I305" t="s">
        <v>49</v>
      </c>
      <c r="J305" t="s">
        <v>1311</v>
      </c>
      <c r="K305" t="s">
        <v>1312</v>
      </c>
      <c r="L305" t="s">
        <v>40</v>
      </c>
      <c r="M305" t="s">
        <v>26</v>
      </c>
      <c r="N305" t="s">
        <v>263</v>
      </c>
      <c r="O305" t="s">
        <v>264</v>
      </c>
      <c r="P305">
        <v>10035</v>
      </c>
      <c r="Q305" t="s">
        <v>145</v>
      </c>
      <c r="R305" t="s">
        <v>289</v>
      </c>
      <c r="S305" t="s">
        <v>45</v>
      </c>
      <c r="T305" t="s">
        <v>89</v>
      </c>
      <c r="U305" t="s">
        <v>290</v>
      </c>
      <c r="V305" s="3">
        <v>97.82</v>
      </c>
      <c r="W305">
        <v>2</v>
      </c>
      <c r="X305" s="2">
        <v>0</v>
      </c>
      <c r="Y305" s="13">
        <v>45.9754</v>
      </c>
      <c r="Z305" s="2">
        <f>Y305/V305</f>
        <v>0.47000000000000003</v>
      </c>
    </row>
    <row r="306" spans="1:26" x14ac:dyDescent="0.25">
      <c r="A306">
        <v>655</v>
      </c>
      <c r="B306" t="s">
        <v>2114</v>
      </c>
      <c r="C306" s="1">
        <v>42604</v>
      </c>
      <c r="D306">
        <f>YEAR(C306)</f>
        <v>2016</v>
      </c>
      <c r="E306">
        <f>MONTH(C306)</f>
        <v>8</v>
      </c>
      <c r="F306" t="str">
        <f>TEXT(Table1[[#This Row],[Order Date]],"mmm")</f>
        <v>Aug</v>
      </c>
      <c r="G306" t="str">
        <f>TEXT(Table1[[#This Row],[Order Date]],"ddd")</f>
        <v>Mon</v>
      </c>
      <c r="H306" s="1">
        <v>42610</v>
      </c>
      <c r="I306" t="s">
        <v>49</v>
      </c>
      <c r="J306" t="s">
        <v>2115</v>
      </c>
      <c r="K306" t="s">
        <v>2116</v>
      </c>
      <c r="L306" t="s">
        <v>25</v>
      </c>
      <c r="M306" t="s">
        <v>26</v>
      </c>
      <c r="N306" t="s">
        <v>490</v>
      </c>
      <c r="O306" t="s">
        <v>491</v>
      </c>
      <c r="P306">
        <v>43229</v>
      </c>
      <c r="Q306" t="s">
        <v>145</v>
      </c>
      <c r="R306" t="s">
        <v>2117</v>
      </c>
      <c r="S306" t="s">
        <v>45</v>
      </c>
      <c r="T306" t="s">
        <v>77</v>
      </c>
      <c r="U306" t="s">
        <v>2118</v>
      </c>
      <c r="V306" s="3">
        <v>113.55200000000001</v>
      </c>
      <c r="W306">
        <v>2</v>
      </c>
      <c r="X306" s="2">
        <v>0.2</v>
      </c>
      <c r="Y306" s="13">
        <v>8.5164000000000009</v>
      </c>
      <c r="Z306" s="2">
        <f>Y306/V306</f>
        <v>7.4999999999999997E-2</v>
      </c>
    </row>
    <row r="307" spans="1:26" x14ac:dyDescent="0.25">
      <c r="A307">
        <v>658</v>
      </c>
      <c r="B307" t="s">
        <v>2123</v>
      </c>
      <c r="C307" s="1">
        <v>42632</v>
      </c>
      <c r="D307">
        <f>YEAR(C307)</f>
        <v>2016</v>
      </c>
      <c r="E307">
        <f>MONTH(C307)</f>
        <v>9</v>
      </c>
      <c r="F307" t="str">
        <f>TEXT(Table1[[#This Row],[Order Date]],"mmm")</f>
        <v>Sep</v>
      </c>
      <c r="G307" t="str">
        <f>TEXT(Table1[[#This Row],[Order Date]],"ddd")</f>
        <v>Mon</v>
      </c>
      <c r="H307" s="1">
        <v>42632</v>
      </c>
      <c r="I307" t="s">
        <v>1276</v>
      </c>
      <c r="J307" t="s">
        <v>2124</v>
      </c>
      <c r="K307" t="s">
        <v>2125</v>
      </c>
      <c r="L307" t="s">
        <v>101</v>
      </c>
      <c r="M307" t="s">
        <v>26</v>
      </c>
      <c r="N307" t="s">
        <v>449</v>
      </c>
      <c r="O307" t="s">
        <v>208</v>
      </c>
      <c r="P307">
        <v>60505</v>
      </c>
      <c r="Q307" t="s">
        <v>104</v>
      </c>
      <c r="R307" t="s">
        <v>1699</v>
      </c>
      <c r="S307" t="s">
        <v>31</v>
      </c>
      <c r="T307" t="s">
        <v>35</v>
      </c>
      <c r="U307" t="s">
        <v>1700</v>
      </c>
      <c r="V307" s="3">
        <v>701.37199999999996</v>
      </c>
      <c r="W307">
        <v>2</v>
      </c>
      <c r="X307" s="2">
        <v>0.3</v>
      </c>
      <c r="Y307" s="13">
        <v>-50.097999999999999</v>
      </c>
      <c r="Z307" s="2">
        <f>Y307/V307</f>
        <v>-7.1428571428571425E-2</v>
      </c>
    </row>
    <row r="308" spans="1:26" x14ac:dyDescent="0.25">
      <c r="A308">
        <v>660</v>
      </c>
      <c r="B308" t="s">
        <v>2126</v>
      </c>
      <c r="C308" s="1">
        <v>42240</v>
      </c>
      <c r="D308">
        <f>YEAR(C308)</f>
        <v>2015</v>
      </c>
      <c r="E308">
        <f>MONTH(C308)</f>
        <v>8</v>
      </c>
      <c r="F308" t="str">
        <f>TEXT(Table1[[#This Row],[Order Date]],"mmm")</f>
        <v>Aug</v>
      </c>
      <c r="G308" t="str">
        <f>TEXT(Table1[[#This Row],[Order Date]],"ddd")</f>
        <v>Mon</v>
      </c>
      <c r="H308" s="1">
        <v>42244</v>
      </c>
      <c r="I308" t="s">
        <v>49</v>
      </c>
      <c r="J308" t="s">
        <v>770</v>
      </c>
      <c r="K308" t="s">
        <v>771</v>
      </c>
      <c r="L308" t="s">
        <v>25</v>
      </c>
      <c r="M308" t="s">
        <v>26</v>
      </c>
      <c r="N308" t="s">
        <v>1117</v>
      </c>
      <c r="O308" t="s">
        <v>103</v>
      </c>
      <c r="P308">
        <v>76017</v>
      </c>
      <c r="Q308" t="s">
        <v>104</v>
      </c>
      <c r="R308" t="s">
        <v>1976</v>
      </c>
      <c r="S308" t="s">
        <v>45</v>
      </c>
      <c r="T308" t="s">
        <v>58</v>
      </c>
      <c r="U308" t="s">
        <v>1977</v>
      </c>
      <c r="V308" s="3">
        <v>999.43200000000002</v>
      </c>
      <c r="W308">
        <v>7</v>
      </c>
      <c r="X308" s="2">
        <v>0.2</v>
      </c>
      <c r="Y308" s="13">
        <v>124.929</v>
      </c>
      <c r="Z308" s="2">
        <f>Y308/V308</f>
        <v>0.125</v>
      </c>
    </row>
    <row r="309" spans="1:26" x14ac:dyDescent="0.25">
      <c r="A309">
        <v>664</v>
      </c>
      <c r="B309" t="s">
        <v>2129</v>
      </c>
      <c r="C309" s="1">
        <v>42455</v>
      </c>
      <c r="D309">
        <f>YEAR(C309)</f>
        <v>2016</v>
      </c>
      <c r="E309">
        <f>MONTH(C309)</f>
        <v>3</v>
      </c>
      <c r="F309" t="str">
        <f>TEXT(Table1[[#This Row],[Order Date]],"mmm")</f>
        <v>Mar</v>
      </c>
      <c r="G309" t="str">
        <f>TEXT(Table1[[#This Row],[Order Date]],"ddd")</f>
        <v>Sat</v>
      </c>
      <c r="H309" s="1">
        <v>42459</v>
      </c>
      <c r="I309" t="s">
        <v>49</v>
      </c>
      <c r="J309" t="s">
        <v>2130</v>
      </c>
      <c r="K309" t="s">
        <v>2131</v>
      </c>
      <c r="L309" t="s">
        <v>40</v>
      </c>
      <c r="M309" t="s">
        <v>26</v>
      </c>
      <c r="N309" t="s">
        <v>263</v>
      </c>
      <c r="O309" t="s">
        <v>264</v>
      </c>
      <c r="P309">
        <v>10011</v>
      </c>
      <c r="Q309" t="s">
        <v>145</v>
      </c>
      <c r="R309" t="s">
        <v>832</v>
      </c>
      <c r="S309" t="s">
        <v>45</v>
      </c>
      <c r="T309" t="s">
        <v>58</v>
      </c>
      <c r="U309" t="s">
        <v>833</v>
      </c>
      <c r="V309" s="3">
        <v>459.95</v>
      </c>
      <c r="W309">
        <v>5</v>
      </c>
      <c r="X309" s="2">
        <v>0</v>
      </c>
      <c r="Y309" s="13">
        <v>18.398</v>
      </c>
      <c r="Z309" s="2">
        <f>Y309/V309</f>
        <v>0.04</v>
      </c>
    </row>
    <row r="310" spans="1:26" x14ac:dyDescent="0.25">
      <c r="A310">
        <v>665</v>
      </c>
      <c r="B310" t="s">
        <v>2132</v>
      </c>
      <c r="C310" s="1">
        <v>42678</v>
      </c>
      <c r="D310">
        <f>YEAR(C310)</f>
        <v>2016</v>
      </c>
      <c r="E310">
        <f>MONTH(C310)</f>
        <v>11</v>
      </c>
      <c r="F310" t="str">
        <f>TEXT(Table1[[#This Row],[Order Date]],"mmm")</f>
        <v>Nov</v>
      </c>
      <c r="G310" t="str">
        <f>TEXT(Table1[[#This Row],[Order Date]],"ddd")</f>
        <v>Fri</v>
      </c>
      <c r="H310" s="1">
        <v>42678</v>
      </c>
      <c r="I310" t="s">
        <v>1276</v>
      </c>
      <c r="J310" t="s">
        <v>976</v>
      </c>
      <c r="K310" t="s">
        <v>977</v>
      </c>
      <c r="L310" t="s">
        <v>25</v>
      </c>
      <c r="M310" t="s">
        <v>26</v>
      </c>
      <c r="N310" t="s">
        <v>1456</v>
      </c>
      <c r="O310" t="s">
        <v>28</v>
      </c>
      <c r="P310">
        <v>40214</v>
      </c>
      <c r="Q310" t="s">
        <v>29</v>
      </c>
      <c r="R310" t="s">
        <v>492</v>
      </c>
      <c r="S310" t="s">
        <v>45</v>
      </c>
      <c r="T310" t="s">
        <v>266</v>
      </c>
      <c r="U310" t="s">
        <v>493</v>
      </c>
      <c r="V310" s="3">
        <v>10.74</v>
      </c>
      <c r="W310">
        <v>3</v>
      </c>
      <c r="X310" s="2">
        <v>0</v>
      </c>
      <c r="Y310" s="13">
        <v>5.2625999999999999</v>
      </c>
      <c r="Z310" s="2">
        <f>Y310/V310</f>
        <v>0.49</v>
      </c>
    </row>
    <row r="311" spans="1:26" x14ac:dyDescent="0.25">
      <c r="A311">
        <v>666</v>
      </c>
      <c r="B311" t="s">
        <v>2133</v>
      </c>
      <c r="C311" s="1">
        <v>42894</v>
      </c>
      <c r="D311">
        <f>YEAR(C311)</f>
        <v>2017</v>
      </c>
      <c r="E311">
        <f>MONTH(C311)</f>
        <v>6</v>
      </c>
      <c r="F311" t="str">
        <f>TEXT(Table1[[#This Row],[Order Date]],"mmm")</f>
        <v>Jun</v>
      </c>
      <c r="G311" t="str">
        <f>TEXT(Table1[[#This Row],[Order Date]],"ddd")</f>
        <v>Thu</v>
      </c>
      <c r="H311" s="1">
        <v>42896</v>
      </c>
      <c r="I311" t="s">
        <v>22</v>
      </c>
      <c r="J311" t="s">
        <v>2134</v>
      </c>
      <c r="K311" t="s">
        <v>2135</v>
      </c>
      <c r="L311" t="s">
        <v>40</v>
      </c>
      <c r="M311" t="s">
        <v>26</v>
      </c>
      <c r="N311" t="s">
        <v>808</v>
      </c>
      <c r="O311" t="s">
        <v>103</v>
      </c>
      <c r="P311">
        <v>75081</v>
      </c>
      <c r="Q311" t="s">
        <v>104</v>
      </c>
      <c r="R311" t="s">
        <v>2136</v>
      </c>
      <c r="S311" t="s">
        <v>45</v>
      </c>
      <c r="T311" t="s">
        <v>572</v>
      </c>
      <c r="U311" t="s">
        <v>2137</v>
      </c>
      <c r="V311" s="3">
        <v>23.76</v>
      </c>
      <c r="W311">
        <v>3</v>
      </c>
      <c r="X311" s="2">
        <v>0.2</v>
      </c>
      <c r="Y311" s="13">
        <v>2.0790000000000002</v>
      </c>
      <c r="Z311" s="2">
        <f>Y311/V311</f>
        <v>8.7500000000000008E-2</v>
      </c>
    </row>
    <row r="312" spans="1:26" x14ac:dyDescent="0.25">
      <c r="A312">
        <v>669</v>
      </c>
      <c r="B312" t="s">
        <v>2140</v>
      </c>
      <c r="C312" s="1">
        <v>41997</v>
      </c>
      <c r="D312">
        <f>YEAR(C312)</f>
        <v>2014</v>
      </c>
      <c r="E312">
        <f>MONTH(C312)</f>
        <v>12</v>
      </c>
      <c r="F312" t="str">
        <f>TEXT(Table1[[#This Row],[Order Date]],"mmm")</f>
        <v>Dec</v>
      </c>
      <c r="G312" t="str">
        <f>TEXT(Table1[[#This Row],[Order Date]],"ddd")</f>
        <v>Wed</v>
      </c>
      <c r="H312" s="1">
        <v>41999</v>
      </c>
      <c r="I312" t="s">
        <v>185</v>
      </c>
      <c r="J312" t="s">
        <v>2141</v>
      </c>
      <c r="K312" t="s">
        <v>2142</v>
      </c>
      <c r="L312" t="s">
        <v>25</v>
      </c>
      <c r="M312" t="s">
        <v>26</v>
      </c>
      <c r="N312" t="s">
        <v>2143</v>
      </c>
      <c r="O312" t="s">
        <v>491</v>
      </c>
      <c r="P312">
        <v>44105</v>
      </c>
      <c r="Q312" t="s">
        <v>145</v>
      </c>
      <c r="R312" t="s">
        <v>2144</v>
      </c>
      <c r="S312" t="s">
        <v>31</v>
      </c>
      <c r="T312" t="s">
        <v>64</v>
      </c>
      <c r="U312" t="s">
        <v>2145</v>
      </c>
      <c r="V312" s="3">
        <v>30.36</v>
      </c>
      <c r="W312">
        <v>5</v>
      </c>
      <c r="X312" s="2">
        <v>0.2</v>
      </c>
      <c r="Y312" s="13">
        <v>8.7285000000000004</v>
      </c>
      <c r="Z312" s="2">
        <f>Y312/V312</f>
        <v>0.28750000000000003</v>
      </c>
    </row>
    <row r="313" spans="1:26" x14ac:dyDescent="0.25">
      <c r="A313">
        <v>670</v>
      </c>
      <c r="B313" t="s">
        <v>2146</v>
      </c>
      <c r="C313" s="1">
        <v>42895</v>
      </c>
      <c r="D313">
        <f>YEAR(C313)</f>
        <v>2017</v>
      </c>
      <c r="E313">
        <f>MONTH(C313)</f>
        <v>6</v>
      </c>
      <c r="F313" t="str">
        <f>TEXT(Table1[[#This Row],[Order Date]],"mmm")</f>
        <v>Jun</v>
      </c>
      <c r="G313" t="str">
        <f>TEXT(Table1[[#This Row],[Order Date]],"ddd")</f>
        <v>Fri</v>
      </c>
      <c r="H313" s="1">
        <v>42899</v>
      </c>
      <c r="I313" t="s">
        <v>49</v>
      </c>
      <c r="J313" t="s">
        <v>2032</v>
      </c>
      <c r="K313" t="s">
        <v>2033</v>
      </c>
      <c r="L313" t="s">
        <v>101</v>
      </c>
      <c r="M313" t="s">
        <v>26</v>
      </c>
      <c r="N313" t="s">
        <v>296</v>
      </c>
      <c r="O313" t="s">
        <v>208</v>
      </c>
      <c r="P313">
        <v>60653</v>
      </c>
      <c r="Q313" t="s">
        <v>104</v>
      </c>
      <c r="R313" t="s">
        <v>2147</v>
      </c>
      <c r="S313" t="s">
        <v>31</v>
      </c>
      <c r="T313" t="s">
        <v>64</v>
      </c>
      <c r="U313" t="s">
        <v>2148</v>
      </c>
      <c r="V313" s="3">
        <v>23.975999999999999</v>
      </c>
      <c r="W313">
        <v>3</v>
      </c>
      <c r="X313" s="2">
        <v>0.6</v>
      </c>
      <c r="Y313" s="13">
        <v>-14.3856</v>
      </c>
      <c r="Z313" s="2">
        <f>Y313/V313</f>
        <v>-0.6</v>
      </c>
    </row>
    <row r="314" spans="1:26" x14ac:dyDescent="0.25">
      <c r="A314">
        <v>673</v>
      </c>
      <c r="B314" t="s">
        <v>2152</v>
      </c>
      <c r="C314" s="1">
        <v>42901</v>
      </c>
      <c r="D314">
        <f>YEAR(C314)</f>
        <v>2017</v>
      </c>
      <c r="E314">
        <f>MONTH(C314)</f>
        <v>6</v>
      </c>
      <c r="F314" t="str">
        <f>TEXT(Table1[[#This Row],[Order Date]],"mmm")</f>
        <v>Jun</v>
      </c>
      <c r="G314" t="str">
        <f>TEXT(Table1[[#This Row],[Order Date]],"ddd")</f>
        <v>Thu</v>
      </c>
      <c r="H314" s="1">
        <v>42908</v>
      </c>
      <c r="I314" t="s">
        <v>49</v>
      </c>
      <c r="J314" t="s">
        <v>1228</v>
      </c>
      <c r="K314" t="s">
        <v>1229</v>
      </c>
      <c r="L314" t="s">
        <v>25</v>
      </c>
      <c r="M314" t="s">
        <v>26</v>
      </c>
      <c r="N314" t="s">
        <v>1307</v>
      </c>
      <c r="O314" t="s">
        <v>208</v>
      </c>
      <c r="P314">
        <v>62301</v>
      </c>
      <c r="Q314" t="s">
        <v>104</v>
      </c>
      <c r="R314" t="s">
        <v>2153</v>
      </c>
      <c r="S314" t="s">
        <v>45</v>
      </c>
      <c r="T314" t="s">
        <v>67</v>
      </c>
      <c r="U314" t="s">
        <v>2154</v>
      </c>
      <c r="V314" s="3">
        <v>19.559999999999999</v>
      </c>
      <c r="W314">
        <v>5</v>
      </c>
      <c r="X314" s="2">
        <v>0.2</v>
      </c>
      <c r="Y314" s="13">
        <v>1.7115</v>
      </c>
      <c r="Z314" s="2">
        <f>Y314/V314</f>
        <v>8.7500000000000008E-2</v>
      </c>
    </row>
    <row r="315" spans="1:26" x14ac:dyDescent="0.25">
      <c r="A315">
        <v>674</v>
      </c>
      <c r="B315" t="s">
        <v>2155</v>
      </c>
      <c r="C315" s="1">
        <v>43074</v>
      </c>
      <c r="D315">
        <f>YEAR(C315)</f>
        <v>2017</v>
      </c>
      <c r="E315">
        <f>MONTH(C315)</f>
        <v>12</v>
      </c>
      <c r="F315" t="str">
        <f>TEXT(Table1[[#This Row],[Order Date]],"mmm")</f>
        <v>Dec</v>
      </c>
      <c r="G315" t="str">
        <f>TEXT(Table1[[#This Row],[Order Date]],"ddd")</f>
        <v>Tue</v>
      </c>
      <c r="H315" s="1">
        <v>43077</v>
      </c>
      <c r="I315" t="s">
        <v>185</v>
      </c>
      <c r="J315" t="s">
        <v>2156</v>
      </c>
      <c r="K315" t="s">
        <v>2157</v>
      </c>
      <c r="L315" t="s">
        <v>25</v>
      </c>
      <c r="M315" t="s">
        <v>26</v>
      </c>
      <c r="N315" t="s">
        <v>490</v>
      </c>
      <c r="O315" t="s">
        <v>251</v>
      </c>
      <c r="P315">
        <v>47201</v>
      </c>
      <c r="Q315" t="s">
        <v>104</v>
      </c>
      <c r="R315" t="s">
        <v>2158</v>
      </c>
      <c r="S315" t="s">
        <v>45</v>
      </c>
      <c r="T315" t="s">
        <v>77</v>
      </c>
      <c r="U315" t="s">
        <v>2159</v>
      </c>
      <c r="V315" s="3">
        <v>61.44</v>
      </c>
      <c r="W315">
        <v>3</v>
      </c>
      <c r="X315" s="2">
        <v>0</v>
      </c>
      <c r="Y315" s="13">
        <v>16.588799999999999</v>
      </c>
      <c r="Z315" s="2">
        <f>Y315/V315</f>
        <v>0.27</v>
      </c>
    </row>
    <row r="316" spans="1:26" x14ac:dyDescent="0.25">
      <c r="A316">
        <v>677</v>
      </c>
      <c r="B316" t="s">
        <v>2162</v>
      </c>
      <c r="C316" s="1">
        <v>42812</v>
      </c>
      <c r="D316">
        <f>YEAR(C316)</f>
        <v>2017</v>
      </c>
      <c r="E316">
        <f>MONTH(C316)</f>
        <v>3</v>
      </c>
      <c r="F316" t="str">
        <f>TEXT(Table1[[#This Row],[Order Date]],"mmm")</f>
        <v>Mar</v>
      </c>
      <c r="G316" t="str">
        <f>TEXT(Table1[[#This Row],[Order Date]],"ddd")</f>
        <v>Sat</v>
      </c>
      <c r="H316" s="1">
        <v>42817</v>
      </c>
      <c r="I316" t="s">
        <v>49</v>
      </c>
      <c r="J316" t="s">
        <v>2163</v>
      </c>
      <c r="K316" t="s">
        <v>2164</v>
      </c>
      <c r="L316" t="s">
        <v>25</v>
      </c>
      <c r="M316" t="s">
        <v>26</v>
      </c>
      <c r="N316" t="s">
        <v>2165</v>
      </c>
      <c r="O316" t="s">
        <v>103</v>
      </c>
      <c r="P316">
        <v>75701</v>
      </c>
      <c r="Q316" t="s">
        <v>104</v>
      </c>
      <c r="R316" t="s">
        <v>2166</v>
      </c>
      <c r="S316" t="s">
        <v>45</v>
      </c>
      <c r="T316" t="s">
        <v>77</v>
      </c>
      <c r="U316" t="s">
        <v>2167</v>
      </c>
      <c r="V316" s="3">
        <v>2.6880000000000002</v>
      </c>
      <c r="W316">
        <v>3</v>
      </c>
      <c r="X316" s="2">
        <v>0.8</v>
      </c>
      <c r="Y316" s="13">
        <v>-7.3920000000000003</v>
      </c>
      <c r="Z316" s="2">
        <f>Y316/V316</f>
        <v>-2.75</v>
      </c>
    </row>
    <row r="317" spans="1:26" x14ac:dyDescent="0.25">
      <c r="A317">
        <v>681</v>
      </c>
      <c r="B317" t="s">
        <v>2174</v>
      </c>
      <c r="C317" s="1">
        <v>42693</v>
      </c>
      <c r="D317">
        <f>YEAR(C317)</f>
        <v>2016</v>
      </c>
      <c r="E317">
        <f>MONTH(C317)</f>
        <v>11</v>
      </c>
      <c r="F317" t="str">
        <f>TEXT(Table1[[#This Row],[Order Date]],"mmm")</f>
        <v>Nov</v>
      </c>
      <c r="G317" t="str">
        <f>TEXT(Table1[[#This Row],[Order Date]],"ddd")</f>
        <v>Sat</v>
      </c>
      <c r="H317" s="1">
        <v>42698</v>
      </c>
      <c r="I317" t="s">
        <v>49</v>
      </c>
      <c r="J317" t="s">
        <v>2175</v>
      </c>
      <c r="K317" t="s">
        <v>2176</v>
      </c>
      <c r="L317" t="s">
        <v>25</v>
      </c>
      <c r="M317" t="s">
        <v>26</v>
      </c>
      <c r="N317" t="s">
        <v>263</v>
      </c>
      <c r="O317" t="s">
        <v>264</v>
      </c>
      <c r="P317">
        <v>10024</v>
      </c>
      <c r="Q317" t="s">
        <v>145</v>
      </c>
      <c r="R317" t="s">
        <v>2177</v>
      </c>
      <c r="S317" t="s">
        <v>45</v>
      </c>
      <c r="T317" t="s">
        <v>74</v>
      </c>
      <c r="U317" t="s">
        <v>2178</v>
      </c>
      <c r="V317" s="3">
        <v>14.352</v>
      </c>
      <c r="W317">
        <v>3</v>
      </c>
      <c r="X317" s="2">
        <v>0.2</v>
      </c>
      <c r="Y317" s="13">
        <v>4.6643999999999997</v>
      </c>
      <c r="Z317" s="2">
        <f>Y317/V317</f>
        <v>0.32499999999999996</v>
      </c>
    </row>
    <row r="318" spans="1:26" x14ac:dyDescent="0.25">
      <c r="A318">
        <v>684</v>
      </c>
      <c r="B318" t="s">
        <v>2181</v>
      </c>
      <c r="C318" s="1">
        <v>43043</v>
      </c>
      <c r="D318">
        <f>YEAR(C318)</f>
        <v>2017</v>
      </c>
      <c r="E318">
        <f>MONTH(C318)</f>
        <v>11</v>
      </c>
      <c r="F318" t="str">
        <f>TEXT(Table1[[#This Row],[Order Date]],"mmm")</f>
        <v>Nov</v>
      </c>
      <c r="G318" t="str">
        <f>TEXT(Table1[[#This Row],[Order Date]],"ddd")</f>
        <v>Sat</v>
      </c>
      <c r="H318" s="1">
        <v>43043</v>
      </c>
      <c r="I318" t="s">
        <v>1276</v>
      </c>
      <c r="J318" t="s">
        <v>2182</v>
      </c>
      <c r="K318" t="s">
        <v>2183</v>
      </c>
      <c r="L318" t="s">
        <v>40</v>
      </c>
      <c r="M318" t="s">
        <v>26</v>
      </c>
      <c r="N318" t="s">
        <v>2184</v>
      </c>
      <c r="O318" t="s">
        <v>87</v>
      </c>
      <c r="P318">
        <v>27217</v>
      </c>
      <c r="Q318" t="s">
        <v>29</v>
      </c>
      <c r="R318" t="s">
        <v>2185</v>
      </c>
      <c r="S318" t="s">
        <v>70</v>
      </c>
      <c r="T318" t="s">
        <v>675</v>
      </c>
      <c r="U318" t="s">
        <v>2186</v>
      </c>
      <c r="V318" s="3">
        <v>7999.98</v>
      </c>
      <c r="W318">
        <v>4</v>
      </c>
      <c r="X318" s="2">
        <v>0.5</v>
      </c>
      <c r="Y318" s="13">
        <v>-3839.9904000000001</v>
      </c>
      <c r="Z318" s="2">
        <f>Y318/V318</f>
        <v>-0.48000000000000004</v>
      </c>
    </row>
    <row r="319" spans="1:26" x14ac:dyDescent="0.25">
      <c r="A319">
        <v>686</v>
      </c>
      <c r="B319" t="s">
        <v>2187</v>
      </c>
      <c r="C319" s="1">
        <v>41825</v>
      </c>
      <c r="D319">
        <f>YEAR(C319)</f>
        <v>2014</v>
      </c>
      <c r="E319">
        <f>MONTH(C319)</f>
        <v>7</v>
      </c>
      <c r="F319" t="str">
        <f>TEXT(Table1[[#This Row],[Order Date]],"mmm")</f>
        <v>Jul</v>
      </c>
      <c r="G319" t="str">
        <f>TEXT(Table1[[#This Row],[Order Date]],"ddd")</f>
        <v>Sat</v>
      </c>
      <c r="H319" s="1">
        <v>41828</v>
      </c>
      <c r="I319" t="s">
        <v>185</v>
      </c>
      <c r="J319" t="s">
        <v>2188</v>
      </c>
      <c r="K319" t="s">
        <v>2189</v>
      </c>
      <c r="L319" t="s">
        <v>25</v>
      </c>
      <c r="M319" t="s">
        <v>26</v>
      </c>
      <c r="N319" t="s">
        <v>321</v>
      </c>
      <c r="O319" t="s">
        <v>1470</v>
      </c>
      <c r="P319">
        <v>39212</v>
      </c>
      <c r="Q319" t="s">
        <v>29</v>
      </c>
      <c r="R319" t="s">
        <v>1298</v>
      </c>
      <c r="S319" t="s">
        <v>70</v>
      </c>
      <c r="T319" t="s">
        <v>158</v>
      </c>
      <c r="U319" t="s">
        <v>1299</v>
      </c>
      <c r="V319" s="3">
        <v>479.97</v>
      </c>
      <c r="W319">
        <v>3</v>
      </c>
      <c r="X319" s="2">
        <v>0</v>
      </c>
      <c r="Y319" s="13">
        <v>163.18979999999999</v>
      </c>
      <c r="Z319" s="2">
        <f>Y319/V319</f>
        <v>0.33999999999999997</v>
      </c>
    </row>
    <row r="320" spans="1:26" x14ac:dyDescent="0.25">
      <c r="A320">
        <v>689</v>
      </c>
      <c r="B320" t="s">
        <v>2192</v>
      </c>
      <c r="C320" s="1">
        <v>43094</v>
      </c>
      <c r="D320">
        <f>YEAR(C320)</f>
        <v>2017</v>
      </c>
      <c r="E320">
        <f>MONTH(C320)</f>
        <v>12</v>
      </c>
      <c r="F320" t="str">
        <f>TEXT(Table1[[#This Row],[Order Date]],"mmm")</f>
        <v>Dec</v>
      </c>
      <c r="G320" t="str">
        <f>TEXT(Table1[[#This Row],[Order Date]],"ddd")</f>
        <v>Mon</v>
      </c>
      <c r="H320" s="1">
        <v>43098</v>
      </c>
      <c r="I320" t="s">
        <v>49</v>
      </c>
      <c r="J320" t="s">
        <v>2193</v>
      </c>
      <c r="K320" t="s">
        <v>2194</v>
      </c>
      <c r="L320" t="s">
        <v>25</v>
      </c>
      <c r="M320" t="s">
        <v>26</v>
      </c>
      <c r="N320" t="s">
        <v>263</v>
      </c>
      <c r="O320" t="s">
        <v>264</v>
      </c>
      <c r="P320">
        <v>10035</v>
      </c>
      <c r="Q320" t="s">
        <v>145</v>
      </c>
      <c r="R320" t="s">
        <v>2195</v>
      </c>
      <c r="S320" t="s">
        <v>31</v>
      </c>
      <c r="T320" t="s">
        <v>32</v>
      </c>
      <c r="U320" t="s">
        <v>2196</v>
      </c>
      <c r="V320" s="3">
        <v>191.98400000000001</v>
      </c>
      <c r="W320">
        <v>2</v>
      </c>
      <c r="X320" s="2">
        <v>0.2</v>
      </c>
      <c r="Y320" s="13">
        <v>4.7995999999999999</v>
      </c>
      <c r="Z320" s="2">
        <f>Y320/V320</f>
        <v>2.4999999999999998E-2</v>
      </c>
    </row>
    <row r="321" spans="1:26" x14ac:dyDescent="0.25">
      <c r="A321">
        <v>690</v>
      </c>
      <c r="B321" t="s">
        <v>2197</v>
      </c>
      <c r="C321" s="1">
        <v>41811</v>
      </c>
      <c r="D321">
        <f>YEAR(C321)</f>
        <v>2014</v>
      </c>
      <c r="E321">
        <f>MONTH(C321)</f>
        <v>6</v>
      </c>
      <c r="F321" t="str">
        <f>TEXT(Table1[[#This Row],[Order Date]],"mmm")</f>
        <v>Jun</v>
      </c>
      <c r="G321" t="str">
        <f>TEXT(Table1[[#This Row],[Order Date]],"ddd")</f>
        <v>Sat</v>
      </c>
      <c r="H321" s="1">
        <v>41813</v>
      </c>
      <c r="I321" t="s">
        <v>22</v>
      </c>
      <c r="J321" t="s">
        <v>2198</v>
      </c>
      <c r="K321" t="s">
        <v>2199</v>
      </c>
      <c r="L321" t="s">
        <v>25</v>
      </c>
      <c r="M321" t="s">
        <v>26</v>
      </c>
      <c r="N321" t="s">
        <v>2200</v>
      </c>
      <c r="O321" t="s">
        <v>312</v>
      </c>
      <c r="P321">
        <v>22980</v>
      </c>
      <c r="Q321" t="s">
        <v>29</v>
      </c>
      <c r="R321" t="s">
        <v>2201</v>
      </c>
      <c r="S321" t="s">
        <v>31</v>
      </c>
      <c r="T321" t="s">
        <v>64</v>
      </c>
      <c r="U321" t="s">
        <v>2202</v>
      </c>
      <c r="V321" s="3">
        <v>104.01</v>
      </c>
      <c r="W321">
        <v>1</v>
      </c>
      <c r="X321" s="2">
        <v>0</v>
      </c>
      <c r="Y321" s="13">
        <v>14.561400000000001</v>
      </c>
      <c r="Z321" s="2">
        <f>Y321/V321</f>
        <v>0.14000000000000001</v>
      </c>
    </row>
    <row r="322" spans="1:26" x14ac:dyDescent="0.25">
      <c r="A322">
        <v>693</v>
      </c>
      <c r="B322" t="s">
        <v>2205</v>
      </c>
      <c r="C322" s="1">
        <v>42091</v>
      </c>
      <c r="D322">
        <f>YEAR(C322)</f>
        <v>2015</v>
      </c>
      <c r="E322">
        <f>MONTH(C322)</f>
        <v>3</v>
      </c>
      <c r="F322" t="str">
        <f>TEXT(Table1[[#This Row],[Order Date]],"mmm")</f>
        <v>Mar</v>
      </c>
      <c r="G322" t="str">
        <f>TEXT(Table1[[#This Row],[Order Date]],"ddd")</f>
        <v>Sat</v>
      </c>
      <c r="H322" s="1">
        <v>42096</v>
      </c>
      <c r="I322" t="s">
        <v>49</v>
      </c>
      <c r="J322" t="s">
        <v>2206</v>
      </c>
      <c r="K322" t="s">
        <v>2207</v>
      </c>
      <c r="L322" t="s">
        <v>25</v>
      </c>
      <c r="M322" t="s">
        <v>26</v>
      </c>
      <c r="N322" t="s">
        <v>41</v>
      </c>
      <c r="O322" t="s">
        <v>42</v>
      </c>
      <c r="P322">
        <v>90036</v>
      </c>
      <c r="Q322" t="s">
        <v>43</v>
      </c>
      <c r="R322" t="s">
        <v>2208</v>
      </c>
      <c r="S322" t="s">
        <v>70</v>
      </c>
      <c r="T322" t="s">
        <v>158</v>
      </c>
      <c r="U322" t="s">
        <v>2209</v>
      </c>
      <c r="V322" s="3">
        <v>166.24</v>
      </c>
      <c r="W322">
        <v>1</v>
      </c>
      <c r="X322" s="2">
        <v>0</v>
      </c>
      <c r="Y322" s="13">
        <v>24.936</v>
      </c>
      <c r="Z322" s="2">
        <f>Y322/V322</f>
        <v>0.15</v>
      </c>
    </row>
    <row r="323" spans="1:26" x14ac:dyDescent="0.25">
      <c r="A323">
        <v>695</v>
      </c>
      <c r="B323" t="s">
        <v>2212</v>
      </c>
      <c r="C323" s="1">
        <v>42138</v>
      </c>
      <c r="D323">
        <f>YEAR(C323)</f>
        <v>2015</v>
      </c>
      <c r="E323">
        <f>MONTH(C323)</f>
        <v>5</v>
      </c>
      <c r="F323" t="str">
        <f>TEXT(Table1[[#This Row],[Order Date]],"mmm")</f>
        <v>May</v>
      </c>
      <c r="G323" t="str">
        <f>TEXT(Table1[[#This Row],[Order Date]],"ddd")</f>
        <v>Thu</v>
      </c>
      <c r="H323" s="1">
        <v>42141</v>
      </c>
      <c r="I323" t="s">
        <v>185</v>
      </c>
      <c r="J323" t="s">
        <v>2213</v>
      </c>
      <c r="K323" t="s">
        <v>2214</v>
      </c>
      <c r="L323" t="s">
        <v>101</v>
      </c>
      <c r="M323" t="s">
        <v>26</v>
      </c>
      <c r="N323" t="s">
        <v>2215</v>
      </c>
      <c r="O323" t="s">
        <v>144</v>
      </c>
      <c r="P323">
        <v>19013</v>
      </c>
      <c r="Q323" t="s">
        <v>145</v>
      </c>
      <c r="R323" t="s">
        <v>1147</v>
      </c>
      <c r="S323" t="s">
        <v>45</v>
      </c>
      <c r="T323" t="s">
        <v>67</v>
      </c>
      <c r="U323" t="s">
        <v>1148</v>
      </c>
      <c r="V323" s="3">
        <v>198.27199999999999</v>
      </c>
      <c r="W323">
        <v>8</v>
      </c>
      <c r="X323" s="2">
        <v>0.2</v>
      </c>
      <c r="Y323" s="13">
        <v>17.348800000000001</v>
      </c>
      <c r="Z323" s="2">
        <f>Y323/V323</f>
        <v>8.7500000000000008E-2</v>
      </c>
    </row>
    <row r="324" spans="1:26" x14ac:dyDescent="0.25">
      <c r="A324">
        <v>702</v>
      </c>
      <c r="B324" t="s">
        <v>2224</v>
      </c>
      <c r="C324" s="1">
        <v>42980</v>
      </c>
      <c r="D324">
        <f>YEAR(C324)</f>
        <v>2017</v>
      </c>
      <c r="E324">
        <f>MONTH(C324)</f>
        <v>9</v>
      </c>
      <c r="F324" t="str">
        <f>TEXT(Table1[[#This Row],[Order Date]],"mmm")</f>
        <v>Sep</v>
      </c>
      <c r="G324" t="str">
        <f>TEXT(Table1[[#This Row],[Order Date]],"ddd")</f>
        <v>Sat</v>
      </c>
      <c r="H324" s="1">
        <v>42986</v>
      </c>
      <c r="I324" t="s">
        <v>49</v>
      </c>
      <c r="J324" t="s">
        <v>968</v>
      </c>
      <c r="K324" t="s">
        <v>969</v>
      </c>
      <c r="L324" t="s">
        <v>40</v>
      </c>
      <c r="M324" t="s">
        <v>26</v>
      </c>
      <c r="N324" t="s">
        <v>2143</v>
      </c>
      <c r="O324" t="s">
        <v>491</v>
      </c>
      <c r="P324">
        <v>44105</v>
      </c>
      <c r="Q324" t="s">
        <v>145</v>
      </c>
      <c r="R324" t="s">
        <v>814</v>
      </c>
      <c r="S324" t="s">
        <v>31</v>
      </c>
      <c r="T324" t="s">
        <v>64</v>
      </c>
      <c r="U324" t="s">
        <v>815</v>
      </c>
      <c r="V324" s="3">
        <v>15.071999999999999</v>
      </c>
      <c r="W324">
        <v>3</v>
      </c>
      <c r="X324" s="2">
        <v>0.2</v>
      </c>
      <c r="Y324" s="13">
        <v>4.1448</v>
      </c>
      <c r="Z324" s="2">
        <f>Y324/V324</f>
        <v>0.27500000000000002</v>
      </c>
    </row>
    <row r="325" spans="1:26" x14ac:dyDescent="0.25">
      <c r="A325">
        <v>703</v>
      </c>
      <c r="B325" t="s">
        <v>2225</v>
      </c>
      <c r="C325" s="1">
        <v>42678</v>
      </c>
      <c r="D325">
        <f>YEAR(C325)</f>
        <v>2016</v>
      </c>
      <c r="E325">
        <f>MONTH(C325)</f>
        <v>11</v>
      </c>
      <c r="F325" t="str">
        <f>TEXT(Table1[[#This Row],[Order Date]],"mmm")</f>
        <v>Nov</v>
      </c>
      <c r="G325" t="str">
        <f>TEXT(Table1[[#This Row],[Order Date]],"ddd")</f>
        <v>Fri</v>
      </c>
      <c r="H325" s="1">
        <v>42682</v>
      </c>
      <c r="I325" t="s">
        <v>22</v>
      </c>
      <c r="J325" t="s">
        <v>1325</v>
      </c>
      <c r="K325" t="s">
        <v>1326</v>
      </c>
      <c r="L325" t="s">
        <v>40</v>
      </c>
      <c r="M325" t="s">
        <v>26</v>
      </c>
      <c r="N325" t="s">
        <v>94</v>
      </c>
      <c r="O325" t="s">
        <v>95</v>
      </c>
      <c r="P325">
        <v>98103</v>
      </c>
      <c r="Q325" t="s">
        <v>43</v>
      </c>
      <c r="R325" t="s">
        <v>2226</v>
      </c>
      <c r="S325" t="s">
        <v>31</v>
      </c>
      <c r="T325" t="s">
        <v>64</v>
      </c>
      <c r="U325" t="s">
        <v>2227</v>
      </c>
      <c r="V325" s="3">
        <v>209.88</v>
      </c>
      <c r="W325">
        <v>3</v>
      </c>
      <c r="X325" s="2">
        <v>0</v>
      </c>
      <c r="Y325" s="13">
        <v>35.679600000000001</v>
      </c>
      <c r="Z325" s="2">
        <f>Y325/V325</f>
        <v>0.17</v>
      </c>
    </row>
    <row r="326" spans="1:26" x14ac:dyDescent="0.25">
      <c r="A326">
        <v>704</v>
      </c>
      <c r="B326" t="s">
        <v>2228</v>
      </c>
      <c r="C326" s="1">
        <v>42103</v>
      </c>
      <c r="D326">
        <f>YEAR(C326)</f>
        <v>2015</v>
      </c>
      <c r="E326">
        <f>MONTH(C326)</f>
        <v>4</v>
      </c>
      <c r="F326" t="str">
        <f>TEXT(Table1[[#This Row],[Order Date]],"mmm")</f>
        <v>Apr</v>
      </c>
      <c r="G326" t="str">
        <f>TEXT(Table1[[#This Row],[Order Date]],"ddd")</f>
        <v>Thu</v>
      </c>
      <c r="H326" s="1">
        <v>42108</v>
      </c>
      <c r="I326" t="s">
        <v>49</v>
      </c>
      <c r="J326" t="s">
        <v>2229</v>
      </c>
      <c r="K326" t="s">
        <v>2230</v>
      </c>
      <c r="L326" t="s">
        <v>25</v>
      </c>
      <c r="M326" t="s">
        <v>26</v>
      </c>
      <c r="N326" t="s">
        <v>1159</v>
      </c>
      <c r="O326" t="s">
        <v>42</v>
      </c>
      <c r="P326">
        <v>90805</v>
      </c>
      <c r="Q326" t="s">
        <v>43</v>
      </c>
      <c r="R326" t="s">
        <v>2231</v>
      </c>
      <c r="S326" t="s">
        <v>31</v>
      </c>
      <c r="T326" t="s">
        <v>55</v>
      </c>
      <c r="U326" t="s">
        <v>2232</v>
      </c>
      <c r="V326" s="3">
        <v>369.91199999999998</v>
      </c>
      <c r="W326">
        <v>3</v>
      </c>
      <c r="X326" s="2">
        <v>0.2</v>
      </c>
      <c r="Y326" s="13">
        <v>-13.871700000000001</v>
      </c>
      <c r="Z326" s="2">
        <f>Y326/V326</f>
        <v>-3.7500000000000006E-2</v>
      </c>
    </row>
    <row r="327" spans="1:26" x14ac:dyDescent="0.25">
      <c r="A327">
        <v>705</v>
      </c>
      <c r="B327" t="s">
        <v>2233</v>
      </c>
      <c r="C327" s="1">
        <v>41894</v>
      </c>
      <c r="D327">
        <f>YEAR(C327)</f>
        <v>2014</v>
      </c>
      <c r="E327">
        <f>MONTH(C327)</f>
        <v>9</v>
      </c>
      <c r="F327" t="str">
        <f>TEXT(Table1[[#This Row],[Order Date]],"mmm")</f>
        <v>Sep</v>
      </c>
      <c r="G327" t="str">
        <f>TEXT(Table1[[#This Row],[Order Date]],"ddd")</f>
        <v>Fri</v>
      </c>
      <c r="H327" s="1">
        <v>41899</v>
      </c>
      <c r="I327" t="s">
        <v>49</v>
      </c>
      <c r="J327" t="s">
        <v>2234</v>
      </c>
      <c r="K327" t="s">
        <v>2235</v>
      </c>
      <c r="L327" t="s">
        <v>40</v>
      </c>
      <c r="M327" t="s">
        <v>26</v>
      </c>
      <c r="N327" t="s">
        <v>2236</v>
      </c>
      <c r="O327" t="s">
        <v>87</v>
      </c>
      <c r="P327">
        <v>27511</v>
      </c>
      <c r="Q327" t="s">
        <v>29</v>
      </c>
      <c r="R327" t="s">
        <v>2237</v>
      </c>
      <c r="S327" t="s">
        <v>45</v>
      </c>
      <c r="T327" t="s">
        <v>89</v>
      </c>
      <c r="U327" t="s">
        <v>2238</v>
      </c>
      <c r="V327" s="3">
        <v>10.368</v>
      </c>
      <c r="W327">
        <v>2</v>
      </c>
      <c r="X327" s="2">
        <v>0.2</v>
      </c>
      <c r="Y327" s="13">
        <v>3.6288</v>
      </c>
      <c r="Z327" s="2">
        <f>Y327/V327</f>
        <v>0.35</v>
      </c>
    </row>
    <row r="328" spans="1:26" x14ac:dyDescent="0.25">
      <c r="A328">
        <v>708</v>
      </c>
      <c r="B328" t="s">
        <v>2241</v>
      </c>
      <c r="C328" s="1">
        <v>41975</v>
      </c>
      <c r="D328">
        <f>YEAR(C328)</f>
        <v>2014</v>
      </c>
      <c r="E328">
        <f>MONTH(C328)</f>
        <v>12</v>
      </c>
      <c r="F328" t="str">
        <f>TEXT(Table1[[#This Row],[Order Date]],"mmm")</f>
        <v>Dec</v>
      </c>
      <c r="G328" t="str">
        <f>TEXT(Table1[[#This Row],[Order Date]],"ddd")</f>
        <v>Tue</v>
      </c>
      <c r="H328" s="1">
        <v>41977</v>
      </c>
      <c r="I328" t="s">
        <v>185</v>
      </c>
      <c r="J328" t="s">
        <v>2242</v>
      </c>
      <c r="K328" t="s">
        <v>2243</v>
      </c>
      <c r="L328" t="s">
        <v>25</v>
      </c>
      <c r="M328" t="s">
        <v>26</v>
      </c>
      <c r="N328" t="s">
        <v>263</v>
      </c>
      <c r="O328" t="s">
        <v>264</v>
      </c>
      <c r="P328">
        <v>10035</v>
      </c>
      <c r="Q328" t="s">
        <v>145</v>
      </c>
      <c r="R328" t="s">
        <v>1010</v>
      </c>
      <c r="S328" t="s">
        <v>70</v>
      </c>
      <c r="T328" t="s">
        <v>158</v>
      </c>
      <c r="U328" t="s">
        <v>1011</v>
      </c>
      <c r="V328" s="3">
        <v>119.96</v>
      </c>
      <c r="W328">
        <v>4</v>
      </c>
      <c r="X328" s="2">
        <v>0</v>
      </c>
      <c r="Y328" s="13">
        <v>52.782400000000003</v>
      </c>
      <c r="Z328" s="2">
        <f>Y328/V328</f>
        <v>0.44000000000000006</v>
      </c>
    </row>
    <row r="329" spans="1:26" x14ac:dyDescent="0.25">
      <c r="A329">
        <v>711</v>
      </c>
      <c r="B329" t="s">
        <v>2246</v>
      </c>
      <c r="C329" s="1">
        <v>41734</v>
      </c>
      <c r="D329">
        <f>YEAR(C329)</f>
        <v>2014</v>
      </c>
      <c r="E329">
        <f>MONTH(C329)</f>
        <v>4</v>
      </c>
      <c r="F329" t="str">
        <f>TEXT(Table1[[#This Row],[Order Date]],"mmm")</f>
        <v>Apr</v>
      </c>
      <c r="G329" t="str">
        <f>TEXT(Table1[[#This Row],[Order Date]],"ddd")</f>
        <v>Sat</v>
      </c>
      <c r="H329" s="1">
        <v>41736</v>
      </c>
      <c r="I329" t="s">
        <v>185</v>
      </c>
      <c r="J329" t="s">
        <v>2247</v>
      </c>
      <c r="K329" t="s">
        <v>2248</v>
      </c>
      <c r="L329" t="s">
        <v>101</v>
      </c>
      <c r="M329" t="s">
        <v>26</v>
      </c>
      <c r="N329" t="s">
        <v>263</v>
      </c>
      <c r="O329" t="s">
        <v>264</v>
      </c>
      <c r="P329">
        <v>10035</v>
      </c>
      <c r="Q329" t="s">
        <v>145</v>
      </c>
      <c r="R329" t="s">
        <v>1597</v>
      </c>
      <c r="S329" t="s">
        <v>45</v>
      </c>
      <c r="T329" t="s">
        <v>89</v>
      </c>
      <c r="U329" t="s">
        <v>1598</v>
      </c>
      <c r="V329" s="3">
        <v>55.48</v>
      </c>
      <c r="W329">
        <v>1</v>
      </c>
      <c r="X329" s="2">
        <v>0</v>
      </c>
      <c r="Y329" s="13">
        <v>26.630400000000002</v>
      </c>
      <c r="Z329" s="2">
        <f>Y329/V329</f>
        <v>0.48000000000000004</v>
      </c>
    </row>
    <row r="330" spans="1:26" x14ac:dyDescent="0.25">
      <c r="A330">
        <v>712</v>
      </c>
      <c r="B330" t="s">
        <v>2249</v>
      </c>
      <c r="C330" s="1">
        <v>42981</v>
      </c>
      <c r="D330">
        <f>YEAR(C330)</f>
        <v>2017</v>
      </c>
      <c r="E330">
        <f>MONTH(C330)</f>
        <v>9</v>
      </c>
      <c r="F330" t="str">
        <f>TEXT(Table1[[#This Row],[Order Date]],"mmm")</f>
        <v>Sep</v>
      </c>
      <c r="G330" t="str">
        <f>TEXT(Table1[[#This Row],[Order Date]],"ddd")</f>
        <v>Sun</v>
      </c>
      <c r="H330" s="1">
        <v>42985</v>
      </c>
      <c r="I330" t="s">
        <v>49</v>
      </c>
      <c r="J330" t="s">
        <v>2250</v>
      </c>
      <c r="K330" t="s">
        <v>2251</v>
      </c>
      <c r="L330" t="s">
        <v>25</v>
      </c>
      <c r="M330" t="s">
        <v>26</v>
      </c>
      <c r="N330" t="s">
        <v>2252</v>
      </c>
      <c r="O330" t="s">
        <v>53</v>
      </c>
      <c r="P330">
        <v>32137</v>
      </c>
      <c r="Q330" t="s">
        <v>29</v>
      </c>
      <c r="R330" t="s">
        <v>2253</v>
      </c>
      <c r="S330" t="s">
        <v>45</v>
      </c>
      <c r="T330" t="s">
        <v>170</v>
      </c>
      <c r="U330" t="s">
        <v>2254</v>
      </c>
      <c r="V330" s="3">
        <v>24.448</v>
      </c>
      <c r="W330">
        <v>4</v>
      </c>
      <c r="X330" s="2">
        <v>0.2</v>
      </c>
      <c r="Y330" s="13">
        <v>8.8623999999999992</v>
      </c>
      <c r="Z330" s="2">
        <f>Y330/V330</f>
        <v>0.36249999999999993</v>
      </c>
    </row>
    <row r="331" spans="1:26" x14ac:dyDescent="0.25">
      <c r="A331">
        <v>713</v>
      </c>
      <c r="B331" t="s">
        <v>2255</v>
      </c>
      <c r="C331" s="1">
        <v>42874</v>
      </c>
      <c r="D331">
        <f>YEAR(C331)</f>
        <v>2017</v>
      </c>
      <c r="E331">
        <f>MONTH(C331)</f>
        <v>5</v>
      </c>
      <c r="F331" t="str">
        <f>TEXT(Table1[[#This Row],[Order Date]],"mmm")</f>
        <v>May</v>
      </c>
      <c r="G331" t="str">
        <f>TEXT(Table1[[#This Row],[Order Date]],"ddd")</f>
        <v>Fri</v>
      </c>
      <c r="H331" s="1">
        <v>42879</v>
      </c>
      <c r="I331" t="s">
        <v>49</v>
      </c>
      <c r="J331" t="s">
        <v>2256</v>
      </c>
      <c r="K331" t="s">
        <v>2257</v>
      </c>
      <c r="L331" t="s">
        <v>40</v>
      </c>
      <c r="M331" t="s">
        <v>26</v>
      </c>
      <c r="N331" t="s">
        <v>2258</v>
      </c>
      <c r="O331" t="s">
        <v>264</v>
      </c>
      <c r="P331">
        <v>10550</v>
      </c>
      <c r="Q331" t="s">
        <v>145</v>
      </c>
      <c r="R331" t="s">
        <v>2259</v>
      </c>
      <c r="S331" t="s">
        <v>45</v>
      </c>
      <c r="T331" t="s">
        <v>77</v>
      </c>
      <c r="U331" t="s">
        <v>2260</v>
      </c>
      <c r="V331" s="3">
        <v>281.33999999999997</v>
      </c>
      <c r="W331">
        <v>6</v>
      </c>
      <c r="X331" s="2">
        <v>0</v>
      </c>
      <c r="Y331" s="13">
        <v>109.7226</v>
      </c>
      <c r="Z331" s="2">
        <f>Y331/V331</f>
        <v>0.39</v>
      </c>
    </row>
    <row r="332" spans="1:26" x14ac:dyDescent="0.25">
      <c r="A332">
        <v>716</v>
      </c>
      <c r="B332" t="s">
        <v>2263</v>
      </c>
      <c r="C332" s="1">
        <v>41821</v>
      </c>
      <c r="D332">
        <f>YEAR(C332)</f>
        <v>2014</v>
      </c>
      <c r="E332">
        <f>MONTH(C332)</f>
        <v>7</v>
      </c>
      <c r="F332" t="str">
        <f>TEXT(Table1[[#This Row],[Order Date]],"mmm")</f>
        <v>Jul</v>
      </c>
      <c r="G332" t="str">
        <f>TEXT(Table1[[#This Row],[Order Date]],"ddd")</f>
        <v>Tue</v>
      </c>
      <c r="H332" s="1">
        <v>41826</v>
      </c>
      <c r="I332" t="s">
        <v>22</v>
      </c>
      <c r="J332" t="s">
        <v>968</v>
      </c>
      <c r="K332" t="s">
        <v>969</v>
      </c>
      <c r="L332" t="s">
        <v>40</v>
      </c>
      <c r="M332" t="s">
        <v>26</v>
      </c>
      <c r="N332" t="s">
        <v>94</v>
      </c>
      <c r="O332" t="s">
        <v>95</v>
      </c>
      <c r="P332">
        <v>98105</v>
      </c>
      <c r="Q332" t="s">
        <v>43</v>
      </c>
      <c r="R332" t="s">
        <v>2264</v>
      </c>
      <c r="S332" t="s">
        <v>45</v>
      </c>
      <c r="T332" t="s">
        <v>74</v>
      </c>
      <c r="U332" t="s">
        <v>2265</v>
      </c>
      <c r="V332" s="3">
        <v>19.920000000000002</v>
      </c>
      <c r="W332">
        <v>5</v>
      </c>
      <c r="X332" s="2">
        <v>0.2</v>
      </c>
      <c r="Y332" s="13">
        <v>6.9720000000000004</v>
      </c>
      <c r="Z332" s="2">
        <f>Y332/V332</f>
        <v>0.35</v>
      </c>
    </row>
    <row r="333" spans="1:26" x14ac:dyDescent="0.25">
      <c r="A333">
        <v>717</v>
      </c>
      <c r="B333" t="s">
        <v>2266</v>
      </c>
      <c r="C333" s="1">
        <v>41650</v>
      </c>
      <c r="D333">
        <f>YEAR(C333)</f>
        <v>2014</v>
      </c>
      <c r="E333">
        <f>MONTH(C333)</f>
        <v>1</v>
      </c>
      <c r="F333" t="str">
        <f>TEXT(Table1[[#This Row],[Order Date]],"mmm")</f>
        <v>Jan</v>
      </c>
      <c r="G333" t="str">
        <f>TEXT(Table1[[#This Row],[Order Date]],"ddd")</f>
        <v>Sat</v>
      </c>
      <c r="H333" s="1">
        <v>41653</v>
      </c>
      <c r="I333" t="s">
        <v>185</v>
      </c>
      <c r="J333" t="s">
        <v>2267</v>
      </c>
      <c r="K333" t="s">
        <v>2268</v>
      </c>
      <c r="L333" t="s">
        <v>25</v>
      </c>
      <c r="M333" t="s">
        <v>26</v>
      </c>
      <c r="N333" t="s">
        <v>241</v>
      </c>
      <c r="O333" t="s">
        <v>242</v>
      </c>
      <c r="P333">
        <v>19901</v>
      </c>
      <c r="Q333" t="s">
        <v>145</v>
      </c>
      <c r="R333" t="s">
        <v>2010</v>
      </c>
      <c r="S333" t="s">
        <v>31</v>
      </c>
      <c r="T333" t="s">
        <v>64</v>
      </c>
      <c r="U333" t="s">
        <v>2011</v>
      </c>
      <c r="V333" s="3">
        <v>9.94</v>
      </c>
      <c r="W333">
        <v>2</v>
      </c>
      <c r="X333" s="2">
        <v>0</v>
      </c>
      <c r="Y333" s="13">
        <v>3.0813999999999999</v>
      </c>
      <c r="Z333" s="2">
        <f>Y333/V333</f>
        <v>0.31</v>
      </c>
    </row>
    <row r="334" spans="1:26" x14ac:dyDescent="0.25">
      <c r="A334">
        <v>718</v>
      </c>
      <c r="B334" t="s">
        <v>2269</v>
      </c>
      <c r="C334" s="1">
        <v>43002</v>
      </c>
      <c r="D334">
        <f>YEAR(C334)</f>
        <v>2017</v>
      </c>
      <c r="E334">
        <f>MONTH(C334)</f>
        <v>9</v>
      </c>
      <c r="F334" t="str">
        <f>TEXT(Table1[[#This Row],[Order Date]],"mmm")</f>
        <v>Sep</v>
      </c>
      <c r="G334" t="str">
        <f>TEXT(Table1[[#This Row],[Order Date]],"ddd")</f>
        <v>Sun</v>
      </c>
      <c r="H334" s="1">
        <v>43007</v>
      </c>
      <c r="I334" t="s">
        <v>49</v>
      </c>
      <c r="J334" t="s">
        <v>939</v>
      </c>
      <c r="K334" t="s">
        <v>940</v>
      </c>
      <c r="L334" t="s">
        <v>25</v>
      </c>
      <c r="M334" t="s">
        <v>26</v>
      </c>
      <c r="N334" t="s">
        <v>600</v>
      </c>
      <c r="O334" t="s">
        <v>491</v>
      </c>
      <c r="P334">
        <v>43055</v>
      </c>
      <c r="Q334" t="s">
        <v>145</v>
      </c>
      <c r="R334" t="s">
        <v>2270</v>
      </c>
      <c r="S334" t="s">
        <v>31</v>
      </c>
      <c r="T334" t="s">
        <v>64</v>
      </c>
      <c r="U334" t="s">
        <v>2271</v>
      </c>
      <c r="V334" s="3">
        <v>103.056</v>
      </c>
      <c r="W334">
        <v>3</v>
      </c>
      <c r="X334" s="2">
        <v>0.2</v>
      </c>
      <c r="Y334" s="13">
        <v>24.4758</v>
      </c>
      <c r="Z334" s="2">
        <f>Y334/V334</f>
        <v>0.23749999999999999</v>
      </c>
    </row>
    <row r="335" spans="1:26" x14ac:dyDescent="0.25">
      <c r="A335">
        <v>719</v>
      </c>
      <c r="B335" t="s">
        <v>2272</v>
      </c>
      <c r="C335" s="1">
        <v>41792</v>
      </c>
      <c r="D335">
        <f>YEAR(C335)</f>
        <v>2014</v>
      </c>
      <c r="E335">
        <f>MONTH(C335)</f>
        <v>6</v>
      </c>
      <c r="F335" t="str">
        <f>TEXT(Table1[[#This Row],[Order Date]],"mmm")</f>
        <v>Jun</v>
      </c>
      <c r="G335" t="str">
        <f>TEXT(Table1[[#This Row],[Order Date]],"ddd")</f>
        <v>Mon</v>
      </c>
      <c r="H335" s="1">
        <v>41797</v>
      </c>
      <c r="I335" t="s">
        <v>49</v>
      </c>
      <c r="J335" t="s">
        <v>2273</v>
      </c>
      <c r="K335" t="s">
        <v>2274</v>
      </c>
      <c r="L335" t="s">
        <v>101</v>
      </c>
      <c r="M335" t="s">
        <v>26</v>
      </c>
      <c r="N335" t="s">
        <v>151</v>
      </c>
      <c r="O335" t="s">
        <v>120</v>
      </c>
      <c r="P335">
        <v>84057</v>
      </c>
      <c r="Q335" t="s">
        <v>43</v>
      </c>
      <c r="R335" t="s">
        <v>1697</v>
      </c>
      <c r="S335" t="s">
        <v>45</v>
      </c>
      <c r="T335" t="s">
        <v>74</v>
      </c>
      <c r="U335" t="s">
        <v>1698</v>
      </c>
      <c r="V335" s="3">
        <v>59.808</v>
      </c>
      <c r="W335">
        <v>3</v>
      </c>
      <c r="X335" s="2">
        <v>0.2</v>
      </c>
      <c r="Y335" s="13">
        <v>19.4376</v>
      </c>
      <c r="Z335" s="2">
        <f>Y335/V335</f>
        <v>0.32500000000000001</v>
      </c>
    </row>
    <row r="336" spans="1:26" x14ac:dyDescent="0.25">
      <c r="A336">
        <v>721</v>
      </c>
      <c r="B336" t="s">
        <v>2275</v>
      </c>
      <c r="C336" s="1">
        <v>42413</v>
      </c>
      <c r="D336">
        <f>YEAR(C336)</f>
        <v>2016</v>
      </c>
      <c r="E336">
        <f>MONTH(C336)</f>
        <v>2</v>
      </c>
      <c r="F336" t="str">
        <f>TEXT(Table1[[#This Row],[Order Date]],"mmm")</f>
        <v>Feb</v>
      </c>
      <c r="G336" t="str">
        <f>TEXT(Table1[[#This Row],[Order Date]],"ddd")</f>
        <v>Sat</v>
      </c>
      <c r="H336" s="1">
        <v>42418</v>
      </c>
      <c r="I336" t="s">
        <v>49</v>
      </c>
      <c r="J336" t="s">
        <v>2276</v>
      </c>
      <c r="K336" t="s">
        <v>2277</v>
      </c>
      <c r="L336" t="s">
        <v>101</v>
      </c>
      <c r="M336" t="s">
        <v>26</v>
      </c>
      <c r="N336" t="s">
        <v>41</v>
      </c>
      <c r="O336" t="s">
        <v>42</v>
      </c>
      <c r="P336">
        <v>90045</v>
      </c>
      <c r="Q336" t="s">
        <v>43</v>
      </c>
      <c r="R336" t="s">
        <v>2278</v>
      </c>
      <c r="S336" t="s">
        <v>45</v>
      </c>
      <c r="T336" t="s">
        <v>89</v>
      </c>
      <c r="U336" t="s">
        <v>2279</v>
      </c>
      <c r="V336" s="3">
        <v>146.82</v>
      </c>
      <c r="W336">
        <v>3</v>
      </c>
      <c r="X336" s="2">
        <v>0</v>
      </c>
      <c r="Y336" s="13">
        <v>73.41</v>
      </c>
      <c r="Z336" s="2">
        <f>Y336/V336</f>
        <v>0.5</v>
      </c>
    </row>
    <row r="337" spans="1:26" x14ac:dyDescent="0.25">
      <c r="A337">
        <v>722</v>
      </c>
      <c r="B337" t="s">
        <v>2280</v>
      </c>
      <c r="C337" s="1">
        <v>42719</v>
      </c>
      <c r="D337">
        <f>YEAR(C337)</f>
        <v>2016</v>
      </c>
      <c r="E337">
        <f>MONTH(C337)</f>
        <v>12</v>
      </c>
      <c r="F337" t="str">
        <f>TEXT(Table1[[#This Row],[Order Date]],"mmm")</f>
        <v>Dec</v>
      </c>
      <c r="G337" t="str">
        <f>TEXT(Table1[[#This Row],[Order Date]],"ddd")</f>
        <v>Thu</v>
      </c>
      <c r="H337" s="1">
        <v>42723</v>
      </c>
      <c r="I337" t="s">
        <v>49</v>
      </c>
      <c r="J337" t="s">
        <v>1460</v>
      </c>
      <c r="K337" t="s">
        <v>1461</v>
      </c>
      <c r="L337" t="s">
        <v>40</v>
      </c>
      <c r="M337" t="s">
        <v>26</v>
      </c>
      <c r="N337" t="s">
        <v>873</v>
      </c>
      <c r="O337" t="s">
        <v>235</v>
      </c>
      <c r="P337">
        <v>48205</v>
      </c>
      <c r="Q337" t="s">
        <v>104</v>
      </c>
      <c r="R337" t="s">
        <v>2281</v>
      </c>
      <c r="S337" t="s">
        <v>31</v>
      </c>
      <c r="T337" t="s">
        <v>55</v>
      </c>
      <c r="U337" t="s">
        <v>2282</v>
      </c>
      <c r="V337" s="3">
        <v>1652.94</v>
      </c>
      <c r="W337">
        <v>3</v>
      </c>
      <c r="X337" s="2">
        <v>0</v>
      </c>
      <c r="Y337" s="13">
        <v>231.41159999999999</v>
      </c>
      <c r="Z337" s="2">
        <f>Y337/V337</f>
        <v>0.13999999999999999</v>
      </c>
    </row>
    <row r="338" spans="1:26" x14ac:dyDescent="0.25">
      <c r="A338">
        <v>724</v>
      </c>
      <c r="B338" t="s">
        <v>2285</v>
      </c>
      <c r="C338" s="1">
        <v>41919</v>
      </c>
      <c r="D338">
        <f>YEAR(C338)</f>
        <v>2014</v>
      </c>
      <c r="E338">
        <f>MONTH(C338)</f>
        <v>10</v>
      </c>
      <c r="F338" t="str">
        <f>TEXT(Table1[[#This Row],[Order Date]],"mmm")</f>
        <v>Oct</v>
      </c>
      <c r="G338" t="str">
        <f>TEXT(Table1[[#This Row],[Order Date]],"ddd")</f>
        <v>Tue</v>
      </c>
      <c r="H338" s="1">
        <v>41925</v>
      </c>
      <c r="I338" t="s">
        <v>49</v>
      </c>
      <c r="J338" t="s">
        <v>2286</v>
      </c>
      <c r="K338" t="s">
        <v>2287</v>
      </c>
      <c r="L338" t="s">
        <v>101</v>
      </c>
      <c r="M338" t="s">
        <v>26</v>
      </c>
      <c r="N338" t="s">
        <v>143</v>
      </c>
      <c r="O338" t="s">
        <v>144</v>
      </c>
      <c r="P338">
        <v>19140</v>
      </c>
      <c r="Q338" t="s">
        <v>145</v>
      </c>
      <c r="R338" t="s">
        <v>2288</v>
      </c>
      <c r="S338" t="s">
        <v>31</v>
      </c>
      <c r="T338" t="s">
        <v>64</v>
      </c>
      <c r="U338" t="s">
        <v>2289</v>
      </c>
      <c r="V338" s="3">
        <v>129.91999999999999</v>
      </c>
      <c r="W338">
        <v>5</v>
      </c>
      <c r="X338" s="2">
        <v>0.2</v>
      </c>
      <c r="Y338" s="13">
        <v>21.111999999999998</v>
      </c>
      <c r="Z338" s="2">
        <f>Y338/V338</f>
        <v>0.16250000000000001</v>
      </c>
    </row>
    <row r="339" spans="1:26" x14ac:dyDescent="0.25">
      <c r="A339">
        <v>725</v>
      </c>
      <c r="B339" t="s">
        <v>2290</v>
      </c>
      <c r="C339" s="1">
        <v>42558</v>
      </c>
      <c r="D339">
        <f>YEAR(C339)</f>
        <v>2016</v>
      </c>
      <c r="E339">
        <f>MONTH(C339)</f>
        <v>7</v>
      </c>
      <c r="F339" t="str">
        <f>TEXT(Table1[[#This Row],[Order Date]],"mmm")</f>
        <v>Jul</v>
      </c>
      <c r="G339" t="str">
        <f>TEXT(Table1[[#This Row],[Order Date]],"ddd")</f>
        <v>Thu</v>
      </c>
      <c r="H339" s="1">
        <v>42563</v>
      </c>
      <c r="I339" t="s">
        <v>49</v>
      </c>
      <c r="J339" t="s">
        <v>2291</v>
      </c>
      <c r="K339" t="s">
        <v>2292</v>
      </c>
      <c r="L339" t="s">
        <v>40</v>
      </c>
      <c r="M339" t="s">
        <v>26</v>
      </c>
      <c r="N339" t="s">
        <v>2293</v>
      </c>
      <c r="O339" t="s">
        <v>53</v>
      </c>
      <c r="P339">
        <v>33012</v>
      </c>
      <c r="Q339" t="s">
        <v>29</v>
      </c>
      <c r="R339" t="s">
        <v>2294</v>
      </c>
      <c r="S339" t="s">
        <v>45</v>
      </c>
      <c r="T339" t="s">
        <v>572</v>
      </c>
      <c r="U339" t="s">
        <v>2295</v>
      </c>
      <c r="V339" s="3">
        <v>45.584000000000003</v>
      </c>
      <c r="W339">
        <v>7</v>
      </c>
      <c r="X339" s="2">
        <v>0.2</v>
      </c>
      <c r="Y339" s="13">
        <v>5.1281999999999996</v>
      </c>
      <c r="Z339" s="2">
        <f>Y339/V339</f>
        <v>0.11249999999999999</v>
      </c>
    </row>
    <row r="340" spans="1:26" x14ac:dyDescent="0.25">
      <c r="A340">
        <v>726</v>
      </c>
      <c r="B340" t="s">
        <v>2296</v>
      </c>
      <c r="C340" s="1">
        <v>42994</v>
      </c>
      <c r="D340">
        <f>YEAR(C340)</f>
        <v>2017</v>
      </c>
      <c r="E340">
        <f>MONTH(C340)</f>
        <v>9</v>
      </c>
      <c r="F340" t="str">
        <f>TEXT(Table1[[#This Row],[Order Date]],"mmm")</f>
        <v>Sep</v>
      </c>
      <c r="G340" t="str">
        <f>TEXT(Table1[[#This Row],[Order Date]],"ddd")</f>
        <v>Sat</v>
      </c>
      <c r="H340" s="1">
        <v>42998</v>
      </c>
      <c r="I340" t="s">
        <v>49</v>
      </c>
      <c r="J340" t="s">
        <v>2297</v>
      </c>
      <c r="K340" t="s">
        <v>2298</v>
      </c>
      <c r="L340" t="s">
        <v>25</v>
      </c>
      <c r="M340" t="s">
        <v>26</v>
      </c>
      <c r="N340" t="s">
        <v>1223</v>
      </c>
      <c r="O340" t="s">
        <v>103</v>
      </c>
      <c r="P340">
        <v>78745</v>
      </c>
      <c r="Q340" t="s">
        <v>104</v>
      </c>
      <c r="R340" t="s">
        <v>2299</v>
      </c>
      <c r="S340" t="s">
        <v>45</v>
      </c>
      <c r="T340" t="s">
        <v>170</v>
      </c>
      <c r="U340" t="s">
        <v>2300</v>
      </c>
      <c r="V340" s="3">
        <v>17.568000000000001</v>
      </c>
      <c r="W340">
        <v>2</v>
      </c>
      <c r="X340" s="2">
        <v>0.2</v>
      </c>
      <c r="Y340" s="13">
        <v>6.3684000000000003</v>
      </c>
      <c r="Z340" s="2">
        <f>Y340/V340</f>
        <v>0.36249999999999999</v>
      </c>
    </row>
    <row r="341" spans="1:26" x14ac:dyDescent="0.25">
      <c r="A341">
        <v>728</v>
      </c>
      <c r="B341" t="s">
        <v>2303</v>
      </c>
      <c r="C341" s="1">
        <v>42707</v>
      </c>
      <c r="D341">
        <f>YEAR(C341)</f>
        <v>2016</v>
      </c>
      <c r="E341">
        <f>MONTH(C341)</f>
        <v>12</v>
      </c>
      <c r="F341" t="str">
        <f>TEXT(Table1[[#This Row],[Order Date]],"mmm")</f>
        <v>Dec</v>
      </c>
      <c r="G341" t="str">
        <f>TEXT(Table1[[#This Row],[Order Date]],"ddd")</f>
        <v>Sat</v>
      </c>
      <c r="H341" s="1">
        <v>42710</v>
      </c>
      <c r="I341" t="s">
        <v>185</v>
      </c>
      <c r="J341" t="s">
        <v>2304</v>
      </c>
      <c r="K341" t="s">
        <v>2305</v>
      </c>
      <c r="L341" t="s">
        <v>25</v>
      </c>
      <c r="M341" t="s">
        <v>26</v>
      </c>
      <c r="N341" t="s">
        <v>2306</v>
      </c>
      <c r="O341" t="s">
        <v>264</v>
      </c>
      <c r="P341">
        <v>11572</v>
      </c>
      <c r="Q341" t="s">
        <v>145</v>
      </c>
      <c r="R341" t="s">
        <v>2307</v>
      </c>
      <c r="S341" t="s">
        <v>45</v>
      </c>
      <c r="T341" t="s">
        <v>89</v>
      </c>
      <c r="U341" t="s">
        <v>2308</v>
      </c>
      <c r="V341" s="3">
        <v>182.72</v>
      </c>
      <c r="W341">
        <v>8</v>
      </c>
      <c r="X341" s="2">
        <v>0</v>
      </c>
      <c r="Y341" s="13">
        <v>84.051199999999994</v>
      </c>
      <c r="Z341" s="2">
        <f>Y341/V341</f>
        <v>0.45999999999999996</v>
      </c>
    </row>
    <row r="342" spans="1:26" x14ac:dyDescent="0.25">
      <c r="A342">
        <v>733</v>
      </c>
      <c r="B342" t="s">
        <v>2313</v>
      </c>
      <c r="C342" s="1">
        <v>42756</v>
      </c>
      <c r="D342">
        <f>YEAR(C342)</f>
        <v>2017</v>
      </c>
      <c r="E342">
        <f>MONTH(C342)</f>
        <v>1</v>
      </c>
      <c r="F342" t="str">
        <f>TEXT(Table1[[#This Row],[Order Date]],"mmm")</f>
        <v>Jan</v>
      </c>
      <c r="G342" t="str">
        <f>TEXT(Table1[[#This Row],[Order Date]],"ddd")</f>
        <v>Sat</v>
      </c>
      <c r="H342" s="1">
        <v>42760</v>
      </c>
      <c r="I342" t="s">
        <v>49</v>
      </c>
      <c r="J342" t="s">
        <v>2314</v>
      </c>
      <c r="K342" t="s">
        <v>2315</v>
      </c>
      <c r="L342" t="s">
        <v>101</v>
      </c>
      <c r="M342" t="s">
        <v>26</v>
      </c>
      <c r="N342" t="s">
        <v>94</v>
      </c>
      <c r="O342" t="s">
        <v>95</v>
      </c>
      <c r="P342">
        <v>98115</v>
      </c>
      <c r="Q342" t="s">
        <v>43</v>
      </c>
      <c r="R342" t="s">
        <v>1747</v>
      </c>
      <c r="S342" t="s">
        <v>45</v>
      </c>
      <c r="T342" t="s">
        <v>58</v>
      </c>
      <c r="U342" t="s">
        <v>1748</v>
      </c>
      <c r="V342" s="3">
        <v>242.94</v>
      </c>
      <c r="W342">
        <v>3</v>
      </c>
      <c r="X342" s="2">
        <v>0</v>
      </c>
      <c r="Y342" s="13">
        <v>9.7175999999999991</v>
      </c>
      <c r="Z342" s="2">
        <f>Y342/V342</f>
        <v>3.9999999999999994E-2</v>
      </c>
    </row>
    <row r="343" spans="1:26" x14ac:dyDescent="0.25">
      <c r="A343">
        <v>739</v>
      </c>
      <c r="B343" t="s">
        <v>2322</v>
      </c>
      <c r="C343" s="1">
        <v>41890</v>
      </c>
      <c r="D343">
        <f>YEAR(C343)</f>
        <v>2014</v>
      </c>
      <c r="E343">
        <f>MONTH(C343)</f>
        <v>9</v>
      </c>
      <c r="F343" t="str">
        <f>TEXT(Table1[[#This Row],[Order Date]],"mmm")</f>
        <v>Sep</v>
      </c>
      <c r="G343" t="str">
        <f>TEXT(Table1[[#This Row],[Order Date]],"ddd")</f>
        <v>Mon</v>
      </c>
      <c r="H343" s="1">
        <v>41894</v>
      </c>
      <c r="I343" t="s">
        <v>49</v>
      </c>
      <c r="J343" t="s">
        <v>442</v>
      </c>
      <c r="K343" t="s">
        <v>443</v>
      </c>
      <c r="L343" t="s">
        <v>25</v>
      </c>
      <c r="M343" t="s">
        <v>26</v>
      </c>
      <c r="N343" t="s">
        <v>126</v>
      </c>
      <c r="O343" t="s">
        <v>42</v>
      </c>
      <c r="P343">
        <v>94110</v>
      </c>
      <c r="Q343" t="s">
        <v>43</v>
      </c>
      <c r="R343" t="s">
        <v>2323</v>
      </c>
      <c r="S343" t="s">
        <v>70</v>
      </c>
      <c r="T343" t="s">
        <v>158</v>
      </c>
      <c r="U343" t="s">
        <v>2324</v>
      </c>
      <c r="V343" s="3">
        <v>49.98</v>
      </c>
      <c r="W343">
        <v>2</v>
      </c>
      <c r="X343" s="2">
        <v>0</v>
      </c>
      <c r="Y343" s="13">
        <v>8.4966000000000008</v>
      </c>
      <c r="Z343" s="2">
        <f>Y343/V343</f>
        <v>0.17000000000000004</v>
      </c>
    </row>
    <row r="344" spans="1:26" x14ac:dyDescent="0.25">
      <c r="A344">
        <v>740</v>
      </c>
      <c r="B344" t="s">
        <v>2325</v>
      </c>
      <c r="C344" s="1">
        <v>41643</v>
      </c>
      <c r="D344">
        <f>YEAR(C344)</f>
        <v>2014</v>
      </c>
      <c r="E344">
        <f>MONTH(C344)</f>
        <v>1</v>
      </c>
      <c r="F344" t="str">
        <f>TEXT(Table1[[#This Row],[Order Date]],"mmm")</f>
        <v>Jan</v>
      </c>
      <c r="G344" t="str">
        <f>TEXT(Table1[[#This Row],[Order Date]],"ddd")</f>
        <v>Sat</v>
      </c>
      <c r="H344" s="1">
        <v>41647</v>
      </c>
      <c r="I344" t="s">
        <v>49</v>
      </c>
      <c r="J344" t="s">
        <v>2326</v>
      </c>
      <c r="K344" t="s">
        <v>2327</v>
      </c>
      <c r="L344" t="s">
        <v>101</v>
      </c>
      <c r="M344" t="s">
        <v>26</v>
      </c>
      <c r="N344" t="s">
        <v>207</v>
      </c>
      <c r="O344" t="s">
        <v>208</v>
      </c>
      <c r="P344">
        <v>60540</v>
      </c>
      <c r="Q344" t="s">
        <v>104</v>
      </c>
      <c r="R344" t="s">
        <v>2328</v>
      </c>
      <c r="S344" t="s">
        <v>45</v>
      </c>
      <c r="T344" t="s">
        <v>46</v>
      </c>
      <c r="U344" t="s">
        <v>2329</v>
      </c>
      <c r="V344" s="3">
        <v>11.784000000000001</v>
      </c>
      <c r="W344">
        <v>3</v>
      </c>
      <c r="X344" s="2">
        <v>0.2</v>
      </c>
      <c r="Y344" s="13">
        <v>4.2717000000000001</v>
      </c>
      <c r="Z344" s="2">
        <f>Y344/V344</f>
        <v>0.36249999999999999</v>
      </c>
    </row>
    <row r="345" spans="1:26" x14ac:dyDescent="0.25">
      <c r="A345">
        <v>743</v>
      </c>
      <c r="B345" t="s">
        <v>2332</v>
      </c>
      <c r="C345" s="1">
        <v>42609</v>
      </c>
      <c r="D345">
        <f>YEAR(C345)</f>
        <v>2016</v>
      </c>
      <c r="E345">
        <f>MONTH(C345)</f>
        <v>8</v>
      </c>
      <c r="F345" t="str">
        <f>TEXT(Table1[[#This Row],[Order Date]],"mmm")</f>
        <v>Aug</v>
      </c>
      <c r="G345" t="str">
        <f>TEXT(Table1[[#This Row],[Order Date]],"ddd")</f>
        <v>Sat</v>
      </c>
      <c r="H345" s="1">
        <v>42614</v>
      </c>
      <c r="I345" t="s">
        <v>49</v>
      </c>
      <c r="J345" t="s">
        <v>2333</v>
      </c>
      <c r="K345" t="s">
        <v>2334</v>
      </c>
      <c r="L345" t="s">
        <v>25</v>
      </c>
      <c r="M345" t="s">
        <v>26</v>
      </c>
      <c r="N345" t="s">
        <v>808</v>
      </c>
      <c r="O345" t="s">
        <v>103</v>
      </c>
      <c r="P345">
        <v>75220</v>
      </c>
      <c r="Q345" t="s">
        <v>104</v>
      </c>
      <c r="R345" t="s">
        <v>1926</v>
      </c>
      <c r="S345" t="s">
        <v>45</v>
      </c>
      <c r="T345" t="s">
        <v>572</v>
      </c>
      <c r="U345" t="s">
        <v>1927</v>
      </c>
      <c r="V345" s="3">
        <v>51.52</v>
      </c>
      <c r="W345">
        <v>5</v>
      </c>
      <c r="X345" s="2">
        <v>0.2</v>
      </c>
      <c r="Y345" s="13">
        <v>-10.948</v>
      </c>
      <c r="Z345" s="2">
        <f>Y345/V345</f>
        <v>-0.21249999999999999</v>
      </c>
    </row>
    <row r="346" spans="1:26" x14ac:dyDescent="0.25">
      <c r="A346">
        <v>747</v>
      </c>
      <c r="B346" t="s">
        <v>2339</v>
      </c>
      <c r="C346" s="1">
        <v>41786</v>
      </c>
      <c r="D346">
        <f>YEAR(C346)</f>
        <v>2014</v>
      </c>
      <c r="E346">
        <f>MONTH(C346)</f>
        <v>5</v>
      </c>
      <c r="F346" t="str">
        <f>TEXT(Table1[[#This Row],[Order Date]],"mmm")</f>
        <v>May</v>
      </c>
      <c r="G346" t="str">
        <f>TEXT(Table1[[#This Row],[Order Date]],"ddd")</f>
        <v>Tue</v>
      </c>
      <c r="H346" s="1">
        <v>41786</v>
      </c>
      <c r="I346" t="s">
        <v>1276</v>
      </c>
      <c r="J346" t="s">
        <v>1594</v>
      </c>
      <c r="K346" t="s">
        <v>1595</v>
      </c>
      <c r="L346" t="s">
        <v>40</v>
      </c>
      <c r="M346" t="s">
        <v>26</v>
      </c>
      <c r="N346" t="s">
        <v>941</v>
      </c>
      <c r="O346" t="s">
        <v>42</v>
      </c>
      <c r="P346">
        <v>92105</v>
      </c>
      <c r="Q346" t="s">
        <v>43</v>
      </c>
      <c r="R346" t="s">
        <v>919</v>
      </c>
      <c r="S346" t="s">
        <v>31</v>
      </c>
      <c r="T346" t="s">
        <v>55</v>
      </c>
      <c r="U346" t="s">
        <v>920</v>
      </c>
      <c r="V346" s="3">
        <v>567.12</v>
      </c>
      <c r="W346">
        <v>10</v>
      </c>
      <c r="X346" s="2">
        <v>0.2</v>
      </c>
      <c r="Y346" s="13">
        <v>-28.356000000000002</v>
      </c>
      <c r="Z346" s="2">
        <f>Y346/V346</f>
        <v>-0.05</v>
      </c>
    </row>
    <row r="347" spans="1:26" x14ac:dyDescent="0.25">
      <c r="A347">
        <v>749</v>
      </c>
      <c r="B347" t="s">
        <v>2340</v>
      </c>
      <c r="C347" s="1">
        <v>42449</v>
      </c>
      <c r="D347">
        <f>YEAR(C347)</f>
        <v>2016</v>
      </c>
      <c r="E347">
        <f>MONTH(C347)</f>
        <v>3</v>
      </c>
      <c r="F347" t="str">
        <f>TEXT(Table1[[#This Row],[Order Date]],"mmm")</f>
        <v>Mar</v>
      </c>
      <c r="G347" t="str">
        <f>TEXT(Table1[[#This Row],[Order Date]],"ddd")</f>
        <v>Sun</v>
      </c>
      <c r="H347" s="1">
        <v>42451</v>
      </c>
      <c r="I347" t="s">
        <v>22</v>
      </c>
      <c r="J347" t="s">
        <v>2341</v>
      </c>
      <c r="K347" t="s">
        <v>2342</v>
      </c>
      <c r="L347" t="s">
        <v>25</v>
      </c>
      <c r="M347" t="s">
        <v>26</v>
      </c>
      <c r="N347" t="s">
        <v>2343</v>
      </c>
      <c r="O347" t="s">
        <v>208</v>
      </c>
      <c r="P347">
        <v>60201</v>
      </c>
      <c r="Q347" t="s">
        <v>104</v>
      </c>
      <c r="R347" t="s">
        <v>2344</v>
      </c>
      <c r="S347" t="s">
        <v>70</v>
      </c>
      <c r="T347" t="s">
        <v>71</v>
      </c>
      <c r="U347" t="s">
        <v>2345</v>
      </c>
      <c r="V347" s="3">
        <v>11.992000000000001</v>
      </c>
      <c r="W347">
        <v>1</v>
      </c>
      <c r="X347" s="2">
        <v>0.2</v>
      </c>
      <c r="Y347" s="13">
        <v>0.89939999999999998</v>
      </c>
      <c r="Z347" s="2">
        <f>Y347/V347</f>
        <v>7.4999999999999997E-2</v>
      </c>
    </row>
    <row r="348" spans="1:26" x14ac:dyDescent="0.25">
      <c r="A348">
        <v>750</v>
      </c>
      <c r="B348" t="s">
        <v>2346</v>
      </c>
      <c r="C348" s="1">
        <v>43010</v>
      </c>
      <c r="D348">
        <f>YEAR(C348)</f>
        <v>2017</v>
      </c>
      <c r="E348">
        <f>MONTH(C348)</f>
        <v>10</v>
      </c>
      <c r="F348" t="str">
        <f>TEXT(Table1[[#This Row],[Order Date]],"mmm")</f>
        <v>Oct</v>
      </c>
      <c r="G348" t="str">
        <f>TEXT(Table1[[#This Row],[Order Date]],"ddd")</f>
        <v>Mon</v>
      </c>
      <c r="H348" s="1">
        <v>43014</v>
      </c>
      <c r="I348" t="s">
        <v>49</v>
      </c>
      <c r="J348" t="s">
        <v>2347</v>
      </c>
      <c r="K348" t="s">
        <v>2348</v>
      </c>
      <c r="L348" t="s">
        <v>25</v>
      </c>
      <c r="M348" t="s">
        <v>26</v>
      </c>
      <c r="N348" t="s">
        <v>2349</v>
      </c>
      <c r="O348" t="s">
        <v>235</v>
      </c>
      <c r="P348">
        <v>48183</v>
      </c>
      <c r="Q348" t="s">
        <v>104</v>
      </c>
      <c r="R348" t="s">
        <v>2350</v>
      </c>
      <c r="S348" t="s">
        <v>45</v>
      </c>
      <c r="T348" t="s">
        <v>74</v>
      </c>
      <c r="U348" t="s">
        <v>2351</v>
      </c>
      <c r="V348" s="3">
        <v>58.05</v>
      </c>
      <c r="W348">
        <v>3</v>
      </c>
      <c r="X348" s="2">
        <v>0</v>
      </c>
      <c r="Y348" s="13">
        <v>26.702999999999999</v>
      </c>
      <c r="Z348" s="2">
        <f>Y348/V348</f>
        <v>0.46</v>
      </c>
    </row>
    <row r="349" spans="1:26" x14ac:dyDescent="0.25">
      <c r="A349">
        <v>754</v>
      </c>
      <c r="B349" t="s">
        <v>2356</v>
      </c>
      <c r="C349" s="1">
        <v>42467</v>
      </c>
      <c r="D349">
        <f>YEAR(C349)</f>
        <v>2016</v>
      </c>
      <c r="E349">
        <f>MONTH(C349)</f>
        <v>4</v>
      </c>
      <c r="F349" t="str">
        <f>TEXT(Table1[[#This Row],[Order Date]],"mmm")</f>
        <v>Apr</v>
      </c>
      <c r="G349" t="str">
        <f>TEXT(Table1[[#This Row],[Order Date]],"ddd")</f>
        <v>Thu</v>
      </c>
      <c r="H349" s="1">
        <v>42469</v>
      </c>
      <c r="I349" t="s">
        <v>185</v>
      </c>
      <c r="J349" t="s">
        <v>2357</v>
      </c>
      <c r="K349" t="s">
        <v>2358</v>
      </c>
      <c r="L349" t="s">
        <v>40</v>
      </c>
      <c r="M349" t="s">
        <v>26</v>
      </c>
      <c r="N349" t="s">
        <v>126</v>
      </c>
      <c r="O349" t="s">
        <v>42</v>
      </c>
      <c r="P349">
        <v>94110</v>
      </c>
      <c r="Q349" t="s">
        <v>43</v>
      </c>
      <c r="R349" t="s">
        <v>2359</v>
      </c>
      <c r="S349" t="s">
        <v>70</v>
      </c>
      <c r="T349" t="s">
        <v>1202</v>
      </c>
      <c r="U349" t="s">
        <v>2360</v>
      </c>
      <c r="V349" s="3">
        <v>1199.9760000000001</v>
      </c>
      <c r="W349">
        <v>3</v>
      </c>
      <c r="X349" s="2">
        <v>0.2</v>
      </c>
      <c r="Y349" s="13">
        <v>374.99250000000001</v>
      </c>
      <c r="Z349" s="2">
        <f>Y349/V349</f>
        <v>0.3125</v>
      </c>
    </row>
    <row r="350" spans="1:26" x14ac:dyDescent="0.25">
      <c r="A350">
        <v>755</v>
      </c>
      <c r="B350" t="s">
        <v>2361</v>
      </c>
      <c r="C350" s="1">
        <v>42345</v>
      </c>
      <c r="D350">
        <f>YEAR(C350)</f>
        <v>2015</v>
      </c>
      <c r="E350">
        <f>MONTH(C350)</f>
        <v>12</v>
      </c>
      <c r="F350" t="str">
        <f>TEXT(Table1[[#This Row],[Order Date]],"mmm")</f>
        <v>Dec</v>
      </c>
      <c r="G350" t="str">
        <f>TEXT(Table1[[#This Row],[Order Date]],"ddd")</f>
        <v>Mon</v>
      </c>
      <c r="H350" s="1">
        <v>42350</v>
      </c>
      <c r="I350" t="s">
        <v>49</v>
      </c>
      <c r="J350" t="s">
        <v>1951</v>
      </c>
      <c r="K350" t="s">
        <v>1952</v>
      </c>
      <c r="L350" t="s">
        <v>25</v>
      </c>
      <c r="M350" t="s">
        <v>26</v>
      </c>
      <c r="N350" t="s">
        <v>41</v>
      </c>
      <c r="O350" t="s">
        <v>42</v>
      </c>
      <c r="P350">
        <v>90036</v>
      </c>
      <c r="Q350" t="s">
        <v>43</v>
      </c>
      <c r="R350" t="s">
        <v>2147</v>
      </c>
      <c r="S350" t="s">
        <v>31</v>
      </c>
      <c r="T350" t="s">
        <v>64</v>
      </c>
      <c r="U350" t="s">
        <v>2148</v>
      </c>
      <c r="V350" s="3">
        <v>79.92</v>
      </c>
      <c r="W350">
        <v>4</v>
      </c>
      <c r="X350" s="2">
        <v>0</v>
      </c>
      <c r="Y350" s="13">
        <v>28.7712</v>
      </c>
      <c r="Z350" s="2">
        <f>Y350/V350</f>
        <v>0.36</v>
      </c>
    </row>
    <row r="351" spans="1:26" x14ac:dyDescent="0.25">
      <c r="A351">
        <v>756</v>
      </c>
      <c r="B351" t="s">
        <v>2362</v>
      </c>
      <c r="C351" s="1">
        <v>42631</v>
      </c>
      <c r="D351">
        <f>YEAR(C351)</f>
        <v>2016</v>
      </c>
      <c r="E351">
        <f>MONTH(C351)</f>
        <v>9</v>
      </c>
      <c r="F351" t="str">
        <f>TEXT(Table1[[#This Row],[Order Date]],"mmm")</f>
        <v>Sep</v>
      </c>
      <c r="G351" t="str">
        <f>TEXT(Table1[[#This Row],[Order Date]],"ddd")</f>
        <v>Sun</v>
      </c>
      <c r="H351" s="1">
        <v>42635</v>
      </c>
      <c r="I351" t="s">
        <v>49</v>
      </c>
      <c r="J351" t="s">
        <v>1988</v>
      </c>
      <c r="K351" t="s">
        <v>1989</v>
      </c>
      <c r="L351" t="s">
        <v>40</v>
      </c>
      <c r="M351" t="s">
        <v>26</v>
      </c>
      <c r="N351" t="s">
        <v>1504</v>
      </c>
      <c r="O351" t="s">
        <v>53</v>
      </c>
      <c r="P351">
        <v>32216</v>
      </c>
      <c r="Q351" t="s">
        <v>29</v>
      </c>
      <c r="R351" t="s">
        <v>2363</v>
      </c>
      <c r="S351" t="s">
        <v>31</v>
      </c>
      <c r="T351" t="s">
        <v>55</v>
      </c>
      <c r="U351" t="s">
        <v>2364</v>
      </c>
      <c r="V351" s="3">
        <v>383.43799999999999</v>
      </c>
      <c r="W351">
        <v>4</v>
      </c>
      <c r="X351" s="2">
        <v>0.45</v>
      </c>
      <c r="Y351" s="13">
        <v>-167.3184</v>
      </c>
      <c r="Z351" s="2">
        <f>Y351/V351</f>
        <v>-0.43636363636363634</v>
      </c>
    </row>
    <row r="352" spans="1:26" x14ac:dyDescent="0.25">
      <c r="A352">
        <v>757</v>
      </c>
      <c r="B352" t="s">
        <v>2365</v>
      </c>
      <c r="C352" s="1">
        <v>42002</v>
      </c>
      <c r="D352">
        <f>YEAR(C352)</f>
        <v>2014</v>
      </c>
      <c r="E352">
        <f>MONTH(C352)</f>
        <v>12</v>
      </c>
      <c r="F352" t="str">
        <f>TEXT(Table1[[#This Row],[Order Date]],"mmm")</f>
        <v>Dec</v>
      </c>
      <c r="G352" t="str">
        <f>TEXT(Table1[[#This Row],[Order Date]],"ddd")</f>
        <v>Mon</v>
      </c>
      <c r="H352" s="1">
        <v>42006</v>
      </c>
      <c r="I352" t="s">
        <v>49</v>
      </c>
      <c r="J352" t="s">
        <v>2366</v>
      </c>
      <c r="K352" t="s">
        <v>2367</v>
      </c>
      <c r="L352" t="s">
        <v>25</v>
      </c>
      <c r="M352" t="s">
        <v>26</v>
      </c>
      <c r="N352" t="s">
        <v>2368</v>
      </c>
      <c r="O352" t="s">
        <v>226</v>
      </c>
      <c r="P352">
        <v>55016</v>
      </c>
      <c r="Q352" t="s">
        <v>104</v>
      </c>
      <c r="R352" t="s">
        <v>2203</v>
      </c>
      <c r="S352" t="s">
        <v>45</v>
      </c>
      <c r="T352" t="s">
        <v>58</v>
      </c>
      <c r="U352" t="s">
        <v>2204</v>
      </c>
      <c r="V352" s="3">
        <v>24.56</v>
      </c>
      <c r="W352">
        <v>2</v>
      </c>
      <c r="X352" s="2">
        <v>0</v>
      </c>
      <c r="Y352" s="13">
        <v>6.8768000000000002</v>
      </c>
      <c r="Z352" s="2">
        <f>Y352/V352</f>
        <v>0.28000000000000003</v>
      </c>
    </row>
    <row r="353" spans="1:26" x14ac:dyDescent="0.25">
      <c r="A353">
        <v>759</v>
      </c>
      <c r="B353" t="s">
        <v>2369</v>
      </c>
      <c r="C353" s="1">
        <v>42939</v>
      </c>
      <c r="D353">
        <f>YEAR(C353)</f>
        <v>2017</v>
      </c>
      <c r="E353">
        <f>MONTH(C353)</f>
        <v>7</v>
      </c>
      <c r="F353" t="str">
        <f>TEXT(Table1[[#This Row],[Order Date]],"mmm")</f>
        <v>Jul</v>
      </c>
      <c r="G353" t="str">
        <f>TEXT(Table1[[#This Row],[Order Date]],"ddd")</f>
        <v>Sun</v>
      </c>
      <c r="H353" s="1">
        <v>42944</v>
      </c>
      <c r="I353" t="s">
        <v>49</v>
      </c>
      <c r="J353" t="s">
        <v>2370</v>
      </c>
      <c r="K353" t="s">
        <v>2371</v>
      </c>
      <c r="L353" t="s">
        <v>40</v>
      </c>
      <c r="M353" t="s">
        <v>26</v>
      </c>
      <c r="N353" t="s">
        <v>263</v>
      </c>
      <c r="O353" t="s">
        <v>264</v>
      </c>
      <c r="P353">
        <v>10009</v>
      </c>
      <c r="Q353" t="s">
        <v>145</v>
      </c>
      <c r="R353" t="s">
        <v>1983</v>
      </c>
      <c r="S353" t="s">
        <v>45</v>
      </c>
      <c r="T353" t="s">
        <v>74</v>
      </c>
      <c r="U353" t="s">
        <v>1984</v>
      </c>
      <c r="V353" s="3">
        <v>13.128</v>
      </c>
      <c r="W353">
        <v>3</v>
      </c>
      <c r="X353" s="2">
        <v>0.2</v>
      </c>
      <c r="Y353" s="13">
        <v>4.2666000000000004</v>
      </c>
      <c r="Z353" s="2">
        <f>Y353/V353</f>
        <v>0.32500000000000001</v>
      </c>
    </row>
    <row r="354" spans="1:26" x14ac:dyDescent="0.25">
      <c r="A354">
        <v>760</v>
      </c>
      <c r="B354" t="s">
        <v>2372</v>
      </c>
      <c r="C354" s="1">
        <v>42996</v>
      </c>
      <c r="D354">
        <f>YEAR(C354)</f>
        <v>2017</v>
      </c>
      <c r="E354">
        <f>MONTH(C354)</f>
        <v>9</v>
      </c>
      <c r="F354" t="str">
        <f>TEXT(Table1[[#This Row],[Order Date]],"mmm")</f>
        <v>Sep</v>
      </c>
      <c r="G354" t="str">
        <f>TEXT(Table1[[#This Row],[Order Date]],"ddd")</f>
        <v>Mon</v>
      </c>
      <c r="H354" s="1">
        <v>43000</v>
      </c>
      <c r="I354" t="s">
        <v>49</v>
      </c>
      <c r="J354" t="s">
        <v>2373</v>
      </c>
      <c r="K354" t="s">
        <v>2374</v>
      </c>
      <c r="L354" t="s">
        <v>40</v>
      </c>
      <c r="M354" t="s">
        <v>26</v>
      </c>
      <c r="N354" t="s">
        <v>1817</v>
      </c>
      <c r="O354" t="s">
        <v>113</v>
      </c>
      <c r="P354">
        <v>54302</v>
      </c>
      <c r="Q354" t="s">
        <v>104</v>
      </c>
      <c r="R354" t="s">
        <v>553</v>
      </c>
      <c r="S354" t="s">
        <v>45</v>
      </c>
      <c r="T354" t="s">
        <v>89</v>
      </c>
      <c r="U354" t="s">
        <v>2151</v>
      </c>
      <c r="V354" s="3">
        <v>22.72</v>
      </c>
      <c r="W354">
        <v>4</v>
      </c>
      <c r="X354" s="2">
        <v>0</v>
      </c>
      <c r="Y354" s="13">
        <v>10.224</v>
      </c>
      <c r="Z354" s="2">
        <f>Y354/V354</f>
        <v>0.45</v>
      </c>
    </row>
    <row r="355" spans="1:26" x14ac:dyDescent="0.25">
      <c r="A355">
        <v>761</v>
      </c>
      <c r="B355" t="s">
        <v>2375</v>
      </c>
      <c r="C355" s="1">
        <v>42247</v>
      </c>
      <c r="D355">
        <f>YEAR(C355)</f>
        <v>2015</v>
      </c>
      <c r="E355">
        <f>MONTH(C355)</f>
        <v>8</v>
      </c>
      <c r="F355" t="str">
        <f>TEXT(Table1[[#This Row],[Order Date]],"mmm")</f>
        <v>Aug</v>
      </c>
      <c r="G355" t="str">
        <f>TEXT(Table1[[#This Row],[Order Date]],"ddd")</f>
        <v>Mon</v>
      </c>
      <c r="H355" s="1">
        <v>42252</v>
      </c>
      <c r="I355" t="s">
        <v>49</v>
      </c>
      <c r="J355" t="s">
        <v>1981</v>
      </c>
      <c r="K355" t="s">
        <v>1982</v>
      </c>
      <c r="L355" t="s">
        <v>25</v>
      </c>
      <c r="M355" t="s">
        <v>26</v>
      </c>
      <c r="N355" t="s">
        <v>41</v>
      </c>
      <c r="O355" t="s">
        <v>42</v>
      </c>
      <c r="P355">
        <v>90004</v>
      </c>
      <c r="Q355" t="s">
        <v>43</v>
      </c>
      <c r="R355" t="s">
        <v>1869</v>
      </c>
      <c r="S355" t="s">
        <v>45</v>
      </c>
      <c r="T355" t="s">
        <v>89</v>
      </c>
      <c r="U355" t="s">
        <v>1870</v>
      </c>
      <c r="V355" s="3">
        <v>58.32</v>
      </c>
      <c r="W355">
        <v>9</v>
      </c>
      <c r="X355" s="2">
        <v>0</v>
      </c>
      <c r="Y355" s="13">
        <v>27.993600000000001</v>
      </c>
      <c r="Z355" s="2">
        <f>Y355/V355</f>
        <v>0.48</v>
      </c>
    </row>
    <row r="356" spans="1:26" x14ac:dyDescent="0.25">
      <c r="A356">
        <v>762</v>
      </c>
      <c r="B356" t="s">
        <v>2376</v>
      </c>
      <c r="C356" s="1">
        <v>43042</v>
      </c>
      <c r="D356">
        <f>YEAR(C356)</f>
        <v>2017</v>
      </c>
      <c r="E356">
        <f>MONTH(C356)</f>
        <v>11</v>
      </c>
      <c r="F356" t="str">
        <f>TEXT(Table1[[#This Row],[Order Date]],"mmm")</f>
        <v>Nov</v>
      </c>
      <c r="G356" t="str">
        <f>TEXT(Table1[[#This Row],[Order Date]],"ddd")</f>
        <v>Fri</v>
      </c>
      <c r="H356" s="1">
        <v>43046</v>
      </c>
      <c r="I356" t="s">
        <v>49</v>
      </c>
      <c r="J356" t="s">
        <v>364</v>
      </c>
      <c r="K356" t="s">
        <v>365</v>
      </c>
      <c r="L356" t="s">
        <v>40</v>
      </c>
      <c r="M356" t="s">
        <v>26</v>
      </c>
      <c r="N356" t="s">
        <v>1709</v>
      </c>
      <c r="O356" t="s">
        <v>1258</v>
      </c>
      <c r="P356">
        <v>30318</v>
      </c>
      <c r="Q356" t="s">
        <v>29</v>
      </c>
      <c r="R356" t="s">
        <v>2377</v>
      </c>
      <c r="S356" t="s">
        <v>45</v>
      </c>
      <c r="T356" t="s">
        <v>46</v>
      </c>
      <c r="U356" t="s">
        <v>2378</v>
      </c>
      <c r="V356" s="3">
        <v>12.39</v>
      </c>
      <c r="W356">
        <v>3</v>
      </c>
      <c r="X356" s="2">
        <v>0</v>
      </c>
      <c r="Y356" s="13">
        <v>5.6993999999999998</v>
      </c>
      <c r="Z356" s="2">
        <f>Y356/V356</f>
        <v>0.45999999999999996</v>
      </c>
    </row>
    <row r="357" spans="1:26" x14ac:dyDescent="0.25">
      <c r="A357">
        <v>763</v>
      </c>
      <c r="B357" t="s">
        <v>2379</v>
      </c>
      <c r="C357" s="1">
        <v>42043</v>
      </c>
      <c r="D357">
        <f>YEAR(C357)</f>
        <v>2015</v>
      </c>
      <c r="E357">
        <f>MONTH(C357)</f>
        <v>2</v>
      </c>
      <c r="F357" t="str">
        <f>TEXT(Table1[[#This Row],[Order Date]],"mmm")</f>
        <v>Feb</v>
      </c>
      <c r="G357" t="str">
        <f>TEXT(Table1[[#This Row],[Order Date]],"ddd")</f>
        <v>Sun</v>
      </c>
      <c r="H357" s="1">
        <v>42048</v>
      </c>
      <c r="I357" t="s">
        <v>49</v>
      </c>
      <c r="J357" t="s">
        <v>2380</v>
      </c>
      <c r="K357" t="s">
        <v>2381</v>
      </c>
      <c r="L357" t="s">
        <v>25</v>
      </c>
      <c r="M357" t="s">
        <v>26</v>
      </c>
      <c r="N357" t="s">
        <v>490</v>
      </c>
      <c r="O357" t="s">
        <v>491</v>
      </c>
      <c r="P357">
        <v>43229</v>
      </c>
      <c r="Q357" t="s">
        <v>145</v>
      </c>
      <c r="R357" t="s">
        <v>685</v>
      </c>
      <c r="S357" t="s">
        <v>70</v>
      </c>
      <c r="T357" t="s">
        <v>71</v>
      </c>
      <c r="U357" t="s">
        <v>686</v>
      </c>
      <c r="V357" s="3">
        <v>107.982</v>
      </c>
      <c r="W357">
        <v>3</v>
      </c>
      <c r="X357" s="2">
        <v>0.4</v>
      </c>
      <c r="Y357" s="13">
        <v>-26.9955</v>
      </c>
      <c r="Z357" s="2">
        <f>Y357/V357</f>
        <v>-0.25</v>
      </c>
    </row>
    <row r="358" spans="1:26" x14ac:dyDescent="0.25">
      <c r="A358">
        <v>764</v>
      </c>
      <c r="B358" t="s">
        <v>2382</v>
      </c>
      <c r="C358" s="1">
        <v>41652</v>
      </c>
      <c r="D358">
        <f>YEAR(C358)</f>
        <v>2014</v>
      </c>
      <c r="E358">
        <f>MONTH(C358)</f>
        <v>1</v>
      </c>
      <c r="F358" t="str">
        <f>TEXT(Table1[[#This Row],[Order Date]],"mmm")</f>
        <v>Jan</v>
      </c>
      <c r="G358" t="str">
        <f>TEXT(Table1[[#This Row],[Order Date]],"ddd")</f>
        <v>Mon</v>
      </c>
      <c r="H358" s="1">
        <v>41654</v>
      </c>
      <c r="I358" t="s">
        <v>22</v>
      </c>
      <c r="J358" t="s">
        <v>2383</v>
      </c>
      <c r="K358" t="s">
        <v>2384</v>
      </c>
      <c r="L358" t="s">
        <v>40</v>
      </c>
      <c r="M358" t="s">
        <v>26</v>
      </c>
      <c r="N358" t="s">
        <v>2385</v>
      </c>
      <c r="O358" t="s">
        <v>729</v>
      </c>
      <c r="P358">
        <v>71111</v>
      </c>
      <c r="Q358" t="s">
        <v>29</v>
      </c>
      <c r="R358" t="s">
        <v>661</v>
      </c>
      <c r="S358" t="s">
        <v>45</v>
      </c>
      <c r="T358" t="s">
        <v>170</v>
      </c>
      <c r="U358" t="s">
        <v>662</v>
      </c>
      <c r="V358" s="3">
        <v>11.36</v>
      </c>
      <c r="W358">
        <v>2</v>
      </c>
      <c r="X358" s="2">
        <v>0</v>
      </c>
      <c r="Y358" s="13">
        <v>5.3391999999999999</v>
      </c>
      <c r="Z358" s="2">
        <f>Y358/V358</f>
        <v>0.47000000000000003</v>
      </c>
    </row>
    <row r="359" spans="1:26" x14ac:dyDescent="0.25">
      <c r="A359">
        <v>769</v>
      </c>
      <c r="B359" t="s">
        <v>2394</v>
      </c>
      <c r="C359" s="1">
        <v>41773</v>
      </c>
      <c r="D359">
        <f>YEAR(C359)</f>
        <v>2014</v>
      </c>
      <c r="E359">
        <f>MONTH(C359)</f>
        <v>5</v>
      </c>
      <c r="F359" t="str">
        <f>TEXT(Table1[[#This Row],[Order Date]],"mmm")</f>
        <v>May</v>
      </c>
      <c r="G359" t="str">
        <f>TEXT(Table1[[#This Row],[Order Date]],"ddd")</f>
        <v>Wed</v>
      </c>
      <c r="H359" s="1">
        <v>41779</v>
      </c>
      <c r="I359" t="s">
        <v>49</v>
      </c>
      <c r="J359" t="s">
        <v>2395</v>
      </c>
      <c r="K359" t="s">
        <v>2396</v>
      </c>
      <c r="L359" t="s">
        <v>40</v>
      </c>
      <c r="M359" t="s">
        <v>26</v>
      </c>
      <c r="N359" t="s">
        <v>1139</v>
      </c>
      <c r="O359" t="s">
        <v>53</v>
      </c>
      <c r="P359">
        <v>33710</v>
      </c>
      <c r="Q359" t="s">
        <v>29</v>
      </c>
      <c r="R359" t="s">
        <v>2397</v>
      </c>
      <c r="S359" t="s">
        <v>31</v>
      </c>
      <c r="T359" t="s">
        <v>64</v>
      </c>
      <c r="U359" t="s">
        <v>2398</v>
      </c>
      <c r="V359" s="3">
        <v>310.88</v>
      </c>
      <c r="W359">
        <v>2</v>
      </c>
      <c r="X359" s="2">
        <v>0.2</v>
      </c>
      <c r="Y359" s="13">
        <v>23.315999999999999</v>
      </c>
      <c r="Z359" s="2">
        <f>Y359/V359</f>
        <v>7.4999999999999997E-2</v>
      </c>
    </row>
    <row r="360" spans="1:26" x14ac:dyDescent="0.25">
      <c r="A360">
        <v>770</v>
      </c>
      <c r="B360" t="s">
        <v>2399</v>
      </c>
      <c r="C360" s="1">
        <v>42509</v>
      </c>
      <c r="D360">
        <f>YEAR(C360)</f>
        <v>2016</v>
      </c>
      <c r="E360">
        <f>MONTH(C360)</f>
        <v>5</v>
      </c>
      <c r="F360" t="str">
        <f>TEXT(Table1[[#This Row],[Order Date]],"mmm")</f>
        <v>May</v>
      </c>
      <c r="G360" t="str">
        <f>TEXT(Table1[[#This Row],[Order Date]],"ddd")</f>
        <v>Thu</v>
      </c>
      <c r="H360" s="1">
        <v>42514</v>
      </c>
      <c r="I360" t="s">
        <v>49</v>
      </c>
      <c r="J360" t="s">
        <v>817</v>
      </c>
      <c r="K360" t="s">
        <v>818</v>
      </c>
      <c r="L360" t="s">
        <v>25</v>
      </c>
      <c r="M360" t="s">
        <v>26</v>
      </c>
      <c r="N360" t="s">
        <v>1117</v>
      </c>
      <c r="O360" t="s">
        <v>312</v>
      </c>
      <c r="P360">
        <v>22204</v>
      </c>
      <c r="Q360" t="s">
        <v>29</v>
      </c>
      <c r="R360" t="s">
        <v>2400</v>
      </c>
      <c r="S360" t="s">
        <v>31</v>
      </c>
      <c r="T360" t="s">
        <v>35</v>
      </c>
      <c r="U360" t="s">
        <v>2401</v>
      </c>
      <c r="V360" s="3">
        <v>641.96</v>
      </c>
      <c r="W360">
        <v>2</v>
      </c>
      <c r="X360" s="2">
        <v>0</v>
      </c>
      <c r="Y360" s="13">
        <v>179.74879999999999</v>
      </c>
      <c r="Z360" s="2">
        <f>Y360/V360</f>
        <v>0.27999999999999997</v>
      </c>
    </row>
    <row r="361" spans="1:26" x14ac:dyDescent="0.25">
      <c r="A361">
        <v>771</v>
      </c>
      <c r="B361" t="s">
        <v>2402</v>
      </c>
      <c r="C361" s="1">
        <v>42765</v>
      </c>
      <c r="D361">
        <f>YEAR(C361)</f>
        <v>2017</v>
      </c>
      <c r="E361">
        <f>MONTH(C361)</f>
        <v>1</v>
      </c>
      <c r="F361" t="str">
        <f>TEXT(Table1[[#This Row],[Order Date]],"mmm")</f>
        <v>Jan</v>
      </c>
      <c r="G361" t="str">
        <f>TEXT(Table1[[#This Row],[Order Date]],"ddd")</f>
        <v>Mon</v>
      </c>
      <c r="H361" s="1">
        <v>42771</v>
      </c>
      <c r="I361" t="s">
        <v>49</v>
      </c>
      <c r="J361" t="s">
        <v>2403</v>
      </c>
      <c r="K361" t="s">
        <v>2404</v>
      </c>
      <c r="L361" t="s">
        <v>40</v>
      </c>
      <c r="M361" t="s">
        <v>26</v>
      </c>
      <c r="N361" t="s">
        <v>1364</v>
      </c>
      <c r="O361" t="s">
        <v>482</v>
      </c>
      <c r="P361">
        <v>50315</v>
      </c>
      <c r="Q361" t="s">
        <v>104</v>
      </c>
      <c r="R361" t="s">
        <v>2405</v>
      </c>
      <c r="S361" t="s">
        <v>45</v>
      </c>
      <c r="T361" t="s">
        <v>74</v>
      </c>
      <c r="U361" t="s">
        <v>2406</v>
      </c>
      <c r="V361" s="3">
        <v>18.28</v>
      </c>
      <c r="W361">
        <v>2</v>
      </c>
      <c r="X361" s="2">
        <v>0</v>
      </c>
      <c r="Y361" s="13">
        <v>9.14</v>
      </c>
      <c r="Z361" s="2">
        <f>Y361/V361</f>
        <v>0.5</v>
      </c>
    </row>
    <row r="362" spans="1:26" x14ac:dyDescent="0.25">
      <c r="A362">
        <v>777</v>
      </c>
      <c r="B362" t="s">
        <v>2413</v>
      </c>
      <c r="C362" s="1">
        <v>41819</v>
      </c>
      <c r="D362">
        <f>YEAR(C362)</f>
        <v>2014</v>
      </c>
      <c r="E362">
        <f>MONTH(C362)</f>
        <v>6</v>
      </c>
      <c r="F362" t="str">
        <f>TEXT(Table1[[#This Row],[Order Date]],"mmm")</f>
        <v>Jun</v>
      </c>
      <c r="G362" t="str">
        <f>TEXT(Table1[[#This Row],[Order Date]],"ddd")</f>
        <v>Sun</v>
      </c>
      <c r="H362" s="1">
        <v>41826</v>
      </c>
      <c r="I362" t="s">
        <v>49</v>
      </c>
      <c r="J362" t="s">
        <v>2414</v>
      </c>
      <c r="K362" t="s">
        <v>2415</v>
      </c>
      <c r="L362" t="s">
        <v>25</v>
      </c>
      <c r="M362" t="s">
        <v>26</v>
      </c>
      <c r="N362" t="s">
        <v>999</v>
      </c>
      <c r="O362" t="s">
        <v>491</v>
      </c>
      <c r="P362">
        <v>45231</v>
      </c>
      <c r="Q362" t="s">
        <v>145</v>
      </c>
      <c r="R362" t="s">
        <v>2416</v>
      </c>
      <c r="S362" t="s">
        <v>45</v>
      </c>
      <c r="T362" t="s">
        <v>67</v>
      </c>
      <c r="U362" t="s">
        <v>2417</v>
      </c>
      <c r="V362" s="3">
        <v>32.76</v>
      </c>
      <c r="W362">
        <v>7</v>
      </c>
      <c r="X362" s="2">
        <v>0.2</v>
      </c>
      <c r="Y362" s="13">
        <v>3.6855000000000002</v>
      </c>
      <c r="Z362" s="2">
        <f>Y362/V362</f>
        <v>0.11250000000000002</v>
      </c>
    </row>
    <row r="363" spans="1:26" x14ac:dyDescent="0.25">
      <c r="A363">
        <v>778</v>
      </c>
      <c r="B363" t="s">
        <v>2418</v>
      </c>
      <c r="C363" s="1">
        <v>42237</v>
      </c>
      <c r="D363">
        <f>YEAR(C363)</f>
        <v>2015</v>
      </c>
      <c r="E363">
        <f>MONTH(C363)</f>
        <v>8</v>
      </c>
      <c r="F363" t="str">
        <f>TEXT(Table1[[#This Row],[Order Date]],"mmm")</f>
        <v>Aug</v>
      </c>
      <c r="G363" t="str">
        <f>TEXT(Table1[[#This Row],[Order Date]],"ddd")</f>
        <v>Fri</v>
      </c>
      <c r="H363" s="1">
        <v>42239</v>
      </c>
      <c r="I363" t="s">
        <v>185</v>
      </c>
      <c r="J363" t="s">
        <v>1058</v>
      </c>
      <c r="K363" t="s">
        <v>1059</v>
      </c>
      <c r="L363" t="s">
        <v>101</v>
      </c>
      <c r="M363" t="s">
        <v>26</v>
      </c>
      <c r="N363" t="s">
        <v>126</v>
      </c>
      <c r="O363" t="s">
        <v>42</v>
      </c>
      <c r="P363">
        <v>94110</v>
      </c>
      <c r="Q363" t="s">
        <v>43</v>
      </c>
      <c r="R363" t="s">
        <v>2419</v>
      </c>
      <c r="S363" t="s">
        <v>31</v>
      </c>
      <c r="T363" t="s">
        <v>35</v>
      </c>
      <c r="U363" t="s">
        <v>2420</v>
      </c>
      <c r="V363" s="3">
        <v>544.00800000000004</v>
      </c>
      <c r="W363">
        <v>3</v>
      </c>
      <c r="X363" s="2">
        <v>0.2</v>
      </c>
      <c r="Y363" s="13">
        <v>40.800600000000003</v>
      </c>
      <c r="Z363" s="2">
        <f>Y363/V363</f>
        <v>7.4999999999999997E-2</v>
      </c>
    </row>
    <row r="364" spans="1:26" x14ac:dyDescent="0.25">
      <c r="A364">
        <v>782</v>
      </c>
      <c r="B364" t="s">
        <v>2423</v>
      </c>
      <c r="C364" s="1">
        <v>42280</v>
      </c>
      <c r="D364">
        <f>YEAR(C364)</f>
        <v>2015</v>
      </c>
      <c r="E364">
        <f>MONTH(C364)</f>
        <v>10</v>
      </c>
      <c r="F364" t="str">
        <f>TEXT(Table1[[#This Row],[Order Date]],"mmm")</f>
        <v>Oct</v>
      </c>
      <c r="G364" t="str">
        <f>TEXT(Table1[[#This Row],[Order Date]],"ddd")</f>
        <v>Sat</v>
      </c>
      <c r="H364" s="1">
        <v>42283</v>
      </c>
      <c r="I364" t="s">
        <v>22</v>
      </c>
      <c r="J364" t="s">
        <v>2424</v>
      </c>
      <c r="K364" t="s">
        <v>2425</v>
      </c>
      <c r="L364" t="s">
        <v>25</v>
      </c>
      <c r="M364" t="s">
        <v>26</v>
      </c>
      <c r="N364" t="s">
        <v>490</v>
      </c>
      <c r="O364" t="s">
        <v>491</v>
      </c>
      <c r="P364">
        <v>43229</v>
      </c>
      <c r="Q364" t="s">
        <v>145</v>
      </c>
      <c r="R364" t="s">
        <v>1571</v>
      </c>
      <c r="S364" t="s">
        <v>45</v>
      </c>
      <c r="T364" t="s">
        <v>74</v>
      </c>
      <c r="U364" t="s">
        <v>1572</v>
      </c>
      <c r="V364" s="3">
        <v>32.07</v>
      </c>
      <c r="W364">
        <v>5</v>
      </c>
      <c r="X364" s="2">
        <v>0.7</v>
      </c>
      <c r="Y364" s="13">
        <v>-22.449000000000002</v>
      </c>
      <c r="Z364" s="2">
        <f>Y364/V364</f>
        <v>-0.70000000000000007</v>
      </c>
    </row>
    <row r="365" spans="1:26" x14ac:dyDescent="0.25">
      <c r="A365">
        <v>786</v>
      </c>
      <c r="B365" t="s">
        <v>2430</v>
      </c>
      <c r="C365" s="1">
        <v>42147</v>
      </c>
      <c r="D365">
        <f>YEAR(C365)</f>
        <v>2015</v>
      </c>
      <c r="E365">
        <f>MONTH(C365)</f>
        <v>5</v>
      </c>
      <c r="F365" t="str">
        <f>TEXT(Table1[[#This Row],[Order Date]],"mmm")</f>
        <v>May</v>
      </c>
      <c r="G365" t="str">
        <f>TEXT(Table1[[#This Row],[Order Date]],"ddd")</f>
        <v>Sat</v>
      </c>
      <c r="H365" s="1">
        <v>42152</v>
      </c>
      <c r="I365" t="s">
        <v>49</v>
      </c>
      <c r="J365" t="s">
        <v>888</v>
      </c>
      <c r="K365" t="s">
        <v>889</v>
      </c>
      <c r="L365" t="s">
        <v>40</v>
      </c>
      <c r="M365" t="s">
        <v>26</v>
      </c>
      <c r="N365" t="s">
        <v>375</v>
      </c>
      <c r="O365" t="s">
        <v>376</v>
      </c>
      <c r="P365">
        <v>29203</v>
      </c>
      <c r="Q365" t="s">
        <v>29</v>
      </c>
      <c r="R365" t="s">
        <v>2431</v>
      </c>
      <c r="S365" t="s">
        <v>45</v>
      </c>
      <c r="T365" t="s">
        <v>170</v>
      </c>
      <c r="U365" t="s">
        <v>2432</v>
      </c>
      <c r="V365" s="3">
        <v>186.69</v>
      </c>
      <c r="W365">
        <v>3</v>
      </c>
      <c r="X365" s="2">
        <v>0</v>
      </c>
      <c r="Y365" s="13">
        <v>87.744299999999996</v>
      </c>
      <c r="Z365" s="2">
        <f>Y365/V365</f>
        <v>0.47</v>
      </c>
    </row>
    <row r="366" spans="1:26" x14ac:dyDescent="0.25">
      <c r="A366">
        <v>787</v>
      </c>
      <c r="B366" t="s">
        <v>2433</v>
      </c>
      <c r="C366" s="1">
        <v>42811</v>
      </c>
      <c r="D366">
        <f>YEAR(C366)</f>
        <v>2017</v>
      </c>
      <c r="E366">
        <f>MONTH(C366)</f>
        <v>3</v>
      </c>
      <c r="F366" t="str">
        <f>TEXT(Table1[[#This Row],[Order Date]],"mmm")</f>
        <v>Mar</v>
      </c>
      <c r="G366" t="str">
        <f>TEXT(Table1[[#This Row],[Order Date]],"ddd")</f>
        <v>Fri</v>
      </c>
      <c r="H366" s="1">
        <v>42815</v>
      </c>
      <c r="I366" t="s">
        <v>22</v>
      </c>
      <c r="J366" t="s">
        <v>479</v>
      </c>
      <c r="K366" t="s">
        <v>480</v>
      </c>
      <c r="L366" t="s">
        <v>25</v>
      </c>
      <c r="M366" t="s">
        <v>26</v>
      </c>
      <c r="N366" t="s">
        <v>2434</v>
      </c>
      <c r="O366" t="s">
        <v>42</v>
      </c>
      <c r="P366">
        <v>93534</v>
      </c>
      <c r="Q366" t="s">
        <v>43</v>
      </c>
      <c r="R366" t="s">
        <v>2435</v>
      </c>
      <c r="S366" t="s">
        <v>45</v>
      </c>
      <c r="T366" t="s">
        <v>74</v>
      </c>
      <c r="U366" t="s">
        <v>2436</v>
      </c>
      <c r="V366" s="3">
        <v>17.456</v>
      </c>
      <c r="W366">
        <v>2</v>
      </c>
      <c r="X366" s="2">
        <v>0.2</v>
      </c>
      <c r="Y366" s="13">
        <v>5.8914</v>
      </c>
      <c r="Z366" s="2">
        <f>Y366/V366</f>
        <v>0.33750000000000002</v>
      </c>
    </row>
    <row r="367" spans="1:26" x14ac:dyDescent="0.25">
      <c r="A367">
        <v>788</v>
      </c>
      <c r="B367" t="s">
        <v>2437</v>
      </c>
      <c r="C367" s="1">
        <v>42350</v>
      </c>
      <c r="D367">
        <f>YEAR(C367)</f>
        <v>2015</v>
      </c>
      <c r="E367">
        <f>MONTH(C367)</f>
        <v>12</v>
      </c>
      <c r="F367" t="str">
        <f>TEXT(Table1[[#This Row],[Order Date]],"mmm")</f>
        <v>Dec</v>
      </c>
      <c r="G367" t="str">
        <f>TEXT(Table1[[#This Row],[Order Date]],"ddd")</f>
        <v>Sat</v>
      </c>
      <c r="H367" s="1">
        <v>42354</v>
      </c>
      <c r="I367" t="s">
        <v>49</v>
      </c>
      <c r="J367" t="s">
        <v>2438</v>
      </c>
      <c r="K367" t="s">
        <v>2439</v>
      </c>
      <c r="L367" t="s">
        <v>25</v>
      </c>
      <c r="M367" t="s">
        <v>26</v>
      </c>
      <c r="N367" t="s">
        <v>2434</v>
      </c>
      <c r="O367" t="s">
        <v>42</v>
      </c>
      <c r="P367">
        <v>93534</v>
      </c>
      <c r="Q367" t="s">
        <v>43</v>
      </c>
      <c r="R367" t="s">
        <v>2440</v>
      </c>
      <c r="S367" t="s">
        <v>31</v>
      </c>
      <c r="T367" t="s">
        <v>35</v>
      </c>
      <c r="U367" t="s">
        <v>2441</v>
      </c>
      <c r="V367" s="3">
        <v>348.928</v>
      </c>
      <c r="W367">
        <v>2</v>
      </c>
      <c r="X367" s="2">
        <v>0.2</v>
      </c>
      <c r="Y367" s="13">
        <v>34.892800000000001</v>
      </c>
      <c r="Z367" s="2">
        <f>Y367/V367</f>
        <v>0.1</v>
      </c>
    </row>
    <row r="368" spans="1:26" x14ac:dyDescent="0.25">
      <c r="A368">
        <v>789</v>
      </c>
      <c r="B368" t="s">
        <v>2442</v>
      </c>
      <c r="C368" s="1">
        <v>42181</v>
      </c>
      <c r="D368">
        <f>YEAR(C368)</f>
        <v>2015</v>
      </c>
      <c r="E368">
        <f>MONTH(C368)</f>
        <v>6</v>
      </c>
      <c r="F368" t="str">
        <f>TEXT(Table1[[#This Row],[Order Date]],"mmm")</f>
        <v>Jun</v>
      </c>
      <c r="G368" t="str">
        <f>TEXT(Table1[[#This Row],[Order Date]],"ddd")</f>
        <v>Fri</v>
      </c>
      <c r="H368" s="1">
        <v>42185</v>
      </c>
      <c r="I368" t="s">
        <v>49</v>
      </c>
      <c r="J368" t="s">
        <v>1647</v>
      </c>
      <c r="K368" t="s">
        <v>1648</v>
      </c>
      <c r="L368" t="s">
        <v>25</v>
      </c>
      <c r="M368" t="s">
        <v>26</v>
      </c>
      <c r="N368" t="s">
        <v>1448</v>
      </c>
      <c r="O368" t="s">
        <v>312</v>
      </c>
      <c r="P368">
        <v>23223</v>
      </c>
      <c r="Q368" t="s">
        <v>29</v>
      </c>
      <c r="R368" t="s">
        <v>1477</v>
      </c>
      <c r="S368" t="s">
        <v>45</v>
      </c>
      <c r="T368" t="s">
        <v>74</v>
      </c>
      <c r="U368" t="s">
        <v>1478</v>
      </c>
      <c r="V368" s="3">
        <v>143.96</v>
      </c>
      <c r="W368">
        <v>4</v>
      </c>
      <c r="X368" s="2">
        <v>0</v>
      </c>
      <c r="Y368" s="13">
        <v>69.100800000000007</v>
      </c>
      <c r="Z368" s="2">
        <f>Y368/V368</f>
        <v>0.48000000000000004</v>
      </c>
    </row>
    <row r="369" spans="1:26" x14ac:dyDescent="0.25">
      <c r="A369">
        <v>793</v>
      </c>
      <c r="B369" t="s">
        <v>2447</v>
      </c>
      <c r="C369" s="1">
        <v>42510</v>
      </c>
      <c r="D369">
        <f>YEAR(C369)</f>
        <v>2016</v>
      </c>
      <c r="E369">
        <f>MONTH(C369)</f>
        <v>5</v>
      </c>
      <c r="F369" t="str">
        <f>TEXT(Table1[[#This Row],[Order Date]],"mmm")</f>
        <v>May</v>
      </c>
      <c r="G369" t="str">
        <f>TEXT(Table1[[#This Row],[Order Date]],"ddd")</f>
        <v>Fri</v>
      </c>
      <c r="H369" s="1">
        <v>42510</v>
      </c>
      <c r="I369" t="s">
        <v>1276</v>
      </c>
      <c r="J369" t="s">
        <v>2448</v>
      </c>
      <c r="K369" t="s">
        <v>2449</v>
      </c>
      <c r="L369" t="s">
        <v>25</v>
      </c>
      <c r="M369" t="s">
        <v>26</v>
      </c>
      <c r="N369" t="s">
        <v>2450</v>
      </c>
      <c r="O369" t="s">
        <v>87</v>
      </c>
      <c r="P369">
        <v>28806</v>
      </c>
      <c r="Q369" t="s">
        <v>29</v>
      </c>
      <c r="R369" t="s">
        <v>2451</v>
      </c>
      <c r="S369" t="s">
        <v>70</v>
      </c>
      <c r="T369" t="s">
        <v>71</v>
      </c>
      <c r="U369" t="s">
        <v>2452</v>
      </c>
      <c r="V369" s="3">
        <v>1363.96</v>
      </c>
      <c r="W369">
        <v>5</v>
      </c>
      <c r="X369" s="2">
        <v>0.2</v>
      </c>
      <c r="Y369" s="13">
        <v>85.247500000000002</v>
      </c>
      <c r="Z369" s="2">
        <f>Y369/V369</f>
        <v>6.25E-2</v>
      </c>
    </row>
    <row r="370" spans="1:26" x14ac:dyDescent="0.25">
      <c r="A370">
        <v>794</v>
      </c>
      <c r="B370" t="s">
        <v>2453</v>
      </c>
      <c r="C370" s="1">
        <v>41902</v>
      </c>
      <c r="D370">
        <f>YEAR(C370)</f>
        <v>2014</v>
      </c>
      <c r="E370">
        <f>MONTH(C370)</f>
        <v>9</v>
      </c>
      <c r="F370" t="str">
        <f>TEXT(Table1[[#This Row],[Order Date]],"mmm")</f>
        <v>Sep</v>
      </c>
      <c r="G370" t="str">
        <f>TEXT(Table1[[#This Row],[Order Date]],"ddd")</f>
        <v>Sat</v>
      </c>
      <c r="H370" s="1">
        <v>41908</v>
      </c>
      <c r="I370" t="s">
        <v>49</v>
      </c>
      <c r="J370" t="s">
        <v>2454</v>
      </c>
      <c r="K370" t="s">
        <v>2455</v>
      </c>
      <c r="L370" t="s">
        <v>25</v>
      </c>
      <c r="M370" t="s">
        <v>26</v>
      </c>
      <c r="N370" t="s">
        <v>126</v>
      </c>
      <c r="O370" t="s">
        <v>42</v>
      </c>
      <c r="P370">
        <v>94110</v>
      </c>
      <c r="Q370" t="s">
        <v>43</v>
      </c>
      <c r="R370" t="s">
        <v>2456</v>
      </c>
      <c r="S370" t="s">
        <v>45</v>
      </c>
      <c r="T370" t="s">
        <v>46</v>
      </c>
      <c r="U370" t="s">
        <v>2457</v>
      </c>
      <c r="V370" s="3">
        <v>9.9600000000000009</v>
      </c>
      <c r="W370">
        <v>2</v>
      </c>
      <c r="X370" s="2">
        <v>0</v>
      </c>
      <c r="Y370" s="13">
        <v>4.5815999999999999</v>
      </c>
      <c r="Z370" s="2">
        <f>Y370/V370</f>
        <v>0.45999999999999996</v>
      </c>
    </row>
    <row r="371" spans="1:26" x14ac:dyDescent="0.25">
      <c r="A371">
        <v>796</v>
      </c>
      <c r="B371" t="s">
        <v>2458</v>
      </c>
      <c r="C371" s="1">
        <v>42999</v>
      </c>
      <c r="D371">
        <f>YEAR(C371)</f>
        <v>2017</v>
      </c>
      <c r="E371">
        <f>MONTH(C371)</f>
        <v>9</v>
      </c>
      <c r="F371" t="str">
        <f>TEXT(Table1[[#This Row],[Order Date]],"mmm")</f>
        <v>Sep</v>
      </c>
      <c r="G371" t="str">
        <f>TEXT(Table1[[#This Row],[Order Date]],"ddd")</f>
        <v>Thu</v>
      </c>
      <c r="H371" s="1">
        <v>43004</v>
      </c>
      <c r="I371" t="s">
        <v>49</v>
      </c>
      <c r="J371" t="s">
        <v>2459</v>
      </c>
      <c r="K371" t="s">
        <v>2460</v>
      </c>
      <c r="L371" t="s">
        <v>25</v>
      </c>
      <c r="M371" t="s">
        <v>26</v>
      </c>
      <c r="N371" t="s">
        <v>382</v>
      </c>
      <c r="O371" t="s">
        <v>226</v>
      </c>
      <c r="P371">
        <v>55901</v>
      </c>
      <c r="Q371" t="s">
        <v>104</v>
      </c>
      <c r="R371" t="s">
        <v>2354</v>
      </c>
      <c r="S371" t="s">
        <v>45</v>
      </c>
      <c r="T371" t="s">
        <v>74</v>
      </c>
      <c r="U371" t="s">
        <v>2355</v>
      </c>
      <c r="V371" s="3">
        <v>20.16</v>
      </c>
      <c r="W371">
        <v>7</v>
      </c>
      <c r="X371" s="2">
        <v>0</v>
      </c>
      <c r="Y371" s="13">
        <v>9.8783999999999992</v>
      </c>
      <c r="Z371" s="2">
        <f>Y371/V371</f>
        <v>0.48999999999999994</v>
      </c>
    </row>
    <row r="372" spans="1:26" x14ac:dyDescent="0.25">
      <c r="A372">
        <v>797</v>
      </c>
      <c r="B372" t="s">
        <v>2461</v>
      </c>
      <c r="C372" s="1">
        <v>42362</v>
      </c>
      <c r="D372">
        <f>YEAR(C372)</f>
        <v>2015</v>
      </c>
      <c r="E372">
        <f>MONTH(C372)</f>
        <v>12</v>
      </c>
      <c r="F372" t="str">
        <f>TEXT(Table1[[#This Row],[Order Date]],"mmm")</f>
        <v>Dec</v>
      </c>
      <c r="G372" t="str">
        <f>TEXT(Table1[[#This Row],[Order Date]],"ddd")</f>
        <v>Thu</v>
      </c>
      <c r="H372" s="1">
        <v>42364</v>
      </c>
      <c r="I372" t="s">
        <v>185</v>
      </c>
      <c r="J372" t="s">
        <v>903</v>
      </c>
      <c r="K372" t="s">
        <v>904</v>
      </c>
      <c r="L372" t="s">
        <v>40</v>
      </c>
      <c r="M372" t="s">
        <v>26</v>
      </c>
      <c r="N372" t="s">
        <v>382</v>
      </c>
      <c r="O372" t="s">
        <v>264</v>
      </c>
      <c r="P372">
        <v>14609</v>
      </c>
      <c r="Q372" t="s">
        <v>145</v>
      </c>
      <c r="R372" t="s">
        <v>2462</v>
      </c>
      <c r="S372" t="s">
        <v>45</v>
      </c>
      <c r="T372" t="s">
        <v>89</v>
      </c>
      <c r="U372" t="s">
        <v>2463</v>
      </c>
      <c r="V372" s="3">
        <v>132.79</v>
      </c>
      <c r="W372">
        <v>7</v>
      </c>
      <c r="X372" s="2">
        <v>0</v>
      </c>
      <c r="Y372" s="13">
        <v>63.739199999999997</v>
      </c>
      <c r="Z372" s="2">
        <f>Y372/V372</f>
        <v>0.48</v>
      </c>
    </row>
    <row r="373" spans="1:26" x14ac:dyDescent="0.25">
      <c r="A373">
        <v>800</v>
      </c>
      <c r="B373" t="s">
        <v>2466</v>
      </c>
      <c r="C373" s="1">
        <v>42335</v>
      </c>
      <c r="D373">
        <f>YEAR(C373)</f>
        <v>2015</v>
      </c>
      <c r="E373">
        <f>MONTH(C373)</f>
        <v>11</v>
      </c>
      <c r="F373" t="str">
        <f>TEXT(Table1[[#This Row],[Order Date]],"mmm")</f>
        <v>Nov</v>
      </c>
      <c r="G373" t="str">
        <f>TEXT(Table1[[#This Row],[Order Date]],"ddd")</f>
        <v>Fri</v>
      </c>
      <c r="H373" s="1">
        <v>42341</v>
      </c>
      <c r="I373" t="s">
        <v>49</v>
      </c>
      <c r="J373" t="s">
        <v>2467</v>
      </c>
      <c r="K373" t="s">
        <v>2468</v>
      </c>
      <c r="L373" t="s">
        <v>25</v>
      </c>
      <c r="M373" t="s">
        <v>26</v>
      </c>
      <c r="N373" t="s">
        <v>2469</v>
      </c>
      <c r="O373" t="s">
        <v>42</v>
      </c>
      <c r="P373">
        <v>92530</v>
      </c>
      <c r="Q373" t="s">
        <v>43</v>
      </c>
      <c r="R373" t="s">
        <v>1812</v>
      </c>
      <c r="S373" t="s">
        <v>31</v>
      </c>
      <c r="T373" t="s">
        <v>35</v>
      </c>
      <c r="U373" t="s">
        <v>1813</v>
      </c>
      <c r="V373" s="3">
        <v>283.92</v>
      </c>
      <c r="W373">
        <v>5</v>
      </c>
      <c r="X373" s="2">
        <v>0.2</v>
      </c>
      <c r="Y373" s="13">
        <v>17.745000000000001</v>
      </c>
      <c r="Z373" s="2">
        <f>Y373/V373</f>
        <v>6.25E-2</v>
      </c>
    </row>
    <row r="374" spans="1:26" x14ac:dyDescent="0.25">
      <c r="A374">
        <v>801</v>
      </c>
      <c r="B374" t="s">
        <v>2470</v>
      </c>
      <c r="C374" s="1">
        <v>42786</v>
      </c>
      <c r="D374">
        <f>YEAR(C374)</f>
        <v>2017</v>
      </c>
      <c r="E374">
        <f>MONTH(C374)</f>
        <v>2</v>
      </c>
      <c r="F374" t="str">
        <f>TEXT(Table1[[#This Row],[Order Date]],"mmm")</f>
        <v>Feb</v>
      </c>
      <c r="G374" t="str">
        <f>TEXT(Table1[[#This Row],[Order Date]],"ddd")</f>
        <v>Mon</v>
      </c>
      <c r="H374" s="1">
        <v>42789</v>
      </c>
      <c r="I374" t="s">
        <v>185</v>
      </c>
      <c r="J374" t="s">
        <v>2471</v>
      </c>
      <c r="K374" t="s">
        <v>2472</v>
      </c>
      <c r="L374" t="s">
        <v>40</v>
      </c>
      <c r="M374" t="s">
        <v>26</v>
      </c>
      <c r="N374" t="s">
        <v>941</v>
      </c>
      <c r="O374" t="s">
        <v>42</v>
      </c>
      <c r="P374">
        <v>92105</v>
      </c>
      <c r="Q374" t="s">
        <v>43</v>
      </c>
      <c r="R374" t="s">
        <v>2473</v>
      </c>
      <c r="S374" t="s">
        <v>31</v>
      </c>
      <c r="T374" t="s">
        <v>64</v>
      </c>
      <c r="U374" t="s">
        <v>2474</v>
      </c>
      <c r="V374" s="3">
        <v>22.23</v>
      </c>
      <c r="W374">
        <v>1</v>
      </c>
      <c r="X374" s="2">
        <v>0</v>
      </c>
      <c r="Y374" s="13">
        <v>7.3358999999999996</v>
      </c>
      <c r="Z374" s="2">
        <f>Y374/V374</f>
        <v>0.32999999999999996</v>
      </c>
    </row>
    <row r="375" spans="1:26" x14ac:dyDescent="0.25">
      <c r="A375">
        <v>803</v>
      </c>
      <c r="B375" t="s">
        <v>2475</v>
      </c>
      <c r="C375" s="1">
        <v>42600</v>
      </c>
      <c r="D375">
        <f>YEAR(C375)</f>
        <v>2016</v>
      </c>
      <c r="E375">
        <f>MONTH(C375)</f>
        <v>8</v>
      </c>
      <c r="F375" t="str">
        <f>TEXT(Table1[[#This Row],[Order Date]],"mmm")</f>
        <v>Aug</v>
      </c>
      <c r="G375" t="str">
        <f>TEXT(Table1[[#This Row],[Order Date]],"ddd")</f>
        <v>Thu</v>
      </c>
      <c r="H375" s="1">
        <v>42605</v>
      </c>
      <c r="I375" t="s">
        <v>22</v>
      </c>
      <c r="J375" t="s">
        <v>2471</v>
      </c>
      <c r="K375" t="s">
        <v>2472</v>
      </c>
      <c r="L375" t="s">
        <v>40</v>
      </c>
      <c r="M375" t="s">
        <v>26</v>
      </c>
      <c r="N375" t="s">
        <v>263</v>
      </c>
      <c r="O375" t="s">
        <v>264</v>
      </c>
      <c r="P375">
        <v>10024</v>
      </c>
      <c r="Q375" t="s">
        <v>145</v>
      </c>
      <c r="R375" t="s">
        <v>2476</v>
      </c>
      <c r="S375" t="s">
        <v>45</v>
      </c>
      <c r="T375" t="s">
        <v>77</v>
      </c>
      <c r="U375" t="s">
        <v>2477</v>
      </c>
      <c r="V375" s="3">
        <v>355.32</v>
      </c>
      <c r="W375">
        <v>9</v>
      </c>
      <c r="X375" s="2">
        <v>0</v>
      </c>
      <c r="Y375" s="13">
        <v>99.489599999999996</v>
      </c>
      <c r="Z375" s="2">
        <f>Y375/V375</f>
        <v>0.27999999999999997</v>
      </c>
    </row>
    <row r="376" spans="1:26" x14ac:dyDescent="0.25">
      <c r="A376">
        <v>804</v>
      </c>
      <c r="B376" t="s">
        <v>2478</v>
      </c>
      <c r="C376" s="1">
        <v>42441</v>
      </c>
      <c r="D376">
        <f>YEAR(C376)</f>
        <v>2016</v>
      </c>
      <c r="E376">
        <f>MONTH(C376)</f>
        <v>3</v>
      </c>
      <c r="F376" t="str">
        <f>TEXT(Table1[[#This Row],[Order Date]],"mmm")</f>
        <v>Mar</v>
      </c>
      <c r="G376" t="str">
        <f>TEXT(Table1[[#This Row],[Order Date]],"ddd")</f>
        <v>Sat</v>
      </c>
      <c r="H376" s="1">
        <v>42446</v>
      </c>
      <c r="I376" t="s">
        <v>49</v>
      </c>
      <c r="J376" t="s">
        <v>2479</v>
      </c>
      <c r="K376" t="s">
        <v>2480</v>
      </c>
      <c r="L376" t="s">
        <v>40</v>
      </c>
      <c r="M376" t="s">
        <v>26</v>
      </c>
      <c r="N376" t="s">
        <v>728</v>
      </c>
      <c r="O376" t="s">
        <v>729</v>
      </c>
      <c r="P376">
        <v>71203</v>
      </c>
      <c r="Q376" t="s">
        <v>29</v>
      </c>
      <c r="R376" t="s">
        <v>2481</v>
      </c>
      <c r="S376" t="s">
        <v>45</v>
      </c>
      <c r="T376" t="s">
        <v>89</v>
      </c>
      <c r="U376" t="s">
        <v>2482</v>
      </c>
      <c r="V376" s="3">
        <v>12.96</v>
      </c>
      <c r="W376">
        <v>2</v>
      </c>
      <c r="X376" s="2">
        <v>0</v>
      </c>
      <c r="Y376" s="13">
        <v>6.2207999999999997</v>
      </c>
      <c r="Z376" s="2">
        <f>Y376/V376</f>
        <v>0.47999999999999993</v>
      </c>
    </row>
    <row r="377" spans="1:26" x14ac:dyDescent="0.25">
      <c r="A377">
        <v>805</v>
      </c>
      <c r="B377" t="s">
        <v>2483</v>
      </c>
      <c r="C377" s="1">
        <v>42847</v>
      </c>
      <c r="D377">
        <f>YEAR(C377)</f>
        <v>2017</v>
      </c>
      <c r="E377">
        <f>MONTH(C377)</f>
        <v>4</v>
      </c>
      <c r="F377" t="str">
        <f>TEXT(Table1[[#This Row],[Order Date]],"mmm")</f>
        <v>Apr</v>
      </c>
      <c r="G377" t="str">
        <f>TEXT(Table1[[#This Row],[Order Date]],"ddd")</f>
        <v>Sat</v>
      </c>
      <c r="H377" s="1">
        <v>42849</v>
      </c>
      <c r="I377" t="s">
        <v>185</v>
      </c>
      <c r="J377" t="s">
        <v>2484</v>
      </c>
      <c r="K377" t="s">
        <v>2485</v>
      </c>
      <c r="L377" t="s">
        <v>25</v>
      </c>
      <c r="M377" t="s">
        <v>26</v>
      </c>
      <c r="N377" t="s">
        <v>126</v>
      </c>
      <c r="O377" t="s">
        <v>42</v>
      </c>
      <c r="P377">
        <v>94122</v>
      </c>
      <c r="Q377" t="s">
        <v>43</v>
      </c>
      <c r="R377" t="s">
        <v>2486</v>
      </c>
      <c r="S377" t="s">
        <v>31</v>
      </c>
      <c r="T377" t="s">
        <v>64</v>
      </c>
      <c r="U377" t="s">
        <v>2487</v>
      </c>
      <c r="V377" s="3">
        <v>18.28</v>
      </c>
      <c r="W377">
        <v>2</v>
      </c>
      <c r="X377" s="2">
        <v>0</v>
      </c>
      <c r="Y377" s="13">
        <v>6.2152000000000003</v>
      </c>
      <c r="Z377" s="2">
        <f>Y377/V377</f>
        <v>0.33999999999999997</v>
      </c>
    </row>
    <row r="378" spans="1:26" x14ac:dyDescent="0.25">
      <c r="A378">
        <v>806</v>
      </c>
      <c r="B378" t="s">
        <v>2488</v>
      </c>
      <c r="C378" s="1">
        <v>41944</v>
      </c>
      <c r="D378">
        <f>YEAR(C378)</f>
        <v>2014</v>
      </c>
      <c r="E378">
        <f>MONTH(C378)</f>
        <v>11</v>
      </c>
      <c r="F378" t="str">
        <f>TEXT(Table1[[#This Row],[Order Date]],"mmm")</f>
        <v>Nov</v>
      </c>
      <c r="G378" t="str">
        <f>TEXT(Table1[[#This Row],[Order Date]],"ddd")</f>
        <v>Sat</v>
      </c>
      <c r="H378" s="1">
        <v>41950</v>
      </c>
      <c r="I378" t="s">
        <v>49</v>
      </c>
      <c r="J378" t="s">
        <v>1316</v>
      </c>
      <c r="K378" t="s">
        <v>1317</v>
      </c>
      <c r="L378" t="s">
        <v>25</v>
      </c>
      <c r="M378" t="s">
        <v>26</v>
      </c>
      <c r="N378" t="s">
        <v>800</v>
      </c>
      <c r="O378" t="s">
        <v>450</v>
      </c>
      <c r="P378">
        <v>80219</v>
      </c>
      <c r="Q378" t="s">
        <v>43</v>
      </c>
      <c r="R378" t="s">
        <v>2489</v>
      </c>
      <c r="S378" t="s">
        <v>45</v>
      </c>
      <c r="T378" t="s">
        <v>67</v>
      </c>
      <c r="U378" t="s">
        <v>2490</v>
      </c>
      <c r="V378" s="3">
        <v>43.176000000000002</v>
      </c>
      <c r="W378">
        <v>3</v>
      </c>
      <c r="X378" s="2">
        <v>0.2</v>
      </c>
      <c r="Y378" s="13">
        <v>4.3175999999999997</v>
      </c>
      <c r="Z378" s="2">
        <f>Y378/V378</f>
        <v>9.9999999999999992E-2</v>
      </c>
    </row>
    <row r="379" spans="1:26" x14ac:dyDescent="0.25">
      <c r="A379">
        <v>808</v>
      </c>
      <c r="B379" t="s">
        <v>2493</v>
      </c>
      <c r="C379" s="1">
        <v>42038</v>
      </c>
      <c r="D379">
        <f>YEAR(C379)</f>
        <v>2015</v>
      </c>
      <c r="E379">
        <f>MONTH(C379)</f>
        <v>2</v>
      </c>
      <c r="F379" t="str">
        <f>TEXT(Table1[[#This Row],[Order Date]],"mmm")</f>
        <v>Feb</v>
      </c>
      <c r="G379" t="str">
        <f>TEXT(Table1[[#This Row],[Order Date]],"ddd")</f>
        <v>Tue</v>
      </c>
      <c r="H379" s="1">
        <v>42040</v>
      </c>
      <c r="I379" t="s">
        <v>185</v>
      </c>
      <c r="J379" t="s">
        <v>1794</v>
      </c>
      <c r="K379" t="s">
        <v>1795</v>
      </c>
      <c r="L379" t="s">
        <v>25</v>
      </c>
      <c r="M379" t="s">
        <v>26</v>
      </c>
      <c r="N379" t="s">
        <v>2494</v>
      </c>
      <c r="O379" t="s">
        <v>135</v>
      </c>
      <c r="P379">
        <v>68104</v>
      </c>
      <c r="Q379" t="s">
        <v>104</v>
      </c>
      <c r="R379" t="s">
        <v>1475</v>
      </c>
      <c r="S379" t="s">
        <v>31</v>
      </c>
      <c r="T379" t="s">
        <v>64</v>
      </c>
      <c r="U379" t="s">
        <v>1476</v>
      </c>
      <c r="V379" s="3">
        <v>28.4</v>
      </c>
      <c r="W379">
        <v>2</v>
      </c>
      <c r="X379" s="2">
        <v>0</v>
      </c>
      <c r="Y379" s="13">
        <v>11.076000000000001</v>
      </c>
      <c r="Z379" s="2">
        <f>Y379/V379</f>
        <v>0.39</v>
      </c>
    </row>
    <row r="380" spans="1:26" x14ac:dyDescent="0.25">
      <c r="A380">
        <v>810</v>
      </c>
      <c r="B380" t="s">
        <v>2497</v>
      </c>
      <c r="C380" s="1">
        <v>41925</v>
      </c>
      <c r="D380">
        <f>YEAR(C380)</f>
        <v>2014</v>
      </c>
      <c r="E380">
        <f>MONTH(C380)</f>
        <v>10</v>
      </c>
      <c r="F380" t="str">
        <f>TEXT(Table1[[#This Row],[Order Date]],"mmm")</f>
        <v>Oct</v>
      </c>
      <c r="G380" t="str">
        <f>TEXT(Table1[[#This Row],[Order Date]],"ddd")</f>
        <v>Mon</v>
      </c>
      <c r="H380" s="1">
        <v>41927</v>
      </c>
      <c r="I380" t="s">
        <v>185</v>
      </c>
      <c r="J380" t="s">
        <v>1941</v>
      </c>
      <c r="K380" t="s">
        <v>1942</v>
      </c>
      <c r="L380" t="s">
        <v>25</v>
      </c>
      <c r="M380" t="s">
        <v>26</v>
      </c>
      <c r="N380" t="s">
        <v>2498</v>
      </c>
      <c r="O380" t="s">
        <v>95</v>
      </c>
      <c r="P380">
        <v>98026</v>
      </c>
      <c r="Q380" t="s">
        <v>43</v>
      </c>
      <c r="R380" t="s">
        <v>2499</v>
      </c>
      <c r="S380" t="s">
        <v>45</v>
      </c>
      <c r="T380" t="s">
        <v>67</v>
      </c>
      <c r="U380" t="s">
        <v>2500</v>
      </c>
      <c r="V380" s="3">
        <v>11.52</v>
      </c>
      <c r="W380">
        <v>4</v>
      </c>
      <c r="X380" s="2">
        <v>0</v>
      </c>
      <c r="Y380" s="13">
        <v>3.2256</v>
      </c>
      <c r="Z380" s="2">
        <f>Y380/V380</f>
        <v>0.28000000000000003</v>
      </c>
    </row>
    <row r="381" spans="1:26" x14ac:dyDescent="0.25">
      <c r="A381">
        <v>814</v>
      </c>
      <c r="B381" t="s">
        <v>2503</v>
      </c>
      <c r="C381" s="1">
        <v>42869</v>
      </c>
      <c r="D381">
        <f>YEAR(C381)</f>
        <v>2017</v>
      </c>
      <c r="E381">
        <f>MONTH(C381)</f>
        <v>5</v>
      </c>
      <c r="F381" t="str">
        <f>TEXT(Table1[[#This Row],[Order Date]],"mmm")</f>
        <v>May</v>
      </c>
      <c r="G381" t="str">
        <f>TEXT(Table1[[#This Row],[Order Date]],"ddd")</f>
        <v>Sun</v>
      </c>
      <c r="H381" s="1">
        <v>42869</v>
      </c>
      <c r="I381" t="s">
        <v>1276</v>
      </c>
      <c r="J381" t="s">
        <v>2504</v>
      </c>
      <c r="K381" t="s">
        <v>2505</v>
      </c>
      <c r="L381" t="s">
        <v>25</v>
      </c>
      <c r="M381" t="s">
        <v>26</v>
      </c>
      <c r="N381" t="s">
        <v>2506</v>
      </c>
      <c r="O381" t="s">
        <v>42</v>
      </c>
      <c r="P381">
        <v>92704</v>
      </c>
      <c r="Q381" t="s">
        <v>43</v>
      </c>
      <c r="R381" t="s">
        <v>2486</v>
      </c>
      <c r="S381" t="s">
        <v>31</v>
      </c>
      <c r="T381" t="s">
        <v>64</v>
      </c>
      <c r="U381" t="s">
        <v>2487</v>
      </c>
      <c r="V381" s="3">
        <v>18.28</v>
      </c>
      <c r="W381">
        <v>2</v>
      </c>
      <c r="X381" s="2">
        <v>0</v>
      </c>
      <c r="Y381" s="13">
        <v>6.2152000000000003</v>
      </c>
      <c r="Z381" s="2">
        <f>Y381/V381</f>
        <v>0.33999999999999997</v>
      </c>
    </row>
    <row r="382" spans="1:26" x14ac:dyDescent="0.25">
      <c r="A382">
        <v>816</v>
      </c>
      <c r="B382" t="s">
        <v>2509</v>
      </c>
      <c r="C382" s="1">
        <v>42083</v>
      </c>
      <c r="D382">
        <f>YEAR(C382)</f>
        <v>2015</v>
      </c>
      <c r="E382">
        <f>MONTH(C382)</f>
        <v>3</v>
      </c>
      <c r="F382" t="str">
        <f>TEXT(Table1[[#This Row],[Order Date]],"mmm")</f>
        <v>Mar</v>
      </c>
      <c r="G382" t="str">
        <f>TEXT(Table1[[#This Row],[Order Date]],"ddd")</f>
        <v>Fri</v>
      </c>
      <c r="H382" s="1">
        <v>42086</v>
      </c>
      <c r="I382" t="s">
        <v>185</v>
      </c>
      <c r="J382" t="s">
        <v>2510</v>
      </c>
      <c r="K382" t="s">
        <v>2511</v>
      </c>
      <c r="L382" t="s">
        <v>40</v>
      </c>
      <c r="M382" t="s">
        <v>26</v>
      </c>
      <c r="N382" t="s">
        <v>2512</v>
      </c>
      <c r="O382" t="s">
        <v>113</v>
      </c>
      <c r="P382">
        <v>53209</v>
      </c>
      <c r="Q382" t="s">
        <v>104</v>
      </c>
      <c r="R382" t="s">
        <v>761</v>
      </c>
      <c r="S382" t="s">
        <v>45</v>
      </c>
      <c r="T382" t="s">
        <v>89</v>
      </c>
      <c r="U382" t="s">
        <v>762</v>
      </c>
      <c r="V382" s="3">
        <v>51.84</v>
      </c>
      <c r="W382">
        <v>8</v>
      </c>
      <c r="X382" s="2">
        <v>0</v>
      </c>
      <c r="Y382" s="13">
        <v>24.883199999999999</v>
      </c>
      <c r="Z382" s="2">
        <f>Y382/V382</f>
        <v>0.47999999999999993</v>
      </c>
    </row>
    <row r="383" spans="1:26" x14ac:dyDescent="0.25">
      <c r="A383">
        <v>817</v>
      </c>
      <c r="B383" t="s">
        <v>2513</v>
      </c>
      <c r="C383" s="1">
        <v>42628</v>
      </c>
      <c r="D383">
        <f>YEAR(C383)</f>
        <v>2016</v>
      </c>
      <c r="E383">
        <f>MONTH(C383)</f>
        <v>9</v>
      </c>
      <c r="F383" t="str">
        <f>TEXT(Table1[[#This Row],[Order Date]],"mmm")</f>
        <v>Sep</v>
      </c>
      <c r="G383" t="str">
        <f>TEXT(Table1[[#This Row],[Order Date]],"ddd")</f>
        <v>Thu</v>
      </c>
      <c r="H383" s="1">
        <v>42632</v>
      </c>
      <c r="I383" t="s">
        <v>49</v>
      </c>
      <c r="J383" t="s">
        <v>1745</v>
      </c>
      <c r="K383" t="s">
        <v>1746</v>
      </c>
      <c r="L383" t="s">
        <v>25</v>
      </c>
      <c r="M383" t="s">
        <v>26</v>
      </c>
      <c r="N383" t="s">
        <v>143</v>
      </c>
      <c r="O383" t="s">
        <v>144</v>
      </c>
      <c r="P383">
        <v>19140</v>
      </c>
      <c r="Q383" t="s">
        <v>145</v>
      </c>
      <c r="R383" t="s">
        <v>2514</v>
      </c>
      <c r="S383" t="s">
        <v>45</v>
      </c>
      <c r="T383" t="s">
        <v>89</v>
      </c>
      <c r="U383" t="s">
        <v>2515</v>
      </c>
      <c r="V383" s="3">
        <v>5.3440000000000003</v>
      </c>
      <c r="W383">
        <v>1</v>
      </c>
      <c r="X383" s="2">
        <v>0.2</v>
      </c>
      <c r="Y383" s="13">
        <v>1.8704000000000001</v>
      </c>
      <c r="Z383" s="2">
        <f>Y383/V383</f>
        <v>0.35</v>
      </c>
    </row>
    <row r="384" spans="1:26" x14ac:dyDescent="0.25">
      <c r="A384">
        <v>818</v>
      </c>
      <c r="B384" t="s">
        <v>2516</v>
      </c>
      <c r="C384" s="1">
        <v>41818</v>
      </c>
      <c r="D384">
        <f>YEAR(C384)</f>
        <v>2014</v>
      </c>
      <c r="E384">
        <f>MONTH(C384)</f>
        <v>6</v>
      </c>
      <c r="F384" t="str">
        <f>TEXT(Table1[[#This Row],[Order Date]],"mmm")</f>
        <v>Jun</v>
      </c>
      <c r="G384" t="str">
        <f>TEXT(Table1[[#This Row],[Order Date]],"ddd")</f>
        <v>Sat</v>
      </c>
      <c r="H384" s="1">
        <v>41822</v>
      </c>
      <c r="I384" t="s">
        <v>49</v>
      </c>
      <c r="J384" t="s">
        <v>1875</v>
      </c>
      <c r="K384" t="s">
        <v>1876</v>
      </c>
      <c r="L384" t="s">
        <v>25</v>
      </c>
      <c r="M384" t="s">
        <v>26</v>
      </c>
      <c r="N384" t="s">
        <v>143</v>
      </c>
      <c r="O384" t="s">
        <v>144</v>
      </c>
      <c r="P384">
        <v>19140</v>
      </c>
      <c r="Q384" t="s">
        <v>145</v>
      </c>
      <c r="R384" t="s">
        <v>397</v>
      </c>
      <c r="S384" t="s">
        <v>45</v>
      </c>
      <c r="T384" t="s">
        <v>89</v>
      </c>
      <c r="U384" t="s">
        <v>398</v>
      </c>
      <c r="V384" s="3">
        <v>41.472000000000001</v>
      </c>
      <c r="W384">
        <v>8</v>
      </c>
      <c r="X384" s="2">
        <v>0.2</v>
      </c>
      <c r="Y384" s="13">
        <v>14.5152</v>
      </c>
      <c r="Z384" s="2">
        <f>Y384/V384</f>
        <v>0.35</v>
      </c>
    </row>
    <row r="385" spans="1:26" x14ac:dyDescent="0.25">
      <c r="A385">
        <v>823</v>
      </c>
      <c r="B385" t="s">
        <v>2523</v>
      </c>
      <c r="C385" s="1">
        <v>42906</v>
      </c>
      <c r="D385">
        <f>YEAR(C385)</f>
        <v>2017</v>
      </c>
      <c r="E385">
        <f>MONTH(C385)</f>
        <v>6</v>
      </c>
      <c r="F385" t="str">
        <f>TEXT(Table1[[#This Row],[Order Date]],"mmm")</f>
        <v>Jun</v>
      </c>
      <c r="G385" t="str">
        <f>TEXT(Table1[[#This Row],[Order Date]],"ddd")</f>
        <v>Tue</v>
      </c>
      <c r="H385" s="1">
        <v>42913</v>
      </c>
      <c r="I385" t="s">
        <v>49</v>
      </c>
      <c r="J385" t="s">
        <v>2524</v>
      </c>
      <c r="K385" t="s">
        <v>2525</v>
      </c>
      <c r="L385" t="s">
        <v>25</v>
      </c>
      <c r="M385" t="s">
        <v>26</v>
      </c>
      <c r="N385" t="s">
        <v>1083</v>
      </c>
      <c r="O385" t="s">
        <v>781</v>
      </c>
      <c r="P385">
        <v>7109</v>
      </c>
      <c r="Q385" t="s">
        <v>145</v>
      </c>
      <c r="R385" t="s">
        <v>2526</v>
      </c>
      <c r="S385" t="s">
        <v>70</v>
      </c>
      <c r="T385" t="s">
        <v>158</v>
      </c>
      <c r="U385" t="s">
        <v>2527</v>
      </c>
      <c r="V385" s="3">
        <v>239.97</v>
      </c>
      <c r="W385">
        <v>3</v>
      </c>
      <c r="X385" s="2">
        <v>0</v>
      </c>
      <c r="Y385" s="13">
        <v>71.991</v>
      </c>
      <c r="Z385" s="2">
        <f>Y385/V385</f>
        <v>0.3</v>
      </c>
    </row>
    <row r="386" spans="1:26" x14ac:dyDescent="0.25">
      <c r="A386">
        <v>825</v>
      </c>
      <c r="B386" t="s">
        <v>2528</v>
      </c>
      <c r="C386" s="1">
        <v>41768</v>
      </c>
      <c r="D386">
        <f>YEAR(C386)</f>
        <v>2014</v>
      </c>
      <c r="E386">
        <f>MONTH(C386)</f>
        <v>5</v>
      </c>
      <c r="F386" t="str">
        <f>TEXT(Table1[[#This Row],[Order Date]],"mmm")</f>
        <v>May</v>
      </c>
      <c r="G386" t="str">
        <f>TEXT(Table1[[#This Row],[Order Date]],"ddd")</f>
        <v>Fri</v>
      </c>
      <c r="H386" s="1">
        <v>41774</v>
      </c>
      <c r="I386" t="s">
        <v>49</v>
      </c>
      <c r="J386" t="s">
        <v>2529</v>
      </c>
      <c r="K386" t="s">
        <v>2530</v>
      </c>
      <c r="L386" t="s">
        <v>25</v>
      </c>
      <c r="M386" t="s">
        <v>26</v>
      </c>
      <c r="N386" t="s">
        <v>126</v>
      </c>
      <c r="O386" t="s">
        <v>42</v>
      </c>
      <c r="P386">
        <v>94110</v>
      </c>
      <c r="Q386" t="s">
        <v>43</v>
      </c>
      <c r="R386" t="s">
        <v>2531</v>
      </c>
      <c r="S386" t="s">
        <v>70</v>
      </c>
      <c r="T386" t="s">
        <v>158</v>
      </c>
      <c r="U386" t="s">
        <v>2532</v>
      </c>
      <c r="V386" s="3">
        <v>67.8</v>
      </c>
      <c r="W386">
        <v>4</v>
      </c>
      <c r="X386" s="2">
        <v>0</v>
      </c>
      <c r="Y386" s="13">
        <v>4.0679999999999996</v>
      </c>
      <c r="Z386" s="2">
        <f>Y386/V386</f>
        <v>0.06</v>
      </c>
    </row>
    <row r="387" spans="1:26" x14ac:dyDescent="0.25">
      <c r="A387">
        <v>827</v>
      </c>
      <c r="B387" t="s">
        <v>2533</v>
      </c>
      <c r="C387" s="1">
        <v>42968</v>
      </c>
      <c r="D387">
        <f>YEAR(C387)</f>
        <v>2017</v>
      </c>
      <c r="E387">
        <f>MONTH(C387)</f>
        <v>8</v>
      </c>
      <c r="F387" t="str">
        <f>TEXT(Table1[[#This Row],[Order Date]],"mmm")</f>
        <v>Aug</v>
      </c>
      <c r="G387" t="str">
        <f>TEXT(Table1[[#This Row],[Order Date]],"ddd")</f>
        <v>Mon</v>
      </c>
      <c r="H387" s="1">
        <v>42975</v>
      </c>
      <c r="I387" t="s">
        <v>49</v>
      </c>
      <c r="J387" t="s">
        <v>1849</v>
      </c>
      <c r="K387" t="s">
        <v>1850</v>
      </c>
      <c r="L387" t="s">
        <v>25</v>
      </c>
      <c r="M387" t="s">
        <v>26</v>
      </c>
      <c r="N387" t="s">
        <v>926</v>
      </c>
      <c r="O387" t="s">
        <v>226</v>
      </c>
      <c r="P387">
        <v>55044</v>
      </c>
      <c r="Q387" t="s">
        <v>104</v>
      </c>
      <c r="R387" t="s">
        <v>2534</v>
      </c>
      <c r="S387" t="s">
        <v>45</v>
      </c>
      <c r="T387" t="s">
        <v>266</v>
      </c>
      <c r="U387" t="s">
        <v>2535</v>
      </c>
      <c r="V387" s="3">
        <v>35</v>
      </c>
      <c r="W387">
        <v>7</v>
      </c>
      <c r="X387" s="2">
        <v>0</v>
      </c>
      <c r="Y387" s="13">
        <v>16.8</v>
      </c>
      <c r="Z387" s="2">
        <f>Y387/V387</f>
        <v>0.48000000000000004</v>
      </c>
    </row>
    <row r="388" spans="1:26" x14ac:dyDescent="0.25">
      <c r="A388">
        <v>830</v>
      </c>
      <c r="B388" t="s">
        <v>2540</v>
      </c>
      <c r="C388" s="1">
        <v>42902</v>
      </c>
      <c r="D388">
        <f>YEAR(C388)</f>
        <v>2017</v>
      </c>
      <c r="E388">
        <f>MONTH(C388)</f>
        <v>6</v>
      </c>
      <c r="F388" t="str">
        <f>TEXT(Table1[[#This Row],[Order Date]],"mmm")</f>
        <v>Jun</v>
      </c>
      <c r="G388" t="str">
        <f>TEXT(Table1[[#This Row],[Order Date]],"ddd")</f>
        <v>Fri</v>
      </c>
      <c r="H388" s="1">
        <v>42907</v>
      </c>
      <c r="I388" t="s">
        <v>22</v>
      </c>
      <c r="J388" t="s">
        <v>325</v>
      </c>
      <c r="K388" t="s">
        <v>326</v>
      </c>
      <c r="L388" t="s">
        <v>25</v>
      </c>
      <c r="M388" t="s">
        <v>26</v>
      </c>
      <c r="N388" t="s">
        <v>2541</v>
      </c>
      <c r="O388" t="s">
        <v>28</v>
      </c>
      <c r="P388">
        <v>41042</v>
      </c>
      <c r="Q388" t="s">
        <v>29</v>
      </c>
      <c r="R388" t="s">
        <v>2542</v>
      </c>
      <c r="S388" t="s">
        <v>31</v>
      </c>
      <c r="T388" t="s">
        <v>35</v>
      </c>
      <c r="U388" t="s">
        <v>2543</v>
      </c>
      <c r="V388" s="3">
        <v>301.95999999999998</v>
      </c>
      <c r="W388">
        <v>2</v>
      </c>
      <c r="X388" s="2">
        <v>0</v>
      </c>
      <c r="Y388" s="13">
        <v>90.587999999999994</v>
      </c>
      <c r="Z388" s="2">
        <f>Y388/V388</f>
        <v>0.3</v>
      </c>
    </row>
    <row r="389" spans="1:26" x14ac:dyDescent="0.25">
      <c r="A389">
        <v>834</v>
      </c>
      <c r="B389" t="s">
        <v>2546</v>
      </c>
      <c r="C389" s="1">
        <v>42574</v>
      </c>
      <c r="D389">
        <f>YEAR(C389)</f>
        <v>2016</v>
      </c>
      <c r="E389">
        <f>MONTH(C389)</f>
        <v>7</v>
      </c>
      <c r="F389" t="str">
        <f>TEXT(Table1[[#This Row],[Order Date]],"mmm")</f>
        <v>Jul</v>
      </c>
      <c r="G389" t="str">
        <f>TEXT(Table1[[#This Row],[Order Date]],"ddd")</f>
        <v>Sat</v>
      </c>
      <c r="H389" s="1">
        <v>42578</v>
      </c>
      <c r="I389" t="s">
        <v>49</v>
      </c>
      <c r="J389" t="s">
        <v>697</v>
      </c>
      <c r="K389" t="s">
        <v>698</v>
      </c>
      <c r="L389" t="s">
        <v>40</v>
      </c>
      <c r="M389" t="s">
        <v>26</v>
      </c>
      <c r="N389" t="s">
        <v>893</v>
      </c>
      <c r="O389" t="s">
        <v>53</v>
      </c>
      <c r="P389">
        <v>33614</v>
      </c>
      <c r="Q389" t="s">
        <v>29</v>
      </c>
      <c r="R389" t="s">
        <v>2547</v>
      </c>
      <c r="S389" t="s">
        <v>45</v>
      </c>
      <c r="T389" t="s">
        <v>67</v>
      </c>
      <c r="U389" t="s">
        <v>2548</v>
      </c>
      <c r="V389" s="3">
        <v>35.216000000000001</v>
      </c>
      <c r="W389">
        <v>2</v>
      </c>
      <c r="X389" s="2">
        <v>0.2</v>
      </c>
      <c r="Y389" s="13">
        <v>2.6412</v>
      </c>
      <c r="Z389" s="2">
        <f>Y389/V389</f>
        <v>7.4999999999999997E-2</v>
      </c>
    </row>
    <row r="390" spans="1:26" x14ac:dyDescent="0.25">
      <c r="A390">
        <v>837</v>
      </c>
      <c r="B390" t="s">
        <v>2551</v>
      </c>
      <c r="C390" s="1">
        <v>41890</v>
      </c>
      <c r="D390">
        <f>YEAR(C390)</f>
        <v>2014</v>
      </c>
      <c r="E390">
        <f>MONTH(C390)</f>
        <v>9</v>
      </c>
      <c r="F390" t="str">
        <f>TEXT(Table1[[#This Row],[Order Date]],"mmm")</f>
        <v>Sep</v>
      </c>
      <c r="G390" t="str">
        <f>TEXT(Table1[[#This Row],[Order Date]],"ddd")</f>
        <v>Mon</v>
      </c>
      <c r="H390" s="1">
        <v>41895</v>
      </c>
      <c r="I390" t="s">
        <v>22</v>
      </c>
      <c r="J390" t="s">
        <v>2380</v>
      </c>
      <c r="K390" t="s">
        <v>2381</v>
      </c>
      <c r="L390" t="s">
        <v>25</v>
      </c>
      <c r="M390" t="s">
        <v>26</v>
      </c>
      <c r="N390" t="s">
        <v>2165</v>
      </c>
      <c r="O390" t="s">
        <v>103</v>
      </c>
      <c r="P390">
        <v>75701</v>
      </c>
      <c r="Q390" t="s">
        <v>104</v>
      </c>
      <c r="R390" t="s">
        <v>2552</v>
      </c>
      <c r="S390" t="s">
        <v>45</v>
      </c>
      <c r="T390" t="s">
        <v>74</v>
      </c>
      <c r="U390" t="s">
        <v>2553</v>
      </c>
      <c r="V390" s="3">
        <v>51.183999999999997</v>
      </c>
      <c r="W390">
        <v>4</v>
      </c>
      <c r="X390" s="2">
        <v>0.8</v>
      </c>
      <c r="Y390" s="13">
        <v>-79.3352</v>
      </c>
      <c r="Z390" s="2">
        <f>Y390/V390</f>
        <v>-1.55</v>
      </c>
    </row>
    <row r="391" spans="1:26" x14ac:dyDescent="0.25">
      <c r="A391">
        <v>838</v>
      </c>
      <c r="B391" t="s">
        <v>2554</v>
      </c>
      <c r="C391" s="1">
        <v>43043</v>
      </c>
      <c r="D391">
        <f>YEAR(C391)</f>
        <v>2017</v>
      </c>
      <c r="E391">
        <f>MONTH(C391)</f>
        <v>11</v>
      </c>
      <c r="F391" t="str">
        <f>TEXT(Table1[[#This Row],[Order Date]],"mmm")</f>
        <v>Nov</v>
      </c>
      <c r="G391" t="str">
        <f>TEXT(Table1[[#This Row],[Order Date]],"ddd")</f>
        <v>Sat</v>
      </c>
      <c r="H391" s="1">
        <v>43050</v>
      </c>
      <c r="I391" t="s">
        <v>49</v>
      </c>
      <c r="J391" t="s">
        <v>2555</v>
      </c>
      <c r="K391" t="s">
        <v>2556</v>
      </c>
      <c r="L391" t="s">
        <v>101</v>
      </c>
      <c r="M391" t="s">
        <v>26</v>
      </c>
      <c r="N391" t="s">
        <v>375</v>
      </c>
      <c r="O391" t="s">
        <v>328</v>
      </c>
      <c r="P391">
        <v>38401</v>
      </c>
      <c r="Q391" t="s">
        <v>29</v>
      </c>
      <c r="R391" t="s">
        <v>2557</v>
      </c>
      <c r="S391" t="s">
        <v>45</v>
      </c>
      <c r="T391" t="s">
        <v>89</v>
      </c>
      <c r="U391" t="s">
        <v>2558</v>
      </c>
      <c r="V391" s="3">
        <v>9.6639999999999997</v>
      </c>
      <c r="W391">
        <v>2</v>
      </c>
      <c r="X391" s="2">
        <v>0.2</v>
      </c>
      <c r="Y391" s="13">
        <v>3.2616000000000001</v>
      </c>
      <c r="Z391" s="2">
        <f>Y391/V391</f>
        <v>0.33750000000000002</v>
      </c>
    </row>
    <row r="392" spans="1:26" x14ac:dyDescent="0.25">
      <c r="A392">
        <v>839</v>
      </c>
      <c r="B392" t="s">
        <v>2559</v>
      </c>
      <c r="C392" s="1">
        <v>42436</v>
      </c>
      <c r="D392">
        <f>YEAR(C392)</f>
        <v>2016</v>
      </c>
      <c r="E392">
        <f>MONTH(C392)</f>
        <v>3</v>
      </c>
      <c r="F392" t="str">
        <f>TEXT(Table1[[#This Row],[Order Date]],"mmm")</f>
        <v>Mar</v>
      </c>
      <c r="G392" t="str">
        <f>TEXT(Table1[[#This Row],[Order Date]],"ddd")</f>
        <v>Mon</v>
      </c>
      <c r="H392" s="1">
        <v>42441</v>
      </c>
      <c r="I392" t="s">
        <v>49</v>
      </c>
      <c r="J392" t="s">
        <v>1549</v>
      </c>
      <c r="K392" t="s">
        <v>1550</v>
      </c>
      <c r="L392" t="s">
        <v>40</v>
      </c>
      <c r="M392" t="s">
        <v>26</v>
      </c>
      <c r="N392" t="s">
        <v>102</v>
      </c>
      <c r="O392" t="s">
        <v>103</v>
      </c>
      <c r="P392">
        <v>76106</v>
      </c>
      <c r="Q392" t="s">
        <v>104</v>
      </c>
      <c r="R392" t="s">
        <v>1546</v>
      </c>
      <c r="S392" t="s">
        <v>70</v>
      </c>
      <c r="T392" t="s">
        <v>71</v>
      </c>
      <c r="U392" t="s">
        <v>1547</v>
      </c>
      <c r="V392" s="3">
        <v>21.071999999999999</v>
      </c>
      <c r="W392">
        <v>3</v>
      </c>
      <c r="X392" s="2">
        <v>0.2</v>
      </c>
      <c r="Y392" s="13">
        <v>1.5804</v>
      </c>
      <c r="Z392" s="2">
        <f>Y392/V392</f>
        <v>7.5000000000000011E-2</v>
      </c>
    </row>
    <row r="393" spans="1:26" x14ac:dyDescent="0.25">
      <c r="A393">
        <v>840</v>
      </c>
      <c r="B393" t="s">
        <v>2560</v>
      </c>
      <c r="C393" s="1">
        <v>42328</v>
      </c>
      <c r="D393">
        <f>YEAR(C393)</f>
        <v>2015</v>
      </c>
      <c r="E393">
        <f>MONTH(C393)</f>
        <v>11</v>
      </c>
      <c r="F393" t="str">
        <f>TEXT(Table1[[#This Row],[Order Date]],"mmm")</f>
        <v>Nov</v>
      </c>
      <c r="G393" t="str">
        <f>TEXT(Table1[[#This Row],[Order Date]],"ddd")</f>
        <v>Fri</v>
      </c>
      <c r="H393" s="1">
        <v>42333</v>
      </c>
      <c r="I393" t="s">
        <v>49</v>
      </c>
      <c r="J393" t="s">
        <v>2561</v>
      </c>
      <c r="K393" t="s">
        <v>2562</v>
      </c>
      <c r="L393" t="s">
        <v>40</v>
      </c>
      <c r="M393" t="s">
        <v>26</v>
      </c>
      <c r="N393" t="s">
        <v>263</v>
      </c>
      <c r="O393" t="s">
        <v>264</v>
      </c>
      <c r="P393">
        <v>10035</v>
      </c>
      <c r="Q393" t="s">
        <v>145</v>
      </c>
      <c r="R393" t="s">
        <v>2409</v>
      </c>
      <c r="S393" t="s">
        <v>45</v>
      </c>
      <c r="T393" t="s">
        <v>67</v>
      </c>
      <c r="U393" t="s">
        <v>2410</v>
      </c>
      <c r="V393" s="3">
        <v>60.45</v>
      </c>
      <c r="W393">
        <v>3</v>
      </c>
      <c r="X393" s="2">
        <v>0</v>
      </c>
      <c r="Y393" s="13">
        <v>16.3215</v>
      </c>
      <c r="Z393" s="2">
        <f>Y393/V393</f>
        <v>0.27</v>
      </c>
    </row>
    <row r="394" spans="1:26" x14ac:dyDescent="0.25">
      <c r="A394">
        <v>843</v>
      </c>
      <c r="B394" t="s">
        <v>2567</v>
      </c>
      <c r="C394" s="1">
        <v>42681</v>
      </c>
      <c r="D394">
        <f>YEAR(C394)</f>
        <v>2016</v>
      </c>
      <c r="E394">
        <f>MONTH(C394)</f>
        <v>11</v>
      </c>
      <c r="F394" t="str">
        <f>TEXT(Table1[[#This Row],[Order Date]],"mmm")</f>
        <v>Nov</v>
      </c>
      <c r="G394" t="str">
        <f>TEXT(Table1[[#This Row],[Order Date]],"ddd")</f>
        <v>Mon</v>
      </c>
      <c r="H394" s="1">
        <v>42683</v>
      </c>
      <c r="I394" t="s">
        <v>185</v>
      </c>
      <c r="J394" t="s">
        <v>2568</v>
      </c>
      <c r="K394" t="s">
        <v>2569</v>
      </c>
      <c r="L394" t="s">
        <v>40</v>
      </c>
      <c r="M394" t="s">
        <v>26</v>
      </c>
      <c r="N394" t="s">
        <v>41</v>
      </c>
      <c r="O394" t="s">
        <v>42</v>
      </c>
      <c r="P394">
        <v>90036</v>
      </c>
      <c r="Q394" t="s">
        <v>43</v>
      </c>
      <c r="R394" t="s">
        <v>2570</v>
      </c>
      <c r="S394" t="s">
        <v>45</v>
      </c>
      <c r="T394" t="s">
        <v>74</v>
      </c>
      <c r="U394" t="s">
        <v>2571</v>
      </c>
      <c r="V394" s="3">
        <v>37.44</v>
      </c>
      <c r="W394">
        <v>4</v>
      </c>
      <c r="X394" s="2">
        <v>0.2</v>
      </c>
      <c r="Y394" s="13">
        <v>11.7</v>
      </c>
      <c r="Z394" s="2">
        <f>Y394/V394</f>
        <v>0.3125</v>
      </c>
    </row>
    <row r="395" spans="1:26" x14ac:dyDescent="0.25">
      <c r="A395">
        <v>847</v>
      </c>
      <c r="B395" t="s">
        <v>2576</v>
      </c>
      <c r="C395" s="1">
        <v>42290</v>
      </c>
      <c r="D395">
        <f>YEAR(C395)</f>
        <v>2015</v>
      </c>
      <c r="E395">
        <f>MONTH(C395)</f>
        <v>10</v>
      </c>
      <c r="F395" t="str">
        <f>TEXT(Table1[[#This Row],[Order Date]],"mmm")</f>
        <v>Oct</v>
      </c>
      <c r="G395" t="str">
        <f>TEXT(Table1[[#This Row],[Order Date]],"ddd")</f>
        <v>Tue</v>
      </c>
      <c r="H395" s="1">
        <v>42294</v>
      </c>
      <c r="I395" t="s">
        <v>49</v>
      </c>
      <c r="J395" t="s">
        <v>2577</v>
      </c>
      <c r="K395" t="s">
        <v>2578</v>
      </c>
      <c r="L395" t="s">
        <v>25</v>
      </c>
      <c r="M395" t="s">
        <v>26</v>
      </c>
      <c r="N395" t="s">
        <v>1456</v>
      </c>
      <c r="O395" t="s">
        <v>28</v>
      </c>
      <c r="P395">
        <v>40214</v>
      </c>
      <c r="Q395" t="s">
        <v>29</v>
      </c>
      <c r="R395" t="s">
        <v>759</v>
      </c>
      <c r="S395" t="s">
        <v>70</v>
      </c>
      <c r="T395" t="s">
        <v>71</v>
      </c>
      <c r="U395" t="s">
        <v>760</v>
      </c>
      <c r="V395" s="3">
        <v>83.72</v>
      </c>
      <c r="W395">
        <v>7</v>
      </c>
      <c r="X395" s="2">
        <v>0</v>
      </c>
      <c r="Y395" s="13">
        <v>23.441600000000001</v>
      </c>
      <c r="Z395" s="2">
        <f>Y395/V395</f>
        <v>0.28000000000000003</v>
      </c>
    </row>
    <row r="396" spans="1:26" x14ac:dyDescent="0.25">
      <c r="A396">
        <v>849</v>
      </c>
      <c r="B396" t="s">
        <v>2579</v>
      </c>
      <c r="C396" s="1">
        <v>42736</v>
      </c>
      <c r="D396">
        <f>YEAR(C396)</f>
        <v>2017</v>
      </c>
      <c r="E396">
        <f>MONTH(C396)</f>
        <v>1</v>
      </c>
      <c r="F396" t="str">
        <f>TEXT(Table1[[#This Row],[Order Date]],"mmm")</f>
        <v>Jan</v>
      </c>
      <c r="G396" t="str">
        <f>TEXT(Table1[[#This Row],[Order Date]],"ddd")</f>
        <v>Sun</v>
      </c>
      <c r="H396" s="1">
        <v>42741</v>
      </c>
      <c r="I396" t="s">
        <v>49</v>
      </c>
      <c r="J396" t="s">
        <v>2580</v>
      </c>
      <c r="K396" t="s">
        <v>2581</v>
      </c>
      <c r="L396" t="s">
        <v>25</v>
      </c>
      <c r="M396" t="s">
        <v>26</v>
      </c>
      <c r="N396" t="s">
        <v>2582</v>
      </c>
      <c r="O396" t="s">
        <v>491</v>
      </c>
      <c r="P396">
        <v>44052</v>
      </c>
      <c r="Q396" t="s">
        <v>145</v>
      </c>
      <c r="R396" t="s">
        <v>2583</v>
      </c>
      <c r="S396" t="s">
        <v>31</v>
      </c>
      <c r="T396" t="s">
        <v>64</v>
      </c>
      <c r="U396" t="s">
        <v>2584</v>
      </c>
      <c r="V396" s="3">
        <v>48.896000000000001</v>
      </c>
      <c r="W396">
        <v>4</v>
      </c>
      <c r="X396" s="2">
        <v>0.2</v>
      </c>
      <c r="Y396" s="13">
        <v>8.5568000000000008</v>
      </c>
      <c r="Z396" s="2">
        <f>Y396/V396</f>
        <v>0.17500000000000002</v>
      </c>
    </row>
    <row r="397" spans="1:26" x14ac:dyDescent="0.25">
      <c r="A397">
        <v>850</v>
      </c>
      <c r="B397" t="s">
        <v>2585</v>
      </c>
      <c r="C397" s="1">
        <v>41677</v>
      </c>
      <c r="D397">
        <f>YEAR(C397)</f>
        <v>2014</v>
      </c>
      <c r="E397">
        <f>MONTH(C397)</f>
        <v>2</v>
      </c>
      <c r="F397" t="str">
        <f>TEXT(Table1[[#This Row],[Order Date]],"mmm")</f>
        <v>Feb</v>
      </c>
      <c r="G397" t="str">
        <f>TEXT(Table1[[#This Row],[Order Date]],"ddd")</f>
        <v>Fri</v>
      </c>
      <c r="H397" s="1">
        <v>41682</v>
      </c>
      <c r="I397" t="s">
        <v>49</v>
      </c>
      <c r="J397" t="s">
        <v>2586</v>
      </c>
      <c r="K397" t="s">
        <v>2587</v>
      </c>
      <c r="L397" t="s">
        <v>40</v>
      </c>
      <c r="M397" t="s">
        <v>26</v>
      </c>
      <c r="N397" t="s">
        <v>2588</v>
      </c>
      <c r="O397" t="s">
        <v>781</v>
      </c>
      <c r="P397">
        <v>7036</v>
      </c>
      <c r="Q397" t="s">
        <v>145</v>
      </c>
      <c r="R397" t="s">
        <v>2589</v>
      </c>
      <c r="S397" t="s">
        <v>70</v>
      </c>
      <c r="T397" t="s">
        <v>158</v>
      </c>
      <c r="U397" t="s">
        <v>2590</v>
      </c>
      <c r="V397" s="3">
        <v>115.36</v>
      </c>
      <c r="W397">
        <v>7</v>
      </c>
      <c r="X397" s="2">
        <v>0</v>
      </c>
      <c r="Y397" s="13">
        <v>49.604799999999997</v>
      </c>
      <c r="Z397" s="2">
        <f>Y397/V397</f>
        <v>0.43</v>
      </c>
    </row>
    <row r="398" spans="1:26" x14ac:dyDescent="0.25">
      <c r="A398">
        <v>851</v>
      </c>
      <c r="B398" t="s">
        <v>2591</v>
      </c>
      <c r="C398" s="1">
        <v>42541</v>
      </c>
      <c r="D398">
        <f>YEAR(C398)</f>
        <v>2016</v>
      </c>
      <c r="E398">
        <f>MONTH(C398)</f>
        <v>6</v>
      </c>
      <c r="F398" t="str">
        <f>TEXT(Table1[[#This Row],[Order Date]],"mmm")</f>
        <v>Jun</v>
      </c>
      <c r="G398" t="str">
        <f>TEXT(Table1[[#This Row],[Order Date]],"ddd")</f>
        <v>Mon</v>
      </c>
      <c r="H398" s="1">
        <v>42546</v>
      </c>
      <c r="I398" t="s">
        <v>22</v>
      </c>
      <c r="J398" t="s">
        <v>2592</v>
      </c>
      <c r="K398" t="s">
        <v>2593</v>
      </c>
      <c r="L398" t="s">
        <v>40</v>
      </c>
      <c r="M398" t="s">
        <v>26</v>
      </c>
      <c r="N398" t="s">
        <v>2594</v>
      </c>
      <c r="O398" t="s">
        <v>42</v>
      </c>
      <c r="P398">
        <v>93905</v>
      </c>
      <c r="Q398" t="s">
        <v>43</v>
      </c>
      <c r="R398" t="s">
        <v>2595</v>
      </c>
      <c r="S398" t="s">
        <v>45</v>
      </c>
      <c r="T398" t="s">
        <v>67</v>
      </c>
      <c r="U398" t="s">
        <v>2596</v>
      </c>
      <c r="V398" s="3">
        <v>5.16</v>
      </c>
      <c r="W398">
        <v>2</v>
      </c>
      <c r="X398" s="2">
        <v>0</v>
      </c>
      <c r="Y398" s="13">
        <v>1.3415999999999999</v>
      </c>
      <c r="Z398" s="2">
        <f>Y398/V398</f>
        <v>0.25999999999999995</v>
      </c>
    </row>
    <row r="399" spans="1:26" x14ac:dyDescent="0.25">
      <c r="A399">
        <v>853</v>
      </c>
      <c r="B399" t="s">
        <v>2599</v>
      </c>
      <c r="C399" s="1">
        <v>42518</v>
      </c>
      <c r="D399">
        <f>YEAR(C399)</f>
        <v>2016</v>
      </c>
      <c r="E399">
        <f>MONTH(C399)</f>
        <v>5</v>
      </c>
      <c r="F399" t="str">
        <f>TEXT(Table1[[#This Row],[Order Date]],"mmm")</f>
        <v>May</v>
      </c>
      <c r="G399" t="str">
        <f>TEXT(Table1[[#This Row],[Order Date]],"ddd")</f>
        <v>Sat</v>
      </c>
      <c r="H399" s="1">
        <v>42525</v>
      </c>
      <c r="I399" t="s">
        <v>49</v>
      </c>
      <c r="J399" t="s">
        <v>881</v>
      </c>
      <c r="K399" t="s">
        <v>882</v>
      </c>
      <c r="L399" t="s">
        <v>25</v>
      </c>
      <c r="M399" t="s">
        <v>26</v>
      </c>
      <c r="N399" t="s">
        <v>321</v>
      </c>
      <c r="O399" t="s">
        <v>1470</v>
      </c>
      <c r="P399">
        <v>39212</v>
      </c>
      <c r="Q399" t="s">
        <v>29</v>
      </c>
      <c r="R399" t="s">
        <v>1147</v>
      </c>
      <c r="S399" t="s">
        <v>45</v>
      </c>
      <c r="T399" t="s">
        <v>67</v>
      </c>
      <c r="U399" t="s">
        <v>1148</v>
      </c>
      <c r="V399" s="3">
        <v>185.88</v>
      </c>
      <c r="W399">
        <v>6</v>
      </c>
      <c r="X399" s="2">
        <v>0</v>
      </c>
      <c r="Y399" s="13">
        <v>50.187600000000003</v>
      </c>
      <c r="Z399" s="2">
        <f>Y399/V399</f>
        <v>0.27</v>
      </c>
    </row>
    <row r="400" spans="1:26" x14ac:dyDescent="0.25">
      <c r="A400">
        <v>854</v>
      </c>
      <c r="B400" t="s">
        <v>2600</v>
      </c>
      <c r="C400" s="1">
        <v>42419</v>
      </c>
      <c r="D400">
        <f>YEAR(C400)</f>
        <v>2016</v>
      </c>
      <c r="E400">
        <f>MONTH(C400)</f>
        <v>2</v>
      </c>
      <c r="F400" t="str">
        <f>TEXT(Table1[[#This Row],[Order Date]],"mmm")</f>
        <v>Feb</v>
      </c>
      <c r="G400" t="str">
        <f>TEXT(Table1[[#This Row],[Order Date]],"ddd")</f>
        <v>Fri</v>
      </c>
      <c r="H400" s="1">
        <v>42424</v>
      </c>
      <c r="I400" t="s">
        <v>49</v>
      </c>
      <c r="J400" t="s">
        <v>1849</v>
      </c>
      <c r="K400" t="s">
        <v>1850</v>
      </c>
      <c r="L400" t="s">
        <v>25</v>
      </c>
      <c r="M400" t="s">
        <v>26</v>
      </c>
      <c r="N400" t="s">
        <v>263</v>
      </c>
      <c r="O400" t="s">
        <v>264</v>
      </c>
      <c r="P400">
        <v>10035</v>
      </c>
      <c r="Q400" t="s">
        <v>145</v>
      </c>
      <c r="R400" t="s">
        <v>2473</v>
      </c>
      <c r="S400" t="s">
        <v>31</v>
      </c>
      <c r="T400" t="s">
        <v>64</v>
      </c>
      <c r="U400" t="s">
        <v>2474</v>
      </c>
      <c r="V400" s="3">
        <v>44.46</v>
      </c>
      <c r="W400">
        <v>2</v>
      </c>
      <c r="X400" s="2">
        <v>0</v>
      </c>
      <c r="Y400" s="13">
        <v>14.671799999999999</v>
      </c>
      <c r="Z400" s="2">
        <f>Y400/V400</f>
        <v>0.32999999999999996</v>
      </c>
    </row>
    <row r="401" spans="1:26" x14ac:dyDescent="0.25">
      <c r="A401">
        <v>856</v>
      </c>
      <c r="B401" t="s">
        <v>2601</v>
      </c>
      <c r="C401" s="1">
        <v>41854</v>
      </c>
      <c r="D401">
        <f>YEAR(C401)</f>
        <v>2014</v>
      </c>
      <c r="E401">
        <f>MONTH(C401)</f>
        <v>8</v>
      </c>
      <c r="F401" t="str">
        <f>TEXT(Table1[[#This Row],[Order Date]],"mmm")</f>
        <v>Aug</v>
      </c>
      <c r="G401" t="str">
        <f>TEXT(Table1[[#This Row],[Order Date]],"ddd")</f>
        <v>Sun</v>
      </c>
      <c r="H401" s="1">
        <v>41859</v>
      </c>
      <c r="I401" t="s">
        <v>49</v>
      </c>
      <c r="J401" t="s">
        <v>2602</v>
      </c>
      <c r="K401" t="s">
        <v>2603</v>
      </c>
      <c r="L401" t="s">
        <v>25</v>
      </c>
      <c r="M401" t="s">
        <v>26</v>
      </c>
      <c r="N401" t="s">
        <v>263</v>
      </c>
      <c r="O401" t="s">
        <v>264</v>
      </c>
      <c r="P401">
        <v>10035</v>
      </c>
      <c r="Q401" t="s">
        <v>145</v>
      </c>
      <c r="R401" t="s">
        <v>2604</v>
      </c>
      <c r="S401" t="s">
        <v>45</v>
      </c>
      <c r="T401" t="s">
        <v>89</v>
      </c>
      <c r="U401" t="s">
        <v>2605</v>
      </c>
      <c r="V401" s="3">
        <v>39.96</v>
      </c>
      <c r="W401">
        <v>2</v>
      </c>
      <c r="X401" s="2">
        <v>0</v>
      </c>
      <c r="Y401" s="13">
        <v>18.781199999999998</v>
      </c>
      <c r="Z401" s="2">
        <f>Y401/V401</f>
        <v>0.47</v>
      </c>
    </row>
    <row r="402" spans="1:26" x14ac:dyDescent="0.25">
      <c r="A402">
        <v>859</v>
      </c>
      <c r="B402" t="s">
        <v>2610</v>
      </c>
      <c r="C402" s="1">
        <v>42835</v>
      </c>
      <c r="D402">
        <f>YEAR(C402)</f>
        <v>2017</v>
      </c>
      <c r="E402">
        <f>MONTH(C402)</f>
        <v>4</v>
      </c>
      <c r="F402" t="str">
        <f>TEXT(Table1[[#This Row],[Order Date]],"mmm")</f>
        <v>Apr</v>
      </c>
      <c r="G402" t="str">
        <f>TEXT(Table1[[#This Row],[Order Date]],"ddd")</f>
        <v>Mon</v>
      </c>
      <c r="H402" s="1">
        <v>42840</v>
      </c>
      <c r="I402" t="s">
        <v>49</v>
      </c>
      <c r="J402" t="s">
        <v>2611</v>
      </c>
      <c r="K402" t="s">
        <v>2612</v>
      </c>
      <c r="L402" t="s">
        <v>101</v>
      </c>
      <c r="M402" t="s">
        <v>26</v>
      </c>
      <c r="N402" t="s">
        <v>2613</v>
      </c>
      <c r="O402" t="s">
        <v>781</v>
      </c>
      <c r="P402">
        <v>8901</v>
      </c>
      <c r="Q402" t="s">
        <v>145</v>
      </c>
      <c r="R402" t="s">
        <v>942</v>
      </c>
      <c r="S402" t="s">
        <v>45</v>
      </c>
      <c r="T402" t="s">
        <v>89</v>
      </c>
      <c r="U402" t="s">
        <v>943</v>
      </c>
      <c r="V402" s="3">
        <v>7.61</v>
      </c>
      <c r="W402">
        <v>1</v>
      </c>
      <c r="X402" s="2">
        <v>0</v>
      </c>
      <c r="Y402" s="13">
        <v>3.5767000000000002</v>
      </c>
      <c r="Z402" s="2">
        <f>Y402/V402</f>
        <v>0.47000000000000003</v>
      </c>
    </row>
    <row r="403" spans="1:26" x14ac:dyDescent="0.25">
      <c r="A403">
        <v>861</v>
      </c>
      <c r="B403" t="s">
        <v>2614</v>
      </c>
      <c r="C403" s="1">
        <v>41799</v>
      </c>
      <c r="D403">
        <f>YEAR(C403)</f>
        <v>2014</v>
      </c>
      <c r="E403">
        <f>MONTH(C403)</f>
        <v>6</v>
      </c>
      <c r="F403" t="str">
        <f>TEXT(Table1[[#This Row],[Order Date]],"mmm")</f>
        <v>Jun</v>
      </c>
      <c r="G403" t="str">
        <f>TEXT(Table1[[#This Row],[Order Date]],"ddd")</f>
        <v>Mon</v>
      </c>
      <c r="H403" s="1">
        <v>41806</v>
      </c>
      <c r="I403" t="s">
        <v>49</v>
      </c>
      <c r="J403" t="s">
        <v>2615</v>
      </c>
      <c r="K403" t="s">
        <v>2616</v>
      </c>
      <c r="L403" t="s">
        <v>25</v>
      </c>
      <c r="M403" t="s">
        <v>26</v>
      </c>
      <c r="N403" t="s">
        <v>126</v>
      </c>
      <c r="O403" t="s">
        <v>42</v>
      </c>
      <c r="P403">
        <v>94122</v>
      </c>
      <c r="Q403" t="s">
        <v>43</v>
      </c>
      <c r="R403" t="s">
        <v>1282</v>
      </c>
      <c r="S403" t="s">
        <v>45</v>
      </c>
      <c r="T403" t="s">
        <v>572</v>
      </c>
      <c r="U403" t="s">
        <v>1283</v>
      </c>
      <c r="V403" s="3">
        <v>7.36</v>
      </c>
      <c r="W403">
        <v>2</v>
      </c>
      <c r="X403" s="2">
        <v>0</v>
      </c>
      <c r="Y403" s="13">
        <v>0.1472</v>
      </c>
      <c r="Z403" s="2">
        <f>Y403/V403</f>
        <v>0.02</v>
      </c>
    </row>
    <row r="404" spans="1:26" x14ac:dyDescent="0.25">
      <c r="A404">
        <v>863</v>
      </c>
      <c r="B404" t="s">
        <v>2619</v>
      </c>
      <c r="C404" s="1">
        <v>42374</v>
      </c>
      <c r="D404">
        <f>YEAR(C404)</f>
        <v>2016</v>
      </c>
      <c r="E404">
        <f>MONTH(C404)</f>
        <v>1</v>
      </c>
      <c r="F404" t="str">
        <f>TEXT(Table1[[#This Row],[Order Date]],"mmm")</f>
        <v>Jan</v>
      </c>
      <c r="G404" t="str">
        <f>TEXT(Table1[[#This Row],[Order Date]],"ddd")</f>
        <v>Tue</v>
      </c>
      <c r="H404" s="1">
        <v>42376</v>
      </c>
      <c r="I404" t="s">
        <v>22</v>
      </c>
      <c r="J404" t="s">
        <v>2395</v>
      </c>
      <c r="K404" t="s">
        <v>2396</v>
      </c>
      <c r="L404" t="s">
        <v>40</v>
      </c>
      <c r="M404" t="s">
        <v>26</v>
      </c>
      <c r="N404" t="s">
        <v>1504</v>
      </c>
      <c r="O404" t="s">
        <v>53</v>
      </c>
      <c r="P404">
        <v>32216</v>
      </c>
      <c r="Q404" t="s">
        <v>29</v>
      </c>
      <c r="R404" t="s">
        <v>2620</v>
      </c>
      <c r="S404" t="s">
        <v>70</v>
      </c>
      <c r="T404" t="s">
        <v>158</v>
      </c>
      <c r="U404" t="s">
        <v>2621</v>
      </c>
      <c r="V404" s="3">
        <v>191.47200000000001</v>
      </c>
      <c r="W404">
        <v>6</v>
      </c>
      <c r="X404" s="2">
        <v>0.2</v>
      </c>
      <c r="Y404" s="13">
        <v>40.687800000000003</v>
      </c>
      <c r="Z404" s="2">
        <f>Y404/V404</f>
        <v>0.21249999999999999</v>
      </c>
    </row>
    <row r="405" spans="1:26" x14ac:dyDescent="0.25">
      <c r="A405">
        <v>866</v>
      </c>
      <c r="B405" t="s">
        <v>2626</v>
      </c>
      <c r="C405" s="1">
        <v>41649</v>
      </c>
      <c r="D405">
        <f>YEAR(C405)</f>
        <v>2014</v>
      </c>
      <c r="E405">
        <f>MONTH(C405)</f>
        <v>1</v>
      </c>
      <c r="F405" t="str">
        <f>TEXT(Table1[[#This Row],[Order Date]],"mmm")</f>
        <v>Jan</v>
      </c>
      <c r="G405" t="str">
        <f>TEXT(Table1[[#This Row],[Order Date]],"ddd")</f>
        <v>Fri</v>
      </c>
      <c r="H405" s="1">
        <v>41654</v>
      </c>
      <c r="I405" t="s">
        <v>49</v>
      </c>
      <c r="J405" t="s">
        <v>2627</v>
      </c>
      <c r="K405" t="s">
        <v>2628</v>
      </c>
      <c r="L405" t="s">
        <v>40</v>
      </c>
      <c r="M405" t="s">
        <v>26</v>
      </c>
      <c r="N405" t="s">
        <v>311</v>
      </c>
      <c r="O405" t="s">
        <v>312</v>
      </c>
      <c r="P405">
        <v>22153</v>
      </c>
      <c r="Q405" t="s">
        <v>29</v>
      </c>
      <c r="R405" t="s">
        <v>2629</v>
      </c>
      <c r="S405" t="s">
        <v>45</v>
      </c>
      <c r="T405" t="s">
        <v>46</v>
      </c>
      <c r="U405" t="s">
        <v>2630</v>
      </c>
      <c r="V405" s="3">
        <v>2.89</v>
      </c>
      <c r="W405">
        <v>1</v>
      </c>
      <c r="X405" s="2">
        <v>0</v>
      </c>
      <c r="Y405" s="13">
        <v>1.3583000000000001</v>
      </c>
      <c r="Z405" s="2">
        <f>Y405/V405</f>
        <v>0.47000000000000003</v>
      </c>
    </row>
    <row r="406" spans="1:26" x14ac:dyDescent="0.25">
      <c r="A406">
        <v>868</v>
      </c>
      <c r="B406" t="s">
        <v>2633</v>
      </c>
      <c r="C406" s="1">
        <v>42642</v>
      </c>
      <c r="D406">
        <f>YEAR(C406)</f>
        <v>2016</v>
      </c>
      <c r="E406">
        <f>MONTH(C406)</f>
        <v>9</v>
      </c>
      <c r="F406" t="str">
        <f>TEXT(Table1[[#This Row],[Order Date]],"mmm")</f>
        <v>Sep</v>
      </c>
      <c r="G406" t="str">
        <f>TEXT(Table1[[#This Row],[Order Date]],"ddd")</f>
        <v>Thu</v>
      </c>
      <c r="H406" s="1">
        <v>42645</v>
      </c>
      <c r="I406" t="s">
        <v>185</v>
      </c>
      <c r="J406" t="s">
        <v>2634</v>
      </c>
      <c r="K406" t="s">
        <v>2635</v>
      </c>
      <c r="L406" t="s">
        <v>40</v>
      </c>
      <c r="M406" t="s">
        <v>26</v>
      </c>
      <c r="N406" t="s">
        <v>143</v>
      </c>
      <c r="O406" t="s">
        <v>144</v>
      </c>
      <c r="P406">
        <v>19140</v>
      </c>
      <c r="Q406" t="s">
        <v>145</v>
      </c>
      <c r="R406" t="s">
        <v>2636</v>
      </c>
      <c r="S406" t="s">
        <v>45</v>
      </c>
      <c r="T406" t="s">
        <v>46</v>
      </c>
      <c r="U406" t="s">
        <v>2637</v>
      </c>
      <c r="V406" s="3">
        <v>15.936</v>
      </c>
      <c r="W406">
        <v>4</v>
      </c>
      <c r="X406" s="2">
        <v>0.2</v>
      </c>
      <c r="Y406" s="13">
        <v>5.1791999999999998</v>
      </c>
      <c r="Z406" s="2">
        <f>Y406/V406</f>
        <v>0.32500000000000001</v>
      </c>
    </row>
    <row r="407" spans="1:26" x14ac:dyDescent="0.25">
      <c r="A407">
        <v>869</v>
      </c>
      <c r="B407" t="s">
        <v>2638</v>
      </c>
      <c r="C407" s="1">
        <v>41735</v>
      </c>
      <c r="D407">
        <f>YEAR(C407)</f>
        <v>2014</v>
      </c>
      <c r="E407">
        <f>MONTH(C407)</f>
        <v>4</v>
      </c>
      <c r="F407" t="str">
        <f>TEXT(Table1[[#This Row],[Order Date]],"mmm")</f>
        <v>Apr</v>
      </c>
      <c r="G407" t="str">
        <f>TEXT(Table1[[#This Row],[Order Date]],"ddd")</f>
        <v>Sun</v>
      </c>
      <c r="H407" s="1">
        <v>41739</v>
      </c>
      <c r="I407" t="s">
        <v>49</v>
      </c>
      <c r="J407" t="s">
        <v>2639</v>
      </c>
      <c r="K407" t="s">
        <v>2640</v>
      </c>
      <c r="L407" t="s">
        <v>40</v>
      </c>
      <c r="M407" t="s">
        <v>26</v>
      </c>
      <c r="N407" t="s">
        <v>2434</v>
      </c>
      <c r="O407" t="s">
        <v>144</v>
      </c>
      <c r="P407">
        <v>17602</v>
      </c>
      <c r="Q407" t="s">
        <v>145</v>
      </c>
      <c r="R407" t="s">
        <v>2641</v>
      </c>
      <c r="S407" t="s">
        <v>45</v>
      </c>
      <c r="T407" t="s">
        <v>74</v>
      </c>
      <c r="U407" t="s">
        <v>2642</v>
      </c>
      <c r="V407" s="3">
        <v>44.91</v>
      </c>
      <c r="W407">
        <v>6</v>
      </c>
      <c r="X407" s="2">
        <v>0.7</v>
      </c>
      <c r="Y407" s="13">
        <v>-35.927999999999997</v>
      </c>
      <c r="Z407" s="2">
        <f>Y407/V407</f>
        <v>-0.8</v>
      </c>
    </row>
    <row r="408" spans="1:26" x14ac:dyDescent="0.25">
      <c r="A408">
        <v>870</v>
      </c>
      <c r="B408" t="s">
        <v>2643</v>
      </c>
      <c r="C408" s="1">
        <v>42616</v>
      </c>
      <c r="D408">
        <f>YEAR(C408)</f>
        <v>2016</v>
      </c>
      <c r="E408">
        <f>MONTH(C408)</f>
        <v>9</v>
      </c>
      <c r="F408" t="str">
        <f>TEXT(Table1[[#This Row],[Order Date]],"mmm")</f>
        <v>Sep</v>
      </c>
      <c r="G408" t="str">
        <f>TEXT(Table1[[#This Row],[Order Date]],"ddd")</f>
        <v>Sat</v>
      </c>
      <c r="H408" s="1">
        <v>42618</v>
      </c>
      <c r="I408" t="s">
        <v>185</v>
      </c>
      <c r="J408" t="s">
        <v>2644</v>
      </c>
      <c r="K408" t="s">
        <v>2645</v>
      </c>
      <c r="L408" t="s">
        <v>101</v>
      </c>
      <c r="M408" t="s">
        <v>26</v>
      </c>
      <c r="N408" t="s">
        <v>143</v>
      </c>
      <c r="O408" t="s">
        <v>144</v>
      </c>
      <c r="P408">
        <v>19143</v>
      </c>
      <c r="Q408" t="s">
        <v>145</v>
      </c>
      <c r="R408" t="s">
        <v>2646</v>
      </c>
      <c r="S408" t="s">
        <v>45</v>
      </c>
      <c r="T408" t="s">
        <v>74</v>
      </c>
      <c r="U408" t="s">
        <v>2647</v>
      </c>
      <c r="V408" s="3">
        <v>1141.47</v>
      </c>
      <c r="W408">
        <v>5</v>
      </c>
      <c r="X408" s="2">
        <v>0.7</v>
      </c>
      <c r="Y408" s="13">
        <v>-760.98</v>
      </c>
      <c r="Z408" s="2">
        <f>Y408/V408</f>
        <v>-0.66666666666666663</v>
      </c>
    </row>
    <row r="409" spans="1:26" x14ac:dyDescent="0.25">
      <c r="A409">
        <v>873</v>
      </c>
      <c r="B409" t="s">
        <v>2651</v>
      </c>
      <c r="C409" s="1">
        <v>41983</v>
      </c>
      <c r="D409">
        <f>YEAR(C409)</f>
        <v>2014</v>
      </c>
      <c r="E409">
        <f>MONTH(C409)</f>
        <v>12</v>
      </c>
      <c r="F409" t="str">
        <f>TEXT(Table1[[#This Row],[Order Date]],"mmm")</f>
        <v>Dec</v>
      </c>
      <c r="G409" t="str">
        <f>TEXT(Table1[[#This Row],[Order Date]],"ddd")</f>
        <v>Wed</v>
      </c>
      <c r="H409" s="1">
        <v>41988</v>
      </c>
      <c r="I409" t="s">
        <v>49</v>
      </c>
      <c r="J409" t="s">
        <v>2652</v>
      </c>
      <c r="K409" t="s">
        <v>2653</v>
      </c>
      <c r="L409" t="s">
        <v>25</v>
      </c>
      <c r="M409" t="s">
        <v>26</v>
      </c>
      <c r="N409" t="s">
        <v>263</v>
      </c>
      <c r="O409" t="s">
        <v>264</v>
      </c>
      <c r="P409">
        <v>10009</v>
      </c>
      <c r="Q409" t="s">
        <v>145</v>
      </c>
      <c r="R409" t="s">
        <v>1027</v>
      </c>
      <c r="S409" t="s">
        <v>45</v>
      </c>
      <c r="T409" t="s">
        <v>89</v>
      </c>
      <c r="U409" t="s">
        <v>1028</v>
      </c>
      <c r="V409" s="3">
        <v>11.36</v>
      </c>
      <c r="W409">
        <v>2</v>
      </c>
      <c r="X409" s="2">
        <v>0</v>
      </c>
      <c r="Y409" s="13">
        <v>5.2256</v>
      </c>
      <c r="Z409" s="2">
        <f>Y409/V409</f>
        <v>0.46</v>
      </c>
    </row>
    <row r="410" spans="1:26" x14ac:dyDescent="0.25">
      <c r="A410">
        <v>875</v>
      </c>
      <c r="B410" t="s">
        <v>2654</v>
      </c>
      <c r="C410" s="1">
        <v>42972</v>
      </c>
      <c r="D410">
        <f>YEAR(C410)</f>
        <v>2017</v>
      </c>
      <c r="E410">
        <f>MONTH(C410)</f>
        <v>8</v>
      </c>
      <c r="F410" t="str">
        <f>TEXT(Table1[[#This Row],[Order Date]],"mmm")</f>
        <v>Aug</v>
      </c>
      <c r="G410" t="str">
        <f>TEXT(Table1[[#This Row],[Order Date]],"ddd")</f>
        <v>Fri</v>
      </c>
      <c r="H410" s="1">
        <v>42976</v>
      </c>
      <c r="I410" t="s">
        <v>49</v>
      </c>
      <c r="J410" t="s">
        <v>2580</v>
      </c>
      <c r="K410" t="s">
        <v>2581</v>
      </c>
      <c r="L410" t="s">
        <v>25</v>
      </c>
      <c r="M410" t="s">
        <v>26</v>
      </c>
      <c r="N410" t="s">
        <v>460</v>
      </c>
      <c r="O410" t="s">
        <v>87</v>
      </c>
      <c r="P410">
        <v>28205</v>
      </c>
      <c r="Q410" t="s">
        <v>29</v>
      </c>
      <c r="R410" t="s">
        <v>2655</v>
      </c>
      <c r="S410" t="s">
        <v>45</v>
      </c>
      <c r="T410" t="s">
        <v>89</v>
      </c>
      <c r="U410" t="s">
        <v>2656</v>
      </c>
      <c r="V410" s="3">
        <v>192.16</v>
      </c>
      <c r="W410">
        <v>5</v>
      </c>
      <c r="X410" s="2">
        <v>0.2</v>
      </c>
      <c r="Y410" s="13">
        <v>67.256</v>
      </c>
      <c r="Z410" s="2">
        <f>Y410/V410</f>
        <v>0.35000000000000003</v>
      </c>
    </row>
    <row r="411" spans="1:26" x14ac:dyDescent="0.25">
      <c r="A411">
        <v>876</v>
      </c>
      <c r="B411" t="s">
        <v>2657</v>
      </c>
      <c r="C411" s="1">
        <v>42386</v>
      </c>
      <c r="D411">
        <f>YEAR(C411)</f>
        <v>2016</v>
      </c>
      <c r="E411">
        <f>MONTH(C411)</f>
        <v>1</v>
      </c>
      <c r="F411" t="str">
        <f>TEXT(Table1[[#This Row],[Order Date]],"mmm")</f>
        <v>Jan</v>
      </c>
      <c r="G411" t="str">
        <f>TEXT(Table1[[#This Row],[Order Date]],"ddd")</f>
        <v>Sun</v>
      </c>
      <c r="H411" s="1">
        <v>42390</v>
      </c>
      <c r="I411" t="s">
        <v>49</v>
      </c>
      <c r="J411" t="s">
        <v>2095</v>
      </c>
      <c r="K411" t="s">
        <v>2096</v>
      </c>
      <c r="L411" t="s">
        <v>101</v>
      </c>
      <c r="M411" t="s">
        <v>26</v>
      </c>
      <c r="N411" t="s">
        <v>86</v>
      </c>
      <c r="O411" t="s">
        <v>2648</v>
      </c>
      <c r="P411">
        <v>3301</v>
      </c>
      <c r="Q411" t="s">
        <v>145</v>
      </c>
      <c r="R411" t="s">
        <v>898</v>
      </c>
      <c r="S411" t="s">
        <v>31</v>
      </c>
      <c r="T411" t="s">
        <v>64</v>
      </c>
      <c r="U411" t="s">
        <v>899</v>
      </c>
      <c r="V411" s="3">
        <v>322.58999999999997</v>
      </c>
      <c r="W411">
        <v>3</v>
      </c>
      <c r="X411" s="2">
        <v>0</v>
      </c>
      <c r="Y411" s="13">
        <v>64.518000000000001</v>
      </c>
      <c r="Z411" s="2">
        <f>Y411/V411</f>
        <v>0.2</v>
      </c>
    </row>
    <row r="412" spans="1:26" x14ac:dyDescent="0.25">
      <c r="A412">
        <v>879</v>
      </c>
      <c r="B412" t="s">
        <v>2660</v>
      </c>
      <c r="C412" s="1">
        <v>41899</v>
      </c>
      <c r="D412">
        <f>YEAR(C412)</f>
        <v>2014</v>
      </c>
      <c r="E412">
        <f>MONTH(C412)</f>
        <v>9</v>
      </c>
      <c r="F412" t="str">
        <f>TEXT(Table1[[#This Row],[Order Date]],"mmm")</f>
        <v>Sep</v>
      </c>
      <c r="G412" t="str">
        <f>TEXT(Table1[[#This Row],[Order Date]],"ddd")</f>
        <v>Wed</v>
      </c>
      <c r="H412" s="1">
        <v>41903</v>
      </c>
      <c r="I412" t="s">
        <v>49</v>
      </c>
      <c r="J412" t="s">
        <v>2661</v>
      </c>
      <c r="K412" t="s">
        <v>2662</v>
      </c>
      <c r="L412" t="s">
        <v>101</v>
      </c>
      <c r="M412" t="s">
        <v>26</v>
      </c>
      <c r="N412" t="s">
        <v>143</v>
      </c>
      <c r="O412" t="s">
        <v>144</v>
      </c>
      <c r="P412">
        <v>19120</v>
      </c>
      <c r="Q412" t="s">
        <v>145</v>
      </c>
      <c r="R412" t="s">
        <v>2663</v>
      </c>
      <c r="S412" t="s">
        <v>45</v>
      </c>
      <c r="T412" t="s">
        <v>74</v>
      </c>
      <c r="U412" t="s">
        <v>2664</v>
      </c>
      <c r="V412" s="3">
        <v>5.8920000000000003</v>
      </c>
      <c r="W412">
        <v>4</v>
      </c>
      <c r="X412" s="2">
        <v>0.7</v>
      </c>
      <c r="Y412" s="13">
        <v>-4.1243999999999996</v>
      </c>
      <c r="Z412" s="2">
        <f>Y412/V412</f>
        <v>-0.69999999999999984</v>
      </c>
    </row>
    <row r="413" spans="1:26" x14ac:dyDescent="0.25">
      <c r="A413">
        <v>880</v>
      </c>
      <c r="B413" t="s">
        <v>2665</v>
      </c>
      <c r="C413" s="1">
        <v>43069</v>
      </c>
      <c r="D413">
        <f>YEAR(C413)</f>
        <v>2017</v>
      </c>
      <c r="E413">
        <f>MONTH(C413)</f>
        <v>11</v>
      </c>
      <c r="F413" t="str">
        <f>TEXT(Table1[[#This Row],[Order Date]],"mmm")</f>
        <v>Nov</v>
      </c>
      <c r="G413" t="str">
        <f>TEXT(Table1[[#This Row],[Order Date]],"ddd")</f>
        <v>Thu</v>
      </c>
      <c r="H413" s="1">
        <v>43071</v>
      </c>
      <c r="I413" t="s">
        <v>22</v>
      </c>
      <c r="J413" t="s">
        <v>99</v>
      </c>
      <c r="K413" t="s">
        <v>100</v>
      </c>
      <c r="L413" t="s">
        <v>101</v>
      </c>
      <c r="M413" t="s">
        <v>26</v>
      </c>
      <c r="N413" t="s">
        <v>263</v>
      </c>
      <c r="O413" t="s">
        <v>264</v>
      </c>
      <c r="P413">
        <v>10024</v>
      </c>
      <c r="Q413" t="s">
        <v>145</v>
      </c>
      <c r="R413" t="s">
        <v>2666</v>
      </c>
      <c r="S413" t="s">
        <v>45</v>
      </c>
      <c r="T413" t="s">
        <v>74</v>
      </c>
      <c r="U413" t="s">
        <v>2667</v>
      </c>
      <c r="V413" s="3">
        <v>68.471999999999994</v>
      </c>
      <c r="W413">
        <v>3</v>
      </c>
      <c r="X413" s="2">
        <v>0.2</v>
      </c>
      <c r="Y413" s="13">
        <v>23.109300000000001</v>
      </c>
      <c r="Z413" s="2">
        <f>Y413/V413</f>
        <v>0.33750000000000002</v>
      </c>
    </row>
    <row r="414" spans="1:26" x14ac:dyDescent="0.25">
      <c r="A414">
        <v>882</v>
      </c>
      <c r="B414" t="s">
        <v>2668</v>
      </c>
      <c r="C414" s="1">
        <v>42286</v>
      </c>
      <c r="D414">
        <f>YEAR(C414)</f>
        <v>2015</v>
      </c>
      <c r="E414">
        <f>MONTH(C414)</f>
        <v>10</v>
      </c>
      <c r="F414" t="str">
        <f>TEXT(Table1[[#This Row],[Order Date]],"mmm")</f>
        <v>Oct</v>
      </c>
      <c r="G414" t="str">
        <f>TEXT(Table1[[#This Row],[Order Date]],"ddd")</f>
        <v>Fri</v>
      </c>
      <c r="H414" s="1">
        <v>42290</v>
      </c>
      <c r="I414" t="s">
        <v>49</v>
      </c>
      <c r="J414" t="s">
        <v>501</v>
      </c>
      <c r="K414" t="s">
        <v>502</v>
      </c>
      <c r="L414" t="s">
        <v>25</v>
      </c>
      <c r="M414" t="s">
        <v>26</v>
      </c>
      <c r="N414" t="s">
        <v>311</v>
      </c>
      <c r="O414" t="s">
        <v>312</v>
      </c>
      <c r="P414">
        <v>22153</v>
      </c>
      <c r="Q414" t="s">
        <v>29</v>
      </c>
      <c r="R414" t="s">
        <v>1608</v>
      </c>
      <c r="S414" t="s">
        <v>45</v>
      </c>
      <c r="T414" t="s">
        <v>58</v>
      </c>
      <c r="U414" t="s">
        <v>1609</v>
      </c>
      <c r="V414" s="3">
        <v>30.84</v>
      </c>
      <c r="W414">
        <v>2</v>
      </c>
      <c r="X414" s="2">
        <v>0</v>
      </c>
      <c r="Y414" s="13">
        <v>8.3268000000000004</v>
      </c>
      <c r="Z414" s="2">
        <f>Y414/V414</f>
        <v>0.27</v>
      </c>
    </row>
    <row r="415" spans="1:26" x14ac:dyDescent="0.25">
      <c r="A415">
        <v>883</v>
      </c>
      <c r="B415" t="s">
        <v>2669</v>
      </c>
      <c r="C415" s="1">
        <v>43092</v>
      </c>
      <c r="D415">
        <f>YEAR(C415)</f>
        <v>2017</v>
      </c>
      <c r="E415">
        <f>MONTH(C415)</f>
        <v>12</v>
      </c>
      <c r="F415" t="str">
        <f>TEXT(Table1[[#This Row],[Order Date]],"mmm")</f>
        <v>Dec</v>
      </c>
      <c r="G415" t="str">
        <f>TEXT(Table1[[#This Row],[Order Date]],"ddd")</f>
        <v>Sat</v>
      </c>
      <c r="H415" s="1">
        <v>43092</v>
      </c>
      <c r="I415" t="s">
        <v>1276</v>
      </c>
      <c r="J415" t="s">
        <v>442</v>
      </c>
      <c r="K415" t="s">
        <v>443</v>
      </c>
      <c r="L415" t="s">
        <v>25</v>
      </c>
      <c r="M415" t="s">
        <v>26</v>
      </c>
      <c r="N415" t="s">
        <v>126</v>
      </c>
      <c r="O415" t="s">
        <v>42</v>
      </c>
      <c r="P415">
        <v>94109</v>
      </c>
      <c r="Q415" t="s">
        <v>43</v>
      </c>
      <c r="R415" t="s">
        <v>2220</v>
      </c>
      <c r="S415" t="s">
        <v>45</v>
      </c>
      <c r="T415" t="s">
        <v>67</v>
      </c>
      <c r="U415" t="s">
        <v>2221</v>
      </c>
      <c r="V415" s="3">
        <v>13.48</v>
      </c>
      <c r="W415">
        <v>4</v>
      </c>
      <c r="X415" s="2">
        <v>0</v>
      </c>
      <c r="Y415" s="13">
        <v>5.9311999999999996</v>
      </c>
      <c r="Z415" s="2">
        <f>Y415/V415</f>
        <v>0.43999999999999995</v>
      </c>
    </row>
    <row r="416" spans="1:26" x14ac:dyDescent="0.25">
      <c r="A416">
        <v>884</v>
      </c>
      <c r="B416" t="s">
        <v>2670</v>
      </c>
      <c r="C416" s="1">
        <v>42665</v>
      </c>
      <c r="D416">
        <f>YEAR(C416)</f>
        <v>2016</v>
      </c>
      <c r="E416">
        <f>MONTH(C416)</f>
        <v>10</v>
      </c>
      <c r="F416" t="str">
        <f>TEXT(Table1[[#This Row],[Order Date]],"mmm")</f>
        <v>Oct</v>
      </c>
      <c r="G416" t="str">
        <f>TEXT(Table1[[#This Row],[Order Date]],"ddd")</f>
        <v>Sat</v>
      </c>
      <c r="H416" s="1">
        <v>42667</v>
      </c>
      <c r="I416" t="s">
        <v>185</v>
      </c>
      <c r="J416" t="s">
        <v>2671</v>
      </c>
      <c r="K416" t="s">
        <v>2672</v>
      </c>
      <c r="L416" t="s">
        <v>101</v>
      </c>
      <c r="M416" t="s">
        <v>26</v>
      </c>
      <c r="N416" t="s">
        <v>873</v>
      </c>
      <c r="O416" t="s">
        <v>235</v>
      </c>
      <c r="P416">
        <v>48227</v>
      </c>
      <c r="Q416" t="s">
        <v>104</v>
      </c>
      <c r="R416" t="s">
        <v>2076</v>
      </c>
      <c r="S416" t="s">
        <v>31</v>
      </c>
      <c r="T416" t="s">
        <v>64</v>
      </c>
      <c r="U416" t="s">
        <v>2077</v>
      </c>
      <c r="V416" s="3">
        <v>31.4</v>
      </c>
      <c r="W416">
        <v>5</v>
      </c>
      <c r="X416" s="2">
        <v>0</v>
      </c>
      <c r="Y416" s="13">
        <v>10.048</v>
      </c>
      <c r="Z416" s="2">
        <f>Y416/V416</f>
        <v>0.32</v>
      </c>
    </row>
    <row r="417" spans="1:26" x14ac:dyDescent="0.25">
      <c r="A417">
        <v>885</v>
      </c>
      <c r="B417" t="s">
        <v>2673</v>
      </c>
      <c r="C417" s="1">
        <v>41758</v>
      </c>
      <c r="D417">
        <f>YEAR(C417)</f>
        <v>2014</v>
      </c>
      <c r="E417">
        <f>MONTH(C417)</f>
        <v>4</v>
      </c>
      <c r="F417" t="str">
        <f>TEXT(Table1[[#This Row],[Order Date]],"mmm")</f>
        <v>Apr</v>
      </c>
      <c r="G417" t="str">
        <f>TEXT(Table1[[#This Row],[Order Date]],"ddd")</f>
        <v>Tue</v>
      </c>
      <c r="H417" s="1">
        <v>41763</v>
      </c>
      <c r="I417" t="s">
        <v>49</v>
      </c>
      <c r="J417" t="s">
        <v>2674</v>
      </c>
      <c r="K417" t="s">
        <v>2675</v>
      </c>
      <c r="L417" t="s">
        <v>25</v>
      </c>
      <c r="M417" t="s">
        <v>26</v>
      </c>
      <c r="N417" t="s">
        <v>382</v>
      </c>
      <c r="O417" t="s">
        <v>264</v>
      </c>
      <c r="P417">
        <v>14609</v>
      </c>
      <c r="Q417" t="s">
        <v>145</v>
      </c>
      <c r="R417" t="s">
        <v>2676</v>
      </c>
      <c r="S417" t="s">
        <v>31</v>
      </c>
      <c r="T417" t="s">
        <v>64</v>
      </c>
      <c r="U417" t="s">
        <v>2677</v>
      </c>
      <c r="V417" s="3">
        <v>17.46</v>
      </c>
      <c r="W417">
        <v>2</v>
      </c>
      <c r="X417" s="2">
        <v>0</v>
      </c>
      <c r="Y417" s="13">
        <v>5.9363999999999999</v>
      </c>
      <c r="Z417" s="2">
        <f>Y417/V417</f>
        <v>0.33999999999999997</v>
      </c>
    </row>
    <row r="418" spans="1:26" x14ac:dyDescent="0.25">
      <c r="A418">
        <v>886</v>
      </c>
      <c r="B418" t="s">
        <v>2678</v>
      </c>
      <c r="C418" s="1">
        <v>42119</v>
      </c>
      <c r="D418">
        <f>YEAR(C418)</f>
        <v>2015</v>
      </c>
      <c r="E418">
        <f>MONTH(C418)</f>
        <v>4</v>
      </c>
      <c r="F418" t="str">
        <f>TEXT(Table1[[#This Row],[Order Date]],"mmm")</f>
        <v>Apr</v>
      </c>
      <c r="G418" t="str">
        <f>TEXT(Table1[[#This Row],[Order Date]],"ddd")</f>
        <v>Sat</v>
      </c>
      <c r="H418" s="1">
        <v>42122</v>
      </c>
      <c r="I418" t="s">
        <v>22</v>
      </c>
      <c r="J418" t="s">
        <v>2679</v>
      </c>
      <c r="K418" t="s">
        <v>2680</v>
      </c>
      <c r="L418" t="s">
        <v>40</v>
      </c>
      <c r="M418" t="s">
        <v>26</v>
      </c>
      <c r="N418" t="s">
        <v>41</v>
      </c>
      <c r="O418" t="s">
        <v>42</v>
      </c>
      <c r="P418">
        <v>90045</v>
      </c>
      <c r="Q418" t="s">
        <v>43</v>
      </c>
      <c r="R418" t="s">
        <v>2681</v>
      </c>
      <c r="S418" t="s">
        <v>45</v>
      </c>
      <c r="T418" t="s">
        <v>74</v>
      </c>
      <c r="U418" t="s">
        <v>2682</v>
      </c>
      <c r="V418" s="3">
        <v>13.944000000000001</v>
      </c>
      <c r="W418">
        <v>3</v>
      </c>
      <c r="X418" s="2">
        <v>0.2</v>
      </c>
      <c r="Y418" s="13">
        <v>4.5317999999999996</v>
      </c>
      <c r="Z418" s="2">
        <f>Y418/V418</f>
        <v>0.32499999999999996</v>
      </c>
    </row>
    <row r="419" spans="1:26" x14ac:dyDescent="0.25">
      <c r="A419">
        <v>887</v>
      </c>
      <c r="B419" t="s">
        <v>2683</v>
      </c>
      <c r="C419" s="1">
        <v>42912</v>
      </c>
      <c r="D419">
        <f>YEAR(C419)</f>
        <v>2017</v>
      </c>
      <c r="E419">
        <f>MONTH(C419)</f>
        <v>6</v>
      </c>
      <c r="F419" t="str">
        <f>TEXT(Table1[[#This Row],[Order Date]],"mmm")</f>
        <v>Jun</v>
      </c>
      <c r="G419" t="str">
        <f>TEXT(Table1[[#This Row],[Order Date]],"ddd")</f>
        <v>Mon</v>
      </c>
      <c r="H419" s="1">
        <v>42918</v>
      </c>
      <c r="I419" t="s">
        <v>49</v>
      </c>
      <c r="J419" t="s">
        <v>1863</v>
      </c>
      <c r="K419" t="s">
        <v>1864</v>
      </c>
      <c r="L419" t="s">
        <v>25</v>
      </c>
      <c r="M419" t="s">
        <v>26</v>
      </c>
      <c r="N419" t="s">
        <v>941</v>
      </c>
      <c r="O419" t="s">
        <v>42</v>
      </c>
      <c r="P419">
        <v>92105</v>
      </c>
      <c r="Q419" t="s">
        <v>43</v>
      </c>
      <c r="R419" t="s">
        <v>2684</v>
      </c>
      <c r="S419" t="s">
        <v>45</v>
      </c>
      <c r="T419" t="s">
        <v>58</v>
      </c>
      <c r="U419" t="s">
        <v>2685</v>
      </c>
      <c r="V419" s="3">
        <v>83.76</v>
      </c>
      <c r="W419">
        <v>12</v>
      </c>
      <c r="X419" s="2">
        <v>0</v>
      </c>
      <c r="Y419" s="13">
        <v>1.6752</v>
      </c>
      <c r="Z419" s="2">
        <f>Y419/V419</f>
        <v>0.02</v>
      </c>
    </row>
    <row r="420" spans="1:26" x14ac:dyDescent="0.25">
      <c r="A420">
        <v>888</v>
      </c>
      <c r="B420" t="s">
        <v>2686</v>
      </c>
      <c r="C420" s="1">
        <v>43022</v>
      </c>
      <c r="D420">
        <f>YEAR(C420)</f>
        <v>2017</v>
      </c>
      <c r="E420">
        <f>MONTH(C420)</f>
        <v>10</v>
      </c>
      <c r="F420" t="str">
        <f>TEXT(Table1[[#This Row],[Order Date]],"mmm")</f>
        <v>Oct</v>
      </c>
      <c r="G420" t="str">
        <f>TEXT(Table1[[#This Row],[Order Date]],"ddd")</f>
        <v>Sat</v>
      </c>
      <c r="H420" s="1">
        <v>43027</v>
      </c>
      <c r="I420" t="s">
        <v>49</v>
      </c>
      <c r="J420" t="s">
        <v>2687</v>
      </c>
      <c r="K420" t="s">
        <v>2688</v>
      </c>
      <c r="L420" t="s">
        <v>101</v>
      </c>
      <c r="M420" t="s">
        <v>26</v>
      </c>
      <c r="N420" t="s">
        <v>375</v>
      </c>
      <c r="O420" t="s">
        <v>2689</v>
      </c>
      <c r="P420">
        <v>21044</v>
      </c>
      <c r="Q420" t="s">
        <v>145</v>
      </c>
      <c r="R420" t="s">
        <v>287</v>
      </c>
      <c r="S420" t="s">
        <v>45</v>
      </c>
      <c r="T420" t="s">
        <v>74</v>
      </c>
      <c r="U420" t="s">
        <v>288</v>
      </c>
      <c r="V420" s="3">
        <v>37.659999999999997</v>
      </c>
      <c r="W420">
        <v>7</v>
      </c>
      <c r="X420" s="2">
        <v>0</v>
      </c>
      <c r="Y420" s="13">
        <v>18.453399999999998</v>
      </c>
      <c r="Z420" s="2">
        <f>Y420/V420</f>
        <v>0.49</v>
      </c>
    </row>
    <row r="421" spans="1:26" x14ac:dyDescent="0.25">
      <c r="A421">
        <v>889</v>
      </c>
      <c r="B421" t="s">
        <v>2690</v>
      </c>
      <c r="C421" s="1">
        <v>41982</v>
      </c>
      <c r="D421">
        <f>YEAR(C421)</f>
        <v>2014</v>
      </c>
      <c r="E421">
        <f>MONTH(C421)</f>
        <v>12</v>
      </c>
      <c r="F421" t="str">
        <f>TEXT(Table1[[#This Row],[Order Date]],"mmm")</f>
        <v>Dec</v>
      </c>
      <c r="G421" t="str">
        <f>TEXT(Table1[[#This Row],[Order Date]],"ddd")</f>
        <v>Tue</v>
      </c>
      <c r="H421" s="1">
        <v>41989</v>
      </c>
      <c r="I421" t="s">
        <v>49</v>
      </c>
      <c r="J421" t="s">
        <v>2586</v>
      </c>
      <c r="K421" t="s">
        <v>2587</v>
      </c>
      <c r="L421" t="s">
        <v>40</v>
      </c>
      <c r="M421" t="s">
        <v>26</v>
      </c>
      <c r="N421" t="s">
        <v>126</v>
      </c>
      <c r="O421" t="s">
        <v>42</v>
      </c>
      <c r="P421">
        <v>94122</v>
      </c>
      <c r="Q421" t="s">
        <v>43</v>
      </c>
      <c r="R421" t="s">
        <v>1449</v>
      </c>
      <c r="S421" t="s">
        <v>45</v>
      </c>
      <c r="T421" t="s">
        <v>89</v>
      </c>
      <c r="U421" t="s">
        <v>1450</v>
      </c>
      <c r="V421" s="3">
        <v>34.68</v>
      </c>
      <c r="W421">
        <v>6</v>
      </c>
      <c r="X421" s="2">
        <v>0</v>
      </c>
      <c r="Y421" s="13">
        <v>16.993200000000002</v>
      </c>
      <c r="Z421" s="2">
        <f>Y421/V421</f>
        <v>0.49000000000000005</v>
      </c>
    </row>
    <row r="422" spans="1:26" x14ac:dyDescent="0.25">
      <c r="A422">
        <v>890</v>
      </c>
      <c r="B422" t="s">
        <v>2691</v>
      </c>
      <c r="C422" s="1">
        <v>42906</v>
      </c>
      <c r="D422">
        <f>YEAR(C422)</f>
        <v>2017</v>
      </c>
      <c r="E422">
        <f>MONTH(C422)</f>
        <v>6</v>
      </c>
      <c r="F422" t="str">
        <f>TEXT(Table1[[#This Row],[Order Date]],"mmm")</f>
        <v>Jun</v>
      </c>
      <c r="G422" t="str">
        <f>TEXT(Table1[[#This Row],[Order Date]],"ddd")</f>
        <v>Tue</v>
      </c>
      <c r="H422" s="1">
        <v>42912</v>
      </c>
      <c r="I422" t="s">
        <v>49</v>
      </c>
      <c r="J422" t="s">
        <v>1618</v>
      </c>
      <c r="K422" t="s">
        <v>1619</v>
      </c>
      <c r="L422" t="s">
        <v>25</v>
      </c>
      <c r="M422" t="s">
        <v>26</v>
      </c>
      <c r="N422" t="s">
        <v>1482</v>
      </c>
      <c r="O422" t="s">
        <v>264</v>
      </c>
      <c r="P422">
        <v>10801</v>
      </c>
      <c r="Q422" t="s">
        <v>145</v>
      </c>
      <c r="R422" t="s">
        <v>2692</v>
      </c>
      <c r="S422" t="s">
        <v>70</v>
      </c>
      <c r="T422" t="s">
        <v>158</v>
      </c>
      <c r="U422" t="s">
        <v>2693</v>
      </c>
      <c r="V422" s="3">
        <v>149.94999999999999</v>
      </c>
      <c r="W422">
        <v>5</v>
      </c>
      <c r="X422" s="2">
        <v>0</v>
      </c>
      <c r="Y422" s="13">
        <v>14.994999999999999</v>
      </c>
      <c r="Z422" s="2">
        <f>Y422/V422</f>
        <v>0.1</v>
      </c>
    </row>
    <row r="423" spans="1:26" x14ac:dyDescent="0.25">
      <c r="A423">
        <v>895</v>
      </c>
      <c r="B423" t="s">
        <v>2700</v>
      </c>
      <c r="C423" s="1">
        <v>42684</v>
      </c>
      <c r="D423">
        <f>YEAR(C423)</f>
        <v>2016</v>
      </c>
      <c r="E423">
        <f>MONTH(C423)</f>
        <v>11</v>
      </c>
      <c r="F423" t="str">
        <f>TEXT(Table1[[#This Row],[Order Date]],"mmm")</f>
        <v>Nov</v>
      </c>
      <c r="G423" t="str">
        <f>TEXT(Table1[[#This Row],[Order Date]],"ddd")</f>
        <v>Thu</v>
      </c>
      <c r="H423" s="1">
        <v>42686</v>
      </c>
      <c r="I423" t="s">
        <v>185</v>
      </c>
      <c r="J423" t="s">
        <v>2701</v>
      </c>
      <c r="K423" t="s">
        <v>2702</v>
      </c>
      <c r="L423" t="s">
        <v>40</v>
      </c>
      <c r="M423" t="s">
        <v>26</v>
      </c>
      <c r="N423" t="s">
        <v>126</v>
      </c>
      <c r="O423" t="s">
        <v>42</v>
      </c>
      <c r="P423">
        <v>94122</v>
      </c>
      <c r="Q423" t="s">
        <v>43</v>
      </c>
      <c r="R423" t="s">
        <v>1292</v>
      </c>
      <c r="S423" t="s">
        <v>45</v>
      </c>
      <c r="T423" t="s">
        <v>58</v>
      </c>
      <c r="U423" t="s">
        <v>1293</v>
      </c>
      <c r="V423" s="3">
        <v>155.82</v>
      </c>
      <c r="W423">
        <v>7</v>
      </c>
      <c r="X423" s="2">
        <v>0</v>
      </c>
      <c r="Y423" s="13">
        <v>42.071399999999997</v>
      </c>
      <c r="Z423" s="2">
        <f>Y423/V423</f>
        <v>0.27</v>
      </c>
    </row>
    <row r="424" spans="1:26" x14ac:dyDescent="0.25">
      <c r="A424">
        <v>897</v>
      </c>
      <c r="B424" t="s">
        <v>2705</v>
      </c>
      <c r="C424" s="1">
        <v>42646</v>
      </c>
      <c r="D424">
        <f>YEAR(C424)</f>
        <v>2016</v>
      </c>
      <c r="E424">
        <f>MONTH(C424)</f>
        <v>10</v>
      </c>
      <c r="F424" t="str">
        <f>TEXT(Table1[[#This Row],[Order Date]],"mmm")</f>
        <v>Oct</v>
      </c>
      <c r="G424" t="str">
        <f>TEXT(Table1[[#This Row],[Order Date]],"ddd")</f>
        <v>Mon</v>
      </c>
      <c r="H424" s="1">
        <v>42649</v>
      </c>
      <c r="I424" t="s">
        <v>22</v>
      </c>
      <c r="J424" t="s">
        <v>2706</v>
      </c>
      <c r="K424" t="s">
        <v>2707</v>
      </c>
      <c r="L424" t="s">
        <v>25</v>
      </c>
      <c r="M424" t="s">
        <v>26</v>
      </c>
      <c r="N424" t="s">
        <v>181</v>
      </c>
      <c r="O424" t="s">
        <v>103</v>
      </c>
      <c r="P424">
        <v>77095</v>
      </c>
      <c r="Q424" t="s">
        <v>104</v>
      </c>
      <c r="R424" t="s">
        <v>2708</v>
      </c>
      <c r="S424" t="s">
        <v>45</v>
      </c>
      <c r="T424" t="s">
        <v>170</v>
      </c>
      <c r="U424" t="s">
        <v>662</v>
      </c>
      <c r="V424" s="3">
        <v>15.648</v>
      </c>
      <c r="W424">
        <v>2</v>
      </c>
      <c r="X424" s="2">
        <v>0.2</v>
      </c>
      <c r="Y424" s="13">
        <v>5.0856000000000003</v>
      </c>
      <c r="Z424" s="2">
        <f>Y424/V424</f>
        <v>0.32500000000000001</v>
      </c>
    </row>
    <row r="425" spans="1:26" x14ac:dyDescent="0.25">
      <c r="A425">
        <v>898</v>
      </c>
      <c r="B425" t="s">
        <v>2709</v>
      </c>
      <c r="C425" s="1">
        <v>41891</v>
      </c>
      <c r="D425">
        <f>YEAR(C425)</f>
        <v>2014</v>
      </c>
      <c r="E425">
        <f>MONTH(C425)</f>
        <v>9</v>
      </c>
      <c r="F425" t="str">
        <f>TEXT(Table1[[#This Row],[Order Date]],"mmm")</f>
        <v>Sep</v>
      </c>
      <c r="G425" t="str">
        <f>TEXT(Table1[[#This Row],[Order Date]],"ddd")</f>
        <v>Tue</v>
      </c>
      <c r="H425" s="1">
        <v>41897</v>
      </c>
      <c r="I425" t="s">
        <v>49</v>
      </c>
      <c r="J425" t="s">
        <v>2710</v>
      </c>
      <c r="K425" t="s">
        <v>2711</v>
      </c>
      <c r="L425" t="s">
        <v>25</v>
      </c>
      <c r="M425" t="s">
        <v>26</v>
      </c>
      <c r="N425" t="s">
        <v>873</v>
      </c>
      <c r="O425" t="s">
        <v>235</v>
      </c>
      <c r="P425">
        <v>48227</v>
      </c>
      <c r="Q425" t="s">
        <v>104</v>
      </c>
      <c r="R425" t="s">
        <v>1640</v>
      </c>
      <c r="S425" t="s">
        <v>45</v>
      </c>
      <c r="T425" t="s">
        <v>46</v>
      </c>
      <c r="U425" t="s">
        <v>1641</v>
      </c>
      <c r="V425" s="3">
        <v>103.6</v>
      </c>
      <c r="W425">
        <v>7</v>
      </c>
      <c r="X425" s="2">
        <v>0</v>
      </c>
      <c r="Y425" s="13">
        <v>51.8</v>
      </c>
      <c r="Z425" s="2">
        <f>Y425/V425</f>
        <v>0.5</v>
      </c>
    </row>
    <row r="426" spans="1:26" x14ac:dyDescent="0.25">
      <c r="A426">
        <v>899</v>
      </c>
      <c r="B426" t="s">
        <v>2712</v>
      </c>
      <c r="C426" s="1">
        <v>43037</v>
      </c>
      <c r="D426">
        <f>YEAR(C426)</f>
        <v>2017</v>
      </c>
      <c r="E426">
        <f>MONTH(C426)</f>
        <v>10</v>
      </c>
      <c r="F426" t="str">
        <f>TEXT(Table1[[#This Row],[Order Date]],"mmm")</f>
        <v>Oct</v>
      </c>
      <c r="G426" t="str">
        <f>TEXT(Table1[[#This Row],[Order Date]],"ddd")</f>
        <v>Sun</v>
      </c>
      <c r="H426" s="1">
        <v>43039</v>
      </c>
      <c r="I426" t="s">
        <v>22</v>
      </c>
      <c r="J426" t="s">
        <v>2713</v>
      </c>
      <c r="K426" t="s">
        <v>2714</v>
      </c>
      <c r="L426" t="s">
        <v>40</v>
      </c>
      <c r="M426" t="s">
        <v>26</v>
      </c>
      <c r="N426" t="s">
        <v>1537</v>
      </c>
      <c r="O426" t="s">
        <v>264</v>
      </c>
      <c r="P426">
        <v>13021</v>
      </c>
      <c r="Q426" t="s">
        <v>145</v>
      </c>
      <c r="R426" t="s">
        <v>2715</v>
      </c>
      <c r="S426" t="s">
        <v>45</v>
      </c>
      <c r="T426" t="s">
        <v>89</v>
      </c>
      <c r="U426" t="s">
        <v>2716</v>
      </c>
      <c r="V426" s="3">
        <v>46.96</v>
      </c>
      <c r="W426">
        <v>8</v>
      </c>
      <c r="X426" s="2">
        <v>0</v>
      </c>
      <c r="Y426" s="13">
        <v>22.540800000000001</v>
      </c>
      <c r="Z426" s="2">
        <f>Y426/V426</f>
        <v>0.48</v>
      </c>
    </row>
    <row r="427" spans="1:26" x14ac:dyDescent="0.25">
      <c r="A427">
        <v>900</v>
      </c>
      <c r="B427" t="s">
        <v>2717</v>
      </c>
      <c r="C427" s="1">
        <v>42470</v>
      </c>
      <c r="D427">
        <f>YEAR(C427)</f>
        <v>2016</v>
      </c>
      <c r="E427">
        <f>MONTH(C427)</f>
        <v>4</v>
      </c>
      <c r="F427" t="str">
        <f>TEXT(Table1[[#This Row],[Order Date]],"mmm")</f>
        <v>Apr</v>
      </c>
      <c r="G427" t="str">
        <f>TEXT(Table1[[#This Row],[Order Date]],"ddd")</f>
        <v>Sun</v>
      </c>
      <c r="H427" s="1">
        <v>42472</v>
      </c>
      <c r="I427" t="s">
        <v>185</v>
      </c>
      <c r="J427" t="s">
        <v>2718</v>
      </c>
      <c r="K427" t="s">
        <v>2719</v>
      </c>
      <c r="L427" t="s">
        <v>40</v>
      </c>
      <c r="M427" t="s">
        <v>26</v>
      </c>
      <c r="N427" t="s">
        <v>311</v>
      </c>
      <c r="O427" t="s">
        <v>491</v>
      </c>
      <c r="P427">
        <v>45503</v>
      </c>
      <c r="Q427" t="s">
        <v>145</v>
      </c>
      <c r="R427" t="s">
        <v>2720</v>
      </c>
      <c r="S427" t="s">
        <v>45</v>
      </c>
      <c r="T427" t="s">
        <v>74</v>
      </c>
      <c r="U427" t="s">
        <v>2721</v>
      </c>
      <c r="V427" s="3">
        <v>8.9039999999999999</v>
      </c>
      <c r="W427">
        <v>2</v>
      </c>
      <c r="X427" s="2">
        <v>0.7</v>
      </c>
      <c r="Y427" s="13">
        <v>-6.5296000000000003</v>
      </c>
      <c r="Z427" s="2">
        <f>Y427/V427</f>
        <v>-0.73333333333333339</v>
      </c>
    </row>
    <row r="428" spans="1:26" x14ac:dyDescent="0.25">
      <c r="A428">
        <v>901</v>
      </c>
      <c r="B428" t="s">
        <v>2722</v>
      </c>
      <c r="C428" s="1">
        <v>43050</v>
      </c>
      <c r="D428">
        <f>YEAR(C428)</f>
        <v>2017</v>
      </c>
      <c r="E428">
        <f>MONTH(C428)</f>
        <v>11</v>
      </c>
      <c r="F428" t="str">
        <f>TEXT(Table1[[#This Row],[Order Date]],"mmm")</f>
        <v>Nov</v>
      </c>
      <c r="G428" t="str">
        <f>TEXT(Table1[[#This Row],[Order Date]],"ddd")</f>
        <v>Sat</v>
      </c>
      <c r="H428" s="1">
        <v>43052</v>
      </c>
      <c r="I428" t="s">
        <v>185</v>
      </c>
      <c r="J428" t="s">
        <v>1228</v>
      </c>
      <c r="K428" t="s">
        <v>1229</v>
      </c>
      <c r="L428" t="s">
        <v>25</v>
      </c>
      <c r="M428" t="s">
        <v>26</v>
      </c>
      <c r="N428" t="s">
        <v>2723</v>
      </c>
      <c r="O428" t="s">
        <v>103</v>
      </c>
      <c r="P428">
        <v>75043</v>
      </c>
      <c r="Q428" t="s">
        <v>104</v>
      </c>
      <c r="R428" t="s">
        <v>2724</v>
      </c>
      <c r="S428" t="s">
        <v>45</v>
      </c>
      <c r="T428" t="s">
        <v>46</v>
      </c>
      <c r="U428" t="s">
        <v>2725</v>
      </c>
      <c r="V428" s="3">
        <v>10.44</v>
      </c>
      <c r="W428">
        <v>5</v>
      </c>
      <c r="X428" s="2">
        <v>0.2</v>
      </c>
      <c r="Y428" s="13">
        <v>3.3929999999999998</v>
      </c>
      <c r="Z428" s="2">
        <f>Y428/V428</f>
        <v>0.32500000000000001</v>
      </c>
    </row>
    <row r="429" spans="1:26" x14ac:dyDescent="0.25">
      <c r="A429">
        <v>903</v>
      </c>
      <c r="B429" t="s">
        <v>2728</v>
      </c>
      <c r="C429" s="1">
        <v>42993</v>
      </c>
      <c r="D429">
        <f>YEAR(C429)</f>
        <v>2017</v>
      </c>
      <c r="E429">
        <f>MONTH(C429)</f>
        <v>9</v>
      </c>
      <c r="F429" t="str">
        <f>TEXT(Table1[[#This Row],[Order Date]],"mmm")</f>
        <v>Sep</v>
      </c>
      <c r="G429" t="str">
        <f>TEXT(Table1[[#This Row],[Order Date]],"ddd")</f>
        <v>Fri</v>
      </c>
      <c r="H429" s="1">
        <v>42995</v>
      </c>
      <c r="I429" t="s">
        <v>185</v>
      </c>
      <c r="J429" t="s">
        <v>635</v>
      </c>
      <c r="K429" t="s">
        <v>636</v>
      </c>
      <c r="L429" t="s">
        <v>25</v>
      </c>
      <c r="M429" t="s">
        <v>26</v>
      </c>
      <c r="N429" t="s">
        <v>296</v>
      </c>
      <c r="O429" t="s">
        <v>208</v>
      </c>
      <c r="P429">
        <v>60653</v>
      </c>
      <c r="Q429" t="s">
        <v>104</v>
      </c>
      <c r="R429" t="s">
        <v>644</v>
      </c>
      <c r="S429" t="s">
        <v>70</v>
      </c>
      <c r="T429" t="s">
        <v>71</v>
      </c>
      <c r="U429" t="s">
        <v>645</v>
      </c>
      <c r="V429" s="3">
        <v>323.976</v>
      </c>
      <c r="W429">
        <v>3</v>
      </c>
      <c r="X429" s="2">
        <v>0.2</v>
      </c>
      <c r="Y429" s="13">
        <v>20.2485</v>
      </c>
      <c r="Z429" s="2">
        <f>Y429/V429</f>
        <v>6.25E-2</v>
      </c>
    </row>
    <row r="430" spans="1:26" x14ac:dyDescent="0.25">
      <c r="A430">
        <v>904</v>
      </c>
      <c r="B430" t="s">
        <v>2729</v>
      </c>
      <c r="C430" s="1">
        <v>42468</v>
      </c>
      <c r="D430">
        <f>YEAR(C430)</f>
        <v>2016</v>
      </c>
      <c r="E430">
        <f>MONTH(C430)</f>
        <v>4</v>
      </c>
      <c r="F430" t="str">
        <f>TEXT(Table1[[#This Row],[Order Date]],"mmm")</f>
        <v>Apr</v>
      </c>
      <c r="G430" t="str">
        <f>TEXT(Table1[[#This Row],[Order Date]],"ddd")</f>
        <v>Fri</v>
      </c>
      <c r="H430" s="1">
        <v>42472</v>
      </c>
      <c r="I430" t="s">
        <v>49</v>
      </c>
      <c r="J430" t="s">
        <v>806</v>
      </c>
      <c r="K430" t="s">
        <v>807</v>
      </c>
      <c r="L430" t="s">
        <v>25</v>
      </c>
      <c r="M430" t="s">
        <v>26</v>
      </c>
      <c r="N430" t="s">
        <v>41</v>
      </c>
      <c r="O430" t="s">
        <v>42</v>
      </c>
      <c r="P430">
        <v>90032</v>
      </c>
      <c r="Q430" t="s">
        <v>43</v>
      </c>
      <c r="R430" t="s">
        <v>2730</v>
      </c>
      <c r="S430" t="s">
        <v>45</v>
      </c>
      <c r="T430" t="s">
        <v>89</v>
      </c>
      <c r="U430" t="s">
        <v>2731</v>
      </c>
      <c r="V430" s="3">
        <v>20.04</v>
      </c>
      <c r="W430">
        <v>3</v>
      </c>
      <c r="X430" s="2">
        <v>0</v>
      </c>
      <c r="Y430" s="13">
        <v>9.6191999999999993</v>
      </c>
      <c r="Z430" s="2">
        <f>Y430/V430</f>
        <v>0.48</v>
      </c>
    </row>
    <row r="431" spans="1:26" x14ac:dyDescent="0.25">
      <c r="A431">
        <v>907</v>
      </c>
      <c r="B431" t="s">
        <v>2734</v>
      </c>
      <c r="C431" s="1">
        <v>43099</v>
      </c>
      <c r="D431">
        <f>YEAR(C431)</f>
        <v>2017</v>
      </c>
      <c r="E431">
        <f>MONTH(C431)</f>
        <v>12</v>
      </c>
      <c r="F431" t="str">
        <f>TEXT(Table1[[#This Row],[Order Date]],"mmm")</f>
        <v>Dec</v>
      </c>
      <c r="G431" t="str">
        <f>TEXT(Table1[[#This Row],[Order Date]],"ddd")</f>
        <v>Sat</v>
      </c>
      <c r="H431" s="1">
        <v>43103</v>
      </c>
      <c r="I431" t="s">
        <v>49</v>
      </c>
      <c r="J431" t="s">
        <v>232</v>
      </c>
      <c r="K431" t="s">
        <v>233</v>
      </c>
      <c r="L431" t="s">
        <v>25</v>
      </c>
      <c r="M431" t="s">
        <v>26</v>
      </c>
      <c r="N431" t="s">
        <v>263</v>
      </c>
      <c r="O431" t="s">
        <v>264</v>
      </c>
      <c r="P431">
        <v>10009</v>
      </c>
      <c r="Q431" t="s">
        <v>145</v>
      </c>
      <c r="R431" t="s">
        <v>2735</v>
      </c>
      <c r="S431" t="s">
        <v>31</v>
      </c>
      <c r="T431" t="s">
        <v>32</v>
      </c>
      <c r="U431" t="s">
        <v>2736</v>
      </c>
      <c r="V431" s="3">
        <v>323.13600000000002</v>
      </c>
      <c r="W431">
        <v>4</v>
      </c>
      <c r="X431" s="2">
        <v>0.2</v>
      </c>
      <c r="Y431" s="13">
        <v>12.117599999999999</v>
      </c>
      <c r="Z431" s="2">
        <f>Y431/V431</f>
        <v>3.7499999999999999E-2</v>
      </c>
    </row>
    <row r="432" spans="1:26" x14ac:dyDescent="0.25">
      <c r="A432">
        <v>910</v>
      </c>
      <c r="B432" t="s">
        <v>2741</v>
      </c>
      <c r="C432" s="1">
        <v>42980</v>
      </c>
      <c r="D432">
        <f>YEAR(C432)</f>
        <v>2017</v>
      </c>
      <c r="E432">
        <f>MONTH(C432)</f>
        <v>9</v>
      </c>
      <c r="F432" t="str">
        <f>TEXT(Table1[[#This Row],[Order Date]],"mmm")</f>
        <v>Sep</v>
      </c>
      <c r="G432" t="str">
        <f>TEXT(Table1[[#This Row],[Order Date]],"ddd")</f>
        <v>Sat</v>
      </c>
      <c r="H432" s="1">
        <v>42985</v>
      </c>
      <c r="I432" t="s">
        <v>49</v>
      </c>
      <c r="J432" t="s">
        <v>2742</v>
      </c>
      <c r="K432" t="s">
        <v>2743</v>
      </c>
      <c r="L432" t="s">
        <v>101</v>
      </c>
      <c r="M432" t="s">
        <v>26</v>
      </c>
      <c r="N432" t="s">
        <v>321</v>
      </c>
      <c r="O432" t="s">
        <v>235</v>
      </c>
      <c r="P432">
        <v>49201</v>
      </c>
      <c r="Q432" t="s">
        <v>104</v>
      </c>
      <c r="R432" t="s">
        <v>2744</v>
      </c>
      <c r="S432" t="s">
        <v>70</v>
      </c>
      <c r="T432" t="s">
        <v>71</v>
      </c>
      <c r="U432" t="s">
        <v>2745</v>
      </c>
      <c r="V432" s="3">
        <v>1199.8</v>
      </c>
      <c r="W432">
        <v>4</v>
      </c>
      <c r="X432" s="2">
        <v>0</v>
      </c>
      <c r="Y432" s="13">
        <v>323.94600000000003</v>
      </c>
      <c r="Z432" s="2">
        <f>Y432/V432</f>
        <v>0.27</v>
      </c>
    </row>
    <row r="433" spans="1:26" x14ac:dyDescent="0.25">
      <c r="A433">
        <v>913</v>
      </c>
      <c r="B433" t="s">
        <v>2748</v>
      </c>
      <c r="C433" s="1">
        <v>42155</v>
      </c>
      <c r="D433">
        <f>YEAR(C433)</f>
        <v>2015</v>
      </c>
      <c r="E433">
        <f>MONTH(C433)</f>
        <v>5</v>
      </c>
      <c r="F433" t="str">
        <f>TEXT(Table1[[#This Row],[Order Date]],"mmm")</f>
        <v>May</v>
      </c>
      <c r="G433" t="str">
        <f>TEXT(Table1[[#This Row],[Order Date]],"ddd")</f>
        <v>Sun</v>
      </c>
      <c r="H433" s="1">
        <v>42162</v>
      </c>
      <c r="I433" t="s">
        <v>49</v>
      </c>
      <c r="J433" t="s">
        <v>2749</v>
      </c>
      <c r="K433" t="s">
        <v>2750</v>
      </c>
      <c r="L433" t="s">
        <v>101</v>
      </c>
      <c r="M433" t="s">
        <v>26</v>
      </c>
      <c r="N433" t="s">
        <v>2751</v>
      </c>
      <c r="O433" t="s">
        <v>740</v>
      </c>
      <c r="P433">
        <v>6360</v>
      </c>
      <c r="Q433" t="s">
        <v>145</v>
      </c>
      <c r="R433" t="s">
        <v>1349</v>
      </c>
      <c r="S433" t="s">
        <v>31</v>
      </c>
      <c r="T433" t="s">
        <v>64</v>
      </c>
      <c r="U433" t="s">
        <v>1350</v>
      </c>
      <c r="V433" s="3">
        <v>22.2</v>
      </c>
      <c r="W433">
        <v>6</v>
      </c>
      <c r="X433" s="2">
        <v>0</v>
      </c>
      <c r="Y433" s="13">
        <v>9.1020000000000003</v>
      </c>
      <c r="Z433" s="2">
        <f>Y433/V433</f>
        <v>0.41000000000000003</v>
      </c>
    </row>
    <row r="434" spans="1:26" x14ac:dyDescent="0.25">
      <c r="A434">
        <v>914</v>
      </c>
      <c r="B434" t="s">
        <v>2752</v>
      </c>
      <c r="C434" s="1">
        <v>43066</v>
      </c>
      <c r="D434">
        <f>YEAR(C434)</f>
        <v>2017</v>
      </c>
      <c r="E434">
        <f>MONTH(C434)</f>
        <v>11</v>
      </c>
      <c r="F434" t="str">
        <f>TEXT(Table1[[#This Row],[Order Date]],"mmm")</f>
        <v>Nov</v>
      </c>
      <c r="G434" t="str">
        <f>TEXT(Table1[[#This Row],[Order Date]],"ddd")</f>
        <v>Mon</v>
      </c>
      <c r="H434" s="1">
        <v>43068</v>
      </c>
      <c r="I434" t="s">
        <v>185</v>
      </c>
      <c r="J434" t="s">
        <v>2561</v>
      </c>
      <c r="K434" t="s">
        <v>2562</v>
      </c>
      <c r="L434" t="s">
        <v>40</v>
      </c>
      <c r="M434" t="s">
        <v>26</v>
      </c>
      <c r="N434" t="s">
        <v>2512</v>
      </c>
      <c r="O434" t="s">
        <v>113</v>
      </c>
      <c r="P434">
        <v>53209</v>
      </c>
      <c r="Q434" t="s">
        <v>104</v>
      </c>
      <c r="R434" t="s">
        <v>1072</v>
      </c>
      <c r="S434" t="s">
        <v>31</v>
      </c>
      <c r="T434" t="s">
        <v>64</v>
      </c>
      <c r="U434" t="s">
        <v>1073</v>
      </c>
      <c r="V434" s="3">
        <v>46.94</v>
      </c>
      <c r="W434">
        <v>1</v>
      </c>
      <c r="X434" s="2">
        <v>0</v>
      </c>
      <c r="Y434" s="13">
        <v>19.2454</v>
      </c>
      <c r="Z434" s="2">
        <f>Y434/V434</f>
        <v>0.41000000000000003</v>
      </c>
    </row>
    <row r="435" spans="1:26" x14ac:dyDescent="0.25">
      <c r="A435">
        <v>916</v>
      </c>
      <c r="B435" t="s">
        <v>2753</v>
      </c>
      <c r="C435" s="1">
        <v>41805</v>
      </c>
      <c r="D435">
        <f>YEAR(C435)</f>
        <v>2014</v>
      </c>
      <c r="E435">
        <f>MONTH(C435)</f>
        <v>6</v>
      </c>
      <c r="F435" t="str">
        <f>TEXT(Table1[[#This Row],[Order Date]],"mmm")</f>
        <v>Jun</v>
      </c>
      <c r="G435" t="str">
        <f>TEXT(Table1[[#This Row],[Order Date]],"ddd")</f>
        <v>Sun</v>
      </c>
      <c r="H435" s="1">
        <v>41811</v>
      </c>
      <c r="I435" t="s">
        <v>49</v>
      </c>
      <c r="J435" t="s">
        <v>1069</v>
      </c>
      <c r="K435" t="s">
        <v>1070</v>
      </c>
      <c r="L435" t="s">
        <v>40</v>
      </c>
      <c r="M435" t="s">
        <v>26</v>
      </c>
      <c r="N435" t="s">
        <v>671</v>
      </c>
      <c r="O435" t="s">
        <v>103</v>
      </c>
      <c r="P435">
        <v>78207</v>
      </c>
      <c r="Q435" t="s">
        <v>104</v>
      </c>
      <c r="R435" t="s">
        <v>2754</v>
      </c>
      <c r="S435" t="s">
        <v>31</v>
      </c>
      <c r="T435" t="s">
        <v>55</v>
      </c>
      <c r="U435" t="s">
        <v>2755</v>
      </c>
      <c r="V435" s="3">
        <v>99.918000000000006</v>
      </c>
      <c r="W435">
        <v>2</v>
      </c>
      <c r="X435" s="2">
        <v>0.3</v>
      </c>
      <c r="Y435" s="13">
        <v>-18.5562</v>
      </c>
      <c r="Z435" s="2">
        <f>Y435/V435</f>
        <v>-0.18571428571428572</v>
      </c>
    </row>
    <row r="436" spans="1:26" x14ac:dyDescent="0.25">
      <c r="A436">
        <v>919</v>
      </c>
      <c r="B436" t="s">
        <v>2756</v>
      </c>
      <c r="C436" s="1">
        <v>42434</v>
      </c>
      <c r="D436">
        <f>YEAR(C436)</f>
        <v>2016</v>
      </c>
      <c r="E436">
        <f>MONTH(C436)</f>
        <v>3</v>
      </c>
      <c r="F436" t="str">
        <f>TEXT(Table1[[#This Row],[Order Date]],"mmm")</f>
        <v>Mar</v>
      </c>
      <c r="G436" t="str">
        <f>TEXT(Table1[[#This Row],[Order Date]],"ddd")</f>
        <v>Sat</v>
      </c>
      <c r="H436" s="1">
        <v>42440</v>
      </c>
      <c r="I436" t="s">
        <v>49</v>
      </c>
      <c r="J436" t="s">
        <v>2757</v>
      </c>
      <c r="K436" t="s">
        <v>2758</v>
      </c>
      <c r="L436" t="s">
        <v>40</v>
      </c>
      <c r="M436" t="s">
        <v>26</v>
      </c>
      <c r="N436" t="s">
        <v>808</v>
      </c>
      <c r="O436" t="s">
        <v>103</v>
      </c>
      <c r="P436">
        <v>75220</v>
      </c>
      <c r="Q436" t="s">
        <v>104</v>
      </c>
      <c r="R436" t="s">
        <v>2431</v>
      </c>
      <c r="S436" t="s">
        <v>45</v>
      </c>
      <c r="T436" t="s">
        <v>170</v>
      </c>
      <c r="U436" t="s">
        <v>2432</v>
      </c>
      <c r="V436" s="3">
        <v>149.352</v>
      </c>
      <c r="W436">
        <v>3</v>
      </c>
      <c r="X436" s="2">
        <v>0.2</v>
      </c>
      <c r="Y436" s="13">
        <v>50.406300000000002</v>
      </c>
      <c r="Z436" s="2">
        <f>Y436/V436</f>
        <v>0.33750000000000002</v>
      </c>
    </row>
    <row r="437" spans="1:26" x14ac:dyDescent="0.25">
      <c r="A437">
        <v>921</v>
      </c>
      <c r="B437" t="s">
        <v>2761</v>
      </c>
      <c r="C437" s="1">
        <v>41978</v>
      </c>
      <c r="D437">
        <f>YEAR(C437)</f>
        <v>2014</v>
      </c>
      <c r="E437">
        <f>MONTH(C437)</f>
        <v>12</v>
      </c>
      <c r="F437" t="str">
        <f>TEXT(Table1[[#This Row],[Order Date]],"mmm")</f>
        <v>Dec</v>
      </c>
      <c r="G437" t="str">
        <f>TEXT(Table1[[#This Row],[Order Date]],"ddd")</f>
        <v>Fri</v>
      </c>
      <c r="H437" s="1">
        <v>41985</v>
      </c>
      <c r="I437" t="s">
        <v>49</v>
      </c>
      <c r="J437" t="s">
        <v>976</v>
      </c>
      <c r="K437" t="s">
        <v>977</v>
      </c>
      <c r="L437" t="s">
        <v>25</v>
      </c>
      <c r="M437" t="s">
        <v>26</v>
      </c>
      <c r="N437" t="s">
        <v>2762</v>
      </c>
      <c r="O437" t="s">
        <v>312</v>
      </c>
      <c r="P437">
        <v>22304</v>
      </c>
      <c r="Q437" t="s">
        <v>29</v>
      </c>
      <c r="R437" t="s">
        <v>2203</v>
      </c>
      <c r="S437" t="s">
        <v>45</v>
      </c>
      <c r="T437" t="s">
        <v>58</v>
      </c>
      <c r="U437" t="s">
        <v>2204</v>
      </c>
      <c r="V437" s="3">
        <v>24.56</v>
      </c>
      <c r="W437">
        <v>2</v>
      </c>
      <c r="X437" s="2">
        <v>0</v>
      </c>
      <c r="Y437" s="13">
        <v>6.8768000000000002</v>
      </c>
      <c r="Z437" s="2">
        <f>Y437/V437</f>
        <v>0.28000000000000003</v>
      </c>
    </row>
    <row r="438" spans="1:26" x14ac:dyDescent="0.25">
      <c r="A438">
        <v>922</v>
      </c>
      <c r="B438" t="s">
        <v>2763</v>
      </c>
      <c r="C438" s="1">
        <v>42105</v>
      </c>
      <c r="D438">
        <f>YEAR(C438)</f>
        <v>2015</v>
      </c>
      <c r="E438">
        <f>MONTH(C438)</f>
        <v>4</v>
      </c>
      <c r="F438" t="str">
        <f>TEXT(Table1[[#This Row],[Order Date]],"mmm")</f>
        <v>Apr</v>
      </c>
      <c r="G438" t="str">
        <f>TEXT(Table1[[#This Row],[Order Date]],"ddd")</f>
        <v>Sat</v>
      </c>
      <c r="H438" s="1">
        <v>42109</v>
      </c>
      <c r="I438" t="s">
        <v>49</v>
      </c>
      <c r="J438" t="s">
        <v>2764</v>
      </c>
      <c r="K438" t="s">
        <v>2765</v>
      </c>
      <c r="L438" t="s">
        <v>25</v>
      </c>
      <c r="M438" t="s">
        <v>26</v>
      </c>
      <c r="N438" t="s">
        <v>263</v>
      </c>
      <c r="O438" t="s">
        <v>264</v>
      </c>
      <c r="P438">
        <v>10009</v>
      </c>
      <c r="Q438" t="s">
        <v>145</v>
      </c>
      <c r="R438" t="s">
        <v>2766</v>
      </c>
      <c r="S438" t="s">
        <v>70</v>
      </c>
      <c r="T438" t="s">
        <v>158</v>
      </c>
      <c r="U438" t="s">
        <v>2767</v>
      </c>
      <c r="V438" s="3">
        <v>85.14</v>
      </c>
      <c r="W438">
        <v>3</v>
      </c>
      <c r="X438" s="2">
        <v>0</v>
      </c>
      <c r="Y438" s="13">
        <v>34.907400000000003</v>
      </c>
      <c r="Z438" s="2">
        <f>Y438/V438</f>
        <v>0.41000000000000003</v>
      </c>
    </row>
    <row r="439" spans="1:26" x14ac:dyDescent="0.25">
      <c r="A439">
        <v>925</v>
      </c>
      <c r="B439" t="s">
        <v>2771</v>
      </c>
      <c r="C439" s="1">
        <v>42628</v>
      </c>
      <c r="D439">
        <f>YEAR(C439)</f>
        <v>2016</v>
      </c>
      <c r="E439">
        <f>MONTH(C439)</f>
        <v>9</v>
      </c>
      <c r="F439" t="str">
        <f>TEXT(Table1[[#This Row],[Order Date]],"mmm")</f>
        <v>Sep</v>
      </c>
      <c r="G439" t="str">
        <f>TEXT(Table1[[#This Row],[Order Date]],"ddd")</f>
        <v>Thu</v>
      </c>
      <c r="H439" s="1">
        <v>42633</v>
      </c>
      <c r="I439" t="s">
        <v>49</v>
      </c>
      <c r="J439" t="s">
        <v>2772</v>
      </c>
      <c r="K439" t="s">
        <v>2773</v>
      </c>
      <c r="L439" t="s">
        <v>40</v>
      </c>
      <c r="M439" t="s">
        <v>26</v>
      </c>
      <c r="N439" t="s">
        <v>263</v>
      </c>
      <c r="O439" t="s">
        <v>264</v>
      </c>
      <c r="P439">
        <v>10011</v>
      </c>
      <c r="Q439" t="s">
        <v>145</v>
      </c>
      <c r="R439" t="s">
        <v>509</v>
      </c>
      <c r="S439" t="s">
        <v>45</v>
      </c>
      <c r="T439" t="s">
        <v>74</v>
      </c>
      <c r="U439" t="s">
        <v>510</v>
      </c>
      <c r="V439" s="3">
        <v>841.56799999999998</v>
      </c>
      <c r="W439">
        <v>2</v>
      </c>
      <c r="X439" s="2">
        <v>0.2</v>
      </c>
      <c r="Y439" s="13">
        <v>294.54880000000003</v>
      </c>
      <c r="Z439" s="2">
        <f>Y439/V439</f>
        <v>0.35000000000000003</v>
      </c>
    </row>
    <row r="440" spans="1:26" x14ac:dyDescent="0.25">
      <c r="A440">
        <v>926</v>
      </c>
      <c r="B440" t="s">
        <v>2774</v>
      </c>
      <c r="C440" s="1">
        <v>41895</v>
      </c>
      <c r="D440">
        <f>YEAR(C440)</f>
        <v>2014</v>
      </c>
      <c r="E440">
        <f>MONTH(C440)</f>
        <v>9</v>
      </c>
      <c r="F440" t="str">
        <f>TEXT(Table1[[#This Row],[Order Date]],"mmm")</f>
        <v>Sep</v>
      </c>
      <c r="G440" t="str">
        <f>TEXT(Table1[[#This Row],[Order Date]],"ddd")</f>
        <v>Sat</v>
      </c>
      <c r="H440" s="1">
        <v>41898</v>
      </c>
      <c r="I440" t="s">
        <v>185</v>
      </c>
      <c r="J440" t="s">
        <v>2775</v>
      </c>
      <c r="K440" t="s">
        <v>2776</v>
      </c>
      <c r="L440" t="s">
        <v>25</v>
      </c>
      <c r="M440" t="s">
        <v>26</v>
      </c>
      <c r="N440" t="s">
        <v>143</v>
      </c>
      <c r="O440" t="s">
        <v>144</v>
      </c>
      <c r="P440">
        <v>19143</v>
      </c>
      <c r="Q440" t="s">
        <v>145</v>
      </c>
      <c r="R440" t="s">
        <v>2777</v>
      </c>
      <c r="S440" t="s">
        <v>45</v>
      </c>
      <c r="T440" t="s">
        <v>89</v>
      </c>
      <c r="U440" t="s">
        <v>2778</v>
      </c>
      <c r="V440" s="3">
        <v>15.552</v>
      </c>
      <c r="W440">
        <v>3</v>
      </c>
      <c r="X440" s="2">
        <v>0.2</v>
      </c>
      <c r="Y440" s="13">
        <v>5.4432</v>
      </c>
      <c r="Z440" s="2">
        <f>Y440/V440</f>
        <v>0.35000000000000003</v>
      </c>
    </row>
    <row r="441" spans="1:26" x14ac:dyDescent="0.25">
      <c r="A441">
        <v>928</v>
      </c>
      <c r="B441" t="s">
        <v>2781</v>
      </c>
      <c r="C441" s="1">
        <v>42282</v>
      </c>
      <c r="D441">
        <f>YEAR(C441)</f>
        <v>2015</v>
      </c>
      <c r="E441">
        <f>MONTH(C441)</f>
        <v>10</v>
      </c>
      <c r="F441" t="str">
        <f>TEXT(Table1[[#This Row],[Order Date]],"mmm")</f>
        <v>Oct</v>
      </c>
      <c r="G441" t="str">
        <f>TEXT(Table1[[#This Row],[Order Date]],"ddd")</f>
        <v>Mon</v>
      </c>
      <c r="H441" s="1">
        <v>42286</v>
      </c>
      <c r="I441" t="s">
        <v>49</v>
      </c>
      <c r="J441" t="s">
        <v>2782</v>
      </c>
      <c r="K441" t="s">
        <v>2783</v>
      </c>
      <c r="L441" t="s">
        <v>101</v>
      </c>
      <c r="M441" t="s">
        <v>26</v>
      </c>
      <c r="N441" t="s">
        <v>311</v>
      </c>
      <c r="O441" t="s">
        <v>312</v>
      </c>
      <c r="P441">
        <v>22153</v>
      </c>
      <c r="Q441" t="s">
        <v>29</v>
      </c>
      <c r="R441" t="s">
        <v>1300</v>
      </c>
      <c r="S441" t="s">
        <v>45</v>
      </c>
      <c r="T441" t="s">
        <v>67</v>
      </c>
      <c r="U441" t="s">
        <v>1301</v>
      </c>
      <c r="V441" s="3">
        <v>46.2</v>
      </c>
      <c r="W441">
        <v>4</v>
      </c>
      <c r="X441" s="2">
        <v>0</v>
      </c>
      <c r="Y441" s="13">
        <v>12.936</v>
      </c>
      <c r="Z441" s="2">
        <f>Y441/V441</f>
        <v>0.27999999999999997</v>
      </c>
    </row>
    <row r="442" spans="1:26" x14ac:dyDescent="0.25">
      <c r="A442">
        <v>930</v>
      </c>
      <c r="B442" t="s">
        <v>2784</v>
      </c>
      <c r="C442" s="1">
        <v>42839</v>
      </c>
      <c r="D442">
        <f>YEAR(C442)</f>
        <v>2017</v>
      </c>
      <c r="E442">
        <f>MONTH(C442)</f>
        <v>4</v>
      </c>
      <c r="F442" t="str">
        <f>TEXT(Table1[[#This Row],[Order Date]],"mmm")</f>
        <v>Apr</v>
      </c>
      <c r="G442" t="str">
        <f>TEXT(Table1[[#This Row],[Order Date]],"ddd")</f>
        <v>Fri</v>
      </c>
      <c r="H442" s="1">
        <v>42842</v>
      </c>
      <c r="I442" t="s">
        <v>185</v>
      </c>
      <c r="J442" t="s">
        <v>2206</v>
      </c>
      <c r="K442" t="s">
        <v>2207</v>
      </c>
      <c r="L442" t="s">
        <v>25</v>
      </c>
      <c r="M442" t="s">
        <v>26</v>
      </c>
      <c r="N442" t="s">
        <v>2785</v>
      </c>
      <c r="O442" t="s">
        <v>491</v>
      </c>
      <c r="P442">
        <v>43615</v>
      </c>
      <c r="Q442" t="s">
        <v>145</v>
      </c>
      <c r="R442" t="s">
        <v>1860</v>
      </c>
      <c r="S442" t="s">
        <v>45</v>
      </c>
      <c r="T442" t="s">
        <v>67</v>
      </c>
      <c r="U442" t="s">
        <v>1861</v>
      </c>
      <c r="V442" s="3">
        <v>14.592000000000001</v>
      </c>
      <c r="W442">
        <v>3</v>
      </c>
      <c r="X442" s="2">
        <v>0.2</v>
      </c>
      <c r="Y442" s="13">
        <v>2.5535999999999999</v>
      </c>
      <c r="Z442" s="2">
        <f>Y442/V442</f>
        <v>0.17499999999999999</v>
      </c>
    </row>
    <row r="443" spans="1:26" x14ac:dyDescent="0.25">
      <c r="A443">
        <v>933</v>
      </c>
      <c r="B443" t="s">
        <v>2786</v>
      </c>
      <c r="C443" s="1">
        <v>42980</v>
      </c>
      <c r="D443">
        <f>YEAR(C443)</f>
        <v>2017</v>
      </c>
      <c r="E443">
        <f>MONTH(C443)</f>
        <v>9</v>
      </c>
      <c r="F443" t="str">
        <f>TEXT(Table1[[#This Row],[Order Date]],"mmm")</f>
        <v>Sep</v>
      </c>
      <c r="G443" t="str">
        <f>TEXT(Table1[[#This Row],[Order Date]],"ddd")</f>
        <v>Sat</v>
      </c>
      <c r="H443" s="1">
        <v>42984</v>
      </c>
      <c r="I443" t="s">
        <v>49</v>
      </c>
      <c r="J443" t="s">
        <v>2787</v>
      </c>
      <c r="K443" t="s">
        <v>2788</v>
      </c>
      <c r="L443" t="s">
        <v>25</v>
      </c>
      <c r="M443" t="s">
        <v>26</v>
      </c>
      <c r="N443" t="s">
        <v>143</v>
      </c>
      <c r="O443" t="s">
        <v>144</v>
      </c>
      <c r="P443">
        <v>19140</v>
      </c>
      <c r="Q443" t="s">
        <v>145</v>
      </c>
      <c r="R443" t="s">
        <v>2789</v>
      </c>
      <c r="S443" t="s">
        <v>45</v>
      </c>
      <c r="T443" t="s">
        <v>89</v>
      </c>
      <c r="U443" t="s">
        <v>2790</v>
      </c>
      <c r="V443" s="3">
        <v>12.192</v>
      </c>
      <c r="W443">
        <v>3</v>
      </c>
      <c r="X443" s="2">
        <v>0.2</v>
      </c>
      <c r="Y443" s="13">
        <v>4.1147999999999998</v>
      </c>
      <c r="Z443" s="2">
        <f>Y443/V443</f>
        <v>0.33749999999999997</v>
      </c>
    </row>
    <row r="444" spans="1:26" x14ac:dyDescent="0.25">
      <c r="A444">
        <v>934</v>
      </c>
      <c r="B444" t="s">
        <v>2791</v>
      </c>
      <c r="C444" s="1">
        <v>42541</v>
      </c>
      <c r="D444">
        <f>YEAR(C444)</f>
        <v>2016</v>
      </c>
      <c r="E444">
        <f>MONTH(C444)</f>
        <v>6</v>
      </c>
      <c r="F444" t="str">
        <f>TEXT(Table1[[#This Row],[Order Date]],"mmm")</f>
        <v>Jun</v>
      </c>
      <c r="G444" t="str">
        <f>TEXT(Table1[[#This Row],[Order Date]],"ddd")</f>
        <v>Mon</v>
      </c>
      <c r="H444" s="1">
        <v>42545</v>
      </c>
      <c r="I444" t="s">
        <v>49</v>
      </c>
      <c r="J444" t="s">
        <v>2792</v>
      </c>
      <c r="K444" t="s">
        <v>2793</v>
      </c>
      <c r="L444" t="s">
        <v>101</v>
      </c>
      <c r="M444" t="s">
        <v>26</v>
      </c>
      <c r="N444" t="s">
        <v>143</v>
      </c>
      <c r="O444" t="s">
        <v>144</v>
      </c>
      <c r="P444">
        <v>19120</v>
      </c>
      <c r="Q444" t="s">
        <v>145</v>
      </c>
      <c r="R444" t="s">
        <v>2794</v>
      </c>
      <c r="S444" t="s">
        <v>45</v>
      </c>
      <c r="T444" t="s">
        <v>89</v>
      </c>
      <c r="U444" t="s">
        <v>2795</v>
      </c>
      <c r="V444" s="3">
        <v>45.055999999999997</v>
      </c>
      <c r="W444">
        <v>8</v>
      </c>
      <c r="X444" s="2">
        <v>0.2</v>
      </c>
      <c r="Y444" s="13">
        <v>15.2064</v>
      </c>
      <c r="Z444" s="2">
        <f>Y444/V444</f>
        <v>0.33750000000000002</v>
      </c>
    </row>
    <row r="445" spans="1:26" x14ac:dyDescent="0.25">
      <c r="A445">
        <v>938</v>
      </c>
      <c r="B445" t="s">
        <v>2798</v>
      </c>
      <c r="C445" s="1">
        <v>43044</v>
      </c>
      <c r="D445">
        <f>YEAR(C445)</f>
        <v>2017</v>
      </c>
      <c r="E445">
        <f>MONTH(C445)</f>
        <v>11</v>
      </c>
      <c r="F445" t="str">
        <f>TEXT(Table1[[#This Row],[Order Date]],"mmm")</f>
        <v>Nov</v>
      </c>
      <c r="G445" t="str">
        <f>TEXT(Table1[[#This Row],[Order Date]],"ddd")</f>
        <v>Sun</v>
      </c>
      <c r="H445" s="1">
        <v>43045</v>
      </c>
      <c r="I445" t="s">
        <v>185</v>
      </c>
      <c r="J445" t="s">
        <v>212</v>
      </c>
      <c r="K445" t="s">
        <v>213</v>
      </c>
      <c r="L445" t="s">
        <v>40</v>
      </c>
      <c r="M445" t="s">
        <v>26</v>
      </c>
      <c r="N445" t="s">
        <v>2799</v>
      </c>
      <c r="O445" t="s">
        <v>660</v>
      </c>
      <c r="P445">
        <v>87401</v>
      </c>
      <c r="Q445" t="s">
        <v>43</v>
      </c>
      <c r="R445" t="s">
        <v>1298</v>
      </c>
      <c r="S445" t="s">
        <v>70</v>
      </c>
      <c r="T445" t="s">
        <v>158</v>
      </c>
      <c r="U445" t="s">
        <v>1299</v>
      </c>
      <c r="V445" s="3">
        <v>159.99</v>
      </c>
      <c r="W445">
        <v>1</v>
      </c>
      <c r="X445" s="2">
        <v>0</v>
      </c>
      <c r="Y445" s="13">
        <v>54.396599999999999</v>
      </c>
      <c r="Z445" s="2">
        <f>Y445/V445</f>
        <v>0.33999999999999997</v>
      </c>
    </row>
    <row r="446" spans="1:26" x14ac:dyDescent="0.25">
      <c r="A446">
        <v>939</v>
      </c>
      <c r="B446" t="s">
        <v>2800</v>
      </c>
      <c r="C446" s="1">
        <v>42351</v>
      </c>
      <c r="D446">
        <f>YEAR(C446)</f>
        <v>2015</v>
      </c>
      <c r="E446">
        <f>MONTH(C446)</f>
        <v>12</v>
      </c>
      <c r="F446" t="str">
        <f>TEXT(Table1[[#This Row],[Order Date]],"mmm")</f>
        <v>Dec</v>
      </c>
      <c r="G446" t="str">
        <f>TEXT(Table1[[#This Row],[Order Date]],"ddd")</f>
        <v>Sun</v>
      </c>
      <c r="H446" s="1">
        <v>42355</v>
      </c>
      <c r="I446" t="s">
        <v>49</v>
      </c>
      <c r="J446" t="s">
        <v>2801</v>
      </c>
      <c r="K446" t="s">
        <v>2802</v>
      </c>
      <c r="L446" t="s">
        <v>40</v>
      </c>
      <c r="M446" t="s">
        <v>26</v>
      </c>
      <c r="N446" t="s">
        <v>2803</v>
      </c>
      <c r="O446" t="s">
        <v>42</v>
      </c>
      <c r="P446">
        <v>92503</v>
      </c>
      <c r="Q446" t="s">
        <v>43</v>
      </c>
      <c r="R446" t="s">
        <v>2804</v>
      </c>
      <c r="S446" t="s">
        <v>45</v>
      </c>
      <c r="T446" t="s">
        <v>89</v>
      </c>
      <c r="U446" t="s">
        <v>2805</v>
      </c>
      <c r="V446" s="3">
        <v>12.96</v>
      </c>
      <c r="W446">
        <v>2</v>
      </c>
      <c r="X446" s="2">
        <v>0</v>
      </c>
      <c r="Y446" s="13">
        <v>6.2207999999999997</v>
      </c>
      <c r="Z446" s="2">
        <f>Y446/V446</f>
        <v>0.47999999999999993</v>
      </c>
    </row>
    <row r="447" spans="1:26" x14ac:dyDescent="0.25">
      <c r="A447">
        <v>941</v>
      </c>
      <c r="B447" t="s">
        <v>2808</v>
      </c>
      <c r="C447" s="1">
        <v>42540</v>
      </c>
      <c r="D447">
        <f>YEAR(C447)</f>
        <v>2016</v>
      </c>
      <c r="E447">
        <f>MONTH(C447)</f>
        <v>6</v>
      </c>
      <c r="F447" t="str">
        <f>TEXT(Table1[[#This Row],[Order Date]],"mmm")</f>
        <v>Jun</v>
      </c>
      <c r="G447" t="str">
        <f>TEXT(Table1[[#This Row],[Order Date]],"ddd")</f>
        <v>Sun</v>
      </c>
      <c r="H447" s="1">
        <v>42541</v>
      </c>
      <c r="I447" t="s">
        <v>185</v>
      </c>
      <c r="J447" t="s">
        <v>2809</v>
      </c>
      <c r="K447" t="s">
        <v>2810</v>
      </c>
      <c r="L447" t="s">
        <v>40</v>
      </c>
      <c r="M447" t="s">
        <v>26</v>
      </c>
      <c r="N447" t="s">
        <v>126</v>
      </c>
      <c r="O447" t="s">
        <v>42</v>
      </c>
      <c r="P447">
        <v>94110</v>
      </c>
      <c r="Q447" t="s">
        <v>43</v>
      </c>
      <c r="R447" t="s">
        <v>2811</v>
      </c>
      <c r="S447" t="s">
        <v>45</v>
      </c>
      <c r="T447" t="s">
        <v>89</v>
      </c>
      <c r="U447" t="s">
        <v>2812</v>
      </c>
      <c r="V447" s="3">
        <v>17.12</v>
      </c>
      <c r="W447">
        <v>2</v>
      </c>
      <c r="X447" s="2">
        <v>0</v>
      </c>
      <c r="Y447" s="13">
        <v>8.0464000000000002</v>
      </c>
      <c r="Z447" s="2">
        <f>Y447/V447</f>
        <v>0.47</v>
      </c>
    </row>
    <row r="448" spans="1:26" x14ac:dyDescent="0.25">
      <c r="A448">
        <v>942</v>
      </c>
      <c r="B448" t="s">
        <v>2813</v>
      </c>
      <c r="C448" s="1">
        <v>42717</v>
      </c>
      <c r="D448">
        <f>YEAR(C448)</f>
        <v>2016</v>
      </c>
      <c r="E448">
        <f>MONTH(C448)</f>
        <v>12</v>
      </c>
      <c r="F448" t="str">
        <f>TEXT(Table1[[#This Row],[Order Date]],"mmm")</f>
        <v>Dec</v>
      </c>
      <c r="G448" t="str">
        <f>TEXT(Table1[[#This Row],[Order Date]],"ddd")</f>
        <v>Tue</v>
      </c>
      <c r="H448" s="1">
        <v>42724</v>
      </c>
      <c r="I448" t="s">
        <v>49</v>
      </c>
      <c r="J448" t="s">
        <v>2757</v>
      </c>
      <c r="K448" t="s">
        <v>2758</v>
      </c>
      <c r="L448" t="s">
        <v>40</v>
      </c>
      <c r="M448" t="s">
        <v>26</v>
      </c>
      <c r="N448" t="s">
        <v>2814</v>
      </c>
      <c r="O448" t="s">
        <v>42</v>
      </c>
      <c r="P448">
        <v>90503</v>
      </c>
      <c r="Q448" t="s">
        <v>43</v>
      </c>
      <c r="R448" t="s">
        <v>2815</v>
      </c>
      <c r="S448" t="s">
        <v>45</v>
      </c>
      <c r="T448" t="s">
        <v>74</v>
      </c>
      <c r="U448" t="s">
        <v>2816</v>
      </c>
      <c r="V448" s="3">
        <v>6.0960000000000001</v>
      </c>
      <c r="W448">
        <v>2</v>
      </c>
      <c r="X448" s="2">
        <v>0.2</v>
      </c>
      <c r="Y448" s="13">
        <v>2.2098</v>
      </c>
      <c r="Z448" s="2">
        <f>Y448/V448</f>
        <v>0.36249999999999999</v>
      </c>
    </row>
    <row r="449" spans="1:26" x14ac:dyDescent="0.25">
      <c r="A449">
        <v>944</v>
      </c>
      <c r="B449" t="s">
        <v>2817</v>
      </c>
      <c r="C449" s="1">
        <v>42153</v>
      </c>
      <c r="D449">
        <f>YEAR(C449)</f>
        <v>2015</v>
      </c>
      <c r="E449">
        <f>MONTH(C449)</f>
        <v>5</v>
      </c>
      <c r="F449" t="str">
        <f>TEXT(Table1[[#This Row],[Order Date]],"mmm")</f>
        <v>May</v>
      </c>
      <c r="G449" t="str">
        <f>TEXT(Table1[[#This Row],[Order Date]],"ddd")</f>
        <v>Fri</v>
      </c>
      <c r="H449" s="1">
        <v>42158</v>
      </c>
      <c r="I449" t="s">
        <v>49</v>
      </c>
      <c r="J449" t="s">
        <v>1188</v>
      </c>
      <c r="K449" t="s">
        <v>1189</v>
      </c>
      <c r="L449" t="s">
        <v>25</v>
      </c>
      <c r="M449" t="s">
        <v>26</v>
      </c>
      <c r="N449" t="s">
        <v>94</v>
      </c>
      <c r="O449" t="s">
        <v>95</v>
      </c>
      <c r="P449">
        <v>98105</v>
      </c>
      <c r="Q449" t="s">
        <v>43</v>
      </c>
      <c r="R449" t="s">
        <v>1948</v>
      </c>
      <c r="S449" t="s">
        <v>45</v>
      </c>
      <c r="T449" t="s">
        <v>89</v>
      </c>
      <c r="U449" t="s">
        <v>1949</v>
      </c>
      <c r="V449" s="3">
        <v>32.4</v>
      </c>
      <c r="W449">
        <v>5</v>
      </c>
      <c r="X449" s="2">
        <v>0</v>
      </c>
      <c r="Y449" s="13">
        <v>15.552</v>
      </c>
      <c r="Z449" s="2">
        <f>Y449/V449</f>
        <v>0.48</v>
      </c>
    </row>
    <row r="450" spans="1:26" x14ac:dyDescent="0.25">
      <c r="A450">
        <v>947</v>
      </c>
      <c r="B450" t="s">
        <v>2822</v>
      </c>
      <c r="C450" s="1">
        <v>42211</v>
      </c>
      <c r="D450">
        <f>YEAR(C450)</f>
        <v>2015</v>
      </c>
      <c r="E450">
        <f>MONTH(C450)</f>
        <v>7</v>
      </c>
      <c r="F450" t="str">
        <f>TEXT(Table1[[#This Row],[Order Date]],"mmm")</f>
        <v>Jul</v>
      </c>
      <c r="G450" t="str">
        <f>TEXT(Table1[[#This Row],[Order Date]],"ddd")</f>
        <v>Sun</v>
      </c>
      <c r="H450" s="1">
        <v>42213</v>
      </c>
      <c r="I450" t="s">
        <v>185</v>
      </c>
      <c r="J450" t="s">
        <v>1875</v>
      </c>
      <c r="K450" t="s">
        <v>1876</v>
      </c>
      <c r="L450" t="s">
        <v>25</v>
      </c>
      <c r="M450" t="s">
        <v>26</v>
      </c>
      <c r="N450" t="s">
        <v>1796</v>
      </c>
      <c r="O450" t="s">
        <v>303</v>
      </c>
      <c r="P450">
        <v>85204</v>
      </c>
      <c r="Q450" t="s">
        <v>43</v>
      </c>
      <c r="R450" t="s">
        <v>2823</v>
      </c>
      <c r="S450" t="s">
        <v>31</v>
      </c>
      <c r="T450" t="s">
        <v>55</v>
      </c>
      <c r="U450" t="s">
        <v>2824</v>
      </c>
      <c r="V450" s="3">
        <v>393.16500000000002</v>
      </c>
      <c r="W450">
        <v>3</v>
      </c>
      <c r="X450" s="2">
        <v>0.5</v>
      </c>
      <c r="Y450" s="13">
        <v>-204.44579999999999</v>
      </c>
      <c r="Z450" s="2">
        <f>Y450/V450</f>
        <v>-0.51999999999999991</v>
      </c>
    </row>
    <row r="451" spans="1:26" x14ac:dyDescent="0.25">
      <c r="A451">
        <v>948</v>
      </c>
      <c r="B451" t="s">
        <v>2825</v>
      </c>
      <c r="C451" s="1">
        <v>43067</v>
      </c>
      <c r="D451">
        <f>YEAR(C451)</f>
        <v>2017</v>
      </c>
      <c r="E451">
        <f>MONTH(C451)</f>
        <v>11</v>
      </c>
      <c r="F451" t="str">
        <f>TEXT(Table1[[#This Row],[Order Date]],"mmm")</f>
        <v>Nov</v>
      </c>
      <c r="G451" t="str">
        <f>TEXT(Table1[[#This Row],[Order Date]],"ddd")</f>
        <v>Tue</v>
      </c>
      <c r="H451" s="1">
        <v>43071</v>
      </c>
      <c r="I451" t="s">
        <v>49</v>
      </c>
      <c r="J451" t="s">
        <v>1491</v>
      </c>
      <c r="K451" t="s">
        <v>1492</v>
      </c>
      <c r="L451" t="s">
        <v>101</v>
      </c>
      <c r="M451" t="s">
        <v>26</v>
      </c>
      <c r="N451" t="s">
        <v>143</v>
      </c>
      <c r="O451" t="s">
        <v>144</v>
      </c>
      <c r="P451">
        <v>19120</v>
      </c>
      <c r="Q451" t="s">
        <v>145</v>
      </c>
      <c r="R451" t="s">
        <v>2826</v>
      </c>
      <c r="S451" t="s">
        <v>31</v>
      </c>
      <c r="T451" t="s">
        <v>64</v>
      </c>
      <c r="U451" t="s">
        <v>2827</v>
      </c>
      <c r="V451" s="3">
        <v>516.48800000000006</v>
      </c>
      <c r="W451">
        <v>7</v>
      </c>
      <c r="X451" s="2">
        <v>0.2</v>
      </c>
      <c r="Y451" s="13">
        <v>-12.9122</v>
      </c>
      <c r="Z451" s="2">
        <f>Y451/V451</f>
        <v>-2.4999999999999998E-2</v>
      </c>
    </row>
    <row r="452" spans="1:26" x14ac:dyDescent="0.25">
      <c r="A452">
        <v>953</v>
      </c>
      <c r="B452" t="s">
        <v>2832</v>
      </c>
      <c r="C452" s="1">
        <v>42828</v>
      </c>
      <c r="D452">
        <f>YEAR(C452)</f>
        <v>2017</v>
      </c>
      <c r="E452">
        <f>MONTH(C452)</f>
        <v>4</v>
      </c>
      <c r="F452" t="str">
        <f>TEXT(Table1[[#This Row],[Order Date]],"mmm")</f>
        <v>Apr</v>
      </c>
      <c r="G452" t="str">
        <f>TEXT(Table1[[#This Row],[Order Date]],"ddd")</f>
        <v>Mon</v>
      </c>
      <c r="H452" s="1">
        <v>42832</v>
      </c>
      <c r="I452" t="s">
        <v>49</v>
      </c>
      <c r="J452" t="s">
        <v>2833</v>
      </c>
      <c r="K452" t="s">
        <v>2834</v>
      </c>
      <c r="L452" t="s">
        <v>25</v>
      </c>
      <c r="M452" t="s">
        <v>26</v>
      </c>
      <c r="N452" t="s">
        <v>143</v>
      </c>
      <c r="O452" t="s">
        <v>144</v>
      </c>
      <c r="P452">
        <v>19143</v>
      </c>
      <c r="Q452" t="s">
        <v>145</v>
      </c>
      <c r="R452" t="s">
        <v>2835</v>
      </c>
      <c r="S452" t="s">
        <v>31</v>
      </c>
      <c r="T452" t="s">
        <v>64</v>
      </c>
      <c r="U452" t="s">
        <v>916</v>
      </c>
      <c r="V452" s="3">
        <v>25.472000000000001</v>
      </c>
      <c r="W452">
        <v>4</v>
      </c>
      <c r="X452" s="2">
        <v>0.2</v>
      </c>
      <c r="Y452" s="13">
        <v>7.6416000000000004</v>
      </c>
      <c r="Z452" s="2">
        <f>Y452/V452</f>
        <v>0.3</v>
      </c>
    </row>
    <row r="453" spans="1:26" x14ac:dyDescent="0.25">
      <c r="A453">
        <v>954</v>
      </c>
      <c r="B453" t="s">
        <v>2836</v>
      </c>
      <c r="C453" s="1">
        <v>43097</v>
      </c>
      <c r="D453">
        <f>YEAR(C453)</f>
        <v>2017</v>
      </c>
      <c r="E453">
        <f>MONTH(C453)</f>
        <v>12</v>
      </c>
      <c r="F453" t="str">
        <f>TEXT(Table1[[#This Row],[Order Date]],"mmm")</f>
        <v>Dec</v>
      </c>
      <c r="G453" t="str">
        <f>TEXT(Table1[[#This Row],[Order Date]],"ddd")</f>
        <v>Thu</v>
      </c>
      <c r="H453" s="1">
        <v>43101</v>
      </c>
      <c r="I453" t="s">
        <v>49</v>
      </c>
      <c r="J453" t="s">
        <v>2837</v>
      </c>
      <c r="K453" t="s">
        <v>2838</v>
      </c>
      <c r="L453" t="s">
        <v>25</v>
      </c>
      <c r="M453" t="s">
        <v>26</v>
      </c>
      <c r="N453" t="s">
        <v>2839</v>
      </c>
      <c r="O453" t="s">
        <v>103</v>
      </c>
      <c r="P453">
        <v>78664</v>
      </c>
      <c r="Q453" t="s">
        <v>104</v>
      </c>
      <c r="R453" t="s">
        <v>868</v>
      </c>
      <c r="S453" t="s">
        <v>45</v>
      </c>
      <c r="T453" t="s">
        <v>67</v>
      </c>
      <c r="U453" t="s">
        <v>869</v>
      </c>
      <c r="V453" s="3">
        <v>27.167999999999999</v>
      </c>
      <c r="W453">
        <v>2</v>
      </c>
      <c r="X453" s="2">
        <v>0.2</v>
      </c>
      <c r="Y453" s="13">
        <v>2.7168000000000001</v>
      </c>
      <c r="Z453" s="2">
        <f>Y453/V453</f>
        <v>0.1</v>
      </c>
    </row>
    <row r="454" spans="1:26" x14ac:dyDescent="0.25">
      <c r="A454">
        <v>956</v>
      </c>
      <c r="B454" t="s">
        <v>2840</v>
      </c>
      <c r="C454" s="1">
        <v>43069</v>
      </c>
      <c r="D454">
        <f>YEAR(C454)</f>
        <v>2017</v>
      </c>
      <c r="E454">
        <f>MONTH(C454)</f>
        <v>11</v>
      </c>
      <c r="F454" t="str">
        <f>TEXT(Table1[[#This Row],[Order Date]],"mmm")</f>
        <v>Nov</v>
      </c>
      <c r="G454" t="str">
        <f>TEXT(Table1[[#This Row],[Order Date]],"ddd")</f>
        <v>Thu</v>
      </c>
      <c r="H454" s="1">
        <v>43073</v>
      </c>
      <c r="I454" t="s">
        <v>49</v>
      </c>
      <c r="J454" t="s">
        <v>2841</v>
      </c>
      <c r="K454" t="s">
        <v>2842</v>
      </c>
      <c r="L454" t="s">
        <v>25</v>
      </c>
      <c r="M454" t="s">
        <v>26</v>
      </c>
      <c r="N454" t="s">
        <v>321</v>
      </c>
      <c r="O454" t="s">
        <v>1470</v>
      </c>
      <c r="P454">
        <v>39212</v>
      </c>
      <c r="Q454" t="s">
        <v>29</v>
      </c>
      <c r="R454" t="s">
        <v>272</v>
      </c>
      <c r="S454" t="s">
        <v>45</v>
      </c>
      <c r="T454" t="s">
        <v>58</v>
      </c>
      <c r="U454" t="s">
        <v>273</v>
      </c>
      <c r="V454" s="3">
        <v>173.8</v>
      </c>
      <c r="W454">
        <v>5</v>
      </c>
      <c r="X454" s="2">
        <v>0</v>
      </c>
      <c r="Y454" s="13">
        <v>43.45</v>
      </c>
      <c r="Z454" s="2">
        <f>Y454/V454</f>
        <v>0.25</v>
      </c>
    </row>
    <row r="455" spans="1:26" x14ac:dyDescent="0.25">
      <c r="A455">
        <v>957</v>
      </c>
      <c r="B455" t="s">
        <v>2843</v>
      </c>
      <c r="C455" s="1">
        <v>42870</v>
      </c>
      <c r="D455">
        <f>YEAR(C455)</f>
        <v>2017</v>
      </c>
      <c r="E455">
        <f>MONTH(C455)</f>
        <v>5</v>
      </c>
      <c r="F455" t="str">
        <f>TEXT(Table1[[#This Row],[Order Date]],"mmm")</f>
        <v>May</v>
      </c>
      <c r="G455" t="str">
        <f>TEXT(Table1[[#This Row],[Order Date]],"ddd")</f>
        <v>Mon</v>
      </c>
      <c r="H455" s="1">
        <v>42873</v>
      </c>
      <c r="I455" t="s">
        <v>22</v>
      </c>
      <c r="J455" t="s">
        <v>2844</v>
      </c>
      <c r="K455" t="s">
        <v>2845</v>
      </c>
      <c r="L455" t="s">
        <v>25</v>
      </c>
      <c r="M455" t="s">
        <v>26</v>
      </c>
      <c r="N455" t="s">
        <v>537</v>
      </c>
      <c r="O455" t="s">
        <v>303</v>
      </c>
      <c r="P455">
        <v>85023</v>
      </c>
      <c r="Q455" t="s">
        <v>43</v>
      </c>
      <c r="R455" t="s">
        <v>2624</v>
      </c>
      <c r="S455" t="s">
        <v>70</v>
      </c>
      <c r="T455" t="s">
        <v>71</v>
      </c>
      <c r="U455" t="s">
        <v>2625</v>
      </c>
      <c r="V455" s="3">
        <v>29.591999999999999</v>
      </c>
      <c r="W455">
        <v>1</v>
      </c>
      <c r="X455" s="2">
        <v>0.2</v>
      </c>
      <c r="Y455" s="13">
        <v>2.5893000000000002</v>
      </c>
      <c r="Z455" s="2">
        <f>Y455/V455</f>
        <v>8.7500000000000008E-2</v>
      </c>
    </row>
    <row r="456" spans="1:26" x14ac:dyDescent="0.25">
      <c r="A456">
        <v>960</v>
      </c>
      <c r="B456" t="s">
        <v>2848</v>
      </c>
      <c r="C456" s="1">
        <v>42269</v>
      </c>
      <c r="D456">
        <f>YEAR(C456)</f>
        <v>2015</v>
      </c>
      <c r="E456">
        <f>MONTH(C456)</f>
        <v>9</v>
      </c>
      <c r="F456" t="str">
        <f>TEXT(Table1[[#This Row],[Order Date]],"mmm")</f>
        <v>Sep</v>
      </c>
      <c r="G456" t="str">
        <f>TEXT(Table1[[#This Row],[Order Date]],"ddd")</f>
        <v>Tue</v>
      </c>
      <c r="H456" s="1">
        <v>42269</v>
      </c>
      <c r="I456" t="s">
        <v>1276</v>
      </c>
      <c r="J456" t="s">
        <v>2849</v>
      </c>
      <c r="K456" t="s">
        <v>2850</v>
      </c>
      <c r="L456" t="s">
        <v>25</v>
      </c>
      <c r="M456" t="s">
        <v>26</v>
      </c>
      <c r="N456" t="s">
        <v>2306</v>
      </c>
      <c r="O456" t="s">
        <v>42</v>
      </c>
      <c r="P456">
        <v>92054</v>
      </c>
      <c r="Q456" t="s">
        <v>43</v>
      </c>
      <c r="R456" t="s">
        <v>2851</v>
      </c>
      <c r="S456" t="s">
        <v>31</v>
      </c>
      <c r="T456" t="s">
        <v>64</v>
      </c>
      <c r="U456" t="s">
        <v>2852</v>
      </c>
      <c r="V456" s="3">
        <v>204.6</v>
      </c>
      <c r="W456">
        <v>2</v>
      </c>
      <c r="X456" s="2">
        <v>0</v>
      </c>
      <c r="Y456" s="13">
        <v>53.195999999999998</v>
      </c>
      <c r="Z456" s="2">
        <f>Y456/V456</f>
        <v>0.26</v>
      </c>
    </row>
    <row r="457" spans="1:26" x14ac:dyDescent="0.25">
      <c r="A457">
        <v>961</v>
      </c>
      <c r="B457" t="s">
        <v>2853</v>
      </c>
      <c r="C457" s="1">
        <v>43053</v>
      </c>
      <c r="D457">
        <f>YEAR(C457)</f>
        <v>2017</v>
      </c>
      <c r="E457">
        <f>MONTH(C457)</f>
        <v>11</v>
      </c>
      <c r="F457" t="str">
        <f>TEXT(Table1[[#This Row],[Order Date]],"mmm")</f>
        <v>Nov</v>
      </c>
      <c r="G457" t="str">
        <f>TEXT(Table1[[#This Row],[Order Date]],"ddd")</f>
        <v>Tue</v>
      </c>
      <c r="H457" s="1">
        <v>43058</v>
      </c>
      <c r="I457" t="s">
        <v>49</v>
      </c>
      <c r="J457" t="s">
        <v>2854</v>
      </c>
      <c r="K457" t="s">
        <v>2855</v>
      </c>
      <c r="L457" t="s">
        <v>40</v>
      </c>
      <c r="M457" t="s">
        <v>26</v>
      </c>
      <c r="N457" t="s">
        <v>126</v>
      </c>
      <c r="O457" t="s">
        <v>42</v>
      </c>
      <c r="P457">
        <v>94110</v>
      </c>
      <c r="Q457" t="s">
        <v>43</v>
      </c>
      <c r="R457" t="s">
        <v>936</v>
      </c>
      <c r="S457" t="s">
        <v>31</v>
      </c>
      <c r="T457" t="s">
        <v>35</v>
      </c>
      <c r="U457" t="s">
        <v>937</v>
      </c>
      <c r="V457" s="3">
        <v>321.56799999999998</v>
      </c>
      <c r="W457">
        <v>2</v>
      </c>
      <c r="X457" s="2">
        <v>0.2</v>
      </c>
      <c r="Y457" s="13">
        <v>28.1372</v>
      </c>
      <c r="Z457" s="2">
        <f>Y457/V457</f>
        <v>8.7500000000000008E-2</v>
      </c>
    </row>
    <row r="458" spans="1:26" x14ac:dyDescent="0.25">
      <c r="A458">
        <v>962</v>
      </c>
      <c r="B458" t="s">
        <v>2856</v>
      </c>
      <c r="C458" s="1">
        <v>42335</v>
      </c>
      <c r="D458">
        <f>YEAR(C458)</f>
        <v>2015</v>
      </c>
      <c r="E458">
        <f>MONTH(C458)</f>
        <v>11</v>
      </c>
      <c r="F458" t="str">
        <f>TEXT(Table1[[#This Row],[Order Date]],"mmm")</f>
        <v>Nov</v>
      </c>
      <c r="G458" t="str">
        <f>TEXT(Table1[[#This Row],[Order Date]],"ddd")</f>
        <v>Fri</v>
      </c>
      <c r="H458" s="1">
        <v>42339</v>
      </c>
      <c r="I458" t="s">
        <v>49</v>
      </c>
      <c r="J458" t="s">
        <v>2857</v>
      </c>
      <c r="K458" t="s">
        <v>2858</v>
      </c>
      <c r="L458" t="s">
        <v>101</v>
      </c>
      <c r="M458" t="s">
        <v>26</v>
      </c>
      <c r="N458" t="s">
        <v>1679</v>
      </c>
      <c r="O458" t="s">
        <v>1680</v>
      </c>
      <c r="P458">
        <v>72701</v>
      </c>
      <c r="Q458" t="s">
        <v>29</v>
      </c>
      <c r="R458" t="s">
        <v>2859</v>
      </c>
      <c r="S458" t="s">
        <v>45</v>
      </c>
      <c r="T458" t="s">
        <v>74</v>
      </c>
      <c r="U458" t="s">
        <v>2860</v>
      </c>
      <c r="V458" s="3">
        <v>6.24</v>
      </c>
      <c r="W458">
        <v>2</v>
      </c>
      <c r="X458" s="2">
        <v>0</v>
      </c>
      <c r="Y458" s="13">
        <v>3.0575999999999999</v>
      </c>
      <c r="Z458" s="2">
        <f>Y458/V458</f>
        <v>0.48999999999999994</v>
      </c>
    </row>
    <row r="459" spans="1:26" x14ac:dyDescent="0.25">
      <c r="A459">
        <v>963</v>
      </c>
      <c r="B459" t="s">
        <v>2861</v>
      </c>
      <c r="C459" s="1">
        <v>42614</v>
      </c>
      <c r="D459">
        <f>YEAR(C459)</f>
        <v>2016</v>
      </c>
      <c r="E459">
        <f>MONTH(C459)</f>
        <v>9</v>
      </c>
      <c r="F459" t="str">
        <f>TEXT(Table1[[#This Row],[Order Date]],"mmm")</f>
        <v>Sep</v>
      </c>
      <c r="G459" t="str">
        <f>TEXT(Table1[[#This Row],[Order Date]],"ddd")</f>
        <v>Thu</v>
      </c>
      <c r="H459" s="1">
        <v>42617</v>
      </c>
      <c r="I459" t="s">
        <v>185</v>
      </c>
      <c r="J459" t="s">
        <v>474</v>
      </c>
      <c r="K459" t="s">
        <v>475</v>
      </c>
      <c r="L459" t="s">
        <v>40</v>
      </c>
      <c r="M459" t="s">
        <v>26</v>
      </c>
      <c r="N459" t="s">
        <v>126</v>
      </c>
      <c r="O459" t="s">
        <v>42</v>
      </c>
      <c r="P459">
        <v>94110</v>
      </c>
      <c r="Q459" t="s">
        <v>43</v>
      </c>
      <c r="R459" t="s">
        <v>1775</v>
      </c>
      <c r="S459" t="s">
        <v>45</v>
      </c>
      <c r="T459" t="s">
        <v>170</v>
      </c>
      <c r="U459" t="s">
        <v>1776</v>
      </c>
      <c r="V459" s="3">
        <v>21.88</v>
      </c>
      <c r="W459">
        <v>2</v>
      </c>
      <c r="X459" s="2">
        <v>0</v>
      </c>
      <c r="Y459" s="13">
        <v>10.94</v>
      </c>
      <c r="Z459" s="2">
        <f>Y459/V459</f>
        <v>0.5</v>
      </c>
    </row>
    <row r="460" spans="1:26" x14ac:dyDescent="0.25">
      <c r="A460">
        <v>964</v>
      </c>
      <c r="B460" t="s">
        <v>2862</v>
      </c>
      <c r="C460" s="1">
        <v>41904</v>
      </c>
      <c r="D460">
        <f>YEAR(C460)</f>
        <v>2014</v>
      </c>
      <c r="E460">
        <f>MONTH(C460)</f>
        <v>9</v>
      </c>
      <c r="F460" t="str">
        <f>TEXT(Table1[[#This Row],[Order Date]],"mmm")</f>
        <v>Sep</v>
      </c>
      <c r="G460" t="str">
        <f>TEXT(Table1[[#This Row],[Order Date]],"ddd")</f>
        <v>Mon</v>
      </c>
      <c r="H460" s="1">
        <v>41906</v>
      </c>
      <c r="I460" t="s">
        <v>22</v>
      </c>
      <c r="J460" t="s">
        <v>2710</v>
      </c>
      <c r="K460" t="s">
        <v>2711</v>
      </c>
      <c r="L460" t="s">
        <v>25</v>
      </c>
      <c r="M460" t="s">
        <v>26</v>
      </c>
      <c r="N460" t="s">
        <v>2863</v>
      </c>
      <c r="O460" t="s">
        <v>53</v>
      </c>
      <c r="P460">
        <v>33433</v>
      </c>
      <c r="Q460" t="s">
        <v>29</v>
      </c>
      <c r="R460" t="s">
        <v>2864</v>
      </c>
      <c r="S460" t="s">
        <v>45</v>
      </c>
      <c r="T460" t="s">
        <v>46</v>
      </c>
      <c r="U460" t="s">
        <v>2865</v>
      </c>
      <c r="V460" s="3">
        <v>4.6079999999999997</v>
      </c>
      <c r="W460">
        <v>2</v>
      </c>
      <c r="X460" s="2">
        <v>0.2</v>
      </c>
      <c r="Y460" s="13">
        <v>1.6704000000000001</v>
      </c>
      <c r="Z460" s="2">
        <f>Y460/V460</f>
        <v>0.36250000000000004</v>
      </c>
    </row>
    <row r="461" spans="1:26" x14ac:dyDescent="0.25">
      <c r="A461">
        <v>965</v>
      </c>
      <c r="B461" t="s">
        <v>2866</v>
      </c>
      <c r="C461" s="1">
        <v>42834</v>
      </c>
      <c r="D461">
        <f>YEAR(C461)</f>
        <v>2017</v>
      </c>
      <c r="E461">
        <f>MONTH(C461)</f>
        <v>4</v>
      </c>
      <c r="F461" t="str">
        <f>TEXT(Table1[[#This Row],[Order Date]],"mmm")</f>
        <v>Apr</v>
      </c>
      <c r="G461" t="str">
        <f>TEXT(Table1[[#This Row],[Order Date]],"ddd")</f>
        <v>Sun</v>
      </c>
      <c r="H461" s="1">
        <v>42836</v>
      </c>
      <c r="I461" t="s">
        <v>185</v>
      </c>
      <c r="J461" t="s">
        <v>2867</v>
      </c>
      <c r="K461" t="s">
        <v>2868</v>
      </c>
      <c r="L461" t="s">
        <v>101</v>
      </c>
      <c r="M461" t="s">
        <v>26</v>
      </c>
      <c r="N461" t="s">
        <v>263</v>
      </c>
      <c r="O461" t="s">
        <v>264</v>
      </c>
      <c r="P461">
        <v>10011</v>
      </c>
      <c r="Q461" t="s">
        <v>145</v>
      </c>
      <c r="R461" t="s">
        <v>2869</v>
      </c>
      <c r="S461" t="s">
        <v>45</v>
      </c>
      <c r="T461" t="s">
        <v>46</v>
      </c>
      <c r="U461" t="s">
        <v>2870</v>
      </c>
      <c r="V461" s="3">
        <v>9.82</v>
      </c>
      <c r="W461">
        <v>2</v>
      </c>
      <c r="X461" s="2">
        <v>0</v>
      </c>
      <c r="Y461" s="13">
        <v>4.8117999999999999</v>
      </c>
      <c r="Z461" s="2">
        <f>Y461/V461</f>
        <v>0.49</v>
      </c>
    </row>
    <row r="462" spans="1:26" x14ac:dyDescent="0.25">
      <c r="A462">
        <v>971</v>
      </c>
      <c r="B462" t="s">
        <v>2875</v>
      </c>
      <c r="C462" s="1">
        <v>41655</v>
      </c>
      <c r="D462">
        <f>YEAR(C462)</f>
        <v>2014</v>
      </c>
      <c r="E462">
        <f>MONTH(C462)</f>
        <v>1</v>
      </c>
      <c r="F462" t="str">
        <f>TEXT(Table1[[#This Row],[Order Date]],"mmm")</f>
        <v>Jan</v>
      </c>
      <c r="G462" t="str">
        <f>TEXT(Table1[[#This Row],[Order Date]],"ddd")</f>
        <v>Thu</v>
      </c>
      <c r="H462" s="1">
        <v>41657</v>
      </c>
      <c r="I462" t="s">
        <v>22</v>
      </c>
      <c r="J462" t="s">
        <v>945</v>
      </c>
      <c r="K462" t="s">
        <v>946</v>
      </c>
      <c r="L462" t="s">
        <v>25</v>
      </c>
      <c r="M462" t="s">
        <v>26</v>
      </c>
      <c r="N462" t="s">
        <v>143</v>
      </c>
      <c r="O462" t="s">
        <v>144</v>
      </c>
      <c r="P462">
        <v>19134</v>
      </c>
      <c r="Q462" t="s">
        <v>145</v>
      </c>
      <c r="R462" t="s">
        <v>2876</v>
      </c>
      <c r="S462" t="s">
        <v>31</v>
      </c>
      <c r="T462" t="s">
        <v>64</v>
      </c>
      <c r="U462" t="s">
        <v>2877</v>
      </c>
      <c r="V462" s="3">
        <v>127.104</v>
      </c>
      <c r="W462">
        <v>6</v>
      </c>
      <c r="X462" s="2">
        <v>0.2</v>
      </c>
      <c r="Y462" s="13">
        <v>28.598400000000002</v>
      </c>
      <c r="Z462" s="2">
        <f>Y462/V462</f>
        <v>0.22500000000000001</v>
      </c>
    </row>
    <row r="463" spans="1:26" x14ac:dyDescent="0.25">
      <c r="A463">
        <v>975</v>
      </c>
      <c r="B463" t="s">
        <v>2878</v>
      </c>
      <c r="C463" s="1">
        <v>43013</v>
      </c>
      <c r="D463">
        <f>YEAR(C463)</f>
        <v>2017</v>
      </c>
      <c r="E463">
        <f>MONTH(C463)</f>
        <v>10</v>
      </c>
      <c r="F463" t="str">
        <f>TEXT(Table1[[#This Row],[Order Date]],"mmm")</f>
        <v>Oct</v>
      </c>
      <c r="G463" t="str">
        <f>TEXT(Table1[[#This Row],[Order Date]],"ddd")</f>
        <v>Thu</v>
      </c>
      <c r="H463" s="1">
        <v>43016</v>
      </c>
      <c r="I463" t="s">
        <v>22</v>
      </c>
      <c r="J463" t="s">
        <v>2326</v>
      </c>
      <c r="K463" t="s">
        <v>2327</v>
      </c>
      <c r="L463" t="s">
        <v>101</v>
      </c>
      <c r="M463" t="s">
        <v>26</v>
      </c>
      <c r="N463" t="s">
        <v>263</v>
      </c>
      <c r="O463" t="s">
        <v>264</v>
      </c>
      <c r="P463">
        <v>10011</v>
      </c>
      <c r="Q463" t="s">
        <v>145</v>
      </c>
      <c r="R463" t="s">
        <v>1755</v>
      </c>
      <c r="S463" t="s">
        <v>70</v>
      </c>
      <c r="T463" t="s">
        <v>71</v>
      </c>
      <c r="U463" t="s">
        <v>1756</v>
      </c>
      <c r="V463" s="3">
        <v>160.93</v>
      </c>
      <c r="W463">
        <v>7</v>
      </c>
      <c r="X463" s="2">
        <v>0</v>
      </c>
      <c r="Y463" s="13">
        <v>3.2185999999999999</v>
      </c>
      <c r="Z463" s="2">
        <f>Y463/V463</f>
        <v>1.9999999999999997E-2</v>
      </c>
    </row>
    <row r="464" spans="1:26" x14ac:dyDescent="0.25">
      <c r="A464">
        <v>977</v>
      </c>
      <c r="B464" t="s">
        <v>2879</v>
      </c>
      <c r="C464" s="1">
        <v>42925</v>
      </c>
      <c r="D464">
        <f>YEAR(C464)</f>
        <v>2017</v>
      </c>
      <c r="E464">
        <f>MONTH(C464)</f>
        <v>7</v>
      </c>
      <c r="F464" t="str">
        <f>TEXT(Table1[[#This Row],[Order Date]],"mmm")</f>
        <v>Jul</v>
      </c>
      <c r="G464" t="str">
        <f>TEXT(Table1[[#This Row],[Order Date]],"ddd")</f>
        <v>Sun</v>
      </c>
      <c r="H464" s="1">
        <v>42931</v>
      </c>
      <c r="I464" t="s">
        <v>49</v>
      </c>
      <c r="J464" t="s">
        <v>1228</v>
      </c>
      <c r="K464" t="s">
        <v>1229</v>
      </c>
      <c r="L464" t="s">
        <v>25</v>
      </c>
      <c r="M464" t="s">
        <v>26</v>
      </c>
      <c r="N464" t="s">
        <v>412</v>
      </c>
      <c r="O464" t="s">
        <v>413</v>
      </c>
      <c r="P464">
        <v>97206</v>
      </c>
      <c r="Q464" t="s">
        <v>43</v>
      </c>
      <c r="R464" t="s">
        <v>2880</v>
      </c>
      <c r="S464" t="s">
        <v>45</v>
      </c>
      <c r="T464" t="s">
        <v>74</v>
      </c>
      <c r="U464" t="s">
        <v>2881</v>
      </c>
      <c r="V464" s="3">
        <v>1.08</v>
      </c>
      <c r="W464">
        <v>2</v>
      </c>
      <c r="X464" s="2">
        <v>0.7</v>
      </c>
      <c r="Y464" s="13">
        <v>-0.79200000000000004</v>
      </c>
      <c r="Z464" s="2">
        <f>Y464/V464</f>
        <v>-0.73333333333333328</v>
      </c>
    </row>
    <row r="465" spans="1:26" x14ac:dyDescent="0.25">
      <c r="A465">
        <v>978</v>
      </c>
      <c r="B465" t="s">
        <v>2882</v>
      </c>
      <c r="C465" s="1">
        <v>42742</v>
      </c>
      <c r="D465">
        <f>YEAR(C465)</f>
        <v>2017</v>
      </c>
      <c r="E465">
        <f>MONTH(C465)</f>
        <v>1</v>
      </c>
      <c r="F465" t="str">
        <f>TEXT(Table1[[#This Row],[Order Date]],"mmm")</f>
        <v>Jan</v>
      </c>
      <c r="G465" t="str">
        <f>TEXT(Table1[[#This Row],[Order Date]],"ddd")</f>
        <v>Sat</v>
      </c>
      <c r="H465" s="1">
        <v>42745</v>
      </c>
      <c r="I465" t="s">
        <v>185</v>
      </c>
      <c r="J465" t="s">
        <v>2510</v>
      </c>
      <c r="K465" t="s">
        <v>2511</v>
      </c>
      <c r="L465" t="s">
        <v>40</v>
      </c>
      <c r="M465" t="s">
        <v>26</v>
      </c>
      <c r="N465" t="s">
        <v>873</v>
      </c>
      <c r="O465" t="s">
        <v>235</v>
      </c>
      <c r="P465">
        <v>48205</v>
      </c>
      <c r="Q465" t="s">
        <v>104</v>
      </c>
      <c r="R465" t="s">
        <v>674</v>
      </c>
      <c r="S465" t="s">
        <v>70</v>
      </c>
      <c r="T465" t="s">
        <v>675</v>
      </c>
      <c r="U465" t="s">
        <v>676</v>
      </c>
      <c r="V465" s="3">
        <v>3059.982</v>
      </c>
      <c r="W465">
        <v>2</v>
      </c>
      <c r="X465" s="2">
        <v>0.1</v>
      </c>
      <c r="Y465" s="13">
        <v>679.99599999999998</v>
      </c>
      <c r="Z465" s="2">
        <f>Y465/V465</f>
        <v>0.22222222222222221</v>
      </c>
    </row>
    <row r="466" spans="1:26" x14ac:dyDescent="0.25">
      <c r="A466">
        <v>979</v>
      </c>
      <c r="B466" t="s">
        <v>2883</v>
      </c>
      <c r="C466" s="1">
        <v>42520</v>
      </c>
      <c r="D466">
        <f>YEAR(C466)</f>
        <v>2016</v>
      </c>
      <c r="E466">
        <f>MONTH(C466)</f>
        <v>5</v>
      </c>
      <c r="F466" t="str">
        <f>TEXT(Table1[[#This Row],[Order Date]],"mmm")</f>
        <v>May</v>
      </c>
      <c r="G466" t="str">
        <f>TEXT(Table1[[#This Row],[Order Date]],"ddd")</f>
        <v>Mon</v>
      </c>
      <c r="H466" s="1">
        <v>42521</v>
      </c>
      <c r="I466" t="s">
        <v>185</v>
      </c>
      <c r="J466" t="s">
        <v>2884</v>
      </c>
      <c r="K466" t="s">
        <v>2885</v>
      </c>
      <c r="L466" t="s">
        <v>25</v>
      </c>
      <c r="M466" t="s">
        <v>26</v>
      </c>
      <c r="N466" t="s">
        <v>514</v>
      </c>
      <c r="O466" t="s">
        <v>87</v>
      </c>
      <c r="P466">
        <v>28403</v>
      </c>
      <c r="Q466" t="s">
        <v>29</v>
      </c>
      <c r="R466" t="s">
        <v>1983</v>
      </c>
      <c r="S466" t="s">
        <v>45</v>
      </c>
      <c r="T466" t="s">
        <v>74</v>
      </c>
      <c r="U466" t="s">
        <v>1984</v>
      </c>
      <c r="V466" s="3">
        <v>3.282</v>
      </c>
      <c r="W466">
        <v>2</v>
      </c>
      <c r="X466" s="2">
        <v>0.7</v>
      </c>
      <c r="Y466" s="13">
        <v>-2.6255999999999999</v>
      </c>
      <c r="Z466" s="2">
        <f>Y466/V466</f>
        <v>-0.79999999999999993</v>
      </c>
    </row>
    <row r="467" spans="1:26" x14ac:dyDescent="0.25">
      <c r="A467">
        <v>980</v>
      </c>
      <c r="B467" t="s">
        <v>2886</v>
      </c>
      <c r="C467" s="1">
        <v>42347</v>
      </c>
      <c r="D467">
        <f>YEAR(C467)</f>
        <v>2015</v>
      </c>
      <c r="E467">
        <f>MONTH(C467)</f>
        <v>12</v>
      </c>
      <c r="F467" t="str">
        <f>TEXT(Table1[[#This Row],[Order Date]],"mmm")</f>
        <v>Dec</v>
      </c>
      <c r="G467" t="str">
        <f>TEXT(Table1[[#This Row],[Order Date]],"ddd")</f>
        <v>Wed</v>
      </c>
      <c r="H467" s="1">
        <v>42350</v>
      </c>
      <c r="I467" t="s">
        <v>185</v>
      </c>
      <c r="J467" t="s">
        <v>336</v>
      </c>
      <c r="K467" t="s">
        <v>337</v>
      </c>
      <c r="L467" t="s">
        <v>40</v>
      </c>
      <c r="M467" t="s">
        <v>26</v>
      </c>
      <c r="N467" t="s">
        <v>490</v>
      </c>
      <c r="O467" t="s">
        <v>251</v>
      </c>
      <c r="P467">
        <v>47201</v>
      </c>
      <c r="Q467" t="s">
        <v>104</v>
      </c>
      <c r="R467" t="s">
        <v>2887</v>
      </c>
      <c r="S467" t="s">
        <v>45</v>
      </c>
      <c r="T467" t="s">
        <v>89</v>
      </c>
      <c r="U467" t="s">
        <v>2888</v>
      </c>
      <c r="V467" s="3">
        <v>34.020000000000003</v>
      </c>
      <c r="W467">
        <v>3</v>
      </c>
      <c r="X467" s="2">
        <v>0</v>
      </c>
      <c r="Y467" s="13">
        <v>16.669799999999999</v>
      </c>
      <c r="Z467" s="2">
        <f>Y467/V467</f>
        <v>0.48999999999999994</v>
      </c>
    </row>
    <row r="468" spans="1:26" x14ac:dyDescent="0.25">
      <c r="A468">
        <v>981</v>
      </c>
      <c r="B468" t="s">
        <v>2889</v>
      </c>
      <c r="C468" s="1">
        <v>42646</v>
      </c>
      <c r="D468">
        <f>YEAR(C468)</f>
        <v>2016</v>
      </c>
      <c r="E468">
        <f>MONTH(C468)</f>
        <v>10</v>
      </c>
      <c r="F468" t="str">
        <f>TEXT(Table1[[#This Row],[Order Date]],"mmm")</f>
        <v>Oct</v>
      </c>
      <c r="G468" t="str">
        <f>TEXT(Table1[[#This Row],[Order Date]],"ddd")</f>
        <v>Mon</v>
      </c>
      <c r="H468" s="1">
        <v>42651</v>
      </c>
      <c r="I468" t="s">
        <v>49</v>
      </c>
      <c r="J468" t="s">
        <v>149</v>
      </c>
      <c r="K468" t="s">
        <v>150</v>
      </c>
      <c r="L468" t="s">
        <v>25</v>
      </c>
      <c r="M468" t="s">
        <v>26</v>
      </c>
      <c r="N468" t="s">
        <v>263</v>
      </c>
      <c r="O468" t="s">
        <v>264</v>
      </c>
      <c r="P468">
        <v>10035</v>
      </c>
      <c r="Q468" t="s">
        <v>145</v>
      </c>
      <c r="R468" t="s">
        <v>2445</v>
      </c>
      <c r="S468" t="s">
        <v>31</v>
      </c>
      <c r="T468" t="s">
        <v>35</v>
      </c>
      <c r="U468" t="s">
        <v>2446</v>
      </c>
      <c r="V468" s="3">
        <v>599.29200000000003</v>
      </c>
      <c r="W468">
        <v>6</v>
      </c>
      <c r="X468" s="2">
        <v>0.1</v>
      </c>
      <c r="Y468" s="13">
        <v>93.223200000000006</v>
      </c>
      <c r="Z468" s="2">
        <f>Y468/V468</f>
        <v>0.15555555555555556</v>
      </c>
    </row>
    <row r="469" spans="1:26" x14ac:dyDescent="0.25">
      <c r="A469">
        <v>982</v>
      </c>
      <c r="B469" t="s">
        <v>2890</v>
      </c>
      <c r="C469" s="1">
        <v>41954</v>
      </c>
      <c r="D469">
        <f>YEAR(C469)</f>
        <v>2014</v>
      </c>
      <c r="E469">
        <f>MONTH(C469)</f>
        <v>11</v>
      </c>
      <c r="F469" t="str">
        <f>TEXT(Table1[[#This Row],[Order Date]],"mmm")</f>
        <v>Nov</v>
      </c>
      <c r="G469" t="str">
        <f>TEXT(Table1[[#This Row],[Order Date]],"ddd")</f>
        <v>Tue</v>
      </c>
      <c r="H469" s="1">
        <v>41957</v>
      </c>
      <c r="I469" t="s">
        <v>22</v>
      </c>
      <c r="J469" t="s">
        <v>2891</v>
      </c>
      <c r="K469" t="s">
        <v>2892</v>
      </c>
      <c r="L469" t="s">
        <v>25</v>
      </c>
      <c r="M469" t="s">
        <v>26</v>
      </c>
      <c r="N469" t="s">
        <v>1456</v>
      </c>
      <c r="O469" t="s">
        <v>450</v>
      </c>
      <c r="P469">
        <v>80027</v>
      </c>
      <c r="Q469" t="s">
        <v>43</v>
      </c>
      <c r="R469" t="s">
        <v>2893</v>
      </c>
      <c r="S469" t="s">
        <v>45</v>
      </c>
      <c r="T469" t="s">
        <v>67</v>
      </c>
      <c r="U469" t="s">
        <v>2894</v>
      </c>
      <c r="V469" s="3">
        <v>3.3919999999999999</v>
      </c>
      <c r="W469">
        <v>1</v>
      </c>
      <c r="X469" s="2">
        <v>0.2</v>
      </c>
      <c r="Y469" s="13">
        <v>0.80559999999999998</v>
      </c>
      <c r="Z469" s="2">
        <f>Y469/V469</f>
        <v>0.23749999999999999</v>
      </c>
    </row>
    <row r="470" spans="1:26" x14ac:dyDescent="0.25">
      <c r="A470">
        <v>985</v>
      </c>
      <c r="B470" t="s">
        <v>2897</v>
      </c>
      <c r="C470" s="1">
        <v>43007</v>
      </c>
      <c r="D470">
        <f>YEAR(C470)</f>
        <v>2017</v>
      </c>
      <c r="E470">
        <f>MONTH(C470)</f>
        <v>9</v>
      </c>
      <c r="F470" t="str">
        <f>TEXT(Table1[[#This Row],[Order Date]],"mmm")</f>
        <v>Sep</v>
      </c>
      <c r="G470" t="str">
        <f>TEXT(Table1[[#This Row],[Order Date]],"ddd")</f>
        <v>Fri</v>
      </c>
      <c r="H470" s="1">
        <v>43013</v>
      </c>
      <c r="I470" t="s">
        <v>49</v>
      </c>
      <c r="J470" t="s">
        <v>2898</v>
      </c>
      <c r="K470" t="s">
        <v>2899</v>
      </c>
      <c r="L470" t="s">
        <v>101</v>
      </c>
      <c r="M470" t="s">
        <v>26</v>
      </c>
      <c r="N470" t="s">
        <v>596</v>
      </c>
      <c r="O470" t="s">
        <v>103</v>
      </c>
      <c r="P470">
        <v>77506</v>
      </c>
      <c r="Q470" t="s">
        <v>104</v>
      </c>
      <c r="R470" t="s">
        <v>2456</v>
      </c>
      <c r="S470" t="s">
        <v>45</v>
      </c>
      <c r="T470" t="s">
        <v>46</v>
      </c>
      <c r="U470" t="s">
        <v>2457</v>
      </c>
      <c r="V470" s="3">
        <v>7.968</v>
      </c>
      <c r="W470">
        <v>2</v>
      </c>
      <c r="X470" s="2">
        <v>0.2</v>
      </c>
      <c r="Y470" s="13">
        <v>2.5895999999999999</v>
      </c>
      <c r="Z470" s="2">
        <f>Y470/V470</f>
        <v>0.32500000000000001</v>
      </c>
    </row>
    <row r="471" spans="1:26" x14ac:dyDescent="0.25">
      <c r="A471">
        <v>988</v>
      </c>
      <c r="B471" t="s">
        <v>2902</v>
      </c>
      <c r="C471" s="1">
        <v>42073</v>
      </c>
      <c r="D471">
        <f>YEAR(C471)</f>
        <v>2015</v>
      </c>
      <c r="E471">
        <f>MONTH(C471)</f>
        <v>3</v>
      </c>
      <c r="F471" t="str">
        <f>TEXT(Table1[[#This Row],[Order Date]],"mmm")</f>
        <v>Mar</v>
      </c>
      <c r="G471" t="str">
        <f>TEXT(Table1[[#This Row],[Order Date]],"ddd")</f>
        <v>Tue</v>
      </c>
      <c r="H471" s="1">
        <v>42073</v>
      </c>
      <c r="I471" t="s">
        <v>1276</v>
      </c>
      <c r="J471" t="s">
        <v>2903</v>
      </c>
      <c r="K471" t="s">
        <v>2904</v>
      </c>
      <c r="L471" t="s">
        <v>25</v>
      </c>
      <c r="M471" t="s">
        <v>26</v>
      </c>
      <c r="N471" t="s">
        <v>181</v>
      </c>
      <c r="O471" t="s">
        <v>103</v>
      </c>
      <c r="P471">
        <v>77041</v>
      </c>
      <c r="Q471" t="s">
        <v>104</v>
      </c>
      <c r="R471" t="s">
        <v>2905</v>
      </c>
      <c r="S471" t="s">
        <v>45</v>
      </c>
      <c r="T471" t="s">
        <v>74</v>
      </c>
      <c r="U471" t="s">
        <v>2906</v>
      </c>
      <c r="V471" s="3">
        <v>1.1120000000000001</v>
      </c>
      <c r="W471">
        <v>2</v>
      </c>
      <c r="X471" s="2">
        <v>0.8</v>
      </c>
      <c r="Y471" s="13">
        <v>-1.8904000000000001</v>
      </c>
      <c r="Z471" s="2">
        <f>Y471/V471</f>
        <v>-1.7</v>
      </c>
    </row>
    <row r="472" spans="1:26" x14ac:dyDescent="0.25">
      <c r="A472">
        <v>989</v>
      </c>
      <c r="B472" t="s">
        <v>2907</v>
      </c>
      <c r="C472" s="1">
        <v>42876</v>
      </c>
      <c r="D472">
        <f>YEAR(C472)</f>
        <v>2017</v>
      </c>
      <c r="E472">
        <f>MONTH(C472)</f>
        <v>5</v>
      </c>
      <c r="F472" t="str">
        <f>TEXT(Table1[[#This Row],[Order Date]],"mmm")</f>
        <v>May</v>
      </c>
      <c r="G472" t="str">
        <f>TEXT(Table1[[#This Row],[Order Date]],"ddd")</f>
        <v>Sun</v>
      </c>
      <c r="H472" s="1">
        <v>42881</v>
      </c>
      <c r="I472" t="s">
        <v>49</v>
      </c>
      <c r="J472" t="s">
        <v>1621</v>
      </c>
      <c r="K472" t="s">
        <v>1622</v>
      </c>
      <c r="L472" t="s">
        <v>40</v>
      </c>
      <c r="M472" t="s">
        <v>26</v>
      </c>
      <c r="N472" t="s">
        <v>1537</v>
      </c>
      <c r="O472" t="s">
        <v>264</v>
      </c>
      <c r="P472">
        <v>13021</v>
      </c>
      <c r="Q472" t="s">
        <v>145</v>
      </c>
      <c r="R472" t="s">
        <v>2201</v>
      </c>
      <c r="S472" t="s">
        <v>31</v>
      </c>
      <c r="T472" t="s">
        <v>64</v>
      </c>
      <c r="U472" t="s">
        <v>2202</v>
      </c>
      <c r="V472" s="3">
        <v>520.04999999999995</v>
      </c>
      <c r="W472">
        <v>5</v>
      </c>
      <c r="X472" s="2">
        <v>0</v>
      </c>
      <c r="Y472" s="13">
        <v>72.807000000000002</v>
      </c>
      <c r="Z472" s="2">
        <f>Y472/V472</f>
        <v>0.14000000000000001</v>
      </c>
    </row>
    <row r="473" spans="1:26" x14ac:dyDescent="0.25">
      <c r="A473">
        <v>991</v>
      </c>
      <c r="B473" t="s">
        <v>2908</v>
      </c>
      <c r="C473" s="1">
        <v>42092</v>
      </c>
      <c r="D473">
        <f>YEAR(C473)</f>
        <v>2015</v>
      </c>
      <c r="E473">
        <f>MONTH(C473)</f>
        <v>3</v>
      </c>
      <c r="F473" t="str">
        <f>TEXT(Table1[[#This Row],[Order Date]],"mmm")</f>
        <v>Mar</v>
      </c>
      <c r="G473" t="str">
        <f>TEXT(Table1[[#This Row],[Order Date]],"ddd")</f>
        <v>Sun</v>
      </c>
      <c r="H473" s="1">
        <v>42094</v>
      </c>
      <c r="I473" t="s">
        <v>22</v>
      </c>
      <c r="J473" t="s">
        <v>2909</v>
      </c>
      <c r="K473" t="s">
        <v>2910</v>
      </c>
      <c r="L473" t="s">
        <v>101</v>
      </c>
      <c r="M473" t="s">
        <v>26</v>
      </c>
      <c r="N473" t="s">
        <v>1504</v>
      </c>
      <c r="O473" t="s">
        <v>53</v>
      </c>
      <c r="P473">
        <v>32216</v>
      </c>
      <c r="Q473" t="s">
        <v>29</v>
      </c>
      <c r="R473" t="s">
        <v>1126</v>
      </c>
      <c r="S473" t="s">
        <v>31</v>
      </c>
      <c r="T473" t="s">
        <v>35</v>
      </c>
      <c r="U473" t="s">
        <v>1127</v>
      </c>
      <c r="V473" s="3">
        <v>1166.92</v>
      </c>
      <c r="W473">
        <v>5</v>
      </c>
      <c r="X473" s="2">
        <v>0.2</v>
      </c>
      <c r="Y473" s="13">
        <v>131.27850000000001</v>
      </c>
      <c r="Z473" s="2">
        <f>Y473/V473</f>
        <v>0.1125</v>
      </c>
    </row>
    <row r="474" spans="1:26" x14ac:dyDescent="0.25">
      <c r="A474">
        <v>993</v>
      </c>
      <c r="B474" t="s">
        <v>2911</v>
      </c>
      <c r="C474" s="1">
        <v>42608</v>
      </c>
      <c r="D474">
        <f>YEAR(C474)</f>
        <v>2016</v>
      </c>
      <c r="E474">
        <f>MONTH(C474)</f>
        <v>8</v>
      </c>
      <c r="F474" t="str">
        <f>TEXT(Table1[[#This Row],[Order Date]],"mmm")</f>
        <v>Aug</v>
      </c>
      <c r="G474" t="str">
        <f>TEXT(Table1[[#This Row],[Order Date]],"ddd")</f>
        <v>Fri</v>
      </c>
      <c r="H474" s="1">
        <v>42609</v>
      </c>
      <c r="I474" t="s">
        <v>185</v>
      </c>
      <c r="J474" t="s">
        <v>2347</v>
      </c>
      <c r="K474" t="s">
        <v>2348</v>
      </c>
      <c r="L474" t="s">
        <v>25</v>
      </c>
      <c r="M474" t="s">
        <v>26</v>
      </c>
      <c r="N474" t="s">
        <v>622</v>
      </c>
      <c r="O474" t="s">
        <v>42</v>
      </c>
      <c r="P474">
        <v>95123</v>
      </c>
      <c r="Q474" t="s">
        <v>43</v>
      </c>
      <c r="R474" t="s">
        <v>1060</v>
      </c>
      <c r="S474" t="s">
        <v>45</v>
      </c>
      <c r="T474" t="s">
        <v>266</v>
      </c>
      <c r="U474" t="s">
        <v>1061</v>
      </c>
      <c r="V474" s="3">
        <v>10.23</v>
      </c>
      <c r="W474">
        <v>3</v>
      </c>
      <c r="X474" s="2">
        <v>0</v>
      </c>
      <c r="Y474" s="13">
        <v>4.9104000000000001</v>
      </c>
      <c r="Z474" s="2">
        <f>Y474/V474</f>
        <v>0.48</v>
      </c>
    </row>
    <row r="475" spans="1:26" x14ac:dyDescent="0.25">
      <c r="A475">
        <v>995</v>
      </c>
      <c r="B475" t="s">
        <v>2912</v>
      </c>
      <c r="C475" s="1">
        <v>41780</v>
      </c>
      <c r="D475">
        <f>YEAR(C475)</f>
        <v>2014</v>
      </c>
      <c r="E475">
        <f>MONTH(C475)</f>
        <v>5</v>
      </c>
      <c r="F475" t="str">
        <f>TEXT(Table1[[#This Row],[Order Date]],"mmm")</f>
        <v>May</v>
      </c>
      <c r="G475" t="str">
        <f>TEXT(Table1[[#This Row],[Order Date]],"ddd")</f>
        <v>Wed</v>
      </c>
      <c r="H475" s="1">
        <v>41784</v>
      </c>
      <c r="I475" t="s">
        <v>49</v>
      </c>
      <c r="J475" t="s">
        <v>2913</v>
      </c>
      <c r="K475" t="s">
        <v>2914</v>
      </c>
      <c r="L475" t="s">
        <v>40</v>
      </c>
      <c r="M475" t="s">
        <v>26</v>
      </c>
      <c r="N475" t="s">
        <v>2915</v>
      </c>
      <c r="O475" t="s">
        <v>312</v>
      </c>
      <c r="P475">
        <v>23464</v>
      </c>
      <c r="Q475" t="s">
        <v>29</v>
      </c>
      <c r="R475" t="s">
        <v>2916</v>
      </c>
      <c r="S475" t="s">
        <v>45</v>
      </c>
      <c r="T475" t="s">
        <v>74</v>
      </c>
      <c r="U475" t="s">
        <v>2917</v>
      </c>
      <c r="V475" s="3">
        <v>2715.93</v>
      </c>
      <c r="W475">
        <v>7</v>
      </c>
      <c r="X475" s="2">
        <v>0</v>
      </c>
      <c r="Y475" s="13">
        <v>1276.4871000000001</v>
      </c>
      <c r="Z475" s="2">
        <f>Y475/V475</f>
        <v>0.47000000000000003</v>
      </c>
    </row>
    <row r="476" spans="1:26" x14ac:dyDescent="0.25">
      <c r="A476">
        <v>997</v>
      </c>
      <c r="B476" t="s">
        <v>2919</v>
      </c>
      <c r="C476" s="1">
        <v>42305</v>
      </c>
      <c r="D476">
        <f>YEAR(C476)</f>
        <v>2015</v>
      </c>
      <c r="E476">
        <f>MONTH(C476)</f>
        <v>10</v>
      </c>
      <c r="F476" t="str">
        <f>TEXT(Table1[[#This Row],[Order Date]],"mmm")</f>
        <v>Oct</v>
      </c>
      <c r="G476" t="str">
        <f>TEXT(Table1[[#This Row],[Order Date]],"ddd")</f>
        <v>Wed</v>
      </c>
      <c r="H476" s="1">
        <v>42311</v>
      </c>
      <c r="I476" t="s">
        <v>49</v>
      </c>
      <c r="J476" t="s">
        <v>2920</v>
      </c>
      <c r="K476" t="s">
        <v>2921</v>
      </c>
      <c r="L476" t="s">
        <v>25</v>
      </c>
      <c r="M476" t="s">
        <v>26</v>
      </c>
      <c r="N476" t="s">
        <v>27</v>
      </c>
      <c r="O476" t="s">
        <v>28</v>
      </c>
      <c r="P476">
        <v>42420</v>
      </c>
      <c r="Q476" t="s">
        <v>29</v>
      </c>
      <c r="R476" t="s">
        <v>2922</v>
      </c>
      <c r="S476" t="s">
        <v>45</v>
      </c>
      <c r="T476" t="s">
        <v>170</v>
      </c>
      <c r="U476" t="s">
        <v>2923</v>
      </c>
      <c r="V476" s="3">
        <v>10.67</v>
      </c>
      <c r="W476">
        <v>1</v>
      </c>
      <c r="X476" s="2">
        <v>0</v>
      </c>
      <c r="Y476" s="13">
        <v>4.9081999999999999</v>
      </c>
      <c r="Z476" s="2">
        <f>Y476/V476</f>
        <v>0.46</v>
      </c>
    </row>
    <row r="477" spans="1:26" x14ac:dyDescent="0.25">
      <c r="A477">
        <v>1001</v>
      </c>
      <c r="B477" t="s">
        <v>2928</v>
      </c>
      <c r="C477" s="1">
        <v>42687</v>
      </c>
      <c r="D477">
        <f>YEAR(C477)</f>
        <v>2016</v>
      </c>
      <c r="E477">
        <f>MONTH(C477)</f>
        <v>11</v>
      </c>
      <c r="F477" t="str">
        <f>TEXT(Table1[[#This Row],[Order Date]],"mmm")</f>
        <v>Nov</v>
      </c>
      <c r="G477" t="str">
        <f>TEXT(Table1[[#This Row],[Order Date]],"ddd")</f>
        <v>Sun</v>
      </c>
      <c r="H477" s="1">
        <v>42691</v>
      </c>
      <c r="I477" t="s">
        <v>49</v>
      </c>
      <c r="J477" t="s">
        <v>744</v>
      </c>
      <c r="K477" t="s">
        <v>745</v>
      </c>
      <c r="L477" t="s">
        <v>101</v>
      </c>
      <c r="M477" t="s">
        <v>26</v>
      </c>
      <c r="N477" t="s">
        <v>2107</v>
      </c>
      <c r="O477" t="s">
        <v>95</v>
      </c>
      <c r="P477">
        <v>98661</v>
      </c>
      <c r="Q477" t="s">
        <v>43</v>
      </c>
      <c r="R477" t="s">
        <v>2547</v>
      </c>
      <c r="S477" t="s">
        <v>45</v>
      </c>
      <c r="T477" t="s">
        <v>67</v>
      </c>
      <c r="U477" t="s">
        <v>2548</v>
      </c>
      <c r="V477" s="3">
        <v>44.02</v>
      </c>
      <c r="W477">
        <v>2</v>
      </c>
      <c r="X477" s="2">
        <v>0</v>
      </c>
      <c r="Y477" s="13">
        <v>11.4452</v>
      </c>
      <c r="Z477" s="2">
        <f>Y477/V477</f>
        <v>0.25999999999999995</v>
      </c>
    </row>
    <row r="478" spans="1:26" x14ac:dyDescent="0.25">
      <c r="A478">
        <v>1002</v>
      </c>
      <c r="B478" t="s">
        <v>2929</v>
      </c>
      <c r="C478" s="1">
        <v>42216</v>
      </c>
      <c r="D478">
        <f>YEAR(C478)</f>
        <v>2015</v>
      </c>
      <c r="E478">
        <f>MONTH(C478)</f>
        <v>7</v>
      </c>
      <c r="F478" t="str">
        <f>TEXT(Table1[[#This Row],[Order Date]],"mmm")</f>
        <v>Jul</v>
      </c>
      <c r="G478" t="str">
        <f>TEXT(Table1[[#This Row],[Order Date]],"ddd")</f>
        <v>Fri</v>
      </c>
      <c r="H478" s="1">
        <v>42216</v>
      </c>
      <c r="I478" t="s">
        <v>1276</v>
      </c>
      <c r="J478" t="s">
        <v>2459</v>
      </c>
      <c r="K478" t="s">
        <v>2460</v>
      </c>
      <c r="L478" t="s">
        <v>25</v>
      </c>
      <c r="M478" t="s">
        <v>26</v>
      </c>
      <c r="N478" t="s">
        <v>263</v>
      </c>
      <c r="O478" t="s">
        <v>264</v>
      </c>
      <c r="P478">
        <v>10024</v>
      </c>
      <c r="Q478" t="s">
        <v>145</v>
      </c>
      <c r="R478" t="s">
        <v>2930</v>
      </c>
      <c r="S478" t="s">
        <v>70</v>
      </c>
      <c r="T478" t="s">
        <v>158</v>
      </c>
      <c r="U478" t="s">
        <v>2931</v>
      </c>
      <c r="V478" s="3">
        <v>2309.65</v>
      </c>
      <c r="W478">
        <v>7</v>
      </c>
      <c r="X478" s="2">
        <v>0</v>
      </c>
      <c r="Y478" s="13">
        <v>762.18449999999996</v>
      </c>
      <c r="Z478" s="2">
        <f>Y478/V478</f>
        <v>0.32999999999999996</v>
      </c>
    </row>
    <row r="479" spans="1:26" x14ac:dyDescent="0.25">
      <c r="A479">
        <v>1005</v>
      </c>
      <c r="B479" t="s">
        <v>2932</v>
      </c>
      <c r="C479" s="1">
        <v>42243</v>
      </c>
      <c r="D479">
        <f>YEAR(C479)</f>
        <v>2015</v>
      </c>
      <c r="E479">
        <f>MONTH(C479)</f>
        <v>8</v>
      </c>
      <c r="F479" t="str">
        <f>TEXT(Table1[[#This Row],[Order Date]],"mmm")</f>
        <v>Aug</v>
      </c>
      <c r="G479" t="str">
        <f>TEXT(Table1[[#This Row],[Order Date]],"ddd")</f>
        <v>Thu</v>
      </c>
      <c r="H479" s="1">
        <v>42247</v>
      </c>
      <c r="I479" t="s">
        <v>49</v>
      </c>
      <c r="J479" t="s">
        <v>2933</v>
      </c>
      <c r="K479" t="s">
        <v>2934</v>
      </c>
      <c r="L479" t="s">
        <v>25</v>
      </c>
      <c r="M479" t="s">
        <v>26</v>
      </c>
      <c r="N479" t="s">
        <v>2935</v>
      </c>
      <c r="O479" t="s">
        <v>42</v>
      </c>
      <c r="P479">
        <v>92563</v>
      </c>
      <c r="Q479" t="s">
        <v>43</v>
      </c>
      <c r="R479" t="s">
        <v>2936</v>
      </c>
      <c r="S479" t="s">
        <v>45</v>
      </c>
      <c r="T479" t="s">
        <v>58</v>
      </c>
      <c r="U479" t="s">
        <v>2937</v>
      </c>
      <c r="V479" s="3">
        <v>484.65</v>
      </c>
      <c r="W479">
        <v>3</v>
      </c>
      <c r="X479" s="2">
        <v>0</v>
      </c>
      <c r="Y479" s="13">
        <v>92.083500000000001</v>
      </c>
      <c r="Z479" s="2">
        <f>Y479/V479</f>
        <v>0.19</v>
      </c>
    </row>
    <row r="480" spans="1:26" x14ac:dyDescent="0.25">
      <c r="A480">
        <v>1006</v>
      </c>
      <c r="B480" t="s">
        <v>2938</v>
      </c>
      <c r="C480" s="1">
        <v>42321</v>
      </c>
      <c r="D480">
        <f>YEAR(C480)</f>
        <v>2015</v>
      </c>
      <c r="E480">
        <f>MONTH(C480)</f>
        <v>11</v>
      </c>
      <c r="F480" t="str">
        <f>TEXT(Table1[[#This Row],[Order Date]],"mmm")</f>
        <v>Nov</v>
      </c>
      <c r="G480" t="str">
        <f>TEXT(Table1[[#This Row],[Order Date]],"ddd")</f>
        <v>Fri</v>
      </c>
      <c r="H480" s="1">
        <v>42325</v>
      </c>
      <c r="I480" t="s">
        <v>49</v>
      </c>
      <c r="J480" t="s">
        <v>2448</v>
      </c>
      <c r="K480" t="s">
        <v>2449</v>
      </c>
      <c r="L480" t="s">
        <v>25</v>
      </c>
      <c r="M480" t="s">
        <v>26</v>
      </c>
      <c r="N480" t="s">
        <v>1504</v>
      </c>
      <c r="O480" t="s">
        <v>87</v>
      </c>
      <c r="P480">
        <v>28540</v>
      </c>
      <c r="Q480" t="s">
        <v>29</v>
      </c>
      <c r="R480" t="s">
        <v>2655</v>
      </c>
      <c r="S480" t="s">
        <v>45</v>
      </c>
      <c r="T480" t="s">
        <v>89</v>
      </c>
      <c r="U480" t="s">
        <v>2656</v>
      </c>
      <c r="V480" s="3">
        <v>115.29600000000001</v>
      </c>
      <c r="W480">
        <v>3</v>
      </c>
      <c r="X480" s="2">
        <v>0.2</v>
      </c>
      <c r="Y480" s="13">
        <v>40.3536</v>
      </c>
      <c r="Z480" s="2">
        <f>Y480/V480</f>
        <v>0.35</v>
      </c>
    </row>
    <row r="481" spans="1:26" x14ac:dyDescent="0.25">
      <c r="A481">
        <v>1007</v>
      </c>
      <c r="B481" t="s">
        <v>2939</v>
      </c>
      <c r="C481" s="1">
        <v>42314</v>
      </c>
      <c r="D481">
        <f>YEAR(C481)</f>
        <v>2015</v>
      </c>
      <c r="E481">
        <f>MONTH(C481)</f>
        <v>11</v>
      </c>
      <c r="F481" t="str">
        <f>TEXT(Table1[[#This Row],[Order Date]],"mmm")</f>
        <v>Nov</v>
      </c>
      <c r="G481" t="str">
        <f>TEXT(Table1[[#This Row],[Order Date]],"ddd")</f>
        <v>Fri</v>
      </c>
      <c r="H481" s="1">
        <v>42317</v>
      </c>
      <c r="I481" t="s">
        <v>185</v>
      </c>
      <c r="J481" t="s">
        <v>2940</v>
      </c>
      <c r="K481" t="s">
        <v>2941</v>
      </c>
      <c r="L481" t="s">
        <v>25</v>
      </c>
      <c r="M481" t="s">
        <v>26</v>
      </c>
      <c r="N481" t="s">
        <v>616</v>
      </c>
      <c r="O481" t="s">
        <v>303</v>
      </c>
      <c r="P481">
        <v>85254</v>
      </c>
      <c r="Q481" t="s">
        <v>43</v>
      </c>
      <c r="R481" t="s">
        <v>494</v>
      </c>
      <c r="S481" t="s">
        <v>45</v>
      </c>
      <c r="T481" t="s">
        <v>170</v>
      </c>
      <c r="U481" t="s">
        <v>495</v>
      </c>
      <c r="V481" s="3">
        <v>7.08</v>
      </c>
      <c r="W481">
        <v>3</v>
      </c>
      <c r="X481" s="2">
        <v>0.2</v>
      </c>
      <c r="Y481" s="13">
        <v>2.4780000000000002</v>
      </c>
      <c r="Z481" s="2">
        <f>Y481/V481</f>
        <v>0.35000000000000003</v>
      </c>
    </row>
    <row r="482" spans="1:26" x14ac:dyDescent="0.25">
      <c r="A482">
        <v>1009</v>
      </c>
      <c r="B482" t="s">
        <v>2944</v>
      </c>
      <c r="C482" s="1">
        <v>43095</v>
      </c>
      <c r="D482">
        <f>YEAR(C482)</f>
        <v>2017</v>
      </c>
      <c r="E482">
        <f>MONTH(C482)</f>
        <v>12</v>
      </c>
      <c r="F482" t="str">
        <f>TEXT(Table1[[#This Row],[Order Date]],"mmm")</f>
        <v>Dec</v>
      </c>
      <c r="G482" t="str">
        <f>TEXT(Table1[[#This Row],[Order Date]],"ddd")</f>
        <v>Tue</v>
      </c>
      <c r="H482" s="1">
        <v>43101</v>
      </c>
      <c r="I482" t="s">
        <v>49</v>
      </c>
      <c r="J482" t="s">
        <v>1175</v>
      </c>
      <c r="K482" t="s">
        <v>1176</v>
      </c>
      <c r="L482" t="s">
        <v>25</v>
      </c>
      <c r="M482" t="s">
        <v>26</v>
      </c>
      <c r="N482" t="s">
        <v>2184</v>
      </c>
      <c r="O482" t="s">
        <v>482</v>
      </c>
      <c r="P482">
        <v>52601</v>
      </c>
      <c r="Q482" t="s">
        <v>104</v>
      </c>
      <c r="R482" t="s">
        <v>1610</v>
      </c>
      <c r="S482" t="s">
        <v>45</v>
      </c>
      <c r="T482" t="s">
        <v>89</v>
      </c>
      <c r="U482" t="s">
        <v>1611</v>
      </c>
      <c r="V482" s="3">
        <v>44.75</v>
      </c>
      <c r="W482">
        <v>5</v>
      </c>
      <c r="X482" s="2">
        <v>0</v>
      </c>
      <c r="Y482" s="13">
        <v>20.585000000000001</v>
      </c>
      <c r="Z482" s="2">
        <f>Y482/V482</f>
        <v>0.46</v>
      </c>
    </row>
    <row r="483" spans="1:26" x14ac:dyDescent="0.25">
      <c r="A483">
        <v>1010</v>
      </c>
      <c r="B483" t="s">
        <v>2945</v>
      </c>
      <c r="C483" s="1">
        <v>42948</v>
      </c>
      <c r="D483">
        <f>YEAR(C483)</f>
        <v>2017</v>
      </c>
      <c r="E483">
        <f>MONTH(C483)</f>
        <v>8</v>
      </c>
      <c r="F483" t="str">
        <f>TEXT(Table1[[#This Row],[Order Date]],"mmm")</f>
        <v>Aug</v>
      </c>
      <c r="G483" t="str">
        <f>TEXT(Table1[[#This Row],[Order Date]],"ddd")</f>
        <v>Tue</v>
      </c>
      <c r="H483" s="1">
        <v>42950</v>
      </c>
      <c r="I483" t="s">
        <v>185</v>
      </c>
      <c r="J483" t="s">
        <v>2037</v>
      </c>
      <c r="K483" t="s">
        <v>2038</v>
      </c>
      <c r="L483" t="s">
        <v>25</v>
      </c>
      <c r="M483" t="s">
        <v>26</v>
      </c>
      <c r="N483" t="s">
        <v>296</v>
      </c>
      <c r="O483" t="s">
        <v>208</v>
      </c>
      <c r="P483">
        <v>60653</v>
      </c>
      <c r="Q483" t="s">
        <v>104</v>
      </c>
      <c r="R483" t="s">
        <v>685</v>
      </c>
      <c r="S483" t="s">
        <v>70</v>
      </c>
      <c r="T483" t="s">
        <v>71</v>
      </c>
      <c r="U483" t="s">
        <v>686</v>
      </c>
      <c r="V483" s="3">
        <v>95.983999999999995</v>
      </c>
      <c r="W483">
        <v>2</v>
      </c>
      <c r="X483" s="2">
        <v>0.2</v>
      </c>
      <c r="Y483" s="13">
        <v>5.9989999999999997</v>
      </c>
      <c r="Z483" s="2">
        <f>Y483/V483</f>
        <v>6.25E-2</v>
      </c>
    </row>
    <row r="484" spans="1:26" x14ac:dyDescent="0.25">
      <c r="A484">
        <v>1011</v>
      </c>
      <c r="B484" t="s">
        <v>2946</v>
      </c>
      <c r="C484" s="1">
        <v>41967</v>
      </c>
      <c r="D484">
        <f>YEAR(C484)</f>
        <v>2014</v>
      </c>
      <c r="E484">
        <f>MONTH(C484)</f>
        <v>11</v>
      </c>
      <c r="F484" t="str">
        <f>TEXT(Table1[[#This Row],[Order Date]],"mmm")</f>
        <v>Nov</v>
      </c>
      <c r="G484" t="str">
        <f>TEXT(Table1[[#This Row],[Order Date]],"ddd")</f>
        <v>Mon</v>
      </c>
      <c r="H484" s="1">
        <v>41969</v>
      </c>
      <c r="I484" t="s">
        <v>185</v>
      </c>
      <c r="J484" t="s">
        <v>2947</v>
      </c>
      <c r="K484" t="s">
        <v>2948</v>
      </c>
      <c r="L484" t="s">
        <v>25</v>
      </c>
      <c r="M484" t="s">
        <v>26</v>
      </c>
      <c r="N484" t="s">
        <v>941</v>
      </c>
      <c r="O484" t="s">
        <v>42</v>
      </c>
      <c r="P484">
        <v>92037</v>
      </c>
      <c r="Q484" t="s">
        <v>43</v>
      </c>
      <c r="R484" t="s">
        <v>2949</v>
      </c>
      <c r="S484" t="s">
        <v>31</v>
      </c>
      <c r="T484" t="s">
        <v>64</v>
      </c>
      <c r="U484" t="s">
        <v>2950</v>
      </c>
      <c r="V484" s="3">
        <v>151.72</v>
      </c>
      <c r="W484">
        <v>4</v>
      </c>
      <c r="X484" s="2">
        <v>0</v>
      </c>
      <c r="Y484" s="13">
        <v>27.3096</v>
      </c>
      <c r="Z484" s="2">
        <f>Y484/V484</f>
        <v>0.18</v>
      </c>
    </row>
    <row r="485" spans="1:26" x14ac:dyDescent="0.25">
      <c r="A485">
        <v>1012</v>
      </c>
      <c r="B485" t="s">
        <v>2951</v>
      </c>
      <c r="C485" s="1">
        <v>42903</v>
      </c>
      <c r="D485">
        <f>YEAR(C485)</f>
        <v>2017</v>
      </c>
      <c r="E485">
        <f>MONTH(C485)</f>
        <v>6</v>
      </c>
      <c r="F485" t="str">
        <f>TEXT(Table1[[#This Row],[Order Date]],"mmm")</f>
        <v>Jun</v>
      </c>
      <c r="G485" t="str">
        <f>TEXT(Table1[[#This Row],[Order Date]],"ddd")</f>
        <v>Sat</v>
      </c>
      <c r="H485" s="1">
        <v>42907</v>
      </c>
      <c r="I485" t="s">
        <v>22</v>
      </c>
      <c r="J485" t="s">
        <v>529</v>
      </c>
      <c r="K485" t="s">
        <v>530</v>
      </c>
      <c r="L485" t="s">
        <v>25</v>
      </c>
      <c r="M485" t="s">
        <v>26</v>
      </c>
      <c r="N485" t="s">
        <v>2952</v>
      </c>
      <c r="O485" t="s">
        <v>95</v>
      </c>
      <c r="P485">
        <v>98502</v>
      </c>
      <c r="Q485" t="s">
        <v>43</v>
      </c>
      <c r="R485" t="s">
        <v>167</v>
      </c>
      <c r="S485" t="s">
        <v>31</v>
      </c>
      <c r="T485" t="s">
        <v>64</v>
      </c>
      <c r="U485" t="s">
        <v>168</v>
      </c>
      <c r="V485" s="3">
        <v>155.25</v>
      </c>
      <c r="W485">
        <v>3</v>
      </c>
      <c r="X485" s="2">
        <v>0</v>
      </c>
      <c r="Y485" s="13">
        <v>46.575000000000003</v>
      </c>
      <c r="Z485" s="2">
        <f>Y485/V485</f>
        <v>0.30000000000000004</v>
      </c>
    </row>
    <row r="486" spans="1:26" x14ac:dyDescent="0.25">
      <c r="A486">
        <v>1014</v>
      </c>
      <c r="B486" t="s">
        <v>2955</v>
      </c>
      <c r="C486" s="1">
        <v>42359</v>
      </c>
      <c r="D486">
        <f>YEAR(C486)</f>
        <v>2015</v>
      </c>
      <c r="E486">
        <f>MONTH(C486)</f>
        <v>12</v>
      </c>
      <c r="F486" t="str">
        <f>TEXT(Table1[[#This Row],[Order Date]],"mmm")</f>
        <v>Dec</v>
      </c>
      <c r="G486" t="str">
        <f>TEXT(Table1[[#This Row],[Order Date]],"ddd")</f>
        <v>Mon</v>
      </c>
      <c r="H486" s="1">
        <v>42362</v>
      </c>
      <c r="I486" t="s">
        <v>22</v>
      </c>
      <c r="J486" t="s">
        <v>2956</v>
      </c>
      <c r="K486" t="s">
        <v>2957</v>
      </c>
      <c r="L486" t="s">
        <v>25</v>
      </c>
      <c r="M486" t="s">
        <v>26</v>
      </c>
      <c r="N486" t="s">
        <v>94</v>
      </c>
      <c r="O486" t="s">
        <v>95</v>
      </c>
      <c r="P486">
        <v>98103</v>
      </c>
      <c r="Q486" t="s">
        <v>43</v>
      </c>
      <c r="R486" t="s">
        <v>876</v>
      </c>
      <c r="S486" t="s">
        <v>31</v>
      </c>
      <c r="T486" t="s">
        <v>55</v>
      </c>
      <c r="U486" t="s">
        <v>877</v>
      </c>
      <c r="V486" s="3">
        <v>1618.37</v>
      </c>
      <c r="W486">
        <v>13</v>
      </c>
      <c r="X486" s="2">
        <v>0</v>
      </c>
      <c r="Y486" s="13">
        <v>356.04140000000001</v>
      </c>
      <c r="Z486" s="2">
        <f>Y486/V486</f>
        <v>0.22000000000000003</v>
      </c>
    </row>
    <row r="487" spans="1:26" x14ac:dyDescent="0.25">
      <c r="A487">
        <v>1016</v>
      </c>
      <c r="B487" t="s">
        <v>2960</v>
      </c>
      <c r="C487" s="1">
        <v>42264</v>
      </c>
      <c r="D487">
        <f>YEAR(C487)</f>
        <v>2015</v>
      </c>
      <c r="E487">
        <f>MONTH(C487)</f>
        <v>9</v>
      </c>
      <c r="F487" t="str">
        <f>TEXT(Table1[[#This Row],[Order Date]],"mmm")</f>
        <v>Sep</v>
      </c>
      <c r="G487" t="str">
        <f>TEXT(Table1[[#This Row],[Order Date]],"ddd")</f>
        <v>Thu</v>
      </c>
      <c r="H487" s="1">
        <v>42266</v>
      </c>
      <c r="I487" t="s">
        <v>22</v>
      </c>
      <c r="J487" t="s">
        <v>2032</v>
      </c>
      <c r="K487" t="s">
        <v>2033</v>
      </c>
      <c r="L487" t="s">
        <v>101</v>
      </c>
      <c r="M487" t="s">
        <v>26</v>
      </c>
      <c r="N487" t="s">
        <v>41</v>
      </c>
      <c r="O487" t="s">
        <v>42</v>
      </c>
      <c r="P487">
        <v>90036</v>
      </c>
      <c r="Q487" t="s">
        <v>43</v>
      </c>
      <c r="R487" t="s">
        <v>1047</v>
      </c>
      <c r="S487" t="s">
        <v>45</v>
      </c>
      <c r="T487" t="s">
        <v>89</v>
      </c>
      <c r="U487" t="s">
        <v>1048</v>
      </c>
      <c r="V487" s="3">
        <v>32.4</v>
      </c>
      <c r="W487">
        <v>5</v>
      </c>
      <c r="X487" s="2">
        <v>0</v>
      </c>
      <c r="Y487" s="13">
        <v>15.552</v>
      </c>
      <c r="Z487" s="2">
        <f>Y487/V487</f>
        <v>0.48</v>
      </c>
    </row>
    <row r="488" spans="1:26" x14ac:dyDescent="0.25">
      <c r="A488">
        <v>1017</v>
      </c>
      <c r="B488" t="s">
        <v>2961</v>
      </c>
      <c r="C488" s="1">
        <v>42191</v>
      </c>
      <c r="D488">
        <f>YEAR(C488)</f>
        <v>2015</v>
      </c>
      <c r="E488">
        <f>MONTH(C488)</f>
        <v>7</v>
      </c>
      <c r="F488" t="str">
        <f>TEXT(Table1[[#This Row],[Order Date]],"mmm")</f>
        <v>Jul</v>
      </c>
      <c r="G488" t="str">
        <f>TEXT(Table1[[#This Row],[Order Date]],"ddd")</f>
        <v>Mon</v>
      </c>
      <c r="H488" s="1">
        <v>42195</v>
      </c>
      <c r="I488" t="s">
        <v>49</v>
      </c>
      <c r="J488" t="s">
        <v>2962</v>
      </c>
      <c r="K488" t="s">
        <v>2963</v>
      </c>
      <c r="L488" t="s">
        <v>40</v>
      </c>
      <c r="M488" t="s">
        <v>26</v>
      </c>
      <c r="N488" t="s">
        <v>263</v>
      </c>
      <c r="O488" t="s">
        <v>264</v>
      </c>
      <c r="P488">
        <v>10011</v>
      </c>
      <c r="Q488" t="s">
        <v>145</v>
      </c>
      <c r="R488" t="s">
        <v>2964</v>
      </c>
      <c r="S488" t="s">
        <v>31</v>
      </c>
      <c r="T488" t="s">
        <v>64</v>
      </c>
      <c r="U488" t="s">
        <v>2965</v>
      </c>
      <c r="V488" s="3">
        <v>13.96</v>
      </c>
      <c r="W488">
        <v>2</v>
      </c>
      <c r="X488" s="2">
        <v>0</v>
      </c>
      <c r="Y488" s="13">
        <v>6.7008000000000001</v>
      </c>
      <c r="Z488" s="2">
        <f>Y488/V488</f>
        <v>0.48</v>
      </c>
    </row>
    <row r="489" spans="1:26" x14ac:dyDescent="0.25">
      <c r="A489">
        <v>1021</v>
      </c>
      <c r="B489" t="s">
        <v>2970</v>
      </c>
      <c r="C489" s="1">
        <v>42121</v>
      </c>
      <c r="D489">
        <f>YEAR(C489)</f>
        <v>2015</v>
      </c>
      <c r="E489">
        <f>MONTH(C489)</f>
        <v>4</v>
      </c>
      <c r="F489" t="str">
        <f>TEXT(Table1[[#This Row],[Order Date]],"mmm")</f>
        <v>Apr</v>
      </c>
      <c r="G489" t="str">
        <f>TEXT(Table1[[#This Row],[Order Date]],"ddd")</f>
        <v>Mon</v>
      </c>
      <c r="H489" s="1">
        <v>42127</v>
      </c>
      <c r="I489" t="s">
        <v>49</v>
      </c>
      <c r="J489" t="s">
        <v>1849</v>
      </c>
      <c r="K489" t="s">
        <v>1850</v>
      </c>
      <c r="L489" t="s">
        <v>25</v>
      </c>
      <c r="M489" t="s">
        <v>26</v>
      </c>
      <c r="N489" t="s">
        <v>95</v>
      </c>
      <c r="O489" t="s">
        <v>2971</v>
      </c>
      <c r="P489">
        <v>20016</v>
      </c>
      <c r="Q489" t="s">
        <v>145</v>
      </c>
      <c r="R489" t="s">
        <v>2972</v>
      </c>
      <c r="S489" t="s">
        <v>45</v>
      </c>
      <c r="T489" t="s">
        <v>67</v>
      </c>
      <c r="U489" t="s">
        <v>2973</v>
      </c>
      <c r="V489" s="3">
        <v>22.74</v>
      </c>
      <c r="W489">
        <v>3</v>
      </c>
      <c r="X489" s="2">
        <v>0</v>
      </c>
      <c r="Y489" s="13">
        <v>8.8686000000000007</v>
      </c>
      <c r="Z489" s="2">
        <f>Y489/V489</f>
        <v>0.39000000000000007</v>
      </c>
    </row>
    <row r="490" spans="1:26" x14ac:dyDescent="0.25">
      <c r="A490">
        <v>1024</v>
      </c>
      <c r="B490" t="s">
        <v>2976</v>
      </c>
      <c r="C490" s="1">
        <v>42171</v>
      </c>
      <c r="D490">
        <f>YEAR(C490)</f>
        <v>2015</v>
      </c>
      <c r="E490">
        <f>MONTH(C490)</f>
        <v>6</v>
      </c>
      <c r="F490" t="str">
        <f>TEXT(Table1[[#This Row],[Order Date]],"mmm")</f>
        <v>Jun</v>
      </c>
      <c r="G490" t="str">
        <f>TEXT(Table1[[#This Row],[Order Date]],"ddd")</f>
        <v>Tue</v>
      </c>
      <c r="H490" s="1">
        <v>42175</v>
      </c>
      <c r="I490" t="s">
        <v>49</v>
      </c>
      <c r="J490" t="s">
        <v>1443</v>
      </c>
      <c r="K490" t="s">
        <v>1444</v>
      </c>
      <c r="L490" t="s">
        <v>25</v>
      </c>
      <c r="M490" t="s">
        <v>26</v>
      </c>
      <c r="N490" t="s">
        <v>143</v>
      </c>
      <c r="O490" t="s">
        <v>144</v>
      </c>
      <c r="P490">
        <v>19134</v>
      </c>
      <c r="Q490" t="s">
        <v>145</v>
      </c>
      <c r="R490" t="s">
        <v>2977</v>
      </c>
      <c r="S490" t="s">
        <v>45</v>
      </c>
      <c r="T490" t="s">
        <v>170</v>
      </c>
      <c r="U490" t="s">
        <v>2978</v>
      </c>
      <c r="V490" s="3">
        <v>6.2080000000000002</v>
      </c>
      <c r="W490">
        <v>2</v>
      </c>
      <c r="X490" s="2">
        <v>0.2</v>
      </c>
      <c r="Y490" s="13">
        <v>2.1728000000000001</v>
      </c>
      <c r="Z490" s="2">
        <f>Y490/V490</f>
        <v>0.35</v>
      </c>
    </row>
    <row r="491" spans="1:26" x14ac:dyDescent="0.25">
      <c r="A491">
        <v>1025</v>
      </c>
      <c r="B491" t="s">
        <v>2979</v>
      </c>
      <c r="C491" s="1">
        <v>43086</v>
      </c>
      <c r="D491">
        <f>YEAR(C491)</f>
        <v>2017</v>
      </c>
      <c r="E491">
        <f>MONTH(C491)</f>
        <v>12</v>
      </c>
      <c r="F491" t="str">
        <f>TEXT(Table1[[#This Row],[Order Date]],"mmm")</f>
        <v>Dec</v>
      </c>
      <c r="G491" t="str">
        <f>TEXT(Table1[[#This Row],[Order Date]],"ddd")</f>
        <v>Sun</v>
      </c>
      <c r="H491" s="1">
        <v>43089</v>
      </c>
      <c r="I491" t="s">
        <v>185</v>
      </c>
      <c r="J491" t="s">
        <v>2980</v>
      </c>
      <c r="K491" t="s">
        <v>2981</v>
      </c>
      <c r="L491" t="s">
        <v>101</v>
      </c>
      <c r="M491" t="s">
        <v>26</v>
      </c>
      <c r="N491" t="s">
        <v>41</v>
      </c>
      <c r="O491" t="s">
        <v>42</v>
      </c>
      <c r="P491">
        <v>90045</v>
      </c>
      <c r="Q491" t="s">
        <v>43</v>
      </c>
      <c r="R491" t="s">
        <v>2982</v>
      </c>
      <c r="S491" t="s">
        <v>45</v>
      </c>
      <c r="T491" t="s">
        <v>74</v>
      </c>
      <c r="U491" t="s">
        <v>2983</v>
      </c>
      <c r="V491" s="3">
        <v>11.808</v>
      </c>
      <c r="W491">
        <v>2</v>
      </c>
      <c r="X491" s="2">
        <v>0.2</v>
      </c>
      <c r="Y491" s="13">
        <v>4.2804000000000002</v>
      </c>
      <c r="Z491" s="2">
        <f>Y491/V491</f>
        <v>0.36250000000000004</v>
      </c>
    </row>
    <row r="492" spans="1:26" x14ac:dyDescent="0.25">
      <c r="A492">
        <v>1026</v>
      </c>
      <c r="B492" t="s">
        <v>2984</v>
      </c>
      <c r="C492" s="1">
        <v>42380</v>
      </c>
      <c r="D492">
        <f>YEAR(C492)</f>
        <v>2016</v>
      </c>
      <c r="E492">
        <f>MONTH(C492)</f>
        <v>1</v>
      </c>
      <c r="F492" t="str">
        <f>TEXT(Table1[[#This Row],[Order Date]],"mmm")</f>
        <v>Jan</v>
      </c>
      <c r="G492" t="str">
        <f>TEXT(Table1[[#This Row],[Order Date]],"ddd")</f>
        <v>Mon</v>
      </c>
      <c r="H492" s="1">
        <v>42382</v>
      </c>
      <c r="I492" t="s">
        <v>22</v>
      </c>
      <c r="J492" t="s">
        <v>2985</v>
      </c>
      <c r="K492" t="s">
        <v>2986</v>
      </c>
      <c r="L492" t="s">
        <v>101</v>
      </c>
      <c r="M492" t="s">
        <v>26</v>
      </c>
      <c r="N492" t="s">
        <v>311</v>
      </c>
      <c r="O492" t="s">
        <v>491</v>
      </c>
      <c r="P492">
        <v>45503</v>
      </c>
      <c r="Q492" t="s">
        <v>145</v>
      </c>
      <c r="R492" t="s">
        <v>2987</v>
      </c>
      <c r="S492" t="s">
        <v>45</v>
      </c>
      <c r="T492" t="s">
        <v>89</v>
      </c>
      <c r="U492" t="s">
        <v>2988</v>
      </c>
      <c r="V492" s="3">
        <v>15.552</v>
      </c>
      <c r="W492">
        <v>3</v>
      </c>
      <c r="X492" s="2">
        <v>0.2</v>
      </c>
      <c r="Y492" s="13">
        <v>5.4432</v>
      </c>
      <c r="Z492" s="2">
        <f>Y492/V492</f>
        <v>0.35000000000000003</v>
      </c>
    </row>
    <row r="493" spans="1:26" x14ac:dyDescent="0.25">
      <c r="A493">
        <v>1029</v>
      </c>
      <c r="B493" t="s">
        <v>2993</v>
      </c>
      <c r="C493" s="1">
        <v>41831</v>
      </c>
      <c r="D493">
        <f>YEAR(C493)</f>
        <v>2014</v>
      </c>
      <c r="E493">
        <f>MONTH(C493)</f>
        <v>7</v>
      </c>
      <c r="F493" t="str">
        <f>TEXT(Table1[[#This Row],[Order Date]],"mmm")</f>
        <v>Jul</v>
      </c>
      <c r="G493" t="str">
        <f>TEXT(Table1[[#This Row],[Order Date]],"ddd")</f>
        <v>Fri</v>
      </c>
      <c r="H493" s="1">
        <v>41835</v>
      </c>
      <c r="I493" t="s">
        <v>49</v>
      </c>
      <c r="J493" t="s">
        <v>1332</v>
      </c>
      <c r="K493" t="s">
        <v>1333</v>
      </c>
      <c r="L493" t="s">
        <v>40</v>
      </c>
      <c r="M493" t="s">
        <v>26</v>
      </c>
      <c r="N493" t="s">
        <v>1133</v>
      </c>
      <c r="O493" t="s">
        <v>781</v>
      </c>
      <c r="P493">
        <v>7601</v>
      </c>
      <c r="Q493" t="s">
        <v>145</v>
      </c>
      <c r="R493" t="s">
        <v>1044</v>
      </c>
      <c r="S493" t="s">
        <v>45</v>
      </c>
      <c r="T493" t="s">
        <v>89</v>
      </c>
      <c r="U493" t="s">
        <v>183</v>
      </c>
      <c r="V493" s="3">
        <v>177.2</v>
      </c>
      <c r="W493">
        <v>5</v>
      </c>
      <c r="X493" s="2">
        <v>0</v>
      </c>
      <c r="Y493" s="13">
        <v>83.284000000000006</v>
      </c>
      <c r="Z493" s="2">
        <f>Y493/V493</f>
        <v>0.47000000000000008</v>
      </c>
    </row>
    <row r="494" spans="1:26" x14ac:dyDescent="0.25">
      <c r="A494">
        <v>1034</v>
      </c>
      <c r="B494" t="s">
        <v>2998</v>
      </c>
      <c r="C494" s="1">
        <v>42694</v>
      </c>
      <c r="D494">
        <f>YEAR(C494)</f>
        <v>2016</v>
      </c>
      <c r="E494">
        <f>MONTH(C494)</f>
        <v>11</v>
      </c>
      <c r="F494" t="str">
        <f>TEXT(Table1[[#This Row],[Order Date]],"mmm")</f>
        <v>Nov</v>
      </c>
      <c r="G494" t="str">
        <f>TEXT(Table1[[#This Row],[Order Date]],"ddd")</f>
        <v>Sun</v>
      </c>
      <c r="H494" s="1">
        <v>42696</v>
      </c>
      <c r="I494" t="s">
        <v>185</v>
      </c>
      <c r="J494" t="s">
        <v>2999</v>
      </c>
      <c r="K494" t="s">
        <v>3000</v>
      </c>
      <c r="L494" t="s">
        <v>25</v>
      </c>
      <c r="M494" t="s">
        <v>26</v>
      </c>
      <c r="N494" t="s">
        <v>999</v>
      </c>
      <c r="O494" t="s">
        <v>491</v>
      </c>
      <c r="P494">
        <v>45231</v>
      </c>
      <c r="Q494" t="s">
        <v>145</v>
      </c>
      <c r="R494" t="s">
        <v>3001</v>
      </c>
      <c r="S494" t="s">
        <v>45</v>
      </c>
      <c r="T494" t="s">
        <v>89</v>
      </c>
      <c r="U494" t="s">
        <v>3002</v>
      </c>
      <c r="V494" s="3">
        <v>15.696</v>
      </c>
      <c r="W494">
        <v>3</v>
      </c>
      <c r="X494" s="2">
        <v>0.2</v>
      </c>
      <c r="Y494" s="13">
        <v>5.1012000000000004</v>
      </c>
      <c r="Z494" s="2">
        <f>Y494/V494</f>
        <v>0.32500000000000001</v>
      </c>
    </row>
    <row r="495" spans="1:26" x14ac:dyDescent="0.25">
      <c r="A495">
        <v>1037</v>
      </c>
      <c r="B495" t="s">
        <v>3003</v>
      </c>
      <c r="C495" s="1">
        <v>42482</v>
      </c>
      <c r="D495">
        <f>YEAR(C495)</f>
        <v>2016</v>
      </c>
      <c r="E495">
        <f>MONTH(C495)</f>
        <v>4</v>
      </c>
      <c r="F495" t="str">
        <f>TEXT(Table1[[#This Row],[Order Date]],"mmm")</f>
        <v>Apr</v>
      </c>
      <c r="G495" t="str">
        <f>TEXT(Table1[[#This Row],[Order Date]],"ddd")</f>
        <v>Fri</v>
      </c>
      <c r="H495" s="1">
        <v>42486</v>
      </c>
      <c r="I495" t="s">
        <v>49</v>
      </c>
      <c r="J495" t="s">
        <v>2687</v>
      </c>
      <c r="K495" t="s">
        <v>2688</v>
      </c>
      <c r="L495" t="s">
        <v>101</v>
      </c>
      <c r="M495" t="s">
        <v>26</v>
      </c>
      <c r="N495" t="s">
        <v>3004</v>
      </c>
      <c r="O495" t="s">
        <v>590</v>
      </c>
      <c r="P495">
        <v>65109</v>
      </c>
      <c r="Q495" t="s">
        <v>104</v>
      </c>
      <c r="R495" t="s">
        <v>3005</v>
      </c>
      <c r="S495" t="s">
        <v>31</v>
      </c>
      <c r="T495" t="s">
        <v>64</v>
      </c>
      <c r="U495" t="s">
        <v>3006</v>
      </c>
      <c r="V495" s="3">
        <v>86.62</v>
      </c>
      <c r="W495">
        <v>2</v>
      </c>
      <c r="X495" s="2">
        <v>0</v>
      </c>
      <c r="Y495" s="13">
        <v>8.6620000000000008</v>
      </c>
      <c r="Z495" s="2">
        <f>Y495/V495</f>
        <v>0.1</v>
      </c>
    </row>
    <row r="496" spans="1:26" x14ac:dyDescent="0.25">
      <c r="A496">
        <v>1038</v>
      </c>
      <c r="B496" t="s">
        <v>3007</v>
      </c>
      <c r="C496" s="1">
        <v>42168</v>
      </c>
      <c r="D496">
        <f>YEAR(C496)</f>
        <v>2015</v>
      </c>
      <c r="E496">
        <f>MONTH(C496)</f>
        <v>6</v>
      </c>
      <c r="F496" t="str">
        <f>TEXT(Table1[[#This Row],[Order Date]],"mmm")</f>
        <v>Jun</v>
      </c>
      <c r="G496" t="str">
        <f>TEXT(Table1[[#This Row],[Order Date]],"ddd")</f>
        <v>Sat</v>
      </c>
      <c r="H496" s="1">
        <v>42169</v>
      </c>
      <c r="I496" t="s">
        <v>185</v>
      </c>
      <c r="J496" t="s">
        <v>3008</v>
      </c>
      <c r="K496" t="s">
        <v>3009</v>
      </c>
      <c r="L496" t="s">
        <v>25</v>
      </c>
      <c r="M496" t="s">
        <v>26</v>
      </c>
      <c r="N496" t="s">
        <v>41</v>
      </c>
      <c r="O496" t="s">
        <v>42</v>
      </c>
      <c r="P496">
        <v>90004</v>
      </c>
      <c r="Q496" t="s">
        <v>43</v>
      </c>
      <c r="R496" t="s">
        <v>3010</v>
      </c>
      <c r="S496" t="s">
        <v>45</v>
      </c>
      <c r="T496" t="s">
        <v>74</v>
      </c>
      <c r="U496" t="s">
        <v>3011</v>
      </c>
      <c r="V496" s="3">
        <v>36.624000000000002</v>
      </c>
      <c r="W496">
        <v>3</v>
      </c>
      <c r="X496" s="2">
        <v>0.2</v>
      </c>
      <c r="Y496" s="13">
        <v>13.734</v>
      </c>
      <c r="Z496" s="2">
        <f>Y496/V496</f>
        <v>0.375</v>
      </c>
    </row>
    <row r="497" spans="1:26" x14ac:dyDescent="0.25">
      <c r="A497">
        <v>1039</v>
      </c>
      <c r="B497" t="s">
        <v>3012</v>
      </c>
      <c r="C497" s="1">
        <v>43059</v>
      </c>
      <c r="D497">
        <f>YEAR(C497)</f>
        <v>2017</v>
      </c>
      <c r="E497">
        <f>MONTH(C497)</f>
        <v>11</v>
      </c>
      <c r="F497" t="str">
        <f>TEXT(Table1[[#This Row],[Order Date]],"mmm")</f>
        <v>Nov</v>
      </c>
      <c r="G497" t="str">
        <f>TEXT(Table1[[#This Row],[Order Date]],"ddd")</f>
        <v>Mon</v>
      </c>
      <c r="H497" s="1">
        <v>43060</v>
      </c>
      <c r="I497" t="s">
        <v>185</v>
      </c>
      <c r="J497" t="s">
        <v>3013</v>
      </c>
      <c r="K497" t="s">
        <v>3014</v>
      </c>
      <c r="L497" t="s">
        <v>25</v>
      </c>
      <c r="M497" t="s">
        <v>26</v>
      </c>
      <c r="N497" t="s">
        <v>2184</v>
      </c>
      <c r="O497" t="s">
        <v>87</v>
      </c>
      <c r="P497">
        <v>27217</v>
      </c>
      <c r="Q497" t="s">
        <v>29</v>
      </c>
      <c r="R497" t="s">
        <v>3015</v>
      </c>
      <c r="S497" t="s">
        <v>45</v>
      </c>
      <c r="T497" t="s">
        <v>67</v>
      </c>
      <c r="U497" t="s">
        <v>3016</v>
      </c>
      <c r="V497" s="3">
        <v>23.968</v>
      </c>
      <c r="W497">
        <v>7</v>
      </c>
      <c r="X497" s="2">
        <v>0.2</v>
      </c>
      <c r="Y497" s="13">
        <v>2.6964000000000001</v>
      </c>
      <c r="Z497" s="2">
        <f>Y497/V497</f>
        <v>0.1125</v>
      </c>
    </row>
    <row r="498" spans="1:26" x14ac:dyDescent="0.25">
      <c r="A498">
        <v>1041</v>
      </c>
      <c r="B498" t="s">
        <v>3017</v>
      </c>
      <c r="C498" s="1">
        <v>42449</v>
      </c>
      <c r="D498">
        <f>YEAR(C498)</f>
        <v>2016</v>
      </c>
      <c r="E498">
        <f>MONTH(C498)</f>
        <v>3</v>
      </c>
      <c r="F498" t="str">
        <f>TEXT(Table1[[#This Row],[Order Date]],"mmm")</f>
        <v>Mar</v>
      </c>
      <c r="G498" t="str">
        <f>TEXT(Table1[[#This Row],[Order Date]],"ddd")</f>
        <v>Sun</v>
      </c>
      <c r="H498" s="1">
        <v>42453</v>
      </c>
      <c r="I498" t="s">
        <v>49</v>
      </c>
      <c r="J498" t="s">
        <v>3018</v>
      </c>
      <c r="K498" t="s">
        <v>3019</v>
      </c>
      <c r="L498" t="s">
        <v>101</v>
      </c>
      <c r="M498" t="s">
        <v>26</v>
      </c>
      <c r="N498" t="s">
        <v>3020</v>
      </c>
      <c r="O498" t="s">
        <v>590</v>
      </c>
      <c r="P498">
        <v>63376</v>
      </c>
      <c r="Q498" t="s">
        <v>104</v>
      </c>
      <c r="R498" t="s">
        <v>2363</v>
      </c>
      <c r="S498" t="s">
        <v>31</v>
      </c>
      <c r="T498" t="s">
        <v>55</v>
      </c>
      <c r="U498" t="s">
        <v>2364</v>
      </c>
      <c r="V498" s="3">
        <v>697.16</v>
      </c>
      <c r="W498">
        <v>4</v>
      </c>
      <c r="X498" s="2">
        <v>0</v>
      </c>
      <c r="Y498" s="13">
        <v>146.40360000000001</v>
      </c>
      <c r="Z498" s="2">
        <f>Y498/V498</f>
        <v>0.21000000000000002</v>
      </c>
    </row>
    <row r="499" spans="1:26" x14ac:dyDescent="0.25">
      <c r="A499">
        <v>1042</v>
      </c>
      <c r="B499" t="s">
        <v>3021</v>
      </c>
      <c r="C499" s="1">
        <v>42619</v>
      </c>
      <c r="D499">
        <f>YEAR(C499)</f>
        <v>2016</v>
      </c>
      <c r="E499">
        <f>MONTH(C499)</f>
        <v>9</v>
      </c>
      <c r="F499" t="str">
        <f>TEXT(Table1[[#This Row],[Order Date]],"mmm")</f>
        <v>Sep</v>
      </c>
      <c r="G499" t="str">
        <f>TEXT(Table1[[#This Row],[Order Date]],"ddd")</f>
        <v>Tue</v>
      </c>
      <c r="H499" s="1">
        <v>42622</v>
      </c>
      <c r="I499" t="s">
        <v>22</v>
      </c>
      <c r="J499" t="s">
        <v>3022</v>
      </c>
      <c r="K499" t="s">
        <v>3023</v>
      </c>
      <c r="L499" t="s">
        <v>25</v>
      </c>
      <c r="M499" t="s">
        <v>26</v>
      </c>
      <c r="N499" t="s">
        <v>263</v>
      </c>
      <c r="O499" t="s">
        <v>264</v>
      </c>
      <c r="P499">
        <v>10035</v>
      </c>
      <c r="Q499" t="s">
        <v>145</v>
      </c>
      <c r="R499" t="s">
        <v>3024</v>
      </c>
      <c r="S499" t="s">
        <v>70</v>
      </c>
      <c r="T499" t="s">
        <v>158</v>
      </c>
      <c r="U499" t="s">
        <v>3025</v>
      </c>
      <c r="V499" s="3">
        <v>31.86</v>
      </c>
      <c r="W499">
        <v>2</v>
      </c>
      <c r="X499" s="2">
        <v>0</v>
      </c>
      <c r="Y499" s="13">
        <v>11.151</v>
      </c>
      <c r="Z499" s="2">
        <f>Y499/V499</f>
        <v>0.35</v>
      </c>
    </row>
    <row r="500" spans="1:26" x14ac:dyDescent="0.25">
      <c r="A500">
        <v>1044</v>
      </c>
      <c r="B500" t="s">
        <v>3028</v>
      </c>
      <c r="C500" s="1">
        <v>42925</v>
      </c>
      <c r="D500">
        <f>YEAR(C500)</f>
        <v>2017</v>
      </c>
      <c r="E500">
        <f>MONTH(C500)</f>
        <v>7</v>
      </c>
      <c r="F500" t="str">
        <f>TEXT(Table1[[#This Row],[Order Date]],"mmm")</f>
        <v>Jul</v>
      </c>
      <c r="G500" t="str">
        <f>TEXT(Table1[[#This Row],[Order Date]],"ddd")</f>
        <v>Sun</v>
      </c>
      <c r="H500" s="1">
        <v>42928</v>
      </c>
      <c r="I500" t="s">
        <v>185</v>
      </c>
      <c r="J500" t="s">
        <v>3029</v>
      </c>
      <c r="K500" t="s">
        <v>3030</v>
      </c>
      <c r="L500" t="s">
        <v>40</v>
      </c>
      <c r="M500" t="s">
        <v>26</v>
      </c>
      <c r="N500" t="s">
        <v>296</v>
      </c>
      <c r="O500" t="s">
        <v>208</v>
      </c>
      <c r="P500">
        <v>60610</v>
      </c>
      <c r="Q500" t="s">
        <v>104</v>
      </c>
      <c r="R500" t="s">
        <v>3031</v>
      </c>
      <c r="S500" t="s">
        <v>45</v>
      </c>
      <c r="T500" t="s">
        <v>67</v>
      </c>
      <c r="U500" t="s">
        <v>3032</v>
      </c>
      <c r="V500" s="3">
        <v>8.84</v>
      </c>
      <c r="W500">
        <v>5</v>
      </c>
      <c r="X500" s="2">
        <v>0.2</v>
      </c>
      <c r="Y500" s="13">
        <v>2.9834999999999998</v>
      </c>
      <c r="Z500" s="2">
        <f>Y500/V500</f>
        <v>0.33749999999999997</v>
      </c>
    </row>
    <row r="501" spans="1:26" x14ac:dyDescent="0.25">
      <c r="A501">
        <v>1046</v>
      </c>
      <c r="B501" t="s">
        <v>3033</v>
      </c>
      <c r="C501" s="1">
        <v>43020</v>
      </c>
      <c r="D501">
        <f>YEAR(C501)</f>
        <v>2017</v>
      </c>
      <c r="E501">
        <f>MONTH(C501)</f>
        <v>10</v>
      </c>
      <c r="F501" t="str">
        <f>TEXT(Table1[[#This Row],[Order Date]],"mmm")</f>
        <v>Oct</v>
      </c>
      <c r="G501" t="str">
        <f>TEXT(Table1[[#This Row],[Order Date]],"ddd")</f>
        <v>Thu</v>
      </c>
      <c r="H501" s="1">
        <v>43024</v>
      </c>
      <c r="I501" t="s">
        <v>49</v>
      </c>
      <c r="J501" t="s">
        <v>194</v>
      </c>
      <c r="K501" t="s">
        <v>195</v>
      </c>
      <c r="L501" t="s">
        <v>101</v>
      </c>
      <c r="M501" t="s">
        <v>26</v>
      </c>
      <c r="N501" t="s">
        <v>3034</v>
      </c>
      <c r="O501" t="s">
        <v>208</v>
      </c>
      <c r="P501">
        <v>61107</v>
      </c>
      <c r="Q501" t="s">
        <v>104</v>
      </c>
      <c r="R501" t="s">
        <v>3035</v>
      </c>
      <c r="S501" t="s">
        <v>31</v>
      </c>
      <c r="T501" t="s">
        <v>35</v>
      </c>
      <c r="U501" t="s">
        <v>3036</v>
      </c>
      <c r="V501" s="3">
        <v>254.60400000000001</v>
      </c>
      <c r="W501">
        <v>14</v>
      </c>
      <c r="X501" s="2">
        <v>0.3</v>
      </c>
      <c r="Y501" s="13">
        <v>-18.186</v>
      </c>
      <c r="Z501" s="2">
        <f>Y501/V501</f>
        <v>-7.1428571428571425E-2</v>
      </c>
    </row>
    <row r="502" spans="1:26" x14ac:dyDescent="0.25">
      <c r="A502">
        <v>1047</v>
      </c>
      <c r="B502" t="s">
        <v>3037</v>
      </c>
      <c r="C502" s="1">
        <v>42437</v>
      </c>
      <c r="D502">
        <f>YEAR(C502)</f>
        <v>2016</v>
      </c>
      <c r="E502">
        <f>MONTH(C502)</f>
        <v>3</v>
      </c>
      <c r="F502" t="str">
        <f>TEXT(Table1[[#This Row],[Order Date]],"mmm")</f>
        <v>Mar</v>
      </c>
      <c r="G502" t="str">
        <f>TEXT(Table1[[#This Row],[Order Date]],"ddd")</f>
        <v>Tue</v>
      </c>
      <c r="H502" s="1">
        <v>42442</v>
      </c>
      <c r="I502" t="s">
        <v>49</v>
      </c>
      <c r="J502" t="s">
        <v>1941</v>
      </c>
      <c r="K502" t="s">
        <v>1942</v>
      </c>
      <c r="L502" t="s">
        <v>25</v>
      </c>
      <c r="M502" t="s">
        <v>26</v>
      </c>
      <c r="N502" t="s">
        <v>1404</v>
      </c>
      <c r="O502" t="s">
        <v>53</v>
      </c>
      <c r="P502">
        <v>33142</v>
      </c>
      <c r="Q502" t="s">
        <v>29</v>
      </c>
      <c r="R502" t="s">
        <v>2451</v>
      </c>
      <c r="S502" t="s">
        <v>70</v>
      </c>
      <c r="T502" t="s">
        <v>71</v>
      </c>
      <c r="U502" t="s">
        <v>2452</v>
      </c>
      <c r="V502" s="3">
        <v>1363.96</v>
      </c>
      <c r="W502">
        <v>5</v>
      </c>
      <c r="X502" s="2">
        <v>0.2</v>
      </c>
      <c r="Y502" s="13">
        <v>85.247500000000002</v>
      </c>
      <c r="Z502" s="2">
        <f>Y502/V502</f>
        <v>6.25E-2</v>
      </c>
    </row>
    <row r="503" spans="1:26" x14ac:dyDescent="0.25">
      <c r="A503">
        <v>1049</v>
      </c>
      <c r="B503" t="s">
        <v>3038</v>
      </c>
      <c r="C503" s="1">
        <v>41786</v>
      </c>
      <c r="D503">
        <f>YEAR(C503)</f>
        <v>2014</v>
      </c>
      <c r="E503">
        <f>MONTH(C503)</f>
        <v>5</v>
      </c>
      <c r="F503" t="str">
        <f>TEXT(Table1[[#This Row],[Order Date]],"mmm")</f>
        <v>May</v>
      </c>
      <c r="G503" t="str">
        <f>TEXT(Table1[[#This Row],[Order Date]],"ddd")</f>
        <v>Tue</v>
      </c>
      <c r="H503" s="1">
        <v>41791</v>
      </c>
      <c r="I503" t="s">
        <v>22</v>
      </c>
      <c r="J503" t="s">
        <v>558</v>
      </c>
      <c r="K503" t="s">
        <v>559</v>
      </c>
      <c r="L503" t="s">
        <v>25</v>
      </c>
      <c r="M503" t="s">
        <v>26</v>
      </c>
      <c r="N503" t="s">
        <v>126</v>
      </c>
      <c r="O503" t="s">
        <v>42</v>
      </c>
      <c r="P503">
        <v>94109</v>
      </c>
      <c r="Q503" t="s">
        <v>43</v>
      </c>
      <c r="R503" t="s">
        <v>202</v>
      </c>
      <c r="S503" t="s">
        <v>70</v>
      </c>
      <c r="T503" t="s">
        <v>71</v>
      </c>
      <c r="U503" t="s">
        <v>203</v>
      </c>
      <c r="V503" s="3">
        <v>1113.5039999999999</v>
      </c>
      <c r="W503">
        <v>12</v>
      </c>
      <c r="X503" s="2">
        <v>0.2</v>
      </c>
      <c r="Y503" s="13">
        <v>125.2692</v>
      </c>
      <c r="Z503" s="2">
        <f>Y503/V503</f>
        <v>0.1125</v>
      </c>
    </row>
    <row r="504" spans="1:26" x14ac:dyDescent="0.25">
      <c r="A504">
        <v>1051</v>
      </c>
      <c r="B504" t="s">
        <v>3039</v>
      </c>
      <c r="C504" s="1">
        <v>42188</v>
      </c>
      <c r="D504">
        <f>YEAR(C504)</f>
        <v>2015</v>
      </c>
      <c r="E504">
        <f>MONTH(C504)</f>
        <v>7</v>
      </c>
      <c r="F504" t="str">
        <f>TEXT(Table1[[#This Row],[Order Date]],"mmm")</f>
        <v>Jul</v>
      </c>
      <c r="G504" t="str">
        <f>TEXT(Table1[[#This Row],[Order Date]],"ddd")</f>
        <v>Fri</v>
      </c>
      <c r="H504" s="1">
        <v>42190</v>
      </c>
      <c r="I504" t="s">
        <v>185</v>
      </c>
      <c r="J504" t="s">
        <v>3040</v>
      </c>
      <c r="K504" t="s">
        <v>3041</v>
      </c>
      <c r="L504" t="s">
        <v>40</v>
      </c>
      <c r="M504" t="s">
        <v>26</v>
      </c>
      <c r="N504" t="s">
        <v>143</v>
      </c>
      <c r="O504" t="s">
        <v>144</v>
      </c>
      <c r="P504">
        <v>19134</v>
      </c>
      <c r="Q504" t="s">
        <v>145</v>
      </c>
      <c r="R504" t="s">
        <v>3042</v>
      </c>
      <c r="S504" t="s">
        <v>31</v>
      </c>
      <c r="T504" t="s">
        <v>64</v>
      </c>
      <c r="U504" t="s">
        <v>3043</v>
      </c>
      <c r="V504" s="3">
        <v>168.464</v>
      </c>
      <c r="W504">
        <v>2</v>
      </c>
      <c r="X504" s="2">
        <v>0.2</v>
      </c>
      <c r="Y504" s="13">
        <v>-29.481200000000001</v>
      </c>
      <c r="Z504" s="2">
        <f>Y504/V504</f>
        <v>-0.17500000000000002</v>
      </c>
    </row>
    <row r="505" spans="1:26" x14ac:dyDescent="0.25">
      <c r="A505">
        <v>1054</v>
      </c>
      <c r="B505" t="s">
        <v>3048</v>
      </c>
      <c r="C505" s="1">
        <v>42098</v>
      </c>
      <c r="D505">
        <f>YEAR(C505)</f>
        <v>2015</v>
      </c>
      <c r="E505">
        <f>MONTH(C505)</f>
        <v>4</v>
      </c>
      <c r="F505" t="str">
        <f>TEXT(Table1[[#This Row],[Order Date]],"mmm")</f>
        <v>Apr</v>
      </c>
      <c r="G505" t="str">
        <f>TEXT(Table1[[#This Row],[Order Date]],"ddd")</f>
        <v>Sat</v>
      </c>
      <c r="H505" s="1">
        <v>42102</v>
      </c>
      <c r="I505" t="s">
        <v>49</v>
      </c>
      <c r="J505" t="s">
        <v>3049</v>
      </c>
      <c r="K505" t="s">
        <v>3050</v>
      </c>
      <c r="L505" t="s">
        <v>101</v>
      </c>
      <c r="M505" t="s">
        <v>26</v>
      </c>
      <c r="N505" t="s">
        <v>263</v>
      </c>
      <c r="O505" t="s">
        <v>264</v>
      </c>
      <c r="P505">
        <v>10009</v>
      </c>
      <c r="Q505" t="s">
        <v>145</v>
      </c>
      <c r="R505" t="s">
        <v>3051</v>
      </c>
      <c r="S505" t="s">
        <v>45</v>
      </c>
      <c r="T505" t="s">
        <v>67</v>
      </c>
      <c r="U505" t="s">
        <v>3052</v>
      </c>
      <c r="V505" s="3">
        <v>11.16</v>
      </c>
      <c r="W505">
        <v>2</v>
      </c>
      <c r="X505" s="2">
        <v>0</v>
      </c>
      <c r="Y505" s="13">
        <v>4.3524000000000003</v>
      </c>
      <c r="Z505" s="2">
        <f>Y505/V505</f>
        <v>0.39</v>
      </c>
    </row>
    <row r="506" spans="1:26" x14ac:dyDescent="0.25">
      <c r="A506">
        <v>1058</v>
      </c>
      <c r="B506" t="s">
        <v>3057</v>
      </c>
      <c r="C506" s="1">
        <v>43079</v>
      </c>
      <c r="D506">
        <f>YEAR(C506)</f>
        <v>2017</v>
      </c>
      <c r="E506">
        <f>MONTH(C506)</f>
        <v>12</v>
      </c>
      <c r="F506" t="str">
        <f>TEXT(Table1[[#This Row],[Order Date]],"mmm")</f>
        <v>Dec</v>
      </c>
      <c r="G506" t="str">
        <f>TEXT(Table1[[#This Row],[Order Date]],"ddd")</f>
        <v>Sun</v>
      </c>
      <c r="H506" s="1">
        <v>43086</v>
      </c>
      <c r="I506" t="s">
        <v>49</v>
      </c>
      <c r="J506" t="s">
        <v>1121</v>
      </c>
      <c r="K506" t="s">
        <v>1122</v>
      </c>
      <c r="L506" t="s">
        <v>40</v>
      </c>
      <c r="M506" t="s">
        <v>26</v>
      </c>
      <c r="N506" t="s">
        <v>941</v>
      </c>
      <c r="O506" t="s">
        <v>42</v>
      </c>
      <c r="P506">
        <v>92037</v>
      </c>
      <c r="Q506" t="s">
        <v>43</v>
      </c>
      <c r="R506" t="s">
        <v>3058</v>
      </c>
      <c r="S506" t="s">
        <v>45</v>
      </c>
      <c r="T506" t="s">
        <v>74</v>
      </c>
      <c r="U506" t="s">
        <v>3059</v>
      </c>
      <c r="V506" s="3">
        <v>19.936</v>
      </c>
      <c r="W506">
        <v>4</v>
      </c>
      <c r="X506" s="2">
        <v>0.2</v>
      </c>
      <c r="Y506" s="13">
        <v>7.2267999999999999</v>
      </c>
      <c r="Z506" s="2">
        <f>Y506/V506</f>
        <v>0.36249999999999999</v>
      </c>
    </row>
    <row r="507" spans="1:26" x14ac:dyDescent="0.25">
      <c r="A507">
        <v>1060</v>
      </c>
      <c r="B507" t="s">
        <v>3062</v>
      </c>
      <c r="C507" s="1">
        <v>42698</v>
      </c>
      <c r="D507">
        <f>YEAR(C507)</f>
        <v>2016</v>
      </c>
      <c r="E507">
        <f>MONTH(C507)</f>
        <v>11</v>
      </c>
      <c r="F507" t="str">
        <f>TEXT(Table1[[#This Row],[Order Date]],"mmm")</f>
        <v>Nov</v>
      </c>
      <c r="G507" t="str">
        <f>TEXT(Table1[[#This Row],[Order Date]],"ddd")</f>
        <v>Thu</v>
      </c>
      <c r="H507" s="1">
        <v>42705</v>
      </c>
      <c r="I507" t="s">
        <v>49</v>
      </c>
      <c r="J507" t="s">
        <v>3063</v>
      </c>
      <c r="K507" t="s">
        <v>3064</v>
      </c>
      <c r="L507" t="s">
        <v>101</v>
      </c>
      <c r="M507" t="s">
        <v>26</v>
      </c>
      <c r="N507" t="s">
        <v>143</v>
      </c>
      <c r="O507" t="s">
        <v>144</v>
      </c>
      <c r="P507">
        <v>19143</v>
      </c>
      <c r="Q507" t="s">
        <v>145</v>
      </c>
      <c r="R507" t="s">
        <v>3065</v>
      </c>
      <c r="S507" t="s">
        <v>45</v>
      </c>
      <c r="T507" t="s">
        <v>266</v>
      </c>
      <c r="U507" t="s">
        <v>3066</v>
      </c>
      <c r="V507" s="3">
        <v>4.4160000000000004</v>
      </c>
      <c r="W507">
        <v>3</v>
      </c>
      <c r="X507" s="2">
        <v>0.2</v>
      </c>
      <c r="Y507" s="13">
        <v>1.6008</v>
      </c>
      <c r="Z507" s="2">
        <f>Y507/V507</f>
        <v>0.36249999999999999</v>
      </c>
    </row>
    <row r="508" spans="1:26" x14ac:dyDescent="0.25">
      <c r="A508">
        <v>1061</v>
      </c>
      <c r="B508" t="s">
        <v>3067</v>
      </c>
      <c r="C508" s="1">
        <v>42086</v>
      </c>
      <c r="D508">
        <f>YEAR(C508)</f>
        <v>2015</v>
      </c>
      <c r="E508">
        <f>MONTH(C508)</f>
        <v>3</v>
      </c>
      <c r="F508" t="str">
        <f>TEXT(Table1[[#This Row],[Order Date]],"mmm")</f>
        <v>Mar</v>
      </c>
      <c r="G508" t="str">
        <f>TEXT(Table1[[#This Row],[Order Date]],"ddd")</f>
        <v>Mon</v>
      </c>
      <c r="H508" s="1">
        <v>42092</v>
      </c>
      <c r="I508" t="s">
        <v>49</v>
      </c>
      <c r="J508" t="s">
        <v>1273</v>
      </c>
      <c r="K508" t="s">
        <v>1274</v>
      </c>
      <c r="L508" t="s">
        <v>25</v>
      </c>
      <c r="M508" t="s">
        <v>26</v>
      </c>
      <c r="N508" t="s">
        <v>181</v>
      </c>
      <c r="O508" t="s">
        <v>103</v>
      </c>
      <c r="P508">
        <v>77095</v>
      </c>
      <c r="Q508" t="s">
        <v>104</v>
      </c>
      <c r="R508" t="s">
        <v>1518</v>
      </c>
      <c r="S508" t="s">
        <v>31</v>
      </c>
      <c r="T508" t="s">
        <v>35</v>
      </c>
      <c r="U508" t="s">
        <v>1519</v>
      </c>
      <c r="V508" s="3">
        <v>107.77200000000001</v>
      </c>
      <c r="W508">
        <v>2</v>
      </c>
      <c r="X508" s="2">
        <v>0.3</v>
      </c>
      <c r="Y508" s="13">
        <v>-29.252400000000002</v>
      </c>
      <c r="Z508" s="2">
        <f>Y508/V508</f>
        <v>-0.27142857142857141</v>
      </c>
    </row>
    <row r="509" spans="1:26" x14ac:dyDescent="0.25">
      <c r="A509">
        <v>1062</v>
      </c>
      <c r="B509" t="s">
        <v>3068</v>
      </c>
      <c r="C509" s="1">
        <v>42110</v>
      </c>
      <c r="D509">
        <f>YEAR(C509)</f>
        <v>2015</v>
      </c>
      <c r="E509">
        <f>MONTH(C509)</f>
        <v>4</v>
      </c>
      <c r="F509" t="str">
        <f>TEXT(Table1[[#This Row],[Order Date]],"mmm")</f>
        <v>Apr</v>
      </c>
      <c r="G509" t="str">
        <f>TEXT(Table1[[#This Row],[Order Date]],"ddd")</f>
        <v>Thu</v>
      </c>
      <c r="H509" s="1">
        <v>42115</v>
      </c>
      <c r="I509" t="s">
        <v>49</v>
      </c>
      <c r="J509" t="s">
        <v>3069</v>
      </c>
      <c r="K509" t="s">
        <v>3070</v>
      </c>
      <c r="L509" t="s">
        <v>40</v>
      </c>
      <c r="M509" t="s">
        <v>26</v>
      </c>
      <c r="N509" t="s">
        <v>2785</v>
      </c>
      <c r="O509" t="s">
        <v>491</v>
      </c>
      <c r="P509">
        <v>43615</v>
      </c>
      <c r="Q509" t="s">
        <v>145</v>
      </c>
      <c r="R509" t="s">
        <v>2102</v>
      </c>
      <c r="S509" t="s">
        <v>45</v>
      </c>
      <c r="T509" t="s">
        <v>77</v>
      </c>
      <c r="U509" t="s">
        <v>2103</v>
      </c>
      <c r="V509" s="3">
        <v>45.216000000000001</v>
      </c>
      <c r="W509">
        <v>3</v>
      </c>
      <c r="X509" s="2">
        <v>0.2</v>
      </c>
      <c r="Y509" s="13">
        <v>4.5216000000000003</v>
      </c>
      <c r="Z509" s="2">
        <f>Y509/V509</f>
        <v>0.1</v>
      </c>
    </row>
    <row r="510" spans="1:26" x14ac:dyDescent="0.25">
      <c r="A510">
        <v>1068</v>
      </c>
      <c r="B510" t="s">
        <v>3079</v>
      </c>
      <c r="C510" s="1">
        <v>42644</v>
      </c>
      <c r="D510">
        <f>YEAR(C510)</f>
        <v>2016</v>
      </c>
      <c r="E510">
        <f>MONTH(C510)</f>
        <v>10</v>
      </c>
      <c r="F510" t="str">
        <f>TEXT(Table1[[#This Row],[Order Date]],"mmm")</f>
        <v>Oct</v>
      </c>
      <c r="G510" t="str">
        <f>TEXT(Table1[[#This Row],[Order Date]],"ddd")</f>
        <v>Sat</v>
      </c>
      <c r="H510" s="1">
        <v>42645</v>
      </c>
      <c r="I510" t="s">
        <v>185</v>
      </c>
      <c r="J510" t="s">
        <v>3080</v>
      </c>
      <c r="K510" t="s">
        <v>3081</v>
      </c>
      <c r="L510" t="s">
        <v>25</v>
      </c>
      <c r="M510" t="s">
        <v>26</v>
      </c>
      <c r="N510" t="s">
        <v>126</v>
      </c>
      <c r="O510" t="s">
        <v>42</v>
      </c>
      <c r="P510">
        <v>94122</v>
      </c>
      <c r="Q510" t="s">
        <v>43</v>
      </c>
      <c r="R510" t="s">
        <v>297</v>
      </c>
      <c r="S510" t="s">
        <v>31</v>
      </c>
      <c r="T510" t="s">
        <v>35</v>
      </c>
      <c r="U510" t="s">
        <v>298</v>
      </c>
      <c r="V510" s="3">
        <v>194.84800000000001</v>
      </c>
      <c r="W510">
        <v>4</v>
      </c>
      <c r="X510" s="2">
        <v>0.2</v>
      </c>
      <c r="Y510" s="13">
        <v>12.178000000000001</v>
      </c>
      <c r="Z510" s="2">
        <f>Y510/V510</f>
        <v>6.25E-2</v>
      </c>
    </row>
    <row r="511" spans="1:26" x14ac:dyDescent="0.25">
      <c r="A511">
        <v>1069</v>
      </c>
      <c r="B511" t="s">
        <v>3082</v>
      </c>
      <c r="C511" s="1">
        <v>43006</v>
      </c>
      <c r="D511">
        <f>YEAR(C511)</f>
        <v>2017</v>
      </c>
      <c r="E511">
        <f>MONTH(C511)</f>
        <v>9</v>
      </c>
      <c r="F511" t="str">
        <f>TEXT(Table1[[#This Row],[Order Date]],"mmm")</f>
        <v>Sep</v>
      </c>
      <c r="G511" t="str">
        <f>TEXT(Table1[[#This Row],[Order Date]],"ddd")</f>
        <v>Thu</v>
      </c>
      <c r="H511" s="1">
        <v>43008</v>
      </c>
      <c r="I511" t="s">
        <v>22</v>
      </c>
      <c r="J511" t="s">
        <v>3083</v>
      </c>
      <c r="K511" t="s">
        <v>3084</v>
      </c>
      <c r="L511" t="s">
        <v>25</v>
      </c>
      <c r="M511" t="s">
        <v>26</v>
      </c>
      <c r="N511" t="s">
        <v>3085</v>
      </c>
      <c r="O511" t="s">
        <v>103</v>
      </c>
      <c r="P511">
        <v>78521</v>
      </c>
      <c r="Q511" t="s">
        <v>104</v>
      </c>
      <c r="R511" t="s">
        <v>1839</v>
      </c>
      <c r="S511" t="s">
        <v>45</v>
      </c>
      <c r="T511" t="s">
        <v>572</v>
      </c>
      <c r="U511" t="s">
        <v>1283</v>
      </c>
      <c r="V511" s="3">
        <v>1.744</v>
      </c>
      <c r="W511">
        <v>1</v>
      </c>
      <c r="X511" s="2">
        <v>0.2</v>
      </c>
      <c r="Y511" s="13">
        <v>-0.3488</v>
      </c>
      <c r="Z511" s="2">
        <f>Y511/V511</f>
        <v>-0.2</v>
      </c>
    </row>
    <row r="512" spans="1:26" x14ac:dyDescent="0.25">
      <c r="A512">
        <v>1070</v>
      </c>
      <c r="B512" t="s">
        <v>3086</v>
      </c>
      <c r="C512" s="1">
        <v>42210</v>
      </c>
      <c r="D512">
        <f>YEAR(C512)</f>
        <v>2015</v>
      </c>
      <c r="E512">
        <f>MONTH(C512)</f>
        <v>7</v>
      </c>
      <c r="F512" t="str">
        <f>TEXT(Table1[[#This Row],[Order Date]],"mmm")</f>
        <v>Jul</v>
      </c>
      <c r="G512" t="str">
        <f>TEXT(Table1[[#This Row],[Order Date]],"ddd")</f>
        <v>Sat</v>
      </c>
      <c r="H512" s="1">
        <v>42214</v>
      </c>
      <c r="I512" t="s">
        <v>49</v>
      </c>
      <c r="J512" t="s">
        <v>1491</v>
      </c>
      <c r="K512" t="s">
        <v>1492</v>
      </c>
      <c r="L512" t="s">
        <v>101</v>
      </c>
      <c r="M512" t="s">
        <v>26</v>
      </c>
      <c r="N512" t="s">
        <v>143</v>
      </c>
      <c r="O512" t="s">
        <v>144</v>
      </c>
      <c r="P512">
        <v>19143</v>
      </c>
      <c r="Q512" t="s">
        <v>145</v>
      </c>
      <c r="R512" t="s">
        <v>1185</v>
      </c>
      <c r="S512" t="s">
        <v>45</v>
      </c>
      <c r="T512" t="s">
        <v>74</v>
      </c>
      <c r="U512" t="s">
        <v>1186</v>
      </c>
      <c r="V512" s="3">
        <v>25.175999999999998</v>
      </c>
      <c r="W512">
        <v>4</v>
      </c>
      <c r="X512" s="2">
        <v>0.7</v>
      </c>
      <c r="Y512" s="13">
        <v>-18.462399999999999</v>
      </c>
      <c r="Z512" s="2">
        <f>Y512/V512</f>
        <v>-0.73333333333333328</v>
      </c>
    </row>
    <row r="513" spans="1:26" x14ac:dyDescent="0.25">
      <c r="A513">
        <v>1071</v>
      </c>
      <c r="B513" t="s">
        <v>3087</v>
      </c>
      <c r="C513" s="1">
        <v>42328</v>
      </c>
      <c r="D513">
        <f>YEAR(C513)</f>
        <v>2015</v>
      </c>
      <c r="E513">
        <f>MONTH(C513)</f>
        <v>11</v>
      </c>
      <c r="F513" t="str">
        <f>TEXT(Table1[[#This Row],[Order Date]],"mmm")</f>
        <v>Nov</v>
      </c>
      <c r="G513" t="str">
        <f>TEXT(Table1[[#This Row],[Order Date]],"ddd")</f>
        <v>Fri</v>
      </c>
      <c r="H513" s="1">
        <v>42334</v>
      </c>
      <c r="I513" t="s">
        <v>49</v>
      </c>
      <c r="J513" t="s">
        <v>3088</v>
      </c>
      <c r="K513" t="s">
        <v>3089</v>
      </c>
      <c r="L513" t="s">
        <v>101</v>
      </c>
      <c r="M513" t="s">
        <v>26</v>
      </c>
      <c r="N513" t="s">
        <v>41</v>
      </c>
      <c r="O513" t="s">
        <v>42</v>
      </c>
      <c r="P513">
        <v>90008</v>
      </c>
      <c r="Q513" t="s">
        <v>43</v>
      </c>
      <c r="R513" t="s">
        <v>1268</v>
      </c>
      <c r="S513" t="s">
        <v>45</v>
      </c>
      <c r="T513" t="s">
        <v>67</v>
      </c>
      <c r="U513" t="s">
        <v>1269</v>
      </c>
      <c r="V513" s="3">
        <v>19.46</v>
      </c>
      <c r="W513">
        <v>7</v>
      </c>
      <c r="X513" s="2">
        <v>0</v>
      </c>
      <c r="Y513" s="13">
        <v>5.0595999999999997</v>
      </c>
      <c r="Z513" s="2">
        <f>Y513/V513</f>
        <v>0.25999999999999995</v>
      </c>
    </row>
    <row r="514" spans="1:26" x14ac:dyDescent="0.25">
      <c r="A514">
        <v>1072</v>
      </c>
      <c r="B514" t="s">
        <v>3090</v>
      </c>
      <c r="C514" s="1">
        <v>42488</v>
      </c>
      <c r="D514">
        <f>YEAR(C514)</f>
        <v>2016</v>
      </c>
      <c r="E514">
        <f>MONTH(C514)</f>
        <v>4</v>
      </c>
      <c r="F514" t="str">
        <f>TEXT(Table1[[#This Row],[Order Date]],"mmm")</f>
        <v>Apr</v>
      </c>
      <c r="G514" t="str">
        <f>TEXT(Table1[[#This Row],[Order Date]],"ddd")</f>
        <v>Thu</v>
      </c>
      <c r="H514" s="1">
        <v>42492</v>
      </c>
      <c r="I514" t="s">
        <v>49</v>
      </c>
      <c r="J514" t="s">
        <v>3091</v>
      </c>
      <c r="K514" t="s">
        <v>3092</v>
      </c>
      <c r="L514" t="s">
        <v>101</v>
      </c>
      <c r="M514" t="s">
        <v>26</v>
      </c>
      <c r="N514" t="s">
        <v>800</v>
      </c>
      <c r="O514" t="s">
        <v>450</v>
      </c>
      <c r="P514">
        <v>80219</v>
      </c>
      <c r="Q514" t="s">
        <v>43</v>
      </c>
      <c r="R514" t="s">
        <v>1237</v>
      </c>
      <c r="S514" t="s">
        <v>45</v>
      </c>
      <c r="T514" t="s">
        <v>89</v>
      </c>
      <c r="U514" t="s">
        <v>1238</v>
      </c>
      <c r="V514" s="3">
        <v>29.472000000000001</v>
      </c>
      <c r="W514">
        <v>3</v>
      </c>
      <c r="X514" s="2">
        <v>0.2</v>
      </c>
      <c r="Y514" s="13">
        <v>9.9467999999999996</v>
      </c>
      <c r="Z514" s="2">
        <f>Y514/V514</f>
        <v>0.33749999999999997</v>
      </c>
    </row>
    <row r="515" spans="1:26" x14ac:dyDescent="0.25">
      <c r="A515">
        <v>1073</v>
      </c>
      <c r="B515" t="s">
        <v>3093</v>
      </c>
      <c r="C515" s="1">
        <v>43053</v>
      </c>
      <c r="D515">
        <f>YEAR(C515)</f>
        <v>2017</v>
      </c>
      <c r="E515">
        <f>MONTH(C515)</f>
        <v>11</v>
      </c>
      <c r="F515" t="str">
        <f>TEXT(Table1[[#This Row],[Order Date]],"mmm")</f>
        <v>Nov</v>
      </c>
      <c r="G515" t="str">
        <f>TEXT(Table1[[#This Row],[Order Date]],"ddd")</f>
        <v>Tue</v>
      </c>
      <c r="H515" s="1">
        <v>43058</v>
      </c>
      <c r="I515" t="s">
        <v>49</v>
      </c>
      <c r="J515" t="s">
        <v>3094</v>
      </c>
      <c r="K515" t="s">
        <v>3095</v>
      </c>
      <c r="L515" t="s">
        <v>25</v>
      </c>
      <c r="M515" t="s">
        <v>26</v>
      </c>
      <c r="N515" t="s">
        <v>263</v>
      </c>
      <c r="O515" t="s">
        <v>264</v>
      </c>
      <c r="P515">
        <v>10035</v>
      </c>
      <c r="Q515" t="s">
        <v>145</v>
      </c>
      <c r="R515" t="s">
        <v>3096</v>
      </c>
      <c r="S515" t="s">
        <v>45</v>
      </c>
      <c r="T515" t="s">
        <v>74</v>
      </c>
      <c r="U515" t="s">
        <v>3097</v>
      </c>
      <c r="V515" s="3">
        <v>8.64</v>
      </c>
      <c r="W515">
        <v>2</v>
      </c>
      <c r="X515" s="2">
        <v>0.2</v>
      </c>
      <c r="Y515" s="13">
        <v>3.024</v>
      </c>
      <c r="Z515" s="2">
        <f>Y515/V515</f>
        <v>0.35</v>
      </c>
    </row>
    <row r="516" spans="1:26" x14ac:dyDescent="0.25">
      <c r="A516">
        <v>1074</v>
      </c>
      <c r="B516" t="s">
        <v>3098</v>
      </c>
      <c r="C516" s="1">
        <v>42686</v>
      </c>
      <c r="D516">
        <f>YEAR(C516)</f>
        <v>2016</v>
      </c>
      <c r="E516">
        <f>MONTH(C516)</f>
        <v>11</v>
      </c>
      <c r="F516" t="str">
        <f>TEXT(Table1[[#This Row],[Order Date]],"mmm")</f>
        <v>Nov</v>
      </c>
      <c r="G516" t="str">
        <f>TEXT(Table1[[#This Row],[Order Date]],"ddd")</f>
        <v>Sat</v>
      </c>
      <c r="H516" s="1">
        <v>42693</v>
      </c>
      <c r="I516" t="s">
        <v>49</v>
      </c>
      <c r="J516" t="s">
        <v>3099</v>
      </c>
      <c r="K516" t="s">
        <v>3100</v>
      </c>
      <c r="L516" t="s">
        <v>25</v>
      </c>
      <c r="M516" t="s">
        <v>26</v>
      </c>
      <c r="N516" t="s">
        <v>1796</v>
      </c>
      <c r="O516" t="s">
        <v>303</v>
      </c>
      <c r="P516">
        <v>85204</v>
      </c>
      <c r="Q516" t="s">
        <v>43</v>
      </c>
      <c r="R516" t="s">
        <v>3101</v>
      </c>
      <c r="S516" t="s">
        <v>45</v>
      </c>
      <c r="T516" t="s">
        <v>74</v>
      </c>
      <c r="U516" t="s">
        <v>3102</v>
      </c>
      <c r="V516" s="3">
        <v>6.27</v>
      </c>
      <c r="W516">
        <v>5</v>
      </c>
      <c r="X516" s="2">
        <v>0.7</v>
      </c>
      <c r="Y516" s="13">
        <v>-4.5979999999999999</v>
      </c>
      <c r="Z516" s="2">
        <f>Y516/V516</f>
        <v>-0.73333333333333339</v>
      </c>
    </row>
    <row r="517" spans="1:26" x14ac:dyDescent="0.25">
      <c r="A517">
        <v>1077</v>
      </c>
      <c r="B517" t="s">
        <v>3105</v>
      </c>
      <c r="C517" s="1">
        <v>42642</v>
      </c>
      <c r="D517">
        <f>YEAR(C517)</f>
        <v>2016</v>
      </c>
      <c r="E517">
        <f>MONTH(C517)</f>
        <v>9</v>
      </c>
      <c r="F517" t="str">
        <f>TEXT(Table1[[#This Row],[Order Date]],"mmm")</f>
        <v>Sep</v>
      </c>
      <c r="G517" t="str">
        <f>TEXT(Table1[[#This Row],[Order Date]],"ddd")</f>
        <v>Thu</v>
      </c>
      <c r="H517" s="1">
        <v>42643</v>
      </c>
      <c r="I517" t="s">
        <v>185</v>
      </c>
      <c r="J517" t="s">
        <v>3106</v>
      </c>
      <c r="K517" t="s">
        <v>3107</v>
      </c>
      <c r="L517" t="s">
        <v>101</v>
      </c>
      <c r="M517" t="s">
        <v>26</v>
      </c>
      <c r="N517" t="s">
        <v>490</v>
      </c>
      <c r="O517" t="s">
        <v>251</v>
      </c>
      <c r="P517">
        <v>47201</v>
      </c>
      <c r="Q517" t="s">
        <v>104</v>
      </c>
      <c r="R517" t="s">
        <v>3108</v>
      </c>
      <c r="S517" t="s">
        <v>45</v>
      </c>
      <c r="T517" t="s">
        <v>67</v>
      </c>
      <c r="U517" t="s">
        <v>3109</v>
      </c>
      <c r="V517" s="3">
        <v>40.880000000000003</v>
      </c>
      <c r="W517">
        <v>7</v>
      </c>
      <c r="X517" s="2">
        <v>0</v>
      </c>
      <c r="Y517" s="13">
        <v>10.6288</v>
      </c>
      <c r="Z517" s="2">
        <f>Y517/V517</f>
        <v>0.26</v>
      </c>
    </row>
    <row r="518" spans="1:26" x14ac:dyDescent="0.25">
      <c r="A518">
        <v>1078</v>
      </c>
      <c r="B518" t="s">
        <v>3110</v>
      </c>
      <c r="C518" s="1">
        <v>43001</v>
      </c>
      <c r="D518">
        <f>YEAR(C518)</f>
        <v>2017</v>
      </c>
      <c r="E518">
        <f>MONTH(C518)</f>
        <v>9</v>
      </c>
      <c r="F518" t="str">
        <f>TEXT(Table1[[#This Row],[Order Date]],"mmm")</f>
        <v>Sep</v>
      </c>
      <c r="G518" t="str">
        <f>TEXT(Table1[[#This Row],[Order Date]],"ddd")</f>
        <v>Sat</v>
      </c>
      <c r="H518" s="1">
        <v>43003</v>
      </c>
      <c r="I518" t="s">
        <v>22</v>
      </c>
      <c r="J518" t="s">
        <v>3111</v>
      </c>
      <c r="K518" t="s">
        <v>3112</v>
      </c>
      <c r="L518" t="s">
        <v>25</v>
      </c>
      <c r="M518" t="s">
        <v>26</v>
      </c>
      <c r="N518" t="s">
        <v>94</v>
      </c>
      <c r="O518" t="s">
        <v>95</v>
      </c>
      <c r="P518">
        <v>98105</v>
      </c>
      <c r="Q518" t="s">
        <v>43</v>
      </c>
      <c r="R518" t="s">
        <v>3113</v>
      </c>
      <c r="S518" t="s">
        <v>45</v>
      </c>
      <c r="T518" t="s">
        <v>77</v>
      </c>
      <c r="U518" t="s">
        <v>3114</v>
      </c>
      <c r="V518" s="3">
        <v>119.96</v>
      </c>
      <c r="W518">
        <v>2</v>
      </c>
      <c r="X518" s="2">
        <v>0</v>
      </c>
      <c r="Y518" s="13">
        <v>33.588799999999999</v>
      </c>
      <c r="Z518" s="2">
        <f>Y518/V518</f>
        <v>0.28000000000000003</v>
      </c>
    </row>
    <row r="519" spans="1:26" x14ac:dyDescent="0.25">
      <c r="A519">
        <v>1081</v>
      </c>
      <c r="B519" t="s">
        <v>3115</v>
      </c>
      <c r="C519" s="1">
        <v>42337</v>
      </c>
      <c r="D519">
        <f>YEAR(C519)</f>
        <v>2015</v>
      </c>
      <c r="E519">
        <f>MONTH(C519)</f>
        <v>11</v>
      </c>
      <c r="F519" t="str">
        <f>TEXT(Table1[[#This Row],[Order Date]],"mmm")</f>
        <v>Nov</v>
      </c>
      <c r="G519" t="str">
        <f>TEXT(Table1[[#This Row],[Order Date]],"ddd")</f>
        <v>Sun</v>
      </c>
      <c r="H519" s="1">
        <v>42342</v>
      </c>
      <c r="I519" t="s">
        <v>49</v>
      </c>
      <c r="J519" t="s">
        <v>3116</v>
      </c>
      <c r="K519" t="s">
        <v>3117</v>
      </c>
      <c r="L519" t="s">
        <v>40</v>
      </c>
      <c r="M519" t="s">
        <v>26</v>
      </c>
      <c r="N519" t="s">
        <v>873</v>
      </c>
      <c r="O519" t="s">
        <v>235</v>
      </c>
      <c r="P519">
        <v>48227</v>
      </c>
      <c r="Q519" t="s">
        <v>104</v>
      </c>
      <c r="R519" t="s">
        <v>3118</v>
      </c>
      <c r="S519" t="s">
        <v>45</v>
      </c>
      <c r="T519" t="s">
        <v>89</v>
      </c>
      <c r="U519" t="s">
        <v>183</v>
      </c>
      <c r="V519" s="3">
        <v>19.920000000000002</v>
      </c>
      <c r="W519">
        <v>4</v>
      </c>
      <c r="X519" s="2">
        <v>0</v>
      </c>
      <c r="Y519" s="13">
        <v>9.3623999999999992</v>
      </c>
      <c r="Z519" s="2">
        <f>Y519/V519</f>
        <v>0.46999999999999992</v>
      </c>
    </row>
    <row r="520" spans="1:26" x14ac:dyDescent="0.25">
      <c r="A520">
        <v>1083</v>
      </c>
      <c r="B520" t="s">
        <v>3121</v>
      </c>
      <c r="C520" s="1">
        <v>42430</v>
      </c>
      <c r="D520">
        <f>YEAR(C520)</f>
        <v>2016</v>
      </c>
      <c r="E520">
        <f>MONTH(C520)</f>
        <v>3</v>
      </c>
      <c r="F520" t="str">
        <f>TEXT(Table1[[#This Row],[Order Date]],"mmm")</f>
        <v>Mar</v>
      </c>
      <c r="G520" t="str">
        <f>TEXT(Table1[[#This Row],[Order Date]],"ddd")</f>
        <v>Tue</v>
      </c>
      <c r="H520" s="1">
        <v>42434</v>
      </c>
      <c r="I520" t="s">
        <v>49</v>
      </c>
      <c r="J520" t="s">
        <v>309</v>
      </c>
      <c r="K520" t="s">
        <v>310</v>
      </c>
      <c r="L520" t="s">
        <v>25</v>
      </c>
      <c r="M520" t="s">
        <v>26</v>
      </c>
      <c r="N520" t="s">
        <v>3122</v>
      </c>
      <c r="O520" t="s">
        <v>264</v>
      </c>
      <c r="P520">
        <v>10701</v>
      </c>
      <c r="Q520" t="s">
        <v>145</v>
      </c>
      <c r="R520" t="s">
        <v>2363</v>
      </c>
      <c r="S520" t="s">
        <v>31</v>
      </c>
      <c r="T520" t="s">
        <v>55</v>
      </c>
      <c r="U520" t="s">
        <v>2364</v>
      </c>
      <c r="V520" s="3">
        <v>836.59199999999998</v>
      </c>
      <c r="W520">
        <v>8</v>
      </c>
      <c r="X520" s="2">
        <v>0.4</v>
      </c>
      <c r="Y520" s="13">
        <v>-264.92079999999999</v>
      </c>
      <c r="Z520" s="2">
        <f>Y520/V520</f>
        <v>-0.31666666666666665</v>
      </c>
    </row>
    <row r="521" spans="1:26" x14ac:dyDescent="0.25">
      <c r="A521">
        <v>1087</v>
      </c>
      <c r="B521" t="s">
        <v>3124</v>
      </c>
      <c r="C521" s="1">
        <v>42594</v>
      </c>
      <c r="D521">
        <f>YEAR(C521)</f>
        <v>2016</v>
      </c>
      <c r="E521">
        <f>MONTH(C521)</f>
        <v>8</v>
      </c>
      <c r="F521" t="str">
        <f>TEXT(Table1[[#This Row],[Order Date]],"mmm")</f>
        <v>Aug</v>
      </c>
      <c r="G521" t="str">
        <f>TEXT(Table1[[#This Row],[Order Date]],"ddd")</f>
        <v>Fri</v>
      </c>
      <c r="H521" s="1">
        <v>42594</v>
      </c>
      <c r="I521" t="s">
        <v>1276</v>
      </c>
      <c r="J521" t="s">
        <v>447</v>
      </c>
      <c r="K521" t="s">
        <v>448</v>
      </c>
      <c r="L521" t="s">
        <v>25</v>
      </c>
      <c r="M521" t="s">
        <v>26</v>
      </c>
      <c r="N521" t="s">
        <v>1364</v>
      </c>
      <c r="O521" t="s">
        <v>482</v>
      </c>
      <c r="P521">
        <v>50315</v>
      </c>
      <c r="Q521" t="s">
        <v>104</v>
      </c>
      <c r="R521" t="s">
        <v>3125</v>
      </c>
      <c r="S521" t="s">
        <v>45</v>
      </c>
      <c r="T521" t="s">
        <v>89</v>
      </c>
      <c r="U521" t="s">
        <v>3126</v>
      </c>
      <c r="V521" s="3">
        <v>6.48</v>
      </c>
      <c r="W521">
        <v>1</v>
      </c>
      <c r="X521" s="2">
        <v>0</v>
      </c>
      <c r="Y521" s="13">
        <v>3.1103999999999998</v>
      </c>
      <c r="Z521" s="2">
        <f>Y521/V521</f>
        <v>0.47999999999999993</v>
      </c>
    </row>
    <row r="522" spans="1:26" x14ac:dyDescent="0.25">
      <c r="A522">
        <v>1088</v>
      </c>
      <c r="B522" t="s">
        <v>3127</v>
      </c>
      <c r="C522" s="1">
        <v>42597</v>
      </c>
      <c r="D522">
        <f>YEAR(C522)</f>
        <v>2016</v>
      </c>
      <c r="E522">
        <f>MONTH(C522)</f>
        <v>8</v>
      </c>
      <c r="F522" t="str">
        <f>TEXT(Table1[[#This Row],[Order Date]],"mmm")</f>
        <v>Aug</v>
      </c>
      <c r="G522" t="str">
        <f>TEXT(Table1[[#This Row],[Order Date]],"ddd")</f>
        <v>Mon</v>
      </c>
      <c r="H522" s="1">
        <v>42602</v>
      </c>
      <c r="I522" t="s">
        <v>22</v>
      </c>
      <c r="J522" t="s">
        <v>3128</v>
      </c>
      <c r="K522" t="s">
        <v>3129</v>
      </c>
      <c r="L522" t="s">
        <v>40</v>
      </c>
      <c r="M522" t="s">
        <v>26</v>
      </c>
      <c r="N522" t="s">
        <v>3130</v>
      </c>
      <c r="O522" t="s">
        <v>42</v>
      </c>
      <c r="P522">
        <v>94601</v>
      </c>
      <c r="Q522" t="s">
        <v>43</v>
      </c>
      <c r="R522" t="s">
        <v>732</v>
      </c>
      <c r="S522" t="s">
        <v>70</v>
      </c>
      <c r="T522" t="s">
        <v>71</v>
      </c>
      <c r="U522" t="s">
        <v>733</v>
      </c>
      <c r="V522" s="3">
        <v>71.975999999999999</v>
      </c>
      <c r="W522">
        <v>3</v>
      </c>
      <c r="X522" s="2">
        <v>0.2</v>
      </c>
      <c r="Y522" s="13">
        <v>7.1976000000000004</v>
      </c>
      <c r="Z522" s="2">
        <f>Y522/V522</f>
        <v>0.1</v>
      </c>
    </row>
    <row r="523" spans="1:26" x14ac:dyDescent="0.25">
      <c r="A523">
        <v>1090</v>
      </c>
      <c r="B523" t="s">
        <v>3133</v>
      </c>
      <c r="C523" s="1">
        <v>42890</v>
      </c>
      <c r="D523">
        <f>YEAR(C523)</f>
        <v>2017</v>
      </c>
      <c r="E523">
        <f>MONTH(C523)</f>
        <v>6</v>
      </c>
      <c r="F523" t="str">
        <f>TEXT(Table1[[#This Row],[Order Date]],"mmm")</f>
        <v>Jun</v>
      </c>
      <c r="G523" t="str">
        <f>TEXT(Table1[[#This Row],[Order Date]],"ddd")</f>
        <v>Sun</v>
      </c>
      <c r="H523" s="1">
        <v>42896</v>
      </c>
      <c r="I523" t="s">
        <v>49</v>
      </c>
      <c r="J523" t="s">
        <v>2854</v>
      </c>
      <c r="K523" t="s">
        <v>2855</v>
      </c>
      <c r="L523" t="s">
        <v>40</v>
      </c>
      <c r="M523" t="s">
        <v>26</v>
      </c>
      <c r="N523" t="s">
        <v>728</v>
      </c>
      <c r="O523" t="s">
        <v>87</v>
      </c>
      <c r="P523">
        <v>28110</v>
      </c>
      <c r="Q523" t="s">
        <v>29</v>
      </c>
      <c r="R523" t="s">
        <v>1172</v>
      </c>
      <c r="S523" t="s">
        <v>31</v>
      </c>
      <c r="T523" t="s">
        <v>64</v>
      </c>
      <c r="U523" t="s">
        <v>1173</v>
      </c>
      <c r="V523" s="3">
        <v>31.984000000000002</v>
      </c>
      <c r="W523">
        <v>2</v>
      </c>
      <c r="X523" s="2">
        <v>0.2</v>
      </c>
      <c r="Y523" s="13">
        <v>1.9990000000000001</v>
      </c>
      <c r="Z523" s="2">
        <f>Y523/V523</f>
        <v>6.25E-2</v>
      </c>
    </row>
    <row r="524" spans="1:26" x14ac:dyDescent="0.25">
      <c r="A524">
        <v>1092</v>
      </c>
      <c r="B524" t="s">
        <v>3136</v>
      </c>
      <c r="C524" s="1">
        <v>42344</v>
      </c>
      <c r="D524">
        <f>YEAR(C524)</f>
        <v>2015</v>
      </c>
      <c r="E524">
        <f>MONTH(C524)</f>
        <v>12</v>
      </c>
      <c r="F524" t="str">
        <f>TEXT(Table1[[#This Row],[Order Date]],"mmm")</f>
        <v>Dec</v>
      </c>
      <c r="G524" t="str">
        <f>TEXT(Table1[[#This Row],[Order Date]],"ddd")</f>
        <v>Sun</v>
      </c>
      <c r="H524" s="1">
        <v>42351</v>
      </c>
      <c r="I524" t="s">
        <v>49</v>
      </c>
      <c r="J524" t="s">
        <v>2198</v>
      </c>
      <c r="K524" t="s">
        <v>2199</v>
      </c>
      <c r="L524" t="s">
        <v>25</v>
      </c>
      <c r="M524" t="s">
        <v>26</v>
      </c>
      <c r="N524" t="s">
        <v>941</v>
      </c>
      <c r="O524" t="s">
        <v>42</v>
      </c>
      <c r="P524">
        <v>92105</v>
      </c>
      <c r="Q524" t="s">
        <v>43</v>
      </c>
      <c r="R524" t="s">
        <v>3137</v>
      </c>
      <c r="S524" t="s">
        <v>45</v>
      </c>
      <c r="T524" t="s">
        <v>67</v>
      </c>
      <c r="U524" t="s">
        <v>3138</v>
      </c>
      <c r="V524" s="3">
        <v>120.15</v>
      </c>
      <c r="W524">
        <v>9</v>
      </c>
      <c r="X524" s="2">
        <v>0</v>
      </c>
      <c r="Y524" s="13">
        <v>33.642000000000003</v>
      </c>
      <c r="Z524" s="2">
        <f>Y524/V524</f>
        <v>0.28000000000000003</v>
      </c>
    </row>
    <row r="525" spans="1:26" x14ac:dyDescent="0.25">
      <c r="A525">
        <v>1094</v>
      </c>
      <c r="B525" t="s">
        <v>3141</v>
      </c>
      <c r="C525" s="1">
        <v>42365</v>
      </c>
      <c r="D525">
        <f>YEAR(C525)</f>
        <v>2015</v>
      </c>
      <c r="E525">
        <f>MONTH(C525)</f>
        <v>12</v>
      </c>
      <c r="F525" t="str">
        <f>TEXT(Table1[[#This Row],[Order Date]],"mmm")</f>
        <v>Dec</v>
      </c>
      <c r="G525" t="str">
        <f>TEXT(Table1[[#This Row],[Order Date]],"ddd")</f>
        <v>Sun</v>
      </c>
      <c r="H525" s="1">
        <v>42369</v>
      </c>
      <c r="I525" t="s">
        <v>49</v>
      </c>
      <c r="J525" t="s">
        <v>3142</v>
      </c>
      <c r="K525" t="s">
        <v>3143</v>
      </c>
      <c r="L525" t="s">
        <v>101</v>
      </c>
      <c r="M525" t="s">
        <v>26</v>
      </c>
      <c r="N525" t="s">
        <v>3144</v>
      </c>
      <c r="O525" t="s">
        <v>2689</v>
      </c>
      <c r="P525">
        <v>20735</v>
      </c>
      <c r="Q525" t="s">
        <v>145</v>
      </c>
      <c r="R525" t="s">
        <v>3145</v>
      </c>
      <c r="S525" t="s">
        <v>45</v>
      </c>
      <c r="T525" t="s">
        <v>89</v>
      </c>
      <c r="U525" t="s">
        <v>3146</v>
      </c>
      <c r="V525" s="3">
        <v>28.9</v>
      </c>
      <c r="W525">
        <v>5</v>
      </c>
      <c r="X525" s="2">
        <v>0</v>
      </c>
      <c r="Y525" s="13">
        <v>14.161</v>
      </c>
      <c r="Z525" s="2">
        <f>Y525/V525</f>
        <v>0.49</v>
      </c>
    </row>
    <row r="526" spans="1:26" x14ac:dyDescent="0.25">
      <c r="A526">
        <v>1096</v>
      </c>
      <c r="B526" t="s">
        <v>3147</v>
      </c>
      <c r="C526" s="1">
        <v>42756</v>
      </c>
      <c r="D526">
        <f>YEAR(C526)</f>
        <v>2017</v>
      </c>
      <c r="E526">
        <f>MONTH(C526)</f>
        <v>1</v>
      </c>
      <c r="F526" t="str">
        <f>TEXT(Table1[[#This Row],[Order Date]],"mmm")</f>
        <v>Jan</v>
      </c>
      <c r="G526" t="str">
        <f>TEXT(Table1[[#This Row],[Order Date]],"ddd")</f>
        <v>Sat</v>
      </c>
      <c r="H526" s="1">
        <v>42761</v>
      </c>
      <c r="I526" t="s">
        <v>49</v>
      </c>
      <c r="J526" t="s">
        <v>3148</v>
      </c>
      <c r="K526" t="s">
        <v>3149</v>
      </c>
      <c r="L526" t="s">
        <v>101</v>
      </c>
      <c r="M526" t="s">
        <v>26</v>
      </c>
      <c r="N526" t="s">
        <v>460</v>
      </c>
      <c r="O526" t="s">
        <v>87</v>
      </c>
      <c r="P526">
        <v>28205</v>
      </c>
      <c r="Q526" t="s">
        <v>29</v>
      </c>
      <c r="R526" t="s">
        <v>3150</v>
      </c>
      <c r="S526" t="s">
        <v>45</v>
      </c>
      <c r="T526" t="s">
        <v>58</v>
      </c>
      <c r="U526" t="s">
        <v>3151</v>
      </c>
      <c r="V526" s="3">
        <v>348.20800000000003</v>
      </c>
      <c r="W526">
        <v>7</v>
      </c>
      <c r="X526" s="2">
        <v>0.2</v>
      </c>
      <c r="Y526" s="13">
        <v>30.4682</v>
      </c>
      <c r="Z526" s="2">
        <f>Y526/V526</f>
        <v>8.7499999999999994E-2</v>
      </c>
    </row>
    <row r="527" spans="1:26" x14ac:dyDescent="0.25">
      <c r="A527">
        <v>1098</v>
      </c>
      <c r="B527" t="s">
        <v>3154</v>
      </c>
      <c r="C527" s="1">
        <v>41815</v>
      </c>
      <c r="D527">
        <f>YEAR(C527)</f>
        <v>2014</v>
      </c>
      <c r="E527">
        <f>MONTH(C527)</f>
        <v>6</v>
      </c>
      <c r="F527" t="str">
        <f>TEXT(Table1[[#This Row],[Order Date]],"mmm")</f>
        <v>Jun</v>
      </c>
      <c r="G527" t="str">
        <f>TEXT(Table1[[#This Row],[Order Date]],"ddd")</f>
        <v>Wed</v>
      </c>
      <c r="H527" s="1">
        <v>41818</v>
      </c>
      <c r="I527" t="s">
        <v>185</v>
      </c>
      <c r="J527" t="s">
        <v>3029</v>
      </c>
      <c r="K527" t="s">
        <v>3030</v>
      </c>
      <c r="L527" t="s">
        <v>40</v>
      </c>
      <c r="M527" t="s">
        <v>26</v>
      </c>
      <c r="N527" t="s">
        <v>41</v>
      </c>
      <c r="O527" t="s">
        <v>42</v>
      </c>
      <c r="P527">
        <v>90049</v>
      </c>
      <c r="Q527" t="s">
        <v>43</v>
      </c>
      <c r="R527" t="s">
        <v>3155</v>
      </c>
      <c r="S527" t="s">
        <v>31</v>
      </c>
      <c r="T527" t="s">
        <v>55</v>
      </c>
      <c r="U527" t="s">
        <v>3156</v>
      </c>
      <c r="V527" s="3">
        <v>447.84</v>
      </c>
      <c r="W527">
        <v>5</v>
      </c>
      <c r="X527" s="2">
        <v>0.2</v>
      </c>
      <c r="Y527" s="13">
        <v>11.196</v>
      </c>
      <c r="Z527" s="2">
        <f>Y527/V527</f>
        <v>2.5000000000000001E-2</v>
      </c>
    </row>
    <row r="528" spans="1:26" x14ac:dyDescent="0.25">
      <c r="A528">
        <v>1099</v>
      </c>
      <c r="B528" t="s">
        <v>3157</v>
      </c>
      <c r="C528" s="1">
        <v>42535</v>
      </c>
      <c r="D528">
        <f>YEAR(C528)</f>
        <v>2016</v>
      </c>
      <c r="E528">
        <f>MONTH(C528)</f>
        <v>6</v>
      </c>
      <c r="F528" t="str">
        <f>TEXT(Table1[[#This Row],[Order Date]],"mmm")</f>
        <v>Jun</v>
      </c>
      <c r="G528" t="str">
        <f>TEXT(Table1[[#This Row],[Order Date]],"ddd")</f>
        <v>Tue</v>
      </c>
      <c r="H528" s="1">
        <v>42538</v>
      </c>
      <c r="I528" t="s">
        <v>185</v>
      </c>
      <c r="J528" t="s">
        <v>3158</v>
      </c>
      <c r="K528" t="s">
        <v>3159</v>
      </c>
      <c r="L528" t="s">
        <v>101</v>
      </c>
      <c r="M528" t="s">
        <v>26</v>
      </c>
      <c r="N528" t="s">
        <v>126</v>
      </c>
      <c r="O528" t="s">
        <v>42</v>
      </c>
      <c r="P528">
        <v>94122</v>
      </c>
      <c r="Q528" t="s">
        <v>43</v>
      </c>
      <c r="R528" t="s">
        <v>3160</v>
      </c>
      <c r="S528" t="s">
        <v>45</v>
      </c>
      <c r="T528" t="s">
        <v>67</v>
      </c>
      <c r="U528" t="s">
        <v>3161</v>
      </c>
      <c r="V528" s="3">
        <v>7.04</v>
      </c>
      <c r="W528">
        <v>4</v>
      </c>
      <c r="X528" s="2">
        <v>0</v>
      </c>
      <c r="Y528" s="13">
        <v>2.0415999999999999</v>
      </c>
      <c r="Z528" s="2">
        <f>Y528/V528</f>
        <v>0.28999999999999998</v>
      </c>
    </row>
    <row r="529" spans="1:26" x14ac:dyDescent="0.25">
      <c r="A529">
        <v>1103</v>
      </c>
      <c r="B529" t="s">
        <v>3166</v>
      </c>
      <c r="C529" s="1">
        <v>42846</v>
      </c>
      <c r="D529">
        <f>YEAR(C529)</f>
        <v>2017</v>
      </c>
      <c r="E529">
        <f>MONTH(C529)</f>
        <v>4</v>
      </c>
      <c r="F529" t="str">
        <f>TEXT(Table1[[#This Row],[Order Date]],"mmm")</f>
        <v>Apr</v>
      </c>
      <c r="G529" t="str">
        <f>TEXT(Table1[[#This Row],[Order Date]],"ddd")</f>
        <v>Fri</v>
      </c>
      <c r="H529" s="1">
        <v>42852</v>
      </c>
      <c r="I529" t="s">
        <v>49</v>
      </c>
      <c r="J529" t="s">
        <v>2141</v>
      </c>
      <c r="K529" t="s">
        <v>2142</v>
      </c>
      <c r="L529" t="s">
        <v>25</v>
      </c>
      <c r="M529" t="s">
        <v>26</v>
      </c>
      <c r="N529" t="s">
        <v>181</v>
      </c>
      <c r="O529" t="s">
        <v>103</v>
      </c>
      <c r="P529">
        <v>77041</v>
      </c>
      <c r="Q529" t="s">
        <v>104</v>
      </c>
      <c r="R529" t="s">
        <v>1204</v>
      </c>
      <c r="S529" t="s">
        <v>45</v>
      </c>
      <c r="T529" t="s">
        <v>74</v>
      </c>
      <c r="U529" t="s">
        <v>1205</v>
      </c>
      <c r="V529" s="3">
        <v>2.694</v>
      </c>
      <c r="W529">
        <v>3</v>
      </c>
      <c r="X529" s="2">
        <v>0.8</v>
      </c>
      <c r="Y529" s="13">
        <v>-4.7145000000000001</v>
      </c>
      <c r="Z529" s="2">
        <f>Y529/V529</f>
        <v>-1.75</v>
      </c>
    </row>
    <row r="530" spans="1:26" x14ac:dyDescent="0.25">
      <c r="A530">
        <v>1105</v>
      </c>
      <c r="B530" t="s">
        <v>3167</v>
      </c>
      <c r="C530" s="1">
        <v>42664</v>
      </c>
      <c r="D530">
        <f>YEAR(C530)</f>
        <v>2016</v>
      </c>
      <c r="E530">
        <f>MONTH(C530)</f>
        <v>10</v>
      </c>
      <c r="F530" t="str">
        <f>TEXT(Table1[[#This Row],[Order Date]],"mmm")</f>
        <v>Oct</v>
      </c>
      <c r="G530" t="str">
        <f>TEXT(Table1[[#This Row],[Order Date]],"ddd")</f>
        <v>Fri</v>
      </c>
      <c r="H530" s="1">
        <v>42670</v>
      </c>
      <c r="I530" t="s">
        <v>49</v>
      </c>
      <c r="J530" t="s">
        <v>3168</v>
      </c>
      <c r="K530" t="s">
        <v>3169</v>
      </c>
      <c r="L530" t="s">
        <v>25</v>
      </c>
      <c r="M530" t="s">
        <v>26</v>
      </c>
      <c r="N530" t="s">
        <v>2803</v>
      </c>
      <c r="O530" t="s">
        <v>42</v>
      </c>
      <c r="P530">
        <v>92503</v>
      </c>
      <c r="Q530" t="s">
        <v>43</v>
      </c>
      <c r="R530" t="s">
        <v>3170</v>
      </c>
      <c r="S530" t="s">
        <v>45</v>
      </c>
      <c r="T530" t="s">
        <v>89</v>
      </c>
      <c r="U530" t="s">
        <v>3171</v>
      </c>
      <c r="V530" s="3">
        <v>22.92</v>
      </c>
      <c r="W530">
        <v>3</v>
      </c>
      <c r="X530" s="2">
        <v>0</v>
      </c>
      <c r="Y530" s="13">
        <v>11.2308</v>
      </c>
      <c r="Z530" s="2">
        <f>Y530/V530</f>
        <v>0.49</v>
      </c>
    </row>
    <row r="531" spans="1:26" x14ac:dyDescent="0.25">
      <c r="A531">
        <v>1106</v>
      </c>
      <c r="B531" t="s">
        <v>3172</v>
      </c>
      <c r="C531" s="1">
        <v>42693</v>
      </c>
      <c r="D531">
        <f>YEAR(C531)</f>
        <v>2016</v>
      </c>
      <c r="E531">
        <f>MONTH(C531)</f>
        <v>11</v>
      </c>
      <c r="F531" t="str">
        <f>TEXT(Table1[[#This Row],[Order Date]],"mmm")</f>
        <v>Nov</v>
      </c>
      <c r="G531" t="str">
        <f>TEXT(Table1[[#This Row],[Order Date]],"ddd")</f>
        <v>Sat</v>
      </c>
      <c r="H531" s="1">
        <v>42698</v>
      </c>
      <c r="I531" t="s">
        <v>49</v>
      </c>
      <c r="J531" t="s">
        <v>153</v>
      </c>
      <c r="K531" t="s">
        <v>154</v>
      </c>
      <c r="L531" t="s">
        <v>25</v>
      </c>
      <c r="M531" t="s">
        <v>26</v>
      </c>
      <c r="N531" t="s">
        <v>181</v>
      </c>
      <c r="O531" t="s">
        <v>103</v>
      </c>
      <c r="P531">
        <v>77041</v>
      </c>
      <c r="Q531" t="s">
        <v>104</v>
      </c>
      <c r="R531" t="s">
        <v>826</v>
      </c>
      <c r="S531" t="s">
        <v>45</v>
      </c>
      <c r="T531" t="s">
        <v>58</v>
      </c>
      <c r="U531" t="s">
        <v>827</v>
      </c>
      <c r="V531" s="3">
        <v>100.70399999999999</v>
      </c>
      <c r="W531">
        <v>6</v>
      </c>
      <c r="X531" s="2">
        <v>0.2</v>
      </c>
      <c r="Y531" s="13">
        <v>-16.3644</v>
      </c>
      <c r="Z531" s="2">
        <f>Y531/V531</f>
        <v>-0.16250000000000001</v>
      </c>
    </row>
    <row r="532" spans="1:26" x14ac:dyDescent="0.25">
      <c r="A532">
        <v>1114</v>
      </c>
      <c r="B532" t="s">
        <v>3180</v>
      </c>
      <c r="C532" s="1">
        <v>43087</v>
      </c>
      <c r="D532">
        <f>YEAR(C532)</f>
        <v>2017</v>
      </c>
      <c r="E532">
        <f>MONTH(C532)</f>
        <v>12</v>
      </c>
      <c r="F532" t="str">
        <f>TEXT(Table1[[#This Row],[Order Date]],"mmm")</f>
        <v>Dec</v>
      </c>
      <c r="G532" t="str">
        <f>TEXT(Table1[[#This Row],[Order Date]],"ddd")</f>
        <v>Mon</v>
      </c>
      <c r="H532" s="1">
        <v>43092</v>
      </c>
      <c r="I532" t="s">
        <v>22</v>
      </c>
      <c r="J532" t="s">
        <v>1316</v>
      </c>
      <c r="K532" t="s">
        <v>1317</v>
      </c>
      <c r="L532" t="s">
        <v>25</v>
      </c>
      <c r="M532" t="s">
        <v>26</v>
      </c>
      <c r="N532" t="s">
        <v>3181</v>
      </c>
      <c r="O532" t="s">
        <v>42</v>
      </c>
      <c r="P532">
        <v>92024</v>
      </c>
      <c r="Q532" t="s">
        <v>43</v>
      </c>
      <c r="R532" t="s">
        <v>2703</v>
      </c>
      <c r="S532" t="s">
        <v>45</v>
      </c>
      <c r="T532" t="s">
        <v>74</v>
      </c>
      <c r="U532" t="s">
        <v>2704</v>
      </c>
      <c r="V532" s="3">
        <v>46.671999999999997</v>
      </c>
      <c r="W532">
        <v>2</v>
      </c>
      <c r="X532" s="2">
        <v>0.2</v>
      </c>
      <c r="Y532" s="13">
        <v>16.3352</v>
      </c>
      <c r="Z532" s="2">
        <f>Y532/V532</f>
        <v>0.35000000000000003</v>
      </c>
    </row>
    <row r="533" spans="1:26" x14ac:dyDescent="0.25">
      <c r="A533">
        <v>1117</v>
      </c>
      <c r="B533" t="s">
        <v>3182</v>
      </c>
      <c r="C533" s="1">
        <v>42573</v>
      </c>
      <c r="D533">
        <f>YEAR(C533)</f>
        <v>2016</v>
      </c>
      <c r="E533">
        <f>MONTH(C533)</f>
        <v>7</v>
      </c>
      <c r="F533" t="str">
        <f>TEXT(Table1[[#This Row],[Order Date]],"mmm")</f>
        <v>Jul</v>
      </c>
      <c r="G533" t="str">
        <f>TEXT(Table1[[#This Row],[Order Date]],"ddd")</f>
        <v>Fri</v>
      </c>
      <c r="H533" s="1">
        <v>42575</v>
      </c>
      <c r="I533" t="s">
        <v>22</v>
      </c>
      <c r="J533" t="s">
        <v>3183</v>
      </c>
      <c r="K533" t="s">
        <v>3184</v>
      </c>
      <c r="L533" t="s">
        <v>40</v>
      </c>
      <c r="M533" t="s">
        <v>26</v>
      </c>
      <c r="N533" t="s">
        <v>126</v>
      </c>
      <c r="O533" t="s">
        <v>42</v>
      </c>
      <c r="P533">
        <v>94110</v>
      </c>
      <c r="Q533" t="s">
        <v>43</v>
      </c>
      <c r="R533" t="s">
        <v>1424</v>
      </c>
      <c r="S533" t="s">
        <v>45</v>
      </c>
      <c r="T533" t="s">
        <v>46</v>
      </c>
      <c r="U533" t="s">
        <v>1425</v>
      </c>
      <c r="V533" s="3">
        <v>6.3</v>
      </c>
      <c r="W533">
        <v>2</v>
      </c>
      <c r="X533" s="2">
        <v>0</v>
      </c>
      <c r="Y533" s="13">
        <v>3.024</v>
      </c>
      <c r="Z533" s="2">
        <f>Y533/V533</f>
        <v>0.48000000000000004</v>
      </c>
    </row>
    <row r="534" spans="1:26" x14ac:dyDescent="0.25">
      <c r="A534">
        <v>1118</v>
      </c>
      <c r="B534" t="s">
        <v>3185</v>
      </c>
      <c r="C534" s="1">
        <v>42251</v>
      </c>
      <c r="D534">
        <f>YEAR(C534)</f>
        <v>2015</v>
      </c>
      <c r="E534">
        <f>MONTH(C534)</f>
        <v>9</v>
      </c>
      <c r="F534" t="str">
        <f>TEXT(Table1[[#This Row],[Order Date]],"mmm")</f>
        <v>Sep</v>
      </c>
      <c r="G534" t="str">
        <f>TEXT(Table1[[#This Row],[Order Date]],"ddd")</f>
        <v>Fri</v>
      </c>
      <c r="H534" s="1">
        <v>42255</v>
      </c>
      <c r="I534" t="s">
        <v>49</v>
      </c>
      <c r="J534" t="s">
        <v>3186</v>
      </c>
      <c r="K534" t="s">
        <v>3187</v>
      </c>
      <c r="L534" t="s">
        <v>25</v>
      </c>
      <c r="M534" t="s">
        <v>26</v>
      </c>
      <c r="N534" t="s">
        <v>3188</v>
      </c>
      <c r="O534" t="s">
        <v>1258</v>
      </c>
      <c r="P534">
        <v>30076</v>
      </c>
      <c r="Q534" t="s">
        <v>29</v>
      </c>
      <c r="R534" t="s">
        <v>1237</v>
      </c>
      <c r="S534" t="s">
        <v>45</v>
      </c>
      <c r="T534" t="s">
        <v>89</v>
      </c>
      <c r="U534" t="s">
        <v>1426</v>
      </c>
      <c r="V534" s="3">
        <v>279.89999999999998</v>
      </c>
      <c r="W534">
        <v>5</v>
      </c>
      <c r="X534" s="2">
        <v>0</v>
      </c>
      <c r="Y534" s="13">
        <v>137.15100000000001</v>
      </c>
      <c r="Z534" s="2">
        <f>Y534/V534</f>
        <v>0.4900000000000001</v>
      </c>
    </row>
    <row r="535" spans="1:26" x14ac:dyDescent="0.25">
      <c r="A535">
        <v>1122</v>
      </c>
      <c r="B535" t="s">
        <v>3191</v>
      </c>
      <c r="C535" s="1">
        <v>41659</v>
      </c>
      <c r="D535">
        <f>YEAR(C535)</f>
        <v>2014</v>
      </c>
      <c r="E535">
        <f>MONTH(C535)</f>
        <v>1</v>
      </c>
      <c r="F535" t="str">
        <f>TEXT(Table1[[#This Row],[Order Date]],"mmm")</f>
        <v>Jan</v>
      </c>
      <c r="G535" t="str">
        <f>TEXT(Table1[[#This Row],[Order Date]],"ddd")</f>
        <v>Mon</v>
      </c>
      <c r="H535" s="1">
        <v>41665</v>
      </c>
      <c r="I535" t="s">
        <v>49</v>
      </c>
      <c r="J535" t="s">
        <v>2706</v>
      </c>
      <c r="K535" t="s">
        <v>2707</v>
      </c>
      <c r="L535" t="s">
        <v>25</v>
      </c>
      <c r="M535" t="s">
        <v>26</v>
      </c>
      <c r="N535" t="s">
        <v>3192</v>
      </c>
      <c r="O535" t="s">
        <v>1680</v>
      </c>
      <c r="P535">
        <v>72401</v>
      </c>
      <c r="Q535" t="s">
        <v>29</v>
      </c>
      <c r="R535" t="s">
        <v>3193</v>
      </c>
      <c r="S535" t="s">
        <v>70</v>
      </c>
      <c r="T535" t="s">
        <v>71</v>
      </c>
      <c r="U535" t="s">
        <v>3194</v>
      </c>
      <c r="V535" s="3">
        <v>699.93</v>
      </c>
      <c r="W535">
        <v>7</v>
      </c>
      <c r="X535" s="2">
        <v>0</v>
      </c>
      <c r="Y535" s="13">
        <v>181.98179999999999</v>
      </c>
      <c r="Z535" s="2">
        <f>Y535/V535</f>
        <v>0.26</v>
      </c>
    </row>
    <row r="536" spans="1:26" x14ac:dyDescent="0.25">
      <c r="A536">
        <v>1128</v>
      </c>
      <c r="B536" t="s">
        <v>3198</v>
      </c>
      <c r="C536" s="1">
        <v>42065</v>
      </c>
      <c r="D536">
        <f>YEAR(C536)</f>
        <v>2015</v>
      </c>
      <c r="E536">
        <f>MONTH(C536)</f>
        <v>3</v>
      </c>
      <c r="F536" t="str">
        <f>TEXT(Table1[[#This Row],[Order Date]],"mmm")</f>
        <v>Mar</v>
      </c>
      <c r="G536" t="str">
        <f>TEXT(Table1[[#This Row],[Order Date]],"ddd")</f>
        <v>Mon</v>
      </c>
      <c r="H536" s="1">
        <v>42070</v>
      </c>
      <c r="I536" t="s">
        <v>49</v>
      </c>
      <c r="J536" t="s">
        <v>468</v>
      </c>
      <c r="K536" t="s">
        <v>469</v>
      </c>
      <c r="L536" t="s">
        <v>101</v>
      </c>
      <c r="M536" t="s">
        <v>26</v>
      </c>
      <c r="N536" t="s">
        <v>1448</v>
      </c>
      <c r="O536" t="s">
        <v>251</v>
      </c>
      <c r="P536">
        <v>47374</v>
      </c>
      <c r="Q536" t="s">
        <v>104</v>
      </c>
      <c r="R536" t="s">
        <v>1544</v>
      </c>
      <c r="S536" t="s">
        <v>45</v>
      </c>
      <c r="T536" t="s">
        <v>67</v>
      </c>
      <c r="U536" t="s">
        <v>1545</v>
      </c>
      <c r="V536" s="3">
        <v>10.16</v>
      </c>
      <c r="W536">
        <v>1</v>
      </c>
      <c r="X536" s="2">
        <v>0</v>
      </c>
      <c r="Y536" s="13">
        <v>2.6415999999999999</v>
      </c>
      <c r="Z536" s="2">
        <f>Y536/V536</f>
        <v>0.26</v>
      </c>
    </row>
    <row r="537" spans="1:26" x14ac:dyDescent="0.25">
      <c r="A537">
        <v>1130</v>
      </c>
      <c r="B537" t="s">
        <v>3199</v>
      </c>
      <c r="C537" s="1">
        <v>42472</v>
      </c>
      <c r="D537">
        <f>YEAR(C537)</f>
        <v>2016</v>
      </c>
      <c r="E537">
        <f>MONTH(C537)</f>
        <v>4</v>
      </c>
      <c r="F537" t="str">
        <f>TEXT(Table1[[#This Row],[Order Date]],"mmm")</f>
        <v>Apr</v>
      </c>
      <c r="G537" t="str">
        <f>TEXT(Table1[[#This Row],[Order Date]],"ddd")</f>
        <v>Tue</v>
      </c>
      <c r="H537" s="1">
        <v>42476</v>
      </c>
      <c r="I537" t="s">
        <v>49</v>
      </c>
      <c r="J537" t="s">
        <v>1759</v>
      </c>
      <c r="K537" t="s">
        <v>1760</v>
      </c>
      <c r="L537" t="s">
        <v>25</v>
      </c>
      <c r="M537" t="s">
        <v>26</v>
      </c>
      <c r="N537" t="s">
        <v>311</v>
      </c>
      <c r="O537" t="s">
        <v>312</v>
      </c>
      <c r="P537">
        <v>22153</v>
      </c>
      <c r="Q537" t="s">
        <v>29</v>
      </c>
      <c r="R537" t="s">
        <v>3200</v>
      </c>
      <c r="S537" t="s">
        <v>31</v>
      </c>
      <c r="T537" t="s">
        <v>55</v>
      </c>
      <c r="U537" t="s">
        <v>3201</v>
      </c>
      <c r="V537" s="3">
        <v>343.92</v>
      </c>
      <c r="W537">
        <v>4</v>
      </c>
      <c r="X537" s="2">
        <v>0</v>
      </c>
      <c r="Y537" s="13">
        <v>75.662400000000005</v>
      </c>
      <c r="Z537" s="2">
        <f>Y537/V537</f>
        <v>0.22</v>
      </c>
    </row>
    <row r="538" spans="1:26" x14ac:dyDescent="0.25">
      <c r="A538">
        <v>1133</v>
      </c>
      <c r="B538" t="s">
        <v>3204</v>
      </c>
      <c r="C538" s="1">
        <v>42710</v>
      </c>
      <c r="D538">
        <f>YEAR(C538)</f>
        <v>2016</v>
      </c>
      <c r="E538">
        <f>MONTH(C538)</f>
        <v>12</v>
      </c>
      <c r="F538" t="str">
        <f>TEXT(Table1[[#This Row],[Order Date]],"mmm")</f>
        <v>Dec</v>
      </c>
      <c r="G538" t="str">
        <f>TEXT(Table1[[#This Row],[Order Date]],"ddd")</f>
        <v>Tue</v>
      </c>
      <c r="H538" s="1">
        <v>42711</v>
      </c>
      <c r="I538" t="s">
        <v>185</v>
      </c>
      <c r="J538" t="s">
        <v>506</v>
      </c>
      <c r="K538" t="s">
        <v>507</v>
      </c>
      <c r="L538" t="s">
        <v>40</v>
      </c>
      <c r="M538" t="s">
        <v>26</v>
      </c>
      <c r="N538" t="s">
        <v>3205</v>
      </c>
      <c r="O538" t="s">
        <v>42</v>
      </c>
      <c r="P538">
        <v>94509</v>
      </c>
      <c r="Q538" t="s">
        <v>43</v>
      </c>
      <c r="R538" t="s">
        <v>1047</v>
      </c>
      <c r="S538" t="s">
        <v>45</v>
      </c>
      <c r="T538" t="s">
        <v>89</v>
      </c>
      <c r="U538" t="s">
        <v>1048</v>
      </c>
      <c r="V538" s="3">
        <v>19.440000000000001</v>
      </c>
      <c r="W538">
        <v>3</v>
      </c>
      <c r="X538" s="2">
        <v>0</v>
      </c>
      <c r="Y538" s="13">
        <v>9.3312000000000008</v>
      </c>
      <c r="Z538" s="2">
        <f>Y538/V538</f>
        <v>0.48000000000000004</v>
      </c>
    </row>
    <row r="539" spans="1:26" x14ac:dyDescent="0.25">
      <c r="A539">
        <v>1134</v>
      </c>
      <c r="B539" t="s">
        <v>3206</v>
      </c>
      <c r="C539" s="1">
        <v>42526</v>
      </c>
      <c r="D539">
        <f>YEAR(C539)</f>
        <v>2016</v>
      </c>
      <c r="E539">
        <f>MONTH(C539)</f>
        <v>6</v>
      </c>
      <c r="F539" t="str">
        <f>TEXT(Table1[[#This Row],[Order Date]],"mmm")</f>
        <v>Jun</v>
      </c>
      <c r="G539" t="str">
        <f>TEXT(Table1[[#This Row],[Order Date]],"ddd")</f>
        <v>Sun</v>
      </c>
      <c r="H539" s="1">
        <v>42530</v>
      </c>
      <c r="I539" t="s">
        <v>49</v>
      </c>
      <c r="J539" t="s">
        <v>1583</v>
      </c>
      <c r="K539" t="s">
        <v>1584</v>
      </c>
      <c r="L539" t="s">
        <v>101</v>
      </c>
      <c r="M539" t="s">
        <v>26</v>
      </c>
      <c r="N539" t="s">
        <v>143</v>
      </c>
      <c r="O539" t="s">
        <v>144</v>
      </c>
      <c r="P539">
        <v>19134</v>
      </c>
      <c r="Q539" t="s">
        <v>145</v>
      </c>
      <c r="R539" t="s">
        <v>214</v>
      </c>
      <c r="S539" t="s">
        <v>45</v>
      </c>
      <c r="T539" t="s">
        <v>58</v>
      </c>
      <c r="U539" t="s">
        <v>215</v>
      </c>
      <c r="V539" s="3">
        <v>124.608</v>
      </c>
      <c r="W539">
        <v>4</v>
      </c>
      <c r="X539" s="2">
        <v>0.2</v>
      </c>
      <c r="Y539" s="13">
        <v>-23.364000000000001</v>
      </c>
      <c r="Z539" s="2">
        <f>Y539/V539</f>
        <v>-0.1875</v>
      </c>
    </row>
    <row r="540" spans="1:26" x14ac:dyDescent="0.25">
      <c r="A540">
        <v>1136</v>
      </c>
      <c r="B540" t="s">
        <v>3207</v>
      </c>
      <c r="C540" s="1">
        <v>42715</v>
      </c>
      <c r="D540">
        <f>YEAR(C540)</f>
        <v>2016</v>
      </c>
      <c r="E540">
        <f>MONTH(C540)</f>
        <v>12</v>
      </c>
      <c r="F540" t="str">
        <f>TEXT(Table1[[#This Row],[Order Date]],"mmm")</f>
        <v>Dec</v>
      </c>
      <c r="G540" t="str">
        <f>TEXT(Table1[[#This Row],[Order Date]],"ddd")</f>
        <v>Sun</v>
      </c>
      <c r="H540" s="1">
        <v>42715</v>
      </c>
      <c r="I540" t="s">
        <v>1276</v>
      </c>
      <c r="J540" t="s">
        <v>1957</v>
      </c>
      <c r="K540" t="s">
        <v>1958</v>
      </c>
      <c r="L540" t="s">
        <v>25</v>
      </c>
      <c r="M540" t="s">
        <v>26</v>
      </c>
      <c r="N540" t="s">
        <v>3208</v>
      </c>
      <c r="O540" t="s">
        <v>53</v>
      </c>
      <c r="P540">
        <v>33030</v>
      </c>
      <c r="Q540" t="s">
        <v>29</v>
      </c>
      <c r="R540" t="s">
        <v>3209</v>
      </c>
      <c r="S540" t="s">
        <v>45</v>
      </c>
      <c r="T540" t="s">
        <v>58</v>
      </c>
      <c r="U540" t="s">
        <v>3210</v>
      </c>
      <c r="V540" s="3">
        <v>85.224000000000004</v>
      </c>
      <c r="W540">
        <v>3</v>
      </c>
      <c r="X540" s="2">
        <v>0.2</v>
      </c>
      <c r="Y540" s="13">
        <v>7.4570999999999996</v>
      </c>
      <c r="Z540" s="2">
        <f>Y540/V540</f>
        <v>8.7499999999999994E-2</v>
      </c>
    </row>
    <row r="541" spans="1:26" x14ac:dyDescent="0.25">
      <c r="A541">
        <v>1137</v>
      </c>
      <c r="B541" t="s">
        <v>3211</v>
      </c>
      <c r="C541" s="1">
        <v>42686</v>
      </c>
      <c r="D541">
        <f>YEAR(C541)</f>
        <v>2016</v>
      </c>
      <c r="E541">
        <f>MONTH(C541)</f>
        <v>11</v>
      </c>
      <c r="F541" t="str">
        <f>TEXT(Table1[[#This Row],[Order Date]],"mmm")</f>
        <v>Nov</v>
      </c>
      <c r="G541" t="str">
        <f>TEXT(Table1[[#This Row],[Order Date]],"ddd")</f>
        <v>Sat</v>
      </c>
      <c r="H541" s="1">
        <v>42689</v>
      </c>
      <c r="I541" t="s">
        <v>22</v>
      </c>
      <c r="J541" t="s">
        <v>3212</v>
      </c>
      <c r="K541" t="s">
        <v>3213</v>
      </c>
      <c r="L541" t="s">
        <v>40</v>
      </c>
      <c r="M541" t="s">
        <v>26</v>
      </c>
      <c r="N541" t="s">
        <v>3214</v>
      </c>
      <c r="O541" t="s">
        <v>251</v>
      </c>
      <c r="P541">
        <v>46350</v>
      </c>
      <c r="Q541" t="s">
        <v>104</v>
      </c>
      <c r="R541" t="s">
        <v>3215</v>
      </c>
      <c r="S541" t="s">
        <v>45</v>
      </c>
      <c r="T541" t="s">
        <v>170</v>
      </c>
      <c r="U541" t="s">
        <v>3216</v>
      </c>
      <c r="V541" s="3">
        <v>287.52</v>
      </c>
      <c r="W541">
        <v>8</v>
      </c>
      <c r="X541" s="2">
        <v>0</v>
      </c>
      <c r="Y541" s="13">
        <v>129.38399999999999</v>
      </c>
      <c r="Z541" s="2">
        <f>Y541/V541</f>
        <v>0.44999999999999996</v>
      </c>
    </row>
    <row r="542" spans="1:26" x14ac:dyDescent="0.25">
      <c r="A542">
        <v>1142</v>
      </c>
      <c r="B542" t="s">
        <v>3219</v>
      </c>
      <c r="C542" s="1">
        <v>41911</v>
      </c>
      <c r="D542">
        <f>YEAR(C542)</f>
        <v>2014</v>
      </c>
      <c r="E542">
        <f>MONTH(C542)</f>
        <v>9</v>
      </c>
      <c r="F542" t="str">
        <f>TEXT(Table1[[#This Row],[Order Date]],"mmm")</f>
        <v>Sep</v>
      </c>
      <c r="G542" t="str">
        <f>TEXT(Table1[[#This Row],[Order Date]],"ddd")</f>
        <v>Mon</v>
      </c>
      <c r="H542" s="1">
        <v>41915</v>
      </c>
      <c r="I542" t="s">
        <v>49</v>
      </c>
      <c r="J542" t="s">
        <v>2250</v>
      </c>
      <c r="K542" t="s">
        <v>2251</v>
      </c>
      <c r="L542" t="s">
        <v>25</v>
      </c>
      <c r="M542" t="s">
        <v>26</v>
      </c>
      <c r="N542" t="s">
        <v>41</v>
      </c>
      <c r="O542" t="s">
        <v>42</v>
      </c>
      <c r="P542">
        <v>90045</v>
      </c>
      <c r="Q542" t="s">
        <v>43</v>
      </c>
      <c r="R542" t="s">
        <v>2851</v>
      </c>
      <c r="S542" t="s">
        <v>31</v>
      </c>
      <c r="T542" t="s">
        <v>64</v>
      </c>
      <c r="U542" t="s">
        <v>2852</v>
      </c>
      <c r="V542" s="3">
        <v>204.6</v>
      </c>
      <c r="W542">
        <v>2</v>
      </c>
      <c r="X542" s="2">
        <v>0</v>
      </c>
      <c r="Y542" s="13">
        <v>53.195999999999998</v>
      </c>
      <c r="Z542" s="2">
        <f>Y542/V542</f>
        <v>0.26</v>
      </c>
    </row>
    <row r="543" spans="1:26" x14ac:dyDescent="0.25">
      <c r="A543">
        <v>1147</v>
      </c>
      <c r="B543" t="s">
        <v>3224</v>
      </c>
      <c r="C543" s="1">
        <v>42098</v>
      </c>
      <c r="D543">
        <f>YEAR(C543)</f>
        <v>2015</v>
      </c>
      <c r="E543">
        <f>MONTH(C543)</f>
        <v>4</v>
      </c>
      <c r="F543" t="str">
        <f>TEXT(Table1[[#This Row],[Order Date]],"mmm")</f>
        <v>Apr</v>
      </c>
      <c r="G543" t="str">
        <f>TEXT(Table1[[#This Row],[Order Date]],"ddd")</f>
        <v>Sat</v>
      </c>
      <c r="H543" s="1">
        <v>42098</v>
      </c>
      <c r="I543" t="s">
        <v>1276</v>
      </c>
      <c r="J543" t="s">
        <v>3225</v>
      </c>
      <c r="K543" t="s">
        <v>3226</v>
      </c>
      <c r="L543" t="s">
        <v>25</v>
      </c>
      <c r="M543" t="s">
        <v>26</v>
      </c>
      <c r="N543" t="s">
        <v>3227</v>
      </c>
      <c r="O543" t="s">
        <v>235</v>
      </c>
      <c r="P543">
        <v>48911</v>
      </c>
      <c r="Q543" t="s">
        <v>104</v>
      </c>
      <c r="R543" t="s">
        <v>3228</v>
      </c>
      <c r="S543" t="s">
        <v>45</v>
      </c>
      <c r="T543" t="s">
        <v>77</v>
      </c>
      <c r="U543" t="s">
        <v>3229</v>
      </c>
      <c r="V543" s="3">
        <v>644.07600000000002</v>
      </c>
      <c r="W543">
        <v>2</v>
      </c>
      <c r="X543" s="2">
        <v>0.1</v>
      </c>
      <c r="Y543" s="13">
        <v>107.346</v>
      </c>
      <c r="Z543" s="2">
        <f>Y543/V543</f>
        <v>0.16666666666666666</v>
      </c>
    </row>
    <row r="544" spans="1:26" x14ac:dyDescent="0.25">
      <c r="A544">
        <v>1152</v>
      </c>
      <c r="B544" t="s">
        <v>3235</v>
      </c>
      <c r="C544" s="1">
        <v>42132</v>
      </c>
      <c r="D544">
        <f>YEAR(C544)</f>
        <v>2015</v>
      </c>
      <c r="E544">
        <f>MONTH(C544)</f>
        <v>5</v>
      </c>
      <c r="F544" t="str">
        <f>TEXT(Table1[[#This Row],[Order Date]],"mmm")</f>
        <v>May</v>
      </c>
      <c r="G544" t="str">
        <f>TEXT(Table1[[#This Row],[Order Date]],"ddd")</f>
        <v>Fri</v>
      </c>
      <c r="H544" s="1">
        <v>42138</v>
      </c>
      <c r="I544" t="s">
        <v>49</v>
      </c>
      <c r="J544" t="s">
        <v>987</v>
      </c>
      <c r="K544" t="s">
        <v>988</v>
      </c>
      <c r="L544" t="s">
        <v>40</v>
      </c>
      <c r="M544" t="s">
        <v>26</v>
      </c>
      <c r="N544" t="s">
        <v>3236</v>
      </c>
      <c r="O544" t="s">
        <v>491</v>
      </c>
      <c r="P544">
        <v>44221</v>
      </c>
      <c r="Q544" t="s">
        <v>145</v>
      </c>
      <c r="R544" t="s">
        <v>3237</v>
      </c>
      <c r="S544" t="s">
        <v>31</v>
      </c>
      <c r="T544" t="s">
        <v>64</v>
      </c>
      <c r="U544" t="s">
        <v>3238</v>
      </c>
      <c r="V544" s="3">
        <v>8.3520000000000003</v>
      </c>
      <c r="W544">
        <v>6</v>
      </c>
      <c r="X544" s="2">
        <v>0.2</v>
      </c>
      <c r="Y544" s="13">
        <v>1.2527999999999999</v>
      </c>
      <c r="Z544" s="2">
        <f>Y544/V544</f>
        <v>0.15</v>
      </c>
    </row>
    <row r="545" spans="1:26" x14ac:dyDescent="0.25">
      <c r="A545">
        <v>1153</v>
      </c>
      <c r="B545" t="s">
        <v>3239</v>
      </c>
      <c r="C545" s="1">
        <v>42735</v>
      </c>
      <c r="D545">
        <f>YEAR(C545)</f>
        <v>2016</v>
      </c>
      <c r="E545">
        <f>MONTH(C545)</f>
        <v>12</v>
      </c>
      <c r="F545" t="str">
        <f>TEXT(Table1[[#This Row],[Order Date]],"mmm")</f>
        <v>Dec</v>
      </c>
      <c r="G545" t="str">
        <f>TEXT(Table1[[#This Row],[Order Date]],"ddd")</f>
        <v>Sat</v>
      </c>
      <c r="H545" s="1">
        <v>42741</v>
      </c>
      <c r="I545" t="s">
        <v>49</v>
      </c>
      <c r="J545" t="s">
        <v>1069</v>
      </c>
      <c r="K545" t="s">
        <v>1070</v>
      </c>
      <c r="L545" t="s">
        <v>40</v>
      </c>
      <c r="M545" t="s">
        <v>26</v>
      </c>
      <c r="N545" t="s">
        <v>3240</v>
      </c>
      <c r="O545" t="s">
        <v>1379</v>
      </c>
      <c r="P545">
        <v>89502</v>
      </c>
      <c r="Q545" t="s">
        <v>43</v>
      </c>
      <c r="R545" t="s">
        <v>3241</v>
      </c>
      <c r="S545" t="s">
        <v>45</v>
      </c>
      <c r="T545" t="s">
        <v>67</v>
      </c>
      <c r="U545" t="s">
        <v>3242</v>
      </c>
      <c r="V545" s="3">
        <v>3.64</v>
      </c>
      <c r="W545">
        <v>2</v>
      </c>
      <c r="X545" s="2">
        <v>0</v>
      </c>
      <c r="Y545" s="13">
        <v>1.6379999999999999</v>
      </c>
      <c r="Z545" s="2">
        <f>Y545/V545</f>
        <v>0.44999999999999996</v>
      </c>
    </row>
    <row r="546" spans="1:26" x14ac:dyDescent="0.25">
      <c r="A546">
        <v>1155</v>
      </c>
      <c r="B546" t="s">
        <v>3243</v>
      </c>
      <c r="C546" s="1">
        <v>41993</v>
      </c>
      <c r="D546">
        <f>YEAR(C546)</f>
        <v>2014</v>
      </c>
      <c r="E546">
        <f>MONTH(C546)</f>
        <v>12</v>
      </c>
      <c r="F546" t="str">
        <f>TEXT(Table1[[#This Row],[Order Date]],"mmm")</f>
        <v>Dec</v>
      </c>
      <c r="G546" t="str">
        <f>TEXT(Table1[[#This Row],[Order Date]],"ddd")</f>
        <v>Sat</v>
      </c>
      <c r="H546" s="1">
        <v>41994</v>
      </c>
      <c r="I546" t="s">
        <v>185</v>
      </c>
      <c r="J546" t="s">
        <v>3148</v>
      </c>
      <c r="K546" t="s">
        <v>3149</v>
      </c>
      <c r="L546" t="s">
        <v>101</v>
      </c>
      <c r="M546" t="s">
        <v>26</v>
      </c>
      <c r="N546" t="s">
        <v>3244</v>
      </c>
      <c r="O546" t="s">
        <v>312</v>
      </c>
      <c r="P546">
        <v>22801</v>
      </c>
      <c r="Q546" t="s">
        <v>29</v>
      </c>
      <c r="R546" t="s">
        <v>3245</v>
      </c>
      <c r="S546" t="s">
        <v>45</v>
      </c>
      <c r="T546" t="s">
        <v>58</v>
      </c>
      <c r="U546" t="s">
        <v>3246</v>
      </c>
      <c r="V546" s="3">
        <v>122.48</v>
      </c>
      <c r="W546">
        <v>2</v>
      </c>
      <c r="X546" s="2">
        <v>0</v>
      </c>
      <c r="Y546" s="13">
        <v>0</v>
      </c>
      <c r="Z546" s="2">
        <f>Y546/V546</f>
        <v>0</v>
      </c>
    </row>
    <row r="547" spans="1:26" x14ac:dyDescent="0.25">
      <c r="A547">
        <v>1159</v>
      </c>
      <c r="B547" t="s">
        <v>3249</v>
      </c>
      <c r="C547" s="1">
        <v>42553</v>
      </c>
      <c r="D547">
        <f>YEAR(C547)</f>
        <v>2016</v>
      </c>
      <c r="E547">
        <f>MONTH(C547)</f>
        <v>7</v>
      </c>
      <c r="F547" t="str">
        <f>TEXT(Table1[[#This Row],[Order Date]],"mmm")</f>
        <v>Jul</v>
      </c>
      <c r="G547" t="str">
        <f>TEXT(Table1[[#This Row],[Order Date]],"ddd")</f>
        <v>Sat</v>
      </c>
      <c r="H547" s="1">
        <v>42558</v>
      </c>
      <c r="I547" t="s">
        <v>22</v>
      </c>
      <c r="J547" t="s">
        <v>2713</v>
      </c>
      <c r="K547" t="s">
        <v>2714</v>
      </c>
      <c r="L547" t="s">
        <v>40</v>
      </c>
      <c r="M547" t="s">
        <v>26</v>
      </c>
      <c r="N547" t="s">
        <v>41</v>
      </c>
      <c r="O547" t="s">
        <v>42</v>
      </c>
      <c r="P547">
        <v>90004</v>
      </c>
      <c r="Q547" t="s">
        <v>43</v>
      </c>
      <c r="R547" t="s">
        <v>3250</v>
      </c>
      <c r="S547" t="s">
        <v>31</v>
      </c>
      <c r="T547" t="s">
        <v>35</v>
      </c>
      <c r="U547" t="s">
        <v>3251</v>
      </c>
      <c r="V547" s="3">
        <v>195.184</v>
      </c>
      <c r="W547">
        <v>1</v>
      </c>
      <c r="X547" s="2">
        <v>0.2</v>
      </c>
      <c r="Y547" s="13">
        <v>19.5184</v>
      </c>
      <c r="Z547" s="2">
        <f>Y547/V547</f>
        <v>0.1</v>
      </c>
    </row>
    <row r="548" spans="1:26" x14ac:dyDescent="0.25">
      <c r="A548">
        <v>1160</v>
      </c>
      <c r="B548" t="s">
        <v>3252</v>
      </c>
      <c r="C548" s="1">
        <v>42915</v>
      </c>
      <c r="D548">
        <f>YEAR(C548)</f>
        <v>2017</v>
      </c>
      <c r="E548">
        <f>MONTH(C548)</f>
        <v>6</v>
      </c>
      <c r="F548" t="str">
        <f>TEXT(Table1[[#This Row],[Order Date]],"mmm")</f>
        <v>Jun</v>
      </c>
      <c r="G548" t="str">
        <f>TEXT(Table1[[#This Row],[Order Date]],"ddd")</f>
        <v>Thu</v>
      </c>
      <c r="H548" s="1">
        <v>42920</v>
      </c>
      <c r="I548" t="s">
        <v>49</v>
      </c>
      <c r="J548" t="s">
        <v>3253</v>
      </c>
      <c r="K548" t="s">
        <v>3254</v>
      </c>
      <c r="L548" t="s">
        <v>25</v>
      </c>
      <c r="M548" t="s">
        <v>26</v>
      </c>
      <c r="N548" t="s">
        <v>402</v>
      </c>
      <c r="O548" t="s">
        <v>226</v>
      </c>
      <c r="P548">
        <v>55407</v>
      </c>
      <c r="Q548" t="s">
        <v>104</v>
      </c>
      <c r="R548" t="s">
        <v>2476</v>
      </c>
      <c r="S548" t="s">
        <v>45</v>
      </c>
      <c r="T548" t="s">
        <v>77</v>
      </c>
      <c r="U548" t="s">
        <v>3255</v>
      </c>
      <c r="V548" s="3">
        <v>362.94</v>
      </c>
      <c r="W548">
        <v>3</v>
      </c>
      <c r="X548" s="2">
        <v>0</v>
      </c>
      <c r="Y548" s="13">
        <v>90.734999999999999</v>
      </c>
      <c r="Z548" s="2">
        <f>Y548/V548</f>
        <v>0.25</v>
      </c>
    </row>
    <row r="549" spans="1:26" x14ac:dyDescent="0.25">
      <c r="A549">
        <v>1162</v>
      </c>
      <c r="B549" t="s">
        <v>3256</v>
      </c>
      <c r="C549" s="1">
        <v>41883</v>
      </c>
      <c r="D549">
        <f>YEAR(C549)</f>
        <v>2014</v>
      </c>
      <c r="E549">
        <f>MONTH(C549)</f>
        <v>9</v>
      </c>
      <c r="F549" t="str">
        <f>TEXT(Table1[[#This Row],[Order Date]],"mmm")</f>
        <v>Sep</v>
      </c>
      <c r="G549" t="str">
        <f>TEXT(Table1[[#This Row],[Order Date]],"ddd")</f>
        <v>Mon</v>
      </c>
      <c r="H549" s="1">
        <v>41887</v>
      </c>
      <c r="I549" t="s">
        <v>22</v>
      </c>
      <c r="J549" t="s">
        <v>3257</v>
      </c>
      <c r="K549" t="s">
        <v>3258</v>
      </c>
      <c r="L549" t="s">
        <v>25</v>
      </c>
      <c r="M549" t="s">
        <v>26</v>
      </c>
      <c r="N549" t="s">
        <v>3259</v>
      </c>
      <c r="O549" t="s">
        <v>42</v>
      </c>
      <c r="P549">
        <v>92025</v>
      </c>
      <c r="Q549" t="s">
        <v>43</v>
      </c>
      <c r="R549" t="s">
        <v>172</v>
      </c>
      <c r="S549" t="s">
        <v>45</v>
      </c>
      <c r="T549" t="s">
        <v>67</v>
      </c>
      <c r="U549" t="s">
        <v>173</v>
      </c>
      <c r="V549" s="3">
        <v>53.94</v>
      </c>
      <c r="W549">
        <v>3</v>
      </c>
      <c r="X549" s="2">
        <v>0</v>
      </c>
      <c r="Y549" s="13">
        <v>15.6426</v>
      </c>
      <c r="Z549" s="2">
        <f>Y549/V549</f>
        <v>0.29000000000000004</v>
      </c>
    </row>
    <row r="550" spans="1:26" x14ac:dyDescent="0.25">
      <c r="A550">
        <v>1163</v>
      </c>
      <c r="B550" t="s">
        <v>3260</v>
      </c>
      <c r="C550" s="1">
        <v>41701</v>
      </c>
      <c r="D550">
        <f>YEAR(C550)</f>
        <v>2014</v>
      </c>
      <c r="E550">
        <f>MONTH(C550)</f>
        <v>3</v>
      </c>
      <c r="F550" t="str">
        <f>TEXT(Table1[[#This Row],[Order Date]],"mmm")</f>
        <v>Mar</v>
      </c>
      <c r="G550" t="str">
        <f>TEXT(Table1[[#This Row],[Order Date]],"ddd")</f>
        <v>Mon</v>
      </c>
      <c r="H550" s="1">
        <v>41706</v>
      </c>
      <c r="I550" t="s">
        <v>49</v>
      </c>
      <c r="J550" t="s">
        <v>3261</v>
      </c>
      <c r="K550" t="s">
        <v>3262</v>
      </c>
      <c r="L550" t="s">
        <v>101</v>
      </c>
      <c r="M550" t="s">
        <v>26</v>
      </c>
      <c r="N550" t="s">
        <v>263</v>
      </c>
      <c r="O550" t="s">
        <v>264</v>
      </c>
      <c r="P550">
        <v>10035</v>
      </c>
      <c r="Q550" t="s">
        <v>145</v>
      </c>
      <c r="R550" t="s">
        <v>3263</v>
      </c>
      <c r="S550" t="s">
        <v>70</v>
      </c>
      <c r="T550" t="s">
        <v>71</v>
      </c>
      <c r="U550" t="s">
        <v>3264</v>
      </c>
      <c r="V550" s="3">
        <v>9.99</v>
      </c>
      <c r="W550">
        <v>1</v>
      </c>
      <c r="X550" s="2">
        <v>0</v>
      </c>
      <c r="Y550" s="13">
        <v>4.5953999999999997</v>
      </c>
      <c r="Z550" s="2">
        <f>Y550/V550</f>
        <v>0.45999999999999996</v>
      </c>
    </row>
    <row r="551" spans="1:26" x14ac:dyDescent="0.25">
      <c r="A551">
        <v>1166</v>
      </c>
      <c r="B551" t="s">
        <v>3267</v>
      </c>
      <c r="C551" s="1">
        <v>41763</v>
      </c>
      <c r="D551">
        <f>YEAR(C551)</f>
        <v>2014</v>
      </c>
      <c r="E551">
        <f>MONTH(C551)</f>
        <v>5</v>
      </c>
      <c r="F551" t="str">
        <f>TEXT(Table1[[#This Row],[Order Date]],"mmm")</f>
        <v>May</v>
      </c>
      <c r="G551" t="str">
        <f>TEXT(Table1[[#This Row],[Order Date]],"ddd")</f>
        <v>Sun</v>
      </c>
      <c r="H551" s="1">
        <v>41767</v>
      </c>
      <c r="I551" t="s">
        <v>49</v>
      </c>
      <c r="J551" t="s">
        <v>3268</v>
      </c>
      <c r="K551" t="s">
        <v>3269</v>
      </c>
      <c r="L551" t="s">
        <v>25</v>
      </c>
      <c r="M551" t="s">
        <v>26</v>
      </c>
      <c r="N551" t="s">
        <v>321</v>
      </c>
      <c r="O551" t="s">
        <v>235</v>
      </c>
      <c r="P551">
        <v>49201</v>
      </c>
      <c r="Q551" t="s">
        <v>104</v>
      </c>
      <c r="R551" t="s">
        <v>2570</v>
      </c>
      <c r="S551" t="s">
        <v>45</v>
      </c>
      <c r="T551" t="s">
        <v>74</v>
      </c>
      <c r="U551" t="s">
        <v>2571</v>
      </c>
      <c r="V551" s="3">
        <v>46.8</v>
      </c>
      <c r="W551">
        <v>4</v>
      </c>
      <c r="X551" s="2">
        <v>0</v>
      </c>
      <c r="Y551" s="13">
        <v>21.06</v>
      </c>
      <c r="Z551" s="2">
        <f>Y551/V551</f>
        <v>0.45</v>
      </c>
    </row>
    <row r="552" spans="1:26" x14ac:dyDescent="0.25">
      <c r="A552">
        <v>1167</v>
      </c>
      <c r="B552" t="s">
        <v>3270</v>
      </c>
      <c r="C552" s="1">
        <v>42310</v>
      </c>
      <c r="D552">
        <f>YEAR(C552)</f>
        <v>2015</v>
      </c>
      <c r="E552">
        <f>MONTH(C552)</f>
        <v>11</v>
      </c>
      <c r="F552" t="str">
        <f>TEXT(Table1[[#This Row],[Order Date]],"mmm")</f>
        <v>Nov</v>
      </c>
      <c r="G552" t="str">
        <f>TEXT(Table1[[#This Row],[Order Date]],"ddd")</f>
        <v>Mon</v>
      </c>
      <c r="H552" s="1">
        <v>42310</v>
      </c>
      <c r="I552" t="s">
        <v>1276</v>
      </c>
      <c r="J552" t="s">
        <v>939</v>
      </c>
      <c r="K552" t="s">
        <v>940</v>
      </c>
      <c r="L552" t="s">
        <v>25</v>
      </c>
      <c r="M552" t="s">
        <v>26</v>
      </c>
      <c r="N552" t="s">
        <v>94</v>
      </c>
      <c r="O552" t="s">
        <v>95</v>
      </c>
      <c r="P552">
        <v>98115</v>
      </c>
      <c r="Q552" t="s">
        <v>43</v>
      </c>
      <c r="R552" t="s">
        <v>451</v>
      </c>
      <c r="S552" t="s">
        <v>70</v>
      </c>
      <c r="T552" t="s">
        <v>158</v>
      </c>
      <c r="U552" t="s">
        <v>452</v>
      </c>
      <c r="V552" s="3">
        <v>447.93</v>
      </c>
      <c r="W552">
        <v>9</v>
      </c>
      <c r="X552" s="2">
        <v>0</v>
      </c>
      <c r="Y552" s="13">
        <v>49.272300000000001</v>
      </c>
      <c r="Z552" s="2">
        <f>Y552/V552</f>
        <v>0.11</v>
      </c>
    </row>
    <row r="553" spans="1:26" x14ac:dyDescent="0.25">
      <c r="A553">
        <v>1168</v>
      </c>
      <c r="B553" t="s">
        <v>3271</v>
      </c>
      <c r="C553" s="1">
        <v>43077</v>
      </c>
      <c r="D553">
        <f>YEAR(C553)</f>
        <v>2017</v>
      </c>
      <c r="E553">
        <f>MONTH(C553)</f>
        <v>12</v>
      </c>
      <c r="F553" t="str">
        <f>TEXT(Table1[[#This Row],[Order Date]],"mmm")</f>
        <v>Dec</v>
      </c>
      <c r="G553" t="str">
        <f>TEXT(Table1[[#This Row],[Order Date]],"ddd")</f>
        <v>Fri</v>
      </c>
      <c r="H553" s="1">
        <v>43079</v>
      </c>
      <c r="I553" t="s">
        <v>22</v>
      </c>
      <c r="J553" t="s">
        <v>945</v>
      </c>
      <c r="K553" t="s">
        <v>946</v>
      </c>
      <c r="L553" t="s">
        <v>25</v>
      </c>
      <c r="M553" t="s">
        <v>26</v>
      </c>
      <c r="N553" t="s">
        <v>263</v>
      </c>
      <c r="O553" t="s">
        <v>264</v>
      </c>
      <c r="P553">
        <v>10035</v>
      </c>
      <c r="Q553" t="s">
        <v>145</v>
      </c>
      <c r="R553" t="s">
        <v>3272</v>
      </c>
      <c r="S553" t="s">
        <v>31</v>
      </c>
      <c r="T553" t="s">
        <v>64</v>
      </c>
      <c r="U553" t="s">
        <v>3273</v>
      </c>
      <c r="V553" s="3">
        <v>109.48</v>
      </c>
      <c r="W553">
        <v>2</v>
      </c>
      <c r="X553" s="2">
        <v>0</v>
      </c>
      <c r="Y553" s="13">
        <v>33.938800000000001</v>
      </c>
      <c r="Z553" s="2">
        <f>Y553/V553</f>
        <v>0.31</v>
      </c>
    </row>
    <row r="554" spans="1:26" x14ac:dyDescent="0.25">
      <c r="A554">
        <v>1172</v>
      </c>
      <c r="B554" t="s">
        <v>3278</v>
      </c>
      <c r="C554" s="1">
        <v>41708</v>
      </c>
      <c r="D554">
        <f>YEAR(C554)</f>
        <v>2014</v>
      </c>
      <c r="E554">
        <f>MONTH(C554)</f>
        <v>3</v>
      </c>
      <c r="F554" t="str">
        <f>TEXT(Table1[[#This Row],[Order Date]],"mmm")</f>
        <v>Mar</v>
      </c>
      <c r="G554" t="str">
        <f>TEXT(Table1[[#This Row],[Order Date]],"ddd")</f>
        <v>Mon</v>
      </c>
      <c r="H554" s="1">
        <v>41712</v>
      </c>
      <c r="I554" t="s">
        <v>49</v>
      </c>
      <c r="J554" t="s">
        <v>2841</v>
      </c>
      <c r="K554" t="s">
        <v>2842</v>
      </c>
      <c r="L554" t="s">
        <v>25</v>
      </c>
      <c r="M554" t="s">
        <v>26</v>
      </c>
      <c r="N554" t="s">
        <v>3279</v>
      </c>
      <c r="O554" t="s">
        <v>235</v>
      </c>
      <c r="P554">
        <v>48073</v>
      </c>
      <c r="Q554" t="s">
        <v>104</v>
      </c>
      <c r="R554" t="s">
        <v>3280</v>
      </c>
      <c r="S554" t="s">
        <v>45</v>
      </c>
      <c r="T554" t="s">
        <v>89</v>
      </c>
      <c r="U554" t="s">
        <v>3281</v>
      </c>
      <c r="V554" s="3">
        <v>22.38</v>
      </c>
      <c r="W554">
        <v>2</v>
      </c>
      <c r="X554" s="2">
        <v>0</v>
      </c>
      <c r="Y554" s="13">
        <v>10.7424</v>
      </c>
      <c r="Z554" s="2">
        <f>Y554/V554</f>
        <v>0.48000000000000004</v>
      </c>
    </row>
    <row r="555" spans="1:26" x14ac:dyDescent="0.25">
      <c r="A555">
        <v>1173</v>
      </c>
      <c r="B555" t="s">
        <v>3282</v>
      </c>
      <c r="C555" s="1">
        <v>41750</v>
      </c>
      <c r="D555">
        <f>YEAR(C555)</f>
        <v>2014</v>
      </c>
      <c r="E555">
        <f>MONTH(C555)</f>
        <v>4</v>
      </c>
      <c r="F555" t="str">
        <f>TEXT(Table1[[#This Row],[Order Date]],"mmm")</f>
        <v>Apr</v>
      </c>
      <c r="G555" t="str">
        <f>TEXT(Table1[[#This Row],[Order Date]],"ddd")</f>
        <v>Mon</v>
      </c>
      <c r="H555" s="1">
        <v>41754</v>
      </c>
      <c r="I555" t="s">
        <v>49</v>
      </c>
      <c r="J555" t="s">
        <v>1794</v>
      </c>
      <c r="K555" t="s">
        <v>1795</v>
      </c>
      <c r="L555" t="s">
        <v>25</v>
      </c>
      <c r="M555" t="s">
        <v>26</v>
      </c>
      <c r="N555" t="s">
        <v>41</v>
      </c>
      <c r="O555" t="s">
        <v>42</v>
      </c>
      <c r="P555">
        <v>90008</v>
      </c>
      <c r="Q555" t="s">
        <v>43</v>
      </c>
      <c r="R555" t="s">
        <v>3283</v>
      </c>
      <c r="S555" t="s">
        <v>45</v>
      </c>
      <c r="T555" t="s">
        <v>74</v>
      </c>
      <c r="U555" t="s">
        <v>3284</v>
      </c>
      <c r="V555" s="3">
        <v>16.52</v>
      </c>
      <c r="W555">
        <v>5</v>
      </c>
      <c r="X555" s="2">
        <v>0.2</v>
      </c>
      <c r="Y555" s="13">
        <v>5.5754999999999999</v>
      </c>
      <c r="Z555" s="2">
        <f>Y555/V555</f>
        <v>0.33750000000000002</v>
      </c>
    </row>
    <row r="556" spans="1:26" x14ac:dyDescent="0.25">
      <c r="A556">
        <v>1174</v>
      </c>
      <c r="B556" t="s">
        <v>3285</v>
      </c>
      <c r="C556" s="1">
        <v>42299</v>
      </c>
      <c r="D556">
        <f>YEAR(C556)</f>
        <v>2015</v>
      </c>
      <c r="E556">
        <f>MONTH(C556)</f>
        <v>10</v>
      </c>
      <c r="F556" t="str">
        <f>TEXT(Table1[[#This Row],[Order Date]],"mmm")</f>
        <v>Oct</v>
      </c>
      <c r="G556" t="str">
        <f>TEXT(Table1[[#This Row],[Order Date]],"ddd")</f>
        <v>Thu</v>
      </c>
      <c r="H556" s="1">
        <v>42303</v>
      </c>
      <c r="I556" t="s">
        <v>49</v>
      </c>
      <c r="J556" t="s">
        <v>2438</v>
      </c>
      <c r="K556" t="s">
        <v>2439</v>
      </c>
      <c r="L556" t="s">
        <v>25</v>
      </c>
      <c r="M556" t="s">
        <v>26</v>
      </c>
      <c r="N556" t="s">
        <v>531</v>
      </c>
      <c r="O556" t="s">
        <v>208</v>
      </c>
      <c r="P556">
        <v>61701</v>
      </c>
      <c r="Q556" t="s">
        <v>104</v>
      </c>
      <c r="R556" t="s">
        <v>2407</v>
      </c>
      <c r="S556" t="s">
        <v>45</v>
      </c>
      <c r="T556" t="s">
        <v>74</v>
      </c>
      <c r="U556" t="s">
        <v>2408</v>
      </c>
      <c r="V556" s="3">
        <v>5.1760000000000002</v>
      </c>
      <c r="W556">
        <v>4</v>
      </c>
      <c r="X556" s="2">
        <v>0.8</v>
      </c>
      <c r="Y556" s="13">
        <v>-7.7640000000000002</v>
      </c>
      <c r="Z556" s="2">
        <f>Y556/V556</f>
        <v>-1.5</v>
      </c>
    </row>
    <row r="557" spans="1:26" x14ac:dyDescent="0.25">
      <c r="A557">
        <v>1175</v>
      </c>
      <c r="B557" t="s">
        <v>3286</v>
      </c>
      <c r="C557" s="1">
        <v>42238</v>
      </c>
      <c r="D557">
        <f>YEAR(C557)</f>
        <v>2015</v>
      </c>
      <c r="E557">
        <f>MONTH(C557)</f>
        <v>8</v>
      </c>
      <c r="F557" t="str">
        <f>TEXT(Table1[[#This Row],[Order Date]],"mmm")</f>
        <v>Aug</v>
      </c>
      <c r="G557" t="str">
        <f>TEXT(Table1[[#This Row],[Order Date]],"ddd")</f>
        <v>Sat</v>
      </c>
      <c r="H557" s="1">
        <v>42241</v>
      </c>
      <c r="I557" t="s">
        <v>185</v>
      </c>
      <c r="J557" t="s">
        <v>2592</v>
      </c>
      <c r="K557" t="s">
        <v>2593</v>
      </c>
      <c r="L557" t="s">
        <v>40</v>
      </c>
      <c r="M557" t="s">
        <v>26</v>
      </c>
      <c r="N557" t="s">
        <v>263</v>
      </c>
      <c r="O557" t="s">
        <v>264</v>
      </c>
      <c r="P557">
        <v>10035</v>
      </c>
      <c r="Q557" t="s">
        <v>145</v>
      </c>
      <c r="R557" t="s">
        <v>3287</v>
      </c>
      <c r="S557" t="s">
        <v>45</v>
      </c>
      <c r="T557" t="s">
        <v>74</v>
      </c>
      <c r="U557" t="s">
        <v>3288</v>
      </c>
      <c r="V557" s="3">
        <v>50.112000000000002</v>
      </c>
      <c r="W557">
        <v>6</v>
      </c>
      <c r="X557" s="2">
        <v>0.2</v>
      </c>
      <c r="Y557" s="13">
        <v>16.2864</v>
      </c>
      <c r="Z557" s="2">
        <f>Y557/V557</f>
        <v>0.32500000000000001</v>
      </c>
    </row>
    <row r="558" spans="1:26" x14ac:dyDescent="0.25">
      <c r="A558">
        <v>1176</v>
      </c>
      <c r="B558" t="s">
        <v>3289</v>
      </c>
      <c r="C558" s="1">
        <v>42611</v>
      </c>
      <c r="D558">
        <f>YEAR(C558)</f>
        <v>2016</v>
      </c>
      <c r="E558">
        <f>MONTH(C558)</f>
        <v>8</v>
      </c>
      <c r="F558" t="str">
        <f>TEXT(Table1[[#This Row],[Order Date]],"mmm")</f>
        <v>Aug</v>
      </c>
      <c r="G558" t="str">
        <f>TEXT(Table1[[#This Row],[Order Date]],"ddd")</f>
        <v>Mon</v>
      </c>
      <c r="H558" s="1">
        <v>42616</v>
      </c>
      <c r="I558" t="s">
        <v>49</v>
      </c>
      <c r="J558" t="s">
        <v>1235</v>
      </c>
      <c r="K558" t="s">
        <v>1236</v>
      </c>
      <c r="L558" t="s">
        <v>101</v>
      </c>
      <c r="M558" t="s">
        <v>26</v>
      </c>
      <c r="N558" t="s">
        <v>86</v>
      </c>
      <c r="O558" t="s">
        <v>2648</v>
      </c>
      <c r="P558">
        <v>3301</v>
      </c>
      <c r="Q558" t="s">
        <v>145</v>
      </c>
      <c r="R558" t="s">
        <v>2536</v>
      </c>
      <c r="S558" t="s">
        <v>45</v>
      </c>
      <c r="T558" t="s">
        <v>572</v>
      </c>
      <c r="U558" t="s">
        <v>2537</v>
      </c>
      <c r="V558" s="3">
        <v>27.93</v>
      </c>
      <c r="W558">
        <v>3</v>
      </c>
      <c r="X558" s="2">
        <v>0</v>
      </c>
      <c r="Y558" s="13">
        <v>8.0997000000000003</v>
      </c>
      <c r="Z558" s="2">
        <f>Y558/V558</f>
        <v>0.29000000000000004</v>
      </c>
    </row>
    <row r="559" spans="1:26" x14ac:dyDescent="0.25">
      <c r="A559">
        <v>1177</v>
      </c>
      <c r="B559" t="s">
        <v>3290</v>
      </c>
      <c r="C559" s="1">
        <v>42000</v>
      </c>
      <c r="D559">
        <f>YEAR(C559)</f>
        <v>2014</v>
      </c>
      <c r="E559">
        <f>MONTH(C559)</f>
        <v>12</v>
      </c>
      <c r="F559" t="str">
        <f>TEXT(Table1[[#This Row],[Order Date]],"mmm")</f>
        <v>Dec</v>
      </c>
      <c r="G559" t="str">
        <f>TEXT(Table1[[#This Row],[Order Date]],"ddd")</f>
        <v>Sat</v>
      </c>
      <c r="H559" s="1">
        <v>42003</v>
      </c>
      <c r="I559" t="s">
        <v>22</v>
      </c>
      <c r="J559" t="s">
        <v>3291</v>
      </c>
      <c r="K559" t="s">
        <v>3292</v>
      </c>
      <c r="L559" t="s">
        <v>101</v>
      </c>
      <c r="M559" t="s">
        <v>26</v>
      </c>
      <c r="N559" t="s">
        <v>41</v>
      </c>
      <c r="O559" t="s">
        <v>42</v>
      </c>
      <c r="P559">
        <v>90004</v>
      </c>
      <c r="Q559" t="s">
        <v>43</v>
      </c>
      <c r="R559" t="s">
        <v>3293</v>
      </c>
      <c r="S559" t="s">
        <v>45</v>
      </c>
      <c r="T559" t="s">
        <v>46</v>
      </c>
      <c r="U559" t="s">
        <v>3294</v>
      </c>
      <c r="V559" s="3">
        <v>11.56</v>
      </c>
      <c r="W559">
        <v>4</v>
      </c>
      <c r="X559" s="2">
        <v>0</v>
      </c>
      <c r="Y559" s="13">
        <v>5.4332000000000003</v>
      </c>
      <c r="Z559" s="2">
        <f>Y559/V559</f>
        <v>0.47000000000000003</v>
      </c>
    </row>
    <row r="560" spans="1:26" x14ac:dyDescent="0.25">
      <c r="A560">
        <v>1180</v>
      </c>
      <c r="B560" t="s">
        <v>3298</v>
      </c>
      <c r="C560" s="1">
        <v>42484</v>
      </c>
      <c r="D560">
        <f>YEAR(C560)</f>
        <v>2016</v>
      </c>
      <c r="E560">
        <f>MONTH(C560)</f>
        <v>4</v>
      </c>
      <c r="F560" t="str">
        <f>TEXT(Table1[[#This Row],[Order Date]],"mmm")</f>
        <v>Apr</v>
      </c>
      <c r="G560" t="str">
        <f>TEXT(Table1[[#This Row],[Order Date]],"ddd")</f>
        <v>Sun</v>
      </c>
      <c r="H560" s="1">
        <v>42487</v>
      </c>
      <c r="I560" t="s">
        <v>22</v>
      </c>
      <c r="J560" t="s">
        <v>3299</v>
      </c>
      <c r="K560" t="s">
        <v>3300</v>
      </c>
      <c r="L560" t="s">
        <v>101</v>
      </c>
      <c r="M560" t="s">
        <v>26</v>
      </c>
      <c r="N560" t="s">
        <v>181</v>
      </c>
      <c r="O560" t="s">
        <v>103</v>
      </c>
      <c r="P560">
        <v>77070</v>
      </c>
      <c r="Q560" t="s">
        <v>104</v>
      </c>
      <c r="R560" t="s">
        <v>2388</v>
      </c>
      <c r="S560" t="s">
        <v>70</v>
      </c>
      <c r="T560" t="s">
        <v>158</v>
      </c>
      <c r="U560" t="s">
        <v>2389</v>
      </c>
      <c r="V560" s="3">
        <v>258.69600000000003</v>
      </c>
      <c r="W560">
        <v>3</v>
      </c>
      <c r="X560" s="2">
        <v>0.2</v>
      </c>
      <c r="Y560" s="13">
        <v>64.674000000000007</v>
      </c>
      <c r="Z560" s="2">
        <f>Y560/V560</f>
        <v>0.25</v>
      </c>
    </row>
    <row r="561" spans="1:26" x14ac:dyDescent="0.25">
      <c r="A561">
        <v>1181</v>
      </c>
      <c r="B561" t="s">
        <v>3301</v>
      </c>
      <c r="C561" s="1">
        <v>41811</v>
      </c>
      <c r="D561">
        <f>YEAR(C561)</f>
        <v>2014</v>
      </c>
      <c r="E561">
        <f>MONTH(C561)</f>
        <v>6</v>
      </c>
      <c r="F561" t="str">
        <f>TEXT(Table1[[#This Row],[Order Date]],"mmm")</f>
        <v>Jun</v>
      </c>
      <c r="G561" t="str">
        <f>TEXT(Table1[[#This Row],[Order Date]],"ddd")</f>
        <v>Sat</v>
      </c>
      <c r="H561" s="1">
        <v>41815</v>
      </c>
      <c r="I561" t="s">
        <v>49</v>
      </c>
      <c r="J561" t="s">
        <v>635</v>
      </c>
      <c r="K561" t="s">
        <v>636</v>
      </c>
      <c r="L561" t="s">
        <v>25</v>
      </c>
      <c r="M561" t="s">
        <v>26</v>
      </c>
      <c r="N561" t="s">
        <v>1109</v>
      </c>
      <c r="O561" t="s">
        <v>781</v>
      </c>
      <c r="P561">
        <v>8701</v>
      </c>
      <c r="Q561" t="s">
        <v>145</v>
      </c>
      <c r="R561" t="s">
        <v>3302</v>
      </c>
      <c r="S561" t="s">
        <v>70</v>
      </c>
      <c r="T561" t="s">
        <v>71</v>
      </c>
      <c r="U561" t="s">
        <v>3303</v>
      </c>
      <c r="V561" s="3">
        <v>1322.93</v>
      </c>
      <c r="W561">
        <v>7</v>
      </c>
      <c r="X561" s="2">
        <v>0</v>
      </c>
      <c r="Y561" s="13">
        <v>357.19110000000001</v>
      </c>
      <c r="Z561" s="2">
        <f>Y561/V561</f>
        <v>0.27</v>
      </c>
    </row>
    <row r="562" spans="1:26" x14ac:dyDescent="0.25">
      <c r="A562">
        <v>1183</v>
      </c>
      <c r="B562" t="s">
        <v>3306</v>
      </c>
      <c r="C562" s="1">
        <v>42749</v>
      </c>
      <c r="D562">
        <f>YEAR(C562)</f>
        <v>2017</v>
      </c>
      <c r="E562">
        <f>MONTH(C562)</f>
        <v>1</v>
      </c>
      <c r="F562" t="str">
        <f>TEXT(Table1[[#This Row],[Order Date]],"mmm")</f>
        <v>Jan</v>
      </c>
      <c r="G562" t="str">
        <f>TEXT(Table1[[#This Row],[Order Date]],"ddd")</f>
        <v>Sat</v>
      </c>
      <c r="H562" s="1">
        <v>42750</v>
      </c>
      <c r="I562" t="s">
        <v>185</v>
      </c>
      <c r="J562" t="s">
        <v>2156</v>
      </c>
      <c r="K562" t="s">
        <v>2157</v>
      </c>
      <c r="L562" t="s">
        <v>25</v>
      </c>
      <c r="M562" t="s">
        <v>26</v>
      </c>
      <c r="N562" t="s">
        <v>1504</v>
      </c>
      <c r="O562" t="s">
        <v>87</v>
      </c>
      <c r="P562">
        <v>28540</v>
      </c>
      <c r="Q562" t="s">
        <v>29</v>
      </c>
      <c r="R562" t="s">
        <v>498</v>
      </c>
      <c r="S562" t="s">
        <v>45</v>
      </c>
      <c r="T562" t="s">
        <v>170</v>
      </c>
      <c r="U562" t="s">
        <v>499</v>
      </c>
      <c r="V562" s="3">
        <v>21.744</v>
      </c>
      <c r="W562">
        <v>1</v>
      </c>
      <c r="X562" s="2">
        <v>0.2</v>
      </c>
      <c r="Y562" s="13">
        <v>7.3385999999999996</v>
      </c>
      <c r="Z562" s="2">
        <f>Y562/V562</f>
        <v>0.33749999999999997</v>
      </c>
    </row>
    <row r="563" spans="1:26" x14ac:dyDescent="0.25">
      <c r="A563">
        <v>1185</v>
      </c>
      <c r="B563" t="s">
        <v>3309</v>
      </c>
      <c r="C563" s="1">
        <v>41967</v>
      </c>
      <c r="D563">
        <f>YEAR(C563)</f>
        <v>2014</v>
      </c>
      <c r="E563">
        <f>MONTH(C563)</f>
        <v>11</v>
      </c>
      <c r="F563" t="str">
        <f>TEXT(Table1[[#This Row],[Order Date]],"mmm")</f>
        <v>Nov</v>
      </c>
      <c r="G563" t="str">
        <f>TEXT(Table1[[#This Row],[Order Date]],"ddd")</f>
        <v>Mon</v>
      </c>
      <c r="H563" s="1">
        <v>41973</v>
      </c>
      <c r="I563" t="s">
        <v>49</v>
      </c>
      <c r="J563" t="s">
        <v>3310</v>
      </c>
      <c r="K563" t="s">
        <v>3311</v>
      </c>
      <c r="L563" t="s">
        <v>40</v>
      </c>
      <c r="M563" t="s">
        <v>26</v>
      </c>
      <c r="N563" t="s">
        <v>94</v>
      </c>
      <c r="O563" t="s">
        <v>95</v>
      </c>
      <c r="P563">
        <v>98103</v>
      </c>
      <c r="Q563" t="s">
        <v>43</v>
      </c>
      <c r="R563" t="s">
        <v>3312</v>
      </c>
      <c r="S563" t="s">
        <v>45</v>
      </c>
      <c r="T563" t="s">
        <v>74</v>
      </c>
      <c r="U563" t="s">
        <v>3313</v>
      </c>
      <c r="V563" s="3">
        <v>12.096</v>
      </c>
      <c r="W563">
        <v>7</v>
      </c>
      <c r="X563" s="2">
        <v>0.2</v>
      </c>
      <c r="Y563" s="13">
        <v>4.2336</v>
      </c>
      <c r="Z563" s="2">
        <f>Y563/V563</f>
        <v>0.35</v>
      </c>
    </row>
    <row r="564" spans="1:26" x14ac:dyDescent="0.25">
      <c r="A564">
        <v>1189</v>
      </c>
      <c r="B564" t="s">
        <v>3316</v>
      </c>
      <c r="C564" s="1">
        <v>42792</v>
      </c>
      <c r="D564">
        <f>YEAR(C564)</f>
        <v>2017</v>
      </c>
      <c r="E564">
        <f>MONTH(C564)</f>
        <v>2</v>
      </c>
      <c r="F564" t="str">
        <f>TEXT(Table1[[#This Row],[Order Date]],"mmm")</f>
        <v>Feb</v>
      </c>
      <c r="G564" t="str">
        <f>TEXT(Table1[[#This Row],[Order Date]],"ddd")</f>
        <v>Sun</v>
      </c>
      <c r="H564" s="1">
        <v>42794</v>
      </c>
      <c r="I564" t="s">
        <v>22</v>
      </c>
      <c r="J564" t="s">
        <v>3317</v>
      </c>
      <c r="K564" t="s">
        <v>3318</v>
      </c>
      <c r="L564" t="s">
        <v>101</v>
      </c>
      <c r="M564" t="s">
        <v>26</v>
      </c>
      <c r="N564" t="s">
        <v>41</v>
      </c>
      <c r="O564" t="s">
        <v>42</v>
      </c>
      <c r="P564">
        <v>90036</v>
      </c>
      <c r="Q564" t="s">
        <v>43</v>
      </c>
      <c r="R564" t="s">
        <v>2158</v>
      </c>
      <c r="S564" t="s">
        <v>45</v>
      </c>
      <c r="T564" t="s">
        <v>77</v>
      </c>
      <c r="U564" t="s">
        <v>2159</v>
      </c>
      <c r="V564" s="3">
        <v>81.92</v>
      </c>
      <c r="W564">
        <v>4</v>
      </c>
      <c r="X564" s="2">
        <v>0</v>
      </c>
      <c r="Y564" s="13">
        <v>22.118400000000001</v>
      </c>
      <c r="Z564" s="2">
        <f>Y564/V564</f>
        <v>0.27</v>
      </c>
    </row>
    <row r="565" spans="1:26" x14ac:dyDescent="0.25">
      <c r="A565">
        <v>1194</v>
      </c>
      <c r="B565" t="s">
        <v>3323</v>
      </c>
      <c r="C565" s="1">
        <v>42262</v>
      </c>
      <c r="D565">
        <f>YEAR(C565)</f>
        <v>2015</v>
      </c>
      <c r="E565">
        <f>MONTH(C565)</f>
        <v>9</v>
      </c>
      <c r="F565" t="str">
        <f>TEXT(Table1[[#This Row],[Order Date]],"mmm")</f>
        <v>Sep</v>
      </c>
      <c r="G565" t="str">
        <f>TEXT(Table1[[#This Row],[Order Date]],"ddd")</f>
        <v>Tue</v>
      </c>
      <c r="H565" s="1">
        <v>42262</v>
      </c>
      <c r="I565" t="s">
        <v>1276</v>
      </c>
      <c r="J565" t="s">
        <v>2006</v>
      </c>
      <c r="K565" t="s">
        <v>2007</v>
      </c>
      <c r="L565" t="s">
        <v>40</v>
      </c>
      <c r="M565" t="s">
        <v>26</v>
      </c>
      <c r="N565" t="s">
        <v>3324</v>
      </c>
      <c r="O565" t="s">
        <v>53</v>
      </c>
      <c r="P565">
        <v>33065</v>
      </c>
      <c r="Q565" t="s">
        <v>29</v>
      </c>
      <c r="R565" t="s">
        <v>1142</v>
      </c>
      <c r="S565" t="s">
        <v>45</v>
      </c>
      <c r="T565" t="s">
        <v>89</v>
      </c>
      <c r="U565" t="s">
        <v>1143</v>
      </c>
      <c r="V565" s="3">
        <v>15.552</v>
      </c>
      <c r="W565">
        <v>3</v>
      </c>
      <c r="X565" s="2">
        <v>0.2</v>
      </c>
      <c r="Y565" s="13">
        <v>5.4432</v>
      </c>
      <c r="Z565" s="2">
        <f>Y565/V565</f>
        <v>0.35000000000000003</v>
      </c>
    </row>
    <row r="566" spans="1:26" x14ac:dyDescent="0.25">
      <c r="A566">
        <v>1198</v>
      </c>
      <c r="B566" t="s">
        <v>3327</v>
      </c>
      <c r="C566" s="1">
        <v>42468</v>
      </c>
      <c r="D566">
        <f>YEAR(C566)</f>
        <v>2016</v>
      </c>
      <c r="E566">
        <f>MONTH(C566)</f>
        <v>4</v>
      </c>
      <c r="F566" t="str">
        <f>TEXT(Table1[[#This Row],[Order Date]],"mmm")</f>
        <v>Apr</v>
      </c>
      <c r="G566" t="str">
        <f>TEXT(Table1[[#This Row],[Order Date]],"ddd")</f>
        <v>Fri</v>
      </c>
      <c r="H566" s="1">
        <v>42472</v>
      </c>
      <c r="I566" t="s">
        <v>49</v>
      </c>
      <c r="J566" t="s">
        <v>1941</v>
      </c>
      <c r="K566" t="s">
        <v>1942</v>
      </c>
      <c r="L566" t="s">
        <v>25</v>
      </c>
      <c r="M566" t="s">
        <v>26</v>
      </c>
      <c r="N566" t="s">
        <v>181</v>
      </c>
      <c r="O566" t="s">
        <v>103</v>
      </c>
      <c r="P566">
        <v>77041</v>
      </c>
      <c r="Q566" t="s">
        <v>104</v>
      </c>
      <c r="R566" t="s">
        <v>3328</v>
      </c>
      <c r="S566" t="s">
        <v>70</v>
      </c>
      <c r="T566" t="s">
        <v>158</v>
      </c>
      <c r="U566" t="s">
        <v>3329</v>
      </c>
      <c r="V566" s="3">
        <v>431.928</v>
      </c>
      <c r="W566">
        <v>9</v>
      </c>
      <c r="X566" s="2">
        <v>0.2</v>
      </c>
      <c r="Y566" s="13">
        <v>64.789199999999994</v>
      </c>
      <c r="Z566" s="2">
        <f>Y566/V566</f>
        <v>0.15</v>
      </c>
    </row>
    <row r="567" spans="1:26" x14ac:dyDescent="0.25">
      <c r="A567">
        <v>1201</v>
      </c>
      <c r="B567" t="s">
        <v>3332</v>
      </c>
      <c r="C567" s="1">
        <v>42569</v>
      </c>
      <c r="D567">
        <f>YEAR(C567)</f>
        <v>2016</v>
      </c>
      <c r="E567">
        <f>MONTH(C567)</f>
        <v>7</v>
      </c>
      <c r="F567" t="str">
        <f>TEXT(Table1[[#This Row],[Order Date]],"mmm")</f>
        <v>Jul</v>
      </c>
      <c r="G567" t="str">
        <f>TEXT(Table1[[#This Row],[Order Date]],"ddd")</f>
        <v>Mon</v>
      </c>
      <c r="H567" s="1">
        <v>42575</v>
      </c>
      <c r="I567" t="s">
        <v>49</v>
      </c>
      <c r="J567" t="s">
        <v>2634</v>
      </c>
      <c r="K567" t="s">
        <v>2635</v>
      </c>
      <c r="L567" t="s">
        <v>40</v>
      </c>
      <c r="M567" t="s">
        <v>26</v>
      </c>
      <c r="N567" t="s">
        <v>800</v>
      </c>
      <c r="O567" t="s">
        <v>450</v>
      </c>
      <c r="P567">
        <v>80219</v>
      </c>
      <c r="Q567" t="s">
        <v>43</v>
      </c>
      <c r="R567" t="s">
        <v>2419</v>
      </c>
      <c r="S567" t="s">
        <v>31</v>
      </c>
      <c r="T567" t="s">
        <v>35</v>
      </c>
      <c r="U567" t="s">
        <v>2420</v>
      </c>
      <c r="V567" s="3">
        <v>544.00800000000004</v>
      </c>
      <c r="W567">
        <v>3</v>
      </c>
      <c r="X567" s="2">
        <v>0.2</v>
      </c>
      <c r="Y567" s="13">
        <v>40.800600000000003</v>
      </c>
      <c r="Z567" s="2">
        <f>Y567/V567</f>
        <v>7.4999999999999997E-2</v>
      </c>
    </row>
    <row r="568" spans="1:26" x14ac:dyDescent="0.25">
      <c r="A568">
        <v>1206</v>
      </c>
      <c r="B568" t="s">
        <v>3333</v>
      </c>
      <c r="C568" s="1">
        <v>42948</v>
      </c>
      <c r="D568">
        <f>YEAR(C568)</f>
        <v>2017</v>
      </c>
      <c r="E568">
        <f>MONTH(C568)</f>
        <v>8</v>
      </c>
      <c r="F568" t="str">
        <f>TEXT(Table1[[#This Row],[Order Date]],"mmm")</f>
        <v>Aug</v>
      </c>
      <c r="G568" t="str">
        <f>TEXT(Table1[[#This Row],[Order Date]],"ddd")</f>
        <v>Tue</v>
      </c>
      <c r="H568" s="1">
        <v>42951</v>
      </c>
      <c r="I568" t="s">
        <v>185</v>
      </c>
      <c r="J568" t="s">
        <v>3334</v>
      </c>
      <c r="K568" t="s">
        <v>3335</v>
      </c>
      <c r="L568" t="s">
        <v>25</v>
      </c>
      <c r="M568" t="s">
        <v>26</v>
      </c>
      <c r="N568" t="s">
        <v>460</v>
      </c>
      <c r="O568" t="s">
        <v>87</v>
      </c>
      <c r="P568">
        <v>28205</v>
      </c>
      <c r="Q568" t="s">
        <v>29</v>
      </c>
      <c r="R568" t="s">
        <v>2698</v>
      </c>
      <c r="S568" t="s">
        <v>70</v>
      </c>
      <c r="T568" t="s">
        <v>71</v>
      </c>
      <c r="U568" t="s">
        <v>2699</v>
      </c>
      <c r="V568" s="3">
        <v>271.95999999999998</v>
      </c>
      <c r="W568">
        <v>5</v>
      </c>
      <c r="X568" s="2">
        <v>0.2</v>
      </c>
      <c r="Y568" s="13">
        <v>16.997499999999999</v>
      </c>
      <c r="Z568" s="2">
        <f>Y568/V568</f>
        <v>6.25E-2</v>
      </c>
    </row>
    <row r="569" spans="1:26" x14ac:dyDescent="0.25">
      <c r="A569">
        <v>1207</v>
      </c>
      <c r="B569" t="s">
        <v>3336</v>
      </c>
      <c r="C569" s="1">
        <v>42565</v>
      </c>
      <c r="D569">
        <f>YEAR(C569)</f>
        <v>2016</v>
      </c>
      <c r="E569">
        <f>MONTH(C569)</f>
        <v>7</v>
      </c>
      <c r="F569" t="str">
        <f>TEXT(Table1[[#This Row],[Order Date]],"mmm")</f>
        <v>Jul</v>
      </c>
      <c r="G569" t="str">
        <f>TEXT(Table1[[#This Row],[Order Date]],"ddd")</f>
        <v>Thu</v>
      </c>
      <c r="H569" s="1">
        <v>42569</v>
      </c>
      <c r="I569" t="s">
        <v>22</v>
      </c>
      <c r="J569" t="s">
        <v>3337</v>
      </c>
      <c r="K569" t="s">
        <v>3338</v>
      </c>
      <c r="L569" t="s">
        <v>40</v>
      </c>
      <c r="M569" t="s">
        <v>26</v>
      </c>
      <c r="N569" t="s">
        <v>263</v>
      </c>
      <c r="O569" t="s">
        <v>264</v>
      </c>
      <c r="P569">
        <v>10009</v>
      </c>
      <c r="Q569" t="s">
        <v>145</v>
      </c>
      <c r="R569" t="s">
        <v>2311</v>
      </c>
      <c r="S569" t="s">
        <v>45</v>
      </c>
      <c r="T569" t="s">
        <v>58</v>
      </c>
      <c r="U569" t="s">
        <v>2312</v>
      </c>
      <c r="V569" s="3">
        <v>11.21</v>
      </c>
      <c r="W569">
        <v>1</v>
      </c>
      <c r="X569" s="2">
        <v>0</v>
      </c>
      <c r="Y569" s="13">
        <v>3.363</v>
      </c>
      <c r="Z569" s="2">
        <f>Y569/V569</f>
        <v>0.3</v>
      </c>
    </row>
    <row r="570" spans="1:26" x14ac:dyDescent="0.25">
      <c r="A570">
        <v>1213</v>
      </c>
      <c r="B570" t="s">
        <v>3343</v>
      </c>
      <c r="C570" s="1">
        <v>42987</v>
      </c>
      <c r="D570">
        <f>YEAR(C570)</f>
        <v>2017</v>
      </c>
      <c r="E570">
        <f>MONTH(C570)</f>
        <v>9</v>
      </c>
      <c r="F570" t="str">
        <f>TEXT(Table1[[#This Row],[Order Date]],"mmm")</f>
        <v>Sep</v>
      </c>
      <c r="G570" t="str">
        <f>TEXT(Table1[[#This Row],[Order Date]],"ddd")</f>
        <v>Sat</v>
      </c>
      <c r="H570" s="1">
        <v>42991</v>
      </c>
      <c r="I570" t="s">
        <v>49</v>
      </c>
      <c r="J570" t="s">
        <v>3344</v>
      </c>
      <c r="K570" t="s">
        <v>3345</v>
      </c>
      <c r="L570" t="s">
        <v>40</v>
      </c>
      <c r="M570" t="s">
        <v>26</v>
      </c>
      <c r="N570" t="s">
        <v>143</v>
      </c>
      <c r="O570" t="s">
        <v>144</v>
      </c>
      <c r="P570">
        <v>19134</v>
      </c>
      <c r="Q570" t="s">
        <v>145</v>
      </c>
      <c r="R570" t="s">
        <v>883</v>
      </c>
      <c r="S570" t="s">
        <v>31</v>
      </c>
      <c r="T570" t="s">
        <v>35</v>
      </c>
      <c r="U570" t="s">
        <v>884</v>
      </c>
      <c r="V570" s="3">
        <v>141.37200000000001</v>
      </c>
      <c r="W570">
        <v>2</v>
      </c>
      <c r="X570" s="2">
        <v>0.3</v>
      </c>
      <c r="Y570" s="13">
        <v>-48.470399999999998</v>
      </c>
      <c r="Z570" s="2">
        <f>Y570/V570</f>
        <v>-0.3428571428571428</v>
      </c>
    </row>
    <row r="571" spans="1:26" x14ac:dyDescent="0.25">
      <c r="A571">
        <v>1221</v>
      </c>
      <c r="B571" t="s">
        <v>3352</v>
      </c>
      <c r="C571" s="1">
        <v>41832</v>
      </c>
      <c r="D571">
        <f>YEAR(C571)</f>
        <v>2014</v>
      </c>
      <c r="E571">
        <f>MONTH(C571)</f>
        <v>7</v>
      </c>
      <c r="F571" t="str">
        <f>TEXT(Table1[[#This Row],[Order Date]],"mmm")</f>
        <v>Jul</v>
      </c>
      <c r="G571" t="str">
        <f>TEXT(Table1[[#This Row],[Order Date]],"ddd")</f>
        <v>Sat</v>
      </c>
      <c r="H571" s="1">
        <v>41836</v>
      </c>
      <c r="I571" t="s">
        <v>49</v>
      </c>
      <c r="J571" t="s">
        <v>3353</v>
      </c>
      <c r="K571" t="s">
        <v>3354</v>
      </c>
      <c r="L571" t="s">
        <v>101</v>
      </c>
      <c r="M571" t="s">
        <v>26</v>
      </c>
      <c r="N571" t="s">
        <v>41</v>
      </c>
      <c r="O571" t="s">
        <v>42</v>
      </c>
      <c r="P571">
        <v>90036</v>
      </c>
      <c r="Q571" t="s">
        <v>43</v>
      </c>
      <c r="R571" t="s">
        <v>121</v>
      </c>
      <c r="S571" t="s">
        <v>45</v>
      </c>
      <c r="T571" t="s">
        <v>58</v>
      </c>
      <c r="U571" t="s">
        <v>122</v>
      </c>
      <c r="V571" s="3">
        <v>249.75</v>
      </c>
      <c r="W571">
        <v>9</v>
      </c>
      <c r="X571" s="2">
        <v>0</v>
      </c>
      <c r="Y571" s="13">
        <v>44.954999999999998</v>
      </c>
      <c r="Z571" s="2">
        <f>Y571/V571</f>
        <v>0.18</v>
      </c>
    </row>
    <row r="572" spans="1:26" x14ac:dyDescent="0.25">
      <c r="A572">
        <v>1223</v>
      </c>
      <c r="B572" t="s">
        <v>3357</v>
      </c>
      <c r="C572" s="1">
        <v>42708</v>
      </c>
      <c r="D572">
        <f>YEAR(C572)</f>
        <v>2016</v>
      </c>
      <c r="E572">
        <f>MONTH(C572)</f>
        <v>12</v>
      </c>
      <c r="F572" t="str">
        <f>TEXT(Table1[[#This Row],[Order Date]],"mmm")</f>
        <v>Dec</v>
      </c>
      <c r="G572" t="str">
        <f>TEXT(Table1[[#This Row],[Order Date]],"ddd")</f>
        <v>Sun</v>
      </c>
      <c r="H572" s="1">
        <v>42709</v>
      </c>
      <c r="I572" t="s">
        <v>185</v>
      </c>
      <c r="J572" t="s">
        <v>669</v>
      </c>
      <c r="K572" t="s">
        <v>670</v>
      </c>
      <c r="L572" t="s">
        <v>25</v>
      </c>
      <c r="M572" t="s">
        <v>26</v>
      </c>
      <c r="N572" t="s">
        <v>263</v>
      </c>
      <c r="O572" t="s">
        <v>264</v>
      </c>
      <c r="P572">
        <v>10024</v>
      </c>
      <c r="Q572" t="s">
        <v>145</v>
      </c>
      <c r="R572" t="s">
        <v>2949</v>
      </c>
      <c r="S572" t="s">
        <v>31</v>
      </c>
      <c r="T572" t="s">
        <v>64</v>
      </c>
      <c r="U572" t="s">
        <v>2950</v>
      </c>
      <c r="V572" s="3">
        <v>113.79</v>
      </c>
      <c r="W572">
        <v>3</v>
      </c>
      <c r="X572" s="2">
        <v>0</v>
      </c>
      <c r="Y572" s="13">
        <v>20.482199999999999</v>
      </c>
      <c r="Z572" s="2">
        <f>Y572/V572</f>
        <v>0.18</v>
      </c>
    </row>
    <row r="573" spans="1:26" x14ac:dyDescent="0.25">
      <c r="A573">
        <v>1229</v>
      </c>
      <c r="B573" t="s">
        <v>3363</v>
      </c>
      <c r="C573" s="1">
        <v>43045</v>
      </c>
      <c r="D573">
        <f>YEAR(C573)</f>
        <v>2017</v>
      </c>
      <c r="E573">
        <f>MONTH(C573)</f>
        <v>11</v>
      </c>
      <c r="F573" t="str">
        <f>TEXT(Table1[[#This Row],[Order Date]],"mmm")</f>
        <v>Nov</v>
      </c>
      <c r="G573" t="str">
        <f>TEXT(Table1[[#This Row],[Order Date]],"ddd")</f>
        <v>Mon</v>
      </c>
      <c r="H573" s="1">
        <v>43050</v>
      </c>
      <c r="I573" t="s">
        <v>49</v>
      </c>
      <c r="J573" t="s">
        <v>1941</v>
      </c>
      <c r="K573" t="s">
        <v>1942</v>
      </c>
      <c r="L573" t="s">
        <v>25</v>
      </c>
      <c r="M573" t="s">
        <v>26</v>
      </c>
      <c r="N573" t="s">
        <v>41</v>
      </c>
      <c r="O573" t="s">
        <v>42</v>
      </c>
      <c r="P573">
        <v>90045</v>
      </c>
      <c r="Q573" t="s">
        <v>43</v>
      </c>
      <c r="R573" t="s">
        <v>2253</v>
      </c>
      <c r="S573" t="s">
        <v>45</v>
      </c>
      <c r="T573" t="s">
        <v>170</v>
      </c>
      <c r="U573" t="s">
        <v>2254</v>
      </c>
      <c r="V573" s="3">
        <v>15.28</v>
      </c>
      <c r="W573">
        <v>2</v>
      </c>
      <c r="X573" s="2">
        <v>0</v>
      </c>
      <c r="Y573" s="13">
        <v>7.4871999999999996</v>
      </c>
      <c r="Z573" s="2">
        <f>Y573/V573</f>
        <v>0.49</v>
      </c>
    </row>
    <row r="574" spans="1:26" x14ac:dyDescent="0.25">
      <c r="A574">
        <v>1232</v>
      </c>
      <c r="B574" t="s">
        <v>3364</v>
      </c>
      <c r="C574" s="1">
        <v>42308</v>
      </c>
      <c r="D574">
        <f>YEAR(C574)</f>
        <v>2015</v>
      </c>
      <c r="E574">
        <f>MONTH(C574)</f>
        <v>10</v>
      </c>
      <c r="F574" t="str">
        <f>TEXT(Table1[[#This Row],[Order Date]],"mmm")</f>
        <v>Oct</v>
      </c>
      <c r="G574" t="str">
        <f>TEXT(Table1[[#This Row],[Order Date]],"ddd")</f>
        <v>Sat</v>
      </c>
      <c r="H574" s="1">
        <v>42310</v>
      </c>
      <c r="I574" t="s">
        <v>22</v>
      </c>
      <c r="J574" t="s">
        <v>3365</v>
      </c>
      <c r="K574" t="s">
        <v>3366</v>
      </c>
      <c r="L574" t="s">
        <v>25</v>
      </c>
      <c r="M574" t="s">
        <v>26</v>
      </c>
      <c r="N574" t="s">
        <v>3367</v>
      </c>
      <c r="O574" t="s">
        <v>264</v>
      </c>
      <c r="P574">
        <v>14215</v>
      </c>
      <c r="Q574" t="s">
        <v>145</v>
      </c>
      <c r="R574" t="s">
        <v>1488</v>
      </c>
      <c r="S574" t="s">
        <v>45</v>
      </c>
      <c r="T574" t="s">
        <v>67</v>
      </c>
      <c r="U574" t="s">
        <v>1489</v>
      </c>
      <c r="V574" s="3">
        <v>2.78</v>
      </c>
      <c r="W574">
        <v>2</v>
      </c>
      <c r="X574" s="2">
        <v>0</v>
      </c>
      <c r="Y574" s="13">
        <v>0.7228</v>
      </c>
      <c r="Z574" s="2">
        <f>Y574/V574</f>
        <v>0.26</v>
      </c>
    </row>
    <row r="575" spans="1:26" x14ac:dyDescent="0.25">
      <c r="A575">
        <v>1234</v>
      </c>
      <c r="B575" t="s">
        <v>3370</v>
      </c>
      <c r="C575" s="1">
        <v>42520</v>
      </c>
      <c r="D575">
        <f>YEAR(C575)</f>
        <v>2016</v>
      </c>
      <c r="E575">
        <f>MONTH(C575)</f>
        <v>5</v>
      </c>
      <c r="F575" t="str">
        <f>TEXT(Table1[[#This Row],[Order Date]],"mmm")</f>
        <v>May</v>
      </c>
      <c r="G575" t="str">
        <f>TEXT(Table1[[#This Row],[Order Date]],"ddd")</f>
        <v>Mon</v>
      </c>
      <c r="H575" s="1">
        <v>42522</v>
      </c>
      <c r="I575" t="s">
        <v>185</v>
      </c>
      <c r="J575" t="s">
        <v>3371</v>
      </c>
      <c r="K575" t="s">
        <v>3372</v>
      </c>
      <c r="L575" t="s">
        <v>40</v>
      </c>
      <c r="M575" t="s">
        <v>26</v>
      </c>
      <c r="N575" t="s">
        <v>999</v>
      </c>
      <c r="O575" t="s">
        <v>491</v>
      </c>
      <c r="P575">
        <v>45231</v>
      </c>
      <c r="Q575" t="s">
        <v>145</v>
      </c>
      <c r="R575" t="s">
        <v>3373</v>
      </c>
      <c r="S575" t="s">
        <v>70</v>
      </c>
      <c r="T575" t="s">
        <v>1202</v>
      </c>
      <c r="U575" t="s">
        <v>3374</v>
      </c>
      <c r="V575" s="3">
        <v>839.98800000000006</v>
      </c>
      <c r="W575">
        <v>2</v>
      </c>
      <c r="X575" s="2">
        <v>0.4</v>
      </c>
      <c r="Y575" s="13">
        <v>69.998999999999995</v>
      </c>
      <c r="Z575" s="2">
        <f>Y575/V575</f>
        <v>8.3333333333333329E-2</v>
      </c>
    </row>
    <row r="576" spans="1:26" x14ac:dyDescent="0.25">
      <c r="A576">
        <v>1235</v>
      </c>
      <c r="B576" t="s">
        <v>3375</v>
      </c>
      <c r="C576" s="1">
        <v>42671</v>
      </c>
      <c r="D576">
        <f>YEAR(C576)</f>
        <v>2016</v>
      </c>
      <c r="E576">
        <f>MONTH(C576)</f>
        <v>10</v>
      </c>
      <c r="F576" t="str">
        <f>TEXT(Table1[[#This Row],[Order Date]],"mmm")</f>
        <v>Oct</v>
      </c>
      <c r="G576" t="str">
        <f>TEXT(Table1[[#This Row],[Order Date]],"ddd")</f>
        <v>Fri</v>
      </c>
      <c r="H576" s="1">
        <v>42671</v>
      </c>
      <c r="I576" t="s">
        <v>1276</v>
      </c>
      <c r="J576" t="s">
        <v>2529</v>
      </c>
      <c r="K576" t="s">
        <v>2530</v>
      </c>
      <c r="L576" t="s">
        <v>25</v>
      </c>
      <c r="M576" t="s">
        <v>26</v>
      </c>
      <c r="N576" t="s">
        <v>3376</v>
      </c>
      <c r="O576" t="s">
        <v>53</v>
      </c>
      <c r="P576">
        <v>33437</v>
      </c>
      <c r="Q576" t="s">
        <v>29</v>
      </c>
      <c r="R576" t="s">
        <v>3377</v>
      </c>
      <c r="S576" t="s">
        <v>31</v>
      </c>
      <c r="T576" t="s">
        <v>64</v>
      </c>
      <c r="U576" t="s">
        <v>3378</v>
      </c>
      <c r="V576" s="3">
        <v>47.951999999999998</v>
      </c>
      <c r="W576">
        <v>3</v>
      </c>
      <c r="X576" s="2">
        <v>0.2</v>
      </c>
      <c r="Y576" s="13">
        <v>13.786199999999999</v>
      </c>
      <c r="Z576" s="2">
        <f>Y576/V576</f>
        <v>0.28749999999999998</v>
      </c>
    </row>
    <row r="577" spans="1:26" x14ac:dyDescent="0.25">
      <c r="A577">
        <v>1239</v>
      </c>
      <c r="B577" t="s">
        <v>3381</v>
      </c>
      <c r="C577" s="1">
        <v>41862</v>
      </c>
      <c r="D577">
        <f>YEAR(C577)</f>
        <v>2014</v>
      </c>
      <c r="E577">
        <f>MONTH(C577)</f>
        <v>8</v>
      </c>
      <c r="F577" t="str">
        <f>TEXT(Table1[[#This Row],[Order Date]],"mmm")</f>
        <v>Aug</v>
      </c>
      <c r="G577" t="str">
        <f>TEXT(Table1[[#This Row],[Order Date]],"ddd")</f>
        <v>Mon</v>
      </c>
      <c r="H577" s="1">
        <v>41866</v>
      </c>
      <c r="I577" t="s">
        <v>49</v>
      </c>
      <c r="J577" t="s">
        <v>3382</v>
      </c>
      <c r="K577" t="s">
        <v>3383</v>
      </c>
      <c r="L577" t="s">
        <v>25</v>
      </c>
      <c r="M577" t="s">
        <v>26</v>
      </c>
      <c r="N577" t="s">
        <v>94</v>
      </c>
      <c r="O577" t="s">
        <v>95</v>
      </c>
      <c r="P577">
        <v>98105</v>
      </c>
      <c r="Q577" t="s">
        <v>43</v>
      </c>
      <c r="R577" t="s">
        <v>3384</v>
      </c>
      <c r="S577" t="s">
        <v>31</v>
      </c>
      <c r="T577" t="s">
        <v>64</v>
      </c>
      <c r="U577" t="s">
        <v>3385</v>
      </c>
      <c r="V577" s="3">
        <v>12.35</v>
      </c>
      <c r="W577">
        <v>1</v>
      </c>
      <c r="X577" s="2">
        <v>0</v>
      </c>
      <c r="Y577" s="13">
        <v>5.4340000000000002</v>
      </c>
      <c r="Z577" s="2">
        <f>Y577/V577</f>
        <v>0.44</v>
      </c>
    </row>
    <row r="578" spans="1:26" x14ac:dyDescent="0.25">
      <c r="A578">
        <v>1242</v>
      </c>
      <c r="B578" t="s">
        <v>3388</v>
      </c>
      <c r="C578" s="1">
        <v>42611</v>
      </c>
      <c r="D578">
        <f>YEAR(C578)</f>
        <v>2016</v>
      </c>
      <c r="E578">
        <f>MONTH(C578)</f>
        <v>8</v>
      </c>
      <c r="F578" t="str">
        <f>TEXT(Table1[[#This Row],[Order Date]],"mmm")</f>
        <v>Aug</v>
      </c>
      <c r="G578" t="str">
        <f>TEXT(Table1[[#This Row],[Order Date]],"ddd")</f>
        <v>Mon</v>
      </c>
      <c r="H578" s="1">
        <v>42617</v>
      </c>
      <c r="I578" t="s">
        <v>49</v>
      </c>
      <c r="J578" t="s">
        <v>2032</v>
      </c>
      <c r="K578" t="s">
        <v>2033</v>
      </c>
      <c r="L578" t="s">
        <v>101</v>
      </c>
      <c r="M578" t="s">
        <v>26</v>
      </c>
      <c r="N578" t="s">
        <v>263</v>
      </c>
      <c r="O578" t="s">
        <v>264</v>
      </c>
      <c r="P578">
        <v>10024</v>
      </c>
      <c r="Q578" t="s">
        <v>145</v>
      </c>
      <c r="R578" t="s">
        <v>3389</v>
      </c>
      <c r="S578" t="s">
        <v>70</v>
      </c>
      <c r="T578" t="s">
        <v>71</v>
      </c>
      <c r="U578" t="s">
        <v>3390</v>
      </c>
      <c r="V578" s="3">
        <v>22</v>
      </c>
      <c r="W578">
        <v>4</v>
      </c>
      <c r="X578" s="2">
        <v>0</v>
      </c>
      <c r="Y578" s="13">
        <v>5.5</v>
      </c>
      <c r="Z578" s="2">
        <f>Y578/V578</f>
        <v>0.25</v>
      </c>
    </row>
    <row r="579" spans="1:26" x14ac:dyDescent="0.25">
      <c r="A579">
        <v>1243</v>
      </c>
      <c r="B579" t="s">
        <v>3391</v>
      </c>
      <c r="C579" s="1">
        <v>42415</v>
      </c>
      <c r="D579">
        <f>YEAR(C579)</f>
        <v>2016</v>
      </c>
      <c r="E579">
        <f>MONTH(C579)</f>
        <v>2</v>
      </c>
      <c r="F579" t="str">
        <f>TEXT(Table1[[#This Row],[Order Date]],"mmm")</f>
        <v>Feb</v>
      </c>
      <c r="G579" t="str">
        <f>TEXT(Table1[[#This Row],[Order Date]],"ddd")</f>
        <v>Mon</v>
      </c>
      <c r="H579" s="1">
        <v>42422</v>
      </c>
      <c r="I579" t="s">
        <v>49</v>
      </c>
      <c r="J579" t="s">
        <v>2529</v>
      </c>
      <c r="K579" t="s">
        <v>2530</v>
      </c>
      <c r="L579" t="s">
        <v>25</v>
      </c>
      <c r="M579" t="s">
        <v>26</v>
      </c>
      <c r="N579" t="s">
        <v>263</v>
      </c>
      <c r="O579" t="s">
        <v>264</v>
      </c>
      <c r="P579">
        <v>10009</v>
      </c>
      <c r="Q579" t="s">
        <v>145</v>
      </c>
      <c r="R579" t="s">
        <v>3392</v>
      </c>
      <c r="S579" t="s">
        <v>45</v>
      </c>
      <c r="T579" t="s">
        <v>74</v>
      </c>
      <c r="U579" t="s">
        <v>3393</v>
      </c>
      <c r="V579" s="3">
        <v>398.35199999999998</v>
      </c>
      <c r="W579">
        <v>3</v>
      </c>
      <c r="X579" s="2">
        <v>0.2</v>
      </c>
      <c r="Y579" s="13">
        <v>124.485</v>
      </c>
      <c r="Z579" s="2">
        <f>Y579/V579</f>
        <v>0.3125</v>
      </c>
    </row>
    <row r="580" spans="1:26" x14ac:dyDescent="0.25">
      <c r="A580">
        <v>1245</v>
      </c>
      <c r="B580" t="s">
        <v>3394</v>
      </c>
      <c r="C580" s="1">
        <v>42869</v>
      </c>
      <c r="D580">
        <f>YEAR(C580)</f>
        <v>2017</v>
      </c>
      <c r="E580">
        <f>MONTH(C580)</f>
        <v>5</v>
      </c>
      <c r="F580" t="str">
        <f>TEXT(Table1[[#This Row],[Order Date]],"mmm")</f>
        <v>May</v>
      </c>
      <c r="G580" t="str">
        <f>TEXT(Table1[[#This Row],[Order Date]],"ddd")</f>
        <v>Sun</v>
      </c>
      <c r="H580" s="1">
        <v>42876</v>
      </c>
      <c r="I580" t="s">
        <v>49</v>
      </c>
      <c r="J580" t="s">
        <v>3395</v>
      </c>
      <c r="K580" t="s">
        <v>3396</v>
      </c>
      <c r="L580" t="s">
        <v>25</v>
      </c>
      <c r="M580" t="s">
        <v>26</v>
      </c>
      <c r="N580" t="s">
        <v>3397</v>
      </c>
      <c r="O580" t="s">
        <v>1470</v>
      </c>
      <c r="P580">
        <v>39503</v>
      </c>
      <c r="Q580" t="s">
        <v>29</v>
      </c>
      <c r="R580" t="s">
        <v>3398</v>
      </c>
      <c r="S580" t="s">
        <v>45</v>
      </c>
      <c r="T580" t="s">
        <v>170</v>
      </c>
      <c r="U580" t="s">
        <v>3399</v>
      </c>
      <c r="V580" s="3">
        <v>48.69</v>
      </c>
      <c r="W580">
        <v>9</v>
      </c>
      <c r="X580" s="2">
        <v>0</v>
      </c>
      <c r="Y580" s="13">
        <v>23.8581</v>
      </c>
      <c r="Z580" s="2">
        <f>Y580/V580</f>
        <v>0.49000000000000005</v>
      </c>
    </row>
    <row r="581" spans="1:26" x14ac:dyDescent="0.25">
      <c r="A581">
        <v>1246</v>
      </c>
      <c r="B581" t="s">
        <v>3400</v>
      </c>
      <c r="C581" s="1">
        <v>41985</v>
      </c>
      <c r="D581">
        <f>YEAR(C581)</f>
        <v>2014</v>
      </c>
      <c r="E581">
        <f>MONTH(C581)</f>
        <v>12</v>
      </c>
      <c r="F581" t="str">
        <f>TEXT(Table1[[#This Row],[Order Date]],"mmm")</f>
        <v>Dec</v>
      </c>
      <c r="G581" t="str">
        <f>TEXT(Table1[[#This Row],[Order Date]],"ddd")</f>
        <v>Fri</v>
      </c>
      <c r="H581" s="1">
        <v>41987</v>
      </c>
      <c r="I581" t="s">
        <v>22</v>
      </c>
      <c r="J581" t="s">
        <v>3401</v>
      </c>
      <c r="K581" t="s">
        <v>3402</v>
      </c>
      <c r="L581" t="s">
        <v>25</v>
      </c>
      <c r="M581" t="s">
        <v>26</v>
      </c>
      <c r="N581" t="s">
        <v>3403</v>
      </c>
      <c r="O581" t="s">
        <v>42</v>
      </c>
      <c r="P581">
        <v>93727</v>
      </c>
      <c r="Q581" t="s">
        <v>43</v>
      </c>
      <c r="R581" t="s">
        <v>3404</v>
      </c>
      <c r="S581" t="s">
        <v>31</v>
      </c>
      <c r="T581" t="s">
        <v>55</v>
      </c>
      <c r="U581" t="s">
        <v>3405</v>
      </c>
      <c r="V581" s="3">
        <v>764.68799999999999</v>
      </c>
      <c r="W581">
        <v>6</v>
      </c>
      <c r="X581" s="2">
        <v>0.2</v>
      </c>
      <c r="Y581" s="13">
        <v>95.585999999999999</v>
      </c>
      <c r="Z581" s="2">
        <f>Y581/V581</f>
        <v>0.125</v>
      </c>
    </row>
    <row r="582" spans="1:26" x14ac:dyDescent="0.25">
      <c r="A582">
        <v>1249</v>
      </c>
      <c r="B582" t="s">
        <v>3408</v>
      </c>
      <c r="C582" s="1">
        <v>43087</v>
      </c>
      <c r="D582">
        <f>YEAR(C582)</f>
        <v>2017</v>
      </c>
      <c r="E582">
        <f>MONTH(C582)</f>
        <v>12</v>
      </c>
      <c r="F582" t="str">
        <f>TEXT(Table1[[#This Row],[Order Date]],"mmm")</f>
        <v>Dec</v>
      </c>
      <c r="G582" t="str">
        <f>TEXT(Table1[[#This Row],[Order Date]],"ddd")</f>
        <v>Mon</v>
      </c>
      <c r="H582" s="1">
        <v>43093</v>
      </c>
      <c r="I582" t="s">
        <v>49</v>
      </c>
      <c r="J582" t="s">
        <v>2175</v>
      </c>
      <c r="K582" t="s">
        <v>2176</v>
      </c>
      <c r="L582" t="s">
        <v>25</v>
      </c>
      <c r="M582" t="s">
        <v>26</v>
      </c>
      <c r="N582" t="s">
        <v>263</v>
      </c>
      <c r="O582" t="s">
        <v>264</v>
      </c>
      <c r="P582">
        <v>10009</v>
      </c>
      <c r="Q582" t="s">
        <v>145</v>
      </c>
      <c r="R582" t="s">
        <v>3409</v>
      </c>
      <c r="S582" t="s">
        <v>45</v>
      </c>
      <c r="T582" t="s">
        <v>67</v>
      </c>
      <c r="U582" t="s">
        <v>2973</v>
      </c>
      <c r="V582" s="3">
        <v>38.82</v>
      </c>
      <c r="W582">
        <v>6</v>
      </c>
      <c r="X582" s="2">
        <v>0</v>
      </c>
      <c r="Y582" s="13">
        <v>17.469000000000001</v>
      </c>
      <c r="Z582" s="2">
        <f>Y582/V582</f>
        <v>0.45</v>
      </c>
    </row>
    <row r="583" spans="1:26" x14ac:dyDescent="0.25">
      <c r="A583">
        <v>1253</v>
      </c>
      <c r="B583" t="s">
        <v>3414</v>
      </c>
      <c r="C583" s="1">
        <v>42189</v>
      </c>
      <c r="D583">
        <f>YEAR(C583)</f>
        <v>2015</v>
      </c>
      <c r="E583">
        <f>MONTH(C583)</f>
        <v>7</v>
      </c>
      <c r="F583" t="str">
        <f>TEXT(Table1[[#This Row],[Order Date]],"mmm")</f>
        <v>Jul</v>
      </c>
      <c r="G583" t="str">
        <f>TEXT(Table1[[#This Row],[Order Date]],"ddd")</f>
        <v>Sat</v>
      </c>
      <c r="H583" s="1">
        <v>42194</v>
      </c>
      <c r="I583" t="s">
        <v>49</v>
      </c>
      <c r="J583" t="s">
        <v>92</v>
      </c>
      <c r="K583" t="s">
        <v>93</v>
      </c>
      <c r="L583" t="s">
        <v>25</v>
      </c>
      <c r="M583" t="s">
        <v>26</v>
      </c>
      <c r="N583" t="s">
        <v>2512</v>
      </c>
      <c r="O583" t="s">
        <v>113</v>
      </c>
      <c r="P583">
        <v>53209</v>
      </c>
      <c r="Q583" t="s">
        <v>104</v>
      </c>
      <c r="R583" t="s">
        <v>3415</v>
      </c>
      <c r="S583" t="s">
        <v>70</v>
      </c>
      <c r="T583" t="s">
        <v>71</v>
      </c>
      <c r="U583" t="s">
        <v>3416</v>
      </c>
      <c r="V583" s="3">
        <v>1099.96</v>
      </c>
      <c r="W583">
        <v>4</v>
      </c>
      <c r="X583" s="2">
        <v>0</v>
      </c>
      <c r="Y583" s="13">
        <v>285.9896</v>
      </c>
      <c r="Z583" s="2">
        <f>Y583/V583</f>
        <v>0.26</v>
      </c>
    </row>
    <row r="584" spans="1:26" x14ac:dyDescent="0.25">
      <c r="A584">
        <v>1254</v>
      </c>
      <c r="B584" t="s">
        <v>3417</v>
      </c>
      <c r="C584" s="1">
        <v>42804</v>
      </c>
      <c r="D584">
        <f>YEAR(C584)</f>
        <v>2017</v>
      </c>
      <c r="E584">
        <f>MONTH(C584)</f>
        <v>3</v>
      </c>
      <c r="F584" t="str">
        <f>TEXT(Table1[[#This Row],[Order Date]],"mmm")</f>
        <v>Mar</v>
      </c>
      <c r="G584" t="str">
        <f>TEXT(Table1[[#This Row],[Order Date]],"ddd")</f>
        <v>Fri</v>
      </c>
      <c r="H584" s="1">
        <v>42808</v>
      </c>
      <c r="I584" t="s">
        <v>49</v>
      </c>
      <c r="J584" t="s">
        <v>3418</v>
      </c>
      <c r="K584" t="s">
        <v>3419</v>
      </c>
      <c r="L584" t="s">
        <v>101</v>
      </c>
      <c r="M584" t="s">
        <v>26</v>
      </c>
      <c r="N584" t="s">
        <v>2215</v>
      </c>
      <c r="O584" t="s">
        <v>144</v>
      </c>
      <c r="P584">
        <v>19013</v>
      </c>
      <c r="Q584" t="s">
        <v>145</v>
      </c>
      <c r="R584" t="s">
        <v>2622</v>
      </c>
      <c r="S584" t="s">
        <v>45</v>
      </c>
      <c r="T584" t="s">
        <v>67</v>
      </c>
      <c r="U584" t="s">
        <v>2623</v>
      </c>
      <c r="V584" s="3">
        <v>5.2480000000000002</v>
      </c>
      <c r="W584">
        <v>2</v>
      </c>
      <c r="X584" s="2">
        <v>0.2</v>
      </c>
      <c r="Y584" s="13">
        <v>0.59040000000000004</v>
      </c>
      <c r="Z584" s="2">
        <f>Y584/V584</f>
        <v>0.1125</v>
      </c>
    </row>
    <row r="585" spans="1:26" x14ac:dyDescent="0.25">
      <c r="A585">
        <v>1258</v>
      </c>
      <c r="B585" t="s">
        <v>3424</v>
      </c>
      <c r="C585" s="1">
        <v>42728</v>
      </c>
      <c r="D585">
        <f>YEAR(C585)</f>
        <v>2016</v>
      </c>
      <c r="E585">
        <f>MONTH(C585)</f>
        <v>12</v>
      </c>
      <c r="F585" t="str">
        <f>TEXT(Table1[[#This Row],[Order Date]],"mmm")</f>
        <v>Dec</v>
      </c>
      <c r="G585" t="str">
        <f>TEXT(Table1[[#This Row],[Order Date]],"ddd")</f>
        <v>Sat</v>
      </c>
      <c r="H585" s="1">
        <v>42732</v>
      </c>
      <c r="I585" t="s">
        <v>22</v>
      </c>
      <c r="J585" t="s">
        <v>1491</v>
      </c>
      <c r="K585" t="s">
        <v>1492</v>
      </c>
      <c r="L585" t="s">
        <v>101</v>
      </c>
      <c r="M585" t="s">
        <v>26</v>
      </c>
      <c r="N585" t="s">
        <v>460</v>
      </c>
      <c r="O585" t="s">
        <v>87</v>
      </c>
      <c r="P585">
        <v>28205</v>
      </c>
      <c r="Q585" t="s">
        <v>29</v>
      </c>
      <c r="R585" t="s">
        <v>2222</v>
      </c>
      <c r="S585" t="s">
        <v>45</v>
      </c>
      <c r="T585" t="s">
        <v>74</v>
      </c>
      <c r="U585" t="s">
        <v>2223</v>
      </c>
      <c r="V585" s="3">
        <v>27.882000000000001</v>
      </c>
      <c r="W585">
        <v>3</v>
      </c>
      <c r="X585" s="2">
        <v>0.7</v>
      </c>
      <c r="Y585" s="13">
        <v>-20.4468</v>
      </c>
      <c r="Z585" s="2">
        <f>Y585/V585</f>
        <v>-0.73333333333333328</v>
      </c>
    </row>
    <row r="586" spans="1:26" x14ac:dyDescent="0.25">
      <c r="A586">
        <v>1261</v>
      </c>
      <c r="B586" t="s">
        <v>3427</v>
      </c>
      <c r="C586" s="1">
        <v>43031</v>
      </c>
      <c r="D586">
        <f>YEAR(C586)</f>
        <v>2017</v>
      </c>
      <c r="E586">
        <f>MONTH(C586)</f>
        <v>10</v>
      </c>
      <c r="F586" t="str">
        <f>TEXT(Table1[[#This Row],[Order Date]],"mmm")</f>
        <v>Oct</v>
      </c>
      <c r="G586" t="str">
        <f>TEXT(Table1[[#This Row],[Order Date]],"ddd")</f>
        <v>Mon</v>
      </c>
      <c r="H586" s="1">
        <v>43035</v>
      </c>
      <c r="I586" t="s">
        <v>49</v>
      </c>
      <c r="J586" t="s">
        <v>3428</v>
      </c>
      <c r="K586" t="s">
        <v>3429</v>
      </c>
      <c r="L586" t="s">
        <v>25</v>
      </c>
      <c r="M586" t="s">
        <v>26</v>
      </c>
      <c r="N586" t="s">
        <v>1504</v>
      </c>
      <c r="O586" t="s">
        <v>53</v>
      </c>
      <c r="P586">
        <v>32216</v>
      </c>
      <c r="Q586" t="s">
        <v>29</v>
      </c>
      <c r="R586" t="s">
        <v>3430</v>
      </c>
      <c r="S586" t="s">
        <v>70</v>
      </c>
      <c r="T586" t="s">
        <v>71</v>
      </c>
      <c r="U586" t="s">
        <v>3431</v>
      </c>
      <c r="V586" s="3">
        <v>863.88</v>
      </c>
      <c r="W586">
        <v>3</v>
      </c>
      <c r="X586" s="2">
        <v>0.2</v>
      </c>
      <c r="Y586" s="13">
        <v>107.985</v>
      </c>
      <c r="Z586" s="2">
        <f>Y586/V586</f>
        <v>0.125</v>
      </c>
    </row>
    <row r="587" spans="1:26" x14ac:dyDescent="0.25">
      <c r="A587">
        <v>1262</v>
      </c>
      <c r="B587" t="s">
        <v>3432</v>
      </c>
      <c r="C587" s="1">
        <v>42671</v>
      </c>
      <c r="D587">
        <f>YEAR(C587)</f>
        <v>2016</v>
      </c>
      <c r="E587">
        <f>MONTH(C587)</f>
        <v>10</v>
      </c>
      <c r="F587" t="str">
        <f>TEXT(Table1[[#This Row],[Order Date]],"mmm")</f>
        <v>Oct</v>
      </c>
      <c r="G587" t="str">
        <f>TEXT(Table1[[#This Row],[Order Date]],"ddd")</f>
        <v>Fri</v>
      </c>
      <c r="H587" s="1">
        <v>42678</v>
      </c>
      <c r="I587" t="s">
        <v>49</v>
      </c>
      <c r="J587" t="s">
        <v>3433</v>
      </c>
      <c r="K587" t="s">
        <v>3434</v>
      </c>
      <c r="L587" t="s">
        <v>40</v>
      </c>
      <c r="M587" t="s">
        <v>26</v>
      </c>
      <c r="N587" t="s">
        <v>3435</v>
      </c>
      <c r="O587" t="s">
        <v>87</v>
      </c>
      <c r="P587">
        <v>27834</v>
      </c>
      <c r="Q587" t="s">
        <v>29</v>
      </c>
      <c r="R587" t="s">
        <v>3436</v>
      </c>
      <c r="S587" t="s">
        <v>45</v>
      </c>
      <c r="T587" t="s">
        <v>74</v>
      </c>
      <c r="U587" t="s">
        <v>3437</v>
      </c>
      <c r="V587" s="3">
        <v>17.616</v>
      </c>
      <c r="W587">
        <v>4</v>
      </c>
      <c r="X587" s="2">
        <v>0.7</v>
      </c>
      <c r="Y587" s="13">
        <v>-14.0928</v>
      </c>
      <c r="Z587" s="2">
        <f>Y587/V587</f>
        <v>-0.8</v>
      </c>
    </row>
    <row r="588" spans="1:26" x14ac:dyDescent="0.25">
      <c r="A588">
        <v>1263</v>
      </c>
      <c r="B588" t="s">
        <v>3438</v>
      </c>
      <c r="C588" s="1">
        <v>42923</v>
      </c>
      <c r="D588">
        <f>YEAR(C588)</f>
        <v>2017</v>
      </c>
      <c r="E588">
        <f>MONTH(C588)</f>
        <v>7</v>
      </c>
      <c r="F588" t="str">
        <f>TEXT(Table1[[#This Row],[Order Date]],"mmm")</f>
        <v>Jul</v>
      </c>
      <c r="G588" t="str">
        <f>TEXT(Table1[[#This Row],[Order Date]],"ddd")</f>
        <v>Fri</v>
      </c>
      <c r="H588" s="1">
        <v>42925</v>
      </c>
      <c r="I588" t="s">
        <v>22</v>
      </c>
      <c r="J588" t="s">
        <v>3186</v>
      </c>
      <c r="K588" t="s">
        <v>3187</v>
      </c>
      <c r="L588" t="s">
        <v>25</v>
      </c>
      <c r="M588" t="s">
        <v>26</v>
      </c>
      <c r="N588" t="s">
        <v>1159</v>
      </c>
      <c r="O588" t="s">
        <v>264</v>
      </c>
      <c r="P588">
        <v>11561</v>
      </c>
      <c r="Q588" t="s">
        <v>145</v>
      </c>
      <c r="R588" t="s">
        <v>155</v>
      </c>
      <c r="S588" t="s">
        <v>45</v>
      </c>
      <c r="T588" t="s">
        <v>74</v>
      </c>
      <c r="U588" t="s">
        <v>156</v>
      </c>
      <c r="V588" s="3">
        <v>17.472000000000001</v>
      </c>
      <c r="W588">
        <v>3</v>
      </c>
      <c r="X588" s="2">
        <v>0.2</v>
      </c>
      <c r="Y588" s="13">
        <v>6.3335999999999997</v>
      </c>
      <c r="Z588" s="2">
        <f>Y588/V588</f>
        <v>0.36249999999999993</v>
      </c>
    </row>
    <row r="589" spans="1:26" x14ac:dyDescent="0.25">
      <c r="A589">
        <v>1264</v>
      </c>
      <c r="B589" t="s">
        <v>3439</v>
      </c>
      <c r="C589" s="1">
        <v>42644</v>
      </c>
      <c r="D589">
        <f>YEAR(C589)</f>
        <v>2016</v>
      </c>
      <c r="E589">
        <f>MONTH(C589)</f>
        <v>10</v>
      </c>
      <c r="F589" t="str">
        <f>TEXT(Table1[[#This Row],[Order Date]],"mmm")</f>
        <v>Oct</v>
      </c>
      <c r="G589" t="str">
        <f>TEXT(Table1[[#This Row],[Order Date]],"ddd")</f>
        <v>Sat</v>
      </c>
      <c r="H589" s="1">
        <v>42645</v>
      </c>
      <c r="I589" t="s">
        <v>185</v>
      </c>
      <c r="J589" t="s">
        <v>3440</v>
      </c>
      <c r="K589" t="s">
        <v>3441</v>
      </c>
      <c r="L589" t="s">
        <v>25</v>
      </c>
      <c r="M589" t="s">
        <v>26</v>
      </c>
      <c r="N589" t="s">
        <v>3214</v>
      </c>
      <c r="O589" t="s">
        <v>251</v>
      </c>
      <c r="P589">
        <v>46350</v>
      </c>
      <c r="Q589" t="s">
        <v>104</v>
      </c>
      <c r="R589" t="s">
        <v>607</v>
      </c>
      <c r="S589" t="s">
        <v>70</v>
      </c>
      <c r="T589" t="s">
        <v>71</v>
      </c>
      <c r="U589" t="s">
        <v>608</v>
      </c>
      <c r="V589" s="3">
        <v>69.900000000000006</v>
      </c>
      <c r="W589">
        <v>2</v>
      </c>
      <c r="X589" s="2">
        <v>0</v>
      </c>
      <c r="Y589" s="13">
        <v>18.873000000000001</v>
      </c>
      <c r="Z589" s="2">
        <f>Y589/V589</f>
        <v>0.27</v>
      </c>
    </row>
    <row r="590" spans="1:26" x14ac:dyDescent="0.25">
      <c r="A590">
        <v>1266</v>
      </c>
      <c r="B590" t="s">
        <v>3442</v>
      </c>
      <c r="C590" s="1">
        <v>42980</v>
      </c>
      <c r="D590">
        <f>YEAR(C590)</f>
        <v>2017</v>
      </c>
      <c r="E590">
        <f>MONTH(C590)</f>
        <v>9</v>
      </c>
      <c r="F590" t="str">
        <f>TEXT(Table1[[#This Row],[Order Date]],"mmm")</f>
        <v>Sep</v>
      </c>
      <c r="G590" t="str">
        <f>TEXT(Table1[[#This Row],[Order Date]],"ddd")</f>
        <v>Sat</v>
      </c>
      <c r="H590" s="1">
        <v>42985</v>
      </c>
      <c r="I590" t="s">
        <v>49</v>
      </c>
      <c r="J590" t="s">
        <v>3443</v>
      </c>
      <c r="K590" t="s">
        <v>3444</v>
      </c>
      <c r="L590" t="s">
        <v>25</v>
      </c>
      <c r="M590" t="s">
        <v>26</v>
      </c>
      <c r="N590" t="s">
        <v>126</v>
      </c>
      <c r="O590" t="s">
        <v>42</v>
      </c>
      <c r="P590">
        <v>94122</v>
      </c>
      <c r="Q590" t="s">
        <v>43</v>
      </c>
      <c r="R590" t="s">
        <v>3445</v>
      </c>
      <c r="S590" t="s">
        <v>45</v>
      </c>
      <c r="T590" t="s">
        <v>67</v>
      </c>
      <c r="U590" t="s">
        <v>3446</v>
      </c>
      <c r="V590" s="3">
        <v>6.57</v>
      </c>
      <c r="W590">
        <v>3</v>
      </c>
      <c r="X590" s="2">
        <v>0</v>
      </c>
      <c r="Y590" s="13">
        <v>1.7739</v>
      </c>
      <c r="Z590" s="2">
        <f>Y590/V590</f>
        <v>0.27</v>
      </c>
    </row>
    <row r="591" spans="1:26" x14ac:dyDescent="0.25">
      <c r="A591">
        <v>1267</v>
      </c>
      <c r="B591" t="s">
        <v>3447</v>
      </c>
      <c r="C591" s="1">
        <v>41997</v>
      </c>
      <c r="D591">
        <f>YEAR(C591)</f>
        <v>2014</v>
      </c>
      <c r="E591">
        <f>MONTH(C591)</f>
        <v>12</v>
      </c>
      <c r="F591" t="str">
        <f>TEXT(Table1[[#This Row],[Order Date]],"mmm")</f>
        <v>Dec</v>
      </c>
      <c r="G591" t="str">
        <f>TEXT(Table1[[#This Row],[Order Date]],"ddd")</f>
        <v>Wed</v>
      </c>
      <c r="H591" s="1">
        <v>42002</v>
      </c>
      <c r="I591" t="s">
        <v>49</v>
      </c>
      <c r="J591" t="s">
        <v>364</v>
      </c>
      <c r="K591" t="s">
        <v>365</v>
      </c>
      <c r="L591" t="s">
        <v>40</v>
      </c>
      <c r="M591" t="s">
        <v>26</v>
      </c>
      <c r="N591" t="s">
        <v>41</v>
      </c>
      <c r="O591" t="s">
        <v>42</v>
      </c>
      <c r="P591">
        <v>90045</v>
      </c>
      <c r="Q591" t="s">
        <v>43</v>
      </c>
      <c r="R591" t="s">
        <v>1499</v>
      </c>
      <c r="S591" t="s">
        <v>45</v>
      </c>
      <c r="T591" t="s">
        <v>58</v>
      </c>
      <c r="U591" t="s">
        <v>1500</v>
      </c>
      <c r="V591" s="3">
        <v>142.86000000000001</v>
      </c>
      <c r="W591">
        <v>1</v>
      </c>
      <c r="X591" s="2">
        <v>0</v>
      </c>
      <c r="Y591" s="13">
        <v>41.429400000000001</v>
      </c>
      <c r="Z591" s="2">
        <f>Y591/V591</f>
        <v>0.28999999999999998</v>
      </c>
    </row>
    <row r="592" spans="1:26" x14ac:dyDescent="0.25">
      <c r="A592">
        <v>1269</v>
      </c>
      <c r="B592" t="s">
        <v>3448</v>
      </c>
      <c r="C592" s="1">
        <v>43001</v>
      </c>
      <c r="D592">
        <f>YEAR(C592)</f>
        <v>2017</v>
      </c>
      <c r="E592">
        <f>MONTH(C592)</f>
        <v>9</v>
      </c>
      <c r="F592" t="str">
        <f>TEXT(Table1[[#This Row],[Order Date]],"mmm")</f>
        <v>Sep</v>
      </c>
      <c r="G592" t="str">
        <f>TEXT(Table1[[#This Row],[Order Date]],"ddd")</f>
        <v>Sat</v>
      </c>
      <c r="H592" s="1">
        <v>43005</v>
      </c>
      <c r="I592" t="s">
        <v>49</v>
      </c>
      <c r="J592" t="s">
        <v>3371</v>
      </c>
      <c r="K592" t="s">
        <v>3372</v>
      </c>
      <c r="L592" t="s">
        <v>40</v>
      </c>
      <c r="M592" t="s">
        <v>26</v>
      </c>
      <c r="N592" t="s">
        <v>1456</v>
      </c>
      <c r="O592" t="s">
        <v>450</v>
      </c>
      <c r="P592">
        <v>80027</v>
      </c>
      <c r="Q592" t="s">
        <v>43</v>
      </c>
      <c r="R592" t="s">
        <v>1521</v>
      </c>
      <c r="S592" t="s">
        <v>31</v>
      </c>
      <c r="T592" t="s">
        <v>64</v>
      </c>
      <c r="U592" t="s">
        <v>1522</v>
      </c>
      <c r="V592" s="3">
        <v>29.327999999999999</v>
      </c>
      <c r="W592">
        <v>3</v>
      </c>
      <c r="X592" s="2">
        <v>0.2</v>
      </c>
      <c r="Y592" s="13">
        <v>3.6659999999999999</v>
      </c>
      <c r="Z592" s="2">
        <f>Y592/V592</f>
        <v>0.125</v>
      </c>
    </row>
    <row r="593" spans="1:26" x14ac:dyDescent="0.25">
      <c r="A593">
        <v>1270</v>
      </c>
      <c r="B593" t="s">
        <v>3449</v>
      </c>
      <c r="C593" s="1">
        <v>42890</v>
      </c>
      <c r="D593">
        <f>YEAR(C593)</f>
        <v>2017</v>
      </c>
      <c r="E593">
        <f>MONTH(C593)</f>
        <v>6</v>
      </c>
      <c r="F593" t="str">
        <f>TEXT(Table1[[#This Row],[Order Date]],"mmm")</f>
        <v>Jun</v>
      </c>
      <c r="G593" t="str">
        <f>TEXT(Table1[[#This Row],[Order Date]],"ddd")</f>
        <v>Sun</v>
      </c>
      <c r="H593" s="1">
        <v>42894</v>
      </c>
      <c r="I593" t="s">
        <v>49</v>
      </c>
      <c r="J593" t="s">
        <v>3450</v>
      </c>
      <c r="K593" t="s">
        <v>3451</v>
      </c>
      <c r="L593" t="s">
        <v>25</v>
      </c>
      <c r="M593" t="s">
        <v>26</v>
      </c>
      <c r="N593" t="s">
        <v>2541</v>
      </c>
      <c r="O593" t="s">
        <v>351</v>
      </c>
      <c r="P593">
        <v>35630</v>
      </c>
      <c r="Q593" t="s">
        <v>29</v>
      </c>
      <c r="R593" t="s">
        <v>3452</v>
      </c>
      <c r="S593" t="s">
        <v>45</v>
      </c>
      <c r="T593" t="s">
        <v>89</v>
      </c>
      <c r="U593" t="s">
        <v>3453</v>
      </c>
      <c r="V593" s="3">
        <v>12.48</v>
      </c>
      <c r="W593">
        <v>2</v>
      </c>
      <c r="X593" s="2">
        <v>0</v>
      </c>
      <c r="Y593" s="13">
        <v>5.6159999999999997</v>
      </c>
      <c r="Z593" s="2">
        <f>Y593/V593</f>
        <v>0.44999999999999996</v>
      </c>
    </row>
    <row r="594" spans="1:26" x14ac:dyDescent="0.25">
      <c r="A594">
        <v>1271</v>
      </c>
      <c r="B594" t="s">
        <v>3454</v>
      </c>
      <c r="C594" s="1">
        <v>42481</v>
      </c>
      <c r="D594">
        <f>YEAR(C594)</f>
        <v>2016</v>
      </c>
      <c r="E594">
        <f>MONTH(C594)</f>
        <v>4</v>
      </c>
      <c r="F594" t="str">
        <f>TEXT(Table1[[#This Row],[Order Date]],"mmm")</f>
        <v>Apr</v>
      </c>
      <c r="G594" t="str">
        <f>TEXT(Table1[[#This Row],[Order Date]],"ddd")</f>
        <v>Thu</v>
      </c>
      <c r="H594" s="1">
        <v>42486</v>
      </c>
      <c r="I594" t="s">
        <v>49</v>
      </c>
      <c r="J594" t="s">
        <v>2130</v>
      </c>
      <c r="K594" t="s">
        <v>2131</v>
      </c>
      <c r="L594" t="s">
        <v>40</v>
      </c>
      <c r="M594" t="s">
        <v>26</v>
      </c>
      <c r="N594" t="s">
        <v>296</v>
      </c>
      <c r="O594" t="s">
        <v>208</v>
      </c>
      <c r="P594">
        <v>60623</v>
      </c>
      <c r="Q594" t="s">
        <v>104</v>
      </c>
      <c r="R594" t="s">
        <v>3455</v>
      </c>
      <c r="S594" t="s">
        <v>45</v>
      </c>
      <c r="T594" t="s">
        <v>58</v>
      </c>
      <c r="U594" t="s">
        <v>3456</v>
      </c>
      <c r="V594" s="3">
        <v>102.336</v>
      </c>
      <c r="W594">
        <v>4</v>
      </c>
      <c r="X594" s="2">
        <v>0.2</v>
      </c>
      <c r="Y594" s="13">
        <v>-12.792</v>
      </c>
      <c r="Z594" s="2">
        <f>Y594/V594</f>
        <v>-0.125</v>
      </c>
    </row>
    <row r="595" spans="1:26" x14ac:dyDescent="0.25">
      <c r="A595">
        <v>1274</v>
      </c>
      <c r="B595" t="s">
        <v>3459</v>
      </c>
      <c r="C595" s="1">
        <v>42516</v>
      </c>
      <c r="D595">
        <f>YEAR(C595)</f>
        <v>2016</v>
      </c>
      <c r="E595">
        <f>MONTH(C595)</f>
        <v>5</v>
      </c>
      <c r="F595" t="str">
        <f>TEXT(Table1[[#This Row],[Order Date]],"mmm")</f>
        <v>May</v>
      </c>
      <c r="G595" t="str">
        <f>TEXT(Table1[[#This Row],[Order Date]],"ddd")</f>
        <v>Thu</v>
      </c>
      <c r="H595" s="1">
        <v>42516</v>
      </c>
      <c r="I595" t="s">
        <v>1276</v>
      </c>
      <c r="J595" t="s">
        <v>3099</v>
      </c>
      <c r="K595" t="s">
        <v>3100</v>
      </c>
      <c r="L595" t="s">
        <v>25</v>
      </c>
      <c r="M595" t="s">
        <v>26</v>
      </c>
      <c r="N595" t="s">
        <v>102</v>
      </c>
      <c r="O595" t="s">
        <v>103</v>
      </c>
      <c r="P595">
        <v>76106</v>
      </c>
      <c r="Q595" t="s">
        <v>104</v>
      </c>
      <c r="R595" t="s">
        <v>2871</v>
      </c>
      <c r="S595" t="s">
        <v>45</v>
      </c>
      <c r="T595" t="s">
        <v>89</v>
      </c>
      <c r="U595" t="s">
        <v>2872</v>
      </c>
      <c r="V595" s="3">
        <v>10.368</v>
      </c>
      <c r="W595">
        <v>2</v>
      </c>
      <c r="X595" s="2">
        <v>0.2</v>
      </c>
      <c r="Y595" s="13">
        <v>3.6288</v>
      </c>
      <c r="Z595" s="2">
        <f>Y595/V595</f>
        <v>0.35</v>
      </c>
    </row>
    <row r="596" spans="1:26" x14ac:dyDescent="0.25">
      <c r="A596">
        <v>1278</v>
      </c>
      <c r="B596" t="s">
        <v>3464</v>
      </c>
      <c r="C596" s="1">
        <v>42492</v>
      </c>
      <c r="D596">
        <f>YEAR(C596)</f>
        <v>2016</v>
      </c>
      <c r="E596">
        <f>MONTH(C596)</f>
        <v>5</v>
      </c>
      <c r="F596" t="str">
        <f>TEXT(Table1[[#This Row],[Order Date]],"mmm")</f>
        <v>May</v>
      </c>
      <c r="G596" t="str">
        <f>TEXT(Table1[[#This Row],[Order Date]],"ddd")</f>
        <v>Mon</v>
      </c>
      <c r="H596" s="1">
        <v>42497</v>
      </c>
      <c r="I596" t="s">
        <v>49</v>
      </c>
      <c r="J596" t="s">
        <v>3465</v>
      </c>
      <c r="K596" t="s">
        <v>3466</v>
      </c>
      <c r="L596" t="s">
        <v>25</v>
      </c>
      <c r="M596" t="s">
        <v>26</v>
      </c>
      <c r="N596" t="s">
        <v>181</v>
      </c>
      <c r="O596" t="s">
        <v>103</v>
      </c>
      <c r="P596">
        <v>77070</v>
      </c>
      <c r="Q596" t="s">
        <v>104</v>
      </c>
      <c r="R596" t="s">
        <v>3467</v>
      </c>
      <c r="S596" t="s">
        <v>45</v>
      </c>
      <c r="T596" t="s">
        <v>67</v>
      </c>
      <c r="U596" t="s">
        <v>3468</v>
      </c>
      <c r="V596" s="3">
        <v>86.352000000000004</v>
      </c>
      <c r="W596">
        <v>3</v>
      </c>
      <c r="X596" s="2">
        <v>0.2</v>
      </c>
      <c r="Y596" s="13">
        <v>5.3970000000000002</v>
      </c>
      <c r="Z596" s="2">
        <f>Y596/V596</f>
        <v>6.25E-2</v>
      </c>
    </row>
    <row r="597" spans="1:26" x14ac:dyDescent="0.25">
      <c r="A597">
        <v>1279</v>
      </c>
      <c r="B597" t="s">
        <v>3469</v>
      </c>
      <c r="C597" s="1">
        <v>41890</v>
      </c>
      <c r="D597">
        <f>YEAR(C597)</f>
        <v>2014</v>
      </c>
      <c r="E597">
        <f>MONTH(C597)</f>
        <v>9</v>
      </c>
      <c r="F597" t="str">
        <f>TEXT(Table1[[#This Row],[Order Date]],"mmm")</f>
        <v>Sep</v>
      </c>
      <c r="G597" t="str">
        <f>TEXT(Table1[[#This Row],[Order Date]],"ddd")</f>
        <v>Mon</v>
      </c>
      <c r="H597" s="1">
        <v>41893</v>
      </c>
      <c r="I597" t="s">
        <v>185</v>
      </c>
      <c r="J597" t="s">
        <v>2809</v>
      </c>
      <c r="K597" t="s">
        <v>2810</v>
      </c>
      <c r="L597" t="s">
        <v>40</v>
      </c>
      <c r="M597" t="s">
        <v>26</v>
      </c>
      <c r="N597" t="s">
        <v>3470</v>
      </c>
      <c r="O597" t="s">
        <v>1258</v>
      </c>
      <c r="P597">
        <v>31204</v>
      </c>
      <c r="Q597" t="s">
        <v>29</v>
      </c>
      <c r="R597" t="s">
        <v>3471</v>
      </c>
      <c r="S597" t="s">
        <v>70</v>
      </c>
      <c r="T597" t="s">
        <v>158</v>
      </c>
      <c r="U597" t="s">
        <v>3472</v>
      </c>
      <c r="V597" s="3">
        <v>32.97</v>
      </c>
      <c r="W597">
        <v>3</v>
      </c>
      <c r="X597" s="2">
        <v>0</v>
      </c>
      <c r="Y597" s="13">
        <v>12.8583</v>
      </c>
      <c r="Z597" s="2">
        <f>Y597/V597</f>
        <v>0.39</v>
      </c>
    </row>
    <row r="598" spans="1:26" x14ac:dyDescent="0.25">
      <c r="A598">
        <v>1281</v>
      </c>
      <c r="B598" t="s">
        <v>3475</v>
      </c>
      <c r="C598" s="1">
        <v>42618</v>
      </c>
      <c r="D598">
        <f>YEAR(C598)</f>
        <v>2016</v>
      </c>
      <c r="E598">
        <f>MONTH(C598)</f>
        <v>9</v>
      </c>
      <c r="F598" t="str">
        <f>TEXT(Table1[[#This Row],[Order Date]],"mmm")</f>
        <v>Sep</v>
      </c>
      <c r="G598" t="str">
        <f>TEXT(Table1[[#This Row],[Order Date]],"ddd")</f>
        <v>Mon</v>
      </c>
      <c r="H598" s="1">
        <v>42619</v>
      </c>
      <c r="I598" t="s">
        <v>185</v>
      </c>
      <c r="J598" t="s">
        <v>2524</v>
      </c>
      <c r="K598" t="s">
        <v>2525</v>
      </c>
      <c r="L598" t="s">
        <v>25</v>
      </c>
      <c r="M598" t="s">
        <v>26</v>
      </c>
      <c r="N598" t="s">
        <v>3476</v>
      </c>
      <c r="O598" t="s">
        <v>482</v>
      </c>
      <c r="P598">
        <v>52402</v>
      </c>
      <c r="Q598" t="s">
        <v>104</v>
      </c>
      <c r="R598" t="s">
        <v>3477</v>
      </c>
      <c r="S598" t="s">
        <v>70</v>
      </c>
      <c r="T598" t="s">
        <v>71</v>
      </c>
      <c r="U598" t="s">
        <v>3478</v>
      </c>
      <c r="V598" s="3">
        <v>278.39999999999998</v>
      </c>
      <c r="W598">
        <v>3</v>
      </c>
      <c r="X598" s="2">
        <v>0</v>
      </c>
      <c r="Y598" s="13">
        <v>80.736000000000004</v>
      </c>
      <c r="Z598" s="2">
        <f>Y598/V598</f>
        <v>0.29000000000000004</v>
      </c>
    </row>
    <row r="599" spans="1:26" x14ac:dyDescent="0.25">
      <c r="A599">
        <v>1282</v>
      </c>
      <c r="B599" t="s">
        <v>3479</v>
      </c>
      <c r="C599" s="1">
        <v>42834</v>
      </c>
      <c r="D599">
        <f>YEAR(C599)</f>
        <v>2017</v>
      </c>
      <c r="E599">
        <f>MONTH(C599)</f>
        <v>4</v>
      </c>
      <c r="F599" t="str">
        <f>TEXT(Table1[[#This Row],[Order Date]],"mmm")</f>
        <v>Apr</v>
      </c>
      <c r="G599" t="str">
        <f>TEXT(Table1[[#This Row],[Order Date]],"ddd")</f>
        <v>Sun</v>
      </c>
      <c r="H599" s="1">
        <v>42836</v>
      </c>
      <c r="I599" t="s">
        <v>185</v>
      </c>
      <c r="J599" t="s">
        <v>1647</v>
      </c>
      <c r="K599" t="s">
        <v>1648</v>
      </c>
      <c r="L599" t="s">
        <v>25</v>
      </c>
      <c r="M599" t="s">
        <v>26</v>
      </c>
      <c r="N599" t="s">
        <v>1504</v>
      </c>
      <c r="O599" t="s">
        <v>53</v>
      </c>
      <c r="P599">
        <v>32216</v>
      </c>
      <c r="Q599" t="s">
        <v>29</v>
      </c>
      <c r="R599" t="s">
        <v>3480</v>
      </c>
      <c r="S599" t="s">
        <v>45</v>
      </c>
      <c r="T599" t="s">
        <v>46</v>
      </c>
      <c r="U599" t="s">
        <v>3481</v>
      </c>
      <c r="V599" s="3">
        <v>15.12</v>
      </c>
      <c r="W599">
        <v>3</v>
      </c>
      <c r="X599" s="2">
        <v>0.2</v>
      </c>
      <c r="Y599" s="13">
        <v>4.9139999999999997</v>
      </c>
      <c r="Z599" s="2">
        <f>Y599/V599</f>
        <v>0.32500000000000001</v>
      </c>
    </row>
    <row r="600" spans="1:26" x14ac:dyDescent="0.25">
      <c r="A600">
        <v>1285</v>
      </c>
      <c r="B600" t="s">
        <v>3486</v>
      </c>
      <c r="C600" s="1">
        <v>42344</v>
      </c>
      <c r="D600">
        <f>YEAR(C600)</f>
        <v>2015</v>
      </c>
      <c r="E600">
        <f>MONTH(C600)</f>
        <v>12</v>
      </c>
      <c r="F600" t="str">
        <f>TEXT(Table1[[#This Row],[Order Date]],"mmm")</f>
        <v>Dec</v>
      </c>
      <c r="G600" t="str">
        <f>TEXT(Table1[[#This Row],[Order Date]],"ddd")</f>
        <v>Sun</v>
      </c>
      <c r="H600" s="1">
        <v>42350</v>
      </c>
      <c r="I600" t="s">
        <v>49</v>
      </c>
      <c r="J600" t="s">
        <v>1264</v>
      </c>
      <c r="K600" t="s">
        <v>1265</v>
      </c>
      <c r="L600" t="s">
        <v>25</v>
      </c>
      <c r="M600" t="s">
        <v>26</v>
      </c>
      <c r="N600" t="s">
        <v>1223</v>
      </c>
      <c r="O600" t="s">
        <v>103</v>
      </c>
      <c r="P600">
        <v>78745</v>
      </c>
      <c r="Q600" t="s">
        <v>104</v>
      </c>
      <c r="R600" t="s">
        <v>3487</v>
      </c>
      <c r="S600" t="s">
        <v>45</v>
      </c>
      <c r="T600" t="s">
        <v>74</v>
      </c>
      <c r="U600" t="s">
        <v>3488</v>
      </c>
      <c r="V600" s="3">
        <v>2.7719999999999998</v>
      </c>
      <c r="W600">
        <v>7</v>
      </c>
      <c r="X600" s="2">
        <v>0.8</v>
      </c>
      <c r="Y600" s="13">
        <v>-4.851</v>
      </c>
      <c r="Z600" s="2">
        <f>Y600/V600</f>
        <v>-1.7500000000000002</v>
      </c>
    </row>
    <row r="601" spans="1:26" x14ac:dyDescent="0.25">
      <c r="A601">
        <v>1286</v>
      </c>
      <c r="B601" t="s">
        <v>3489</v>
      </c>
      <c r="C601" s="1">
        <v>42547</v>
      </c>
      <c r="D601">
        <f>YEAR(C601)</f>
        <v>2016</v>
      </c>
      <c r="E601">
        <f>MONTH(C601)</f>
        <v>6</v>
      </c>
      <c r="F601" t="str">
        <f>TEXT(Table1[[#This Row],[Order Date]],"mmm")</f>
        <v>Jun</v>
      </c>
      <c r="G601" t="str">
        <f>TEXT(Table1[[#This Row],[Order Date]],"ddd")</f>
        <v>Sun</v>
      </c>
      <c r="H601" s="1">
        <v>42554</v>
      </c>
      <c r="I601" t="s">
        <v>49</v>
      </c>
      <c r="J601" t="s">
        <v>3490</v>
      </c>
      <c r="K601" t="s">
        <v>3491</v>
      </c>
      <c r="L601" t="s">
        <v>25</v>
      </c>
      <c r="M601" t="s">
        <v>26</v>
      </c>
      <c r="N601" t="s">
        <v>3492</v>
      </c>
      <c r="O601" t="s">
        <v>1386</v>
      </c>
      <c r="P601">
        <v>2908</v>
      </c>
      <c r="Q601" t="s">
        <v>145</v>
      </c>
      <c r="R601" t="s">
        <v>1496</v>
      </c>
      <c r="S601" t="s">
        <v>45</v>
      </c>
      <c r="T601" t="s">
        <v>58</v>
      </c>
      <c r="U601" t="s">
        <v>1497</v>
      </c>
      <c r="V601" s="3">
        <v>14.9</v>
      </c>
      <c r="W601">
        <v>5</v>
      </c>
      <c r="X601" s="2">
        <v>0</v>
      </c>
      <c r="Y601" s="13">
        <v>1.0429999999999999</v>
      </c>
      <c r="Z601" s="2">
        <f>Y601/V601</f>
        <v>6.9999999999999993E-2</v>
      </c>
    </row>
    <row r="602" spans="1:26" x14ac:dyDescent="0.25">
      <c r="A602">
        <v>1287</v>
      </c>
      <c r="B602" t="s">
        <v>3493</v>
      </c>
      <c r="C602" s="1">
        <v>42189</v>
      </c>
      <c r="D602">
        <f>YEAR(C602)</f>
        <v>2015</v>
      </c>
      <c r="E602">
        <f>MONTH(C602)</f>
        <v>7</v>
      </c>
      <c r="F602" t="str">
        <f>TEXT(Table1[[#This Row],[Order Date]],"mmm")</f>
        <v>Jul</v>
      </c>
      <c r="G602" t="str">
        <f>TEXT(Table1[[#This Row],[Order Date]],"ddd")</f>
        <v>Sat</v>
      </c>
      <c r="H602" s="1">
        <v>42193</v>
      </c>
      <c r="I602" t="s">
        <v>49</v>
      </c>
      <c r="J602" t="s">
        <v>524</v>
      </c>
      <c r="K602" t="s">
        <v>525</v>
      </c>
      <c r="L602" t="s">
        <v>101</v>
      </c>
      <c r="M602" t="s">
        <v>26</v>
      </c>
      <c r="N602" t="s">
        <v>263</v>
      </c>
      <c r="O602" t="s">
        <v>264</v>
      </c>
      <c r="P602">
        <v>10035</v>
      </c>
      <c r="Q602" t="s">
        <v>145</v>
      </c>
      <c r="R602" t="s">
        <v>3494</v>
      </c>
      <c r="S602" t="s">
        <v>45</v>
      </c>
      <c r="T602" t="s">
        <v>67</v>
      </c>
      <c r="U602" t="s">
        <v>3495</v>
      </c>
      <c r="V602" s="3">
        <v>15.48</v>
      </c>
      <c r="W602">
        <v>3</v>
      </c>
      <c r="X602" s="2">
        <v>0</v>
      </c>
      <c r="Y602" s="13">
        <v>4.4892000000000003</v>
      </c>
      <c r="Z602" s="2">
        <f>Y602/V602</f>
        <v>0.29000000000000004</v>
      </c>
    </row>
    <row r="603" spans="1:26" x14ac:dyDescent="0.25">
      <c r="A603">
        <v>1288</v>
      </c>
      <c r="B603" t="s">
        <v>3496</v>
      </c>
      <c r="C603" s="1">
        <v>42696</v>
      </c>
      <c r="D603">
        <f>YEAR(C603)</f>
        <v>2016</v>
      </c>
      <c r="E603">
        <f>MONTH(C603)</f>
        <v>11</v>
      </c>
      <c r="F603" t="str">
        <f>TEXT(Table1[[#This Row],[Order Date]],"mmm")</f>
        <v>Nov</v>
      </c>
      <c r="G603" t="str">
        <f>TEXT(Table1[[#This Row],[Order Date]],"ddd")</f>
        <v>Tue</v>
      </c>
      <c r="H603" s="1">
        <v>42700</v>
      </c>
      <c r="I603" t="s">
        <v>49</v>
      </c>
      <c r="J603" t="s">
        <v>3497</v>
      </c>
      <c r="K603" t="s">
        <v>3498</v>
      </c>
      <c r="L603" t="s">
        <v>40</v>
      </c>
      <c r="M603" t="s">
        <v>26</v>
      </c>
      <c r="N603" t="s">
        <v>263</v>
      </c>
      <c r="O603" t="s">
        <v>264</v>
      </c>
      <c r="P603">
        <v>10009</v>
      </c>
      <c r="Q603" t="s">
        <v>145</v>
      </c>
      <c r="R603" t="s">
        <v>291</v>
      </c>
      <c r="S603" t="s">
        <v>31</v>
      </c>
      <c r="T603" t="s">
        <v>64</v>
      </c>
      <c r="U603" t="s">
        <v>292</v>
      </c>
      <c r="V603" s="3">
        <v>39.880000000000003</v>
      </c>
      <c r="W603">
        <v>2</v>
      </c>
      <c r="X603" s="2">
        <v>0</v>
      </c>
      <c r="Y603" s="13">
        <v>11.166399999999999</v>
      </c>
      <c r="Z603" s="2">
        <f>Y603/V603</f>
        <v>0.27999999999999997</v>
      </c>
    </row>
    <row r="604" spans="1:26" x14ac:dyDescent="0.25">
      <c r="A604">
        <v>1291</v>
      </c>
      <c r="B604" t="s">
        <v>3501</v>
      </c>
      <c r="C604" s="1">
        <v>42684</v>
      </c>
      <c r="D604">
        <f>YEAR(C604)</f>
        <v>2016</v>
      </c>
      <c r="E604">
        <f>MONTH(C604)</f>
        <v>11</v>
      </c>
      <c r="F604" t="str">
        <f>TEXT(Table1[[#This Row],[Order Date]],"mmm")</f>
        <v>Nov</v>
      </c>
      <c r="G604" t="str">
        <f>TEXT(Table1[[#This Row],[Order Date]],"ddd")</f>
        <v>Thu</v>
      </c>
      <c r="H604" s="1">
        <v>42686</v>
      </c>
      <c r="I604" t="s">
        <v>185</v>
      </c>
      <c r="J604" t="s">
        <v>2095</v>
      </c>
      <c r="K604" t="s">
        <v>2096</v>
      </c>
      <c r="L604" t="s">
        <v>101</v>
      </c>
      <c r="M604" t="s">
        <v>26</v>
      </c>
      <c r="N604" t="s">
        <v>126</v>
      </c>
      <c r="O604" t="s">
        <v>42</v>
      </c>
      <c r="P604">
        <v>94122</v>
      </c>
      <c r="Q604" t="s">
        <v>43</v>
      </c>
      <c r="R604" t="s">
        <v>3502</v>
      </c>
      <c r="S604" t="s">
        <v>45</v>
      </c>
      <c r="T604" t="s">
        <v>74</v>
      </c>
      <c r="U604" t="s">
        <v>3503</v>
      </c>
      <c r="V604" s="3">
        <v>13.215999999999999</v>
      </c>
      <c r="W604">
        <v>4</v>
      </c>
      <c r="X604" s="2">
        <v>0.2</v>
      </c>
      <c r="Y604" s="13">
        <v>4.4603999999999999</v>
      </c>
      <c r="Z604" s="2">
        <f>Y604/V604</f>
        <v>0.33750000000000002</v>
      </c>
    </row>
    <row r="605" spans="1:26" x14ac:dyDescent="0.25">
      <c r="A605">
        <v>1293</v>
      </c>
      <c r="B605" t="s">
        <v>3504</v>
      </c>
      <c r="C605" s="1">
        <v>42243</v>
      </c>
      <c r="D605">
        <f>YEAR(C605)</f>
        <v>2015</v>
      </c>
      <c r="E605">
        <f>MONTH(C605)</f>
        <v>8</v>
      </c>
      <c r="F605" t="str">
        <f>TEXT(Table1[[#This Row],[Order Date]],"mmm")</f>
        <v>Aug</v>
      </c>
      <c r="G605" t="str">
        <f>TEXT(Table1[[#This Row],[Order Date]],"ddd")</f>
        <v>Thu</v>
      </c>
      <c r="H605" s="1">
        <v>42248</v>
      </c>
      <c r="I605" t="s">
        <v>49</v>
      </c>
      <c r="J605" t="s">
        <v>529</v>
      </c>
      <c r="K605" t="s">
        <v>530</v>
      </c>
      <c r="L605" t="s">
        <v>25</v>
      </c>
      <c r="M605" t="s">
        <v>26</v>
      </c>
      <c r="N605" t="s">
        <v>941</v>
      </c>
      <c r="O605" t="s">
        <v>42</v>
      </c>
      <c r="P605">
        <v>92105</v>
      </c>
      <c r="Q605" t="s">
        <v>43</v>
      </c>
      <c r="R605" t="s">
        <v>571</v>
      </c>
      <c r="S605" t="s">
        <v>45</v>
      </c>
      <c r="T605" t="s">
        <v>572</v>
      </c>
      <c r="U605" t="s">
        <v>573</v>
      </c>
      <c r="V605" s="3">
        <v>32.94</v>
      </c>
      <c r="W605">
        <v>3</v>
      </c>
      <c r="X605" s="2">
        <v>0</v>
      </c>
      <c r="Y605" s="13">
        <v>9.2232000000000003</v>
      </c>
      <c r="Z605" s="2">
        <f>Y605/V605</f>
        <v>0.28000000000000003</v>
      </c>
    </row>
    <row r="606" spans="1:26" x14ac:dyDescent="0.25">
      <c r="A606">
        <v>1296</v>
      </c>
      <c r="B606" t="s">
        <v>3505</v>
      </c>
      <c r="C606" s="1">
        <v>42149</v>
      </c>
      <c r="D606">
        <f>YEAR(C606)</f>
        <v>2015</v>
      </c>
      <c r="E606">
        <f>MONTH(C606)</f>
        <v>5</v>
      </c>
      <c r="F606" t="str">
        <f>TEXT(Table1[[#This Row],[Order Date]],"mmm")</f>
        <v>May</v>
      </c>
      <c r="G606" t="str">
        <f>TEXT(Table1[[#This Row],[Order Date]],"ddd")</f>
        <v>Mon</v>
      </c>
      <c r="H606" s="1">
        <v>42153</v>
      </c>
      <c r="I606" t="s">
        <v>49</v>
      </c>
      <c r="J606" t="s">
        <v>3506</v>
      </c>
      <c r="K606" t="s">
        <v>3507</v>
      </c>
      <c r="L606" t="s">
        <v>25</v>
      </c>
      <c r="M606" t="s">
        <v>26</v>
      </c>
      <c r="N606" t="s">
        <v>3508</v>
      </c>
      <c r="O606" t="s">
        <v>450</v>
      </c>
      <c r="P606">
        <v>81001</v>
      </c>
      <c r="Q606" t="s">
        <v>43</v>
      </c>
      <c r="R606" t="s">
        <v>2769</v>
      </c>
      <c r="S606" t="s">
        <v>45</v>
      </c>
      <c r="T606" t="s">
        <v>77</v>
      </c>
      <c r="U606" t="s">
        <v>2770</v>
      </c>
      <c r="V606" s="3">
        <v>845.72799999999995</v>
      </c>
      <c r="W606">
        <v>13</v>
      </c>
      <c r="X606" s="2">
        <v>0.2</v>
      </c>
      <c r="Y606" s="13">
        <v>84.572800000000001</v>
      </c>
      <c r="Z606" s="2">
        <f>Y606/V606</f>
        <v>0.1</v>
      </c>
    </row>
    <row r="607" spans="1:26" x14ac:dyDescent="0.25">
      <c r="A607">
        <v>1297</v>
      </c>
      <c r="B607" t="s">
        <v>3509</v>
      </c>
      <c r="C607" s="1">
        <v>43099</v>
      </c>
      <c r="D607">
        <f>YEAR(C607)</f>
        <v>2017</v>
      </c>
      <c r="E607">
        <f>MONTH(C607)</f>
        <v>12</v>
      </c>
      <c r="F607" t="str">
        <f>TEXT(Table1[[#This Row],[Order Date]],"mmm")</f>
        <v>Dec</v>
      </c>
      <c r="G607" t="str">
        <f>TEXT(Table1[[#This Row],[Order Date]],"ddd")</f>
        <v>Sat</v>
      </c>
      <c r="H607" s="1">
        <v>43103</v>
      </c>
      <c r="I607" t="s">
        <v>49</v>
      </c>
      <c r="J607" t="s">
        <v>3510</v>
      </c>
      <c r="K607" t="s">
        <v>3511</v>
      </c>
      <c r="L607" t="s">
        <v>40</v>
      </c>
      <c r="M607" t="s">
        <v>26</v>
      </c>
      <c r="N607" t="s">
        <v>739</v>
      </c>
      <c r="O607" t="s">
        <v>42</v>
      </c>
      <c r="P607">
        <v>94533</v>
      </c>
      <c r="Q607" t="s">
        <v>43</v>
      </c>
      <c r="R607" t="s">
        <v>2019</v>
      </c>
      <c r="S607" t="s">
        <v>45</v>
      </c>
      <c r="T607" t="s">
        <v>74</v>
      </c>
      <c r="U607" t="s">
        <v>2020</v>
      </c>
      <c r="V607" s="3">
        <v>13.904</v>
      </c>
      <c r="W607">
        <v>2</v>
      </c>
      <c r="X607" s="2">
        <v>0.2</v>
      </c>
      <c r="Y607" s="13">
        <v>4.5187999999999997</v>
      </c>
      <c r="Z607" s="2">
        <f>Y607/V607</f>
        <v>0.32499999999999996</v>
      </c>
    </row>
    <row r="608" spans="1:26" x14ac:dyDescent="0.25">
      <c r="A608">
        <v>1299</v>
      </c>
      <c r="B608" t="s">
        <v>3512</v>
      </c>
      <c r="C608" s="1">
        <v>42712</v>
      </c>
      <c r="D608">
        <f>YEAR(C608)</f>
        <v>2016</v>
      </c>
      <c r="E608">
        <f>MONTH(C608)</f>
        <v>12</v>
      </c>
      <c r="F608" t="str">
        <f>TEXT(Table1[[#This Row],[Order Date]],"mmm")</f>
        <v>Dec</v>
      </c>
      <c r="G608" t="str">
        <f>TEXT(Table1[[#This Row],[Order Date]],"ddd")</f>
        <v>Thu</v>
      </c>
      <c r="H608" s="1">
        <v>42716</v>
      </c>
      <c r="I608" t="s">
        <v>22</v>
      </c>
      <c r="J608" t="s">
        <v>3513</v>
      </c>
      <c r="K608" t="s">
        <v>3514</v>
      </c>
      <c r="L608" t="s">
        <v>40</v>
      </c>
      <c r="M608" t="s">
        <v>26</v>
      </c>
      <c r="N608" t="s">
        <v>429</v>
      </c>
      <c r="O608" t="s">
        <v>226</v>
      </c>
      <c r="P608">
        <v>55106</v>
      </c>
      <c r="Q608" t="s">
        <v>104</v>
      </c>
      <c r="R608" t="s">
        <v>1755</v>
      </c>
      <c r="S608" t="s">
        <v>70</v>
      </c>
      <c r="T608" t="s">
        <v>71</v>
      </c>
      <c r="U608" t="s">
        <v>1756</v>
      </c>
      <c r="V608" s="3">
        <v>114.95</v>
      </c>
      <c r="W608">
        <v>5</v>
      </c>
      <c r="X608" s="2">
        <v>0</v>
      </c>
      <c r="Y608" s="13">
        <v>2.2989999999999999</v>
      </c>
      <c r="Z608" s="2">
        <f>Y608/V608</f>
        <v>0.02</v>
      </c>
    </row>
    <row r="609" spans="1:26" x14ac:dyDescent="0.25">
      <c r="A609">
        <v>1300</v>
      </c>
      <c r="B609" t="s">
        <v>3515</v>
      </c>
      <c r="C609" s="1">
        <v>42281</v>
      </c>
      <c r="D609">
        <f>YEAR(C609)</f>
        <v>2015</v>
      </c>
      <c r="E609">
        <f>MONTH(C609)</f>
        <v>10</v>
      </c>
      <c r="F609" t="str">
        <f>TEXT(Table1[[#This Row],[Order Date]],"mmm")</f>
        <v>Oct</v>
      </c>
      <c r="G609" t="str">
        <f>TEXT(Table1[[#This Row],[Order Date]],"ddd")</f>
        <v>Sun</v>
      </c>
      <c r="H609" s="1">
        <v>42284</v>
      </c>
      <c r="I609" t="s">
        <v>185</v>
      </c>
      <c r="J609" t="s">
        <v>3253</v>
      </c>
      <c r="K609" t="s">
        <v>3254</v>
      </c>
      <c r="L609" t="s">
        <v>25</v>
      </c>
      <c r="M609" t="s">
        <v>26</v>
      </c>
      <c r="N609" t="s">
        <v>126</v>
      </c>
      <c r="O609" t="s">
        <v>42</v>
      </c>
      <c r="P609">
        <v>94109</v>
      </c>
      <c r="Q609" t="s">
        <v>43</v>
      </c>
      <c r="R609" t="s">
        <v>627</v>
      </c>
      <c r="S609" t="s">
        <v>45</v>
      </c>
      <c r="T609" t="s">
        <v>58</v>
      </c>
      <c r="U609" t="s">
        <v>628</v>
      </c>
      <c r="V609" s="3">
        <v>26.96</v>
      </c>
      <c r="W609">
        <v>2</v>
      </c>
      <c r="X609" s="2">
        <v>0</v>
      </c>
      <c r="Y609" s="13">
        <v>7.0095999999999998</v>
      </c>
      <c r="Z609" s="2">
        <f>Y609/V609</f>
        <v>0.26</v>
      </c>
    </row>
    <row r="610" spans="1:26" x14ac:dyDescent="0.25">
      <c r="A610">
        <v>1301</v>
      </c>
      <c r="B610" t="s">
        <v>3516</v>
      </c>
      <c r="C610" s="1">
        <v>42727</v>
      </c>
      <c r="D610">
        <f>YEAR(C610)</f>
        <v>2016</v>
      </c>
      <c r="E610">
        <f>MONTH(C610)</f>
        <v>12</v>
      </c>
      <c r="F610" t="str">
        <f>TEXT(Table1[[#This Row],[Order Date]],"mmm")</f>
        <v>Dec</v>
      </c>
      <c r="G610" t="str">
        <f>TEXT(Table1[[#This Row],[Order Date]],"ddd")</f>
        <v>Fri</v>
      </c>
      <c r="H610" s="1">
        <v>42729</v>
      </c>
      <c r="I610" t="s">
        <v>22</v>
      </c>
      <c r="J610" t="s">
        <v>806</v>
      </c>
      <c r="K610" t="s">
        <v>807</v>
      </c>
      <c r="L610" t="s">
        <v>25</v>
      </c>
      <c r="M610" t="s">
        <v>26</v>
      </c>
      <c r="N610" t="s">
        <v>311</v>
      </c>
      <c r="O610" t="s">
        <v>312</v>
      </c>
      <c r="P610">
        <v>22153</v>
      </c>
      <c r="Q610" t="s">
        <v>29</v>
      </c>
      <c r="R610" t="s">
        <v>191</v>
      </c>
      <c r="S610" t="s">
        <v>31</v>
      </c>
      <c r="T610" t="s">
        <v>64</v>
      </c>
      <c r="U610" t="s">
        <v>192</v>
      </c>
      <c r="V610" s="3">
        <v>572.76</v>
      </c>
      <c r="W610">
        <v>6</v>
      </c>
      <c r="X610" s="2">
        <v>0</v>
      </c>
      <c r="Y610" s="13">
        <v>166.10040000000001</v>
      </c>
      <c r="Z610" s="2">
        <f>Y610/V610</f>
        <v>0.29000000000000004</v>
      </c>
    </row>
    <row r="611" spans="1:26" x14ac:dyDescent="0.25">
      <c r="A611">
        <v>1303</v>
      </c>
      <c r="B611" t="s">
        <v>3517</v>
      </c>
      <c r="C611" s="1">
        <v>42266</v>
      </c>
      <c r="D611">
        <f>YEAR(C611)</f>
        <v>2015</v>
      </c>
      <c r="E611">
        <f>MONTH(C611)</f>
        <v>9</v>
      </c>
      <c r="F611" t="str">
        <f>TEXT(Table1[[#This Row],[Order Date]],"mmm")</f>
        <v>Sep</v>
      </c>
      <c r="G611" t="str">
        <f>TEXT(Table1[[#This Row],[Order Date]],"ddd")</f>
        <v>Sat</v>
      </c>
      <c r="H611" s="1">
        <v>42271</v>
      </c>
      <c r="I611" t="s">
        <v>22</v>
      </c>
      <c r="J611" t="s">
        <v>3518</v>
      </c>
      <c r="K611" t="s">
        <v>3519</v>
      </c>
      <c r="L611" t="s">
        <v>101</v>
      </c>
      <c r="M611" t="s">
        <v>26</v>
      </c>
      <c r="N611" t="s">
        <v>1117</v>
      </c>
      <c r="O611" t="s">
        <v>312</v>
      </c>
      <c r="P611">
        <v>22204</v>
      </c>
      <c r="Q611" t="s">
        <v>29</v>
      </c>
      <c r="R611" t="s">
        <v>3520</v>
      </c>
      <c r="S611" t="s">
        <v>31</v>
      </c>
      <c r="T611" t="s">
        <v>32</v>
      </c>
      <c r="U611" t="s">
        <v>3521</v>
      </c>
      <c r="V611" s="3">
        <v>61.96</v>
      </c>
      <c r="W611">
        <v>2</v>
      </c>
      <c r="X611" s="2">
        <v>0</v>
      </c>
      <c r="Y611" s="13">
        <v>4.3372000000000002</v>
      </c>
      <c r="Z611" s="2">
        <f>Y611/V611</f>
        <v>7.0000000000000007E-2</v>
      </c>
    </row>
    <row r="612" spans="1:26" x14ac:dyDescent="0.25">
      <c r="A612">
        <v>1304</v>
      </c>
      <c r="B612" t="s">
        <v>3522</v>
      </c>
      <c r="C612" s="1">
        <v>42919</v>
      </c>
      <c r="D612">
        <f>YEAR(C612)</f>
        <v>2017</v>
      </c>
      <c r="E612">
        <f>MONTH(C612)</f>
        <v>7</v>
      </c>
      <c r="F612" t="str">
        <f>TEXT(Table1[[#This Row],[Order Date]],"mmm")</f>
        <v>Jul</v>
      </c>
      <c r="G612" t="str">
        <f>TEXT(Table1[[#This Row],[Order Date]],"ddd")</f>
        <v>Mon</v>
      </c>
      <c r="H612" s="1">
        <v>42923</v>
      </c>
      <c r="I612" t="s">
        <v>49</v>
      </c>
      <c r="J612" t="s">
        <v>3523</v>
      </c>
      <c r="K612" t="s">
        <v>3524</v>
      </c>
      <c r="L612" t="s">
        <v>25</v>
      </c>
      <c r="M612" t="s">
        <v>26</v>
      </c>
      <c r="N612" t="s">
        <v>490</v>
      </c>
      <c r="O612" t="s">
        <v>1258</v>
      </c>
      <c r="P612">
        <v>31907</v>
      </c>
      <c r="Q612" t="s">
        <v>29</v>
      </c>
      <c r="R612" t="s">
        <v>3525</v>
      </c>
      <c r="S612" t="s">
        <v>31</v>
      </c>
      <c r="T612" t="s">
        <v>64</v>
      </c>
      <c r="U612" t="s">
        <v>3526</v>
      </c>
      <c r="V612" s="3">
        <v>23.99</v>
      </c>
      <c r="W612">
        <v>1</v>
      </c>
      <c r="X612" s="2">
        <v>0</v>
      </c>
      <c r="Y612" s="13">
        <v>5.5176999999999996</v>
      </c>
      <c r="Z612" s="2">
        <f>Y612/V612</f>
        <v>0.23</v>
      </c>
    </row>
    <row r="613" spans="1:26" x14ac:dyDescent="0.25">
      <c r="A613">
        <v>1306</v>
      </c>
      <c r="B613" t="s">
        <v>3527</v>
      </c>
      <c r="C613" s="1">
        <v>42565</v>
      </c>
      <c r="D613">
        <f>YEAR(C613)</f>
        <v>2016</v>
      </c>
      <c r="E613">
        <f>MONTH(C613)</f>
        <v>7</v>
      </c>
      <c r="F613" t="str">
        <f>TEXT(Table1[[#This Row],[Order Date]],"mmm")</f>
        <v>Jul</v>
      </c>
      <c r="G613" t="str">
        <f>TEXT(Table1[[#This Row],[Order Date]],"ddd")</f>
        <v>Thu</v>
      </c>
      <c r="H613" s="1">
        <v>42567</v>
      </c>
      <c r="I613" t="s">
        <v>22</v>
      </c>
      <c r="J613" t="s">
        <v>2424</v>
      </c>
      <c r="K613" t="s">
        <v>2425</v>
      </c>
      <c r="L613" t="s">
        <v>25</v>
      </c>
      <c r="M613" t="s">
        <v>26</v>
      </c>
      <c r="N613" t="s">
        <v>181</v>
      </c>
      <c r="O613" t="s">
        <v>103</v>
      </c>
      <c r="P613">
        <v>77036</v>
      </c>
      <c r="Q613" t="s">
        <v>104</v>
      </c>
      <c r="R613" t="s">
        <v>3528</v>
      </c>
      <c r="S613" t="s">
        <v>70</v>
      </c>
      <c r="T613" t="s">
        <v>71</v>
      </c>
      <c r="U613" t="s">
        <v>3529</v>
      </c>
      <c r="V613" s="3">
        <v>419.94400000000002</v>
      </c>
      <c r="W613">
        <v>7</v>
      </c>
      <c r="X613" s="2">
        <v>0.2</v>
      </c>
      <c r="Y613" s="13">
        <v>52.493000000000002</v>
      </c>
      <c r="Z613" s="2">
        <f>Y613/V613</f>
        <v>0.125</v>
      </c>
    </row>
    <row r="614" spans="1:26" x14ac:dyDescent="0.25">
      <c r="A614">
        <v>1307</v>
      </c>
      <c r="B614" t="s">
        <v>3530</v>
      </c>
      <c r="C614" s="1">
        <v>42541</v>
      </c>
      <c r="D614">
        <f>YEAR(C614)</f>
        <v>2016</v>
      </c>
      <c r="E614">
        <f>MONTH(C614)</f>
        <v>6</v>
      </c>
      <c r="F614" t="str">
        <f>TEXT(Table1[[#This Row],[Order Date]],"mmm")</f>
        <v>Jun</v>
      </c>
      <c r="G614" t="str">
        <f>TEXT(Table1[[#This Row],[Order Date]],"ddd")</f>
        <v>Mon</v>
      </c>
      <c r="H614" s="1">
        <v>42542</v>
      </c>
      <c r="I614" t="s">
        <v>185</v>
      </c>
      <c r="J614" t="s">
        <v>976</v>
      </c>
      <c r="K614" t="s">
        <v>977</v>
      </c>
      <c r="L614" t="s">
        <v>25</v>
      </c>
      <c r="M614" t="s">
        <v>26</v>
      </c>
      <c r="N614" t="s">
        <v>596</v>
      </c>
      <c r="O614" t="s">
        <v>42</v>
      </c>
      <c r="P614">
        <v>91104</v>
      </c>
      <c r="Q614" t="s">
        <v>43</v>
      </c>
      <c r="R614" t="s">
        <v>1836</v>
      </c>
      <c r="S614" t="s">
        <v>45</v>
      </c>
      <c r="T614" t="s">
        <v>89</v>
      </c>
      <c r="U614" t="s">
        <v>1837</v>
      </c>
      <c r="V614" s="3">
        <v>46.76</v>
      </c>
      <c r="W614">
        <v>7</v>
      </c>
      <c r="X614" s="2">
        <v>0</v>
      </c>
      <c r="Y614" s="13">
        <v>22.444800000000001</v>
      </c>
      <c r="Z614" s="2">
        <f>Y614/V614</f>
        <v>0.48000000000000004</v>
      </c>
    </row>
    <row r="615" spans="1:26" x14ac:dyDescent="0.25">
      <c r="A615">
        <v>1312</v>
      </c>
      <c r="B615" t="s">
        <v>3535</v>
      </c>
      <c r="C615" s="1">
        <v>42713</v>
      </c>
      <c r="D615">
        <f>YEAR(C615)</f>
        <v>2016</v>
      </c>
      <c r="E615">
        <f>MONTH(C615)</f>
        <v>12</v>
      </c>
      <c r="F615" t="str">
        <f>TEXT(Table1[[#This Row],[Order Date]],"mmm")</f>
        <v>Dec</v>
      </c>
      <c r="G615" t="str">
        <f>TEXT(Table1[[#This Row],[Order Date]],"ddd")</f>
        <v>Fri</v>
      </c>
      <c r="H615" s="1">
        <v>42717</v>
      </c>
      <c r="I615" t="s">
        <v>49</v>
      </c>
      <c r="J615" t="s">
        <v>2045</v>
      </c>
      <c r="K615" t="s">
        <v>2046</v>
      </c>
      <c r="L615" t="s">
        <v>25</v>
      </c>
      <c r="M615" t="s">
        <v>26</v>
      </c>
      <c r="N615" t="s">
        <v>1462</v>
      </c>
      <c r="O615" t="s">
        <v>1231</v>
      </c>
      <c r="P615">
        <v>1841</v>
      </c>
      <c r="Q615" t="s">
        <v>145</v>
      </c>
      <c r="R615" t="s">
        <v>3536</v>
      </c>
      <c r="S615" t="s">
        <v>45</v>
      </c>
      <c r="T615" t="s">
        <v>46</v>
      </c>
      <c r="U615" t="s">
        <v>3537</v>
      </c>
      <c r="V615" s="3">
        <v>3.69</v>
      </c>
      <c r="W615">
        <v>1</v>
      </c>
      <c r="X615" s="2">
        <v>0</v>
      </c>
      <c r="Y615" s="13">
        <v>1.7343</v>
      </c>
      <c r="Z615" s="2">
        <f>Y615/V615</f>
        <v>0.47</v>
      </c>
    </row>
    <row r="616" spans="1:26" x14ac:dyDescent="0.25">
      <c r="A616">
        <v>1314</v>
      </c>
      <c r="B616" t="s">
        <v>3540</v>
      </c>
      <c r="C616" s="1">
        <v>42637</v>
      </c>
      <c r="D616">
        <f>YEAR(C616)</f>
        <v>2016</v>
      </c>
      <c r="E616">
        <f>MONTH(C616)</f>
        <v>9</v>
      </c>
      <c r="F616" t="str">
        <f>TEXT(Table1[[#This Row],[Order Date]],"mmm")</f>
        <v>Sep</v>
      </c>
      <c r="G616" t="str">
        <f>TEXT(Table1[[#This Row],[Order Date]],"ddd")</f>
        <v>Sat</v>
      </c>
      <c r="H616" s="1">
        <v>42644</v>
      </c>
      <c r="I616" t="s">
        <v>49</v>
      </c>
      <c r="J616" t="s">
        <v>110</v>
      </c>
      <c r="K616" t="s">
        <v>111</v>
      </c>
      <c r="L616" t="s">
        <v>25</v>
      </c>
      <c r="M616" t="s">
        <v>26</v>
      </c>
      <c r="N616" t="s">
        <v>490</v>
      </c>
      <c r="O616" t="s">
        <v>491</v>
      </c>
      <c r="P616">
        <v>43229</v>
      </c>
      <c r="Q616" t="s">
        <v>145</v>
      </c>
      <c r="R616" t="s">
        <v>2445</v>
      </c>
      <c r="S616" t="s">
        <v>31</v>
      </c>
      <c r="T616" t="s">
        <v>35</v>
      </c>
      <c r="U616" t="s">
        <v>2446</v>
      </c>
      <c r="V616" s="3">
        <v>155.37200000000001</v>
      </c>
      <c r="W616">
        <v>2</v>
      </c>
      <c r="X616" s="2">
        <v>0.3</v>
      </c>
      <c r="Y616" s="13">
        <v>-13.317600000000001</v>
      </c>
      <c r="Z616" s="2">
        <f>Y616/V616</f>
        <v>-8.5714285714285715E-2</v>
      </c>
    </row>
    <row r="617" spans="1:26" x14ac:dyDescent="0.25">
      <c r="A617">
        <v>1315</v>
      </c>
      <c r="B617" t="s">
        <v>3541</v>
      </c>
      <c r="C617" s="1">
        <v>42722</v>
      </c>
      <c r="D617">
        <f>YEAR(C617)</f>
        <v>2016</v>
      </c>
      <c r="E617">
        <f>MONTH(C617)</f>
        <v>12</v>
      </c>
      <c r="F617" t="str">
        <f>TEXT(Table1[[#This Row],[Order Date]],"mmm")</f>
        <v>Dec</v>
      </c>
      <c r="G617" t="str">
        <f>TEXT(Table1[[#This Row],[Order Date]],"ddd")</f>
        <v>Sun</v>
      </c>
      <c r="H617" s="1">
        <v>42727</v>
      </c>
      <c r="I617" t="s">
        <v>49</v>
      </c>
      <c r="J617" t="s">
        <v>3542</v>
      </c>
      <c r="K617" t="s">
        <v>3543</v>
      </c>
      <c r="L617" t="s">
        <v>40</v>
      </c>
      <c r="M617" t="s">
        <v>26</v>
      </c>
      <c r="N617" t="s">
        <v>41</v>
      </c>
      <c r="O617" t="s">
        <v>42</v>
      </c>
      <c r="P617">
        <v>90032</v>
      </c>
      <c r="Q617" t="s">
        <v>43</v>
      </c>
      <c r="R617" t="s">
        <v>3544</v>
      </c>
      <c r="S617" t="s">
        <v>45</v>
      </c>
      <c r="T617" t="s">
        <v>89</v>
      </c>
      <c r="U617" t="s">
        <v>3545</v>
      </c>
      <c r="V617" s="3">
        <v>38.880000000000003</v>
      </c>
      <c r="W617">
        <v>6</v>
      </c>
      <c r="X617" s="2">
        <v>0</v>
      </c>
      <c r="Y617" s="13">
        <v>18.662400000000002</v>
      </c>
      <c r="Z617" s="2">
        <f>Y617/V617</f>
        <v>0.48000000000000004</v>
      </c>
    </row>
    <row r="618" spans="1:26" x14ac:dyDescent="0.25">
      <c r="A618">
        <v>1318</v>
      </c>
      <c r="B618" t="s">
        <v>3548</v>
      </c>
      <c r="C618" s="1">
        <v>43079</v>
      </c>
      <c r="D618">
        <f>YEAR(C618)</f>
        <v>2017</v>
      </c>
      <c r="E618">
        <f>MONTH(C618)</f>
        <v>12</v>
      </c>
      <c r="F618" t="str">
        <f>TEXT(Table1[[#This Row],[Order Date]],"mmm")</f>
        <v>Dec</v>
      </c>
      <c r="G618" t="str">
        <f>TEXT(Table1[[#This Row],[Order Date]],"ddd")</f>
        <v>Sun</v>
      </c>
      <c r="H618" s="1">
        <v>43083</v>
      </c>
      <c r="I618" t="s">
        <v>49</v>
      </c>
      <c r="J618" t="s">
        <v>594</v>
      </c>
      <c r="K618" t="s">
        <v>595</v>
      </c>
      <c r="L618" t="s">
        <v>25</v>
      </c>
      <c r="M618" t="s">
        <v>26</v>
      </c>
      <c r="N618" t="s">
        <v>143</v>
      </c>
      <c r="O618" t="s">
        <v>144</v>
      </c>
      <c r="P618">
        <v>19120</v>
      </c>
      <c r="Q618" t="s">
        <v>145</v>
      </c>
      <c r="R618" t="s">
        <v>3549</v>
      </c>
      <c r="S618" t="s">
        <v>70</v>
      </c>
      <c r="T618" t="s">
        <v>158</v>
      </c>
      <c r="U618" t="s">
        <v>3550</v>
      </c>
      <c r="V618" s="3">
        <v>14.2</v>
      </c>
      <c r="W618">
        <v>1</v>
      </c>
      <c r="X618" s="2">
        <v>0.2</v>
      </c>
      <c r="Y618" s="13">
        <v>3.3725000000000001</v>
      </c>
      <c r="Z618" s="2">
        <f>Y618/V618</f>
        <v>0.23750000000000002</v>
      </c>
    </row>
    <row r="619" spans="1:26" x14ac:dyDescent="0.25">
      <c r="A619">
        <v>1319</v>
      </c>
      <c r="B619" t="s">
        <v>3551</v>
      </c>
      <c r="C619" s="1">
        <v>41821</v>
      </c>
      <c r="D619">
        <f>YEAR(C619)</f>
        <v>2014</v>
      </c>
      <c r="E619">
        <f>MONTH(C619)</f>
        <v>7</v>
      </c>
      <c r="F619" t="str">
        <f>TEXT(Table1[[#This Row],[Order Date]],"mmm")</f>
        <v>Jul</v>
      </c>
      <c r="G619" t="str">
        <f>TEXT(Table1[[#This Row],[Order Date]],"ddd")</f>
        <v>Tue</v>
      </c>
      <c r="H619" s="1">
        <v>41825</v>
      </c>
      <c r="I619" t="s">
        <v>49</v>
      </c>
      <c r="J619" t="s">
        <v>3552</v>
      </c>
      <c r="K619" t="s">
        <v>3553</v>
      </c>
      <c r="L619" t="s">
        <v>40</v>
      </c>
      <c r="M619" t="s">
        <v>26</v>
      </c>
      <c r="N619" t="s">
        <v>3554</v>
      </c>
      <c r="O619" t="s">
        <v>53</v>
      </c>
      <c r="P619">
        <v>32725</v>
      </c>
      <c r="Q619" t="s">
        <v>29</v>
      </c>
      <c r="R619" t="s">
        <v>3430</v>
      </c>
      <c r="S619" t="s">
        <v>70</v>
      </c>
      <c r="T619" t="s">
        <v>71</v>
      </c>
      <c r="U619" t="s">
        <v>3431</v>
      </c>
      <c r="V619" s="3">
        <v>575.91999999999996</v>
      </c>
      <c r="W619">
        <v>2</v>
      </c>
      <c r="X619" s="2">
        <v>0.2</v>
      </c>
      <c r="Y619" s="13">
        <v>71.989999999999995</v>
      </c>
      <c r="Z619" s="2">
        <f>Y619/V619</f>
        <v>0.125</v>
      </c>
    </row>
    <row r="620" spans="1:26" x14ac:dyDescent="0.25">
      <c r="A620">
        <v>1321</v>
      </c>
      <c r="B620" t="s">
        <v>3555</v>
      </c>
      <c r="C620" s="1">
        <v>42769</v>
      </c>
      <c r="D620">
        <f>YEAR(C620)</f>
        <v>2017</v>
      </c>
      <c r="E620">
        <f>MONTH(C620)</f>
        <v>2</v>
      </c>
      <c r="F620" t="str">
        <f>TEXT(Table1[[#This Row],[Order Date]],"mmm")</f>
        <v>Feb</v>
      </c>
      <c r="G620" t="str">
        <f>TEXT(Table1[[#This Row],[Order Date]],"ddd")</f>
        <v>Fri</v>
      </c>
      <c r="H620" s="1">
        <v>42774</v>
      </c>
      <c r="I620" t="s">
        <v>49</v>
      </c>
      <c r="J620" t="s">
        <v>3556</v>
      </c>
      <c r="K620" t="s">
        <v>3557</v>
      </c>
      <c r="L620" t="s">
        <v>25</v>
      </c>
      <c r="M620" t="s">
        <v>26</v>
      </c>
      <c r="N620" t="s">
        <v>999</v>
      </c>
      <c r="O620" t="s">
        <v>491</v>
      </c>
      <c r="P620">
        <v>45231</v>
      </c>
      <c r="Q620" t="s">
        <v>145</v>
      </c>
      <c r="R620" t="s">
        <v>2681</v>
      </c>
      <c r="S620" t="s">
        <v>45</v>
      </c>
      <c r="T620" t="s">
        <v>74</v>
      </c>
      <c r="U620" t="s">
        <v>2682</v>
      </c>
      <c r="V620" s="3">
        <v>5.2290000000000001</v>
      </c>
      <c r="W620">
        <v>3</v>
      </c>
      <c r="X620" s="2">
        <v>0.7</v>
      </c>
      <c r="Y620" s="13">
        <v>-4.1832000000000003</v>
      </c>
      <c r="Z620" s="2">
        <f>Y620/V620</f>
        <v>-0.8</v>
      </c>
    </row>
    <row r="621" spans="1:26" x14ac:dyDescent="0.25">
      <c r="A621">
        <v>1323</v>
      </c>
      <c r="B621" t="s">
        <v>3558</v>
      </c>
      <c r="C621" s="1">
        <v>42797</v>
      </c>
      <c r="D621">
        <f>YEAR(C621)</f>
        <v>2017</v>
      </c>
      <c r="E621">
        <f>MONTH(C621)</f>
        <v>3</v>
      </c>
      <c r="F621" t="str">
        <f>TEXT(Table1[[#This Row],[Order Date]],"mmm")</f>
        <v>Mar</v>
      </c>
      <c r="G621" t="str">
        <f>TEXT(Table1[[#This Row],[Order Date]],"ddd")</f>
        <v>Fri</v>
      </c>
      <c r="H621" s="1">
        <v>42802</v>
      </c>
      <c r="I621" t="s">
        <v>49</v>
      </c>
      <c r="J621" t="s">
        <v>3559</v>
      </c>
      <c r="K621" t="s">
        <v>3560</v>
      </c>
      <c r="L621" t="s">
        <v>25</v>
      </c>
      <c r="M621" t="s">
        <v>26</v>
      </c>
      <c r="N621" t="s">
        <v>3561</v>
      </c>
      <c r="O621" t="s">
        <v>28</v>
      </c>
      <c r="P621">
        <v>42071</v>
      </c>
      <c r="Q621" t="s">
        <v>29</v>
      </c>
      <c r="R621" t="s">
        <v>3562</v>
      </c>
      <c r="S621" t="s">
        <v>45</v>
      </c>
      <c r="T621" t="s">
        <v>77</v>
      </c>
      <c r="U621" t="s">
        <v>3563</v>
      </c>
      <c r="V621" s="3">
        <v>72.8</v>
      </c>
      <c r="W621">
        <v>5</v>
      </c>
      <c r="X621" s="2">
        <v>0</v>
      </c>
      <c r="Y621" s="13">
        <v>19.655999999999999</v>
      </c>
      <c r="Z621" s="2">
        <f>Y621/V621</f>
        <v>0.27</v>
      </c>
    </row>
    <row r="622" spans="1:26" x14ac:dyDescent="0.25">
      <c r="A622">
        <v>1324</v>
      </c>
      <c r="B622" t="s">
        <v>3564</v>
      </c>
      <c r="C622" s="1">
        <v>43017</v>
      </c>
      <c r="D622">
        <f>YEAR(C622)</f>
        <v>2017</v>
      </c>
      <c r="E622">
        <f>MONTH(C622)</f>
        <v>10</v>
      </c>
      <c r="F622" t="str">
        <f>TEXT(Table1[[#This Row],[Order Date]],"mmm")</f>
        <v>Oct</v>
      </c>
      <c r="G622" t="str">
        <f>TEXT(Table1[[#This Row],[Order Date]],"ddd")</f>
        <v>Mon</v>
      </c>
      <c r="H622" s="1">
        <v>43018</v>
      </c>
      <c r="I622" t="s">
        <v>185</v>
      </c>
      <c r="J622" t="s">
        <v>3565</v>
      </c>
      <c r="K622" t="s">
        <v>3566</v>
      </c>
      <c r="L622" t="s">
        <v>25</v>
      </c>
      <c r="M622" t="s">
        <v>26</v>
      </c>
      <c r="N622" t="s">
        <v>514</v>
      </c>
      <c r="O622" t="s">
        <v>87</v>
      </c>
      <c r="P622">
        <v>28403</v>
      </c>
      <c r="Q622" t="s">
        <v>29</v>
      </c>
      <c r="R622" t="s">
        <v>3567</v>
      </c>
      <c r="S622" t="s">
        <v>45</v>
      </c>
      <c r="T622" t="s">
        <v>89</v>
      </c>
      <c r="U622" t="s">
        <v>3568</v>
      </c>
      <c r="V622" s="3">
        <v>10.816000000000001</v>
      </c>
      <c r="W622">
        <v>4</v>
      </c>
      <c r="X622" s="2">
        <v>0.2</v>
      </c>
      <c r="Y622" s="13">
        <v>3.5152000000000001</v>
      </c>
      <c r="Z622" s="2">
        <f>Y622/V622</f>
        <v>0.32500000000000001</v>
      </c>
    </row>
    <row r="623" spans="1:26" x14ac:dyDescent="0.25">
      <c r="A623">
        <v>1325</v>
      </c>
      <c r="B623" t="s">
        <v>3569</v>
      </c>
      <c r="C623" s="1">
        <v>41910</v>
      </c>
      <c r="D623">
        <f>YEAR(C623)</f>
        <v>2014</v>
      </c>
      <c r="E623">
        <f>MONTH(C623)</f>
        <v>9</v>
      </c>
      <c r="F623" t="str">
        <f>TEXT(Table1[[#This Row],[Order Date]],"mmm")</f>
        <v>Sep</v>
      </c>
      <c r="G623" t="str">
        <f>TEXT(Table1[[#This Row],[Order Date]],"ddd")</f>
        <v>Sun</v>
      </c>
      <c r="H623" s="1">
        <v>41915</v>
      </c>
      <c r="I623" t="s">
        <v>49</v>
      </c>
      <c r="J623" t="s">
        <v>3570</v>
      </c>
      <c r="K623" t="s">
        <v>3571</v>
      </c>
      <c r="L623" t="s">
        <v>40</v>
      </c>
      <c r="M623" t="s">
        <v>26</v>
      </c>
      <c r="N623" t="s">
        <v>1462</v>
      </c>
      <c r="O623" t="s">
        <v>1231</v>
      </c>
      <c r="P623">
        <v>1841</v>
      </c>
      <c r="Q623" t="s">
        <v>145</v>
      </c>
      <c r="R623" t="s">
        <v>1608</v>
      </c>
      <c r="S623" t="s">
        <v>45</v>
      </c>
      <c r="T623" t="s">
        <v>58</v>
      </c>
      <c r="U623" t="s">
        <v>1609</v>
      </c>
      <c r="V623" s="3">
        <v>46.26</v>
      </c>
      <c r="W623">
        <v>3</v>
      </c>
      <c r="X623" s="2">
        <v>0</v>
      </c>
      <c r="Y623" s="13">
        <v>12.4902</v>
      </c>
      <c r="Z623" s="2">
        <f>Y623/V623</f>
        <v>0.27</v>
      </c>
    </row>
    <row r="624" spans="1:26" x14ac:dyDescent="0.25">
      <c r="A624">
        <v>1326</v>
      </c>
      <c r="B624" t="s">
        <v>3572</v>
      </c>
      <c r="C624" s="1">
        <v>41786</v>
      </c>
      <c r="D624">
        <f>YEAR(C624)</f>
        <v>2014</v>
      </c>
      <c r="E624">
        <f>MONTH(C624)</f>
        <v>5</v>
      </c>
      <c r="F624" t="str">
        <f>TEXT(Table1[[#This Row],[Order Date]],"mmm")</f>
        <v>May</v>
      </c>
      <c r="G624" t="str">
        <f>TEXT(Table1[[#This Row],[Order Date]],"ddd")</f>
        <v>Tue</v>
      </c>
      <c r="H624" s="1">
        <v>41789</v>
      </c>
      <c r="I624" t="s">
        <v>185</v>
      </c>
      <c r="J624" t="s">
        <v>817</v>
      </c>
      <c r="K624" t="s">
        <v>818</v>
      </c>
      <c r="L624" t="s">
        <v>25</v>
      </c>
      <c r="M624" t="s">
        <v>26</v>
      </c>
      <c r="N624" t="s">
        <v>296</v>
      </c>
      <c r="O624" t="s">
        <v>208</v>
      </c>
      <c r="P624">
        <v>60653</v>
      </c>
      <c r="Q624" t="s">
        <v>104</v>
      </c>
      <c r="R624" t="s">
        <v>3573</v>
      </c>
      <c r="S624" t="s">
        <v>45</v>
      </c>
      <c r="T624" t="s">
        <v>74</v>
      </c>
      <c r="U624" t="s">
        <v>3574</v>
      </c>
      <c r="V624" s="3">
        <v>17.46</v>
      </c>
      <c r="W624">
        <v>6</v>
      </c>
      <c r="X624" s="2">
        <v>0.8</v>
      </c>
      <c r="Y624" s="13">
        <v>-30.555</v>
      </c>
      <c r="Z624" s="2">
        <f>Y624/V624</f>
        <v>-1.75</v>
      </c>
    </row>
    <row r="625" spans="1:26" x14ac:dyDescent="0.25">
      <c r="A625">
        <v>1327</v>
      </c>
      <c r="B625" t="s">
        <v>3575</v>
      </c>
      <c r="C625" s="1">
        <v>42169</v>
      </c>
      <c r="D625">
        <f>YEAR(C625)</f>
        <v>2015</v>
      </c>
      <c r="E625">
        <f>MONTH(C625)</f>
        <v>6</v>
      </c>
      <c r="F625" t="str">
        <f>TEXT(Table1[[#This Row],[Order Date]],"mmm")</f>
        <v>Jun</v>
      </c>
      <c r="G625" t="str">
        <f>TEXT(Table1[[#This Row],[Order Date]],"ddd")</f>
        <v>Sun</v>
      </c>
      <c r="H625" s="1">
        <v>42173</v>
      </c>
      <c r="I625" t="s">
        <v>49</v>
      </c>
      <c r="J625" t="s">
        <v>524</v>
      </c>
      <c r="K625" t="s">
        <v>525</v>
      </c>
      <c r="L625" t="s">
        <v>101</v>
      </c>
      <c r="M625" t="s">
        <v>26</v>
      </c>
      <c r="N625" t="s">
        <v>143</v>
      </c>
      <c r="O625" t="s">
        <v>144</v>
      </c>
      <c r="P625">
        <v>19120</v>
      </c>
      <c r="Q625" t="s">
        <v>145</v>
      </c>
      <c r="R625" t="s">
        <v>3348</v>
      </c>
      <c r="S625" t="s">
        <v>31</v>
      </c>
      <c r="T625" t="s">
        <v>64</v>
      </c>
      <c r="U625" t="s">
        <v>3349</v>
      </c>
      <c r="V625" s="3">
        <v>51.072000000000003</v>
      </c>
      <c r="W625">
        <v>6</v>
      </c>
      <c r="X625" s="2">
        <v>0.2</v>
      </c>
      <c r="Y625" s="13">
        <v>5.1071999999999997</v>
      </c>
      <c r="Z625" s="2">
        <f>Y625/V625</f>
        <v>9.9999999999999992E-2</v>
      </c>
    </row>
    <row r="626" spans="1:26" x14ac:dyDescent="0.25">
      <c r="A626">
        <v>1328</v>
      </c>
      <c r="B626" t="s">
        <v>3576</v>
      </c>
      <c r="C626" s="1">
        <v>42459</v>
      </c>
      <c r="D626">
        <f>YEAR(C626)</f>
        <v>2016</v>
      </c>
      <c r="E626">
        <f>MONTH(C626)</f>
        <v>3</v>
      </c>
      <c r="F626" t="str">
        <f>TEXT(Table1[[#This Row],[Order Date]],"mmm")</f>
        <v>Mar</v>
      </c>
      <c r="G626" t="str">
        <f>TEXT(Table1[[#This Row],[Order Date]],"ddd")</f>
        <v>Wed</v>
      </c>
      <c r="H626" s="1">
        <v>42461</v>
      </c>
      <c r="I626" t="s">
        <v>185</v>
      </c>
      <c r="J626" t="s">
        <v>3577</v>
      </c>
      <c r="K626" t="s">
        <v>3578</v>
      </c>
      <c r="L626" t="s">
        <v>40</v>
      </c>
      <c r="M626" t="s">
        <v>26</v>
      </c>
      <c r="N626" t="s">
        <v>2751</v>
      </c>
      <c r="O626" t="s">
        <v>740</v>
      </c>
      <c r="P626">
        <v>6360</v>
      </c>
      <c r="Q626" t="s">
        <v>145</v>
      </c>
      <c r="R626" t="s">
        <v>2887</v>
      </c>
      <c r="S626" t="s">
        <v>45</v>
      </c>
      <c r="T626" t="s">
        <v>89</v>
      </c>
      <c r="U626" t="s">
        <v>2888</v>
      </c>
      <c r="V626" s="3">
        <v>11.34</v>
      </c>
      <c r="W626">
        <v>1</v>
      </c>
      <c r="X626" s="2">
        <v>0</v>
      </c>
      <c r="Y626" s="13">
        <v>5.5566000000000004</v>
      </c>
      <c r="Z626" s="2">
        <f>Y626/V626</f>
        <v>0.49000000000000005</v>
      </c>
    </row>
    <row r="627" spans="1:26" x14ac:dyDescent="0.25">
      <c r="A627">
        <v>1329</v>
      </c>
      <c r="B627" t="s">
        <v>3579</v>
      </c>
      <c r="C627" s="1">
        <v>43023</v>
      </c>
      <c r="D627">
        <f>YEAR(C627)</f>
        <v>2017</v>
      </c>
      <c r="E627">
        <f>MONTH(C627)</f>
        <v>10</v>
      </c>
      <c r="F627" t="str">
        <f>TEXT(Table1[[#This Row],[Order Date]],"mmm")</f>
        <v>Oct</v>
      </c>
      <c r="G627" t="str">
        <f>TEXT(Table1[[#This Row],[Order Date]],"ddd")</f>
        <v>Sun</v>
      </c>
      <c r="H627" s="1">
        <v>43026</v>
      </c>
      <c r="I627" t="s">
        <v>22</v>
      </c>
      <c r="J627" t="s">
        <v>3580</v>
      </c>
      <c r="K627" t="s">
        <v>3581</v>
      </c>
      <c r="L627" t="s">
        <v>101</v>
      </c>
      <c r="M627" t="s">
        <v>26</v>
      </c>
      <c r="N627" t="s">
        <v>126</v>
      </c>
      <c r="O627" t="s">
        <v>42</v>
      </c>
      <c r="P627">
        <v>94110</v>
      </c>
      <c r="Q627" t="s">
        <v>43</v>
      </c>
      <c r="R627" t="s">
        <v>3582</v>
      </c>
      <c r="S627" t="s">
        <v>45</v>
      </c>
      <c r="T627" t="s">
        <v>67</v>
      </c>
      <c r="U627" t="s">
        <v>3583</v>
      </c>
      <c r="V627" s="3">
        <v>87.92</v>
      </c>
      <c r="W627">
        <v>4</v>
      </c>
      <c r="X627" s="2">
        <v>0</v>
      </c>
      <c r="Y627" s="13">
        <v>26.376000000000001</v>
      </c>
      <c r="Z627" s="2">
        <f>Y627/V627</f>
        <v>0.3</v>
      </c>
    </row>
    <row r="628" spans="1:26" x14ac:dyDescent="0.25">
      <c r="A628">
        <v>1330</v>
      </c>
      <c r="B628" t="s">
        <v>3584</v>
      </c>
      <c r="C628" s="1">
        <v>42513</v>
      </c>
      <c r="D628">
        <f>YEAR(C628)</f>
        <v>2016</v>
      </c>
      <c r="E628">
        <f>MONTH(C628)</f>
        <v>5</v>
      </c>
      <c r="F628" t="str">
        <f>TEXT(Table1[[#This Row],[Order Date]],"mmm")</f>
        <v>May</v>
      </c>
      <c r="G628" t="str">
        <f>TEXT(Table1[[#This Row],[Order Date]],"ddd")</f>
        <v>Mon</v>
      </c>
      <c r="H628" s="1">
        <v>42517</v>
      </c>
      <c r="I628" t="s">
        <v>49</v>
      </c>
      <c r="J628" t="s">
        <v>3585</v>
      </c>
      <c r="K628" t="s">
        <v>3586</v>
      </c>
      <c r="L628" t="s">
        <v>25</v>
      </c>
      <c r="M628" t="s">
        <v>26</v>
      </c>
      <c r="N628" t="s">
        <v>126</v>
      </c>
      <c r="O628" t="s">
        <v>42</v>
      </c>
      <c r="P628">
        <v>94109</v>
      </c>
      <c r="Q628" t="s">
        <v>43</v>
      </c>
      <c r="R628" t="s">
        <v>3384</v>
      </c>
      <c r="S628" t="s">
        <v>31</v>
      </c>
      <c r="T628" t="s">
        <v>64</v>
      </c>
      <c r="U628" t="s">
        <v>3385</v>
      </c>
      <c r="V628" s="3">
        <v>37.049999999999997</v>
      </c>
      <c r="W628">
        <v>3</v>
      </c>
      <c r="X628" s="2">
        <v>0</v>
      </c>
      <c r="Y628" s="13">
        <v>16.302</v>
      </c>
      <c r="Z628" s="2">
        <f>Y628/V628</f>
        <v>0.44</v>
      </c>
    </row>
    <row r="629" spans="1:26" x14ac:dyDescent="0.25">
      <c r="A629">
        <v>1331</v>
      </c>
      <c r="B629" t="s">
        <v>3587</v>
      </c>
      <c r="C629" s="1">
        <v>42888</v>
      </c>
      <c r="D629">
        <f>YEAR(C629)</f>
        <v>2017</v>
      </c>
      <c r="E629">
        <f>MONTH(C629)</f>
        <v>6</v>
      </c>
      <c r="F629" t="str">
        <f>TEXT(Table1[[#This Row],[Order Date]],"mmm")</f>
        <v>Jun</v>
      </c>
      <c r="G629" t="str">
        <f>TEXT(Table1[[#This Row],[Order Date]],"ddd")</f>
        <v>Fri</v>
      </c>
      <c r="H629" s="1">
        <v>42892</v>
      </c>
      <c r="I629" t="s">
        <v>49</v>
      </c>
      <c r="J629" t="s">
        <v>3588</v>
      </c>
      <c r="K629" t="s">
        <v>3589</v>
      </c>
      <c r="L629" t="s">
        <v>101</v>
      </c>
      <c r="M629" t="s">
        <v>26</v>
      </c>
      <c r="N629" t="s">
        <v>2582</v>
      </c>
      <c r="O629" t="s">
        <v>491</v>
      </c>
      <c r="P629">
        <v>44052</v>
      </c>
      <c r="Q629" t="s">
        <v>145</v>
      </c>
      <c r="R629" t="s">
        <v>1905</v>
      </c>
      <c r="S629" t="s">
        <v>70</v>
      </c>
      <c r="T629" t="s">
        <v>71</v>
      </c>
      <c r="U629" t="s">
        <v>1906</v>
      </c>
      <c r="V629" s="3">
        <v>2.97</v>
      </c>
      <c r="W629">
        <v>1</v>
      </c>
      <c r="X629" s="2">
        <v>0.4</v>
      </c>
      <c r="Y629" s="13">
        <v>-0.64349999999999996</v>
      </c>
      <c r="Z629" s="2">
        <f>Y629/V629</f>
        <v>-0.21666666666666665</v>
      </c>
    </row>
    <row r="630" spans="1:26" x14ac:dyDescent="0.25">
      <c r="A630">
        <v>1333</v>
      </c>
      <c r="B630" t="s">
        <v>3590</v>
      </c>
      <c r="C630" s="1">
        <v>41686</v>
      </c>
      <c r="D630">
        <f>YEAR(C630)</f>
        <v>2014</v>
      </c>
      <c r="E630">
        <f>MONTH(C630)</f>
        <v>2</v>
      </c>
      <c r="F630" t="str">
        <f>TEXT(Table1[[#This Row],[Order Date]],"mmm")</f>
        <v>Feb</v>
      </c>
      <c r="G630" t="str">
        <f>TEXT(Table1[[#This Row],[Order Date]],"ddd")</f>
        <v>Sun</v>
      </c>
      <c r="H630" s="1">
        <v>41691</v>
      </c>
      <c r="I630" t="s">
        <v>49</v>
      </c>
      <c r="J630" t="s">
        <v>3591</v>
      </c>
      <c r="K630" t="s">
        <v>3592</v>
      </c>
      <c r="L630" t="s">
        <v>25</v>
      </c>
      <c r="M630" t="s">
        <v>26</v>
      </c>
      <c r="N630" t="s">
        <v>808</v>
      </c>
      <c r="O630" t="s">
        <v>103</v>
      </c>
      <c r="P630">
        <v>75220</v>
      </c>
      <c r="Q630" t="s">
        <v>104</v>
      </c>
      <c r="R630" t="s">
        <v>2880</v>
      </c>
      <c r="S630" t="s">
        <v>45</v>
      </c>
      <c r="T630" t="s">
        <v>74</v>
      </c>
      <c r="U630" t="s">
        <v>2881</v>
      </c>
      <c r="V630" s="3">
        <v>1.08</v>
      </c>
      <c r="W630">
        <v>3</v>
      </c>
      <c r="X630" s="2">
        <v>0.8</v>
      </c>
      <c r="Y630" s="13">
        <v>-1.728</v>
      </c>
      <c r="Z630" s="2">
        <f>Y630/V630</f>
        <v>-1.5999999999999999</v>
      </c>
    </row>
    <row r="631" spans="1:26" x14ac:dyDescent="0.25">
      <c r="A631">
        <v>1335</v>
      </c>
      <c r="B631" t="s">
        <v>3595</v>
      </c>
      <c r="C631" s="1">
        <v>41765</v>
      </c>
      <c r="D631">
        <f>YEAR(C631)</f>
        <v>2014</v>
      </c>
      <c r="E631">
        <f>MONTH(C631)</f>
        <v>5</v>
      </c>
      <c r="F631" t="str">
        <f>TEXT(Table1[[#This Row],[Order Date]],"mmm")</f>
        <v>May</v>
      </c>
      <c r="G631" t="str">
        <f>TEXT(Table1[[#This Row],[Order Date]],"ddd")</f>
        <v>Tue</v>
      </c>
      <c r="H631" s="1">
        <v>41769</v>
      </c>
      <c r="I631" t="s">
        <v>49</v>
      </c>
      <c r="J631" t="s">
        <v>99</v>
      </c>
      <c r="K631" t="s">
        <v>100</v>
      </c>
      <c r="L631" t="s">
        <v>101</v>
      </c>
      <c r="M631" t="s">
        <v>26</v>
      </c>
      <c r="N631" t="s">
        <v>41</v>
      </c>
      <c r="O631" t="s">
        <v>42</v>
      </c>
      <c r="P631">
        <v>90049</v>
      </c>
      <c r="Q631" t="s">
        <v>43</v>
      </c>
      <c r="R631" t="s">
        <v>2739</v>
      </c>
      <c r="S631" t="s">
        <v>45</v>
      </c>
      <c r="T631" t="s">
        <v>74</v>
      </c>
      <c r="U631" t="s">
        <v>2740</v>
      </c>
      <c r="V631" s="3">
        <v>140.73599999999999</v>
      </c>
      <c r="W631">
        <v>8</v>
      </c>
      <c r="X631" s="2">
        <v>0.2</v>
      </c>
      <c r="Y631" s="13">
        <v>52.776000000000003</v>
      </c>
      <c r="Z631" s="2">
        <f>Y631/V631</f>
        <v>0.37500000000000006</v>
      </c>
    </row>
    <row r="632" spans="1:26" x14ac:dyDescent="0.25">
      <c r="A632">
        <v>1336</v>
      </c>
      <c r="B632" t="s">
        <v>3596</v>
      </c>
      <c r="C632" s="1">
        <v>42506</v>
      </c>
      <c r="D632">
        <f>YEAR(C632)</f>
        <v>2016</v>
      </c>
      <c r="E632">
        <f>MONTH(C632)</f>
        <v>5</v>
      </c>
      <c r="F632" t="str">
        <f>TEXT(Table1[[#This Row],[Order Date]],"mmm")</f>
        <v>May</v>
      </c>
      <c r="G632" t="str">
        <f>TEXT(Table1[[#This Row],[Order Date]],"ddd")</f>
        <v>Mon</v>
      </c>
      <c r="H632" s="1">
        <v>42513</v>
      </c>
      <c r="I632" t="s">
        <v>49</v>
      </c>
      <c r="J632" t="s">
        <v>3597</v>
      </c>
      <c r="K632" t="s">
        <v>3598</v>
      </c>
      <c r="L632" t="s">
        <v>25</v>
      </c>
      <c r="M632" t="s">
        <v>26</v>
      </c>
      <c r="N632" t="s">
        <v>3599</v>
      </c>
      <c r="O632" t="s">
        <v>740</v>
      </c>
      <c r="P632">
        <v>6457</v>
      </c>
      <c r="Q632" t="s">
        <v>145</v>
      </c>
      <c r="R632" t="s">
        <v>3600</v>
      </c>
      <c r="S632" t="s">
        <v>45</v>
      </c>
      <c r="T632" t="s">
        <v>58</v>
      </c>
      <c r="U632" t="s">
        <v>3601</v>
      </c>
      <c r="V632" s="3">
        <v>552.55999999999995</v>
      </c>
      <c r="W632">
        <v>4</v>
      </c>
      <c r="X632" s="2">
        <v>0</v>
      </c>
      <c r="Y632" s="13">
        <v>0</v>
      </c>
      <c r="Z632" s="2">
        <f>Y632/V632</f>
        <v>0</v>
      </c>
    </row>
    <row r="633" spans="1:26" x14ac:dyDescent="0.25">
      <c r="A633">
        <v>1337</v>
      </c>
      <c r="B633" t="s">
        <v>3602</v>
      </c>
      <c r="C633" s="1">
        <v>42827</v>
      </c>
      <c r="D633">
        <f>YEAR(C633)</f>
        <v>2017</v>
      </c>
      <c r="E633">
        <f>MONTH(C633)</f>
        <v>4</v>
      </c>
      <c r="F633" t="str">
        <f>TEXT(Table1[[#This Row],[Order Date]],"mmm")</f>
        <v>Apr</v>
      </c>
      <c r="G633" t="str">
        <f>TEXT(Table1[[#This Row],[Order Date]],"ddd")</f>
        <v>Sun</v>
      </c>
      <c r="H633" s="1">
        <v>42832</v>
      </c>
      <c r="I633" t="s">
        <v>49</v>
      </c>
      <c r="J633" t="s">
        <v>3603</v>
      </c>
      <c r="K633" t="s">
        <v>3604</v>
      </c>
      <c r="L633" t="s">
        <v>25</v>
      </c>
      <c r="M633" t="s">
        <v>26</v>
      </c>
      <c r="N633" t="s">
        <v>41</v>
      </c>
      <c r="O633" t="s">
        <v>42</v>
      </c>
      <c r="P633">
        <v>90008</v>
      </c>
      <c r="Q633" t="s">
        <v>43</v>
      </c>
      <c r="R633" t="s">
        <v>3420</v>
      </c>
      <c r="S633" t="s">
        <v>31</v>
      </c>
      <c r="T633" t="s">
        <v>64</v>
      </c>
      <c r="U633" t="s">
        <v>3421</v>
      </c>
      <c r="V633" s="3">
        <v>25.11</v>
      </c>
      <c r="W633">
        <v>3</v>
      </c>
      <c r="X633" s="2">
        <v>0</v>
      </c>
      <c r="Y633" s="13">
        <v>6.5286</v>
      </c>
      <c r="Z633" s="2">
        <f>Y633/V633</f>
        <v>0.26</v>
      </c>
    </row>
    <row r="634" spans="1:26" x14ac:dyDescent="0.25">
      <c r="A634">
        <v>1338</v>
      </c>
      <c r="B634" t="s">
        <v>3605</v>
      </c>
      <c r="C634" s="1">
        <v>42825</v>
      </c>
      <c r="D634">
        <f>YEAR(C634)</f>
        <v>2017</v>
      </c>
      <c r="E634">
        <f>MONTH(C634)</f>
        <v>3</v>
      </c>
      <c r="F634" t="str">
        <f>TEXT(Table1[[#This Row],[Order Date]],"mmm")</f>
        <v>Mar</v>
      </c>
      <c r="G634" t="str">
        <f>TEXT(Table1[[#This Row],[Order Date]],"ddd")</f>
        <v>Fri</v>
      </c>
      <c r="H634" s="1">
        <v>42827</v>
      </c>
      <c r="I634" t="s">
        <v>22</v>
      </c>
      <c r="J634" t="s">
        <v>3606</v>
      </c>
      <c r="K634" t="s">
        <v>3607</v>
      </c>
      <c r="L634" t="s">
        <v>25</v>
      </c>
      <c r="M634" t="s">
        <v>26</v>
      </c>
      <c r="N634" t="s">
        <v>263</v>
      </c>
      <c r="O634" t="s">
        <v>264</v>
      </c>
      <c r="P634">
        <v>10011</v>
      </c>
      <c r="Q634" t="s">
        <v>145</v>
      </c>
      <c r="R634" t="s">
        <v>3608</v>
      </c>
      <c r="S634" t="s">
        <v>31</v>
      </c>
      <c r="T634" t="s">
        <v>64</v>
      </c>
      <c r="U634" t="s">
        <v>3609</v>
      </c>
      <c r="V634" s="3">
        <v>29.78</v>
      </c>
      <c r="W634">
        <v>2</v>
      </c>
      <c r="X634" s="2">
        <v>0</v>
      </c>
      <c r="Y634" s="13">
        <v>8.0405999999999995</v>
      </c>
      <c r="Z634" s="2">
        <f>Y634/V634</f>
        <v>0.26999999999999996</v>
      </c>
    </row>
    <row r="635" spans="1:26" x14ac:dyDescent="0.25">
      <c r="A635">
        <v>1341</v>
      </c>
      <c r="B635" t="s">
        <v>3614</v>
      </c>
      <c r="C635" s="1">
        <v>42737</v>
      </c>
      <c r="D635">
        <f>YEAR(C635)</f>
        <v>2017</v>
      </c>
      <c r="E635">
        <f>MONTH(C635)</f>
        <v>1</v>
      </c>
      <c r="F635" t="str">
        <f>TEXT(Table1[[#This Row],[Order Date]],"mmm")</f>
        <v>Jan</v>
      </c>
      <c r="G635" t="str">
        <f>TEXT(Table1[[#This Row],[Order Date]],"ddd")</f>
        <v>Mon</v>
      </c>
      <c r="H635" s="1">
        <v>42739</v>
      </c>
      <c r="I635" t="s">
        <v>185</v>
      </c>
      <c r="J635" t="s">
        <v>3615</v>
      </c>
      <c r="K635" t="s">
        <v>3616</v>
      </c>
      <c r="L635" t="s">
        <v>40</v>
      </c>
      <c r="M635" t="s">
        <v>26</v>
      </c>
      <c r="N635" t="s">
        <v>1504</v>
      </c>
      <c r="O635" t="s">
        <v>87</v>
      </c>
      <c r="P635">
        <v>28540</v>
      </c>
      <c r="Q635" t="s">
        <v>29</v>
      </c>
      <c r="R635" t="s">
        <v>3617</v>
      </c>
      <c r="S635" t="s">
        <v>70</v>
      </c>
      <c r="T635" t="s">
        <v>675</v>
      </c>
      <c r="U635" t="s">
        <v>3618</v>
      </c>
      <c r="V635" s="3">
        <v>695.7</v>
      </c>
      <c r="W635">
        <v>2</v>
      </c>
      <c r="X635" s="2">
        <v>0.5</v>
      </c>
      <c r="Y635" s="13">
        <v>-27.827999999999999</v>
      </c>
      <c r="Z635" s="2">
        <f>Y635/V635</f>
        <v>-3.9999999999999994E-2</v>
      </c>
    </row>
    <row r="636" spans="1:26" x14ac:dyDescent="0.25">
      <c r="A636">
        <v>1344</v>
      </c>
      <c r="B636" t="s">
        <v>3619</v>
      </c>
      <c r="C636" s="1">
        <v>42152</v>
      </c>
      <c r="D636">
        <f>YEAR(C636)</f>
        <v>2015</v>
      </c>
      <c r="E636">
        <f>MONTH(C636)</f>
        <v>5</v>
      </c>
      <c r="F636" t="str">
        <f>TEXT(Table1[[#This Row],[Order Date]],"mmm")</f>
        <v>May</v>
      </c>
      <c r="G636" t="str">
        <f>TEXT(Table1[[#This Row],[Order Date]],"ddd")</f>
        <v>Thu</v>
      </c>
      <c r="H636" s="1">
        <v>42156</v>
      </c>
      <c r="I636" t="s">
        <v>49</v>
      </c>
      <c r="J636" t="s">
        <v>400</v>
      </c>
      <c r="K636" t="s">
        <v>401</v>
      </c>
      <c r="L636" t="s">
        <v>25</v>
      </c>
      <c r="M636" t="s">
        <v>26</v>
      </c>
      <c r="N636" t="s">
        <v>3620</v>
      </c>
      <c r="O636" t="s">
        <v>264</v>
      </c>
      <c r="P636">
        <v>11520</v>
      </c>
      <c r="Q636" t="s">
        <v>145</v>
      </c>
      <c r="R636" t="s">
        <v>3621</v>
      </c>
      <c r="S636" t="s">
        <v>45</v>
      </c>
      <c r="T636" t="s">
        <v>67</v>
      </c>
      <c r="U636" t="s">
        <v>3622</v>
      </c>
      <c r="V636" s="3">
        <v>47.82</v>
      </c>
      <c r="W636">
        <v>3</v>
      </c>
      <c r="X636" s="2">
        <v>0</v>
      </c>
      <c r="Y636" s="13">
        <v>14.346</v>
      </c>
      <c r="Z636" s="2">
        <f>Y636/V636</f>
        <v>0.3</v>
      </c>
    </row>
    <row r="637" spans="1:26" x14ac:dyDescent="0.25">
      <c r="A637">
        <v>1346</v>
      </c>
      <c r="B637" t="s">
        <v>3625</v>
      </c>
      <c r="C637" s="1">
        <v>41715</v>
      </c>
      <c r="D637">
        <f>YEAR(C637)</f>
        <v>2014</v>
      </c>
      <c r="E637">
        <f>MONTH(C637)</f>
        <v>3</v>
      </c>
      <c r="F637" t="str">
        <f>TEXT(Table1[[#This Row],[Order Date]],"mmm")</f>
        <v>Mar</v>
      </c>
      <c r="G637" t="str">
        <f>TEXT(Table1[[#This Row],[Order Date]],"ddd")</f>
        <v>Mon</v>
      </c>
      <c r="H637" s="1">
        <v>41722</v>
      </c>
      <c r="I637" t="s">
        <v>49</v>
      </c>
      <c r="J637" t="s">
        <v>1727</v>
      </c>
      <c r="K637" t="s">
        <v>1728</v>
      </c>
      <c r="L637" t="s">
        <v>25</v>
      </c>
      <c r="M637" t="s">
        <v>26</v>
      </c>
      <c r="N637" t="s">
        <v>926</v>
      </c>
      <c r="O637" t="s">
        <v>226</v>
      </c>
      <c r="P637">
        <v>55044</v>
      </c>
      <c r="Q637" t="s">
        <v>104</v>
      </c>
      <c r="R637" t="s">
        <v>2259</v>
      </c>
      <c r="S637" t="s">
        <v>45</v>
      </c>
      <c r="T637" t="s">
        <v>77</v>
      </c>
      <c r="U637" t="s">
        <v>2260</v>
      </c>
      <c r="V637" s="3">
        <v>93.78</v>
      </c>
      <c r="W637">
        <v>2</v>
      </c>
      <c r="X637" s="2">
        <v>0</v>
      </c>
      <c r="Y637" s="13">
        <v>36.574199999999998</v>
      </c>
      <c r="Z637" s="2">
        <f>Y637/V637</f>
        <v>0.38999999999999996</v>
      </c>
    </row>
    <row r="638" spans="1:26" x14ac:dyDescent="0.25">
      <c r="A638">
        <v>1351</v>
      </c>
      <c r="B638" t="s">
        <v>3634</v>
      </c>
      <c r="C638" s="1">
        <v>41915</v>
      </c>
      <c r="D638">
        <f>YEAR(C638)</f>
        <v>2014</v>
      </c>
      <c r="E638">
        <f>MONTH(C638)</f>
        <v>10</v>
      </c>
      <c r="F638" t="str">
        <f>TEXT(Table1[[#This Row],[Order Date]],"mmm")</f>
        <v>Oct</v>
      </c>
      <c r="G638" t="str">
        <f>TEXT(Table1[[#This Row],[Order Date]],"ddd")</f>
        <v>Fri</v>
      </c>
      <c r="H638" s="1">
        <v>41920</v>
      </c>
      <c r="I638" t="s">
        <v>22</v>
      </c>
      <c r="J638" t="s">
        <v>3635</v>
      </c>
      <c r="K638" t="s">
        <v>3636</v>
      </c>
      <c r="L638" t="s">
        <v>25</v>
      </c>
      <c r="M638" t="s">
        <v>26</v>
      </c>
      <c r="N638" t="s">
        <v>2343</v>
      </c>
      <c r="O638" t="s">
        <v>208</v>
      </c>
      <c r="P638">
        <v>60201</v>
      </c>
      <c r="Q638" t="s">
        <v>104</v>
      </c>
      <c r="R638" t="s">
        <v>3119</v>
      </c>
      <c r="S638" t="s">
        <v>31</v>
      </c>
      <c r="T638" t="s">
        <v>35</v>
      </c>
      <c r="U638" t="s">
        <v>3120</v>
      </c>
      <c r="V638" s="3">
        <v>258.279</v>
      </c>
      <c r="W638">
        <v>3</v>
      </c>
      <c r="X638" s="2">
        <v>0.3</v>
      </c>
      <c r="Y638" s="13">
        <v>-70.104299999999995</v>
      </c>
      <c r="Z638" s="2">
        <f>Y638/V638</f>
        <v>-0.27142857142857141</v>
      </c>
    </row>
    <row r="639" spans="1:26" x14ac:dyDescent="0.25">
      <c r="A639">
        <v>1352</v>
      </c>
      <c r="B639" t="s">
        <v>3637</v>
      </c>
      <c r="C639" s="1">
        <v>42457</v>
      </c>
      <c r="D639">
        <f>YEAR(C639)</f>
        <v>2016</v>
      </c>
      <c r="E639">
        <f>MONTH(C639)</f>
        <v>3</v>
      </c>
      <c r="F639" t="str">
        <f>TEXT(Table1[[#This Row],[Order Date]],"mmm")</f>
        <v>Mar</v>
      </c>
      <c r="G639" t="str">
        <f>TEXT(Table1[[#This Row],[Order Date]],"ddd")</f>
        <v>Mon</v>
      </c>
      <c r="H639" s="1">
        <v>42460</v>
      </c>
      <c r="I639" t="s">
        <v>185</v>
      </c>
      <c r="J639" t="s">
        <v>3615</v>
      </c>
      <c r="K639" t="s">
        <v>3616</v>
      </c>
      <c r="L639" t="s">
        <v>40</v>
      </c>
      <c r="M639" t="s">
        <v>26</v>
      </c>
      <c r="N639" t="s">
        <v>1117</v>
      </c>
      <c r="O639" t="s">
        <v>312</v>
      </c>
      <c r="P639">
        <v>22204</v>
      </c>
      <c r="Q639" t="s">
        <v>29</v>
      </c>
      <c r="R639" t="s">
        <v>3638</v>
      </c>
      <c r="S639" t="s">
        <v>45</v>
      </c>
      <c r="T639" t="s">
        <v>58</v>
      </c>
      <c r="U639" t="s">
        <v>3639</v>
      </c>
      <c r="V639" s="3">
        <v>31.4</v>
      </c>
      <c r="W639">
        <v>2</v>
      </c>
      <c r="X639" s="2">
        <v>0</v>
      </c>
      <c r="Y639" s="13">
        <v>7.85</v>
      </c>
      <c r="Z639" s="2">
        <f>Y639/V639</f>
        <v>0.25</v>
      </c>
    </row>
    <row r="640" spans="1:26" x14ac:dyDescent="0.25">
      <c r="A640">
        <v>1353</v>
      </c>
      <c r="B640" t="s">
        <v>3640</v>
      </c>
      <c r="C640" s="1">
        <v>42859</v>
      </c>
      <c r="D640">
        <f>YEAR(C640)</f>
        <v>2017</v>
      </c>
      <c r="E640">
        <f>MONTH(C640)</f>
        <v>5</v>
      </c>
      <c r="F640" t="str">
        <f>TEXT(Table1[[#This Row],[Order Date]],"mmm")</f>
        <v>May</v>
      </c>
      <c r="G640" t="str">
        <f>TEXT(Table1[[#This Row],[Order Date]],"ddd")</f>
        <v>Thu</v>
      </c>
      <c r="H640" s="1">
        <v>42864</v>
      </c>
      <c r="I640" t="s">
        <v>49</v>
      </c>
      <c r="J640" t="s">
        <v>2854</v>
      </c>
      <c r="K640" t="s">
        <v>2855</v>
      </c>
      <c r="L640" t="s">
        <v>40</v>
      </c>
      <c r="M640" t="s">
        <v>26</v>
      </c>
      <c r="N640" t="s">
        <v>126</v>
      </c>
      <c r="O640" t="s">
        <v>42</v>
      </c>
      <c r="P640">
        <v>94109</v>
      </c>
      <c r="Q640" t="s">
        <v>43</v>
      </c>
      <c r="R640" t="s">
        <v>1985</v>
      </c>
      <c r="S640" t="s">
        <v>70</v>
      </c>
      <c r="T640" t="s">
        <v>71</v>
      </c>
      <c r="U640" t="s">
        <v>1986</v>
      </c>
      <c r="V640" s="3">
        <v>183.96</v>
      </c>
      <c r="W640">
        <v>5</v>
      </c>
      <c r="X640" s="2">
        <v>0.2</v>
      </c>
      <c r="Y640" s="13">
        <v>20.695499999999999</v>
      </c>
      <c r="Z640" s="2">
        <f>Y640/V640</f>
        <v>0.11249999999999999</v>
      </c>
    </row>
    <row r="641" spans="1:26" x14ac:dyDescent="0.25">
      <c r="A641">
        <v>1356</v>
      </c>
      <c r="B641" t="s">
        <v>3641</v>
      </c>
      <c r="C641" s="1">
        <v>41825</v>
      </c>
      <c r="D641">
        <f>YEAR(C641)</f>
        <v>2014</v>
      </c>
      <c r="E641">
        <f>MONTH(C641)</f>
        <v>7</v>
      </c>
      <c r="F641" t="str">
        <f>TEXT(Table1[[#This Row],[Order Date]],"mmm")</f>
        <v>Jul</v>
      </c>
      <c r="G641" t="str">
        <f>TEXT(Table1[[#This Row],[Order Date]],"ddd")</f>
        <v>Sat</v>
      </c>
      <c r="H641" s="1">
        <v>41825</v>
      </c>
      <c r="I641" t="s">
        <v>1276</v>
      </c>
      <c r="J641" t="s">
        <v>3450</v>
      </c>
      <c r="K641" t="s">
        <v>3451</v>
      </c>
      <c r="L641" t="s">
        <v>25</v>
      </c>
      <c r="M641" t="s">
        <v>26</v>
      </c>
      <c r="N641" t="s">
        <v>181</v>
      </c>
      <c r="O641" t="s">
        <v>103</v>
      </c>
      <c r="P641">
        <v>77036</v>
      </c>
      <c r="Q641" t="s">
        <v>104</v>
      </c>
      <c r="R641" t="s">
        <v>832</v>
      </c>
      <c r="S641" t="s">
        <v>45</v>
      </c>
      <c r="T641" t="s">
        <v>58</v>
      </c>
      <c r="U641" t="s">
        <v>833</v>
      </c>
      <c r="V641" s="3">
        <v>220.77600000000001</v>
      </c>
      <c r="W641">
        <v>3</v>
      </c>
      <c r="X641" s="2">
        <v>0.2</v>
      </c>
      <c r="Y641" s="13">
        <v>-44.155200000000001</v>
      </c>
      <c r="Z641" s="2">
        <f>Y641/V641</f>
        <v>-0.19999999999999998</v>
      </c>
    </row>
    <row r="642" spans="1:26" x14ac:dyDescent="0.25">
      <c r="A642">
        <v>1358</v>
      </c>
      <c r="B642" t="s">
        <v>3642</v>
      </c>
      <c r="C642" s="1">
        <v>42495</v>
      </c>
      <c r="D642">
        <f>YEAR(C642)</f>
        <v>2016</v>
      </c>
      <c r="E642">
        <f>MONTH(C642)</f>
        <v>5</v>
      </c>
      <c r="F642" t="str">
        <f>TEXT(Table1[[#This Row],[Order Date]],"mmm")</f>
        <v>May</v>
      </c>
      <c r="G642" t="str">
        <f>TEXT(Table1[[#This Row],[Order Date]],"ddd")</f>
        <v>Thu</v>
      </c>
      <c r="H642" s="1">
        <v>42497</v>
      </c>
      <c r="I642" t="s">
        <v>185</v>
      </c>
      <c r="J642" t="s">
        <v>3643</v>
      </c>
      <c r="K642" t="s">
        <v>3644</v>
      </c>
      <c r="L642" t="s">
        <v>25</v>
      </c>
      <c r="M642" t="s">
        <v>26</v>
      </c>
      <c r="N642" t="s">
        <v>1456</v>
      </c>
      <c r="O642" t="s">
        <v>28</v>
      </c>
      <c r="P642">
        <v>40214</v>
      </c>
      <c r="Q642" t="s">
        <v>29</v>
      </c>
      <c r="R642" t="s">
        <v>3645</v>
      </c>
      <c r="S642" t="s">
        <v>45</v>
      </c>
      <c r="T642" t="s">
        <v>89</v>
      </c>
      <c r="U642" t="s">
        <v>3646</v>
      </c>
      <c r="V642" s="3">
        <v>79.14</v>
      </c>
      <c r="W642">
        <v>3</v>
      </c>
      <c r="X642" s="2">
        <v>0</v>
      </c>
      <c r="Y642" s="13">
        <v>36.404400000000003</v>
      </c>
      <c r="Z642" s="2">
        <f>Y642/V642</f>
        <v>0.46</v>
      </c>
    </row>
    <row r="643" spans="1:26" x14ac:dyDescent="0.25">
      <c r="A643">
        <v>1359</v>
      </c>
      <c r="B643" t="s">
        <v>3647</v>
      </c>
      <c r="C643" s="1">
        <v>42851</v>
      </c>
      <c r="D643">
        <f>YEAR(C643)</f>
        <v>2017</v>
      </c>
      <c r="E643">
        <f>MONTH(C643)</f>
        <v>4</v>
      </c>
      <c r="F643" t="str">
        <f>TEXT(Table1[[#This Row],[Order Date]],"mmm")</f>
        <v>Apr</v>
      </c>
      <c r="G643" t="str">
        <f>TEXT(Table1[[#This Row],[Order Date]],"ddd")</f>
        <v>Wed</v>
      </c>
      <c r="H643" s="1">
        <v>42852</v>
      </c>
      <c r="I643" t="s">
        <v>185</v>
      </c>
      <c r="J643" t="s">
        <v>3648</v>
      </c>
      <c r="K643" t="s">
        <v>3649</v>
      </c>
      <c r="L643" t="s">
        <v>25</v>
      </c>
      <c r="M643" t="s">
        <v>26</v>
      </c>
      <c r="N643" t="s">
        <v>102</v>
      </c>
      <c r="O643" t="s">
        <v>103</v>
      </c>
      <c r="P643">
        <v>76106</v>
      </c>
      <c r="Q643" t="s">
        <v>104</v>
      </c>
      <c r="R643" t="s">
        <v>2010</v>
      </c>
      <c r="S643" t="s">
        <v>31</v>
      </c>
      <c r="T643" t="s">
        <v>64</v>
      </c>
      <c r="U643" t="s">
        <v>2011</v>
      </c>
      <c r="V643" s="3">
        <v>1.988</v>
      </c>
      <c r="W643">
        <v>1</v>
      </c>
      <c r="X643" s="2">
        <v>0.6</v>
      </c>
      <c r="Y643" s="13">
        <v>-1.4413</v>
      </c>
      <c r="Z643" s="2">
        <f>Y643/V643</f>
        <v>-0.72499999999999998</v>
      </c>
    </row>
    <row r="644" spans="1:26" x14ac:dyDescent="0.25">
      <c r="A644">
        <v>1360</v>
      </c>
      <c r="B644" t="s">
        <v>3650</v>
      </c>
      <c r="C644" s="1">
        <v>41908</v>
      </c>
      <c r="D644">
        <f>YEAR(C644)</f>
        <v>2014</v>
      </c>
      <c r="E644">
        <f>MONTH(C644)</f>
        <v>9</v>
      </c>
      <c r="F644" t="str">
        <f>TEXT(Table1[[#This Row],[Order Date]],"mmm")</f>
        <v>Sep</v>
      </c>
      <c r="G644" t="str">
        <f>TEXT(Table1[[#This Row],[Order Date]],"ddd")</f>
        <v>Fri</v>
      </c>
      <c r="H644" s="1">
        <v>41913</v>
      </c>
      <c r="I644" t="s">
        <v>22</v>
      </c>
      <c r="J644" t="s">
        <v>3651</v>
      </c>
      <c r="K644" t="s">
        <v>3652</v>
      </c>
      <c r="L644" t="s">
        <v>25</v>
      </c>
      <c r="M644" t="s">
        <v>26</v>
      </c>
      <c r="N644" t="s">
        <v>41</v>
      </c>
      <c r="O644" t="s">
        <v>42</v>
      </c>
      <c r="P644">
        <v>90049</v>
      </c>
      <c r="Q644" t="s">
        <v>43</v>
      </c>
      <c r="R644" t="s">
        <v>3653</v>
      </c>
      <c r="S644" t="s">
        <v>31</v>
      </c>
      <c r="T644" t="s">
        <v>35</v>
      </c>
      <c r="U644" t="s">
        <v>3654</v>
      </c>
      <c r="V644" s="3">
        <v>145.56800000000001</v>
      </c>
      <c r="W644">
        <v>2</v>
      </c>
      <c r="X644" s="2">
        <v>0.2</v>
      </c>
      <c r="Y644" s="13">
        <v>0</v>
      </c>
      <c r="Z644" s="2">
        <f>Y644/V644</f>
        <v>0</v>
      </c>
    </row>
    <row r="645" spans="1:26" x14ac:dyDescent="0.25">
      <c r="A645">
        <v>1361</v>
      </c>
      <c r="B645" t="s">
        <v>3655</v>
      </c>
      <c r="C645" s="1">
        <v>43027</v>
      </c>
      <c r="D645">
        <f>YEAR(C645)</f>
        <v>2017</v>
      </c>
      <c r="E645">
        <f>MONTH(C645)</f>
        <v>10</v>
      </c>
      <c r="F645" t="str">
        <f>TEXT(Table1[[#This Row],[Order Date]],"mmm")</f>
        <v>Oct</v>
      </c>
      <c r="G645" t="str">
        <f>TEXT(Table1[[#This Row],[Order Date]],"ddd")</f>
        <v>Thu</v>
      </c>
      <c r="H645" s="1">
        <v>43033</v>
      </c>
      <c r="I645" t="s">
        <v>49</v>
      </c>
      <c r="J645" t="s">
        <v>3656</v>
      </c>
      <c r="K645" t="s">
        <v>3657</v>
      </c>
      <c r="L645" t="s">
        <v>40</v>
      </c>
      <c r="M645" t="s">
        <v>26</v>
      </c>
      <c r="N645" t="s">
        <v>143</v>
      </c>
      <c r="O645" t="s">
        <v>144</v>
      </c>
      <c r="P645">
        <v>19120</v>
      </c>
      <c r="Q645" t="s">
        <v>145</v>
      </c>
      <c r="R645" t="s">
        <v>2547</v>
      </c>
      <c r="S645" t="s">
        <v>45</v>
      </c>
      <c r="T645" t="s">
        <v>67</v>
      </c>
      <c r="U645" t="s">
        <v>2548</v>
      </c>
      <c r="V645" s="3">
        <v>123.256</v>
      </c>
      <c r="W645">
        <v>7</v>
      </c>
      <c r="X645" s="2">
        <v>0.2</v>
      </c>
      <c r="Y645" s="13">
        <v>9.2441999999999993</v>
      </c>
      <c r="Z645" s="2">
        <f>Y645/V645</f>
        <v>7.4999999999999997E-2</v>
      </c>
    </row>
    <row r="646" spans="1:26" x14ac:dyDescent="0.25">
      <c r="A646">
        <v>1364</v>
      </c>
      <c r="B646" t="s">
        <v>3662</v>
      </c>
      <c r="C646" s="1">
        <v>43049</v>
      </c>
      <c r="D646">
        <f>YEAR(C646)</f>
        <v>2017</v>
      </c>
      <c r="E646">
        <f>MONTH(C646)</f>
        <v>11</v>
      </c>
      <c r="F646" t="str">
        <f>TEXT(Table1[[#This Row],[Order Date]],"mmm")</f>
        <v>Nov</v>
      </c>
      <c r="G646" t="str">
        <f>TEXT(Table1[[#This Row],[Order Date]],"ddd")</f>
        <v>Fri</v>
      </c>
      <c r="H646" s="1">
        <v>43050</v>
      </c>
      <c r="I646" t="s">
        <v>185</v>
      </c>
      <c r="J646" t="s">
        <v>3663</v>
      </c>
      <c r="K646" t="s">
        <v>3664</v>
      </c>
      <c r="L646" t="s">
        <v>40</v>
      </c>
      <c r="M646" t="s">
        <v>26</v>
      </c>
      <c r="N646" t="s">
        <v>1297</v>
      </c>
      <c r="O646" t="s">
        <v>303</v>
      </c>
      <c r="P646">
        <v>85705</v>
      </c>
      <c r="Q646" t="s">
        <v>43</v>
      </c>
      <c r="R646" t="s">
        <v>2405</v>
      </c>
      <c r="S646" t="s">
        <v>45</v>
      </c>
      <c r="T646" t="s">
        <v>74</v>
      </c>
      <c r="U646" t="s">
        <v>2406</v>
      </c>
      <c r="V646" s="3">
        <v>38.387999999999998</v>
      </c>
      <c r="W646">
        <v>14</v>
      </c>
      <c r="X646" s="2">
        <v>0.7</v>
      </c>
      <c r="Y646" s="13">
        <v>-25.591999999999999</v>
      </c>
      <c r="Z646" s="2">
        <f>Y646/V646</f>
        <v>-0.66666666666666663</v>
      </c>
    </row>
    <row r="647" spans="1:26" x14ac:dyDescent="0.25">
      <c r="A647">
        <v>1369</v>
      </c>
      <c r="B647" t="s">
        <v>3669</v>
      </c>
      <c r="C647" s="1">
        <v>42924</v>
      </c>
      <c r="D647">
        <f>YEAR(C647)</f>
        <v>2017</v>
      </c>
      <c r="E647">
        <f>MONTH(C647)</f>
        <v>7</v>
      </c>
      <c r="F647" t="str">
        <f>TEXT(Table1[[#This Row],[Order Date]],"mmm")</f>
        <v>Jul</v>
      </c>
      <c r="G647" t="str">
        <f>TEXT(Table1[[#This Row],[Order Date]],"ddd")</f>
        <v>Sat</v>
      </c>
      <c r="H647" s="1">
        <v>42927</v>
      </c>
      <c r="I647" t="s">
        <v>185</v>
      </c>
      <c r="J647" t="s">
        <v>3670</v>
      </c>
      <c r="K647" t="s">
        <v>3671</v>
      </c>
      <c r="L647" t="s">
        <v>101</v>
      </c>
      <c r="M647" t="s">
        <v>26</v>
      </c>
      <c r="N647" t="s">
        <v>3672</v>
      </c>
      <c r="O647" t="s">
        <v>42</v>
      </c>
      <c r="P647">
        <v>90660</v>
      </c>
      <c r="Q647" t="s">
        <v>43</v>
      </c>
      <c r="R647" t="s">
        <v>1134</v>
      </c>
      <c r="S647" t="s">
        <v>31</v>
      </c>
      <c r="T647" t="s">
        <v>64</v>
      </c>
      <c r="U647" t="s">
        <v>1135</v>
      </c>
      <c r="V647" s="3">
        <v>145.9</v>
      </c>
      <c r="W647">
        <v>5</v>
      </c>
      <c r="X647" s="2">
        <v>0</v>
      </c>
      <c r="Y647" s="13">
        <v>62.737000000000002</v>
      </c>
      <c r="Z647" s="2">
        <f>Y647/V647</f>
        <v>0.43</v>
      </c>
    </row>
    <row r="648" spans="1:26" x14ac:dyDescent="0.25">
      <c r="A648">
        <v>1370</v>
      </c>
      <c r="B648" t="s">
        <v>3673</v>
      </c>
      <c r="C648" s="1">
        <v>42362</v>
      </c>
      <c r="D648">
        <f>YEAR(C648)</f>
        <v>2015</v>
      </c>
      <c r="E648">
        <f>MONTH(C648)</f>
        <v>12</v>
      </c>
      <c r="F648" t="str">
        <f>TEXT(Table1[[#This Row],[Order Date]],"mmm")</f>
        <v>Dec</v>
      </c>
      <c r="G648" t="str">
        <f>TEXT(Table1[[#This Row],[Order Date]],"ddd")</f>
        <v>Thu</v>
      </c>
      <c r="H648" s="1">
        <v>42366</v>
      </c>
      <c r="I648" t="s">
        <v>49</v>
      </c>
      <c r="J648" t="s">
        <v>3597</v>
      </c>
      <c r="K648" t="s">
        <v>3598</v>
      </c>
      <c r="L648" t="s">
        <v>25</v>
      </c>
      <c r="M648" t="s">
        <v>26</v>
      </c>
      <c r="N648" t="s">
        <v>1071</v>
      </c>
      <c r="O648" t="s">
        <v>450</v>
      </c>
      <c r="P648">
        <v>80906</v>
      </c>
      <c r="Q648" t="s">
        <v>43</v>
      </c>
      <c r="R648" t="s">
        <v>757</v>
      </c>
      <c r="S648" t="s">
        <v>31</v>
      </c>
      <c r="T648" t="s">
        <v>32</v>
      </c>
      <c r="U648" t="s">
        <v>758</v>
      </c>
      <c r="V648" s="3">
        <v>590.05799999999999</v>
      </c>
      <c r="W648">
        <v>7</v>
      </c>
      <c r="X648" s="2">
        <v>0.7</v>
      </c>
      <c r="Y648" s="13">
        <v>-786.74400000000003</v>
      </c>
      <c r="Z648" s="2">
        <f>Y648/V648</f>
        <v>-1.3333333333333335</v>
      </c>
    </row>
    <row r="649" spans="1:26" x14ac:dyDescent="0.25">
      <c r="A649">
        <v>1372</v>
      </c>
      <c r="B649" t="s">
        <v>3674</v>
      </c>
      <c r="C649" s="1">
        <v>42801</v>
      </c>
      <c r="D649">
        <f>YEAR(C649)</f>
        <v>2017</v>
      </c>
      <c r="E649">
        <f>MONTH(C649)</f>
        <v>3</v>
      </c>
      <c r="F649" t="str">
        <f>TEXT(Table1[[#This Row],[Order Date]],"mmm")</f>
        <v>Mar</v>
      </c>
      <c r="G649" t="str">
        <f>TEXT(Table1[[#This Row],[Order Date]],"ddd")</f>
        <v>Tue</v>
      </c>
      <c r="H649" s="1">
        <v>42806</v>
      </c>
      <c r="I649" t="s">
        <v>49</v>
      </c>
      <c r="J649" t="s">
        <v>3675</v>
      </c>
      <c r="K649" t="s">
        <v>3676</v>
      </c>
      <c r="L649" t="s">
        <v>101</v>
      </c>
      <c r="M649" t="s">
        <v>26</v>
      </c>
      <c r="N649" t="s">
        <v>3144</v>
      </c>
      <c r="O649" t="s">
        <v>2689</v>
      </c>
      <c r="P649">
        <v>20735</v>
      </c>
      <c r="Q649" t="s">
        <v>145</v>
      </c>
      <c r="R649" t="s">
        <v>3677</v>
      </c>
      <c r="S649" t="s">
        <v>70</v>
      </c>
      <c r="T649" t="s">
        <v>158</v>
      </c>
      <c r="U649" t="s">
        <v>3678</v>
      </c>
      <c r="V649" s="3">
        <v>49.08</v>
      </c>
      <c r="W649">
        <v>3</v>
      </c>
      <c r="X649" s="2">
        <v>0</v>
      </c>
      <c r="Y649" s="13">
        <v>4.9080000000000004</v>
      </c>
      <c r="Z649" s="2">
        <f>Y649/V649</f>
        <v>0.1</v>
      </c>
    </row>
    <row r="650" spans="1:26" x14ac:dyDescent="0.25">
      <c r="A650">
        <v>1373</v>
      </c>
      <c r="B650" t="s">
        <v>3679</v>
      </c>
      <c r="C650" s="1">
        <v>41730</v>
      </c>
      <c r="D650">
        <f>YEAR(C650)</f>
        <v>2014</v>
      </c>
      <c r="E650">
        <f>MONTH(C650)</f>
        <v>4</v>
      </c>
      <c r="F650" t="str">
        <f>TEXT(Table1[[#This Row],[Order Date]],"mmm")</f>
        <v>Apr</v>
      </c>
      <c r="G650" t="str">
        <f>TEXT(Table1[[#This Row],[Order Date]],"ddd")</f>
        <v>Tue</v>
      </c>
      <c r="H650" s="1">
        <v>41735</v>
      </c>
      <c r="I650" t="s">
        <v>22</v>
      </c>
      <c r="J650" t="s">
        <v>283</v>
      </c>
      <c r="K650" t="s">
        <v>284</v>
      </c>
      <c r="L650" t="s">
        <v>25</v>
      </c>
      <c r="M650" t="s">
        <v>26</v>
      </c>
      <c r="N650" t="s">
        <v>2070</v>
      </c>
      <c r="O650" t="s">
        <v>42</v>
      </c>
      <c r="P650">
        <v>94591</v>
      </c>
      <c r="Q650" t="s">
        <v>43</v>
      </c>
      <c r="R650" t="s">
        <v>2216</v>
      </c>
      <c r="S650" t="s">
        <v>45</v>
      </c>
      <c r="T650" t="s">
        <v>46</v>
      </c>
      <c r="U650" t="s">
        <v>2217</v>
      </c>
      <c r="V650" s="3">
        <v>29.6</v>
      </c>
      <c r="W650">
        <v>2</v>
      </c>
      <c r="X650" s="2">
        <v>0</v>
      </c>
      <c r="Y650" s="13">
        <v>14.8</v>
      </c>
      <c r="Z650" s="2">
        <f>Y650/V650</f>
        <v>0.5</v>
      </c>
    </row>
    <row r="651" spans="1:26" x14ac:dyDescent="0.25">
      <c r="A651">
        <v>1375</v>
      </c>
      <c r="B651" t="s">
        <v>3680</v>
      </c>
      <c r="C651" s="1">
        <v>42261</v>
      </c>
      <c r="D651">
        <f>YEAR(C651)</f>
        <v>2015</v>
      </c>
      <c r="E651">
        <f>MONTH(C651)</f>
        <v>9</v>
      </c>
      <c r="F651" t="str">
        <f>TEXT(Table1[[#This Row],[Order Date]],"mmm")</f>
        <v>Sep</v>
      </c>
      <c r="G651" t="str">
        <f>TEXT(Table1[[#This Row],[Order Date]],"ddd")</f>
        <v>Mon</v>
      </c>
      <c r="H651" s="1">
        <v>42266</v>
      </c>
      <c r="I651" t="s">
        <v>49</v>
      </c>
      <c r="J651" t="s">
        <v>2017</v>
      </c>
      <c r="K651" t="s">
        <v>2018</v>
      </c>
      <c r="L651" t="s">
        <v>25</v>
      </c>
      <c r="M651" t="s">
        <v>26</v>
      </c>
      <c r="N651" t="s">
        <v>3681</v>
      </c>
      <c r="O651" t="s">
        <v>120</v>
      </c>
      <c r="P651">
        <v>84604</v>
      </c>
      <c r="Q651" t="s">
        <v>43</v>
      </c>
      <c r="R651" t="s">
        <v>3682</v>
      </c>
      <c r="S651" t="s">
        <v>31</v>
      </c>
      <c r="T651" t="s">
        <v>55</v>
      </c>
      <c r="U651" t="s">
        <v>3683</v>
      </c>
      <c r="V651" s="3">
        <v>912.75</v>
      </c>
      <c r="W651">
        <v>5</v>
      </c>
      <c r="X651" s="2">
        <v>0</v>
      </c>
      <c r="Y651" s="13">
        <v>118.6575</v>
      </c>
      <c r="Z651" s="2">
        <f>Y651/V651</f>
        <v>0.13</v>
      </c>
    </row>
    <row r="652" spans="1:26" x14ac:dyDescent="0.25">
      <c r="A652">
        <v>1376</v>
      </c>
      <c r="B652" t="s">
        <v>3684</v>
      </c>
      <c r="C652" s="1">
        <v>41855</v>
      </c>
      <c r="D652">
        <f>YEAR(C652)</f>
        <v>2014</v>
      </c>
      <c r="E652">
        <f>MONTH(C652)</f>
        <v>8</v>
      </c>
      <c r="F652" t="str">
        <f>TEXT(Table1[[#This Row],[Order Date]],"mmm")</f>
        <v>Aug</v>
      </c>
      <c r="G652" t="str">
        <f>TEXT(Table1[[#This Row],[Order Date]],"ddd")</f>
        <v>Mon</v>
      </c>
      <c r="H652" s="1">
        <v>41860</v>
      </c>
      <c r="I652" t="s">
        <v>22</v>
      </c>
      <c r="J652" t="s">
        <v>881</v>
      </c>
      <c r="K652" t="s">
        <v>882</v>
      </c>
      <c r="L652" t="s">
        <v>25</v>
      </c>
      <c r="M652" t="s">
        <v>26</v>
      </c>
      <c r="N652" t="s">
        <v>3685</v>
      </c>
      <c r="O652" t="s">
        <v>120</v>
      </c>
      <c r="P652">
        <v>84062</v>
      </c>
      <c r="Q652" t="s">
        <v>43</v>
      </c>
      <c r="R652" t="s">
        <v>3686</v>
      </c>
      <c r="S652" t="s">
        <v>45</v>
      </c>
      <c r="T652" t="s">
        <v>77</v>
      </c>
      <c r="U652" t="s">
        <v>3687</v>
      </c>
      <c r="V652" s="3">
        <v>1089.75</v>
      </c>
      <c r="W652">
        <v>3</v>
      </c>
      <c r="X652" s="2">
        <v>0</v>
      </c>
      <c r="Y652" s="13">
        <v>305.13</v>
      </c>
      <c r="Z652" s="2">
        <f>Y652/V652</f>
        <v>0.27999999999999997</v>
      </c>
    </row>
    <row r="653" spans="1:26" x14ac:dyDescent="0.25">
      <c r="A653">
        <v>1382</v>
      </c>
      <c r="B653" t="s">
        <v>3693</v>
      </c>
      <c r="C653" s="1">
        <v>42616</v>
      </c>
      <c r="D653">
        <f>YEAR(C653)</f>
        <v>2016</v>
      </c>
      <c r="E653">
        <f>MONTH(C653)</f>
        <v>9</v>
      </c>
      <c r="F653" t="str">
        <f>TEXT(Table1[[#This Row],[Order Date]],"mmm")</f>
        <v>Sep</v>
      </c>
      <c r="G653" t="str">
        <f>TEXT(Table1[[#This Row],[Order Date]],"ddd")</f>
        <v>Sat</v>
      </c>
      <c r="H653" s="1">
        <v>42622</v>
      </c>
      <c r="I653" t="s">
        <v>49</v>
      </c>
      <c r="J653" t="s">
        <v>3694</v>
      </c>
      <c r="K653" t="s">
        <v>3695</v>
      </c>
      <c r="L653" t="s">
        <v>101</v>
      </c>
      <c r="M653" t="s">
        <v>26</v>
      </c>
      <c r="N653" t="s">
        <v>449</v>
      </c>
      <c r="O653" t="s">
        <v>208</v>
      </c>
      <c r="P653">
        <v>60505</v>
      </c>
      <c r="Q653" t="s">
        <v>104</v>
      </c>
      <c r="R653" t="s">
        <v>2226</v>
      </c>
      <c r="S653" t="s">
        <v>31</v>
      </c>
      <c r="T653" t="s">
        <v>64</v>
      </c>
      <c r="U653" t="s">
        <v>2227</v>
      </c>
      <c r="V653" s="3">
        <v>83.951999999999998</v>
      </c>
      <c r="W653">
        <v>3</v>
      </c>
      <c r="X653" s="2">
        <v>0.6</v>
      </c>
      <c r="Y653" s="13">
        <v>-90.248400000000004</v>
      </c>
      <c r="Z653" s="2">
        <f>Y653/V653</f>
        <v>-1.0750000000000002</v>
      </c>
    </row>
    <row r="654" spans="1:26" x14ac:dyDescent="0.25">
      <c r="A654">
        <v>1383</v>
      </c>
      <c r="B654" t="s">
        <v>3696</v>
      </c>
      <c r="C654" s="1">
        <v>42405</v>
      </c>
      <c r="D654">
        <f>YEAR(C654)</f>
        <v>2016</v>
      </c>
      <c r="E654">
        <f>MONTH(C654)</f>
        <v>2</v>
      </c>
      <c r="F654" t="str">
        <f>TEXT(Table1[[#This Row],[Order Date]],"mmm")</f>
        <v>Feb</v>
      </c>
      <c r="G654" t="str">
        <f>TEXT(Table1[[#This Row],[Order Date]],"ddd")</f>
        <v>Fri</v>
      </c>
      <c r="H654" s="1">
        <v>42405</v>
      </c>
      <c r="I654" t="s">
        <v>1276</v>
      </c>
      <c r="J654" t="s">
        <v>3697</v>
      </c>
      <c r="K654" t="s">
        <v>3698</v>
      </c>
      <c r="L654" t="s">
        <v>101</v>
      </c>
      <c r="M654" t="s">
        <v>26</v>
      </c>
      <c r="N654" t="s">
        <v>3699</v>
      </c>
      <c r="O654" t="s">
        <v>1258</v>
      </c>
      <c r="P654">
        <v>30080</v>
      </c>
      <c r="Q654" t="s">
        <v>29</v>
      </c>
      <c r="R654" t="s">
        <v>3314</v>
      </c>
      <c r="S654" t="s">
        <v>45</v>
      </c>
      <c r="T654" t="s">
        <v>58</v>
      </c>
      <c r="U654" t="s">
        <v>3315</v>
      </c>
      <c r="V654" s="3">
        <v>80.98</v>
      </c>
      <c r="W654">
        <v>1</v>
      </c>
      <c r="X654" s="2">
        <v>0</v>
      </c>
      <c r="Y654" s="13">
        <v>1.6195999999999999</v>
      </c>
      <c r="Z654" s="2">
        <f>Y654/V654</f>
        <v>1.9999999999999997E-2</v>
      </c>
    </row>
    <row r="655" spans="1:26" x14ac:dyDescent="0.25">
      <c r="A655">
        <v>1394</v>
      </c>
      <c r="B655" t="s">
        <v>3707</v>
      </c>
      <c r="C655" s="1">
        <v>42919</v>
      </c>
      <c r="D655">
        <f>YEAR(C655)</f>
        <v>2017</v>
      </c>
      <c r="E655">
        <f>MONTH(C655)</f>
        <v>7</v>
      </c>
      <c r="F655" t="str">
        <f>TEXT(Table1[[#This Row],[Order Date]],"mmm")</f>
        <v>Jul</v>
      </c>
      <c r="G655" t="str">
        <f>TEXT(Table1[[#This Row],[Order Date]],"ddd")</f>
        <v>Mon</v>
      </c>
      <c r="H655" s="1">
        <v>42920</v>
      </c>
      <c r="I655" t="s">
        <v>185</v>
      </c>
      <c r="J655" t="s">
        <v>3708</v>
      </c>
      <c r="K655" t="s">
        <v>3709</v>
      </c>
      <c r="L655" t="s">
        <v>40</v>
      </c>
      <c r="M655" t="s">
        <v>26</v>
      </c>
      <c r="N655" t="s">
        <v>2184</v>
      </c>
      <c r="O655" t="s">
        <v>87</v>
      </c>
      <c r="P655">
        <v>27217</v>
      </c>
      <c r="Q655" t="s">
        <v>29</v>
      </c>
      <c r="R655" t="s">
        <v>763</v>
      </c>
      <c r="S655" t="s">
        <v>45</v>
      </c>
      <c r="T655" t="s">
        <v>67</v>
      </c>
      <c r="U655" t="s">
        <v>764</v>
      </c>
      <c r="V655" s="3">
        <v>9.5519999999999996</v>
      </c>
      <c r="W655">
        <v>3</v>
      </c>
      <c r="X655" s="2">
        <v>0.2</v>
      </c>
      <c r="Y655" s="13">
        <v>1.5522</v>
      </c>
      <c r="Z655" s="2">
        <f>Y655/V655</f>
        <v>0.16250000000000001</v>
      </c>
    </row>
    <row r="656" spans="1:26" x14ac:dyDescent="0.25">
      <c r="A656">
        <v>1395</v>
      </c>
      <c r="B656" t="s">
        <v>3710</v>
      </c>
      <c r="C656" s="1">
        <v>43017</v>
      </c>
      <c r="D656">
        <f>YEAR(C656)</f>
        <v>2017</v>
      </c>
      <c r="E656">
        <f>MONTH(C656)</f>
        <v>10</v>
      </c>
      <c r="F656" t="str">
        <f>TEXT(Table1[[#This Row],[Order Date]],"mmm")</f>
        <v>Oct</v>
      </c>
      <c r="G656" t="str">
        <f>TEXT(Table1[[#This Row],[Order Date]],"ddd")</f>
        <v>Mon</v>
      </c>
      <c r="H656" s="1">
        <v>43022</v>
      </c>
      <c r="I656" t="s">
        <v>49</v>
      </c>
      <c r="J656" t="s">
        <v>2586</v>
      </c>
      <c r="K656" t="s">
        <v>2587</v>
      </c>
      <c r="L656" t="s">
        <v>40</v>
      </c>
      <c r="M656" t="s">
        <v>26</v>
      </c>
      <c r="N656" t="s">
        <v>449</v>
      </c>
      <c r="O656" t="s">
        <v>208</v>
      </c>
      <c r="P656">
        <v>60505</v>
      </c>
      <c r="Q656" t="s">
        <v>104</v>
      </c>
      <c r="R656" t="s">
        <v>3711</v>
      </c>
      <c r="S656" t="s">
        <v>31</v>
      </c>
      <c r="T656" t="s">
        <v>55</v>
      </c>
      <c r="U656" t="s">
        <v>3712</v>
      </c>
      <c r="V656" s="3">
        <v>652.45000000000005</v>
      </c>
      <c r="W656">
        <v>5</v>
      </c>
      <c r="X656" s="2">
        <v>0.5</v>
      </c>
      <c r="Y656" s="13">
        <v>-430.61700000000002</v>
      </c>
      <c r="Z656" s="2">
        <f>Y656/V656</f>
        <v>-0.66</v>
      </c>
    </row>
    <row r="657" spans="1:26" x14ac:dyDescent="0.25">
      <c r="A657">
        <v>1397</v>
      </c>
      <c r="B657" t="s">
        <v>3715</v>
      </c>
      <c r="C657" s="1">
        <v>42698</v>
      </c>
      <c r="D657">
        <f>YEAR(C657)</f>
        <v>2016</v>
      </c>
      <c r="E657">
        <f>MONTH(C657)</f>
        <v>11</v>
      </c>
      <c r="F657" t="str">
        <f>TEXT(Table1[[#This Row],[Order Date]],"mmm")</f>
        <v>Nov</v>
      </c>
      <c r="G657" t="str">
        <f>TEXT(Table1[[#This Row],[Order Date]],"ddd")</f>
        <v>Thu</v>
      </c>
      <c r="H657" s="1">
        <v>42700</v>
      </c>
      <c r="I657" t="s">
        <v>185</v>
      </c>
      <c r="J657" t="s">
        <v>3225</v>
      </c>
      <c r="K657" t="s">
        <v>3226</v>
      </c>
      <c r="L657" t="s">
        <v>25</v>
      </c>
      <c r="M657" t="s">
        <v>26</v>
      </c>
      <c r="N657" t="s">
        <v>263</v>
      </c>
      <c r="O657" t="s">
        <v>264</v>
      </c>
      <c r="P657">
        <v>10035</v>
      </c>
      <c r="Q657" t="s">
        <v>145</v>
      </c>
      <c r="R657" t="s">
        <v>3716</v>
      </c>
      <c r="S657" t="s">
        <v>45</v>
      </c>
      <c r="T657" t="s">
        <v>74</v>
      </c>
      <c r="U657" t="s">
        <v>3717</v>
      </c>
      <c r="V657" s="3">
        <v>17.216000000000001</v>
      </c>
      <c r="W657">
        <v>4</v>
      </c>
      <c r="X657" s="2">
        <v>0.2</v>
      </c>
      <c r="Y657" s="13">
        <v>6.0255999999999998</v>
      </c>
      <c r="Z657" s="2">
        <f>Y657/V657</f>
        <v>0.35</v>
      </c>
    </row>
    <row r="658" spans="1:26" x14ac:dyDescent="0.25">
      <c r="A658">
        <v>1401</v>
      </c>
      <c r="B658" t="s">
        <v>3720</v>
      </c>
      <c r="C658" s="1">
        <v>42675</v>
      </c>
      <c r="D658">
        <f>YEAR(C658)</f>
        <v>2016</v>
      </c>
      <c r="E658">
        <f>MONTH(C658)</f>
        <v>11</v>
      </c>
      <c r="F658" t="str">
        <f>TEXT(Table1[[#This Row],[Order Date]],"mmm")</f>
        <v>Nov</v>
      </c>
      <c r="G658" t="str">
        <f>TEXT(Table1[[#This Row],[Order Date]],"ddd")</f>
        <v>Tue</v>
      </c>
      <c r="H658" s="1">
        <v>42679</v>
      </c>
      <c r="I658" t="s">
        <v>49</v>
      </c>
      <c r="J658" t="s">
        <v>3721</v>
      </c>
      <c r="K658" t="s">
        <v>3722</v>
      </c>
      <c r="L658" t="s">
        <v>101</v>
      </c>
      <c r="M658" t="s">
        <v>26</v>
      </c>
      <c r="N658" t="s">
        <v>1943</v>
      </c>
      <c r="O658" t="s">
        <v>312</v>
      </c>
      <c r="P658">
        <v>24153</v>
      </c>
      <c r="Q658" t="s">
        <v>29</v>
      </c>
      <c r="R658" t="s">
        <v>245</v>
      </c>
      <c r="S658" t="s">
        <v>70</v>
      </c>
      <c r="T658" t="s">
        <v>71</v>
      </c>
      <c r="U658" t="s">
        <v>246</v>
      </c>
      <c r="V658" s="3">
        <v>21.8</v>
      </c>
      <c r="W658">
        <v>2</v>
      </c>
      <c r="X658" s="2">
        <v>0</v>
      </c>
      <c r="Y658" s="13">
        <v>6.1040000000000001</v>
      </c>
      <c r="Z658" s="2">
        <f>Y658/V658</f>
        <v>0.27999999999999997</v>
      </c>
    </row>
    <row r="659" spans="1:26" x14ac:dyDescent="0.25">
      <c r="A659">
        <v>1403</v>
      </c>
      <c r="B659" t="s">
        <v>3723</v>
      </c>
      <c r="C659" s="1">
        <v>42479</v>
      </c>
      <c r="D659">
        <f>YEAR(C659)</f>
        <v>2016</v>
      </c>
      <c r="E659">
        <f>MONTH(C659)</f>
        <v>4</v>
      </c>
      <c r="F659" t="str">
        <f>TEXT(Table1[[#This Row],[Order Date]],"mmm")</f>
        <v>Apr</v>
      </c>
      <c r="G659" t="str">
        <f>TEXT(Table1[[#This Row],[Order Date]],"ddd")</f>
        <v>Tue</v>
      </c>
      <c r="H659" s="1">
        <v>42485</v>
      </c>
      <c r="I659" t="s">
        <v>49</v>
      </c>
      <c r="J659" t="s">
        <v>388</v>
      </c>
      <c r="K659" t="s">
        <v>389</v>
      </c>
      <c r="L659" t="s">
        <v>101</v>
      </c>
      <c r="M659" t="s">
        <v>26</v>
      </c>
      <c r="N659" t="s">
        <v>490</v>
      </c>
      <c r="O659" t="s">
        <v>491</v>
      </c>
      <c r="P659">
        <v>43229</v>
      </c>
      <c r="Q659" t="s">
        <v>145</v>
      </c>
      <c r="R659" t="s">
        <v>3724</v>
      </c>
      <c r="S659" t="s">
        <v>31</v>
      </c>
      <c r="T659" t="s">
        <v>55</v>
      </c>
      <c r="U659" t="s">
        <v>3725</v>
      </c>
      <c r="V659" s="3">
        <v>205.17599999999999</v>
      </c>
      <c r="W659">
        <v>2</v>
      </c>
      <c r="X659" s="2">
        <v>0.4</v>
      </c>
      <c r="Y659" s="13">
        <v>-58.133200000000002</v>
      </c>
      <c r="Z659" s="2">
        <f>Y659/V659</f>
        <v>-0.28333333333333338</v>
      </c>
    </row>
    <row r="660" spans="1:26" x14ac:dyDescent="0.25">
      <c r="A660">
        <v>1405</v>
      </c>
      <c r="B660" t="s">
        <v>3728</v>
      </c>
      <c r="C660" s="1">
        <v>41735</v>
      </c>
      <c r="D660">
        <f>YEAR(C660)</f>
        <v>2014</v>
      </c>
      <c r="E660">
        <f>MONTH(C660)</f>
        <v>4</v>
      </c>
      <c r="F660" t="str">
        <f>TEXT(Table1[[#This Row],[Order Date]],"mmm")</f>
        <v>Apr</v>
      </c>
      <c r="G660" t="str">
        <f>TEXT(Table1[[#This Row],[Order Date]],"ddd")</f>
        <v>Sun</v>
      </c>
      <c r="H660" s="1">
        <v>41737</v>
      </c>
      <c r="I660" t="s">
        <v>185</v>
      </c>
      <c r="J660" t="s">
        <v>1480</v>
      </c>
      <c r="K660" t="s">
        <v>1481</v>
      </c>
      <c r="L660" t="s">
        <v>101</v>
      </c>
      <c r="M660" t="s">
        <v>26</v>
      </c>
      <c r="N660" t="s">
        <v>143</v>
      </c>
      <c r="O660" t="s">
        <v>144</v>
      </c>
      <c r="P660">
        <v>19143</v>
      </c>
      <c r="Q660" t="s">
        <v>145</v>
      </c>
      <c r="R660" t="s">
        <v>1926</v>
      </c>
      <c r="S660" t="s">
        <v>45</v>
      </c>
      <c r="T660" t="s">
        <v>572</v>
      </c>
      <c r="U660" t="s">
        <v>1927</v>
      </c>
      <c r="V660" s="3">
        <v>10.304</v>
      </c>
      <c r="W660">
        <v>1</v>
      </c>
      <c r="X660" s="2">
        <v>0.2</v>
      </c>
      <c r="Y660" s="13">
        <v>-2.1896</v>
      </c>
      <c r="Z660" s="2">
        <f>Y660/V660</f>
        <v>-0.21249999999999999</v>
      </c>
    </row>
    <row r="661" spans="1:26" x14ac:dyDescent="0.25">
      <c r="A661">
        <v>1408</v>
      </c>
      <c r="B661" t="s">
        <v>3730</v>
      </c>
      <c r="C661" s="1">
        <v>42615</v>
      </c>
      <c r="D661">
        <f>YEAR(C661)</f>
        <v>2016</v>
      </c>
      <c r="E661">
        <f>MONTH(C661)</f>
        <v>9</v>
      </c>
      <c r="F661" t="str">
        <f>TEXT(Table1[[#This Row],[Order Date]],"mmm")</f>
        <v>Sep</v>
      </c>
      <c r="G661" t="str">
        <f>TEXT(Table1[[#This Row],[Order Date]],"ddd")</f>
        <v>Fri</v>
      </c>
      <c r="H661" s="1">
        <v>42619</v>
      </c>
      <c r="I661" t="s">
        <v>49</v>
      </c>
      <c r="J661" t="s">
        <v>309</v>
      </c>
      <c r="K661" t="s">
        <v>310</v>
      </c>
      <c r="L661" t="s">
        <v>25</v>
      </c>
      <c r="M661" t="s">
        <v>26</v>
      </c>
      <c r="N661" t="s">
        <v>263</v>
      </c>
      <c r="O661" t="s">
        <v>264</v>
      </c>
      <c r="P661">
        <v>10024</v>
      </c>
      <c r="Q661" t="s">
        <v>145</v>
      </c>
      <c r="R661" t="s">
        <v>3731</v>
      </c>
      <c r="S661" t="s">
        <v>45</v>
      </c>
      <c r="T661" t="s">
        <v>67</v>
      </c>
      <c r="U661" t="s">
        <v>3732</v>
      </c>
      <c r="V661" s="3">
        <v>75.48</v>
      </c>
      <c r="W661">
        <v>2</v>
      </c>
      <c r="X661" s="2">
        <v>0</v>
      </c>
      <c r="Y661" s="13">
        <v>19.6248</v>
      </c>
      <c r="Z661" s="2">
        <f>Y661/V661</f>
        <v>0.26</v>
      </c>
    </row>
    <row r="662" spans="1:26" x14ac:dyDescent="0.25">
      <c r="A662">
        <v>1410</v>
      </c>
      <c r="B662" t="s">
        <v>3733</v>
      </c>
      <c r="C662" s="1">
        <v>42638</v>
      </c>
      <c r="D662">
        <f>YEAR(C662)</f>
        <v>2016</v>
      </c>
      <c r="E662">
        <f>MONTH(C662)</f>
        <v>9</v>
      </c>
      <c r="F662" t="str">
        <f>TEXT(Table1[[#This Row],[Order Date]],"mmm")</f>
        <v>Sep</v>
      </c>
      <c r="G662" t="str">
        <f>TEXT(Table1[[#This Row],[Order Date]],"ddd")</f>
        <v>Sun</v>
      </c>
      <c r="H662" s="1">
        <v>42643</v>
      </c>
      <c r="I662" t="s">
        <v>49</v>
      </c>
      <c r="J662" t="s">
        <v>3734</v>
      </c>
      <c r="K662" t="s">
        <v>3735</v>
      </c>
      <c r="L662" t="s">
        <v>25</v>
      </c>
      <c r="M662" t="s">
        <v>26</v>
      </c>
      <c r="N662" t="s">
        <v>537</v>
      </c>
      <c r="O662" t="s">
        <v>303</v>
      </c>
      <c r="P662">
        <v>85023</v>
      </c>
      <c r="Q662" t="s">
        <v>43</v>
      </c>
      <c r="R662" t="s">
        <v>2823</v>
      </c>
      <c r="S662" t="s">
        <v>31</v>
      </c>
      <c r="T662" t="s">
        <v>55</v>
      </c>
      <c r="U662" t="s">
        <v>2824</v>
      </c>
      <c r="V662" s="3">
        <v>393.16500000000002</v>
      </c>
      <c r="W662">
        <v>3</v>
      </c>
      <c r="X662" s="2">
        <v>0.5</v>
      </c>
      <c r="Y662" s="13">
        <v>-204.44579999999999</v>
      </c>
      <c r="Z662" s="2">
        <f>Y662/V662</f>
        <v>-0.51999999999999991</v>
      </c>
    </row>
    <row r="663" spans="1:26" x14ac:dyDescent="0.25">
      <c r="A663">
        <v>1411</v>
      </c>
      <c r="B663" t="s">
        <v>3736</v>
      </c>
      <c r="C663" s="1">
        <v>43043</v>
      </c>
      <c r="D663">
        <f>YEAR(C663)</f>
        <v>2017</v>
      </c>
      <c r="E663">
        <f>MONTH(C663)</f>
        <v>11</v>
      </c>
      <c r="F663" t="str">
        <f>TEXT(Table1[[#This Row],[Order Date]],"mmm")</f>
        <v>Nov</v>
      </c>
      <c r="G663" t="str">
        <f>TEXT(Table1[[#This Row],[Order Date]],"ddd")</f>
        <v>Sat</v>
      </c>
      <c r="H663" s="1">
        <v>43050</v>
      </c>
      <c r="I663" t="s">
        <v>49</v>
      </c>
      <c r="J663" t="s">
        <v>3670</v>
      </c>
      <c r="K663" t="s">
        <v>3671</v>
      </c>
      <c r="L663" t="s">
        <v>101</v>
      </c>
      <c r="M663" t="s">
        <v>26</v>
      </c>
      <c r="N663" t="s">
        <v>751</v>
      </c>
      <c r="O663" t="s">
        <v>103</v>
      </c>
      <c r="P663">
        <v>75051</v>
      </c>
      <c r="Q663" t="s">
        <v>104</v>
      </c>
      <c r="R663" t="s">
        <v>1640</v>
      </c>
      <c r="S663" t="s">
        <v>45</v>
      </c>
      <c r="T663" t="s">
        <v>46</v>
      </c>
      <c r="U663" t="s">
        <v>1641</v>
      </c>
      <c r="V663" s="3">
        <v>23.68</v>
      </c>
      <c r="W663">
        <v>2</v>
      </c>
      <c r="X663" s="2">
        <v>0.2</v>
      </c>
      <c r="Y663" s="13">
        <v>8.8800000000000008</v>
      </c>
      <c r="Z663" s="2">
        <f>Y663/V663</f>
        <v>0.37500000000000006</v>
      </c>
    </row>
    <row r="664" spans="1:26" x14ac:dyDescent="0.25">
      <c r="A664">
        <v>1412</v>
      </c>
      <c r="B664" t="s">
        <v>3737</v>
      </c>
      <c r="C664" s="1">
        <v>42560</v>
      </c>
      <c r="D664">
        <f>YEAR(C664)</f>
        <v>2016</v>
      </c>
      <c r="E664">
        <f>MONTH(C664)</f>
        <v>7</v>
      </c>
      <c r="F664" t="str">
        <f>TEXT(Table1[[#This Row],[Order Date]],"mmm")</f>
        <v>Jul</v>
      </c>
      <c r="G664" t="str">
        <f>TEXT(Table1[[#This Row],[Order Date]],"ddd")</f>
        <v>Sat</v>
      </c>
      <c r="H664" s="1">
        <v>42564</v>
      </c>
      <c r="I664" t="s">
        <v>49</v>
      </c>
      <c r="J664" t="s">
        <v>575</v>
      </c>
      <c r="K664" t="s">
        <v>576</v>
      </c>
      <c r="L664" t="s">
        <v>40</v>
      </c>
      <c r="M664" t="s">
        <v>26</v>
      </c>
      <c r="N664" t="s">
        <v>263</v>
      </c>
      <c r="O664" t="s">
        <v>264</v>
      </c>
      <c r="P664">
        <v>10035</v>
      </c>
      <c r="Q664" t="s">
        <v>145</v>
      </c>
      <c r="R664" t="s">
        <v>2419</v>
      </c>
      <c r="S664" t="s">
        <v>31</v>
      </c>
      <c r="T664" t="s">
        <v>35</v>
      </c>
      <c r="U664" t="s">
        <v>2420</v>
      </c>
      <c r="V664" s="3">
        <v>408.00599999999997</v>
      </c>
      <c r="W664">
        <v>2</v>
      </c>
      <c r="X664" s="2">
        <v>0.1</v>
      </c>
      <c r="Y664" s="13">
        <v>72.534400000000005</v>
      </c>
      <c r="Z664" s="2">
        <f>Y664/V664</f>
        <v>0.17777777777777781</v>
      </c>
    </row>
    <row r="665" spans="1:26" x14ac:dyDescent="0.25">
      <c r="A665">
        <v>1414</v>
      </c>
      <c r="B665" t="s">
        <v>3738</v>
      </c>
      <c r="C665" s="1">
        <v>41820</v>
      </c>
      <c r="D665">
        <f>YEAR(C665)</f>
        <v>2014</v>
      </c>
      <c r="E665">
        <f>MONTH(C665)</f>
        <v>6</v>
      </c>
      <c r="F665" t="str">
        <f>TEXT(Table1[[#This Row],[Order Date]],"mmm")</f>
        <v>Jun</v>
      </c>
      <c r="G665" t="str">
        <f>TEXT(Table1[[#This Row],[Order Date]],"ddd")</f>
        <v>Mon</v>
      </c>
      <c r="H665" s="1">
        <v>41825</v>
      </c>
      <c r="I665" t="s">
        <v>49</v>
      </c>
      <c r="J665" t="s">
        <v>3739</v>
      </c>
      <c r="K665" t="s">
        <v>3740</v>
      </c>
      <c r="L665" t="s">
        <v>25</v>
      </c>
      <c r="M665" t="s">
        <v>26</v>
      </c>
      <c r="N665" t="s">
        <v>263</v>
      </c>
      <c r="O665" t="s">
        <v>264</v>
      </c>
      <c r="P665">
        <v>10024</v>
      </c>
      <c r="Q665" t="s">
        <v>145</v>
      </c>
      <c r="R665" t="s">
        <v>3741</v>
      </c>
      <c r="S665" t="s">
        <v>45</v>
      </c>
      <c r="T665" t="s">
        <v>74</v>
      </c>
      <c r="U665" t="s">
        <v>3742</v>
      </c>
      <c r="V665" s="3">
        <v>334.76799999999997</v>
      </c>
      <c r="W665">
        <v>7</v>
      </c>
      <c r="X665" s="2">
        <v>0.2</v>
      </c>
      <c r="Y665" s="13">
        <v>108.7996</v>
      </c>
      <c r="Z665" s="2">
        <f>Y665/V665</f>
        <v>0.32500000000000001</v>
      </c>
    </row>
    <row r="666" spans="1:26" x14ac:dyDescent="0.25">
      <c r="A666">
        <v>1415</v>
      </c>
      <c r="B666" t="s">
        <v>3743</v>
      </c>
      <c r="C666" s="1">
        <v>42763</v>
      </c>
      <c r="D666">
        <f>YEAR(C666)</f>
        <v>2017</v>
      </c>
      <c r="E666">
        <f>MONTH(C666)</f>
        <v>1</v>
      </c>
      <c r="F666" t="str">
        <f>TEXT(Table1[[#This Row],[Order Date]],"mmm")</f>
        <v>Jan</v>
      </c>
      <c r="G666" t="str">
        <f>TEXT(Table1[[#This Row],[Order Date]],"ddd")</f>
        <v>Sat</v>
      </c>
      <c r="H666" s="1">
        <v>42766</v>
      </c>
      <c r="I666" t="s">
        <v>22</v>
      </c>
      <c r="J666" t="s">
        <v>3744</v>
      </c>
      <c r="K666" t="s">
        <v>3745</v>
      </c>
      <c r="L666" t="s">
        <v>101</v>
      </c>
      <c r="M666" t="s">
        <v>26</v>
      </c>
      <c r="N666" t="s">
        <v>1684</v>
      </c>
      <c r="O666" t="s">
        <v>42</v>
      </c>
      <c r="P666">
        <v>92627</v>
      </c>
      <c r="Q666" t="s">
        <v>43</v>
      </c>
      <c r="R666" t="s">
        <v>3462</v>
      </c>
      <c r="S666" t="s">
        <v>70</v>
      </c>
      <c r="T666" t="s">
        <v>158</v>
      </c>
      <c r="U666" t="s">
        <v>3463</v>
      </c>
      <c r="V666" s="3">
        <v>239.97</v>
      </c>
      <c r="W666">
        <v>3</v>
      </c>
      <c r="X666" s="2">
        <v>0</v>
      </c>
      <c r="Y666" s="13">
        <v>26.396699999999999</v>
      </c>
      <c r="Z666" s="2">
        <f>Y666/V666</f>
        <v>0.11</v>
      </c>
    </row>
    <row r="667" spans="1:26" x14ac:dyDescent="0.25">
      <c r="A667">
        <v>1417</v>
      </c>
      <c r="B667" t="s">
        <v>3746</v>
      </c>
      <c r="C667" s="1">
        <v>42268</v>
      </c>
      <c r="D667">
        <f>YEAR(C667)</f>
        <v>2015</v>
      </c>
      <c r="E667">
        <f>MONTH(C667)</f>
        <v>9</v>
      </c>
      <c r="F667" t="str">
        <f>TEXT(Table1[[#This Row],[Order Date]],"mmm")</f>
        <v>Sep</v>
      </c>
      <c r="G667" t="str">
        <f>TEXT(Table1[[#This Row],[Order Date]],"ddd")</f>
        <v>Mon</v>
      </c>
      <c r="H667" s="1">
        <v>42271</v>
      </c>
      <c r="I667" t="s">
        <v>185</v>
      </c>
      <c r="J667" t="s">
        <v>3747</v>
      </c>
      <c r="K667" t="s">
        <v>3748</v>
      </c>
      <c r="L667" t="s">
        <v>40</v>
      </c>
      <c r="M667" t="s">
        <v>26</v>
      </c>
      <c r="N667" t="s">
        <v>181</v>
      </c>
      <c r="O667" t="s">
        <v>103</v>
      </c>
      <c r="P667">
        <v>77041</v>
      </c>
      <c r="Q667" t="s">
        <v>104</v>
      </c>
      <c r="R667" t="s">
        <v>3749</v>
      </c>
      <c r="S667" t="s">
        <v>70</v>
      </c>
      <c r="T667" t="s">
        <v>71</v>
      </c>
      <c r="U667" t="s">
        <v>3750</v>
      </c>
      <c r="V667" s="3">
        <v>946.34400000000005</v>
      </c>
      <c r="W667">
        <v>7</v>
      </c>
      <c r="X667" s="2">
        <v>0.2</v>
      </c>
      <c r="Y667" s="13">
        <v>118.29300000000001</v>
      </c>
      <c r="Z667" s="2">
        <f>Y667/V667</f>
        <v>0.125</v>
      </c>
    </row>
    <row r="668" spans="1:26" x14ac:dyDescent="0.25">
      <c r="A668">
        <v>1420</v>
      </c>
      <c r="B668" t="s">
        <v>3751</v>
      </c>
      <c r="C668" s="1">
        <v>42273</v>
      </c>
      <c r="D668">
        <f>YEAR(C668)</f>
        <v>2015</v>
      </c>
      <c r="E668">
        <f>MONTH(C668)</f>
        <v>9</v>
      </c>
      <c r="F668" t="str">
        <f>TEXT(Table1[[#This Row],[Order Date]],"mmm")</f>
        <v>Sep</v>
      </c>
      <c r="G668" t="str">
        <f>TEXT(Table1[[#This Row],[Order Date]],"ddd")</f>
        <v>Sat</v>
      </c>
      <c r="H668" s="1">
        <v>42277</v>
      </c>
      <c r="I668" t="s">
        <v>49</v>
      </c>
      <c r="J668" t="s">
        <v>3752</v>
      </c>
      <c r="K668" t="s">
        <v>3753</v>
      </c>
      <c r="L668" t="s">
        <v>40</v>
      </c>
      <c r="M668" t="s">
        <v>26</v>
      </c>
      <c r="N668" t="s">
        <v>1796</v>
      </c>
      <c r="O668" t="s">
        <v>303</v>
      </c>
      <c r="P668">
        <v>85204</v>
      </c>
      <c r="Q668" t="s">
        <v>43</v>
      </c>
      <c r="R668" t="s">
        <v>3754</v>
      </c>
      <c r="S668" t="s">
        <v>45</v>
      </c>
      <c r="T668" t="s">
        <v>89</v>
      </c>
      <c r="U668" t="s">
        <v>3755</v>
      </c>
      <c r="V668" s="3">
        <v>86.272000000000006</v>
      </c>
      <c r="W668">
        <v>4</v>
      </c>
      <c r="X668" s="2">
        <v>0.2</v>
      </c>
      <c r="Y668" s="13">
        <v>31.273599999999998</v>
      </c>
      <c r="Z668" s="2">
        <f>Y668/V668</f>
        <v>0.36249999999999993</v>
      </c>
    </row>
    <row r="669" spans="1:26" x14ac:dyDescent="0.25">
      <c r="A669">
        <v>1427</v>
      </c>
      <c r="B669" t="s">
        <v>3760</v>
      </c>
      <c r="C669" s="1">
        <v>42308</v>
      </c>
      <c r="D669">
        <f>YEAR(C669)</f>
        <v>2015</v>
      </c>
      <c r="E669">
        <f>MONTH(C669)</f>
        <v>10</v>
      </c>
      <c r="F669" t="str">
        <f>TEXT(Table1[[#This Row],[Order Date]],"mmm")</f>
        <v>Oct</v>
      </c>
      <c r="G669" t="str">
        <f>TEXT(Table1[[#This Row],[Order Date]],"ddd")</f>
        <v>Sat</v>
      </c>
      <c r="H669" s="1">
        <v>42312</v>
      </c>
      <c r="I669" t="s">
        <v>22</v>
      </c>
      <c r="J669" t="s">
        <v>3761</v>
      </c>
      <c r="K669" t="s">
        <v>3762</v>
      </c>
      <c r="L669" t="s">
        <v>40</v>
      </c>
      <c r="M669" t="s">
        <v>26</v>
      </c>
      <c r="N669" t="s">
        <v>2594</v>
      </c>
      <c r="O669" t="s">
        <v>42</v>
      </c>
      <c r="P669">
        <v>93905</v>
      </c>
      <c r="Q669" t="s">
        <v>43</v>
      </c>
      <c r="R669" t="s">
        <v>2003</v>
      </c>
      <c r="S669" t="s">
        <v>45</v>
      </c>
      <c r="T669" t="s">
        <v>74</v>
      </c>
      <c r="U669" t="s">
        <v>2004</v>
      </c>
      <c r="V669" s="3">
        <v>9.7279999999999998</v>
      </c>
      <c r="W669">
        <v>2</v>
      </c>
      <c r="X669" s="2">
        <v>0.2</v>
      </c>
      <c r="Y669" s="13">
        <v>3.2831999999999999</v>
      </c>
      <c r="Z669" s="2">
        <f>Y669/V669</f>
        <v>0.33750000000000002</v>
      </c>
    </row>
    <row r="670" spans="1:26" x14ac:dyDescent="0.25">
      <c r="A670">
        <v>1431</v>
      </c>
      <c r="B670" t="s">
        <v>3765</v>
      </c>
      <c r="C670" s="1">
        <v>43065</v>
      </c>
      <c r="D670">
        <f>YEAR(C670)</f>
        <v>2017</v>
      </c>
      <c r="E670">
        <f>MONTH(C670)</f>
        <v>11</v>
      </c>
      <c r="F670" t="str">
        <f>TEXT(Table1[[#This Row],[Order Date]],"mmm")</f>
        <v>Nov</v>
      </c>
      <c r="G670" t="str">
        <f>TEXT(Table1[[#This Row],[Order Date]],"ddd")</f>
        <v>Sun</v>
      </c>
      <c r="H670" s="1">
        <v>43069</v>
      </c>
      <c r="I670" t="s">
        <v>49</v>
      </c>
      <c r="J670" t="s">
        <v>2438</v>
      </c>
      <c r="K670" t="s">
        <v>2439</v>
      </c>
      <c r="L670" t="s">
        <v>25</v>
      </c>
      <c r="M670" t="s">
        <v>26</v>
      </c>
      <c r="N670" t="s">
        <v>490</v>
      </c>
      <c r="O670" t="s">
        <v>491</v>
      </c>
      <c r="P670">
        <v>43229</v>
      </c>
      <c r="Q670" t="s">
        <v>145</v>
      </c>
      <c r="R670" t="s">
        <v>1985</v>
      </c>
      <c r="S670" t="s">
        <v>70</v>
      </c>
      <c r="T670" t="s">
        <v>71</v>
      </c>
      <c r="U670" t="s">
        <v>1986</v>
      </c>
      <c r="V670" s="3">
        <v>220.75200000000001</v>
      </c>
      <c r="W670">
        <v>8</v>
      </c>
      <c r="X670" s="2">
        <v>0.4</v>
      </c>
      <c r="Y670" s="13">
        <v>-40.471200000000003</v>
      </c>
      <c r="Z670" s="2">
        <f>Y670/V670</f>
        <v>-0.18333333333333335</v>
      </c>
    </row>
    <row r="671" spans="1:26" x14ac:dyDescent="0.25">
      <c r="A671">
        <v>1432</v>
      </c>
      <c r="B671" t="s">
        <v>3766</v>
      </c>
      <c r="C671" s="1">
        <v>41992</v>
      </c>
      <c r="D671">
        <f>YEAR(C671)</f>
        <v>2014</v>
      </c>
      <c r="E671">
        <f>MONTH(C671)</f>
        <v>12</v>
      </c>
      <c r="F671" t="str">
        <f>TEXT(Table1[[#This Row],[Order Date]],"mmm")</f>
        <v>Dec</v>
      </c>
      <c r="G671" t="str">
        <f>TEXT(Table1[[#This Row],[Order Date]],"ddd")</f>
        <v>Fri</v>
      </c>
      <c r="H671" s="1">
        <v>41994</v>
      </c>
      <c r="I671" t="s">
        <v>22</v>
      </c>
      <c r="J671" t="s">
        <v>92</v>
      </c>
      <c r="K671" t="s">
        <v>93</v>
      </c>
      <c r="L671" t="s">
        <v>25</v>
      </c>
      <c r="M671" t="s">
        <v>26</v>
      </c>
      <c r="N671" t="s">
        <v>2541</v>
      </c>
      <c r="O671" t="s">
        <v>351</v>
      </c>
      <c r="P671">
        <v>35630</v>
      </c>
      <c r="Q671" t="s">
        <v>29</v>
      </c>
      <c r="R671" t="s">
        <v>3767</v>
      </c>
      <c r="S671" t="s">
        <v>45</v>
      </c>
      <c r="T671" t="s">
        <v>74</v>
      </c>
      <c r="U671" t="s">
        <v>3768</v>
      </c>
      <c r="V671" s="3">
        <v>152.76</v>
      </c>
      <c r="W671">
        <v>6</v>
      </c>
      <c r="X671" s="2">
        <v>0</v>
      </c>
      <c r="Y671" s="13">
        <v>74.852400000000003</v>
      </c>
      <c r="Z671" s="2">
        <f>Y671/V671</f>
        <v>0.49000000000000005</v>
      </c>
    </row>
    <row r="672" spans="1:26" x14ac:dyDescent="0.25">
      <c r="A672">
        <v>1435</v>
      </c>
      <c r="B672" t="s">
        <v>3769</v>
      </c>
      <c r="C672" s="1">
        <v>42730</v>
      </c>
      <c r="D672">
        <f>YEAR(C672)</f>
        <v>2016</v>
      </c>
      <c r="E672">
        <f>MONTH(C672)</f>
        <v>12</v>
      </c>
      <c r="F672" t="str">
        <f>TEXT(Table1[[#This Row],[Order Date]],"mmm")</f>
        <v>Dec</v>
      </c>
      <c r="G672" t="str">
        <f>TEXT(Table1[[#This Row],[Order Date]],"ddd")</f>
        <v>Mon</v>
      </c>
      <c r="H672" s="1">
        <v>42734</v>
      </c>
      <c r="I672" t="s">
        <v>49</v>
      </c>
      <c r="J672" t="s">
        <v>1887</v>
      </c>
      <c r="K672" t="s">
        <v>1888</v>
      </c>
      <c r="L672" t="s">
        <v>25</v>
      </c>
      <c r="M672" t="s">
        <v>26</v>
      </c>
      <c r="N672" t="s">
        <v>94</v>
      </c>
      <c r="O672" t="s">
        <v>95</v>
      </c>
      <c r="P672">
        <v>98105</v>
      </c>
      <c r="Q672" t="s">
        <v>43</v>
      </c>
      <c r="R672" t="s">
        <v>3770</v>
      </c>
      <c r="S672" t="s">
        <v>45</v>
      </c>
      <c r="T672" t="s">
        <v>89</v>
      </c>
      <c r="U672" t="s">
        <v>3771</v>
      </c>
      <c r="V672" s="3">
        <v>33.9</v>
      </c>
      <c r="W672">
        <v>5</v>
      </c>
      <c r="X672" s="2">
        <v>0</v>
      </c>
      <c r="Y672" s="13">
        <v>15.593999999999999</v>
      </c>
      <c r="Z672" s="2">
        <f>Y672/V672</f>
        <v>0.46</v>
      </c>
    </row>
    <row r="673" spans="1:26" x14ac:dyDescent="0.25">
      <c r="A673">
        <v>1436</v>
      </c>
      <c r="B673" t="s">
        <v>3772</v>
      </c>
      <c r="C673" s="1">
        <v>42906</v>
      </c>
      <c r="D673">
        <f>YEAR(C673)</f>
        <v>2017</v>
      </c>
      <c r="E673">
        <f>MONTH(C673)</f>
        <v>6</v>
      </c>
      <c r="F673" t="str">
        <f>TEXT(Table1[[#This Row],[Order Date]],"mmm")</f>
        <v>Jun</v>
      </c>
      <c r="G673" t="str">
        <f>TEXT(Table1[[#This Row],[Order Date]],"ddd")</f>
        <v>Tue</v>
      </c>
      <c r="H673" s="1">
        <v>42913</v>
      </c>
      <c r="I673" t="s">
        <v>49</v>
      </c>
      <c r="J673" t="s">
        <v>3773</v>
      </c>
      <c r="K673" t="s">
        <v>3774</v>
      </c>
      <c r="L673" t="s">
        <v>25</v>
      </c>
      <c r="M673" t="s">
        <v>26</v>
      </c>
      <c r="N673" t="s">
        <v>3775</v>
      </c>
      <c r="O673" t="s">
        <v>491</v>
      </c>
      <c r="P673">
        <v>44134</v>
      </c>
      <c r="Q673" t="s">
        <v>145</v>
      </c>
      <c r="R673" t="s">
        <v>3776</v>
      </c>
      <c r="S673" t="s">
        <v>45</v>
      </c>
      <c r="T673" t="s">
        <v>89</v>
      </c>
      <c r="U673" t="s">
        <v>3777</v>
      </c>
      <c r="V673" s="3">
        <v>31.103999999999999</v>
      </c>
      <c r="W673">
        <v>6</v>
      </c>
      <c r="X673" s="2">
        <v>0.2</v>
      </c>
      <c r="Y673" s="13">
        <v>10.8864</v>
      </c>
      <c r="Z673" s="2">
        <f>Y673/V673</f>
        <v>0.35000000000000003</v>
      </c>
    </row>
    <row r="674" spans="1:26" x14ac:dyDescent="0.25">
      <c r="A674">
        <v>1438</v>
      </c>
      <c r="B674" t="s">
        <v>3778</v>
      </c>
      <c r="C674" s="1">
        <v>42292</v>
      </c>
      <c r="D674">
        <f>YEAR(C674)</f>
        <v>2015</v>
      </c>
      <c r="E674">
        <f>MONTH(C674)</f>
        <v>10</v>
      </c>
      <c r="F674" t="str">
        <f>TEXT(Table1[[#This Row],[Order Date]],"mmm")</f>
        <v>Oct</v>
      </c>
      <c r="G674" t="str">
        <f>TEXT(Table1[[#This Row],[Order Date]],"ddd")</f>
        <v>Thu</v>
      </c>
      <c r="H674" s="1">
        <v>42292</v>
      </c>
      <c r="I674" t="s">
        <v>1276</v>
      </c>
      <c r="J674" t="s">
        <v>325</v>
      </c>
      <c r="K674" t="s">
        <v>326</v>
      </c>
      <c r="L674" t="s">
        <v>25</v>
      </c>
      <c r="M674" t="s">
        <v>26</v>
      </c>
      <c r="N674" t="s">
        <v>1587</v>
      </c>
      <c r="O674" t="s">
        <v>103</v>
      </c>
      <c r="P674">
        <v>79109</v>
      </c>
      <c r="Q674" t="s">
        <v>104</v>
      </c>
      <c r="R674" t="s">
        <v>3779</v>
      </c>
      <c r="S674" t="s">
        <v>70</v>
      </c>
      <c r="T674" t="s">
        <v>158</v>
      </c>
      <c r="U674" t="s">
        <v>3780</v>
      </c>
      <c r="V674" s="3">
        <v>263.88</v>
      </c>
      <c r="W674">
        <v>3</v>
      </c>
      <c r="X674" s="2">
        <v>0.2</v>
      </c>
      <c r="Y674" s="13">
        <v>42.880499999999998</v>
      </c>
      <c r="Z674" s="2">
        <f>Y674/V674</f>
        <v>0.16250000000000001</v>
      </c>
    </row>
    <row r="675" spans="1:26" x14ac:dyDescent="0.25">
      <c r="A675">
        <v>1440</v>
      </c>
      <c r="B675" t="s">
        <v>3781</v>
      </c>
      <c r="C675" s="1">
        <v>42837</v>
      </c>
      <c r="D675">
        <f>YEAR(C675)</f>
        <v>2017</v>
      </c>
      <c r="E675">
        <f>MONTH(C675)</f>
        <v>4</v>
      </c>
      <c r="F675" t="str">
        <f>TEXT(Table1[[#This Row],[Order Date]],"mmm")</f>
        <v>Apr</v>
      </c>
      <c r="G675" t="str">
        <f>TEXT(Table1[[#This Row],[Order Date]],"ddd")</f>
        <v>Wed</v>
      </c>
      <c r="H675" s="1">
        <v>42840</v>
      </c>
      <c r="I675" t="s">
        <v>22</v>
      </c>
      <c r="J675" t="s">
        <v>1841</v>
      </c>
      <c r="K675" t="s">
        <v>1842</v>
      </c>
      <c r="L675" t="s">
        <v>25</v>
      </c>
      <c r="M675" t="s">
        <v>26</v>
      </c>
      <c r="N675" t="s">
        <v>3492</v>
      </c>
      <c r="O675" t="s">
        <v>1386</v>
      </c>
      <c r="P675">
        <v>2908</v>
      </c>
      <c r="Q675" t="s">
        <v>145</v>
      </c>
      <c r="R675" t="s">
        <v>3782</v>
      </c>
      <c r="S675" t="s">
        <v>45</v>
      </c>
      <c r="T675" t="s">
        <v>74</v>
      </c>
      <c r="U675" t="s">
        <v>1200</v>
      </c>
      <c r="V675" s="3">
        <v>29.7</v>
      </c>
      <c r="W675">
        <v>5</v>
      </c>
      <c r="X675" s="2">
        <v>0</v>
      </c>
      <c r="Y675" s="13">
        <v>13.365</v>
      </c>
      <c r="Z675" s="2">
        <f>Y675/V675</f>
        <v>0.45</v>
      </c>
    </row>
    <row r="676" spans="1:26" x14ac:dyDescent="0.25">
      <c r="A676">
        <v>1442</v>
      </c>
      <c r="B676" t="s">
        <v>3783</v>
      </c>
      <c r="C676" s="1">
        <v>43088</v>
      </c>
      <c r="D676">
        <f>YEAR(C676)</f>
        <v>2017</v>
      </c>
      <c r="E676">
        <f>MONTH(C676)</f>
        <v>12</v>
      </c>
      <c r="F676" t="str">
        <f>TEXT(Table1[[#This Row],[Order Date]],"mmm")</f>
        <v>Dec</v>
      </c>
      <c r="G676" t="str">
        <f>TEXT(Table1[[#This Row],[Order Date]],"ddd")</f>
        <v>Tue</v>
      </c>
      <c r="H676" s="1">
        <v>43093</v>
      </c>
      <c r="I676" t="s">
        <v>22</v>
      </c>
      <c r="J676" t="s">
        <v>3784</v>
      </c>
      <c r="K676" t="s">
        <v>3785</v>
      </c>
      <c r="L676" t="s">
        <v>25</v>
      </c>
      <c r="M676" t="s">
        <v>26</v>
      </c>
      <c r="N676" t="s">
        <v>126</v>
      </c>
      <c r="O676" t="s">
        <v>42</v>
      </c>
      <c r="P676">
        <v>94110</v>
      </c>
      <c r="Q676" t="s">
        <v>43</v>
      </c>
      <c r="R676" t="s">
        <v>2726</v>
      </c>
      <c r="S676" t="s">
        <v>45</v>
      </c>
      <c r="T676" t="s">
        <v>74</v>
      </c>
      <c r="U676" t="s">
        <v>2727</v>
      </c>
      <c r="V676" s="3">
        <v>36.671999999999997</v>
      </c>
      <c r="W676">
        <v>2</v>
      </c>
      <c r="X676" s="2">
        <v>0.2</v>
      </c>
      <c r="Y676" s="13">
        <v>11.46</v>
      </c>
      <c r="Z676" s="2">
        <f>Y676/V676</f>
        <v>0.31250000000000006</v>
      </c>
    </row>
    <row r="677" spans="1:26" x14ac:dyDescent="0.25">
      <c r="A677">
        <v>1443</v>
      </c>
      <c r="B677" t="s">
        <v>3786</v>
      </c>
      <c r="C677" s="1">
        <v>42952</v>
      </c>
      <c r="D677">
        <f>YEAR(C677)</f>
        <v>2017</v>
      </c>
      <c r="E677">
        <f>MONTH(C677)</f>
        <v>8</v>
      </c>
      <c r="F677" t="str">
        <f>TEXT(Table1[[#This Row],[Order Date]],"mmm")</f>
        <v>Aug</v>
      </c>
      <c r="G677" t="str">
        <f>TEXT(Table1[[#This Row],[Order Date]],"ddd")</f>
        <v>Sat</v>
      </c>
      <c r="H677" s="1">
        <v>42955</v>
      </c>
      <c r="I677" t="s">
        <v>185</v>
      </c>
      <c r="J677" t="s">
        <v>3787</v>
      </c>
      <c r="K677" t="s">
        <v>3788</v>
      </c>
      <c r="L677" t="s">
        <v>40</v>
      </c>
      <c r="M677" t="s">
        <v>26</v>
      </c>
      <c r="N677" t="s">
        <v>1448</v>
      </c>
      <c r="O677" t="s">
        <v>28</v>
      </c>
      <c r="P677">
        <v>40475</v>
      </c>
      <c r="Q677" t="s">
        <v>29</v>
      </c>
      <c r="R677" t="s">
        <v>1252</v>
      </c>
      <c r="S677" t="s">
        <v>45</v>
      </c>
      <c r="T677" t="s">
        <v>89</v>
      </c>
      <c r="U677" t="s">
        <v>1253</v>
      </c>
      <c r="V677" s="3">
        <v>13.76</v>
      </c>
      <c r="W677">
        <v>2</v>
      </c>
      <c r="X677" s="2">
        <v>0</v>
      </c>
      <c r="Y677" s="13">
        <v>6.3296000000000001</v>
      </c>
      <c r="Z677" s="2">
        <f>Y677/V677</f>
        <v>0.46</v>
      </c>
    </row>
    <row r="678" spans="1:26" x14ac:dyDescent="0.25">
      <c r="A678">
        <v>1444</v>
      </c>
      <c r="B678" t="s">
        <v>3789</v>
      </c>
      <c r="C678" s="1">
        <v>42278</v>
      </c>
      <c r="D678">
        <f>YEAR(C678)</f>
        <v>2015</v>
      </c>
      <c r="E678">
        <f>MONTH(C678)</f>
        <v>10</v>
      </c>
      <c r="F678" t="str">
        <f>TEXT(Table1[[#This Row],[Order Date]],"mmm")</f>
        <v>Oct</v>
      </c>
      <c r="G678" t="str">
        <f>TEXT(Table1[[#This Row],[Order Date]],"ddd")</f>
        <v>Thu</v>
      </c>
      <c r="H678" s="1">
        <v>42283</v>
      </c>
      <c r="I678" t="s">
        <v>49</v>
      </c>
      <c r="J678" t="s">
        <v>3790</v>
      </c>
      <c r="K678" t="s">
        <v>3791</v>
      </c>
      <c r="L678" t="s">
        <v>40</v>
      </c>
      <c r="M678" t="s">
        <v>26</v>
      </c>
      <c r="N678" t="s">
        <v>449</v>
      </c>
      <c r="O678" t="s">
        <v>450</v>
      </c>
      <c r="P678">
        <v>80013</v>
      </c>
      <c r="Q678" t="s">
        <v>43</v>
      </c>
      <c r="R678" t="s">
        <v>540</v>
      </c>
      <c r="S678" t="s">
        <v>45</v>
      </c>
      <c r="T678" t="s">
        <v>58</v>
      </c>
      <c r="U678" t="s">
        <v>541</v>
      </c>
      <c r="V678" s="3">
        <v>139.42400000000001</v>
      </c>
      <c r="W678">
        <v>4</v>
      </c>
      <c r="X678" s="2">
        <v>0.2</v>
      </c>
      <c r="Y678" s="13">
        <v>17.428000000000001</v>
      </c>
      <c r="Z678" s="2">
        <f>Y678/V678</f>
        <v>0.125</v>
      </c>
    </row>
    <row r="679" spans="1:26" x14ac:dyDescent="0.25">
      <c r="A679">
        <v>1445</v>
      </c>
      <c r="B679" t="s">
        <v>3792</v>
      </c>
      <c r="C679" s="1">
        <v>42513</v>
      </c>
      <c r="D679">
        <f>YEAR(C679)</f>
        <v>2016</v>
      </c>
      <c r="E679">
        <f>MONTH(C679)</f>
        <v>5</v>
      </c>
      <c r="F679" t="str">
        <f>TEXT(Table1[[#This Row],[Order Date]],"mmm")</f>
        <v>May</v>
      </c>
      <c r="G679" t="str">
        <f>TEXT(Table1[[#This Row],[Order Date]],"ddd")</f>
        <v>Mon</v>
      </c>
      <c r="H679" s="1">
        <v>42518</v>
      </c>
      <c r="I679" t="s">
        <v>49</v>
      </c>
      <c r="J679" t="s">
        <v>909</v>
      </c>
      <c r="K679" t="s">
        <v>910</v>
      </c>
      <c r="L679" t="s">
        <v>25</v>
      </c>
      <c r="M679" t="s">
        <v>26</v>
      </c>
      <c r="N679" t="s">
        <v>296</v>
      </c>
      <c r="O679" t="s">
        <v>208</v>
      </c>
      <c r="P679">
        <v>60623</v>
      </c>
      <c r="Q679" t="s">
        <v>104</v>
      </c>
      <c r="R679" t="s">
        <v>3415</v>
      </c>
      <c r="S679" t="s">
        <v>70</v>
      </c>
      <c r="T679" t="s">
        <v>71</v>
      </c>
      <c r="U679" t="s">
        <v>3416</v>
      </c>
      <c r="V679" s="3">
        <v>1979.9280000000001</v>
      </c>
      <c r="W679">
        <v>9</v>
      </c>
      <c r="X679" s="2">
        <v>0.2</v>
      </c>
      <c r="Y679" s="13">
        <v>148.49459999999999</v>
      </c>
      <c r="Z679" s="2">
        <f>Y679/V679</f>
        <v>7.4999999999999997E-2</v>
      </c>
    </row>
    <row r="680" spans="1:26" x14ac:dyDescent="0.25">
      <c r="A680">
        <v>1446</v>
      </c>
      <c r="B680" t="s">
        <v>3793</v>
      </c>
      <c r="C680" s="1">
        <v>42899</v>
      </c>
      <c r="D680">
        <f>YEAR(C680)</f>
        <v>2017</v>
      </c>
      <c r="E680">
        <f>MONTH(C680)</f>
        <v>6</v>
      </c>
      <c r="F680" t="str">
        <f>TEXT(Table1[[#This Row],[Order Date]],"mmm")</f>
        <v>Jun</v>
      </c>
      <c r="G680" t="str">
        <f>TEXT(Table1[[#This Row],[Order Date]],"ddd")</f>
        <v>Tue</v>
      </c>
      <c r="H680" s="1">
        <v>42902</v>
      </c>
      <c r="I680" t="s">
        <v>185</v>
      </c>
      <c r="J680" t="s">
        <v>1480</v>
      </c>
      <c r="K680" t="s">
        <v>1481</v>
      </c>
      <c r="L680" t="s">
        <v>101</v>
      </c>
      <c r="M680" t="s">
        <v>26</v>
      </c>
      <c r="N680" t="s">
        <v>296</v>
      </c>
      <c r="O680" t="s">
        <v>208</v>
      </c>
      <c r="P680">
        <v>60653</v>
      </c>
      <c r="Q680" t="s">
        <v>104</v>
      </c>
      <c r="R680" t="s">
        <v>954</v>
      </c>
      <c r="S680" t="s">
        <v>45</v>
      </c>
      <c r="T680" t="s">
        <v>58</v>
      </c>
      <c r="U680" t="s">
        <v>955</v>
      </c>
      <c r="V680" s="3">
        <v>164.73599999999999</v>
      </c>
      <c r="W680">
        <v>4</v>
      </c>
      <c r="X680" s="2">
        <v>0.2</v>
      </c>
      <c r="Y680" s="13">
        <v>-39.1248</v>
      </c>
      <c r="Z680" s="2">
        <f>Y680/V680</f>
        <v>-0.23750000000000002</v>
      </c>
    </row>
    <row r="681" spans="1:26" x14ac:dyDescent="0.25">
      <c r="A681">
        <v>1449</v>
      </c>
      <c r="B681" t="s">
        <v>3798</v>
      </c>
      <c r="C681" s="1">
        <v>41752</v>
      </c>
      <c r="D681">
        <f>YEAR(C681)</f>
        <v>2014</v>
      </c>
      <c r="E681">
        <f>MONTH(C681)</f>
        <v>4</v>
      </c>
      <c r="F681" t="str">
        <f>TEXT(Table1[[#This Row],[Order Date]],"mmm")</f>
        <v>Apr</v>
      </c>
      <c r="G681" t="str">
        <f>TEXT(Table1[[#This Row],[Order Date]],"ddd")</f>
        <v>Wed</v>
      </c>
      <c r="H681" s="1">
        <v>41753</v>
      </c>
      <c r="I681" t="s">
        <v>185</v>
      </c>
      <c r="J681" t="s">
        <v>3069</v>
      </c>
      <c r="K681" t="s">
        <v>3070</v>
      </c>
      <c r="L681" t="s">
        <v>40</v>
      </c>
      <c r="M681" t="s">
        <v>26</v>
      </c>
      <c r="N681" t="s">
        <v>143</v>
      </c>
      <c r="O681" t="s">
        <v>144</v>
      </c>
      <c r="P681">
        <v>19134</v>
      </c>
      <c r="Q681" t="s">
        <v>145</v>
      </c>
      <c r="R681" t="s">
        <v>3799</v>
      </c>
      <c r="S681" t="s">
        <v>45</v>
      </c>
      <c r="T681" t="s">
        <v>74</v>
      </c>
      <c r="U681" t="s">
        <v>3800</v>
      </c>
      <c r="V681" s="3">
        <v>2.5019999999999998</v>
      </c>
      <c r="W681">
        <v>3</v>
      </c>
      <c r="X681" s="2">
        <v>0.7</v>
      </c>
      <c r="Y681" s="13">
        <v>-1.7514000000000001</v>
      </c>
      <c r="Z681" s="2">
        <f>Y681/V681</f>
        <v>-0.70000000000000007</v>
      </c>
    </row>
    <row r="682" spans="1:26" x14ac:dyDescent="0.25">
      <c r="A682">
        <v>1450</v>
      </c>
      <c r="B682" t="s">
        <v>3801</v>
      </c>
      <c r="C682" s="1">
        <v>42125</v>
      </c>
      <c r="D682">
        <f>YEAR(C682)</f>
        <v>2015</v>
      </c>
      <c r="E682">
        <f>MONTH(C682)</f>
        <v>5</v>
      </c>
      <c r="F682" t="str">
        <f>TEXT(Table1[[#This Row],[Order Date]],"mmm")</f>
        <v>May</v>
      </c>
      <c r="G682" t="str">
        <f>TEXT(Table1[[#This Row],[Order Date]],"ddd")</f>
        <v>Fri</v>
      </c>
      <c r="H682" s="1">
        <v>42131</v>
      </c>
      <c r="I682" t="s">
        <v>49</v>
      </c>
      <c r="J682" t="s">
        <v>697</v>
      </c>
      <c r="K682" t="s">
        <v>698</v>
      </c>
      <c r="L682" t="s">
        <v>40</v>
      </c>
      <c r="M682" t="s">
        <v>26</v>
      </c>
      <c r="N682" t="s">
        <v>41</v>
      </c>
      <c r="O682" t="s">
        <v>42</v>
      </c>
      <c r="P682">
        <v>90008</v>
      </c>
      <c r="Q682" t="s">
        <v>43</v>
      </c>
      <c r="R682" t="s">
        <v>3802</v>
      </c>
      <c r="S682" t="s">
        <v>70</v>
      </c>
      <c r="T682" t="s">
        <v>71</v>
      </c>
      <c r="U682" t="s">
        <v>3803</v>
      </c>
      <c r="V682" s="3">
        <v>88.751999999999995</v>
      </c>
      <c r="W682">
        <v>3</v>
      </c>
      <c r="X682" s="2">
        <v>0.2</v>
      </c>
      <c r="Y682" s="13">
        <v>11.093999999999999</v>
      </c>
      <c r="Z682" s="2">
        <f>Y682/V682</f>
        <v>0.125</v>
      </c>
    </row>
    <row r="683" spans="1:26" x14ac:dyDescent="0.25">
      <c r="A683">
        <v>1451</v>
      </c>
      <c r="B683" t="s">
        <v>3804</v>
      </c>
      <c r="C683" s="1">
        <v>42204</v>
      </c>
      <c r="D683">
        <f>YEAR(C683)</f>
        <v>2015</v>
      </c>
      <c r="E683">
        <f>MONTH(C683)</f>
        <v>7</v>
      </c>
      <c r="F683" t="str">
        <f>TEXT(Table1[[#This Row],[Order Date]],"mmm")</f>
        <v>Jul</v>
      </c>
      <c r="G683" t="str">
        <f>TEXT(Table1[[#This Row],[Order Date]],"ddd")</f>
        <v>Sun</v>
      </c>
      <c r="H683" s="1">
        <v>42205</v>
      </c>
      <c r="I683" t="s">
        <v>185</v>
      </c>
      <c r="J683" t="s">
        <v>3805</v>
      </c>
      <c r="K683" t="s">
        <v>3806</v>
      </c>
      <c r="L683" t="s">
        <v>25</v>
      </c>
      <c r="M683" t="s">
        <v>26</v>
      </c>
      <c r="N683" t="s">
        <v>537</v>
      </c>
      <c r="O683" t="s">
        <v>303</v>
      </c>
      <c r="P683">
        <v>85023</v>
      </c>
      <c r="Q683" t="s">
        <v>43</v>
      </c>
      <c r="R683" t="s">
        <v>3807</v>
      </c>
      <c r="S683" t="s">
        <v>45</v>
      </c>
      <c r="T683" t="s">
        <v>74</v>
      </c>
      <c r="U683" t="s">
        <v>3808</v>
      </c>
      <c r="V683" s="3">
        <v>2.0249999999999999</v>
      </c>
      <c r="W683">
        <v>1</v>
      </c>
      <c r="X683" s="2">
        <v>0.7</v>
      </c>
      <c r="Y683" s="13">
        <v>-1.35</v>
      </c>
      <c r="Z683" s="2">
        <f>Y683/V683</f>
        <v>-0.66666666666666674</v>
      </c>
    </row>
    <row r="684" spans="1:26" x14ac:dyDescent="0.25">
      <c r="A684">
        <v>1452</v>
      </c>
      <c r="B684" t="s">
        <v>3809</v>
      </c>
      <c r="C684" s="1">
        <v>42700</v>
      </c>
      <c r="D684">
        <f>YEAR(C684)</f>
        <v>2016</v>
      </c>
      <c r="E684">
        <f>MONTH(C684)</f>
        <v>11</v>
      </c>
      <c r="F684" t="str">
        <f>TEXT(Table1[[#This Row],[Order Date]],"mmm")</f>
        <v>Nov</v>
      </c>
      <c r="G684" t="str">
        <f>TEXT(Table1[[#This Row],[Order Date]],"ddd")</f>
        <v>Sat</v>
      </c>
      <c r="H684" s="1">
        <v>42703</v>
      </c>
      <c r="I684" t="s">
        <v>185</v>
      </c>
      <c r="J684" t="s">
        <v>3810</v>
      </c>
      <c r="K684" t="s">
        <v>3811</v>
      </c>
      <c r="L684" t="s">
        <v>40</v>
      </c>
      <c r="M684" t="s">
        <v>26</v>
      </c>
      <c r="N684" t="s">
        <v>3812</v>
      </c>
      <c r="O684" t="s">
        <v>351</v>
      </c>
      <c r="P684">
        <v>36608</v>
      </c>
      <c r="Q684" t="s">
        <v>29</v>
      </c>
      <c r="R684" t="s">
        <v>3358</v>
      </c>
      <c r="S684" t="s">
        <v>45</v>
      </c>
      <c r="T684" t="s">
        <v>89</v>
      </c>
      <c r="U684" t="s">
        <v>183</v>
      </c>
      <c r="V684" s="3">
        <v>70.98</v>
      </c>
      <c r="W684">
        <v>7</v>
      </c>
      <c r="X684" s="2">
        <v>0</v>
      </c>
      <c r="Y684" s="13">
        <v>34.780200000000001</v>
      </c>
      <c r="Z684" s="2">
        <f>Y684/V684</f>
        <v>0.49</v>
      </c>
    </row>
    <row r="685" spans="1:26" x14ac:dyDescent="0.25">
      <c r="A685">
        <v>1456</v>
      </c>
      <c r="B685" t="s">
        <v>3815</v>
      </c>
      <c r="C685" s="1">
        <v>42898</v>
      </c>
      <c r="D685">
        <f>YEAR(C685)</f>
        <v>2017</v>
      </c>
      <c r="E685">
        <f>MONTH(C685)</f>
        <v>6</v>
      </c>
      <c r="F685" t="str">
        <f>TEXT(Table1[[#This Row],[Order Date]],"mmm")</f>
        <v>Jun</v>
      </c>
      <c r="G685" t="str">
        <f>TEXT(Table1[[#This Row],[Order Date]],"ddd")</f>
        <v>Mon</v>
      </c>
      <c r="H685" s="1">
        <v>42905</v>
      </c>
      <c r="I685" t="s">
        <v>49</v>
      </c>
      <c r="J685" t="s">
        <v>3816</v>
      </c>
      <c r="K685" t="s">
        <v>3817</v>
      </c>
      <c r="L685" t="s">
        <v>101</v>
      </c>
      <c r="M685" t="s">
        <v>26</v>
      </c>
      <c r="N685" t="s">
        <v>490</v>
      </c>
      <c r="O685" t="s">
        <v>1258</v>
      </c>
      <c r="P685">
        <v>31907</v>
      </c>
      <c r="Q685" t="s">
        <v>29</v>
      </c>
      <c r="R685" t="s">
        <v>3818</v>
      </c>
      <c r="S685" t="s">
        <v>45</v>
      </c>
      <c r="T685" t="s">
        <v>74</v>
      </c>
      <c r="U685" t="s">
        <v>3819</v>
      </c>
      <c r="V685" s="3">
        <v>91.2</v>
      </c>
      <c r="W685">
        <v>3</v>
      </c>
      <c r="X685" s="2">
        <v>0</v>
      </c>
      <c r="Y685" s="13">
        <v>41.951999999999998</v>
      </c>
      <c r="Z685" s="2">
        <f>Y685/V685</f>
        <v>0.45999999999999996</v>
      </c>
    </row>
    <row r="686" spans="1:26" x14ac:dyDescent="0.25">
      <c r="A686">
        <v>1458</v>
      </c>
      <c r="B686" t="s">
        <v>3822</v>
      </c>
      <c r="C686" s="1">
        <v>42233</v>
      </c>
      <c r="D686">
        <f>YEAR(C686)</f>
        <v>2015</v>
      </c>
      <c r="E686">
        <f>MONTH(C686)</f>
        <v>8</v>
      </c>
      <c r="F686" t="str">
        <f>TEXT(Table1[[#This Row],[Order Date]],"mmm")</f>
        <v>Aug</v>
      </c>
      <c r="G686" t="str">
        <f>TEXT(Table1[[#This Row],[Order Date]],"ddd")</f>
        <v>Mon</v>
      </c>
      <c r="H686" s="1">
        <v>42237</v>
      </c>
      <c r="I686" t="s">
        <v>49</v>
      </c>
      <c r="J686" t="s">
        <v>3790</v>
      </c>
      <c r="K686" t="s">
        <v>3791</v>
      </c>
      <c r="L686" t="s">
        <v>40</v>
      </c>
      <c r="M686" t="s">
        <v>26</v>
      </c>
      <c r="N686" t="s">
        <v>3823</v>
      </c>
      <c r="O686" t="s">
        <v>1231</v>
      </c>
      <c r="P686">
        <v>2740</v>
      </c>
      <c r="Q686" t="s">
        <v>145</v>
      </c>
      <c r="R686" t="s">
        <v>1280</v>
      </c>
      <c r="S686" t="s">
        <v>45</v>
      </c>
      <c r="T686" t="s">
        <v>74</v>
      </c>
      <c r="U686" t="s">
        <v>1281</v>
      </c>
      <c r="V686" s="3">
        <v>52.2</v>
      </c>
      <c r="W686">
        <v>9</v>
      </c>
      <c r="X686" s="2">
        <v>0</v>
      </c>
      <c r="Y686" s="13">
        <v>23.49</v>
      </c>
      <c r="Z686" s="2">
        <f>Y686/V686</f>
        <v>0.44999999999999996</v>
      </c>
    </row>
    <row r="687" spans="1:26" x14ac:dyDescent="0.25">
      <c r="A687">
        <v>1459</v>
      </c>
      <c r="B687" t="s">
        <v>3824</v>
      </c>
      <c r="C687" s="1">
        <v>42638</v>
      </c>
      <c r="D687">
        <f>YEAR(C687)</f>
        <v>2016</v>
      </c>
      <c r="E687">
        <f>MONTH(C687)</f>
        <v>9</v>
      </c>
      <c r="F687" t="str">
        <f>TEXT(Table1[[#This Row],[Order Date]],"mmm")</f>
        <v>Sep</v>
      </c>
      <c r="G687" t="str">
        <f>TEXT(Table1[[#This Row],[Order Date]],"ddd")</f>
        <v>Sun</v>
      </c>
      <c r="H687" s="1">
        <v>42644</v>
      </c>
      <c r="I687" t="s">
        <v>49</v>
      </c>
      <c r="J687" t="s">
        <v>3825</v>
      </c>
      <c r="K687" t="s">
        <v>3826</v>
      </c>
      <c r="L687" t="s">
        <v>40</v>
      </c>
      <c r="M687" t="s">
        <v>26</v>
      </c>
      <c r="N687" t="s">
        <v>3827</v>
      </c>
      <c r="O687" t="s">
        <v>103</v>
      </c>
      <c r="P687">
        <v>75061</v>
      </c>
      <c r="Q687" t="s">
        <v>104</v>
      </c>
      <c r="R687" t="s">
        <v>2456</v>
      </c>
      <c r="S687" t="s">
        <v>45</v>
      </c>
      <c r="T687" t="s">
        <v>46</v>
      </c>
      <c r="U687" t="s">
        <v>2457</v>
      </c>
      <c r="V687" s="3">
        <v>15.936</v>
      </c>
      <c r="W687">
        <v>4</v>
      </c>
      <c r="X687" s="2">
        <v>0.2</v>
      </c>
      <c r="Y687" s="13">
        <v>5.1791999999999998</v>
      </c>
      <c r="Z687" s="2">
        <f>Y687/V687</f>
        <v>0.32500000000000001</v>
      </c>
    </row>
    <row r="688" spans="1:26" x14ac:dyDescent="0.25">
      <c r="A688">
        <v>1460</v>
      </c>
      <c r="B688" t="s">
        <v>3828</v>
      </c>
      <c r="C688" s="1">
        <v>41763</v>
      </c>
      <c r="D688">
        <f>YEAR(C688)</f>
        <v>2014</v>
      </c>
      <c r="E688">
        <f>MONTH(C688)</f>
        <v>5</v>
      </c>
      <c r="F688" t="str">
        <f>TEXT(Table1[[#This Row],[Order Date]],"mmm")</f>
        <v>May</v>
      </c>
      <c r="G688" t="str">
        <f>TEXT(Table1[[#This Row],[Order Date]],"ddd")</f>
        <v>Sun</v>
      </c>
      <c r="H688" s="1">
        <v>41763</v>
      </c>
      <c r="I688" t="s">
        <v>1276</v>
      </c>
      <c r="J688" t="s">
        <v>84</v>
      </c>
      <c r="K688" t="s">
        <v>85</v>
      </c>
      <c r="L688" t="s">
        <v>25</v>
      </c>
      <c r="M688" t="s">
        <v>26</v>
      </c>
      <c r="N688" t="s">
        <v>3599</v>
      </c>
      <c r="O688" t="s">
        <v>740</v>
      </c>
      <c r="P688">
        <v>6457</v>
      </c>
      <c r="Q688" t="s">
        <v>145</v>
      </c>
      <c r="R688" t="s">
        <v>3829</v>
      </c>
      <c r="S688" t="s">
        <v>31</v>
      </c>
      <c r="T688" t="s">
        <v>64</v>
      </c>
      <c r="U688" t="s">
        <v>3830</v>
      </c>
      <c r="V688" s="3">
        <v>27.46</v>
      </c>
      <c r="W688">
        <v>2</v>
      </c>
      <c r="X688" s="2">
        <v>0</v>
      </c>
      <c r="Y688" s="13">
        <v>9.8856000000000002</v>
      </c>
      <c r="Z688" s="2">
        <f>Y688/V688</f>
        <v>0.36</v>
      </c>
    </row>
    <row r="689" spans="1:26" x14ac:dyDescent="0.25">
      <c r="A689">
        <v>1461</v>
      </c>
      <c r="B689" t="s">
        <v>3831</v>
      </c>
      <c r="C689" s="1">
        <v>42339</v>
      </c>
      <c r="D689">
        <f>YEAR(C689)</f>
        <v>2015</v>
      </c>
      <c r="E689">
        <f>MONTH(C689)</f>
        <v>12</v>
      </c>
      <c r="F689" t="str">
        <f>TEXT(Table1[[#This Row],[Order Date]],"mmm")</f>
        <v>Dec</v>
      </c>
      <c r="G689" t="str">
        <f>TEXT(Table1[[#This Row],[Order Date]],"ddd")</f>
        <v>Tue</v>
      </c>
      <c r="H689" s="1">
        <v>42346</v>
      </c>
      <c r="I689" t="s">
        <v>49</v>
      </c>
      <c r="J689" t="s">
        <v>806</v>
      </c>
      <c r="K689" t="s">
        <v>807</v>
      </c>
      <c r="L689" t="s">
        <v>25</v>
      </c>
      <c r="M689" t="s">
        <v>26</v>
      </c>
      <c r="N689" t="s">
        <v>94</v>
      </c>
      <c r="O689" t="s">
        <v>95</v>
      </c>
      <c r="P689">
        <v>98103</v>
      </c>
      <c r="Q689" t="s">
        <v>43</v>
      </c>
      <c r="R689" t="s">
        <v>3832</v>
      </c>
      <c r="S689" t="s">
        <v>45</v>
      </c>
      <c r="T689" t="s">
        <v>74</v>
      </c>
      <c r="U689" t="s">
        <v>3833</v>
      </c>
      <c r="V689" s="3">
        <v>55.423999999999999</v>
      </c>
      <c r="W689">
        <v>2</v>
      </c>
      <c r="X689" s="2">
        <v>0.2</v>
      </c>
      <c r="Y689" s="13">
        <v>19.398399999999999</v>
      </c>
      <c r="Z689" s="2">
        <f>Y689/V689</f>
        <v>0.35</v>
      </c>
    </row>
    <row r="690" spans="1:26" x14ac:dyDescent="0.25">
      <c r="A690">
        <v>1462</v>
      </c>
      <c r="B690" t="s">
        <v>3834</v>
      </c>
      <c r="C690" s="1">
        <v>42440</v>
      </c>
      <c r="D690">
        <f>YEAR(C690)</f>
        <v>2016</v>
      </c>
      <c r="E690">
        <f>MONTH(C690)</f>
        <v>3</v>
      </c>
      <c r="F690" t="str">
        <f>TEXT(Table1[[#This Row],[Order Date]],"mmm")</f>
        <v>Mar</v>
      </c>
      <c r="G690" t="str">
        <f>TEXT(Table1[[#This Row],[Order Date]],"ddd")</f>
        <v>Fri</v>
      </c>
      <c r="H690" s="1">
        <v>42444</v>
      </c>
      <c r="I690" t="s">
        <v>49</v>
      </c>
      <c r="J690" t="s">
        <v>3835</v>
      </c>
      <c r="K690" t="s">
        <v>3836</v>
      </c>
      <c r="L690" t="s">
        <v>25</v>
      </c>
      <c r="M690" t="s">
        <v>26</v>
      </c>
      <c r="N690" t="s">
        <v>3837</v>
      </c>
      <c r="O690" t="s">
        <v>781</v>
      </c>
      <c r="P690">
        <v>8360</v>
      </c>
      <c r="Q690" t="s">
        <v>145</v>
      </c>
      <c r="R690" t="s">
        <v>2363</v>
      </c>
      <c r="S690" t="s">
        <v>31</v>
      </c>
      <c r="T690" t="s">
        <v>55</v>
      </c>
      <c r="U690" t="s">
        <v>2364</v>
      </c>
      <c r="V690" s="3">
        <v>244.006</v>
      </c>
      <c r="W690">
        <v>2</v>
      </c>
      <c r="X690" s="2">
        <v>0.3</v>
      </c>
      <c r="Y690" s="13">
        <v>-31.372199999999999</v>
      </c>
      <c r="Z690" s="2">
        <f>Y690/V690</f>
        <v>-0.12857142857142856</v>
      </c>
    </row>
    <row r="691" spans="1:26" x14ac:dyDescent="0.25">
      <c r="A691">
        <v>1463</v>
      </c>
      <c r="B691" t="s">
        <v>3838</v>
      </c>
      <c r="C691" s="1">
        <v>42608</v>
      </c>
      <c r="D691">
        <f>YEAR(C691)</f>
        <v>2016</v>
      </c>
      <c r="E691">
        <f>MONTH(C691)</f>
        <v>8</v>
      </c>
      <c r="F691" t="str">
        <f>TEXT(Table1[[#This Row],[Order Date]],"mmm")</f>
        <v>Aug</v>
      </c>
      <c r="G691" t="str">
        <f>TEXT(Table1[[#This Row],[Order Date]],"ddd")</f>
        <v>Fri</v>
      </c>
      <c r="H691" s="1">
        <v>42610</v>
      </c>
      <c r="I691" t="s">
        <v>185</v>
      </c>
      <c r="J691" t="s">
        <v>205</v>
      </c>
      <c r="K691" t="s">
        <v>206</v>
      </c>
      <c r="L691" t="s">
        <v>40</v>
      </c>
      <c r="M691" t="s">
        <v>26</v>
      </c>
      <c r="N691" t="s">
        <v>596</v>
      </c>
      <c r="O691" t="s">
        <v>103</v>
      </c>
      <c r="P691">
        <v>77506</v>
      </c>
      <c r="Q691" t="s">
        <v>104</v>
      </c>
      <c r="R691" t="s">
        <v>1569</v>
      </c>
      <c r="S691" t="s">
        <v>70</v>
      </c>
      <c r="T691" t="s">
        <v>158</v>
      </c>
      <c r="U691" t="s">
        <v>1570</v>
      </c>
      <c r="V691" s="3">
        <v>159.98400000000001</v>
      </c>
      <c r="W691">
        <v>2</v>
      </c>
      <c r="X691" s="2">
        <v>0.2</v>
      </c>
      <c r="Y691" s="13">
        <v>43.995600000000003</v>
      </c>
      <c r="Z691" s="2">
        <f>Y691/V691</f>
        <v>0.27500000000000002</v>
      </c>
    </row>
    <row r="692" spans="1:26" x14ac:dyDescent="0.25">
      <c r="A692">
        <v>1465</v>
      </c>
      <c r="B692" t="s">
        <v>3839</v>
      </c>
      <c r="C692" s="1">
        <v>42720</v>
      </c>
      <c r="D692">
        <f>YEAR(C692)</f>
        <v>2016</v>
      </c>
      <c r="E692">
        <f>MONTH(C692)</f>
        <v>12</v>
      </c>
      <c r="F692" t="str">
        <f>TEXT(Table1[[#This Row],[Order Date]],"mmm")</f>
        <v>Dec</v>
      </c>
      <c r="G692" t="str">
        <f>TEXT(Table1[[#This Row],[Order Date]],"ddd")</f>
        <v>Fri</v>
      </c>
      <c r="H692" s="1">
        <v>42723</v>
      </c>
      <c r="I692" t="s">
        <v>185</v>
      </c>
      <c r="J692" t="s">
        <v>3840</v>
      </c>
      <c r="K692" t="s">
        <v>3841</v>
      </c>
      <c r="L692" t="s">
        <v>40</v>
      </c>
      <c r="M692" t="s">
        <v>26</v>
      </c>
      <c r="N692" t="s">
        <v>263</v>
      </c>
      <c r="O692" t="s">
        <v>264</v>
      </c>
      <c r="P692">
        <v>10009</v>
      </c>
      <c r="Q692" t="s">
        <v>145</v>
      </c>
      <c r="R692" t="s">
        <v>3065</v>
      </c>
      <c r="S692" t="s">
        <v>45</v>
      </c>
      <c r="T692" t="s">
        <v>266</v>
      </c>
      <c r="U692" t="s">
        <v>3066</v>
      </c>
      <c r="V692" s="3">
        <v>3.68</v>
      </c>
      <c r="W692">
        <v>2</v>
      </c>
      <c r="X692" s="2">
        <v>0</v>
      </c>
      <c r="Y692" s="13">
        <v>1.8031999999999999</v>
      </c>
      <c r="Z692" s="2">
        <f>Y692/V692</f>
        <v>0.48999999999999994</v>
      </c>
    </row>
    <row r="693" spans="1:26" x14ac:dyDescent="0.25">
      <c r="A693">
        <v>1466</v>
      </c>
      <c r="B693" t="s">
        <v>3842</v>
      </c>
      <c r="C693" s="1">
        <v>41859</v>
      </c>
      <c r="D693">
        <f>YEAR(C693)</f>
        <v>2014</v>
      </c>
      <c r="E693">
        <f>MONTH(C693)</f>
        <v>8</v>
      </c>
      <c r="F693" t="str">
        <f>TEXT(Table1[[#This Row],[Order Date]],"mmm")</f>
        <v>Aug</v>
      </c>
      <c r="G693" t="str">
        <f>TEXT(Table1[[#This Row],[Order Date]],"ddd")</f>
        <v>Fri</v>
      </c>
      <c r="H693" s="1">
        <v>41865</v>
      </c>
      <c r="I693" t="s">
        <v>49</v>
      </c>
      <c r="J693" t="s">
        <v>792</v>
      </c>
      <c r="K693" t="s">
        <v>793</v>
      </c>
      <c r="L693" t="s">
        <v>25</v>
      </c>
      <c r="M693" t="s">
        <v>26</v>
      </c>
      <c r="N693" t="s">
        <v>3843</v>
      </c>
      <c r="O693" t="s">
        <v>303</v>
      </c>
      <c r="P693">
        <v>85301</v>
      </c>
      <c r="Q693" t="s">
        <v>43</v>
      </c>
      <c r="R693" t="s">
        <v>2949</v>
      </c>
      <c r="S693" t="s">
        <v>31</v>
      </c>
      <c r="T693" t="s">
        <v>64</v>
      </c>
      <c r="U693" t="s">
        <v>2950</v>
      </c>
      <c r="V693" s="3">
        <v>121.376</v>
      </c>
      <c r="W693">
        <v>4</v>
      </c>
      <c r="X693" s="2">
        <v>0.2</v>
      </c>
      <c r="Y693" s="13">
        <v>-3.0344000000000002</v>
      </c>
      <c r="Z693" s="2">
        <f>Y693/V693</f>
        <v>-2.5000000000000001E-2</v>
      </c>
    </row>
    <row r="694" spans="1:26" x14ac:dyDescent="0.25">
      <c r="A694">
        <v>1468</v>
      </c>
      <c r="B694" t="s">
        <v>3844</v>
      </c>
      <c r="C694" s="1">
        <v>42140</v>
      </c>
      <c r="D694">
        <f>YEAR(C694)</f>
        <v>2015</v>
      </c>
      <c r="E694">
        <f>MONTH(C694)</f>
        <v>5</v>
      </c>
      <c r="F694" t="str">
        <f>TEXT(Table1[[#This Row],[Order Date]],"mmm")</f>
        <v>May</v>
      </c>
      <c r="G694" t="str">
        <f>TEXT(Table1[[#This Row],[Order Date]],"ddd")</f>
        <v>Sat</v>
      </c>
      <c r="H694" s="1">
        <v>42140</v>
      </c>
      <c r="I694" t="s">
        <v>1276</v>
      </c>
      <c r="J694" t="s">
        <v>2247</v>
      </c>
      <c r="K694" t="s">
        <v>2248</v>
      </c>
      <c r="L694" t="s">
        <v>101</v>
      </c>
      <c r="M694" t="s">
        <v>26</v>
      </c>
      <c r="N694" t="s">
        <v>1504</v>
      </c>
      <c r="O694" t="s">
        <v>53</v>
      </c>
      <c r="P694">
        <v>32216</v>
      </c>
      <c r="Q694" t="s">
        <v>29</v>
      </c>
      <c r="R694" t="s">
        <v>2526</v>
      </c>
      <c r="S694" t="s">
        <v>70</v>
      </c>
      <c r="T694" t="s">
        <v>158</v>
      </c>
      <c r="U694" t="s">
        <v>2527</v>
      </c>
      <c r="V694" s="3">
        <v>255.96799999999999</v>
      </c>
      <c r="W694">
        <v>4</v>
      </c>
      <c r="X694" s="2">
        <v>0.2</v>
      </c>
      <c r="Y694" s="13">
        <v>31.995999999999999</v>
      </c>
      <c r="Z694" s="2">
        <f>Y694/V694</f>
        <v>0.125</v>
      </c>
    </row>
    <row r="695" spans="1:26" x14ac:dyDescent="0.25">
      <c r="A695">
        <v>1469</v>
      </c>
      <c r="B695" t="s">
        <v>3845</v>
      </c>
      <c r="C695" s="1">
        <v>43078</v>
      </c>
      <c r="D695">
        <f>YEAR(C695)</f>
        <v>2017</v>
      </c>
      <c r="E695">
        <f>MONTH(C695)</f>
        <v>12</v>
      </c>
      <c r="F695" t="str">
        <f>TEXT(Table1[[#This Row],[Order Date]],"mmm")</f>
        <v>Dec</v>
      </c>
      <c r="G695" t="str">
        <f>TEXT(Table1[[#This Row],[Order Date]],"ddd")</f>
        <v>Sat</v>
      </c>
      <c r="H695" s="1">
        <v>43082</v>
      </c>
      <c r="I695" t="s">
        <v>49</v>
      </c>
      <c r="J695" t="s">
        <v>3761</v>
      </c>
      <c r="K695" t="s">
        <v>3762</v>
      </c>
      <c r="L695" t="s">
        <v>40</v>
      </c>
      <c r="M695" t="s">
        <v>26</v>
      </c>
      <c r="N695" t="s">
        <v>873</v>
      </c>
      <c r="O695" t="s">
        <v>235</v>
      </c>
      <c r="P695">
        <v>48234</v>
      </c>
      <c r="Q695" t="s">
        <v>104</v>
      </c>
      <c r="R695" t="s">
        <v>3846</v>
      </c>
      <c r="S695" t="s">
        <v>31</v>
      </c>
      <c r="T695" t="s">
        <v>35</v>
      </c>
      <c r="U695" t="s">
        <v>3847</v>
      </c>
      <c r="V695" s="3">
        <v>872.94</v>
      </c>
      <c r="W695">
        <v>3</v>
      </c>
      <c r="X695" s="2">
        <v>0</v>
      </c>
      <c r="Y695" s="13">
        <v>226.96440000000001</v>
      </c>
      <c r="Z695" s="2">
        <f>Y695/V695</f>
        <v>0.26</v>
      </c>
    </row>
    <row r="696" spans="1:26" x14ac:dyDescent="0.25">
      <c r="A696">
        <v>1472</v>
      </c>
      <c r="B696" t="s">
        <v>3848</v>
      </c>
      <c r="C696" s="1">
        <v>42271</v>
      </c>
      <c r="D696">
        <f>YEAR(C696)</f>
        <v>2015</v>
      </c>
      <c r="E696">
        <f>MONTH(C696)</f>
        <v>9</v>
      </c>
      <c r="F696" t="str">
        <f>TEXT(Table1[[#This Row],[Order Date]],"mmm")</f>
        <v>Sep</v>
      </c>
      <c r="G696" t="str">
        <f>TEXT(Table1[[#This Row],[Order Date]],"ddd")</f>
        <v>Thu</v>
      </c>
      <c r="H696" s="1">
        <v>42274</v>
      </c>
      <c r="I696" t="s">
        <v>22</v>
      </c>
      <c r="J696" t="s">
        <v>223</v>
      </c>
      <c r="K696" t="s">
        <v>224</v>
      </c>
      <c r="L696" t="s">
        <v>40</v>
      </c>
      <c r="M696" t="s">
        <v>26</v>
      </c>
      <c r="N696" t="s">
        <v>143</v>
      </c>
      <c r="O696" t="s">
        <v>144</v>
      </c>
      <c r="P696">
        <v>19120</v>
      </c>
      <c r="Q696" t="s">
        <v>145</v>
      </c>
      <c r="R696" t="s">
        <v>3849</v>
      </c>
      <c r="S696" t="s">
        <v>45</v>
      </c>
      <c r="T696" t="s">
        <v>67</v>
      </c>
      <c r="U696" t="s">
        <v>3850</v>
      </c>
      <c r="V696" s="3">
        <v>6.8479999999999999</v>
      </c>
      <c r="W696">
        <v>2</v>
      </c>
      <c r="X696" s="2">
        <v>0.2</v>
      </c>
      <c r="Y696" s="13">
        <v>0.59919999999999995</v>
      </c>
      <c r="Z696" s="2">
        <f>Y696/V696</f>
        <v>8.7499999999999994E-2</v>
      </c>
    </row>
    <row r="697" spans="1:26" x14ac:dyDescent="0.25">
      <c r="A697">
        <v>1473</v>
      </c>
      <c r="B697" t="s">
        <v>3851</v>
      </c>
      <c r="C697" s="1">
        <v>42927</v>
      </c>
      <c r="D697">
        <f>YEAR(C697)</f>
        <v>2017</v>
      </c>
      <c r="E697">
        <f>MONTH(C697)</f>
        <v>7</v>
      </c>
      <c r="F697" t="str">
        <f>TEXT(Table1[[#This Row],[Order Date]],"mmm")</f>
        <v>Jul</v>
      </c>
      <c r="G697" t="str">
        <f>TEXT(Table1[[#This Row],[Order Date]],"ddd")</f>
        <v>Tue</v>
      </c>
      <c r="H697" s="1">
        <v>42931</v>
      </c>
      <c r="I697" t="s">
        <v>49</v>
      </c>
      <c r="J697" t="s">
        <v>3852</v>
      </c>
      <c r="K697" t="s">
        <v>3853</v>
      </c>
      <c r="L697" t="s">
        <v>40</v>
      </c>
      <c r="M697" t="s">
        <v>26</v>
      </c>
      <c r="N697" t="s">
        <v>41</v>
      </c>
      <c r="O697" t="s">
        <v>42</v>
      </c>
      <c r="P697">
        <v>90004</v>
      </c>
      <c r="Q697" t="s">
        <v>43</v>
      </c>
      <c r="R697" t="s">
        <v>2629</v>
      </c>
      <c r="S697" t="s">
        <v>45</v>
      </c>
      <c r="T697" t="s">
        <v>46</v>
      </c>
      <c r="U697" t="s">
        <v>2630</v>
      </c>
      <c r="V697" s="3">
        <v>8.67</v>
      </c>
      <c r="W697">
        <v>3</v>
      </c>
      <c r="X697" s="2">
        <v>0</v>
      </c>
      <c r="Y697" s="13">
        <v>4.0749000000000004</v>
      </c>
      <c r="Z697" s="2">
        <f>Y697/V697</f>
        <v>0.47000000000000003</v>
      </c>
    </row>
    <row r="698" spans="1:26" x14ac:dyDescent="0.25">
      <c r="A698">
        <v>1474</v>
      </c>
      <c r="B698" t="s">
        <v>3854</v>
      </c>
      <c r="C698" s="1">
        <v>42339</v>
      </c>
      <c r="D698">
        <f>YEAR(C698)</f>
        <v>2015</v>
      </c>
      <c r="E698">
        <f>MONTH(C698)</f>
        <v>12</v>
      </c>
      <c r="F698" t="str">
        <f>TEXT(Table1[[#This Row],[Order Date]],"mmm")</f>
        <v>Dec</v>
      </c>
      <c r="G698" t="str">
        <f>TEXT(Table1[[#This Row],[Order Date]],"ddd")</f>
        <v>Tue</v>
      </c>
      <c r="H698" s="1">
        <v>42340</v>
      </c>
      <c r="I698" t="s">
        <v>1276</v>
      </c>
      <c r="J698" t="s">
        <v>3168</v>
      </c>
      <c r="K698" t="s">
        <v>3169</v>
      </c>
      <c r="L698" t="s">
        <v>25</v>
      </c>
      <c r="M698" t="s">
        <v>26</v>
      </c>
      <c r="N698" t="s">
        <v>181</v>
      </c>
      <c r="O698" t="s">
        <v>103</v>
      </c>
      <c r="P698">
        <v>77036</v>
      </c>
      <c r="Q698" t="s">
        <v>104</v>
      </c>
      <c r="R698" t="s">
        <v>3855</v>
      </c>
      <c r="S698" t="s">
        <v>31</v>
      </c>
      <c r="T698" t="s">
        <v>64</v>
      </c>
      <c r="U698" t="s">
        <v>3856</v>
      </c>
      <c r="V698" s="3">
        <v>6.6879999999999997</v>
      </c>
      <c r="W698">
        <v>4</v>
      </c>
      <c r="X698" s="2">
        <v>0.6</v>
      </c>
      <c r="Y698" s="13">
        <v>-4.0128000000000004</v>
      </c>
      <c r="Z698" s="2">
        <f>Y698/V698</f>
        <v>-0.60000000000000009</v>
      </c>
    </row>
    <row r="699" spans="1:26" x14ac:dyDescent="0.25">
      <c r="A699">
        <v>1475</v>
      </c>
      <c r="B699" t="s">
        <v>3857</v>
      </c>
      <c r="C699" s="1">
        <v>42693</v>
      </c>
      <c r="D699">
        <f>YEAR(C699)</f>
        <v>2016</v>
      </c>
      <c r="E699">
        <f>MONTH(C699)</f>
        <v>11</v>
      </c>
      <c r="F699" t="str">
        <f>TEXT(Table1[[#This Row],[Order Date]],"mmm")</f>
        <v>Nov</v>
      </c>
      <c r="G699" t="str">
        <f>TEXT(Table1[[#This Row],[Order Date]],"ddd")</f>
        <v>Sat</v>
      </c>
      <c r="H699" s="1">
        <v>42699</v>
      </c>
      <c r="I699" t="s">
        <v>49</v>
      </c>
      <c r="J699" t="s">
        <v>3858</v>
      </c>
      <c r="K699" t="s">
        <v>3859</v>
      </c>
      <c r="L699" t="s">
        <v>101</v>
      </c>
      <c r="M699" t="s">
        <v>26</v>
      </c>
      <c r="N699" t="s">
        <v>3860</v>
      </c>
      <c r="O699" t="s">
        <v>264</v>
      </c>
      <c r="P699">
        <v>14304</v>
      </c>
      <c r="Q699" t="s">
        <v>145</v>
      </c>
      <c r="R699" t="s">
        <v>3861</v>
      </c>
      <c r="S699" t="s">
        <v>45</v>
      </c>
      <c r="T699" t="s">
        <v>67</v>
      </c>
      <c r="U699" t="s">
        <v>3862</v>
      </c>
      <c r="V699" s="3">
        <v>17.28</v>
      </c>
      <c r="W699">
        <v>6</v>
      </c>
      <c r="X699" s="2">
        <v>0</v>
      </c>
      <c r="Y699" s="13">
        <v>5.0111999999999997</v>
      </c>
      <c r="Z699" s="2">
        <f>Y699/V699</f>
        <v>0.28999999999999998</v>
      </c>
    </row>
    <row r="700" spans="1:26" x14ac:dyDescent="0.25">
      <c r="A700">
        <v>1477</v>
      </c>
      <c r="B700" t="s">
        <v>3863</v>
      </c>
      <c r="C700" s="1">
        <v>42813</v>
      </c>
      <c r="D700">
        <f>YEAR(C700)</f>
        <v>2017</v>
      </c>
      <c r="E700">
        <f>MONTH(C700)</f>
        <v>3</v>
      </c>
      <c r="F700" t="str">
        <f>TEXT(Table1[[#This Row],[Order Date]],"mmm")</f>
        <v>Mar</v>
      </c>
      <c r="G700" t="str">
        <f>TEXT(Table1[[#This Row],[Order Date]],"ddd")</f>
        <v>Sun</v>
      </c>
      <c r="H700" s="1">
        <v>42818</v>
      </c>
      <c r="I700" t="s">
        <v>49</v>
      </c>
      <c r="J700" t="s">
        <v>2792</v>
      </c>
      <c r="K700" t="s">
        <v>2793</v>
      </c>
      <c r="L700" t="s">
        <v>101</v>
      </c>
      <c r="M700" t="s">
        <v>26</v>
      </c>
      <c r="N700" t="s">
        <v>263</v>
      </c>
      <c r="O700" t="s">
        <v>264</v>
      </c>
      <c r="P700">
        <v>10024</v>
      </c>
      <c r="Q700" t="s">
        <v>145</v>
      </c>
      <c r="R700" t="s">
        <v>3864</v>
      </c>
      <c r="S700" t="s">
        <v>45</v>
      </c>
      <c r="T700" t="s">
        <v>46</v>
      </c>
      <c r="U700" t="s">
        <v>3865</v>
      </c>
      <c r="V700" s="3">
        <v>28.91</v>
      </c>
      <c r="W700">
        <v>7</v>
      </c>
      <c r="X700" s="2">
        <v>0</v>
      </c>
      <c r="Y700" s="13">
        <v>13.2986</v>
      </c>
      <c r="Z700" s="2">
        <f>Y700/V700</f>
        <v>0.46</v>
      </c>
    </row>
    <row r="701" spans="1:26" x14ac:dyDescent="0.25">
      <c r="A701">
        <v>1478</v>
      </c>
      <c r="B701" t="s">
        <v>3866</v>
      </c>
      <c r="C701" s="1">
        <v>42687</v>
      </c>
      <c r="D701">
        <f>YEAR(C701)</f>
        <v>2016</v>
      </c>
      <c r="E701">
        <f>MONTH(C701)</f>
        <v>11</v>
      </c>
      <c r="F701" t="str">
        <f>TEXT(Table1[[#This Row],[Order Date]],"mmm")</f>
        <v>Nov</v>
      </c>
      <c r="G701" t="str">
        <f>TEXT(Table1[[#This Row],[Order Date]],"ddd")</f>
        <v>Sun</v>
      </c>
      <c r="H701" s="1">
        <v>42691</v>
      </c>
      <c r="I701" t="s">
        <v>49</v>
      </c>
      <c r="J701" t="s">
        <v>3867</v>
      </c>
      <c r="K701" t="s">
        <v>3868</v>
      </c>
      <c r="L701" t="s">
        <v>25</v>
      </c>
      <c r="M701" t="s">
        <v>26</v>
      </c>
      <c r="N701" t="s">
        <v>3869</v>
      </c>
      <c r="O701" t="s">
        <v>87</v>
      </c>
      <c r="P701">
        <v>27360</v>
      </c>
      <c r="Q701" t="s">
        <v>29</v>
      </c>
      <c r="R701" t="s">
        <v>2536</v>
      </c>
      <c r="S701" t="s">
        <v>45</v>
      </c>
      <c r="T701" t="s">
        <v>572</v>
      </c>
      <c r="U701" t="s">
        <v>2537</v>
      </c>
      <c r="V701" s="3">
        <v>52.136000000000003</v>
      </c>
      <c r="W701">
        <v>7</v>
      </c>
      <c r="X701" s="2">
        <v>0.2</v>
      </c>
      <c r="Y701" s="13">
        <v>5.8653000000000004</v>
      </c>
      <c r="Z701" s="2">
        <f>Y701/V701</f>
        <v>0.1125</v>
      </c>
    </row>
    <row r="702" spans="1:26" x14ac:dyDescent="0.25">
      <c r="A702">
        <v>1479</v>
      </c>
      <c r="B702" t="s">
        <v>3870</v>
      </c>
      <c r="C702" s="1">
        <v>43058</v>
      </c>
      <c r="D702">
        <f>YEAR(C702)</f>
        <v>2017</v>
      </c>
      <c r="E702">
        <f>MONTH(C702)</f>
        <v>11</v>
      </c>
      <c r="F702" t="str">
        <f>TEXT(Table1[[#This Row],[Order Date]],"mmm")</f>
        <v>Nov</v>
      </c>
      <c r="G702" t="str">
        <f>TEXT(Table1[[#This Row],[Order Date]],"ddd")</f>
        <v>Sun</v>
      </c>
      <c r="H702" s="1">
        <v>43059</v>
      </c>
      <c r="I702" t="s">
        <v>185</v>
      </c>
      <c r="J702" t="s">
        <v>422</v>
      </c>
      <c r="K702" t="s">
        <v>423</v>
      </c>
      <c r="L702" t="s">
        <v>25</v>
      </c>
      <c r="M702" t="s">
        <v>26</v>
      </c>
      <c r="N702" t="s">
        <v>3871</v>
      </c>
      <c r="O702" t="s">
        <v>42</v>
      </c>
      <c r="P702">
        <v>92683</v>
      </c>
      <c r="Q702" t="s">
        <v>43</v>
      </c>
      <c r="R702" t="s">
        <v>1655</v>
      </c>
      <c r="S702" t="s">
        <v>70</v>
      </c>
      <c r="T702" t="s">
        <v>71</v>
      </c>
      <c r="U702" t="s">
        <v>1656</v>
      </c>
      <c r="V702" s="3">
        <v>31.968</v>
      </c>
      <c r="W702">
        <v>4</v>
      </c>
      <c r="X702" s="2">
        <v>0.2</v>
      </c>
      <c r="Y702" s="13">
        <v>2.3976000000000002</v>
      </c>
      <c r="Z702" s="2">
        <f>Y702/V702</f>
        <v>7.5000000000000011E-2</v>
      </c>
    </row>
    <row r="703" spans="1:26" x14ac:dyDescent="0.25">
      <c r="A703">
        <v>1480</v>
      </c>
      <c r="B703" t="s">
        <v>3872</v>
      </c>
      <c r="C703" s="1">
        <v>42706</v>
      </c>
      <c r="D703">
        <f>YEAR(C703)</f>
        <v>2016</v>
      </c>
      <c r="E703">
        <f>MONTH(C703)</f>
        <v>12</v>
      </c>
      <c r="F703" t="str">
        <f>TEXT(Table1[[#This Row],[Order Date]],"mmm")</f>
        <v>Dec</v>
      </c>
      <c r="G703" t="str">
        <f>TEXT(Table1[[#This Row],[Order Date]],"ddd")</f>
        <v>Fri</v>
      </c>
      <c r="H703" s="1">
        <v>42712</v>
      </c>
      <c r="I703" t="s">
        <v>49</v>
      </c>
      <c r="J703" t="s">
        <v>1502</v>
      </c>
      <c r="K703" t="s">
        <v>1503</v>
      </c>
      <c r="L703" t="s">
        <v>25</v>
      </c>
      <c r="M703" t="s">
        <v>26</v>
      </c>
      <c r="N703" t="s">
        <v>126</v>
      </c>
      <c r="O703" t="s">
        <v>42</v>
      </c>
      <c r="P703">
        <v>94122</v>
      </c>
      <c r="Q703" t="s">
        <v>43</v>
      </c>
      <c r="R703" t="s">
        <v>3873</v>
      </c>
      <c r="S703" t="s">
        <v>45</v>
      </c>
      <c r="T703" t="s">
        <v>89</v>
      </c>
      <c r="U703" t="s">
        <v>3874</v>
      </c>
      <c r="V703" s="3">
        <v>25.92</v>
      </c>
      <c r="W703">
        <v>4</v>
      </c>
      <c r="X703" s="2">
        <v>0</v>
      </c>
      <c r="Y703" s="13">
        <v>12.441599999999999</v>
      </c>
      <c r="Z703" s="2">
        <f>Y703/V703</f>
        <v>0.47999999999999993</v>
      </c>
    </row>
    <row r="704" spans="1:26" x14ac:dyDescent="0.25">
      <c r="A704">
        <v>1483</v>
      </c>
      <c r="B704" t="s">
        <v>3879</v>
      </c>
      <c r="C704" s="1">
        <v>42972</v>
      </c>
      <c r="D704">
        <f>YEAR(C704)</f>
        <v>2017</v>
      </c>
      <c r="E704">
        <f>MONTH(C704)</f>
        <v>8</v>
      </c>
      <c r="F704" t="str">
        <f>TEXT(Table1[[#This Row],[Order Date]],"mmm")</f>
        <v>Aug</v>
      </c>
      <c r="G704" t="str">
        <f>TEXT(Table1[[#This Row],[Order Date]],"ddd")</f>
        <v>Fri</v>
      </c>
      <c r="H704" s="1">
        <v>42975</v>
      </c>
      <c r="I704" t="s">
        <v>22</v>
      </c>
      <c r="J704" t="s">
        <v>3111</v>
      </c>
      <c r="K704" t="s">
        <v>3112</v>
      </c>
      <c r="L704" t="s">
        <v>25</v>
      </c>
      <c r="M704" t="s">
        <v>26</v>
      </c>
      <c r="N704" t="s">
        <v>321</v>
      </c>
      <c r="O704" t="s">
        <v>328</v>
      </c>
      <c r="P704">
        <v>38301</v>
      </c>
      <c r="Q704" t="s">
        <v>29</v>
      </c>
      <c r="R704" t="s">
        <v>1860</v>
      </c>
      <c r="S704" t="s">
        <v>45</v>
      </c>
      <c r="T704" t="s">
        <v>67</v>
      </c>
      <c r="U704" t="s">
        <v>1861</v>
      </c>
      <c r="V704" s="3">
        <v>9.7279999999999998</v>
      </c>
      <c r="W704">
        <v>2</v>
      </c>
      <c r="X704" s="2">
        <v>0.2</v>
      </c>
      <c r="Y704" s="13">
        <v>1.7023999999999999</v>
      </c>
      <c r="Z704" s="2">
        <f>Y704/V704</f>
        <v>0.17499999999999999</v>
      </c>
    </row>
    <row r="705" spans="1:26" x14ac:dyDescent="0.25">
      <c r="A705">
        <v>1485</v>
      </c>
      <c r="B705" t="s">
        <v>3882</v>
      </c>
      <c r="C705" s="1">
        <v>42657</v>
      </c>
      <c r="D705">
        <f>YEAR(C705)</f>
        <v>2016</v>
      </c>
      <c r="E705">
        <f>MONTH(C705)</f>
        <v>10</v>
      </c>
      <c r="F705" t="str">
        <f>TEXT(Table1[[#This Row],[Order Date]],"mmm")</f>
        <v>Oct</v>
      </c>
      <c r="G705" t="str">
        <f>TEXT(Table1[[#This Row],[Order Date]],"ddd")</f>
        <v>Fri</v>
      </c>
      <c r="H705" s="1">
        <v>42661</v>
      </c>
      <c r="I705" t="s">
        <v>49</v>
      </c>
      <c r="J705" t="s">
        <v>2370</v>
      </c>
      <c r="K705" t="s">
        <v>2371</v>
      </c>
      <c r="L705" t="s">
        <v>40</v>
      </c>
      <c r="M705" t="s">
        <v>26</v>
      </c>
      <c r="N705" t="s">
        <v>94</v>
      </c>
      <c r="O705" t="s">
        <v>95</v>
      </c>
      <c r="P705">
        <v>98115</v>
      </c>
      <c r="Q705" t="s">
        <v>43</v>
      </c>
      <c r="R705" t="s">
        <v>3883</v>
      </c>
      <c r="S705" t="s">
        <v>70</v>
      </c>
      <c r="T705" t="s">
        <v>158</v>
      </c>
      <c r="U705" t="s">
        <v>3884</v>
      </c>
      <c r="V705" s="3">
        <v>177</v>
      </c>
      <c r="W705">
        <v>3</v>
      </c>
      <c r="X705" s="2">
        <v>0</v>
      </c>
      <c r="Y705" s="13">
        <v>30.09</v>
      </c>
      <c r="Z705" s="2">
        <f>Y705/V705</f>
        <v>0.17</v>
      </c>
    </row>
    <row r="706" spans="1:26" x14ac:dyDescent="0.25">
      <c r="A706">
        <v>1486</v>
      </c>
      <c r="B706" t="s">
        <v>3885</v>
      </c>
      <c r="C706" s="1">
        <v>41970</v>
      </c>
      <c r="D706">
        <f>YEAR(C706)</f>
        <v>2014</v>
      </c>
      <c r="E706">
        <f>MONTH(C706)</f>
        <v>11</v>
      </c>
      <c r="F706" t="str">
        <f>TEXT(Table1[[#This Row],[Order Date]],"mmm")</f>
        <v>Nov</v>
      </c>
      <c r="G706" t="str">
        <f>TEXT(Table1[[#This Row],[Order Date]],"ddd")</f>
        <v>Thu</v>
      </c>
      <c r="H706" s="1">
        <v>41976</v>
      </c>
      <c r="I706" t="s">
        <v>49</v>
      </c>
      <c r="J706" t="s">
        <v>3886</v>
      </c>
      <c r="K706" t="s">
        <v>3887</v>
      </c>
      <c r="L706" t="s">
        <v>25</v>
      </c>
      <c r="M706" t="s">
        <v>26</v>
      </c>
      <c r="N706" t="s">
        <v>263</v>
      </c>
      <c r="O706" t="s">
        <v>264</v>
      </c>
      <c r="P706">
        <v>10035</v>
      </c>
      <c r="Q706" t="s">
        <v>145</v>
      </c>
      <c r="R706" t="s">
        <v>3888</v>
      </c>
      <c r="S706" t="s">
        <v>45</v>
      </c>
      <c r="T706" t="s">
        <v>266</v>
      </c>
      <c r="U706" t="s">
        <v>556</v>
      </c>
      <c r="V706" s="3">
        <v>3.76</v>
      </c>
      <c r="W706">
        <v>2</v>
      </c>
      <c r="X706" s="2">
        <v>0</v>
      </c>
      <c r="Y706" s="13">
        <v>1.3160000000000001</v>
      </c>
      <c r="Z706" s="2">
        <f>Y706/V706</f>
        <v>0.35000000000000003</v>
      </c>
    </row>
    <row r="707" spans="1:26" x14ac:dyDescent="0.25">
      <c r="A707">
        <v>1487</v>
      </c>
      <c r="B707" t="s">
        <v>3889</v>
      </c>
      <c r="C707" s="1">
        <v>42311</v>
      </c>
      <c r="D707">
        <f>YEAR(C707)</f>
        <v>2015</v>
      </c>
      <c r="E707">
        <f>MONTH(C707)</f>
        <v>11</v>
      </c>
      <c r="F707" t="str">
        <f>TEXT(Table1[[#This Row],[Order Date]],"mmm")</f>
        <v>Nov</v>
      </c>
      <c r="G707" t="str">
        <f>TEXT(Table1[[#This Row],[Order Date]],"ddd")</f>
        <v>Tue</v>
      </c>
      <c r="H707" s="1">
        <v>42315</v>
      </c>
      <c r="I707" t="s">
        <v>49</v>
      </c>
      <c r="J707" t="s">
        <v>3890</v>
      </c>
      <c r="K707" t="s">
        <v>3891</v>
      </c>
      <c r="L707" t="s">
        <v>101</v>
      </c>
      <c r="M707" t="s">
        <v>26</v>
      </c>
      <c r="N707" t="s">
        <v>41</v>
      </c>
      <c r="O707" t="s">
        <v>42</v>
      </c>
      <c r="P707">
        <v>90008</v>
      </c>
      <c r="Q707" t="s">
        <v>43</v>
      </c>
      <c r="R707" t="s">
        <v>3892</v>
      </c>
      <c r="S707" t="s">
        <v>70</v>
      </c>
      <c r="T707" t="s">
        <v>71</v>
      </c>
      <c r="U707" t="s">
        <v>3893</v>
      </c>
      <c r="V707" s="3">
        <v>1212.848</v>
      </c>
      <c r="W707">
        <v>7</v>
      </c>
      <c r="X707" s="2">
        <v>0.2</v>
      </c>
      <c r="Y707" s="13">
        <v>106.1242</v>
      </c>
      <c r="Z707" s="2">
        <f>Y707/V707</f>
        <v>8.7500000000000008E-2</v>
      </c>
    </row>
    <row r="708" spans="1:26" x14ac:dyDescent="0.25">
      <c r="A708">
        <v>1490</v>
      </c>
      <c r="B708" t="s">
        <v>3896</v>
      </c>
      <c r="C708" s="1">
        <v>41972</v>
      </c>
      <c r="D708">
        <f>YEAR(C708)</f>
        <v>2014</v>
      </c>
      <c r="E708">
        <f>MONTH(C708)</f>
        <v>11</v>
      </c>
      <c r="F708" t="str">
        <f>TEXT(Table1[[#This Row],[Order Date]],"mmm")</f>
        <v>Nov</v>
      </c>
      <c r="G708" t="str">
        <f>TEXT(Table1[[#This Row],[Order Date]],"ddd")</f>
        <v>Sat</v>
      </c>
      <c r="H708" s="1">
        <v>41979</v>
      </c>
      <c r="I708" t="s">
        <v>49</v>
      </c>
      <c r="J708" t="s">
        <v>3897</v>
      </c>
      <c r="K708" t="s">
        <v>3898</v>
      </c>
      <c r="L708" t="s">
        <v>25</v>
      </c>
      <c r="M708" t="s">
        <v>26</v>
      </c>
      <c r="N708" t="s">
        <v>143</v>
      </c>
      <c r="O708" t="s">
        <v>144</v>
      </c>
      <c r="P708">
        <v>19143</v>
      </c>
      <c r="Q708" t="s">
        <v>145</v>
      </c>
      <c r="R708" t="s">
        <v>3131</v>
      </c>
      <c r="S708" t="s">
        <v>45</v>
      </c>
      <c r="T708" t="s">
        <v>46</v>
      </c>
      <c r="U708" t="s">
        <v>3132</v>
      </c>
      <c r="V708" s="3">
        <v>5.04</v>
      </c>
      <c r="W708">
        <v>2</v>
      </c>
      <c r="X708" s="2">
        <v>0.2</v>
      </c>
      <c r="Y708" s="13">
        <v>1.764</v>
      </c>
      <c r="Z708" s="2">
        <f>Y708/V708</f>
        <v>0.35</v>
      </c>
    </row>
    <row r="709" spans="1:26" x14ac:dyDescent="0.25">
      <c r="A709">
        <v>1491</v>
      </c>
      <c r="B709" t="s">
        <v>3899</v>
      </c>
      <c r="C709" s="1">
        <v>42855</v>
      </c>
      <c r="D709">
        <f>YEAR(C709)</f>
        <v>2017</v>
      </c>
      <c r="E709">
        <f>MONTH(C709)</f>
        <v>4</v>
      </c>
      <c r="F709" t="str">
        <f>TEXT(Table1[[#This Row],[Order Date]],"mmm")</f>
        <v>Apr</v>
      </c>
      <c r="G709" t="str">
        <f>TEXT(Table1[[#This Row],[Order Date]],"ddd")</f>
        <v>Sun</v>
      </c>
      <c r="H709" s="1">
        <v>42860</v>
      </c>
      <c r="I709" t="s">
        <v>22</v>
      </c>
      <c r="J709" t="s">
        <v>3183</v>
      </c>
      <c r="K709" t="s">
        <v>3184</v>
      </c>
      <c r="L709" t="s">
        <v>40</v>
      </c>
      <c r="M709" t="s">
        <v>26</v>
      </c>
      <c r="N709" t="s">
        <v>263</v>
      </c>
      <c r="O709" t="s">
        <v>264</v>
      </c>
      <c r="P709">
        <v>10024</v>
      </c>
      <c r="Q709" t="s">
        <v>145</v>
      </c>
      <c r="R709" t="s">
        <v>196</v>
      </c>
      <c r="S709" t="s">
        <v>45</v>
      </c>
      <c r="T709" t="s">
        <v>170</v>
      </c>
      <c r="U709" t="s">
        <v>197</v>
      </c>
      <c r="V709" s="3">
        <v>62.96</v>
      </c>
      <c r="W709">
        <v>4</v>
      </c>
      <c r="X709" s="2">
        <v>0</v>
      </c>
      <c r="Y709" s="13">
        <v>28.332000000000001</v>
      </c>
      <c r="Z709" s="2">
        <f>Y709/V709</f>
        <v>0.45</v>
      </c>
    </row>
    <row r="710" spans="1:26" x14ac:dyDescent="0.25">
      <c r="A710">
        <v>1492</v>
      </c>
      <c r="B710" t="s">
        <v>3900</v>
      </c>
      <c r="C710" s="1">
        <v>43063</v>
      </c>
      <c r="D710">
        <f>YEAR(C710)</f>
        <v>2017</v>
      </c>
      <c r="E710">
        <f>MONTH(C710)</f>
        <v>11</v>
      </c>
      <c r="F710" t="str">
        <f>TEXT(Table1[[#This Row],[Order Date]],"mmm")</f>
        <v>Nov</v>
      </c>
      <c r="G710" t="str">
        <f>TEXT(Table1[[#This Row],[Order Date]],"ddd")</f>
        <v>Fri</v>
      </c>
      <c r="H710" s="1">
        <v>43067</v>
      </c>
      <c r="I710" t="s">
        <v>49</v>
      </c>
      <c r="J710" t="s">
        <v>3901</v>
      </c>
      <c r="K710" t="s">
        <v>3902</v>
      </c>
      <c r="L710" t="s">
        <v>40</v>
      </c>
      <c r="M710" t="s">
        <v>26</v>
      </c>
      <c r="N710" t="s">
        <v>263</v>
      </c>
      <c r="O710" t="s">
        <v>264</v>
      </c>
      <c r="P710">
        <v>10035</v>
      </c>
      <c r="Q710" t="s">
        <v>145</v>
      </c>
      <c r="R710" t="s">
        <v>3903</v>
      </c>
      <c r="S710" t="s">
        <v>45</v>
      </c>
      <c r="T710" t="s">
        <v>89</v>
      </c>
      <c r="U710" t="s">
        <v>3904</v>
      </c>
      <c r="V710" s="3">
        <v>5.88</v>
      </c>
      <c r="W710">
        <v>1</v>
      </c>
      <c r="X710" s="2">
        <v>0</v>
      </c>
      <c r="Y710" s="13">
        <v>2.8812000000000002</v>
      </c>
      <c r="Z710" s="2">
        <f>Y710/V710</f>
        <v>0.49000000000000005</v>
      </c>
    </row>
    <row r="711" spans="1:26" x14ac:dyDescent="0.25">
      <c r="A711">
        <v>1494</v>
      </c>
      <c r="B711" t="s">
        <v>3905</v>
      </c>
      <c r="C711" s="1">
        <v>43038</v>
      </c>
      <c r="D711">
        <f>YEAR(C711)</f>
        <v>2017</v>
      </c>
      <c r="E711">
        <f>MONTH(C711)</f>
        <v>10</v>
      </c>
      <c r="F711" t="str">
        <f>TEXT(Table1[[#This Row],[Order Date]],"mmm")</f>
        <v>Oct</v>
      </c>
      <c r="G711" t="str">
        <f>TEXT(Table1[[#This Row],[Order Date]],"ddd")</f>
        <v>Mon</v>
      </c>
      <c r="H711" s="1">
        <v>43042</v>
      </c>
      <c r="I711" t="s">
        <v>49</v>
      </c>
      <c r="J711" t="s">
        <v>3906</v>
      </c>
      <c r="K711" t="s">
        <v>3907</v>
      </c>
      <c r="L711" t="s">
        <v>40</v>
      </c>
      <c r="M711" t="s">
        <v>26</v>
      </c>
      <c r="N711" t="s">
        <v>2107</v>
      </c>
      <c r="O711" t="s">
        <v>95</v>
      </c>
      <c r="P711">
        <v>98661</v>
      </c>
      <c r="Q711" t="s">
        <v>43</v>
      </c>
      <c r="R711" t="s">
        <v>2926</v>
      </c>
      <c r="S711" t="s">
        <v>31</v>
      </c>
      <c r="T711" t="s">
        <v>64</v>
      </c>
      <c r="U711" t="s">
        <v>2927</v>
      </c>
      <c r="V711" s="3">
        <v>9.64</v>
      </c>
      <c r="W711">
        <v>2</v>
      </c>
      <c r="X711" s="2">
        <v>0</v>
      </c>
      <c r="Y711" s="13">
        <v>3.6631999999999998</v>
      </c>
      <c r="Z711" s="2">
        <f>Y711/V711</f>
        <v>0.37999999999999995</v>
      </c>
    </row>
    <row r="712" spans="1:26" x14ac:dyDescent="0.25">
      <c r="A712">
        <v>1495</v>
      </c>
      <c r="B712" t="s">
        <v>3908</v>
      </c>
      <c r="C712" s="1">
        <v>41990</v>
      </c>
      <c r="D712">
        <f>YEAR(C712)</f>
        <v>2014</v>
      </c>
      <c r="E712">
        <f>MONTH(C712)</f>
        <v>12</v>
      </c>
      <c r="F712" t="str">
        <f>TEXT(Table1[[#This Row],[Order Date]],"mmm")</f>
        <v>Dec</v>
      </c>
      <c r="G712" t="str">
        <f>TEXT(Table1[[#This Row],[Order Date]],"ddd")</f>
        <v>Wed</v>
      </c>
      <c r="H712" s="1">
        <v>41992</v>
      </c>
      <c r="I712" t="s">
        <v>22</v>
      </c>
      <c r="J712" t="s">
        <v>1411</v>
      </c>
      <c r="K712" t="s">
        <v>1412</v>
      </c>
      <c r="L712" t="s">
        <v>25</v>
      </c>
      <c r="M712" t="s">
        <v>26</v>
      </c>
      <c r="N712" t="s">
        <v>490</v>
      </c>
      <c r="O712" t="s">
        <v>1258</v>
      </c>
      <c r="P712">
        <v>31907</v>
      </c>
      <c r="Q712" t="s">
        <v>29</v>
      </c>
      <c r="R712" t="s">
        <v>3137</v>
      </c>
      <c r="S712" t="s">
        <v>45</v>
      </c>
      <c r="T712" t="s">
        <v>67</v>
      </c>
      <c r="U712" t="s">
        <v>3138</v>
      </c>
      <c r="V712" s="3">
        <v>40.049999999999997</v>
      </c>
      <c r="W712">
        <v>3</v>
      </c>
      <c r="X712" s="2">
        <v>0</v>
      </c>
      <c r="Y712" s="13">
        <v>11.214</v>
      </c>
      <c r="Z712" s="2">
        <f>Y712/V712</f>
        <v>0.28000000000000003</v>
      </c>
    </row>
    <row r="713" spans="1:26" x14ac:dyDescent="0.25">
      <c r="A713">
        <v>1496</v>
      </c>
      <c r="B713" t="s">
        <v>3909</v>
      </c>
      <c r="C713" s="1">
        <v>42982</v>
      </c>
      <c r="D713">
        <f>YEAR(C713)</f>
        <v>2017</v>
      </c>
      <c r="E713">
        <f>MONTH(C713)</f>
        <v>9</v>
      </c>
      <c r="F713" t="str">
        <f>TEXT(Table1[[#This Row],[Order Date]],"mmm")</f>
        <v>Sep</v>
      </c>
      <c r="G713" t="str">
        <f>TEXT(Table1[[#This Row],[Order Date]],"ddd")</f>
        <v>Mon</v>
      </c>
      <c r="H713" s="1">
        <v>42986</v>
      </c>
      <c r="I713" t="s">
        <v>49</v>
      </c>
      <c r="J713" t="s">
        <v>3910</v>
      </c>
      <c r="K713" t="s">
        <v>3911</v>
      </c>
      <c r="L713" t="s">
        <v>25</v>
      </c>
      <c r="M713" t="s">
        <v>26</v>
      </c>
      <c r="N713" t="s">
        <v>3912</v>
      </c>
      <c r="O713" t="s">
        <v>103</v>
      </c>
      <c r="P713">
        <v>75019</v>
      </c>
      <c r="Q713" t="s">
        <v>104</v>
      </c>
      <c r="R713" t="s">
        <v>3241</v>
      </c>
      <c r="S713" t="s">
        <v>45</v>
      </c>
      <c r="T713" t="s">
        <v>67</v>
      </c>
      <c r="U713" t="s">
        <v>3242</v>
      </c>
      <c r="V713" s="3">
        <v>10.192</v>
      </c>
      <c r="W713">
        <v>7</v>
      </c>
      <c r="X713" s="2">
        <v>0.2</v>
      </c>
      <c r="Y713" s="13">
        <v>3.1850000000000001</v>
      </c>
      <c r="Z713" s="2">
        <f>Y713/V713</f>
        <v>0.3125</v>
      </c>
    </row>
    <row r="714" spans="1:26" x14ac:dyDescent="0.25">
      <c r="A714">
        <v>1499</v>
      </c>
      <c r="B714" t="s">
        <v>3915</v>
      </c>
      <c r="C714" s="1">
        <v>42660</v>
      </c>
      <c r="D714">
        <f>YEAR(C714)</f>
        <v>2016</v>
      </c>
      <c r="E714">
        <f>MONTH(C714)</f>
        <v>10</v>
      </c>
      <c r="F714" t="str">
        <f>TEXT(Table1[[#This Row],[Order Date]],"mmm")</f>
        <v>Oct</v>
      </c>
      <c r="G714" t="str">
        <f>TEXT(Table1[[#This Row],[Order Date]],"ddd")</f>
        <v>Mon</v>
      </c>
      <c r="H714" s="1">
        <v>42663</v>
      </c>
      <c r="I714" t="s">
        <v>185</v>
      </c>
      <c r="J714" t="s">
        <v>630</v>
      </c>
      <c r="K714" t="s">
        <v>631</v>
      </c>
      <c r="L714" t="s">
        <v>101</v>
      </c>
      <c r="M714" t="s">
        <v>26</v>
      </c>
      <c r="N714" t="s">
        <v>126</v>
      </c>
      <c r="O714" t="s">
        <v>42</v>
      </c>
      <c r="P714">
        <v>94122</v>
      </c>
      <c r="Q714" t="s">
        <v>43</v>
      </c>
      <c r="R714" t="s">
        <v>485</v>
      </c>
      <c r="S714" t="s">
        <v>45</v>
      </c>
      <c r="T714" t="s">
        <v>74</v>
      </c>
      <c r="U714" t="s">
        <v>486</v>
      </c>
      <c r="V714" s="3">
        <v>18.16</v>
      </c>
      <c r="W714">
        <v>5</v>
      </c>
      <c r="X714" s="2">
        <v>0.2</v>
      </c>
      <c r="Y714" s="13">
        <v>6.5830000000000002</v>
      </c>
      <c r="Z714" s="2">
        <f>Y714/V714</f>
        <v>0.36249999999999999</v>
      </c>
    </row>
    <row r="715" spans="1:26" x14ac:dyDescent="0.25">
      <c r="A715">
        <v>1500</v>
      </c>
      <c r="B715" t="s">
        <v>3916</v>
      </c>
      <c r="C715" s="1">
        <v>43051</v>
      </c>
      <c r="D715">
        <f>YEAR(C715)</f>
        <v>2017</v>
      </c>
      <c r="E715">
        <f>MONTH(C715)</f>
        <v>11</v>
      </c>
      <c r="F715" t="str">
        <f>TEXT(Table1[[#This Row],[Order Date]],"mmm")</f>
        <v>Nov</v>
      </c>
      <c r="G715" t="str">
        <f>TEXT(Table1[[#This Row],[Order Date]],"ddd")</f>
        <v>Sun</v>
      </c>
      <c r="H715" s="1">
        <v>43057</v>
      </c>
      <c r="I715" t="s">
        <v>49</v>
      </c>
      <c r="J715" t="s">
        <v>1352</v>
      </c>
      <c r="K715" t="s">
        <v>1353</v>
      </c>
      <c r="L715" t="s">
        <v>25</v>
      </c>
      <c r="M715" t="s">
        <v>26</v>
      </c>
      <c r="N715" t="s">
        <v>1223</v>
      </c>
      <c r="O715" t="s">
        <v>103</v>
      </c>
      <c r="P715">
        <v>78745</v>
      </c>
      <c r="Q715" t="s">
        <v>104</v>
      </c>
      <c r="R715" t="s">
        <v>789</v>
      </c>
      <c r="S715" t="s">
        <v>45</v>
      </c>
      <c r="T715" t="s">
        <v>89</v>
      </c>
      <c r="U715" t="s">
        <v>790</v>
      </c>
      <c r="V715" s="3">
        <v>16.056000000000001</v>
      </c>
      <c r="W715">
        <v>3</v>
      </c>
      <c r="X715" s="2">
        <v>0.2</v>
      </c>
      <c r="Y715" s="13">
        <v>5.8202999999999996</v>
      </c>
      <c r="Z715" s="2">
        <f>Y715/V715</f>
        <v>0.36249999999999993</v>
      </c>
    </row>
    <row r="716" spans="1:26" x14ac:dyDescent="0.25">
      <c r="A716">
        <v>1503</v>
      </c>
      <c r="B716" t="s">
        <v>3919</v>
      </c>
      <c r="C716" s="1">
        <v>42698</v>
      </c>
      <c r="D716">
        <f>YEAR(C716)</f>
        <v>2016</v>
      </c>
      <c r="E716">
        <f>MONTH(C716)</f>
        <v>11</v>
      </c>
      <c r="F716" t="str">
        <f>TEXT(Table1[[#This Row],[Order Date]],"mmm")</f>
        <v>Nov</v>
      </c>
      <c r="G716" t="str">
        <f>TEXT(Table1[[#This Row],[Order Date]],"ddd")</f>
        <v>Thu</v>
      </c>
      <c r="H716" s="1">
        <v>42705</v>
      </c>
      <c r="I716" t="s">
        <v>49</v>
      </c>
      <c r="J716" t="s">
        <v>3291</v>
      </c>
      <c r="K716" t="s">
        <v>3292</v>
      </c>
      <c r="L716" t="s">
        <v>101</v>
      </c>
      <c r="M716" t="s">
        <v>26</v>
      </c>
      <c r="N716" t="s">
        <v>41</v>
      </c>
      <c r="O716" t="s">
        <v>42</v>
      </c>
      <c r="P716">
        <v>90045</v>
      </c>
      <c r="Q716" t="s">
        <v>43</v>
      </c>
      <c r="R716" t="s">
        <v>3920</v>
      </c>
      <c r="S716" t="s">
        <v>70</v>
      </c>
      <c r="T716" t="s">
        <v>71</v>
      </c>
      <c r="U716" t="s">
        <v>3921</v>
      </c>
      <c r="V716" s="3">
        <v>33.520000000000003</v>
      </c>
      <c r="W716">
        <v>2</v>
      </c>
      <c r="X716" s="2">
        <v>0.2</v>
      </c>
      <c r="Y716" s="13">
        <v>3.3519999999999999</v>
      </c>
      <c r="Z716" s="2">
        <f>Y716/V716</f>
        <v>9.9999999999999992E-2</v>
      </c>
    </row>
    <row r="717" spans="1:26" x14ac:dyDescent="0.25">
      <c r="A717">
        <v>1505</v>
      </c>
      <c r="B717" t="s">
        <v>3922</v>
      </c>
      <c r="C717" s="1">
        <v>42217</v>
      </c>
      <c r="D717">
        <f>YEAR(C717)</f>
        <v>2015</v>
      </c>
      <c r="E717">
        <f>MONTH(C717)</f>
        <v>8</v>
      </c>
      <c r="F717" t="str">
        <f>TEXT(Table1[[#This Row],[Order Date]],"mmm")</f>
        <v>Aug</v>
      </c>
      <c r="G717" t="str">
        <f>TEXT(Table1[[#This Row],[Order Date]],"ddd")</f>
        <v>Sat</v>
      </c>
      <c r="H717" s="1">
        <v>42223</v>
      </c>
      <c r="I717" t="s">
        <v>49</v>
      </c>
      <c r="J717" t="s">
        <v>3923</v>
      </c>
      <c r="K717" t="s">
        <v>3924</v>
      </c>
      <c r="L717" t="s">
        <v>101</v>
      </c>
      <c r="M717" t="s">
        <v>26</v>
      </c>
      <c r="N717" t="s">
        <v>41</v>
      </c>
      <c r="O717" t="s">
        <v>42</v>
      </c>
      <c r="P717">
        <v>90004</v>
      </c>
      <c r="Q717" t="s">
        <v>43</v>
      </c>
      <c r="R717" t="s">
        <v>280</v>
      </c>
      <c r="S717" t="s">
        <v>45</v>
      </c>
      <c r="T717" t="s">
        <v>67</v>
      </c>
      <c r="U717" t="s">
        <v>281</v>
      </c>
      <c r="V717" s="3">
        <v>6.72</v>
      </c>
      <c r="W717">
        <v>4</v>
      </c>
      <c r="X717" s="2">
        <v>0</v>
      </c>
      <c r="Y717" s="13">
        <v>3.36</v>
      </c>
      <c r="Z717" s="2">
        <f>Y717/V717</f>
        <v>0.5</v>
      </c>
    </row>
    <row r="718" spans="1:26" x14ac:dyDescent="0.25">
      <c r="A718">
        <v>1507</v>
      </c>
      <c r="B718" t="s">
        <v>3927</v>
      </c>
      <c r="C718" s="1">
        <v>43093</v>
      </c>
      <c r="D718">
        <f>YEAR(C718)</f>
        <v>2017</v>
      </c>
      <c r="E718">
        <f>MONTH(C718)</f>
        <v>12</v>
      </c>
      <c r="F718" t="str">
        <f>TEXT(Table1[[#This Row],[Order Date]],"mmm")</f>
        <v>Dec</v>
      </c>
      <c r="G718" t="str">
        <f>TEXT(Table1[[#This Row],[Order Date]],"ddd")</f>
        <v>Sun</v>
      </c>
      <c r="H718" s="1">
        <v>43098</v>
      </c>
      <c r="I718" t="s">
        <v>49</v>
      </c>
      <c r="J718" t="s">
        <v>3928</v>
      </c>
      <c r="K718" t="s">
        <v>3929</v>
      </c>
      <c r="L718" t="s">
        <v>25</v>
      </c>
      <c r="M718" t="s">
        <v>26</v>
      </c>
      <c r="N718" t="s">
        <v>263</v>
      </c>
      <c r="O718" t="s">
        <v>264</v>
      </c>
      <c r="P718">
        <v>10024</v>
      </c>
      <c r="Q718" t="s">
        <v>145</v>
      </c>
      <c r="R718" t="s">
        <v>3763</v>
      </c>
      <c r="S718" t="s">
        <v>45</v>
      </c>
      <c r="T718" t="s">
        <v>74</v>
      </c>
      <c r="U718" t="s">
        <v>3764</v>
      </c>
      <c r="V718" s="3">
        <v>17.88</v>
      </c>
      <c r="W718">
        <v>3</v>
      </c>
      <c r="X718" s="2">
        <v>0.2</v>
      </c>
      <c r="Y718" s="13">
        <v>5.5875000000000004</v>
      </c>
      <c r="Z718" s="2">
        <f>Y718/V718</f>
        <v>0.31250000000000006</v>
      </c>
    </row>
    <row r="719" spans="1:26" x14ac:dyDescent="0.25">
      <c r="A719">
        <v>1508</v>
      </c>
      <c r="B719" t="s">
        <v>3930</v>
      </c>
      <c r="C719" s="1">
        <v>42630</v>
      </c>
      <c r="D719">
        <f>YEAR(C719)</f>
        <v>2016</v>
      </c>
      <c r="E719">
        <f>MONTH(C719)</f>
        <v>9</v>
      </c>
      <c r="F719" t="str">
        <f>TEXT(Table1[[#This Row],[Order Date]],"mmm")</f>
        <v>Sep</v>
      </c>
      <c r="G719" t="str">
        <f>TEXT(Table1[[#This Row],[Order Date]],"ddd")</f>
        <v>Sat</v>
      </c>
      <c r="H719" s="1">
        <v>42636</v>
      </c>
      <c r="I719" t="s">
        <v>49</v>
      </c>
      <c r="J719" t="s">
        <v>3867</v>
      </c>
      <c r="K719" t="s">
        <v>3868</v>
      </c>
      <c r="L719" t="s">
        <v>25</v>
      </c>
      <c r="M719" t="s">
        <v>26</v>
      </c>
      <c r="N719" t="s">
        <v>490</v>
      </c>
      <c r="O719" t="s">
        <v>1258</v>
      </c>
      <c r="P719">
        <v>31907</v>
      </c>
      <c r="Q719" t="s">
        <v>29</v>
      </c>
      <c r="R719" t="s">
        <v>3931</v>
      </c>
      <c r="S719" t="s">
        <v>70</v>
      </c>
      <c r="T719" t="s">
        <v>675</v>
      </c>
      <c r="U719" t="s">
        <v>3932</v>
      </c>
      <c r="V719" s="3">
        <v>396</v>
      </c>
      <c r="W719">
        <v>4</v>
      </c>
      <c r="X719" s="2">
        <v>0</v>
      </c>
      <c r="Y719" s="13">
        <v>190.08</v>
      </c>
      <c r="Z719" s="2">
        <f>Y719/V719</f>
        <v>0.48000000000000004</v>
      </c>
    </row>
    <row r="720" spans="1:26" x14ac:dyDescent="0.25">
      <c r="A720">
        <v>1509</v>
      </c>
      <c r="B720" t="s">
        <v>3933</v>
      </c>
      <c r="C720" s="1">
        <v>43079</v>
      </c>
      <c r="D720">
        <f>YEAR(C720)</f>
        <v>2017</v>
      </c>
      <c r="E720">
        <f>MONTH(C720)</f>
        <v>12</v>
      </c>
      <c r="F720" t="str">
        <f>TEXT(Table1[[#This Row],[Order Date]],"mmm")</f>
        <v>Dec</v>
      </c>
      <c r="G720" t="str">
        <f>TEXT(Table1[[#This Row],[Order Date]],"ddd")</f>
        <v>Sun</v>
      </c>
      <c r="H720" s="1">
        <v>43079</v>
      </c>
      <c r="I720" t="s">
        <v>1276</v>
      </c>
      <c r="J720" t="s">
        <v>543</v>
      </c>
      <c r="K720" t="s">
        <v>544</v>
      </c>
      <c r="L720" t="s">
        <v>101</v>
      </c>
      <c r="M720" t="s">
        <v>26</v>
      </c>
      <c r="N720" t="s">
        <v>2494</v>
      </c>
      <c r="O720" t="s">
        <v>135</v>
      </c>
      <c r="P720">
        <v>68104</v>
      </c>
      <c r="Q720" t="s">
        <v>104</v>
      </c>
      <c r="R720" t="s">
        <v>3934</v>
      </c>
      <c r="S720" t="s">
        <v>45</v>
      </c>
      <c r="T720" t="s">
        <v>74</v>
      </c>
      <c r="U720" t="s">
        <v>3935</v>
      </c>
      <c r="V720" s="3">
        <v>34.5</v>
      </c>
      <c r="W720">
        <v>3</v>
      </c>
      <c r="X720" s="2">
        <v>0</v>
      </c>
      <c r="Y720" s="13">
        <v>15.525</v>
      </c>
      <c r="Z720" s="2">
        <f>Y720/V720</f>
        <v>0.45</v>
      </c>
    </row>
    <row r="721" spans="1:26" x14ac:dyDescent="0.25">
      <c r="A721">
        <v>1510</v>
      </c>
      <c r="B721" t="s">
        <v>3936</v>
      </c>
      <c r="C721" s="1">
        <v>42990</v>
      </c>
      <c r="D721">
        <f>YEAR(C721)</f>
        <v>2017</v>
      </c>
      <c r="E721">
        <f>MONTH(C721)</f>
        <v>9</v>
      </c>
      <c r="F721" t="str">
        <f>TEXT(Table1[[#This Row],[Order Date]],"mmm")</f>
        <v>Sep</v>
      </c>
      <c r="G721" t="str">
        <f>TEXT(Table1[[#This Row],[Order Date]],"ddd")</f>
        <v>Tue</v>
      </c>
      <c r="H721" s="1">
        <v>42993</v>
      </c>
      <c r="I721" t="s">
        <v>185</v>
      </c>
      <c r="J721" t="s">
        <v>2775</v>
      </c>
      <c r="K721" t="s">
        <v>2776</v>
      </c>
      <c r="L721" t="s">
        <v>25</v>
      </c>
      <c r="M721" t="s">
        <v>26</v>
      </c>
      <c r="N721" t="s">
        <v>41</v>
      </c>
      <c r="O721" t="s">
        <v>42</v>
      </c>
      <c r="P721">
        <v>90036</v>
      </c>
      <c r="Q721" t="s">
        <v>43</v>
      </c>
      <c r="R721" t="s">
        <v>3855</v>
      </c>
      <c r="S721" t="s">
        <v>31</v>
      </c>
      <c r="T721" t="s">
        <v>64</v>
      </c>
      <c r="U721" t="s">
        <v>3856</v>
      </c>
      <c r="V721" s="3">
        <v>8.36</v>
      </c>
      <c r="W721">
        <v>2</v>
      </c>
      <c r="X721" s="2">
        <v>0</v>
      </c>
      <c r="Y721" s="13">
        <v>3.0095999999999998</v>
      </c>
      <c r="Z721" s="2">
        <f>Y721/V721</f>
        <v>0.36</v>
      </c>
    </row>
    <row r="722" spans="1:26" x14ac:dyDescent="0.25">
      <c r="A722">
        <v>1511</v>
      </c>
      <c r="B722" t="s">
        <v>3937</v>
      </c>
      <c r="C722" s="1">
        <v>42910</v>
      </c>
      <c r="D722">
        <f>YEAR(C722)</f>
        <v>2017</v>
      </c>
      <c r="E722">
        <f>MONTH(C722)</f>
        <v>6</v>
      </c>
      <c r="F722" t="str">
        <f>TEXT(Table1[[#This Row],[Order Date]],"mmm")</f>
        <v>Jun</v>
      </c>
      <c r="G722" t="str">
        <f>TEXT(Table1[[#This Row],[Order Date]],"ddd")</f>
        <v>Sat</v>
      </c>
      <c r="H722" s="1">
        <v>42917</v>
      </c>
      <c r="I722" t="s">
        <v>49</v>
      </c>
      <c r="J722" t="s">
        <v>3825</v>
      </c>
      <c r="K722" t="s">
        <v>3826</v>
      </c>
      <c r="L722" t="s">
        <v>40</v>
      </c>
      <c r="M722" t="s">
        <v>26</v>
      </c>
      <c r="N722" t="s">
        <v>3938</v>
      </c>
      <c r="O722" t="s">
        <v>42</v>
      </c>
      <c r="P722">
        <v>91767</v>
      </c>
      <c r="Q722" t="s">
        <v>43</v>
      </c>
      <c r="R722" t="s">
        <v>1112</v>
      </c>
      <c r="S722" t="s">
        <v>45</v>
      </c>
      <c r="T722" t="s">
        <v>67</v>
      </c>
      <c r="U722" t="s">
        <v>1113</v>
      </c>
      <c r="V722" s="3">
        <v>385.6</v>
      </c>
      <c r="W722">
        <v>8</v>
      </c>
      <c r="X722" s="2">
        <v>0</v>
      </c>
      <c r="Y722" s="13">
        <v>111.824</v>
      </c>
      <c r="Z722" s="2">
        <f>Y722/V722</f>
        <v>0.28999999999999998</v>
      </c>
    </row>
    <row r="723" spans="1:26" x14ac:dyDescent="0.25">
      <c r="A723">
        <v>1513</v>
      </c>
      <c r="B723" t="s">
        <v>3939</v>
      </c>
      <c r="C723" s="1">
        <v>42965</v>
      </c>
      <c r="D723">
        <f>YEAR(C723)</f>
        <v>2017</v>
      </c>
      <c r="E723">
        <f>MONTH(C723)</f>
        <v>8</v>
      </c>
      <c r="F723" t="str">
        <f>TEXT(Table1[[#This Row],[Order Date]],"mmm")</f>
        <v>Aug</v>
      </c>
      <c r="G723" t="str">
        <f>TEXT(Table1[[#This Row],[Order Date]],"ddd")</f>
        <v>Fri</v>
      </c>
      <c r="H723" s="1">
        <v>42969</v>
      </c>
      <c r="I723" t="s">
        <v>49</v>
      </c>
      <c r="J723" t="s">
        <v>1316</v>
      </c>
      <c r="K723" t="s">
        <v>1317</v>
      </c>
      <c r="L723" t="s">
        <v>25</v>
      </c>
      <c r="M723" t="s">
        <v>26</v>
      </c>
      <c r="N723" t="s">
        <v>808</v>
      </c>
      <c r="O723" t="s">
        <v>103</v>
      </c>
      <c r="P723">
        <v>75220</v>
      </c>
      <c r="Q723" t="s">
        <v>104</v>
      </c>
      <c r="R723" t="s">
        <v>927</v>
      </c>
      <c r="S723" t="s">
        <v>45</v>
      </c>
      <c r="T723" t="s">
        <v>58</v>
      </c>
      <c r="U723" t="s">
        <v>928</v>
      </c>
      <c r="V723" s="3">
        <v>200.06399999999999</v>
      </c>
      <c r="W723">
        <v>3</v>
      </c>
      <c r="X723" s="2">
        <v>0.2</v>
      </c>
      <c r="Y723" s="13">
        <v>12.504</v>
      </c>
      <c r="Z723" s="2">
        <f>Y723/V723</f>
        <v>6.25E-2</v>
      </c>
    </row>
    <row r="724" spans="1:26" x14ac:dyDescent="0.25">
      <c r="A724">
        <v>1516</v>
      </c>
      <c r="B724" t="s">
        <v>3940</v>
      </c>
      <c r="C724" s="1">
        <v>43080</v>
      </c>
      <c r="D724">
        <f>YEAR(C724)</f>
        <v>2017</v>
      </c>
      <c r="E724">
        <f>MONTH(C724)</f>
        <v>12</v>
      </c>
      <c r="F724" t="str">
        <f>TEXT(Table1[[#This Row],[Order Date]],"mmm")</f>
        <v>Dec</v>
      </c>
      <c r="G724" t="str">
        <f>TEXT(Table1[[#This Row],[Order Date]],"ddd")</f>
        <v>Mon</v>
      </c>
      <c r="H724" s="1">
        <v>43086</v>
      </c>
      <c r="I724" t="s">
        <v>49</v>
      </c>
      <c r="J724" t="s">
        <v>3941</v>
      </c>
      <c r="K724" t="s">
        <v>3942</v>
      </c>
      <c r="L724" t="s">
        <v>25</v>
      </c>
      <c r="M724" t="s">
        <v>26</v>
      </c>
      <c r="N724" t="s">
        <v>143</v>
      </c>
      <c r="O724" t="s">
        <v>144</v>
      </c>
      <c r="P724">
        <v>19120</v>
      </c>
      <c r="Q724" t="s">
        <v>145</v>
      </c>
      <c r="R724" t="s">
        <v>3653</v>
      </c>
      <c r="S724" t="s">
        <v>31</v>
      </c>
      <c r="T724" t="s">
        <v>35</v>
      </c>
      <c r="U724" t="s">
        <v>3654</v>
      </c>
      <c r="V724" s="3">
        <v>63.686</v>
      </c>
      <c r="W724">
        <v>1</v>
      </c>
      <c r="X724" s="2">
        <v>0.3</v>
      </c>
      <c r="Y724" s="13">
        <v>-9.0980000000000008</v>
      </c>
      <c r="Z724" s="2">
        <f>Y724/V724</f>
        <v>-0.14285714285714288</v>
      </c>
    </row>
    <row r="725" spans="1:26" x14ac:dyDescent="0.25">
      <c r="A725">
        <v>1517</v>
      </c>
      <c r="B725" t="s">
        <v>3943</v>
      </c>
      <c r="C725" s="1">
        <v>43079</v>
      </c>
      <c r="D725">
        <f>YEAR(C725)</f>
        <v>2017</v>
      </c>
      <c r="E725">
        <f>MONTH(C725)</f>
        <v>12</v>
      </c>
      <c r="F725" t="str">
        <f>TEXT(Table1[[#This Row],[Order Date]],"mmm")</f>
        <v>Dec</v>
      </c>
      <c r="G725" t="str">
        <f>TEXT(Table1[[#This Row],[Order Date]],"ddd")</f>
        <v>Sun</v>
      </c>
      <c r="H725" s="1">
        <v>43083</v>
      </c>
      <c r="I725" t="s">
        <v>22</v>
      </c>
      <c r="J725" t="s">
        <v>2188</v>
      </c>
      <c r="K725" t="s">
        <v>2189</v>
      </c>
      <c r="L725" t="s">
        <v>25</v>
      </c>
      <c r="M725" t="s">
        <v>26</v>
      </c>
      <c r="N725" t="s">
        <v>3944</v>
      </c>
      <c r="O725" t="s">
        <v>1379</v>
      </c>
      <c r="P725">
        <v>89031</v>
      </c>
      <c r="Q725" t="s">
        <v>43</v>
      </c>
      <c r="R725" t="s">
        <v>1867</v>
      </c>
      <c r="S725" t="s">
        <v>31</v>
      </c>
      <c r="T725" t="s">
        <v>55</v>
      </c>
      <c r="U725" t="s">
        <v>1868</v>
      </c>
      <c r="V725" s="3">
        <v>1669.6</v>
      </c>
      <c r="W725">
        <v>4</v>
      </c>
      <c r="X725" s="2">
        <v>0</v>
      </c>
      <c r="Y725" s="13">
        <v>116.872</v>
      </c>
      <c r="Z725" s="2">
        <f>Y725/V725</f>
        <v>7.0000000000000007E-2</v>
      </c>
    </row>
    <row r="726" spans="1:26" x14ac:dyDescent="0.25">
      <c r="A726">
        <v>1518</v>
      </c>
      <c r="B726" t="s">
        <v>3945</v>
      </c>
      <c r="C726" s="1">
        <v>41673</v>
      </c>
      <c r="D726">
        <f>YEAR(C726)</f>
        <v>2014</v>
      </c>
      <c r="E726">
        <f>MONTH(C726)</f>
        <v>2</v>
      </c>
      <c r="F726" t="str">
        <f>TEXT(Table1[[#This Row],[Order Date]],"mmm")</f>
        <v>Feb</v>
      </c>
      <c r="G726" t="str">
        <f>TEXT(Table1[[#This Row],[Order Date]],"ddd")</f>
        <v>Mon</v>
      </c>
      <c r="H726" s="1">
        <v>41676</v>
      </c>
      <c r="I726" t="s">
        <v>22</v>
      </c>
      <c r="J726" t="s">
        <v>3946</v>
      </c>
      <c r="K726" t="s">
        <v>3947</v>
      </c>
      <c r="L726" t="s">
        <v>25</v>
      </c>
      <c r="M726" t="s">
        <v>26</v>
      </c>
      <c r="N726" t="s">
        <v>94</v>
      </c>
      <c r="O726" t="s">
        <v>95</v>
      </c>
      <c r="P726">
        <v>98105</v>
      </c>
      <c r="Q726" t="s">
        <v>43</v>
      </c>
      <c r="R726" t="s">
        <v>1078</v>
      </c>
      <c r="S726" t="s">
        <v>45</v>
      </c>
      <c r="T726" t="s">
        <v>74</v>
      </c>
      <c r="U726" t="s">
        <v>1079</v>
      </c>
      <c r="V726" s="3">
        <v>83.84</v>
      </c>
      <c r="W726">
        <v>2</v>
      </c>
      <c r="X726" s="2">
        <v>0.2</v>
      </c>
      <c r="Y726" s="13">
        <v>27.248000000000001</v>
      </c>
      <c r="Z726" s="2">
        <f>Y726/V726</f>
        <v>0.32500000000000001</v>
      </c>
    </row>
    <row r="727" spans="1:26" x14ac:dyDescent="0.25">
      <c r="A727">
        <v>1520</v>
      </c>
      <c r="B727" t="s">
        <v>3948</v>
      </c>
      <c r="C727" s="1">
        <v>42777</v>
      </c>
      <c r="D727">
        <f>YEAR(C727)</f>
        <v>2017</v>
      </c>
      <c r="E727">
        <f>MONTH(C727)</f>
        <v>2</v>
      </c>
      <c r="F727" t="str">
        <f>TEXT(Table1[[#This Row],[Order Date]],"mmm")</f>
        <v>Feb</v>
      </c>
      <c r="G727" t="str">
        <f>TEXT(Table1[[#This Row],[Order Date]],"ddd")</f>
        <v>Sat</v>
      </c>
      <c r="H727" s="1">
        <v>42780</v>
      </c>
      <c r="I727" t="s">
        <v>22</v>
      </c>
      <c r="J727" t="s">
        <v>840</v>
      </c>
      <c r="K727" t="s">
        <v>841</v>
      </c>
      <c r="L727" t="s">
        <v>40</v>
      </c>
      <c r="M727" t="s">
        <v>26</v>
      </c>
      <c r="N727" t="s">
        <v>126</v>
      </c>
      <c r="O727" t="s">
        <v>42</v>
      </c>
      <c r="P727">
        <v>94110</v>
      </c>
      <c r="Q727" t="s">
        <v>43</v>
      </c>
      <c r="R727" t="s">
        <v>2815</v>
      </c>
      <c r="S727" t="s">
        <v>45</v>
      </c>
      <c r="T727" t="s">
        <v>74</v>
      </c>
      <c r="U727" t="s">
        <v>2816</v>
      </c>
      <c r="V727" s="3">
        <v>21.335999999999999</v>
      </c>
      <c r="W727">
        <v>7</v>
      </c>
      <c r="X727" s="2">
        <v>0.2</v>
      </c>
      <c r="Y727" s="13">
        <v>7.7343000000000002</v>
      </c>
      <c r="Z727" s="2">
        <f>Y727/V727</f>
        <v>0.36250000000000004</v>
      </c>
    </row>
    <row r="728" spans="1:26" x14ac:dyDescent="0.25">
      <c r="A728">
        <v>1521</v>
      </c>
      <c r="B728" t="s">
        <v>3949</v>
      </c>
      <c r="C728" s="1">
        <v>42841</v>
      </c>
      <c r="D728">
        <f>YEAR(C728)</f>
        <v>2017</v>
      </c>
      <c r="E728">
        <f>MONTH(C728)</f>
        <v>4</v>
      </c>
      <c r="F728" t="str">
        <f>TEXT(Table1[[#This Row],[Order Date]],"mmm")</f>
        <v>Apr</v>
      </c>
      <c r="G728" t="str">
        <f>TEXT(Table1[[#This Row],[Order Date]],"ddd")</f>
        <v>Sun</v>
      </c>
      <c r="H728" s="1">
        <v>42846</v>
      </c>
      <c r="I728" t="s">
        <v>49</v>
      </c>
      <c r="J728" t="s">
        <v>3950</v>
      </c>
      <c r="K728" t="s">
        <v>3951</v>
      </c>
      <c r="L728" t="s">
        <v>101</v>
      </c>
      <c r="M728" t="s">
        <v>26</v>
      </c>
      <c r="N728" t="s">
        <v>296</v>
      </c>
      <c r="O728" t="s">
        <v>208</v>
      </c>
      <c r="P728">
        <v>60610</v>
      </c>
      <c r="Q728" t="s">
        <v>104</v>
      </c>
      <c r="R728" t="s">
        <v>3952</v>
      </c>
      <c r="S728" t="s">
        <v>45</v>
      </c>
      <c r="T728" t="s">
        <v>67</v>
      </c>
      <c r="U728" t="s">
        <v>3953</v>
      </c>
      <c r="V728" s="3">
        <v>16.52</v>
      </c>
      <c r="W728">
        <v>5</v>
      </c>
      <c r="X728" s="2">
        <v>0.2</v>
      </c>
      <c r="Y728" s="13">
        <v>2.0649999999999999</v>
      </c>
      <c r="Z728" s="2">
        <f>Y728/V728</f>
        <v>0.125</v>
      </c>
    </row>
    <row r="729" spans="1:26" x14ac:dyDescent="0.25">
      <c r="A729">
        <v>1522</v>
      </c>
      <c r="B729" t="s">
        <v>3954</v>
      </c>
      <c r="C729" s="1">
        <v>42344</v>
      </c>
      <c r="D729">
        <f>YEAR(C729)</f>
        <v>2015</v>
      </c>
      <c r="E729">
        <f>MONTH(C729)</f>
        <v>12</v>
      </c>
      <c r="F729" t="str">
        <f>TEXT(Table1[[#This Row],[Order Date]],"mmm")</f>
        <v>Dec</v>
      </c>
      <c r="G729" t="str">
        <f>TEXT(Table1[[#This Row],[Order Date]],"ddd")</f>
        <v>Sun</v>
      </c>
      <c r="H729" s="1">
        <v>42349</v>
      </c>
      <c r="I729" t="s">
        <v>49</v>
      </c>
      <c r="J729" t="s">
        <v>3955</v>
      </c>
      <c r="K729" t="s">
        <v>3956</v>
      </c>
      <c r="L729" t="s">
        <v>25</v>
      </c>
      <c r="M729" t="s">
        <v>26</v>
      </c>
      <c r="N729" t="s">
        <v>1297</v>
      </c>
      <c r="O729" t="s">
        <v>303</v>
      </c>
      <c r="P729">
        <v>85705</v>
      </c>
      <c r="Q729" t="s">
        <v>43</v>
      </c>
      <c r="R729" t="s">
        <v>2270</v>
      </c>
      <c r="S729" t="s">
        <v>31</v>
      </c>
      <c r="T729" t="s">
        <v>64</v>
      </c>
      <c r="U729" t="s">
        <v>2271</v>
      </c>
      <c r="V729" s="3">
        <v>206.11199999999999</v>
      </c>
      <c r="W729">
        <v>6</v>
      </c>
      <c r="X729" s="2">
        <v>0.2</v>
      </c>
      <c r="Y729" s="13">
        <v>48.951599999999999</v>
      </c>
      <c r="Z729" s="2">
        <f>Y729/V729</f>
        <v>0.23749999999999999</v>
      </c>
    </row>
    <row r="730" spans="1:26" x14ac:dyDescent="0.25">
      <c r="A730">
        <v>1527</v>
      </c>
      <c r="B730" t="s">
        <v>3959</v>
      </c>
      <c r="C730" s="1">
        <v>42573</v>
      </c>
      <c r="D730">
        <f>YEAR(C730)</f>
        <v>2016</v>
      </c>
      <c r="E730">
        <f>MONTH(C730)</f>
        <v>7</v>
      </c>
      <c r="F730" t="str">
        <f>TEXT(Table1[[#This Row],[Order Date]],"mmm")</f>
        <v>Jul</v>
      </c>
      <c r="G730" t="str">
        <f>TEXT(Table1[[#This Row],[Order Date]],"ddd")</f>
        <v>Fri</v>
      </c>
      <c r="H730" s="1">
        <v>42578</v>
      </c>
      <c r="I730" t="s">
        <v>49</v>
      </c>
      <c r="J730" t="s">
        <v>1437</v>
      </c>
      <c r="K730" t="s">
        <v>1438</v>
      </c>
      <c r="L730" t="s">
        <v>25</v>
      </c>
      <c r="M730" t="s">
        <v>26</v>
      </c>
      <c r="N730" t="s">
        <v>3960</v>
      </c>
      <c r="O730" t="s">
        <v>144</v>
      </c>
      <c r="P730">
        <v>18103</v>
      </c>
      <c r="Q730" t="s">
        <v>145</v>
      </c>
      <c r="R730" t="s">
        <v>3961</v>
      </c>
      <c r="S730" t="s">
        <v>45</v>
      </c>
      <c r="T730" t="s">
        <v>67</v>
      </c>
      <c r="U730" t="s">
        <v>3962</v>
      </c>
      <c r="V730" s="3">
        <v>4.16</v>
      </c>
      <c r="W730">
        <v>2</v>
      </c>
      <c r="X730" s="2">
        <v>0.2</v>
      </c>
      <c r="Y730" s="13">
        <v>0.36399999999999999</v>
      </c>
      <c r="Z730" s="2">
        <f>Y730/V730</f>
        <v>8.7499999999999994E-2</v>
      </c>
    </row>
    <row r="731" spans="1:26" x14ac:dyDescent="0.25">
      <c r="A731">
        <v>1529</v>
      </c>
      <c r="B731" t="s">
        <v>3965</v>
      </c>
      <c r="C731" s="1">
        <v>42315</v>
      </c>
      <c r="D731">
        <f>YEAR(C731)</f>
        <v>2015</v>
      </c>
      <c r="E731">
        <f>MONTH(C731)</f>
        <v>11</v>
      </c>
      <c r="F731" t="str">
        <f>TEXT(Table1[[#This Row],[Order Date]],"mmm")</f>
        <v>Nov</v>
      </c>
      <c r="G731" t="str">
        <f>TEXT(Table1[[#This Row],[Order Date]],"ddd")</f>
        <v>Sat</v>
      </c>
      <c r="H731" s="1">
        <v>42318</v>
      </c>
      <c r="I731" t="s">
        <v>22</v>
      </c>
      <c r="J731" t="s">
        <v>2479</v>
      </c>
      <c r="K731" t="s">
        <v>2480</v>
      </c>
      <c r="L731" t="s">
        <v>40</v>
      </c>
      <c r="M731" t="s">
        <v>26</v>
      </c>
      <c r="N731" t="s">
        <v>600</v>
      </c>
      <c r="O731" t="s">
        <v>242</v>
      </c>
      <c r="P731">
        <v>19711</v>
      </c>
      <c r="Q731" t="s">
        <v>145</v>
      </c>
      <c r="R731" t="s">
        <v>3966</v>
      </c>
      <c r="S731" t="s">
        <v>45</v>
      </c>
      <c r="T731" t="s">
        <v>266</v>
      </c>
      <c r="U731" t="s">
        <v>3967</v>
      </c>
      <c r="V731" s="3">
        <v>26.18</v>
      </c>
      <c r="W731">
        <v>7</v>
      </c>
      <c r="X731" s="2">
        <v>0</v>
      </c>
      <c r="Y731" s="13">
        <v>0.52359999999999995</v>
      </c>
      <c r="Z731" s="2">
        <f>Y731/V731</f>
        <v>1.9999999999999997E-2</v>
      </c>
    </row>
    <row r="732" spans="1:26" x14ac:dyDescent="0.25">
      <c r="A732">
        <v>1531</v>
      </c>
      <c r="B732" t="s">
        <v>3968</v>
      </c>
      <c r="C732" s="1">
        <v>42089</v>
      </c>
      <c r="D732">
        <f>YEAR(C732)</f>
        <v>2015</v>
      </c>
      <c r="E732">
        <f>MONTH(C732)</f>
        <v>3</v>
      </c>
      <c r="F732" t="str">
        <f>TEXT(Table1[[#This Row],[Order Date]],"mmm")</f>
        <v>Mar</v>
      </c>
      <c r="G732" t="str">
        <f>TEXT(Table1[[#This Row],[Order Date]],"ddd")</f>
        <v>Thu</v>
      </c>
      <c r="H732" s="1">
        <v>42094</v>
      </c>
      <c r="I732" t="s">
        <v>49</v>
      </c>
      <c r="J732" t="s">
        <v>2403</v>
      </c>
      <c r="K732" t="s">
        <v>2404</v>
      </c>
      <c r="L732" t="s">
        <v>40</v>
      </c>
      <c r="M732" t="s">
        <v>26</v>
      </c>
      <c r="N732" t="s">
        <v>1404</v>
      </c>
      <c r="O732" t="s">
        <v>53</v>
      </c>
      <c r="P732">
        <v>33142</v>
      </c>
      <c r="Q732" t="s">
        <v>29</v>
      </c>
      <c r="R732" t="s">
        <v>3969</v>
      </c>
      <c r="S732" t="s">
        <v>45</v>
      </c>
      <c r="T732" t="s">
        <v>89</v>
      </c>
      <c r="U732" t="s">
        <v>3970</v>
      </c>
      <c r="V732" s="3">
        <v>74.352000000000004</v>
      </c>
      <c r="W732">
        <v>3</v>
      </c>
      <c r="X732" s="2">
        <v>0.2</v>
      </c>
      <c r="Y732" s="13">
        <v>23.234999999999999</v>
      </c>
      <c r="Z732" s="2">
        <f>Y732/V732</f>
        <v>0.3125</v>
      </c>
    </row>
    <row r="733" spans="1:26" x14ac:dyDescent="0.25">
      <c r="A733">
        <v>1532</v>
      </c>
      <c r="B733" t="s">
        <v>3971</v>
      </c>
      <c r="C733" s="1">
        <v>42978</v>
      </c>
      <c r="D733">
        <f>YEAR(C733)</f>
        <v>2017</v>
      </c>
      <c r="E733">
        <f>MONTH(C733)</f>
        <v>8</v>
      </c>
      <c r="F733" t="str">
        <f>TEXT(Table1[[#This Row],[Order Date]],"mmm")</f>
        <v>Aug</v>
      </c>
      <c r="G733" t="str">
        <f>TEXT(Table1[[#This Row],[Order Date]],"ddd")</f>
        <v>Thu</v>
      </c>
      <c r="H733" s="1">
        <v>42983</v>
      </c>
      <c r="I733" t="s">
        <v>49</v>
      </c>
      <c r="J733" t="s">
        <v>1882</v>
      </c>
      <c r="K733" t="s">
        <v>1883</v>
      </c>
      <c r="L733" t="s">
        <v>25</v>
      </c>
      <c r="M733" t="s">
        <v>26</v>
      </c>
      <c r="N733" t="s">
        <v>3972</v>
      </c>
      <c r="O733" t="s">
        <v>303</v>
      </c>
      <c r="P733">
        <v>85281</v>
      </c>
      <c r="Q733" t="s">
        <v>43</v>
      </c>
      <c r="R733" t="s">
        <v>3973</v>
      </c>
      <c r="S733" t="s">
        <v>45</v>
      </c>
      <c r="T733" t="s">
        <v>58</v>
      </c>
      <c r="U733" t="s">
        <v>3974</v>
      </c>
      <c r="V733" s="3">
        <v>10.744</v>
      </c>
      <c r="W733">
        <v>1</v>
      </c>
      <c r="X733" s="2">
        <v>0.2</v>
      </c>
      <c r="Y733" s="13">
        <v>0.80579999999999996</v>
      </c>
      <c r="Z733" s="2">
        <f>Y733/V733</f>
        <v>7.4999999999999997E-2</v>
      </c>
    </row>
    <row r="734" spans="1:26" x14ac:dyDescent="0.25">
      <c r="A734">
        <v>1534</v>
      </c>
      <c r="B734" t="s">
        <v>3975</v>
      </c>
      <c r="C734" s="1">
        <v>42708</v>
      </c>
      <c r="D734">
        <f>YEAR(C734)</f>
        <v>2016</v>
      </c>
      <c r="E734">
        <f>MONTH(C734)</f>
        <v>12</v>
      </c>
      <c r="F734" t="str">
        <f>TEXT(Table1[[#This Row],[Order Date]],"mmm")</f>
        <v>Dec</v>
      </c>
      <c r="G734" t="str">
        <f>TEXT(Table1[[#This Row],[Order Date]],"ddd")</f>
        <v>Sun</v>
      </c>
      <c r="H734" s="1">
        <v>42712</v>
      </c>
      <c r="I734" t="s">
        <v>49</v>
      </c>
      <c r="J734" t="s">
        <v>1892</v>
      </c>
      <c r="K734" t="s">
        <v>1893</v>
      </c>
      <c r="L734" t="s">
        <v>40</v>
      </c>
      <c r="M734" t="s">
        <v>26</v>
      </c>
      <c r="N734" t="s">
        <v>263</v>
      </c>
      <c r="O734" t="s">
        <v>264</v>
      </c>
      <c r="P734">
        <v>10035</v>
      </c>
      <c r="Q734" t="s">
        <v>145</v>
      </c>
      <c r="R734" t="s">
        <v>3976</v>
      </c>
      <c r="S734" t="s">
        <v>45</v>
      </c>
      <c r="T734" t="s">
        <v>58</v>
      </c>
      <c r="U734" t="s">
        <v>3977</v>
      </c>
      <c r="V734" s="3">
        <v>212.88</v>
      </c>
      <c r="W734">
        <v>6</v>
      </c>
      <c r="X734" s="2">
        <v>0</v>
      </c>
      <c r="Y734" s="13">
        <v>0</v>
      </c>
      <c r="Z734" s="2">
        <f>Y734/V734</f>
        <v>0</v>
      </c>
    </row>
    <row r="735" spans="1:26" x14ac:dyDescent="0.25">
      <c r="A735">
        <v>1535</v>
      </c>
      <c r="B735" t="s">
        <v>3978</v>
      </c>
      <c r="C735" s="1">
        <v>42776</v>
      </c>
      <c r="D735">
        <f>YEAR(C735)</f>
        <v>2017</v>
      </c>
      <c r="E735">
        <f>MONTH(C735)</f>
        <v>2</v>
      </c>
      <c r="F735" t="str">
        <f>TEXT(Table1[[#This Row],[Order Date]],"mmm")</f>
        <v>Feb</v>
      </c>
      <c r="G735" t="str">
        <f>TEXT(Table1[[#This Row],[Order Date]],"ddd")</f>
        <v>Fri</v>
      </c>
      <c r="H735" s="1">
        <v>42780</v>
      </c>
      <c r="I735" t="s">
        <v>49</v>
      </c>
      <c r="J735" t="s">
        <v>3979</v>
      </c>
      <c r="K735" t="s">
        <v>3980</v>
      </c>
      <c r="L735" t="s">
        <v>101</v>
      </c>
      <c r="M735" t="s">
        <v>26</v>
      </c>
      <c r="N735" t="s">
        <v>3981</v>
      </c>
      <c r="O735" t="s">
        <v>42</v>
      </c>
      <c r="P735">
        <v>92677</v>
      </c>
      <c r="Q735" t="s">
        <v>43</v>
      </c>
      <c r="R735" t="s">
        <v>2195</v>
      </c>
      <c r="S735" t="s">
        <v>31</v>
      </c>
      <c r="T735" t="s">
        <v>32</v>
      </c>
      <c r="U735" t="s">
        <v>2196</v>
      </c>
      <c r="V735" s="3">
        <v>203.983</v>
      </c>
      <c r="W735">
        <v>2</v>
      </c>
      <c r="X735" s="2">
        <v>0.15</v>
      </c>
      <c r="Y735" s="13">
        <v>16.7986</v>
      </c>
      <c r="Z735" s="2">
        <f>Y735/V735</f>
        <v>8.2352941176470587E-2</v>
      </c>
    </row>
    <row r="736" spans="1:26" x14ac:dyDescent="0.25">
      <c r="A736">
        <v>1536</v>
      </c>
      <c r="B736" t="s">
        <v>3982</v>
      </c>
      <c r="C736" s="1">
        <v>42672</v>
      </c>
      <c r="D736">
        <f>YEAR(C736)</f>
        <v>2016</v>
      </c>
      <c r="E736">
        <f>MONTH(C736)</f>
        <v>10</v>
      </c>
      <c r="F736" t="str">
        <f>TEXT(Table1[[#This Row],[Order Date]],"mmm")</f>
        <v>Oct</v>
      </c>
      <c r="G736" t="str">
        <f>TEXT(Table1[[#This Row],[Order Date]],"ddd")</f>
        <v>Sat</v>
      </c>
      <c r="H736" s="1">
        <v>42676</v>
      </c>
      <c r="I736" t="s">
        <v>49</v>
      </c>
      <c r="J736" t="s">
        <v>3983</v>
      </c>
      <c r="K736" t="s">
        <v>3984</v>
      </c>
      <c r="L736" t="s">
        <v>40</v>
      </c>
      <c r="M736" t="s">
        <v>26</v>
      </c>
      <c r="N736" t="s">
        <v>3985</v>
      </c>
      <c r="O736" t="s">
        <v>781</v>
      </c>
      <c r="P736">
        <v>8302</v>
      </c>
      <c r="Q736" t="s">
        <v>145</v>
      </c>
      <c r="R736" t="s">
        <v>3986</v>
      </c>
      <c r="S736" t="s">
        <v>45</v>
      </c>
      <c r="T736" t="s">
        <v>58</v>
      </c>
      <c r="U736" t="s">
        <v>3987</v>
      </c>
      <c r="V736" s="3">
        <v>40.74</v>
      </c>
      <c r="W736">
        <v>3</v>
      </c>
      <c r="X736" s="2">
        <v>0</v>
      </c>
      <c r="Y736" s="13">
        <v>0.40739999999999998</v>
      </c>
      <c r="Z736" s="2">
        <f>Y736/V736</f>
        <v>9.9999999999999985E-3</v>
      </c>
    </row>
    <row r="737" spans="1:26" x14ac:dyDescent="0.25">
      <c r="A737">
        <v>1538</v>
      </c>
      <c r="B737" t="s">
        <v>3990</v>
      </c>
      <c r="C737" s="1">
        <v>42993</v>
      </c>
      <c r="D737">
        <f>YEAR(C737)</f>
        <v>2017</v>
      </c>
      <c r="E737">
        <f>MONTH(C737)</f>
        <v>9</v>
      </c>
      <c r="F737" t="str">
        <f>TEXT(Table1[[#This Row],[Order Date]],"mmm")</f>
        <v>Sep</v>
      </c>
      <c r="G737" t="str">
        <f>TEXT(Table1[[#This Row],[Order Date]],"ddd")</f>
        <v>Fri</v>
      </c>
      <c r="H737" s="1">
        <v>42995</v>
      </c>
      <c r="I737" t="s">
        <v>22</v>
      </c>
      <c r="J737" t="s">
        <v>3991</v>
      </c>
      <c r="K737" t="s">
        <v>3992</v>
      </c>
      <c r="L737" t="s">
        <v>25</v>
      </c>
      <c r="M737" t="s">
        <v>26</v>
      </c>
      <c r="N737" t="s">
        <v>3993</v>
      </c>
      <c r="O737" t="s">
        <v>1231</v>
      </c>
      <c r="P737">
        <v>2149</v>
      </c>
      <c r="Q737" t="s">
        <v>145</v>
      </c>
      <c r="R737" t="s">
        <v>3355</v>
      </c>
      <c r="S737" t="s">
        <v>70</v>
      </c>
      <c r="T737" t="s">
        <v>71</v>
      </c>
      <c r="U737" t="s">
        <v>3356</v>
      </c>
      <c r="V737" s="3">
        <v>39.99</v>
      </c>
      <c r="W737">
        <v>1</v>
      </c>
      <c r="X737" s="2">
        <v>0</v>
      </c>
      <c r="Y737" s="13">
        <v>11.597099999999999</v>
      </c>
      <c r="Z737" s="2">
        <f>Y737/V737</f>
        <v>0.28999999999999998</v>
      </c>
    </row>
    <row r="738" spans="1:26" x14ac:dyDescent="0.25">
      <c r="A738">
        <v>1542</v>
      </c>
      <c r="B738" t="s">
        <v>3994</v>
      </c>
      <c r="C738" s="1">
        <v>41709</v>
      </c>
      <c r="D738">
        <f>YEAR(C738)</f>
        <v>2014</v>
      </c>
      <c r="E738">
        <f>MONTH(C738)</f>
        <v>3</v>
      </c>
      <c r="F738" t="str">
        <f>TEXT(Table1[[#This Row],[Order Date]],"mmm")</f>
        <v>Mar</v>
      </c>
      <c r="G738" t="str">
        <f>TEXT(Table1[[#This Row],[Order Date]],"ddd")</f>
        <v>Tue</v>
      </c>
      <c r="H738" s="1">
        <v>41714</v>
      </c>
      <c r="I738" t="s">
        <v>22</v>
      </c>
      <c r="J738" t="s">
        <v>1969</v>
      </c>
      <c r="K738" t="s">
        <v>1970</v>
      </c>
      <c r="L738" t="s">
        <v>25</v>
      </c>
      <c r="M738" t="s">
        <v>26</v>
      </c>
      <c r="N738" t="s">
        <v>490</v>
      </c>
      <c r="O738" t="s">
        <v>491</v>
      </c>
      <c r="P738">
        <v>43229</v>
      </c>
      <c r="Q738" t="s">
        <v>145</v>
      </c>
      <c r="R738" t="s">
        <v>3995</v>
      </c>
      <c r="S738" t="s">
        <v>31</v>
      </c>
      <c r="T738" t="s">
        <v>64</v>
      </c>
      <c r="U738" t="s">
        <v>1271</v>
      </c>
      <c r="V738" s="3">
        <v>8.32</v>
      </c>
      <c r="W738">
        <v>5</v>
      </c>
      <c r="X738" s="2">
        <v>0.2</v>
      </c>
      <c r="Y738" s="13">
        <v>2.2879999999999998</v>
      </c>
      <c r="Z738" s="2">
        <f>Y738/V738</f>
        <v>0.27499999999999997</v>
      </c>
    </row>
    <row r="739" spans="1:26" x14ac:dyDescent="0.25">
      <c r="A739">
        <v>1544</v>
      </c>
      <c r="B739" t="s">
        <v>3996</v>
      </c>
      <c r="C739" s="1">
        <v>41674</v>
      </c>
      <c r="D739">
        <f>YEAR(C739)</f>
        <v>2014</v>
      </c>
      <c r="E739">
        <f>MONTH(C739)</f>
        <v>2</v>
      </c>
      <c r="F739" t="str">
        <f>TEXT(Table1[[#This Row],[Order Date]],"mmm")</f>
        <v>Feb</v>
      </c>
      <c r="G739" t="str">
        <f>TEXT(Table1[[#This Row],[Order Date]],"ddd")</f>
        <v>Tue</v>
      </c>
      <c r="H739" s="1">
        <v>41678</v>
      </c>
      <c r="I739" t="s">
        <v>49</v>
      </c>
      <c r="J739" t="s">
        <v>3997</v>
      </c>
      <c r="K739" t="s">
        <v>3998</v>
      </c>
      <c r="L739" t="s">
        <v>101</v>
      </c>
      <c r="M739" t="s">
        <v>26</v>
      </c>
      <c r="N739" t="s">
        <v>941</v>
      </c>
      <c r="O739" t="s">
        <v>42</v>
      </c>
      <c r="P739">
        <v>92024</v>
      </c>
      <c r="Q739" t="s">
        <v>43</v>
      </c>
      <c r="R739" t="s">
        <v>2519</v>
      </c>
      <c r="S739" t="s">
        <v>45</v>
      </c>
      <c r="T739" t="s">
        <v>74</v>
      </c>
      <c r="U739" t="s">
        <v>2520</v>
      </c>
      <c r="V739" s="3">
        <v>82.896000000000001</v>
      </c>
      <c r="W739">
        <v>3</v>
      </c>
      <c r="X739" s="2">
        <v>0.2</v>
      </c>
      <c r="Y739" s="13">
        <v>29.0136</v>
      </c>
      <c r="Z739" s="2">
        <f>Y739/V739</f>
        <v>0.35</v>
      </c>
    </row>
    <row r="740" spans="1:26" x14ac:dyDescent="0.25">
      <c r="A740">
        <v>1546</v>
      </c>
      <c r="B740" t="s">
        <v>3999</v>
      </c>
      <c r="C740" s="1">
        <v>42004</v>
      </c>
      <c r="D740">
        <f>YEAR(C740)</f>
        <v>2014</v>
      </c>
      <c r="E740">
        <f>MONTH(C740)</f>
        <v>12</v>
      </c>
      <c r="F740" t="str">
        <f>TEXT(Table1[[#This Row],[Order Date]],"mmm")</f>
        <v>Dec</v>
      </c>
      <c r="G740" t="str">
        <f>TEXT(Table1[[#This Row],[Order Date]],"ddd")</f>
        <v>Wed</v>
      </c>
      <c r="H740" s="1">
        <v>42008</v>
      </c>
      <c r="I740" t="s">
        <v>22</v>
      </c>
      <c r="J740" t="s">
        <v>2701</v>
      </c>
      <c r="K740" t="s">
        <v>2702</v>
      </c>
      <c r="L740" t="s">
        <v>40</v>
      </c>
      <c r="M740" t="s">
        <v>26</v>
      </c>
      <c r="N740" t="s">
        <v>4000</v>
      </c>
      <c r="O740" t="s">
        <v>264</v>
      </c>
      <c r="P740">
        <v>13601</v>
      </c>
      <c r="Q740" t="s">
        <v>145</v>
      </c>
      <c r="R740" t="s">
        <v>757</v>
      </c>
      <c r="S740" t="s">
        <v>31</v>
      </c>
      <c r="T740" t="s">
        <v>32</v>
      </c>
      <c r="U740" t="s">
        <v>758</v>
      </c>
      <c r="V740" s="3">
        <v>1573.4880000000001</v>
      </c>
      <c r="W740">
        <v>7</v>
      </c>
      <c r="X740" s="2">
        <v>0.2</v>
      </c>
      <c r="Y740" s="13">
        <v>196.68600000000001</v>
      </c>
      <c r="Z740" s="2">
        <f>Y740/V740</f>
        <v>0.125</v>
      </c>
    </row>
    <row r="741" spans="1:26" x14ac:dyDescent="0.25">
      <c r="A741">
        <v>1547</v>
      </c>
      <c r="B741" t="s">
        <v>4001</v>
      </c>
      <c r="C741" s="1">
        <v>42331</v>
      </c>
      <c r="D741">
        <f>YEAR(C741)</f>
        <v>2015</v>
      </c>
      <c r="E741">
        <f>MONTH(C741)</f>
        <v>11</v>
      </c>
      <c r="F741" t="str">
        <f>TEXT(Table1[[#This Row],[Order Date]],"mmm")</f>
        <v>Nov</v>
      </c>
      <c r="G741" t="str">
        <f>TEXT(Table1[[#This Row],[Order Date]],"ddd")</f>
        <v>Mon</v>
      </c>
      <c r="H741" s="1">
        <v>42335</v>
      </c>
      <c r="I741" t="s">
        <v>49</v>
      </c>
      <c r="J741" t="s">
        <v>1256</v>
      </c>
      <c r="K741" t="s">
        <v>1257</v>
      </c>
      <c r="L741" t="s">
        <v>40</v>
      </c>
      <c r="M741" t="s">
        <v>26</v>
      </c>
      <c r="N741" t="s">
        <v>671</v>
      </c>
      <c r="O741" t="s">
        <v>103</v>
      </c>
      <c r="P741">
        <v>78207</v>
      </c>
      <c r="Q741" t="s">
        <v>104</v>
      </c>
      <c r="R741" t="s">
        <v>3484</v>
      </c>
      <c r="S741" t="s">
        <v>45</v>
      </c>
      <c r="T741" t="s">
        <v>89</v>
      </c>
      <c r="U741" t="s">
        <v>3485</v>
      </c>
      <c r="V741" s="3">
        <v>335.52</v>
      </c>
      <c r="W741">
        <v>4</v>
      </c>
      <c r="X741" s="2">
        <v>0.2</v>
      </c>
      <c r="Y741" s="13">
        <v>117.432</v>
      </c>
      <c r="Z741" s="2">
        <f>Y741/V741</f>
        <v>0.35000000000000003</v>
      </c>
    </row>
    <row r="742" spans="1:26" x14ac:dyDescent="0.25">
      <c r="A742">
        <v>1550</v>
      </c>
      <c r="B742" t="s">
        <v>4004</v>
      </c>
      <c r="C742" s="1">
        <v>41826</v>
      </c>
      <c r="D742">
        <f>YEAR(C742)</f>
        <v>2014</v>
      </c>
      <c r="E742">
        <f>MONTH(C742)</f>
        <v>7</v>
      </c>
      <c r="F742" t="str">
        <f>TEXT(Table1[[#This Row],[Order Date]],"mmm")</f>
        <v>Jul</v>
      </c>
      <c r="G742" t="str">
        <f>TEXT(Table1[[#This Row],[Order Date]],"ddd")</f>
        <v>Sun</v>
      </c>
      <c r="H742" s="1">
        <v>41828</v>
      </c>
      <c r="I742" t="s">
        <v>185</v>
      </c>
      <c r="J742" t="s">
        <v>1800</v>
      </c>
      <c r="K742" t="s">
        <v>1801</v>
      </c>
      <c r="L742" t="s">
        <v>25</v>
      </c>
      <c r="M742" t="s">
        <v>26</v>
      </c>
      <c r="N742" t="s">
        <v>263</v>
      </c>
      <c r="O742" t="s">
        <v>264</v>
      </c>
      <c r="P742">
        <v>10011</v>
      </c>
      <c r="Q742" t="s">
        <v>145</v>
      </c>
      <c r="R742" t="s">
        <v>3373</v>
      </c>
      <c r="S742" t="s">
        <v>70</v>
      </c>
      <c r="T742" t="s">
        <v>1202</v>
      </c>
      <c r="U742" t="s">
        <v>3374</v>
      </c>
      <c r="V742" s="3">
        <v>559.99199999999996</v>
      </c>
      <c r="W742">
        <v>1</v>
      </c>
      <c r="X742" s="2">
        <v>0.2</v>
      </c>
      <c r="Y742" s="13">
        <v>174.9975</v>
      </c>
      <c r="Z742" s="2">
        <f>Y742/V742</f>
        <v>0.3125</v>
      </c>
    </row>
    <row r="743" spans="1:26" x14ac:dyDescent="0.25">
      <c r="A743">
        <v>1551</v>
      </c>
      <c r="B743" t="s">
        <v>4005</v>
      </c>
      <c r="C743" s="1">
        <v>43052</v>
      </c>
      <c r="D743">
        <f>YEAR(C743)</f>
        <v>2017</v>
      </c>
      <c r="E743">
        <f>MONTH(C743)</f>
        <v>11</v>
      </c>
      <c r="F743" t="str">
        <f>TEXT(Table1[[#This Row],[Order Date]],"mmm")</f>
        <v>Nov</v>
      </c>
      <c r="G743" t="str">
        <f>TEXT(Table1[[#This Row],[Order Date]],"ddd")</f>
        <v>Mon</v>
      </c>
      <c r="H743" s="1">
        <v>43057</v>
      </c>
      <c r="I743" t="s">
        <v>22</v>
      </c>
      <c r="J743" t="s">
        <v>3816</v>
      </c>
      <c r="K743" t="s">
        <v>3817</v>
      </c>
      <c r="L743" t="s">
        <v>101</v>
      </c>
      <c r="M743" t="s">
        <v>26</v>
      </c>
      <c r="N743" t="s">
        <v>181</v>
      </c>
      <c r="O743" t="s">
        <v>103</v>
      </c>
      <c r="P743">
        <v>77095</v>
      </c>
      <c r="Q743" t="s">
        <v>104</v>
      </c>
      <c r="R743" t="s">
        <v>4006</v>
      </c>
      <c r="S743" t="s">
        <v>45</v>
      </c>
      <c r="T743" t="s">
        <v>77</v>
      </c>
      <c r="U743" t="s">
        <v>4007</v>
      </c>
      <c r="V743" s="3">
        <v>9.3239999999999998</v>
      </c>
      <c r="W743">
        <v>6</v>
      </c>
      <c r="X743" s="2">
        <v>0.8</v>
      </c>
      <c r="Y743" s="13">
        <v>-24.708600000000001</v>
      </c>
      <c r="Z743" s="2">
        <f>Y743/V743</f>
        <v>-2.65</v>
      </c>
    </row>
    <row r="744" spans="1:26" x14ac:dyDescent="0.25">
      <c r="A744">
        <v>1552</v>
      </c>
      <c r="B744" t="s">
        <v>4008</v>
      </c>
      <c r="C744" s="1">
        <v>42538</v>
      </c>
      <c r="D744">
        <f>YEAR(C744)</f>
        <v>2016</v>
      </c>
      <c r="E744">
        <f>MONTH(C744)</f>
        <v>6</v>
      </c>
      <c r="F744" t="str">
        <f>TEXT(Table1[[#This Row],[Order Date]],"mmm")</f>
        <v>Jun</v>
      </c>
      <c r="G744" t="str">
        <f>TEXT(Table1[[#This Row],[Order Date]],"ddd")</f>
        <v>Fri</v>
      </c>
      <c r="H744" s="1">
        <v>42543</v>
      </c>
      <c r="I744" t="s">
        <v>49</v>
      </c>
      <c r="J744" t="s">
        <v>4009</v>
      </c>
      <c r="K744" t="s">
        <v>4010</v>
      </c>
      <c r="L744" t="s">
        <v>25</v>
      </c>
      <c r="M744" t="s">
        <v>26</v>
      </c>
      <c r="N744" t="s">
        <v>941</v>
      </c>
      <c r="O744" t="s">
        <v>42</v>
      </c>
      <c r="P744">
        <v>92024</v>
      </c>
      <c r="Q744" t="s">
        <v>43</v>
      </c>
      <c r="R744" t="s">
        <v>3688</v>
      </c>
      <c r="S744" t="s">
        <v>45</v>
      </c>
      <c r="T744" t="s">
        <v>89</v>
      </c>
      <c r="U744" t="s">
        <v>3689</v>
      </c>
      <c r="V744" s="3">
        <v>111.96</v>
      </c>
      <c r="W744">
        <v>2</v>
      </c>
      <c r="X744" s="2">
        <v>0</v>
      </c>
      <c r="Y744" s="13">
        <v>54.860399999999998</v>
      </c>
      <c r="Z744" s="2">
        <f>Y744/V744</f>
        <v>0.49</v>
      </c>
    </row>
    <row r="745" spans="1:26" x14ac:dyDescent="0.25">
      <c r="A745">
        <v>1553</v>
      </c>
      <c r="B745" t="s">
        <v>4011</v>
      </c>
      <c r="C745" s="1">
        <v>41762</v>
      </c>
      <c r="D745">
        <f>YEAR(C745)</f>
        <v>2014</v>
      </c>
      <c r="E745">
        <f>MONTH(C745)</f>
        <v>5</v>
      </c>
      <c r="F745" t="str">
        <f>TEXT(Table1[[#This Row],[Order Date]],"mmm")</f>
        <v>May</v>
      </c>
      <c r="G745" t="str">
        <f>TEXT(Table1[[#This Row],[Order Date]],"ddd")</f>
        <v>Sat</v>
      </c>
      <c r="H745" s="1">
        <v>41764</v>
      </c>
      <c r="I745" t="s">
        <v>185</v>
      </c>
      <c r="J745" t="s">
        <v>1583</v>
      </c>
      <c r="K745" t="s">
        <v>1584</v>
      </c>
      <c r="L745" t="s">
        <v>101</v>
      </c>
      <c r="M745" t="s">
        <v>26</v>
      </c>
      <c r="N745" t="s">
        <v>4012</v>
      </c>
      <c r="O745" t="s">
        <v>113</v>
      </c>
      <c r="P745">
        <v>54915</v>
      </c>
      <c r="Q745" t="s">
        <v>104</v>
      </c>
      <c r="R745" t="s">
        <v>4013</v>
      </c>
      <c r="S745" t="s">
        <v>45</v>
      </c>
      <c r="T745" t="s">
        <v>46</v>
      </c>
      <c r="U745" t="s">
        <v>4014</v>
      </c>
      <c r="V745" s="3">
        <v>21.56</v>
      </c>
      <c r="W745">
        <v>7</v>
      </c>
      <c r="X745" s="2">
        <v>0</v>
      </c>
      <c r="Y745" s="13">
        <v>10.348800000000001</v>
      </c>
      <c r="Z745" s="2">
        <f>Y745/V745</f>
        <v>0.48000000000000004</v>
      </c>
    </row>
    <row r="746" spans="1:26" x14ac:dyDescent="0.25">
      <c r="A746">
        <v>1554</v>
      </c>
      <c r="B746" t="s">
        <v>4015</v>
      </c>
      <c r="C746" s="1">
        <v>43024</v>
      </c>
      <c r="D746">
        <f>YEAR(C746)</f>
        <v>2017</v>
      </c>
      <c r="E746">
        <f>MONTH(C746)</f>
        <v>10</v>
      </c>
      <c r="F746" t="str">
        <f>TEXT(Table1[[#This Row],[Order Date]],"mmm")</f>
        <v>Oct</v>
      </c>
      <c r="G746" t="str">
        <f>TEXT(Table1[[#This Row],[Order Date]],"ddd")</f>
        <v>Mon</v>
      </c>
      <c r="H746" s="1">
        <v>43029</v>
      </c>
      <c r="I746" t="s">
        <v>49</v>
      </c>
      <c r="J746" t="s">
        <v>4016</v>
      </c>
      <c r="K746" t="s">
        <v>4017</v>
      </c>
      <c r="L746" t="s">
        <v>25</v>
      </c>
      <c r="M746" t="s">
        <v>26</v>
      </c>
      <c r="N746" t="s">
        <v>1448</v>
      </c>
      <c r="O746" t="s">
        <v>28</v>
      </c>
      <c r="P746">
        <v>40475</v>
      </c>
      <c r="Q746" t="s">
        <v>29</v>
      </c>
      <c r="R746" t="s">
        <v>2641</v>
      </c>
      <c r="S746" t="s">
        <v>45</v>
      </c>
      <c r="T746" t="s">
        <v>74</v>
      </c>
      <c r="U746" t="s">
        <v>2642</v>
      </c>
      <c r="V746" s="3">
        <v>124.75</v>
      </c>
      <c r="W746">
        <v>5</v>
      </c>
      <c r="X746" s="2">
        <v>0</v>
      </c>
      <c r="Y746" s="13">
        <v>57.384999999999998</v>
      </c>
      <c r="Z746" s="2">
        <f>Y746/V746</f>
        <v>0.45999999999999996</v>
      </c>
    </row>
    <row r="747" spans="1:26" x14ac:dyDescent="0.25">
      <c r="A747">
        <v>1555</v>
      </c>
      <c r="B747" t="s">
        <v>4018</v>
      </c>
      <c r="C747" s="1">
        <v>42041</v>
      </c>
      <c r="D747">
        <f>YEAR(C747)</f>
        <v>2015</v>
      </c>
      <c r="E747">
        <f>MONTH(C747)</f>
        <v>2</v>
      </c>
      <c r="F747" t="str">
        <f>TEXT(Table1[[#This Row],[Order Date]],"mmm")</f>
        <v>Feb</v>
      </c>
      <c r="G747" t="str">
        <f>TEXT(Table1[[#This Row],[Order Date]],"ddd")</f>
        <v>Fri</v>
      </c>
      <c r="H747" s="1">
        <v>42048</v>
      </c>
      <c r="I747" t="s">
        <v>49</v>
      </c>
      <c r="J747" t="s">
        <v>840</v>
      </c>
      <c r="K747" t="s">
        <v>841</v>
      </c>
      <c r="L747" t="s">
        <v>40</v>
      </c>
      <c r="M747" t="s">
        <v>26</v>
      </c>
      <c r="N747" t="s">
        <v>4019</v>
      </c>
      <c r="O747" t="s">
        <v>95</v>
      </c>
      <c r="P747">
        <v>98006</v>
      </c>
      <c r="Q747" t="s">
        <v>43</v>
      </c>
      <c r="R747" t="s">
        <v>4020</v>
      </c>
      <c r="S747" t="s">
        <v>45</v>
      </c>
      <c r="T747" t="s">
        <v>67</v>
      </c>
      <c r="U747" t="s">
        <v>4021</v>
      </c>
      <c r="V747" s="3">
        <v>5.28</v>
      </c>
      <c r="W747">
        <v>3</v>
      </c>
      <c r="X747" s="2">
        <v>0</v>
      </c>
      <c r="Y747" s="13">
        <v>1.5311999999999999</v>
      </c>
      <c r="Z747" s="2">
        <f>Y747/V747</f>
        <v>0.28999999999999998</v>
      </c>
    </row>
    <row r="748" spans="1:26" x14ac:dyDescent="0.25">
      <c r="A748">
        <v>1556</v>
      </c>
      <c r="B748" t="s">
        <v>4022</v>
      </c>
      <c r="C748" s="1">
        <v>42982</v>
      </c>
      <c r="D748">
        <f>YEAR(C748)</f>
        <v>2017</v>
      </c>
      <c r="E748">
        <f>MONTH(C748)</f>
        <v>9</v>
      </c>
      <c r="F748" t="str">
        <f>TEXT(Table1[[#This Row],[Order Date]],"mmm")</f>
        <v>Sep</v>
      </c>
      <c r="G748" t="str">
        <f>TEXT(Table1[[#This Row],[Order Date]],"ddd")</f>
        <v>Mon</v>
      </c>
      <c r="H748" s="1">
        <v>42986</v>
      </c>
      <c r="I748" t="s">
        <v>49</v>
      </c>
      <c r="J748" t="s">
        <v>4023</v>
      </c>
      <c r="K748" t="s">
        <v>4024</v>
      </c>
      <c r="L748" t="s">
        <v>25</v>
      </c>
      <c r="M748" t="s">
        <v>26</v>
      </c>
      <c r="N748" t="s">
        <v>1159</v>
      </c>
      <c r="O748" t="s">
        <v>264</v>
      </c>
      <c r="P748">
        <v>11561</v>
      </c>
      <c r="Q748" t="s">
        <v>145</v>
      </c>
      <c r="R748" t="s">
        <v>227</v>
      </c>
      <c r="S748" t="s">
        <v>70</v>
      </c>
      <c r="T748" t="s">
        <v>158</v>
      </c>
      <c r="U748" t="s">
        <v>228</v>
      </c>
      <c r="V748" s="3">
        <v>91.96</v>
      </c>
      <c r="W748">
        <v>4</v>
      </c>
      <c r="X748" s="2">
        <v>0</v>
      </c>
      <c r="Y748" s="13">
        <v>39.5428</v>
      </c>
      <c r="Z748" s="2">
        <f>Y748/V748</f>
        <v>0.43000000000000005</v>
      </c>
    </row>
    <row r="749" spans="1:26" x14ac:dyDescent="0.25">
      <c r="A749">
        <v>1557</v>
      </c>
      <c r="B749" t="s">
        <v>4025</v>
      </c>
      <c r="C749" s="1">
        <v>42499</v>
      </c>
      <c r="D749">
        <f>YEAR(C749)</f>
        <v>2016</v>
      </c>
      <c r="E749">
        <f>MONTH(C749)</f>
        <v>5</v>
      </c>
      <c r="F749" t="str">
        <f>TEXT(Table1[[#This Row],[Order Date]],"mmm")</f>
        <v>May</v>
      </c>
      <c r="G749" t="str">
        <f>TEXT(Table1[[#This Row],[Order Date]],"ddd")</f>
        <v>Mon</v>
      </c>
      <c r="H749" s="1">
        <v>42505</v>
      </c>
      <c r="I749" t="s">
        <v>49</v>
      </c>
      <c r="J749" t="s">
        <v>4026</v>
      </c>
      <c r="K749" t="s">
        <v>4027</v>
      </c>
      <c r="L749" t="s">
        <v>25</v>
      </c>
      <c r="M749" t="s">
        <v>26</v>
      </c>
      <c r="N749" t="s">
        <v>143</v>
      </c>
      <c r="O749" t="s">
        <v>144</v>
      </c>
      <c r="P749">
        <v>19140</v>
      </c>
      <c r="Q749" t="s">
        <v>145</v>
      </c>
      <c r="R749" t="s">
        <v>4028</v>
      </c>
      <c r="S749" t="s">
        <v>45</v>
      </c>
      <c r="T749" t="s">
        <v>170</v>
      </c>
      <c r="U749" t="s">
        <v>662</v>
      </c>
      <c r="V749" s="3">
        <v>9.3439999999999994</v>
      </c>
      <c r="W749">
        <v>1</v>
      </c>
      <c r="X749" s="2">
        <v>0.2</v>
      </c>
      <c r="Y749" s="13">
        <v>3.504</v>
      </c>
      <c r="Z749" s="2">
        <f>Y749/V749</f>
        <v>0.375</v>
      </c>
    </row>
    <row r="750" spans="1:26" x14ac:dyDescent="0.25">
      <c r="A750">
        <v>1559</v>
      </c>
      <c r="B750" t="s">
        <v>4031</v>
      </c>
      <c r="C750" s="1">
        <v>42079</v>
      </c>
      <c r="D750">
        <f>YEAR(C750)</f>
        <v>2015</v>
      </c>
      <c r="E750">
        <f>MONTH(C750)</f>
        <v>3</v>
      </c>
      <c r="F750" t="str">
        <f>TEXT(Table1[[#This Row],[Order Date]],"mmm")</f>
        <v>Mar</v>
      </c>
      <c r="G750" t="str">
        <f>TEXT(Table1[[#This Row],[Order Date]],"ddd")</f>
        <v>Mon</v>
      </c>
      <c r="H750" s="1">
        <v>42081</v>
      </c>
      <c r="I750" t="s">
        <v>22</v>
      </c>
      <c r="J750" t="s">
        <v>1618</v>
      </c>
      <c r="K750" t="s">
        <v>1619</v>
      </c>
      <c r="L750" t="s">
        <v>25</v>
      </c>
      <c r="M750" t="s">
        <v>26</v>
      </c>
      <c r="N750" t="s">
        <v>94</v>
      </c>
      <c r="O750" t="s">
        <v>95</v>
      </c>
      <c r="P750">
        <v>98103</v>
      </c>
      <c r="Q750" t="s">
        <v>43</v>
      </c>
      <c r="R750" t="s">
        <v>3729</v>
      </c>
      <c r="S750" t="s">
        <v>31</v>
      </c>
      <c r="T750" t="s">
        <v>55</v>
      </c>
      <c r="U750" t="s">
        <v>3201</v>
      </c>
      <c r="V750" s="3">
        <v>171.96</v>
      </c>
      <c r="W750">
        <v>2</v>
      </c>
      <c r="X750" s="2">
        <v>0</v>
      </c>
      <c r="Y750" s="13">
        <v>44.709600000000002</v>
      </c>
      <c r="Z750" s="2">
        <f>Y750/V750</f>
        <v>0.26</v>
      </c>
    </row>
    <row r="751" spans="1:26" x14ac:dyDescent="0.25">
      <c r="A751">
        <v>1560</v>
      </c>
      <c r="B751" t="s">
        <v>4032</v>
      </c>
      <c r="C751" s="1">
        <v>42469</v>
      </c>
      <c r="D751">
        <f>YEAR(C751)</f>
        <v>2016</v>
      </c>
      <c r="E751">
        <f>MONTH(C751)</f>
        <v>4</v>
      </c>
      <c r="F751" t="str">
        <f>TEXT(Table1[[#This Row],[Order Date]],"mmm")</f>
        <v>Apr</v>
      </c>
      <c r="G751" t="str">
        <f>TEXT(Table1[[#This Row],[Order Date]],"ddd")</f>
        <v>Sat</v>
      </c>
      <c r="H751" s="1">
        <v>42473</v>
      </c>
      <c r="I751" t="s">
        <v>49</v>
      </c>
      <c r="J751" t="s">
        <v>4033</v>
      </c>
      <c r="K751" t="s">
        <v>4034</v>
      </c>
      <c r="L751" t="s">
        <v>40</v>
      </c>
      <c r="M751" t="s">
        <v>26</v>
      </c>
      <c r="N751" t="s">
        <v>94</v>
      </c>
      <c r="O751" t="s">
        <v>95</v>
      </c>
      <c r="P751">
        <v>98103</v>
      </c>
      <c r="Q751" t="s">
        <v>43</v>
      </c>
      <c r="R751" t="s">
        <v>2663</v>
      </c>
      <c r="S751" t="s">
        <v>45</v>
      </c>
      <c r="T751" t="s">
        <v>74</v>
      </c>
      <c r="U751" t="s">
        <v>2664</v>
      </c>
      <c r="V751" s="3">
        <v>35.351999999999997</v>
      </c>
      <c r="W751">
        <v>9</v>
      </c>
      <c r="X751" s="2">
        <v>0.2</v>
      </c>
      <c r="Y751" s="13">
        <v>12.815099999999999</v>
      </c>
      <c r="Z751" s="2">
        <f>Y751/V751</f>
        <v>0.36249999999999999</v>
      </c>
    </row>
    <row r="752" spans="1:26" x14ac:dyDescent="0.25">
      <c r="A752">
        <v>1561</v>
      </c>
      <c r="B752" t="s">
        <v>4035</v>
      </c>
      <c r="C752" s="1">
        <v>41733</v>
      </c>
      <c r="D752">
        <f>YEAR(C752)</f>
        <v>2014</v>
      </c>
      <c r="E752">
        <f>MONTH(C752)</f>
        <v>4</v>
      </c>
      <c r="F752" t="str">
        <f>TEXT(Table1[[#This Row],[Order Date]],"mmm")</f>
        <v>Apr</v>
      </c>
      <c r="G752" t="str">
        <f>TEXT(Table1[[#This Row],[Order Date]],"ddd")</f>
        <v>Fri</v>
      </c>
      <c r="H752" s="1">
        <v>41738</v>
      </c>
      <c r="I752" t="s">
        <v>49</v>
      </c>
      <c r="J752" t="s">
        <v>2644</v>
      </c>
      <c r="K752" t="s">
        <v>2645</v>
      </c>
      <c r="L752" t="s">
        <v>101</v>
      </c>
      <c r="M752" t="s">
        <v>26</v>
      </c>
      <c r="N752" t="s">
        <v>126</v>
      </c>
      <c r="O752" t="s">
        <v>42</v>
      </c>
      <c r="P752">
        <v>94109</v>
      </c>
      <c r="Q752" t="s">
        <v>43</v>
      </c>
      <c r="R752" t="s">
        <v>4036</v>
      </c>
      <c r="S752" t="s">
        <v>45</v>
      </c>
      <c r="T752" t="s">
        <v>46</v>
      </c>
      <c r="U752" t="s">
        <v>4037</v>
      </c>
      <c r="V752" s="3">
        <v>18.899999999999999</v>
      </c>
      <c r="W752">
        <v>6</v>
      </c>
      <c r="X752" s="2">
        <v>0</v>
      </c>
      <c r="Y752" s="13">
        <v>9.0719999999999992</v>
      </c>
      <c r="Z752" s="2">
        <f>Y752/V752</f>
        <v>0.48</v>
      </c>
    </row>
    <row r="753" spans="1:26" x14ac:dyDescent="0.25">
      <c r="A753">
        <v>1562</v>
      </c>
      <c r="B753" t="s">
        <v>4038</v>
      </c>
      <c r="C753" s="1">
        <v>42983</v>
      </c>
      <c r="D753">
        <f>YEAR(C753)</f>
        <v>2017</v>
      </c>
      <c r="E753">
        <f>MONTH(C753)</f>
        <v>9</v>
      </c>
      <c r="F753" t="str">
        <f>TEXT(Table1[[#This Row],[Order Date]],"mmm")</f>
        <v>Sep</v>
      </c>
      <c r="G753" t="str">
        <f>TEXT(Table1[[#This Row],[Order Date]],"ddd")</f>
        <v>Tue</v>
      </c>
      <c r="H753" s="1">
        <v>42984</v>
      </c>
      <c r="I753" t="s">
        <v>185</v>
      </c>
      <c r="J753" t="s">
        <v>370</v>
      </c>
      <c r="K753" t="s">
        <v>371</v>
      </c>
      <c r="L753" t="s">
        <v>101</v>
      </c>
      <c r="M753" t="s">
        <v>26</v>
      </c>
      <c r="N753" t="s">
        <v>94</v>
      </c>
      <c r="O753" t="s">
        <v>95</v>
      </c>
      <c r="P753">
        <v>98115</v>
      </c>
      <c r="Q753" t="s">
        <v>43</v>
      </c>
      <c r="R753" t="s">
        <v>1268</v>
      </c>
      <c r="S753" t="s">
        <v>45</v>
      </c>
      <c r="T753" t="s">
        <v>67</v>
      </c>
      <c r="U753" t="s">
        <v>1269</v>
      </c>
      <c r="V753" s="3">
        <v>2.78</v>
      </c>
      <c r="W753">
        <v>1</v>
      </c>
      <c r="X753" s="2">
        <v>0</v>
      </c>
      <c r="Y753" s="13">
        <v>0.7228</v>
      </c>
      <c r="Z753" s="2">
        <f>Y753/V753</f>
        <v>0.26</v>
      </c>
    </row>
    <row r="754" spans="1:26" x14ac:dyDescent="0.25">
      <c r="A754">
        <v>1563</v>
      </c>
      <c r="B754" t="s">
        <v>4039</v>
      </c>
      <c r="C754" s="1">
        <v>42916</v>
      </c>
      <c r="D754">
        <f>YEAR(C754)</f>
        <v>2017</v>
      </c>
      <c r="E754">
        <f>MONTH(C754)</f>
        <v>6</v>
      </c>
      <c r="F754" t="str">
        <f>TEXT(Table1[[#This Row],[Order Date]],"mmm")</f>
        <v>Jun</v>
      </c>
      <c r="G754" t="str">
        <f>TEXT(Table1[[#This Row],[Order Date]],"ddd")</f>
        <v>Fri</v>
      </c>
      <c r="H754" s="1">
        <v>42916</v>
      </c>
      <c r="I754" t="s">
        <v>1276</v>
      </c>
      <c r="J754" t="s">
        <v>4040</v>
      </c>
      <c r="K754" t="s">
        <v>4041</v>
      </c>
      <c r="L754" t="s">
        <v>25</v>
      </c>
      <c r="M754" t="s">
        <v>26</v>
      </c>
      <c r="N754" t="s">
        <v>263</v>
      </c>
      <c r="O754" t="s">
        <v>264</v>
      </c>
      <c r="P754">
        <v>10011</v>
      </c>
      <c r="Q754" t="s">
        <v>145</v>
      </c>
      <c r="R754" t="s">
        <v>54</v>
      </c>
      <c r="S754" t="s">
        <v>31</v>
      </c>
      <c r="T754" t="s">
        <v>55</v>
      </c>
      <c r="U754" t="s">
        <v>56</v>
      </c>
      <c r="V754" s="3">
        <v>1044.6300000000001</v>
      </c>
      <c r="W754">
        <v>5</v>
      </c>
      <c r="X754" s="2">
        <v>0.4</v>
      </c>
      <c r="Y754" s="13">
        <v>-295.9785</v>
      </c>
      <c r="Z754" s="2">
        <f>Y754/V754</f>
        <v>-0.28333333333333333</v>
      </c>
    </row>
    <row r="755" spans="1:26" x14ac:dyDescent="0.25">
      <c r="A755">
        <v>1564</v>
      </c>
      <c r="B755" t="s">
        <v>4042</v>
      </c>
      <c r="C755" s="1">
        <v>42317</v>
      </c>
      <c r="D755">
        <f>YEAR(C755)</f>
        <v>2015</v>
      </c>
      <c r="E755">
        <f>MONTH(C755)</f>
        <v>11</v>
      </c>
      <c r="F755" t="str">
        <f>TEXT(Table1[[#This Row],[Order Date]],"mmm")</f>
        <v>Nov</v>
      </c>
      <c r="G755" t="str">
        <f>TEXT(Table1[[#This Row],[Order Date]],"ddd")</f>
        <v>Mon</v>
      </c>
      <c r="H755" s="1">
        <v>42317</v>
      </c>
      <c r="I755" t="s">
        <v>1276</v>
      </c>
      <c r="J755" t="s">
        <v>4043</v>
      </c>
      <c r="K755" t="s">
        <v>4044</v>
      </c>
      <c r="L755" t="s">
        <v>25</v>
      </c>
      <c r="M755" t="s">
        <v>26</v>
      </c>
      <c r="N755" t="s">
        <v>143</v>
      </c>
      <c r="O755" t="s">
        <v>144</v>
      </c>
      <c r="P755">
        <v>19134</v>
      </c>
      <c r="Q755" t="s">
        <v>145</v>
      </c>
      <c r="R755" t="s">
        <v>862</v>
      </c>
      <c r="S755" t="s">
        <v>45</v>
      </c>
      <c r="T755" t="s">
        <v>89</v>
      </c>
      <c r="U755" t="s">
        <v>863</v>
      </c>
      <c r="V755" s="3">
        <v>11.352</v>
      </c>
      <c r="W755">
        <v>3</v>
      </c>
      <c r="X755" s="2">
        <v>0.2</v>
      </c>
      <c r="Y755" s="13">
        <v>4.1151</v>
      </c>
      <c r="Z755" s="2">
        <f>Y755/V755</f>
        <v>0.36249999999999999</v>
      </c>
    </row>
    <row r="756" spans="1:26" x14ac:dyDescent="0.25">
      <c r="A756">
        <v>1565</v>
      </c>
      <c r="B756" t="s">
        <v>4045</v>
      </c>
      <c r="C756" s="1">
        <v>41702</v>
      </c>
      <c r="D756">
        <f>YEAR(C756)</f>
        <v>2014</v>
      </c>
      <c r="E756">
        <f>MONTH(C756)</f>
        <v>3</v>
      </c>
      <c r="F756" t="str">
        <f>TEXT(Table1[[#This Row],[Order Date]],"mmm")</f>
        <v>Mar</v>
      </c>
      <c r="G756" t="str">
        <f>TEXT(Table1[[#This Row],[Order Date]],"ddd")</f>
        <v>Tue</v>
      </c>
      <c r="H756" s="1">
        <v>41702</v>
      </c>
      <c r="I756" t="s">
        <v>1276</v>
      </c>
      <c r="J756" t="s">
        <v>479</v>
      </c>
      <c r="K756" t="s">
        <v>480</v>
      </c>
      <c r="L756" t="s">
        <v>25</v>
      </c>
      <c r="M756" t="s">
        <v>26</v>
      </c>
      <c r="N756" t="s">
        <v>375</v>
      </c>
      <c r="O756" t="s">
        <v>376</v>
      </c>
      <c r="P756">
        <v>29203</v>
      </c>
      <c r="Q756" t="s">
        <v>29</v>
      </c>
      <c r="R756" t="s">
        <v>4046</v>
      </c>
      <c r="S756" t="s">
        <v>45</v>
      </c>
      <c r="T756" t="s">
        <v>58</v>
      </c>
      <c r="U756" t="s">
        <v>4047</v>
      </c>
      <c r="V756" s="3">
        <v>354.9</v>
      </c>
      <c r="W756">
        <v>5</v>
      </c>
      <c r="X756" s="2">
        <v>0</v>
      </c>
      <c r="Y756" s="13">
        <v>17.745000000000001</v>
      </c>
      <c r="Z756" s="2">
        <f>Y756/V756</f>
        <v>0.05</v>
      </c>
    </row>
    <row r="757" spans="1:26" x14ac:dyDescent="0.25">
      <c r="A757">
        <v>1566</v>
      </c>
      <c r="B757" t="s">
        <v>4048</v>
      </c>
      <c r="C757" s="1">
        <v>42082</v>
      </c>
      <c r="D757">
        <f>YEAR(C757)</f>
        <v>2015</v>
      </c>
      <c r="E757">
        <f>MONTH(C757)</f>
        <v>3</v>
      </c>
      <c r="F757" t="str">
        <f>TEXT(Table1[[#This Row],[Order Date]],"mmm")</f>
        <v>Mar</v>
      </c>
      <c r="G757" t="str">
        <f>TEXT(Table1[[#This Row],[Order Date]],"ddd")</f>
        <v>Thu</v>
      </c>
      <c r="H757" s="1">
        <v>42088</v>
      </c>
      <c r="I757" t="s">
        <v>49</v>
      </c>
      <c r="J757" t="s">
        <v>2213</v>
      </c>
      <c r="K757" t="s">
        <v>2214</v>
      </c>
      <c r="L757" t="s">
        <v>101</v>
      </c>
      <c r="M757" t="s">
        <v>26</v>
      </c>
      <c r="N757" t="s">
        <v>94</v>
      </c>
      <c r="O757" t="s">
        <v>95</v>
      </c>
      <c r="P757">
        <v>98105</v>
      </c>
      <c r="Q757" t="s">
        <v>43</v>
      </c>
      <c r="R757" t="s">
        <v>3302</v>
      </c>
      <c r="S757" t="s">
        <v>70</v>
      </c>
      <c r="T757" t="s">
        <v>71</v>
      </c>
      <c r="U757" t="s">
        <v>3303</v>
      </c>
      <c r="V757" s="3">
        <v>453.57600000000002</v>
      </c>
      <c r="W757">
        <v>3</v>
      </c>
      <c r="X757" s="2">
        <v>0.2</v>
      </c>
      <c r="Y757" s="13">
        <v>39.687899999999999</v>
      </c>
      <c r="Z757" s="2">
        <f>Y757/V757</f>
        <v>8.7499999999999994E-2</v>
      </c>
    </row>
    <row r="758" spans="1:26" x14ac:dyDescent="0.25">
      <c r="A758">
        <v>1567</v>
      </c>
      <c r="B758" t="s">
        <v>4049</v>
      </c>
      <c r="C758" s="1">
        <v>42337</v>
      </c>
      <c r="D758">
        <f>YEAR(C758)</f>
        <v>2015</v>
      </c>
      <c r="E758">
        <f>MONTH(C758)</f>
        <v>11</v>
      </c>
      <c r="F758" t="str">
        <f>TEXT(Table1[[#This Row],[Order Date]],"mmm")</f>
        <v>Nov</v>
      </c>
      <c r="G758" t="str">
        <f>TEXT(Table1[[#This Row],[Order Date]],"ddd")</f>
        <v>Sun</v>
      </c>
      <c r="H758" s="1">
        <v>42338</v>
      </c>
      <c r="I758" t="s">
        <v>185</v>
      </c>
      <c r="J758" t="s">
        <v>4050</v>
      </c>
      <c r="K758" t="s">
        <v>4051</v>
      </c>
      <c r="L758" t="s">
        <v>25</v>
      </c>
      <c r="M758" t="s">
        <v>26</v>
      </c>
      <c r="N758" t="s">
        <v>4052</v>
      </c>
      <c r="O758" t="s">
        <v>103</v>
      </c>
      <c r="P758">
        <v>75002</v>
      </c>
      <c r="Q758" t="s">
        <v>104</v>
      </c>
      <c r="R758" t="s">
        <v>4053</v>
      </c>
      <c r="S758" t="s">
        <v>70</v>
      </c>
      <c r="T758" t="s">
        <v>158</v>
      </c>
      <c r="U758" t="s">
        <v>4054</v>
      </c>
      <c r="V758" s="3">
        <v>21.48</v>
      </c>
      <c r="W758">
        <v>3</v>
      </c>
      <c r="X758" s="2">
        <v>0.2</v>
      </c>
      <c r="Y758" s="13">
        <v>-0.26850000000000002</v>
      </c>
      <c r="Z758" s="2">
        <f>Y758/V758</f>
        <v>-1.2500000000000001E-2</v>
      </c>
    </row>
    <row r="759" spans="1:26" x14ac:dyDescent="0.25">
      <c r="A759">
        <v>1569</v>
      </c>
      <c r="B759" t="s">
        <v>4057</v>
      </c>
      <c r="C759" s="1">
        <v>42897</v>
      </c>
      <c r="D759">
        <f>YEAR(C759)</f>
        <v>2017</v>
      </c>
      <c r="E759">
        <f>MONTH(C759)</f>
        <v>6</v>
      </c>
      <c r="F759" t="str">
        <f>TEXT(Table1[[#This Row],[Order Date]],"mmm")</f>
        <v>Jun</v>
      </c>
      <c r="G759" t="str">
        <f>TEXT(Table1[[#This Row],[Order Date]],"ddd")</f>
        <v>Sun</v>
      </c>
      <c r="H759" s="1">
        <v>42897</v>
      </c>
      <c r="I759" t="s">
        <v>1276</v>
      </c>
      <c r="J759" t="s">
        <v>1929</v>
      </c>
      <c r="K759" t="s">
        <v>1930</v>
      </c>
      <c r="L759" t="s">
        <v>25</v>
      </c>
      <c r="M759" t="s">
        <v>26</v>
      </c>
      <c r="N759" t="s">
        <v>41</v>
      </c>
      <c r="O759" t="s">
        <v>42</v>
      </c>
      <c r="P759">
        <v>90004</v>
      </c>
      <c r="Q759" t="s">
        <v>43</v>
      </c>
      <c r="R759" t="s">
        <v>1703</v>
      </c>
      <c r="S759" t="s">
        <v>45</v>
      </c>
      <c r="T759" t="s">
        <v>89</v>
      </c>
      <c r="U759" t="s">
        <v>1704</v>
      </c>
      <c r="V759" s="3">
        <v>122.97</v>
      </c>
      <c r="W759">
        <v>3</v>
      </c>
      <c r="X759" s="2">
        <v>0</v>
      </c>
      <c r="Y759" s="13">
        <v>60.255299999999998</v>
      </c>
      <c r="Z759" s="2">
        <f>Y759/V759</f>
        <v>0.49</v>
      </c>
    </row>
    <row r="760" spans="1:26" x14ac:dyDescent="0.25">
      <c r="A760">
        <v>1570</v>
      </c>
      <c r="B760" t="s">
        <v>4058</v>
      </c>
      <c r="C760" s="1">
        <v>43065</v>
      </c>
      <c r="D760">
        <f>YEAR(C760)</f>
        <v>2017</v>
      </c>
      <c r="E760">
        <f>MONTH(C760)</f>
        <v>11</v>
      </c>
      <c r="F760" t="str">
        <f>TEXT(Table1[[#This Row],[Order Date]],"mmm")</f>
        <v>Nov</v>
      </c>
      <c r="G760" t="str">
        <f>TEXT(Table1[[#This Row],[Order Date]],"ddd")</f>
        <v>Sun</v>
      </c>
      <c r="H760" s="1">
        <v>43069</v>
      </c>
      <c r="I760" t="s">
        <v>49</v>
      </c>
      <c r="J760" t="s">
        <v>2772</v>
      </c>
      <c r="K760" t="s">
        <v>2773</v>
      </c>
      <c r="L760" t="s">
        <v>40</v>
      </c>
      <c r="M760" t="s">
        <v>26</v>
      </c>
      <c r="N760" t="s">
        <v>1709</v>
      </c>
      <c r="O760" t="s">
        <v>1258</v>
      </c>
      <c r="P760">
        <v>30318</v>
      </c>
      <c r="Q760" t="s">
        <v>29</v>
      </c>
      <c r="R760" t="s">
        <v>4059</v>
      </c>
      <c r="S760" t="s">
        <v>45</v>
      </c>
      <c r="T760" t="s">
        <v>67</v>
      </c>
      <c r="U760" t="s">
        <v>4060</v>
      </c>
      <c r="V760" s="3">
        <v>12.84</v>
      </c>
      <c r="W760">
        <v>3</v>
      </c>
      <c r="X760" s="2">
        <v>0</v>
      </c>
      <c r="Y760" s="13">
        <v>3.7235999999999998</v>
      </c>
      <c r="Z760" s="2">
        <f>Y760/V760</f>
        <v>0.28999999999999998</v>
      </c>
    </row>
    <row r="761" spans="1:26" x14ac:dyDescent="0.25">
      <c r="A761">
        <v>1571</v>
      </c>
      <c r="B761" t="s">
        <v>4061</v>
      </c>
      <c r="C761" s="1">
        <v>41966</v>
      </c>
      <c r="D761">
        <f>YEAR(C761)</f>
        <v>2014</v>
      </c>
      <c r="E761">
        <f>MONTH(C761)</f>
        <v>11</v>
      </c>
      <c r="F761" t="str">
        <f>TEXT(Table1[[#This Row],[Order Date]],"mmm")</f>
        <v>Nov</v>
      </c>
      <c r="G761" t="str">
        <f>TEXT(Table1[[#This Row],[Order Date]],"ddd")</f>
        <v>Sun</v>
      </c>
      <c r="H761" s="1">
        <v>41968</v>
      </c>
      <c r="I761" t="s">
        <v>185</v>
      </c>
      <c r="J761" t="s">
        <v>1558</v>
      </c>
      <c r="K761" t="s">
        <v>1559</v>
      </c>
      <c r="L761" t="s">
        <v>25</v>
      </c>
      <c r="M761" t="s">
        <v>26</v>
      </c>
      <c r="N761" t="s">
        <v>41</v>
      </c>
      <c r="O761" t="s">
        <v>42</v>
      </c>
      <c r="P761">
        <v>90004</v>
      </c>
      <c r="Q761" t="s">
        <v>43</v>
      </c>
      <c r="R761" t="s">
        <v>377</v>
      </c>
      <c r="S761" t="s">
        <v>31</v>
      </c>
      <c r="T761" t="s">
        <v>35</v>
      </c>
      <c r="U761" t="s">
        <v>378</v>
      </c>
      <c r="V761" s="3">
        <v>603.91999999999996</v>
      </c>
      <c r="W761">
        <v>5</v>
      </c>
      <c r="X761" s="2">
        <v>0.2</v>
      </c>
      <c r="Y761" s="13">
        <v>-67.941000000000003</v>
      </c>
      <c r="Z761" s="2">
        <f>Y761/V761</f>
        <v>-0.11250000000000002</v>
      </c>
    </row>
    <row r="762" spans="1:26" x14ac:dyDescent="0.25">
      <c r="A762">
        <v>1575</v>
      </c>
      <c r="B762" t="s">
        <v>4066</v>
      </c>
      <c r="C762" s="1">
        <v>41988</v>
      </c>
      <c r="D762">
        <f>YEAR(C762)</f>
        <v>2014</v>
      </c>
      <c r="E762">
        <f>MONTH(C762)</f>
        <v>12</v>
      </c>
      <c r="F762" t="str">
        <f>TEXT(Table1[[#This Row],[Order Date]],"mmm")</f>
        <v>Dec</v>
      </c>
      <c r="G762" t="str">
        <f>TEXT(Table1[[#This Row],[Order Date]],"ddd")</f>
        <v>Mon</v>
      </c>
      <c r="H762" s="1">
        <v>41991</v>
      </c>
      <c r="I762" t="s">
        <v>185</v>
      </c>
      <c r="J762" t="s">
        <v>4067</v>
      </c>
      <c r="K762" t="s">
        <v>4068</v>
      </c>
      <c r="L762" t="s">
        <v>25</v>
      </c>
      <c r="M762" t="s">
        <v>26</v>
      </c>
      <c r="N762" t="s">
        <v>4069</v>
      </c>
      <c r="O762" t="s">
        <v>103</v>
      </c>
      <c r="P762">
        <v>79907</v>
      </c>
      <c r="Q762" t="s">
        <v>104</v>
      </c>
      <c r="R762" t="s">
        <v>4070</v>
      </c>
      <c r="S762" t="s">
        <v>70</v>
      </c>
      <c r="T762" t="s">
        <v>71</v>
      </c>
      <c r="U762" t="s">
        <v>4071</v>
      </c>
      <c r="V762" s="3">
        <v>40.68</v>
      </c>
      <c r="W762">
        <v>3</v>
      </c>
      <c r="X762" s="2">
        <v>0.2</v>
      </c>
      <c r="Y762" s="13">
        <v>-9.1530000000000005</v>
      </c>
      <c r="Z762" s="2">
        <f>Y762/V762</f>
        <v>-0.22500000000000001</v>
      </c>
    </row>
    <row r="763" spans="1:26" x14ac:dyDescent="0.25">
      <c r="A763">
        <v>1577</v>
      </c>
      <c r="B763" t="s">
        <v>4072</v>
      </c>
      <c r="C763" s="1">
        <v>42482</v>
      </c>
      <c r="D763">
        <f>YEAR(C763)</f>
        <v>2016</v>
      </c>
      <c r="E763">
        <f>MONTH(C763)</f>
        <v>4</v>
      </c>
      <c r="F763" t="str">
        <f>TEXT(Table1[[#This Row],[Order Date]],"mmm")</f>
        <v>Apr</v>
      </c>
      <c r="G763" t="str">
        <f>TEXT(Table1[[#This Row],[Order Date]],"ddd")</f>
        <v>Fri</v>
      </c>
      <c r="H763" s="1">
        <v>42487</v>
      </c>
      <c r="I763" t="s">
        <v>49</v>
      </c>
      <c r="J763" t="s">
        <v>4073</v>
      </c>
      <c r="K763" t="s">
        <v>4074</v>
      </c>
      <c r="L763" t="s">
        <v>101</v>
      </c>
      <c r="M763" t="s">
        <v>26</v>
      </c>
      <c r="N763" t="s">
        <v>449</v>
      </c>
      <c r="O763" t="s">
        <v>208</v>
      </c>
      <c r="P763">
        <v>60505</v>
      </c>
      <c r="Q763" t="s">
        <v>104</v>
      </c>
      <c r="R763" t="s">
        <v>1284</v>
      </c>
      <c r="S763" t="s">
        <v>45</v>
      </c>
      <c r="T763" t="s">
        <v>58</v>
      </c>
      <c r="U763" t="s">
        <v>1285</v>
      </c>
      <c r="V763" s="3">
        <v>23.952000000000002</v>
      </c>
      <c r="W763">
        <v>2</v>
      </c>
      <c r="X763" s="2">
        <v>0.2</v>
      </c>
      <c r="Y763" s="13">
        <v>2.3952</v>
      </c>
      <c r="Z763" s="2">
        <f>Y763/V763</f>
        <v>9.9999999999999992E-2</v>
      </c>
    </row>
    <row r="764" spans="1:26" x14ac:dyDescent="0.25">
      <c r="A764">
        <v>1578</v>
      </c>
      <c r="B764" t="s">
        <v>4075</v>
      </c>
      <c r="C764" s="1">
        <v>42513</v>
      </c>
      <c r="D764">
        <f>YEAR(C764)</f>
        <v>2016</v>
      </c>
      <c r="E764">
        <f>MONTH(C764)</f>
        <v>5</v>
      </c>
      <c r="F764" t="str">
        <f>TEXT(Table1[[#This Row],[Order Date]],"mmm")</f>
        <v>May</v>
      </c>
      <c r="G764" t="str">
        <f>TEXT(Table1[[#This Row],[Order Date]],"ddd")</f>
        <v>Mon</v>
      </c>
      <c r="H764" s="1">
        <v>42517</v>
      </c>
      <c r="I764" t="s">
        <v>49</v>
      </c>
      <c r="J764" t="s">
        <v>3261</v>
      </c>
      <c r="K764" t="s">
        <v>3262</v>
      </c>
      <c r="L764" t="s">
        <v>101</v>
      </c>
      <c r="M764" t="s">
        <v>26</v>
      </c>
      <c r="N764" t="s">
        <v>2541</v>
      </c>
      <c r="O764" t="s">
        <v>351</v>
      </c>
      <c r="P764">
        <v>35630</v>
      </c>
      <c r="Q764" t="s">
        <v>29</v>
      </c>
      <c r="R764" t="s">
        <v>4076</v>
      </c>
      <c r="S764" t="s">
        <v>45</v>
      </c>
      <c r="T764" t="s">
        <v>89</v>
      </c>
      <c r="U764" t="s">
        <v>4077</v>
      </c>
      <c r="V764" s="3">
        <v>4.9800000000000004</v>
      </c>
      <c r="W764">
        <v>1</v>
      </c>
      <c r="X764" s="2">
        <v>0</v>
      </c>
      <c r="Y764" s="13">
        <v>2.4401999999999999</v>
      </c>
      <c r="Z764" s="2">
        <f>Y764/V764</f>
        <v>0.48999999999999994</v>
      </c>
    </row>
    <row r="765" spans="1:26" x14ac:dyDescent="0.25">
      <c r="A765">
        <v>1579</v>
      </c>
      <c r="B765" t="s">
        <v>4078</v>
      </c>
      <c r="C765" s="1">
        <v>42427</v>
      </c>
      <c r="D765">
        <f>YEAR(C765)</f>
        <v>2016</v>
      </c>
      <c r="E765">
        <f>MONTH(C765)</f>
        <v>2</v>
      </c>
      <c r="F765" t="str">
        <f>TEXT(Table1[[#This Row],[Order Date]],"mmm")</f>
        <v>Feb</v>
      </c>
      <c r="G765" t="str">
        <f>TEXT(Table1[[#This Row],[Order Date]],"ddd")</f>
        <v>Sat</v>
      </c>
      <c r="H765" s="1">
        <v>42430</v>
      </c>
      <c r="I765" t="s">
        <v>185</v>
      </c>
      <c r="J765" t="s">
        <v>2414</v>
      </c>
      <c r="K765" t="s">
        <v>2415</v>
      </c>
      <c r="L765" t="s">
        <v>25</v>
      </c>
      <c r="M765" t="s">
        <v>26</v>
      </c>
      <c r="N765" t="s">
        <v>263</v>
      </c>
      <c r="O765" t="s">
        <v>264</v>
      </c>
      <c r="P765">
        <v>10011</v>
      </c>
      <c r="Q765" t="s">
        <v>145</v>
      </c>
      <c r="R765" t="s">
        <v>4079</v>
      </c>
      <c r="S765" t="s">
        <v>45</v>
      </c>
      <c r="T765" t="s">
        <v>77</v>
      </c>
      <c r="U765" t="s">
        <v>4080</v>
      </c>
      <c r="V765" s="3">
        <v>170.88</v>
      </c>
      <c r="W765">
        <v>3</v>
      </c>
      <c r="X765" s="2">
        <v>0</v>
      </c>
      <c r="Y765" s="13">
        <v>49.555199999999999</v>
      </c>
      <c r="Z765" s="2">
        <f>Y765/V765</f>
        <v>0.28999999999999998</v>
      </c>
    </row>
    <row r="766" spans="1:26" x14ac:dyDescent="0.25">
      <c r="A766">
        <v>1580</v>
      </c>
      <c r="B766" t="s">
        <v>4081</v>
      </c>
      <c r="C766" s="1">
        <v>42225</v>
      </c>
      <c r="D766">
        <f>YEAR(C766)</f>
        <v>2015</v>
      </c>
      <c r="E766">
        <f>MONTH(C766)</f>
        <v>8</v>
      </c>
      <c r="F766" t="str">
        <f>TEXT(Table1[[#This Row],[Order Date]],"mmm")</f>
        <v>Aug</v>
      </c>
      <c r="G766" t="str">
        <f>TEXT(Table1[[#This Row],[Order Date]],"ddd")</f>
        <v>Sun</v>
      </c>
      <c r="H766" s="1">
        <v>42228</v>
      </c>
      <c r="I766" t="s">
        <v>185</v>
      </c>
      <c r="J766" t="s">
        <v>2198</v>
      </c>
      <c r="K766" t="s">
        <v>2199</v>
      </c>
      <c r="L766" t="s">
        <v>25</v>
      </c>
      <c r="M766" t="s">
        <v>26</v>
      </c>
      <c r="N766" t="s">
        <v>263</v>
      </c>
      <c r="O766" t="s">
        <v>264</v>
      </c>
      <c r="P766">
        <v>10024</v>
      </c>
      <c r="Q766" t="s">
        <v>145</v>
      </c>
      <c r="R766" t="s">
        <v>1365</v>
      </c>
      <c r="S766" t="s">
        <v>70</v>
      </c>
      <c r="T766" t="s">
        <v>71</v>
      </c>
      <c r="U766" t="s">
        <v>1366</v>
      </c>
      <c r="V766" s="3">
        <v>307.98</v>
      </c>
      <c r="W766">
        <v>2</v>
      </c>
      <c r="X766" s="2">
        <v>0</v>
      </c>
      <c r="Y766" s="13">
        <v>89.3142</v>
      </c>
      <c r="Z766" s="2">
        <f>Y766/V766</f>
        <v>0.28999999999999998</v>
      </c>
    </row>
    <row r="767" spans="1:26" x14ac:dyDescent="0.25">
      <c r="A767">
        <v>1590</v>
      </c>
      <c r="B767" t="s">
        <v>4086</v>
      </c>
      <c r="C767" s="1">
        <v>42502</v>
      </c>
      <c r="D767">
        <f>YEAR(C767)</f>
        <v>2016</v>
      </c>
      <c r="E767">
        <f>MONTH(C767)</f>
        <v>5</v>
      </c>
      <c r="F767" t="str">
        <f>TEXT(Table1[[#This Row],[Order Date]],"mmm")</f>
        <v>May</v>
      </c>
      <c r="G767" t="str">
        <f>TEXT(Table1[[#This Row],[Order Date]],"ddd")</f>
        <v>Thu</v>
      </c>
      <c r="H767" s="1">
        <v>42506</v>
      </c>
      <c r="I767" t="s">
        <v>49</v>
      </c>
      <c r="J767" t="s">
        <v>4087</v>
      </c>
      <c r="K767" t="s">
        <v>4088</v>
      </c>
      <c r="L767" t="s">
        <v>40</v>
      </c>
      <c r="M767" t="s">
        <v>26</v>
      </c>
      <c r="N767" t="s">
        <v>2915</v>
      </c>
      <c r="O767" t="s">
        <v>312</v>
      </c>
      <c r="P767">
        <v>23464</v>
      </c>
      <c r="Q767" t="s">
        <v>29</v>
      </c>
      <c r="R767" t="s">
        <v>1710</v>
      </c>
      <c r="S767" t="s">
        <v>45</v>
      </c>
      <c r="T767" t="s">
        <v>67</v>
      </c>
      <c r="U767" t="s">
        <v>1711</v>
      </c>
      <c r="V767" s="3">
        <v>10.96</v>
      </c>
      <c r="W767">
        <v>4</v>
      </c>
      <c r="X767" s="2">
        <v>0</v>
      </c>
      <c r="Y767" s="13">
        <v>2.9592000000000001</v>
      </c>
      <c r="Z767" s="2">
        <f>Y767/V767</f>
        <v>0.26999999999999996</v>
      </c>
    </row>
    <row r="768" spans="1:26" x14ac:dyDescent="0.25">
      <c r="A768">
        <v>1591</v>
      </c>
      <c r="B768" t="s">
        <v>4089</v>
      </c>
      <c r="C768" s="1">
        <v>42475</v>
      </c>
      <c r="D768">
        <f>YEAR(C768)</f>
        <v>2016</v>
      </c>
      <c r="E768">
        <f>MONTH(C768)</f>
        <v>4</v>
      </c>
      <c r="F768" t="str">
        <f>TEXT(Table1[[#This Row],[Order Date]],"mmm")</f>
        <v>Apr</v>
      </c>
      <c r="G768" t="str">
        <f>TEXT(Table1[[#This Row],[Order Date]],"ddd")</f>
        <v>Fri</v>
      </c>
      <c r="H768" s="1">
        <v>42479</v>
      </c>
      <c r="I768" t="s">
        <v>49</v>
      </c>
      <c r="J768" t="s">
        <v>4090</v>
      </c>
      <c r="K768" t="s">
        <v>4091</v>
      </c>
      <c r="L768" t="s">
        <v>40</v>
      </c>
      <c r="M768" t="s">
        <v>26</v>
      </c>
      <c r="N768" t="s">
        <v>4092</v>
      </c>
      <c r="O768" t="s">
        <v>103</v>
      </c>
      <c r="P768">
        <v>76051</v>
      </c>
      <c r="Q768" t="s">
        <v>104</v>
      </c>
      <c r="R768" t="s">
        <v>4093</v>
      </c>
      <c r="S768" t="s">
        <v>45</v>
      </c>
      <c r="T768" t="s">
        <v>67</v>
      </c>
      <c r="U768" t="s">
        <v>4094</v>
      </c>
      <c r="V768" s="3">
        <v>33.488</v>
      </c>
      <c r="W768">
        <v>7</v>
      </c>
      <c r="X768" s="2">
        <v>0.2</v>
      </c>
      <c r="Y768" s="13">
        <v>5.8604000000000003</v>
      </c>
      <c r="Z768" s="2">
        <f>Y768/V768</f>
        <v>0.17500000000000002</v>
      </c>
    </row>
    <row r="769" spans="1:26" x14ac:dyDescent="0.25">
      <c r="A769">
        <v>1593</v>
      </c>
      <c r="B769" t="s">
        <v>4095</v>
      </c>
      <c r="C769" s="1">
        <v>42178</v>
      </c>
      <c r="D769">
        <f>YEAR(C769)</f>
        <v>2015</v>
      </c>
      <c r="E769">
        <f>MONTH(C769)</f>
        <v>6</v>
      </c>
      <c r="F769" t="str">
        <f>TEXT(Table1[[#This Row],[Order Date]],"mmm")</f>
        <v>Jun</v>
      </c>
      <c r="G769" t="str">
        <f>TEXT(Table1[[#This Row],[Order Date]],"ddd")</f>
        <v>Tue</v>
      </c>
      <c r="H769" s="1">
        <v>42180</v>
      </c>
      <c r="I769" t="s">
        <v>22</v>
      </c>
      <c r="J769" t="s">
        <v>4096</v>
      </c>
      <c r="K769" t="s">
        <v>4097</v>
      </c>
      <c r="L769" t="s">
        <v>25</v>
      </c>
      <c r="M769" t="s">
        <v>26</v>
      </c>
      <c r="N769" t="s">
        <v>2952</v>
      </c>
      <c r="O769" t="s">
        <v>95</v>
      </c>
      <c r="P769">
        <v>98502</v>
      </c>
      <c r="Q769" t="s">
        <v>43</v>
      </c>
      <c r="R769" t="s">
        <v>4098</v>
      </c>
      <c r="S769" t="s">
        <v>70</v>
      </c>
      <c r="T769" t="s">
        <v>71</v>
      </c>
      <c r="U769" t="s">
        <v>4099</v>
      </c>
      <c r="V769" s="3">
        <v>201.56800000000001</v>
      </c>
      <c r="W769">
        <v>4</v>
      </c>
      <c r="X769" s="2">
        <v>0.2</v>
      </c>
      <c r="Y769" s="13">
        <v>22.676400000000001</v>
      </c>
      <c r="Z769" s="2">
        <f>Y769/V769</f>
        <v>0.1125</v>
      </c>
    </row>
    <row r="770" spans="1:26" x14ac:dyDescent="0.25">
      <c r="A770">
        <v>1594</v>
      </c>
      <c r="B770" t="s">
        <v>4100</v>
      </c>
      <c r="C770" s="1">
        <v>41931</v>
      </c>
      <c r="D770">
        <f>YEAR(C770)</f>
        <v>2014</v>
      </c>
      <c r="E770">
        <f>MONTH(C770)</f>
        <v>10</v>
      </c>
      <c r="F770" t="str">
        <f>TEXT(Table1[[#This Row],[Order Date]],"mmm")</f>
        <v>Oct</v>
      </c>
      <c r="G770" t="str">
        <f>TEXT(Table1[[#This Row],[Order Date]],"ddd")</f>
        <v>Sun</v>
      </c>
      <c r="H770" s="1">
        <v>41931</v>
      </c>
      <c r="I770" t="s">
        <v>1276</v>
      </c>
      <c r="J770" t="s">
        <v>1882</v>
      </c>
      <c r="K770" t="s">
        <v>1883</v>
      </c>
      <c r="L770" t="s">
        <v>25</v>
      </c>
      <c r="M770" t="s">
        <v>26</v>
      </c>
      <c r="N770" t="s">
        <v>41</v>
      </c>
      <c r="O770" t="s">
        <v>42</v>
      </c>
      <c r="P770">
        <v>90032</v>
      </c>
      <c r="Q770" t="s">
        <v>43</v>
      </c>
      <c r="R770" t="s">
        <v>4101</v>
      </c>
      <c r="S770" t="s">
        <v>45</v>
      </c>
      <c r="T770" t="s">
        <v>89</v>
      </c>
      <c r="U770" t="s">
        <v>4102</v>
      </c>
      <c r="V770" s="3">
        <v>13.44</v>
      </c>
      <c r="W770">
        <v>3</v>
      </c>
      <c r="X770" s="2">
        <v>0</v>
      </c>
      <c r="Y770" s="13">
        <v>6.5856000000000003</v>
      </c>
      <c r="Z770" s="2">
        <f>Y770/V770</f>
        <v>0.49000000000000005</v>
      </c>
    </row>
    <row r="771" spans="1:26" x14ac:dyDescent="0.25">
      <c r="A771">
        <v>1595</v>
      </c>
      <c r="B771" t="s">
        <v>4103</v>
      </c>
      <c r="C771" s="1">
        <v>42087</v>
      </c>
      <c r="D771">
        <f>YEAR(C771)</f>
        <v>2015</v>
      </c>
      <c r="E771">
        <f>MONTH(C771)</f>
        <v>3</v>
      </c>
      <c r="F771" t="str">
        <f>TEXT(Table1[[#This Row],[Order Date]],"mmm")</f>
        <v>Mar</v>
      </c>
      <c r="G771" t="str">
        <f>TEXT(Table1[[#This Row],[Order Date]],"ddd")</f>
        <v>Tue</v>
      </c>
      <c r="H771" s="1">
        <v>42090</v>
      </c>
      <c r="I771" t="s">
        <v>185</v>
      </c>
      <c r="J771" t="s">
        <v>4104</v>
      </c>
      <c r="K771" t="s">
        <v>4105</v>
      </c>
      <c r="L771" t="s">
        <v>101</v>
      </c>
      <c r="M771" t="s">
        <v>26</v>
      </c>
      <c r="N771" t="s">
        <v>1372</v>
      </c>
      <c r="O771" t="s">
        <v>208</v>
      </c>
      <c r="P771">
        <v>61604</v>
      </c>
      <c r="Q771" t="s">
        <v>104</v>
      </c>
      <c r="R771" t="s">
        <v>4106</v>
      </c>
      <c r="S771" t="s">
        <v>31</v>
      </c>
      <c r="T771" t="s">
        <v>32</v>
      </c>
      <c r="U771" t="s">
        <v>4107</v>
      </c>
      <c r="V771" s="3">
        <v>359.05799999999999</v>
      </c>
      <c r="W771">
        <v>3</v>
      </c>
      <c r="X771" s="2">
        <v>0.3</v>
      </c>
      <c r="Y771" s="13">
        <v>-35.905799999999999</v>
      </c>
      <c r="Z771" s="2">
        <f>Y771/V771</f>
        <v>-0.1</v>
      </c>
    </row>
    <row r="772" spans="1:26" x14ac:dyDescent="0.25">
      <c r="A772">
        <v>1596</v>
      </c>
      <c r="B772" t="s">
        <v>4108</v>
      </c>
      <c r="C772" s="1">
        <v>42863</v>
      </c>
      <c r="D772">
        <f>YEAR(C772)</f>
        <v>2017</v>
      </c>
      <c r="E772">
        <f>MONTH(C772)</f>
        <v>5</v>
      </c>
      <c r="F772" t="str">
        <f>TEXT(Table1[[#This Row],[Order Date]],"mmm")</f>
        <v>May</v>
      </c>
      <c r="G772" t="str">
        <f>TEXT(Table1[[#This Row],[Order Date]],"ddd")</f>
        <v>Mon</v>
      </c>
      <c r="H772" s="1">
        <v>42867</v>
      </c>
      <c r="I772" t="s">
        <v>49</v>
      </c>
      <c r="J772" t="s">
        <v>1677</v>
      </c>
      <c r="K772" t="s">
        <v>1678</v>
      </c>
      <c r="L772" t="s">
        <v>25</v>
      </c>
      <c r="M772" t="s">
        <v>26</v>
      </c>
      <c r="N772" t="s">
        <v>490</v>
      </c>
      <c r="O772" t="s">
        <v>491</v>
      </c>
      <c r="P772">
        <v>43229</v>
      </c>
      <c r="Q772" t="s">
        <v>145</v>
      </c>
      <c r="R772" t="s">
        <v>3330</v>
      </c>
      <c r="S772" t="s">
        <v>31</v>
      </c>
      <c r="T772" t="s">
        <v>35</v>
      </c>
      <c r="U772" t="s">
        <v>3331</v>
      </c>
      <c r="V772" s="3">
        <v>47.991999999999997</v>
      </c>
      <c r="W772">
        <v>2</v>
      </c>
      <c r="X772" s="2">
        <v>0.3</v>
      </c>
      <c r="Y772" s="13">
        <v>-2.0568</v>
      </c>
      <c r="Z772" s="2">
        <f>Y772/V772</f>
        <v>-4.2857142857142858E-2</v>
      </c>
    </row>
    <row r="773" spans="1:26" x14ac:dyDescent="0.25">
      <c r="A773">
        <v>1597</v>
      </c>
      <c r="B773" t="s">
        <v>4109</v>
      </c>
      <c r="C773" s="1">
        <v>43024</v>
      </c>
      <c r="D773">
        <f>YEAR(C773)</f>
        <v>2017</v>
      </c>
      <c r="E773">
        <f>MONTH(C773)</f>
        <v>10</v>
      </c>
      <c r="F773" t="str">
        <f>TEXT(Table1[[#This Row],[Order Date]],"mmm")</f>
        <v>Oct</v>
      </c>
      <c r="G773" t="str">
        <f>TEXT(Table1[[#This Row],[Order Date]],"ddd")</f>
        <v>Mon</v>
      </c>
      <c r="H773" s="1">
        <v>43026</v>
      </c>
      <c r="I773" t="s">
        <v>185</v>
      </c>
      <c r="J773" t="s">
        <v>1692</v>
      </c>
      <c r="K773" t="s">
        <v>1693</v>
      </c>
      <c r="L773" t="s">
        <v>40</v>
      </c>
      <c r="M773" t="s">
        <v>26</v>
      </c>
      <c r="N773" t="s">
        <v>263</v>
      </c>
      <c r="O773" t="s">
        <v>264</v>
      </c>
      <c r="P773">
        <v>10011</v>
      </c>
      <c r="Q773" t="s">
        <v>145</v>
      </c>
      <c r="R773" t="s">
        <v>1721</v>
      </c>
      <c r="S773" t="s">
        <v>31</v>
      </c>
      <c r="T773" t="s">
        <v>64</v>
      </c>
      <c r="U773" t="s">
        <v>1722</v>
      </c>
      <c r="V773" s="3">
        <v>547.29999999999995</v>
      </c>
      <c r="W773">
        <v>13</v>
      </c>
      <c r="X773" s="2">
        <v>0</v>
      </c>
      <c r="Y773" s="13">
        <v>175.136</v>
      </c>
      <c r="Z773" s="2">
        <f>Y773/V773</f>
        <v>0.32</v>
      </c>
    </row>
    <row r="774" spans="1:26" x14ac:dyDescent="0.25">
      <c r="A774">
        <v>1598</v>
      </c>
      <c r="B774" t="s">
        <v>4110</v>
      </c>
      <c r="C774" s="1">
        <v>43058</v>
      </c>
      <c r="D774">
        <f>YEAR(C774)</f>
        <v>2017</v>
      </c>
      <c r="E774">
        <f>MONTH(C774)</f>
        <v>11</v>
      </c>
      <c r="F774" t="str">
        <f>TEXT(Table1[[#This Row],[Order Date]],"mmm")</f>
        <v>Nov</v>
      </c>
      <c r="G774" t="str">
        <f>TEXT(Table1[[#This Row],[Order Date]],"ddd")</f>
        <v>Sun</v>
      </c>
      <c r="H774" s="1">
        <v>43060</v>
      </c>
      <c r="I774" t="s">
        <v>22</v>
      </c>
      <c r="J774" t="s">
        <v>4023</v>
      </c>
      <c r="K774" t="s">
        <v>4024</v>
      </c>
      <c r="L774" t="s">
        <v>25</v>
      </c>
      <c r="M774" t="s">
        <v>26</v>
      </c>
      <c r="N774" t="s">
        <v>4111</v>
      </c>
      <c r="O774" t="s">
        <v>103</v>
      </c>
      <c r="P774">
        <v>75007</v>
      </c>
      <c r="Q774" t="s">
        <v>104</v>
      </c>
      <c r="R774" t="s">
        <v>4112</v>
      </c>
      <c r="S774" t="s">
        <v>45</v>
      </c>
      <c r="T774" t="s">
        <v>89</v>
      </c>
      <c r="U774" t="s">
        <v>4113</v>
      </c>
      <c r="V774" s="3">
        <v>16.896000000000001</v>
      </c>
      <c r="W774">
        <v>4</v>
      </c>
      <c r="X774" s="2">
        <v>0.2</v>
      </c>
      <c r="Y774" s="13">
        <v>5.28</v>
      </c>
      <c r="Z774" s="2">
        <f>Y774/V774</f>
        <v>0.3125</v>
      </c>
    </row>
    <row r="775" spans="1:26" x14ac:dyDescent="0.25">
      <c r="A775">
        <v>1602</v>
      </c>
      <c r="B775" t="s">
        <v>4116</v>
      </c>
      <c r="C775" s="1">
        <v>42498</v>
      </c>
      <c r="D775">
        <f>YEAR(C775)</f>
        <v>2016</v>
      </c>
      <c r="E775">
        <f>MONTH(C775)</f>
        <v>5</v>
      </c>
      <c r="F775" t="str">
        <f>TEXT(Table1[[#This Row],[Order Date]],"mmm")</f>
        <v>May</v>
      </c>
      <c r="G775" t="str">
        <f>TEXT(Table1[[#This Row],[Order Date]],"ddd")</f>
        <v>Sun</v>
      </c>
      <c r="H775" s="1">
        <v>42503</v>
      </c>
      <c r="I775" t="s">
        <v>22</v>
      </c>
      <c r="J775" t="s">
        <v>2713</v>
      </c>
      <c r="K775" t="s">
        <v>2714</v>
      </c>
      <c r="L775" t="s">
        <v>40</v>
      </c>
      <c r="M775" t="s">
        <v>26</v>
      </c>
      <c r="N775" t="s">
        <v>241</v>
      </c>
      <c r="O775" t="s">
        <v>242</v>
      </c>
      <c r="P775">
        <v>19901</v>
      </c>
      <c r="Q775" t="s">
        <v>145</v>
      </c>
      <c r="R775" t="s">
        <v>4117</v>
      </c>
      <c r="S775" t="s">
        <v>31</v>
      </c>
      <c r="T775" t="s">
        <v>64</v>
      </c>
      <c r="U775" t="s">
        <v>4118</v>
      </c>
      <c r="V775" s="3">
        <v>211.96</v>
      </c>
      <c r="W775">
        <v>2</v>
      </c>
      <c r="X775" s="2">
        <v>0</v>
      </c>
      <c r="Y775" s="13">
        <v>42.392000000000003</v>
      </c>
      <c r="Z775" s="2">
        <f>Y775/V775</f>
        <v>0.2</v>
      </c>
    </row>
    <row r="776" spans="1:26" x14ac:dyDescent="0.25">
      <c r="A776">
        <v>1603</v>
      </c>
      <c r="B776" t="s">
        <v>4119</v>
      </c>
      <c r="C776" s="1">
        <v>42715</v>
      </c>
      <c r="D776">
        <f>YEAR(C776)</f>
        <v>2016</v>
      </c>
      <c r="E776">
        <f>MONTH(C776)</f>
        <v>12</v>
      </c>
      <c r="F776" t="str">
        <f>TEXT(Table1[[#This Row],[Order Date]],"mmm")</f>
        <v>Dec</v>
      </c>
      <c r="G776" t="str">
        <f>TEXT(Table1[[#This Row],[Order Date]],"ddd")</f>
        <v>Sun</v>
      </c>
      <c r="H776" s="1">
        <v>42721</v>
      </c>
      <c r="I776" t="s">
        <v>49</v>
      </c>
      <c r="J776" t="s">
        <v>1875</v>
      </c>
      <c r="K776" t="s">
        <v>1876</v>
      </c>
      <c r="L776" t="s">
        <v>25</v>
      </c>
      <c r="M776" t="s">
        <v>26</v>
      </c>
      <c r="N776" t="s">
        <v>3699</v>
      </c>
      <c r="O776" t="s">
        <v>328</v>
      </c>
      <c r="P776">
        <v>37167</v>
      </c>
      <c r="Q776" t="s">
        <v>29</v>
      </c>
      <c r="R776" t="s">
        <v>4120</v>
      </c>
      <c r="S776" t="s">
        <v>45</v>
      </c>
      <c r="T776" t="s">
        <v>67</v>
      </c>
      <c r="U776" t="s">
        <v>4121</v>
      </c>
      <c r="V776" s="3">
        <v>6.6719999999999997</v>
      </c>
      <c r="W776">
        <v>3</v>
      </c>
      <c r="X776" s="2">
        <v>0.2</v>
      </c>
      <c r="Y776" s="13">
        <v>1.6679999999999999</v>
      </c>
      <c r="Z776" s="2">
        <f>Y776/V776</f>
        <v>0.25</v>
      </c>
    </row>
    <row r="777" spans="1:26" x14ac:dyDescent="0.25">
      <c r="A777">
        <v>1604</v>
      </c>
      <c r="B777" t="s">
        <v>4122</v>
      </c>
      <c r="C777" s="1">
        <v>43069</v>
      </c>
      <c r="D777">
        <f>YEAR(C777)</f>
        <v>2017</v>
      </c>
      <c r="E777">
        <f>MONTH(C777)</f>
        <v>11</v>
      </c>
      <c r="F777" t="str">
        <f>TEXT(Table1[[#This Row],[Order Date]],"mmm")</f>
        <v>Nov</v>
      </c>
      <c r="G777" t="str">
        <f>TEXT(Table1[[#This Row],[Order Date]],"ddd")</f>
        <v>Thu</v>
      </c>
      <c r="H777" s="1">
        <v>43073</v>
      </c>
      <c r="I777" t="s">
        <v>49</v>
      </c>
      <c r="J777" t="s">
        <v>2063</v>
      </c>
      <c r="K777" t="s">
        <v>2064</v>
      </c>
      <c r="L777" t="s">
        <v>25</v>
      </c>
      <c r="M777" t="s">
        <v>26</v>
      </c>
      <c r="N777" t="s">
        <v>600</v>
      </c>
      <c r="O777" t="s">
        <v>242</v>
      </c>
      <c r="P777">
        <v>19711</v>
      </c>
      <c r="Q777" t="s">
        <v>145</v>
      </c>
      <c r="R777" t="s">
        <v>4123</v>
      </c>
      <c r="S777" t="s">
        <v>45</v>
      </c>
      <c r="T777" t="s">
        <v>67</v>
      </c>
      <c r="U777" t="s">
        <v>4124</v>
      </c>
      <c r="V777" s="3">
        <v>155.94</v>
      </c>
      <c r="W777">
        <v>6</v>
      </c>
      <c r="X777" s="2">
        <v>0</v>
      </c>
      <c r="Y777" s="13">
        <v>45.2226</v>
      </c>
      <c r="Z777" s="2">
        <f>Y777/V777</f>
        <v>0.28999999999999998</v>
      </c>
    </row>
    <row r="778" spans="1:26" x14ac:dyDescent="0.25">
      <c r="A778">
        <v>1605</v>
      </c>
      <c r="B778" t="s">
        <v>4125</v>
      </c>
      <c r="C778" s="1">
        <v>42479</v>
      </c>
      <c r="D778">
        <f>YEAR(C778)</f>
        <v>2016</v>
      </c>
      <c r="E778">
        <f>MONTH(C778)</f>
        <v>4</v>
      </c>
      <c r="F778" t="str">
        <f>TEXT(Table1[[#This Row],[Order Date]],"mmm")</f>
        <v>Apr</v>
      </c>
      <c r="G778" t="str">
        <f>TEXT(Table1[[#This Row],[Order Date]],"ddd")</f>
        <v>Tue</v>
      </c>
      <c r="H778" s="1">
        <v>42484</v>
      </c>
      <c r="I778" t="s">
        <v>22</v>
      </c>
      <c r="J778" t="s">
        <v>1039</v>
      </c>
      <c r="K778" t="s">
        <v>1040</v>
      </c>
      <c r="L778" t="s">
        <v>25</v>
      </c>
      <c r="M778" t="s">
        <v>26</v>
      </c>
      <c r="N778" t="s">
        <v>41</v>
      </c>
      <c r="O778" t="s">
        <v>42</v>
      </c>
      <c r="P778">
        <v>90049</v>
      </c>
      <c r="Q778" t="s">
        <v>43</v>
      </c>
      <c r="R778" t="s">
        <v>3263</v>
      </c>
      <c r="S778" t="s">
        <v>70</v>
      </c>
      <c r="T778" t="s">
        <v>71</v>
      </c>
      <c r="U778" t="s">
        <v>3264</v>
      </c>
      <c r="V778" s="3">
        <v>39.96</v>
      </c>
      <c r="W778">
        <v>5</v>
      </c>
      <c r="X778" s="2">
        <v>0.2</v>
      </c>
      <c r="Y778" s="13">
        <v>12.987</v>
      </c>
      <c r="Z778" s="2">
        <f>Y778/V778</f>
        <v>0.32500000000000001</v>
      </c>
    </row>
    <row r="779" spans="1:26" x14ac:dyDescent="0.25">
      <c r="A779">
        <v>1611</v>
      </c>
      <c r="B779" t="s">
        <v>4132</v>
      </c>
      <c r="C779" s="1">
        <v>41785</v>
      </c>
      <c r="D779">
        <f>YEAR(C779)</f>
        <v>2014</v>
      </c>
      <c r="E779">
        <f>MONTH(C779)</f>
        <v>5</v>
      </c>
      <c r="F779" t="str">
        <f>TEXT(Table1[[#This Row],[Order Date]],"mmm")</f>
        <v>May</v>
      </c>
      <c r="G779" t="str">
        <f>TEXT(Table1[[#This Row],[Order Date]],"ddd")</f>
        <v>Mon</v>
      </c>
      <c r="H779" s="1">
        <v>41789</v>
      </c>
      <c r="I779" t="s">
        <v>49</v>
      </c>
      <c r="J779" t="s">
        <v>4133</v>
      </c>
      <c r="K779" t="s">
        <v>4134</v>
      </c>
      <c r="L779" t="s">
        <v>40</v>
      </c>
      <c r="M779" t="s">
        <v>26</v>
      </c>
      <c r="N779" t="s">
        <v>41</v>
      </c>
      <c r="O779" t="s">
        <v>42</v>
      </c>
      <c r="P779">
        <v>90008</v>
      </c>
      <c r="Q779" t="s">
        <v>43</v>
      </c>
      <c r="R779" t="s">
        <v>4106</v>
      </c>
      <c r="S779" t="s">
        <v>31</v>
      </c>
      <c r="T779" t="s">
        <v>32</v>
      </c>
      <c r="U779" t="s">
        <v>4107</v>
      </c>
      <c r="V779" s="3">
        <v>290.666</v>
      </c>
      <c r="W779">
        <v>2</v>
      </c>
      <c r="X779" s="2">
        <v>0.15</v>
      </c>
      <c r="Y779" s="13">
        <v>27.3568</v>
      </c>
      <c r="Z779" s="2">
        <f>Y779/V779</f>
        <v>9.4117647058823528E-2</v>
      </c>
    </row>
    <row r="780" spans="1:26" x14ac:dyDescent="0.25">
      <c r="A780">
        <v>1614</v>
      </c>
      <c r="B780" t="s">
        <v>4137</v>
      </c>
      <c r="C780" s="1">
        <v>43090</v>
      </c>
      <c r="D780">
        <f>YEAR(C780)</f>
        <v>2017</v>
      </c>
      <c r="E780">
        <f>MONTH(C780)</f>
        <v>12</v>
      </c>
      <c r="F780" t="str">
        <f>TEXT(Table1[[#This Row],[Order Date]],"mmm")</f>
        <v>Dec</v>
      </c>
      <c r="G780" t="str">
        <f>TEXT(Table1[[#This Row],[Order Date]],"ddd")</f>
        <v>Thu</v>
      </c>
      <c r="H780" s="1">
        <v>43094</v>
      </c>
      <c r="I780" t="s">
        <v>49</v>
      </c>
      <c r="J780" t="s">
        <v>3708</v>
      </c>
      <c r="K780" t="s">
        <v>3709</v>
      </c>
      <c r="L780" t="s">
        <v>40</v>
      </c>
      <c r="M780" t="s">
        <v>26</v>
      </c>
      <c r="N780" t="s">
        <v>3130</v>
      </c>
      <c r="O780" t="s">
        <v>42</v>
      </c>
      <c r="P780">
        <v>94601</v>
      </c>
      <c r="Q780" t="s">
        <v>43</v>
      </c>
      <c r="R780" t="s">
        <v>1499</v>
      </c>
      <c r="S780" t="s">
        <v>45</v>
      </c>
      <c r="T780" t="s">
        <v>58</v>
      </c>
      <c r="U780" t="s">
        <v>1500</v>
      </c>
      <c r="V780" s="3">
        <v>1000.02</v>
      </c>
      <c r="W780">
        <v>7</v>
      </c>
      <c r="X780" s="2">
        <v>0</v>
      </c>
      <c r="Y780" s="13">
        <v>290.00580000000002</v>
      </c>
      <c r="Z780" s="2">
        <f>Y780/V780</f>
        <v>0.29000000000000004</v>
      </c>
    </row>
    <row r="781" spans="1:26" x14ac:dyDescent="0.25">
      <c r="A781">
        <v>1615</v>
      </c>
      <c r="B781" t="s">
        <v>4138</v>
      </c>
      <c r="C781" s="1">
        <v>42444</v>
      </c>
      <c r="D781">
        <f>YEAR(C781)</f>
        <v>2016</v>
      </c>
      <c r="E781">
        <f>MONTH(C781)</f>
        <v>3</v>
      </c>
      <c r="F781" t="str">
        <f>TEXT(Table1[[#This Row],[Order Date]],"mmm")</f>
        <v>Mar</v>
      </c>
      <c r="G781" t="str">
        <f>TEXT(Table1[[#This Row],[Order Date]],"ddd")</f>
        <v>Tue</v>
      </c>
      <c r="H781" s="1">
        <v>42448</v>
      </c>
      <c r="I781" t="s">
        <v>49</v>
      </c>
      <c r="J781" t="s">
        <v>3950</v>
      </c>
      <c r="K781" t="s">
        <v>3951</v>
      </c>
      <c r="L781" t="s">
        <v>101</v>
      </c>
      <c r="M781" t="s">
        <v>26</v>
      </c>
      <c r="N781" t="s">
        <v>143</v>
      </c>
      <c r="O781" t="s">
        <v>144</v>
      </c>
      <c r="P781">
        <v>19143</v>
      </c>
      <c r="Q781" t="s">
        <v>145</v>
      </c>
      <c r="R781" t="s">
        <v>4139</v>
      </c>
      <c r="S781" t="s">
        <v>70</v>
      </c>
      <c r="T781" t="s">
        <v>158</v>
      </c>
      <c r="U781" t="s">
        <v>4140</v>
      </c>
      <c r="V781" s="3">
        <v>83.975999999999999</v>
      </c>
      <c r="W781">
        <v>3</v>
      </c>
      <c r="X781" s="2">
        <v>0.2</v>
      </c>
      <c r="Y781" s="13">
        <v>-13.646100000000001</v>
      </c>
      <c r="Z781" s="2">
        <f>Y781/V781</f>
        <v>-0.16250000000000001</v>
      </c>
    </row>
    <row r="782" spans="1:26" x14ac:dyDescent="0.25">
      <c r="A782">
        <v>1616</v>
      </c>
      <c r="B782" t="s">
        <v>4141</v>
      </c>
      <c r="C782" s="1">
        <v>42226</v>
      </c>
      <c r="D782">
        <f>YEAR(C782)</f>
        <v>2015</v>
      </c>
      <c r="E782">
        <f>MONTH(C782)</f>
        <v>8</v>
      </c>
      <c r="F782" t="str">
        <f>TEXT(Table1[[#This Row],[Order Date]],"mmm")</f>
        <v>Aug</v>
      </c>
      <c r="G782" t="str">
        <f>TEXT(Table1[[#This Row],[Order Date]],"ddd")</f>
        <v>Mon</v>
      </c>
      <c r="H782" s="1">
        <v>42232</v>
      </c>
      <c r="I782" t="s">
        <v>49</v>
      </c>
      <c r="J782" t="s">
        <v>3694</v>
      </c>
      <c r="K782" t="s">
        <v>3695</v>
      </c>
      <c r="L782" t="s">
        <v>101</v>
      </c>
      <c r="M782" t="s">
        <v>26</v>
      </c>
      <c r="N782" t="s">
        <v>225</v>
      </c>
      <c r="O782" t="s">
        <v>226</v>
      </c>
      <c r="P782">
        <v>55122</v>
      </c>
      <c r="Q782" t="s">
        <v>104</v>
      </c>
      <c r="R782" t="s">
        <v>2084</v>
      </c>
      <c r="S782" t="s">
        <v>45</v>
      </c>
      <c r="T782" t="s">
        <v>46</v>
      </c>
      <c r="U782" t="s">
        <v>2085</v>
      </c>
      <c r="V782" s="3">
        <v>3.75</v>
      </c>
      <c r="W782">
        <v>1</v>
      </c>
      <c r="X782" s="2">
        <v>0</v>
      </c>
      <c r="Y782" s="13">
        <v>1.8</v>
      </c>
      <c r="Z782" s="2">
        <f>Y782/V782</f>
        <v>0.48000000000000004</v>
      </c>
    </row>
    <row r="783" spans="1:26" x14ac:dyDescent="0.25">
      <c r="A783">
        <v>1619</v>
      </c>
      <c r="B783" t="s">
        <v>4144</v>
      </c>
      <c r="C783" s="1">
        <v>42623</v>
      </c>
      <c r="D783">
        <f>YEAR(C783)</f>
        <v>2016</v>
      </c>
      <c r="E783">
        <f>MONTH(C783)</f>
        <v>9</v>
      </c>
      <c r="F783" t="str">
        <f>TEXT(Table1[[#This Row],[Order Date]],"mmm")</f>
        <v>Sep</v>
      </c>
      <c r="G783" t="str">
        <f>TEXT(Table1[[#This Row],[Order Date]],"ddd")</f>
        <v>Sat</v>
      </c>
      <c r="H783" s="1">
        <v>42627</v>
      </c>
      <c r="I783" t="s">
        <v>22</v>
      </c>
      <c r="J783" t="s">
        <v>417</v>
      </c>
      <c r="K783" t="s">
        <v>418</v>
      </c>
      <c r="L783" t="s">
        <v>101</v>
      </c>
      <c r="M783" t="s">
        <v>26</v>
      </c>
      <c r="N783" t="s">
        <v>263</v>
      </c>
      <c r="O783" t="s">
        <v>264</v>
      </c>
      <c r="P783">
        <v>10011</v>
      </c>
      <c r="Q783" t="s">
        <v>145</v>
      </c>
      <c r="R783" t="s">
        <v>4145</v>
      </c>
      <c r="S783" t="s">
        <v>45</v>
      </c>
      <c r="T783" t="s">
        <v>58</v>
      </c>
      <c r="U783" t="s">
        <v>4146</v>
      </c>
      <c r="V783" s="3">
        <v>59.48</v>
      </c>
      <c r="W783">
        <v>2</v>
      </c>
      <c r="X783" s="2">
        <v>0</v>
      </c>
      <c r="Y783" s="13">
        <v>8.9220000000000006</v>
      </c>
      <c r="Z783" s="2">
        <f>Y783/V783</f>
        <v>0.15000000000000002</v>
      </c>
    </row>
    <row r="784" spans="1:26" x14ac:dyDescent="0.25">
      <c r="A784">
        <v>1621</v>
      </c>
      <c r="B784" t="s">
        <v>4149</v>
      </c>
      <c r="C784" s="1">
        <v>42924</v>
      </c>
      <c r="D784">
        <f>YEAR(C784)</f>
        <v>2017</v>
      </c>
      <c r="E784">
        <f>MONTH(C784)</f>
        <v>7</v>
      </c>
      <c r="F784" t="str">
        <f>TEXT(Table1[[#This Row],[Order Date]],"mmm")</f>
        <v>Jul</v>
      </c>
      <c r="G784" t="str">
        <f>TEXT(Table1[[#This Row],[Order Date]],"ddd")</f>
        <v>Sat</v>
      </c>
      <c r="H784" s="1">
        <v>42931</v>
      </c>
      <c r="I784" t="s">
        <v>49</v>
      </c>
      <c r="J784" t="s">
        <v>4150</v>
      </c>
      <c r="K784" t="s">
        <v>4151</v>
      </c>
      <c r="L784" t="s">
        <v>25</v>
      </c>
      <c r="M784" t="s">
        <v>26</v>
      </c>
      <c r="N784" t="s">
        <v>4152</v>
      </c>
      <c r="O784" t="s">
        <v>95</v>
      </c>
      <c r="P784">
        <v>98031</v>
      </c>
      <c r="Q784" t="s">
        <v>43</v>
      </c>
      <c r="R784" t="s">
        <v>4153</v>
      </c>
      <c r="S784" t="s">
        <v>31</v>
      </c>
      <c r="T784" t="s">
        <v>64</v>
      </c>
      <c r="U784" t="s">
        <v>4154</v>
      </c>
      <c r="V784" s="3">
        <v>198.46</v>
      </c>
      <c r="W784">
        <v>2</v>
      </c>
      <c r="X784" s="2">
        <v>0</v>
      </c>
      <c r="Y784" s="13">
        <v>99.23</v>
      </c>
      <c r="Z784" s="2">
        <f>Y784/V784</f>
        <v>0.5</v>
      </c>
    </row>
    <row r="785" spans="1:26" x14ac:dyDescent="0.25">
      <c r="A785">
        <v>1625</v>
      </c>
      <c r="B785" t="s">
        <v>4157</v>
      </c>
      <c r="C785" s="1">
        <v>42357</v>
      </c>
      <c r="D785">
        <f>YEAR(C785)</f>
        <v>2015</v>
      </c>
      <c r="E785">
        <f>MONTH(C785)</f>
        <v>12</v>
      </c>
      <c r="F785" t="str">
        <f>TEXT(Table1[[#This Row],[Order Date]],"mmm")</f>
        <v>Dec</v>
      </c>
      <c r="G785" t="str">
        <f>TEXT(Table1[[#This Row],[Order Date]],"ddd")</f>
        <v>Sat</v>
      </c>
      <c r="H785" s="1">
        <v>42362</v>
      </c>
      <c r="I785" t="s">
        <v>49</v>
      </c>
      <c r="J785" t="s">
        <v>4158</v>
      </c>
      <c r="K785" t="s">
        <v>4159</v>
      </c>
      <c r="L785" t="s">
        <v>25</v>
      </c>
      <c r="M785" t="s">
        <v>26</v>
      </c>
      <c r="N785" t="s">
        <v>41</v>
      </c>
      <c r="O785" t="s">
        <v>42</v>
      </c>
      <c r="P785">
        <v>90049</v>
      </c>
      <c r="Q785" t="s">
        <v>43</v>
      </c>
      <c r="R785" t="s">
        <v>3749</v>
      </c>
      <c r="S785" t="s">
        <v>70</v>
      </c>
      <c r="T785" t="s">
        <v>71</v>
      </c>
      <c r="U785" t="s">
        <v>3750</v>
      </c>
      <c r="V785" s="3">
        <v>675.96</v>
      </c>
      <c r="W785">
        <v>5</v>
      </c>
      <c r="X785" s="2">
        <v>0.2</v>
      </c>
      <c r="Y785" s="13">
        <v>84.495000000000005</v>
      </c>
      <c r="Z785" s="2">
        <f>Y785/V785</f>
        <v>0.125</v>
      </c>
    </row>
    <row r="786" spans="1:26" x14ac:dyDescent="0.25">
      <c r="A786">
        <v>1627</v>
      </c>
      <c r="B786" t="s">
        <v>4161</v>
      </c>
      <c r="C786" s="1">
        <v>42324</v>
      </c>
      <c r="D786">
        <f>YEAR(C786)</f>
        <v>2015</v>
      </c>
      <c r="E786">
        <f>MONTH(C786)</f>
        <v>11</v>
      </c>
      <c r="F786" t="str">
        <f>TEXT(Table1[[#This Row],[Order Date]],"mmm")</f>
        <v>Nov</v>
      </c>
      <c r="G786" t="str">
        <f>TEXT(Table1[[#This Row],[Order Date]],"ddd")</f>
        <v>Mon</v>
      </c>
      <c r="H786" s="1">
        <v>42330</v>
      </c>
      <c r="I786" t="s">
        <v>49</v>
      </c>
      <c r="J786" t="s">
        <v>1508</v>
      </c>
      <c r="K786" t="s">
        <v>1509</v>
      </c>
      <c r="L786" t="s">
        <v>101</v>
      </c>
      <c r="M786" t="s">
        <v>26</v>
      </c>
      <c r="N786" t="s">
        <v>263</v>
      </c>
      <c r="O786" t="s">
        <v>264</v>
      </c>
      <c r="P786">
        <v>10011</v>
      </c>
      <c r="Q786" t="s">
        <v>145</v>
      </c>
      <c r="R786" t="s">
        <v>2097</v>
      </c>
      <c r="S786" t="s">
        <v>45</v>
      </c>
      <c r="T786" t="s">
        <v>77</v>
      </c>
      <c r="U786" t="s">
        <v>2098</v>
      </c>
      <c r="V786" s="3">
        <v>523.25</v>
      </c>
      <c r="W786">
        <v>5</v>
      </c>
      <c r="X786" s="2">
        <v>0</v>
      </c>
      <c r="Y786" s="13">
        <v>141.2775</v>
      </c>
      <c r="Z786" s="2">
        <f>Y786/V786</f>
        <v>0.27</v>
      </c>
    </row>
    <row r="787" spans="1:26" x14ac:dyDescent="0.25">
      <c r="A787">
        <v>1628</v>
      </c>
      <c r="B787" t="s">
        <v>4162</v>
      </c>
      <c r="C787" s="1">
        <v>42271</v>
      </c>
      <c r="D787">
        <f>YEAR(C787)</f>
        <v>2015</v>
      </c>
      <c r="E787">
        <f>MONTH(C787)</f>
        <v>9</v>
      </c>
      <c r="F787" t="str">
        <f>TEXT(Table1[[#This Row],[Order Date]],"mmm")</f>
        <v>Sep</v>
      </c>
      <c r="G787" t="str">
        <f>TEXT(Table1[[#This Row],[Order Date]],"ddd")</f>
        <v>Thu</v>
      </c>
      <c r="H787" s="1">
        <v>42277</v>
      </c>
      <c r="I787" t="s">
        <v>49</v>
      </c>
      <c r="J787" t="s">
        <v>4163</v>
      </c>
      <c r="K787" t="s">
        <v>4164</v>
      </c>
      <c r="L787" t="s">
        <v>25</v>
      </c>
      <c r="M787" t="s">
        <v>26</v>
      </c>
      <c r="N787" t="s">
        <v>4165</v>
      </c>
      <c r="O787" t="s">
        <v>729</v>
      </c>
      <c r="P787">
        <v>70506</v>
      </c>
      <c r="Q787" t="s">
        <v>29</v>
      </c>
      <c r="R787" t="s">
        <v>3296</v>
      </c>
      <c r="S787" t="s">
        <v>31</v>
      </c>
      <c r="T787" t="s">
        <v>35</v>
      </c>
      <c r="U787" t="s">
        <v>3297</v>
      </c>
      <c r="V787" s="3">
        <v>517.5</v>
      </c>
      <c r="W787">
        <v>6</v>
      </c>
      <c r="X787" s="2">
        <v>0</v>
      </c>
      <c r="Y787" s="13">
        <v>155.25</v>
      </c>
      <c r="Z787" s="2">
        <f>Y787/V787</f>
        <v>0.3</v>
      </c>
    </row>
    <row r="788" spans="1:26" x14ac:dyDescent="0.25">
      <c r="A788">
        <v>1629</v>
      </c>
      <c r="B788" t="s">
        <v>4166</v>
      </c>
      <c r="C788" s="1">
        <v>42907</v>
      </c>
      <c r="D788">
        <f>YEAR(C788)</f>
        <v>2017</v>
      </c>
      <c r="E788">
        <f>MONTH(C788)</f>
        <v>6</v>
      </c>
      <c r="F788" t="str">
        <f>TEXT(Table1[[#This Row],[Order Date]],"mmm")</f>
        <v>Jun</v>
      </c>
      <c r="G788" t="str">
        <f>TEXT(Table1[[#This Row],[Order Date]],"ddd")</f>
        <v>Wed</v>
      </c>
      <c r="H788" s="1">
        <v>42911</v>
      </c>
      <c r="I788" t="s">
        <v>22</v>
      </c>
      <c r="J788" t="s">
        <v>1974</v>
      </c>
      <c r="K788" t="s">
        <v>1975</v>
      </c>
      <c r="L788" t="s">
        <v>25</v>
      </c>
      <c r="M788" t="s">
        <v>26</v>
      </c>
      <c r="N788" t="s">
        <v>2143</v>
      </c>
      <c r="O788" t="s">
        <v>491</v>
      </c>
      <c r="P788">
        <v>44105</v>
      </c>
      <c r="Q788" t="s">
        <v>145</v>
      </c>
      <c r="R788" t="s">
        <v>4167</v>
      </c>
      <c r="S788" t="s">
        <v>31</v>
      </c>
      <c r="T788" t="s">
        <v>64</v>
      </c>
      <c r="U788" t="s">
        <v>4168</v>
      </c>
      <c r="V788" s="3">
        <v>17.920000000000002</v>
      </c>
      <c r="W788">
        <v>5</v>
      </c>
      <c r="X788" s="2">
        <v>0.2</v>
      </c>
      <c r="Y788" s="13">
        <v>2.464</v>
      </c>
      <c r="Z788" s="2">
        <f>Y788/V788</f>
        <v>0.13749999999999998</v>
      </c>
    </row>
    <row r="789" spans="1:26" x14ac:dyDescent="0.25">
      <c r="A789">
        <v>1631</v>
      </c>
      <c r="B789" t="s">
        <v>4169</v>
      </c>
      <c r="C789" s="1">
        <v>42498</v>
      </c>
      <c r="D789">
        <f>YEAR(C789)</f>
        <v>2016</v>
      </c>
      <c r="E789">
        <f>MONTH(C789)</f>
        <v>5</v>
      </c>
      <c r="F789" t="str">
        <f>TEXT(Table1[[#This Row],[Order Date]],"mmm")</f>
        <v>May</v>
      </c>
      <c r="G789" t="str">
        <f>TEXT(Table1[[#This Row],[Order Date]],"ddd")</f>
        <v>Sun</v>
      </c>
      <c r="H789" s="1">
        <v>42498</v>
      </c>
      <c r="I789" t="s">
        <v>1276</v>
      </c>
      <c r="J789" t="s">
        <v>479</v>
      </c>
      <c r="K789" t="s">
        <v>480</v>
      </c>
      <c r="L789" t="s">
        <v>25</v>
      </c>
      <c r="M789" t="s">
        <v>26</v>
      </c>
      <c r="N789" t="s">
        <v>2143</v>
      </c>
      <c r="O789" t="s">
        <v>491</v>
      </c>
      <c r="P789">
        <v>44105</v>
      </c>
      <c r="Q789" t="s">
        <v>145</v>
      </c>
      <c r="R789" t="s">
        <v>4170</v>
      </c>
      <c r="S789" t="s">
        <v>45</v>
      </c>
      <c r="T789" t="s">
        <v>58</v>
      </c>
      <c r="U789" t="s">
        <v>4171</v>
      </c>
      <c r="V789" s="3">
        <v>1006.056</v>
      </c>
      <c r="W789">
        <v>3</v>
      </c>
      <c r="X789" s="2">
        <v>0.2</v>
      </c>
      <c r="Y789" s="13">
        <v>88.029899999999998</v>
      </c>
      <c r="Z789" s="2">
        <f>Y789/V789</f>
        <v>8.7499999999999994E-2</v>
      </c>
    </row>
    <row r="790" spans="1:26" x14ac:dyDescent="0.25">
      <c r="A790">
        <v>1636</v>
      </c>
      <c r="B790" t="s">
        <v>4172</v>
      </c>
      <c r="C790" s="1">
        <v>41969</v>
      </c>
      <c r="D790">
        <f>YEAR(C790)</f>
        <v>2014</v>
      </c>
      <c r="E790">
        <f>MONTH(C790)</f>
        <v>11</v>
      </c>
      <c r="F790" t="str">
        <f>TEXT(Table1[[#This Row],[Order Date]],"mmm")</f>
        <v>Nov</v>
      </c>
      <c r="G790" t="str">
        <f>TEXT(Table1[[#This Row],[Order Date]],"ddd")</f>
        <v>Wed</v>
      </c>
      <c r="H790" s="1">
        <v>41975</v>
      </c>
      <c r="I790" t="s">
        <v>49</v>
      </c>
      <c r="J790" t="s">
        <v>4173</v>
      </c>
      <c r="K790" t="s">
        <v>4174</v>
      </c>
      <c r="L790" t="s">
        <v>25</v>
      </c>
      <c r="M790" t="s">
        <v>26</v>
      </c>
      <c r="N790" t="s">
        <v>4175</v>
      </c>
      <c r="O790" t="s">
        <v>413</v>
      </c>
      <c r="P790">
        <v>97224</v>
      </c>
      <c r="Q790" t="s">
        <v>43</v>
      </c>
      <c r="R790" t="s">
        <v>2987</v>
      </c>
      <c r="S790" t="s">
        <v>45</v>
      </c>
      <c r="T790" t="s">
        <v>89</v>
      </c>
      <c r="U790" t="s">
        <v>2988</v>
      </c>
      <c r="V790" s="3">
        <v>15.552</v>
      </c>
      <c r="W790">
        <v>3</v>
      </c>
      <c r="X790" s="2">
        <v>0.2</v>
      </c>
      <c r="Y790" s="13">
        <v>5.4432</v>
      </c>
      <c r="Z790" s="2">
        <f>Y790/V790</f>
        <v>0.35000000000000003</v>
      </c>
    </row>
    <row r="791" spans="1:26" x14ac:dyDescent="0.25">
      <c r="A791">
        <v>1639</v>
      </c>
      <c r="B791" t="s">
        <v>4178</v>
      </c>
      <c r="C791" s="1">
        <v>42516</v>
      </c>
      <c r="D791">
        <f>YEAR(C791)</f>
        <v>2016</v>
      </c>
      <c r="E791">
        <f>MONTH(C791)</f>
        <v>5</v>
      </c>
      <c r="F791" t="str">
        <f>TEXT(Table1[[#This Row],[Order Date]],"mmm")</f>
        <v>May</v>
      </c>
      <c r="G791" t="str">
        <f>TEXT(Table1[[#This Row],[Order Date]],"ddd")</f>
        <v>Thu</v>
      </c>
      <c r="H791" s="1">
        <v>42522</v>
      </c>
      <c r="I791" t="s">
        <v>49</v>
      </c>
      <c r="J791" t="s">
        <v>4179</v>
      </c>
      <c r="K791" t="s">
        <v>4180</v>
      </c>
      <c r="L791" t="s">
        <v>25</v>
      </c>
      <c r="M791" t="s">
        <v>26</v>
      </c>
      <c r="N791" t="s">
        <v>95</v>
      </c>
      <c r="O791" t="s">
        <v>2971</v>
      </c>
      <c r="P791">
        <v>20016</v>
      </c>
      <c r="Q791" t="s">
        <v>145</v>
      </c>
      <c r="R791" t="s">
        <v>4181</v>
      </c>
      <c r="S791" t="s">
        <v>45</v>
      </c>
      <c r="T791" t="s">
        <v>89</v>
      </c>
      <c r="U791" t="s">
        <v>4182</v>
      </c>
      <c r="V791" s="3">
        <v>19.440000000000001</v>
      </c>
      <c r="W791">
        <v>3</v>
      </c>
      <c r="X791" s="2">
        <v>0</v>
      </c>
      <c r="Y791" s="13">
        <v>9.3312000000000008</v>
      </c>
      <c r="Z791" s="2">
        <f>Y791/V791</f>
        <v>0.48000000000000004</v>
      </c>
    </row>
    <row r="792" spans="1:26" x14ac:dyDescent="0.25">
      <c r="A792">
        <v>1643</v>
      </c>
      <c r="B792" t="s">
        <v>4183</v>
      </c>
      <c r="C792" s="1">
        <v>41972</v>
      </c>
      <c r="D792">
        <f>YEAR(C792)</f>
        <v>2014</v>
      </c>
      <c r="E792">
        <f>MONTH(C792)</f>
        <v>11</v>
      </c>
      <c r="F792" t="str">
        <f>TEXT(Table1[[#This Row],[Order Date]],"mmm")</f>
        <v>Nov</v>
      </c>
      <c r="G792" t="str">
        <f>TEXT(Table1[[#This Row],[Order Date]],"ddd")</f>
        <v>Sat</v>
      </c>
      <c r="H792" s="1">
        <v>41977</v>
      </c>
      <c r="I792" t="s">
        <v>49</v>
      </c>
      <c r="J792" t="s">
        <v>4184</v>
      </c>
      <c r="K792" t="s">
        <v>4185</v>
      </c>
      <c r="L792" t="s">
        <v>40</v>
      </c>
      <c r="M792" t="s">
        <v>26</v>
      </c>
      <c r="N792" t="s">
        <v>4186</v>
      </c>
      <c r="O792" t="s">
        <v>208</v>
      </c>
      <c r="P792">
        <v>60076</v>
      </c>
      <c r="Q792" t="s">
        <v>104</v>
      </c>
      <c r="R792" t="s">
        <v>2101</v>
      </c>
      <c r="S792" t="s">
        <v>45</v>
      </c>
      <c r="T792" t="s">
        <v>266</v>
      </c>
      <c r="U792" t="s">
        <v>556</v>
      </c>
      <c r="V792" s="3">
        <v>12.624000000000001</v>
      </c>
      <c r="W792">
        <v>2</v>
      </c>
      <c r="X792" s="2">
        <v>0.2</v>
      </c>
      <c r="Y792" s="13">
        <v>3.9449999999999998</v>
      </c>
      <c r="Z792" s="2">
        <f>Y792/V792</f>
        <v>0.3125</v>
      </c>
    </row>
    <row r="793" spans="1:26" x14ac:dyDescent="0.25">
      <c r="A793">
        <v>1644</v>
      </c>
      <c r="B793" t="s">
        <v>4187</v>
      </c>
      <c r="C793" s="1">
        <v>42082</v>
      </c>
      <c r="D793">
        <f>YEAR(C793)</f>
        <v>2015</v>
      </c>
      <c r="E793">
        <f>MONTH(C793)</f>
        <v>3</v>
      </c>
      <c r="F793" t="str">
        <f>TEXT(Table1[[#This Row],[Order Date]],"mmm")</f>
        <v>Mar</v>
      </c>
      <c r="G793" t="str">
        <f>TEXT(Table1[[#This Row],[Order Date]],"ddd")</f>
        <v>Thu</v>
      </c>
      <c r="H793" s="1">
        <v>42083</v>
      </c>
      <c r="I793" t="s">
        <v>185</v>
      </c>
      <c r="J793" t="s">
        <v>785</v>
      </c>
      <c r="K793" t="s">
        <v>786</v>
      </c>
      <c r="L793" t="s">
        <v>40</v>
      </c>
      <c r="M793" t="s">
        <v>26</v>
      </c>
      <c r="N793" t="s">
        <v>94</v>
      </c>
      <c r="O793" t="s">
        <v>95</v>
      </c>
      <c r="P793">
        <v>98115</v>
      </c>
      <c r="Q793" t="s">
        <v>43</v>
      </c>
      <c r="R793" t="s">
        <v>1551</v>
      </c>
      <c r="S793" t="s">
        <v>45</v>
      </c>
      <c r="T793" t="s">
        <v>58</v>
      </c>
      <c r="U793" t="s">
        <v>1552</v>
      </c>
      <c r="V793" s="3">
        <v>1247.6400000000001</v>
      </c>
      <c r="W793">
        <v>3</v>
      </c>
      <c r="X793" s="2">
        <v>0</v>
      </c>
      <c r="Y793" s="13">
        <v>349.33920000000001</v>
      </c>
      <c r="Z793" s="2">
        <f>Y793/V793</f>
        <v>0.27999999999999997</v>
      </c>
    </row>
    <row r="794" spans="1:26" x14ac:dyDescent="0.25">
      <c r="A794">
        <v>1647</v>
      </c>
      <c r="B794" t="s">
        <v>4192</v>
      </c>
      <c r="C794" s="1">
        <v>42309</v>
      </c>
      <c r="D794">
        <f>YEAR(C794)</f>
        <v>2015</v>
      </c>
      <c r="E794">
        <f>MONTH(C794)</f>
        <v>11</v>
      </c>
      <c r="F794" t="str">
        <f>TEXT(Table1[[#This Row],[Order Date]],"mmm")</f>
        <v>Nov</v>
      </c>
      <c r="G794" t="str">
        <f>TEXT(Table1[[#This Row],[Order Date]],"ddd")</f>
        <v>Sun</v>
      </c>
      <c r="H794" s="1">
        <v>42311</v>
      </c>
      <c r="I794" t="s">
        <v>185</v>
      </c>
      <c r="J794" t="s">
        <v>778</v>
      </c>
      <c r="K794" t="s">
        <v>779</v>
      </c>
      <c r="L794" t="s">
        <v>101</v>
      </c>
      <c r="M794" t="s">
        <v>26</v>
      </c>
      <c r="N794" t="s">
        <v>143</v>
      </c>
      <c r="O794" t="s">
        <v>144</v>
      </c>
      <c r="P794">
        <v>19140</v>
      </c>
      <c r="Q794" t="s">
        <v>145</v>
      </c>
      <c r="R794" t="s">
        <v>746</v>
      </c>
      <c r="S794" t="s">
        <v>70</v>
      </c>
      <c r="T794" t="s">
        <v>158</v>
      </c>
      <c r="U794" t="s">
        <v>747</v>
      </c>
      <c r="V794" s="3">
        <v>35.36</v>
      </c>
      <c r="W794">
        <v>2</v>
      </c>
      <c r="X794" s="2">
        <v>0.2</v>
      </c>
      <c r="Y794" s="13">
        <v>-3.0939999999999999</v>
      </c>
      <c r="Z794" s="2">
        <f>Y794/V794</f>
        <v>-8.7499999999999994E-2</v>
      </c>
    </row>
    <row r="795" spans="1:26" x14ac:dyDescent="0.25">
      <c r="A795">
        <v>1649</v>
      </c>
      <c r="B795" t="s">
        <v>4195</v>
      </c>
      <c r="C795" s="1">
        <v>42273</v>
      </c>
      <c r="D795">
        <f>YEAR(C795)</f>
        <v>2015</v>
      </c>
      <c r="E795">
        <f>MONTH(C795)</f>
        <v>9</v>
      </c>
      <c r="F795" t="str">
        <f>TEXT(Table1[[#This Row],[Order Date]],"mmm")</f>
        <v>Sep</v>
      </c>
      <c r="G795" t="str">
        <f>TEXT(Table1[[#This Row],[Order Date]],"ddd")</f>
        <v>Sat</v>
      </c>
      <c r="H795" s="1">
        <v>42276</v>
      </c>
      <c r="I795" t="s">
        <v>22</v>
      </c>
      <c r="J795" t="s">
        <v>1908</v>
      </c>
      <c r="K795" t="s">
        <v>1909</v>
      </c>
      <c r="L795" t="s">
        <v>25</v>
      </c>
      <c r="M795" t="s">
        <v>26</v>
      </c>
      <c r="N795" t="s">
        <v>143</v>
      </c>
      <c r="O795" t="s">
        <v>144</v>
      </c>
      <c r="P795">
        <v>19143</v>
      </c>
      <c r="Q795" t="s">
        <v>145</v>
      </c>
      <c r="R795" t="s">
        <v>4196</v>
      </c>
      <c r="S795" t="s">
        <v>45</v>
      </c>
      <c r="T795" t="s">
        <v>74</v>
      </c>
      <c r="U795" t="s">
        <v>4197</v>
      </c>
      <c r="V795" s="3">
        <v>121.104</v>
      </c>
      <c r="W795">
        <v>6</v>
      </c>
      <c r="X795" s="2">
        <v>0.7</v>
      </c>
      <c r="Y795" s="13">
        <v>-100.92</v>
      </c>
      <c r="Z795" s="2">
        <f>Y795/V795</f>
        <v>-0.83333333333333337</v>
      </c>
    </row>
    <row r="796" spans="1:26" x14ac:dyDescent="0.25">
      <c r="A796">
        <v>1651</v>
      </c>
      <c r="B796" t="s">
        <v>4200</v>
      </c>
      <c r="C796" s="1">
        <v>41880</v>
      </c>
      <c r="D796">
        <f>YEAR(C796)</f>
        <v>2014</v>
      </c>
      <c r="E796">
        <f>MONTH(C796)</f>
        <v>8</v>
      </c>
      <c r="F796" t="str">
        <f>TEXT(Table1[[#This Row],[Order Date]],"mmm")</f>
        <v>Aug</v>
      </c>
      <c r="G796" t="str">
        <f>TEXT(Table1[[#This Row],[Order Date]],"ddd")</f>
        <v>Fri</v>
      </c>
      <c r="H796" s="1">
        <v>41880</v>
      </c>
      <c r="I796" t="s">
        <v>1276</v>
      </c>
      <c r="J796" t="s">
        <v>4201</v>
      </c>
      <c r="K796" t="s">
        <v>4202</v>
      </c>
      <c r="L796" t="s">
        <v>40</v>
      </c>
      <c r="M796" t="s">
        <v>26</v>
      </c>
      <c r="N796" t="s">
        <v>126</v>
      </c>
      <c r="O796" t="s">
        <v>42</v>
      </c>
      <c r="P796">
        <v>94110</v>
      </c>
      <c r="Q796" t="s">
        <v>43</v>
      </c>
      <c r="R796" t="s">
        <v>4203</v>
      </c>
      <c r="S796" t="s">
        <v>45</v>
      </c>
      <c r="T796" t="s">
        <v>89</v>
      </c>
      <c r="U796" t="s">
        <v>4204</v>
      </c>
      <c r="V796" s="3">
        <v>109.92</v>
      </c>
      <c r="W796">
        <v>2</v>
      </c>
      <c r="X796" s="2">
        <v>0</v>
      </c>
      <c r="Y796" s="13">
        <v>53.860799999999998</v>
      </c>
      <c r="Z796" s="2">
        <f>Y796/V796</f>
        <v>0.49</v>
      </c>
    </row>
    <row r="797" spans="1:26" x14ac:dyDescent="0.25">
      <c r="A797">
        <v>1653</v>
      </c>
      <c r="B797" t="s">
        <v>4207</v>
      </c>
      <c r="C797" s="1">
        <v>43057</v>
      </c>
      <c r="D797">
        <f>YEAR(C797)</f>
        <v>2017</v>
      </c>
      <c r="E797">
        <f>MONTH(C797)</f>
        <v>11</v>
      </c>
      <c r="F797" t="str">
        <f>TEXT(Table1[[#This Row],[Order Date]],"mmm")</f>
        <v>Nov</v>
      </c>
      <c r="G797" t="str">
        <f>TEXT(Table1[[#This Row],[Order Date]],"ddd")</f>
        <v>Sat</v>
      </c>
      <c r="H797" s="1">
        <v>43060</v>
      </c>
      <c r="I797" t="s">
        <v>185</v>
      </c>
      <c r="J797" t="s">
        <v>4208</v>
      </c>
      <c r="K797" t="s">
        <v>4209</v>
      </c>
      <c r="L797" t="s">
        <v>25</v>
      </c>
      <c r="M797" t="s">
        <v>26</v>
      </c>
      <c r="N797" t="s">
        <v>94</v>
      </c>
      <c r="O797" t="s">
        <v>95</v>
      </c>
      <c r="P797">
        <v>98105</v>
      </c>
      <c r="Q797" t="s">
        <v>43</v>
      </c>
      <c r="R797" t="s">
        <v>390</v>
      </c>
      <c r="S797" t="s">
        <v>45</v>
      </c>
      <c r="T797" t="s">
        <v>58</v>
      </c>
      <c r="U797" t="s">
        <v>391</v>
      </c>
      <c r="V797" s="3">
        <v>169.68</v>
      </c>
      <c r="W797">
        <v>6</v>
      </c>
      <c r="X797" s="2">
        <v>0</v>
      </c>
      <c r="Y797" s="13">
        <v>45.813600000000001</v>
      </c>
      <c r="Z797" s="2">
        <f>Y797/V797</f>
        <v>0.27</v>
      </c>
    </row>
    <row r="798" spans="1:26" x14ac:dyDescent="0.25">
      <c r="A798">
        <v>1658</v>
      </c>
      <c r="B798" t="s">
        <v>4214</v>
      </c>
      <c r="C798" s="1">
        <v>41771</v>
      </c>
      <c r="D798">
        <f>YEAR(C798)</f>
        <v>2014</v>
      </c>
      <c r="E798">
        <f>MONTH(C798)</f>
        <v>5</v>
      </c>
      <c r="F798" t="str">
        <f>TEXT(Table1[[#This Row],[Order Date]],"mmm")</f>
        <v>May</v>
      </c>
      <c r="G798" t="str">
        <f>TEXT(Table1[[#This Row],[Order Date]],"ddd")</f>
        <v>Mon</v>
      </c>
      <c r="H798" s="1">
        <v>41774</v>
      </c>
      <c r="I798" t="s">
        <v>185</v>
      </c>
      <c r="J798" t="s">
        <v>2706</v>
      </c>
      <c r="K798" t="s">
        <v>2707</v>
      </c>
      <c r="L798" t="s">
        <v>25</v>
      </c>
      <c r="M798" t="s">
        <v>26</v>
      </c>
      <c r="N798" t="s">
        <v>2512</v>
      </c>
      <c r="O798" t="s">
        <v>113</v>
      </c>
      <c r="P798">
        <v>53209</v>
      </c>
      <c r="Q798" t="s">
        <v>104</v>
      </c>
      <c r="R798" t="s">
        <v>2010</v>
      </c>
      <c r="S798" t="s">
        <v>31</v>
      </c>
      <c r="T798" t="s">
        <v>64</v>
      </c>
      <c r="U798" t="s">
        <v>2011</v>
      </c>
      <c r="V798" s="3">
        <v>34.79</v>
      </c>
      <c r="W798">
        <v>7</v>
      </c>
      <c r="X798" s="2">
        <v>0</v>
      </c>
      <c r="Y798" s="13">
        <v>10.7849</v>
      </c>
      <c r="Z798" s="2">
        <f>Y798/V798</f>
        <v>0.31</v>
      </c>
    </row>
    <row r="799" spans="1:26" x14ac:dyDescent="0.25">
      <c r="A799">
        <v>1659</v>
      </c>
      <c r="B799" t="s">
        <v>4215</v>
      </c>
      <c r="C799" s="1">
        <v>42755</v>
      </c>
      <c r="D799">
        <f>YEAR(C799)</f>
        <v>2017</v>
      </c>
      <c r="E799">
        <f>MONTH(C799)</f>
        <v>1</v>
      </c>
      <c r="F799" t="str">
        <f>TEXT(Table1[[#This Row],[Order Date]],"mmm")</f>
        <v>Jan</v>
      </c>
      <c r="G799" t="str">
        <f>TEXT(Table1[[#This Row],[Order Date]],"ddd")</f>
        <v>Fri</v>
      </c>
      <c r="H799" s="1">
        <v>42761</v>
      </c>
      <c r="I799" t="s">
        <v>49</v>
      </c>
      <c r="J799" t="s">
        <v>4216</v>
      </c>
      <c r="K799" t="s">
        <v>4217</v>
      </c>
      <c r="L799" t="s">
        <v>25</v>
      </c>
      <c r="M799" t="s">
        <v>26</v>
      </c>
      <c r="N799" t="s">
        <v>41</v>
      </c>
      <c r="O799" t="s">
        <v>42</v>
      </c>
      <c r="P799">
        <v>90045</v>
      </c>
      <c r="Q799" t="s">
        <v>43</v>
      </c>
      <c r="R799" t="s">
        <v>4218</v>
      </c>
      <c r="S799" t="s">
        <v>70</v>
      </c>
      <c r="T799" t="s">
        <v>71</v>
      </c>
      <c r="U799" t="s">
        <v>4219</v>
      </c>
      <c r="V799" s="3">
        <v>160.77600000000001</v>
      </c>
      <c r="W799">
        <v>3</v>
      </c>
      <c r="X799" s="2">
        <v>0.2</v>
      </c>
      <c r="Y799" s="13">
        <v>10.048500000000001</v>
      </c>
      <c r="Z799" s="2">
        <f>Y799/V799</f>
        <v>6.25E-2</v>
      </c>
    </row>
    <row r="800" spans="1:26" x14ac:dyDescent="0.25">
      <c r="A800">
        <v>1660</v>
      </c>
      <c r="B800" t="s">
        <v>4220</v>
      </c>
      <c r="C800" s="1">
        <v>43038</v>
      </c>
      <c r="D800">
        <f>YEAR(C800)</f>
        <v>2017</v>
      </c>
      <c r="E800">
        <f>MONTH(C800)</f>
        <v>10</v>
      </c>
      <c r="F800" t="str">
        <f>TEXT(Table1[[#This Row],[Order Date]],"mmm")</f>
        <v>Oct</v>
      </c>
      <c r="G800" t="str">
        <f>TEXT(Table1[[#This Row],[Order Date]],"ddd")</f>
        <v>Mon</v>
      </c>
      <c r="H800" s="1">
        <v>43045</v>
      </c>
      <c r="I800" t="s">
        <v>49</v>
      </c>
      <c r="J800" t="s">
        <v>4221</v>
      </c>
      <c r="K800" t="s">
        <v>4222</v>
      </c>
      <c r="L800" t="s">
        <v>25</v>
      </c>
      <c r="M800" t="s">
        <v>26</v>
      </c>
      <c r="N800" t="s">
        <v>94</v>
      </c>
      <c r="O800" t="s">
        <v>95</v>
      </c>
      <c r="P800">
        <v>98115</v>
      </c>
      <c r="Q800" t="s">
        <v>43</v>
      </c>
      <c r="R800" t="s">
        <v>3077</v>
      </c>
      <c r="S800" t="s">
        <v>45</v>
      </c>
      <c r="T800" t="s">
        <v>74</v>
      </c>
      <c r="U800" t="s">
        <v>3078</v>
      </c>
      <c r="V800" s="3">
        <v>88.751999999999995</v>
      </c>
      <c r="W800">
        <v>3</v>
      </c>
      <c r="X800" s="2">
        <v>0.2</v>
      </c>
      <c r="Y800" s="13">
        <v>27.734999999999999</v>
      </c>
      <c r="Z800" s="2">
        <f>Y800/V800</f>
        <v>0.3125</v>
      </c>
    </row>
    <row r="801" spans="1:26" x14ac:dyDescent="0.25">
      <c r="A801">
        <v>1664</v>
      </c>
      <c r="B801" t="s">
        <v>4225</v>
      </c>
      <c r="C801" s="1">
        <v>42698</v>
      </c>
      <c r="D801">
        <f>YEAR(C801)</f>
        <v>2016</v>
      </c>
      <c r="E801">
        <f>MONTH(C801)</f>
        <v>11</v>
      </c>
      <c r="F801" t="str">
        <f>TEXT(Table1[[#This Row],[Order Date]],"mmm")</f>
        <v>Nov</v>
      </c>
      <c r="G801" t="str">
        <f>TEXT(Table1[[#This Row],[Order Date]],"ddd")</f>
        <v>Thu</v>
      </c>
      <c r="H801" s="1">
        <v>42700</v>
      </c>
      <c r="I801" t="s">
        <v>22</v>
      </c>
      <c r="J801" t="s">
        <v>4226</v>
      </c>
      <c r="K801" t="s">
        <v>4227</v>
      </c>
      <c r="L801" t="s">
        <v>25</v>
      </c>
      <c r="M801" t="s">
        <v>26</v>
      </c>
      <c r="N801" t="s">
        <v>808</v>
      </c>
      <c r="O801" t="s">
        <v>103</v>
      </c>
      <c r="P801">
        <v>75217</v>
      </c>
      <c r="Q801" t="s">
        <v>104</v>
      </c>
      <c r="R801" t="s">
        <v>1797</v>
      </c>
      <c r="S801" t="s">
        <v>45</v>
      </c>
      <c r="T801" t="s">
        <v>58</v>
      </c>
      <c r="U801" t="s">
        <v>1798</v>
      </c>
      <c r="V801" s="3">
        <v>41.92</v>
      </c>
      <c r="W801">
        <v>5</v>
      </c>
      <c r="X801" s="2">
        <v>0.2</v>
      </c>
      <c r="Y801" s="13">
        <v>3.6680000000000001</v>
      </c>
      <c r="Z801" s="2">
        <f>Y801/V801</f>
        <v>8.7499999999999994E-2</v>
      </c>
    </row>
    <row r="802" spans="1:26" x14ac:dyDescent="0.25">
      <c r="A802">
        <v>1670</v>
      </c>
      <c r="B802" t="s">
        <v>4234</v>
      </c>
      <c r="C802" s="1">
        <v>42014</v>
      </c>
      <c r="D802">
        <f>YEAR(C802)</f>
        <v>2015</v>
      </c>
      <c r="E802">
        <f>MONTH(C802)</f>
        <v>1</v>
      </c>
      <c r="F802" t="str">
        <f>TEXT(Table1[[#This Row],[Order Date]],"mmm")</f>
        <v>Jan</v>
      </c>
      <c r="G802" t="str">
        <f>TEXT(Table1[[#This Row],[Order Date]],"ddd")</f>
        <v>Sat</v>
      </c>
      <c r="H802" s="1">
        <v>42019</v>
      </c>
      <c r="I802" t="s">
        <v>49</v>
      </c>
      <c r="J802" t="s">
        <v>3784</v>
      </c>
      <c r="K802" t="s">
        <v>3785</v>
      </c>
      <c r="L802" t="s">
        <v>25</v>
      </c>
      <c r="M802" t="s">
        <v>26</v>
      </c>
      <c r="N802" t="s">
        <v>263</v>
      </c>
      <c r="O802" t="s">
        <v>264</v>
      </c>
      <c r="P802">
        <v>10011</v>
      </c>
      <c r="Q802" t="s">
        <v>145</v>
      </c>
      <c r="R802" t="s">
        <v>1576</v>
      </c>
      <c r="S802" t="s">
        <v>31</v>
      </c>
      <c r="T802" t="s">
        <v>55</v>
      </c>
      <c r="U802" t="s">
        <v>1577</v>
      </c>
      <c r="V802" s="3">
        <v>1018.104</v>
      </c>
      <c r="W802">
        <v>4</v>
      </c>
      <c r="X802" s="2">
        <v>0.4</v>
      </c>
      <c r="Y802" s="13">
        <v>-373.3048</v>
      </c>
      <c r="Z802" s="2">
        <f>Y802/V802</f>
        <v>-0.36666666666666664</v>
      </c>
    </row>
    <row r="803" spans="1:26" x14ac:dyDescent="0.25">
      <c r="A803">
        <v>1671</v>
      </c>
      <c r="B803" t="s">
        <v>4235</v>
      </c>
      <c r="C803" s="1">
        <v>43027</v>
      </c>
      <c r="D803">
        <f>YEAR(C803)</f>
        <v>2017</v>
      </c>
      <c r="E803">
        <f>MONTH(C803)</f>
        <v>10</v>
      </c>
      <c r="F803" t="str">
        <f>TEXT(Table1[[#This Row],[Order Date]],"mmm")</f>
        <v>Oct</v>
      </c>
      <c r="G803" t="str">
        <f>TEXT(Table1[[#This Row],[Order Date]],"ddd")</f>
        <v>Thu</v>
      </c>
      <c r="H803" s="1">
        <v>43034</v>
      </c>
      <c r="I803" t="s">
        <v>49</v>
      </c>
      <c r="J803" t="s">
        <v>4096</v>
      </c>
      <c r="K803" t="s">
        <v>4097</v>
      </c>
      <c r="L803" t="s">
        <v>25</v>
      </c>
      <c r="M803" t="s">
        <v>26</v>
      </c>
      <c r="N803" t="s">
        <v>181</v>
      </c>
      <c r="O803" t="s">
        <v>103</v>
      </c>
      <c r="P803">
        <v>77095</v>
      </c>
      <c r="Q803" t="s">
        <v>104</v>
      </c>
      <c r="R803" t="s">
        <v>4236</v>
      </c>
      <c r="S803" t="s">
        <v>70</v>
      </c>
      <c r="T803" t="s">
        <v>71</v>
      </c>
      <c r="U803" t="s">
        <v>4237</v>
      </c>
      <c r="V803" s="3">
        <v>16.68</v>
      </c>
      <c r="W803">
        <v>3</v>
      </c>
      <c r="X803" s="2">
        <v>0.2</v>
      </c>
      <c r="Y803" s="13">
        <v>5.2125000000000004</v>
      </c>
      <c r="Z803" s="2">
        <f>Y803/V803</f>
        <v>0.3125</v>
      </c>
    </row>
    <row r="804" spans="1:26" x14ac:dyDescent="0.25">
      <c r="A804">
        <v>1672</v>
      </c>
      <c r="B804" t="s">
        <v>4238</v>
      </c>
      <c r="C804" s="1">
        <v>42451</v>
      </c>
      <c r="D804">
        <f>YEAR(C804)</f>
        <v>2016</v>
      </c>
      <c r="E804">
        <f>MONTH(C804)</f>
        <v>3</v>
      </c>
      <c r="F804" t="str">
        <f>TEXT(Table1[[#This Row],[Order Date]],"mmm")</f>
        <v>Mar</v>
      </c>
      <c r="G804" t="str">
        <f>TEXT(Table1[[#This Row],[Order Date]],"ddd")</f>
        <v>Tue</v>
      </c>
      <c r="H804" s="1">
        <v>42454</v>
      </c>
      <c r="I804" t="s">
        <v>185</v>
      </c>
      <c r="J804" t="s">
        <v>4239</v>
      </c>
      <c r="K804" t="s">
        <v>4240</v>
      </c>
      <c r="L804" t="s">
        <v>40</v>
      </c>
      <c r="M804" t="s">
        <v>26</v>
      </c>
      <c r="N804" t="s">
        <v>3944</v>
      </c>
      <c r="O804" t="s">
        <v>1379</v>
      </c>
      <c r="P804">
        <v>89031</v>
      </c>
      <c r="Q804" t="s">
        <v>43</v>
      </c>
      <c r="R804" t="s">
        <v>3162</v>
      </c>
      <c r="S804" t="s">
        <v>70</v>
      </c>
      <c r="T804" t="s">
        <v>158</v>
      </c>
      <c r="U804" t="s">
        <v>3163</v>
      </c>
      <c r="V804" s="3">
        <v>58.58</v>
      </c>
      <c r="W804">
        <v>2</v>
      </c>
      <c r="X804" s="2">
        <v>0</v>
      </c>
      <c r="Y804" s="13">
        <v>19.331399999999999</v>
      </c>
      <c r="Z804" s="2">
        <f>Y804/V804</f>
        <v>0.32999999999999996</v>
      </c>
    </row>
    <row r="805" spans="1:26" x14ac:dyDescent="0.25">
      <c r="A805">
        <v>1673</v>
      </c>
      <c r="B805" t="s">
        <v>4241</v>
      </c>
      <c r="C805" s="1">
        <v>42919</v>
      </c>
      <c r="D805">
        <f>YEAR(C805)</f>
        <v>2017</v>
      </c>
      <c r="E805">
        <f>MONTH(C805)</f>
        <v>7</v>
      </c>
      <c r="F805" t="str">
        <f>TEXT(Table1[[#This Row],[Order Date]],"mmm")</f>
        <v>Jul</v>
      </c>
      <c r="G805" t="str">
        <f>TEXT(Table1[[#This Row],[Order Date]],"ddd")</f>
        <v>Mon</v>
      </c>
      <c r="H805" s="1">
        <v>42923</v>
      </c>
      <c r="I805" t="s">
        <v>49</v>
      </c>
      <c r="J805" t="s">
        <v>2920</v>
      </c>
      <c r="K805" t="s">
        <v>2921</v>
      </c>
      <c r="L805" t="s">
        <v>25</v>
      </c>
      <c r="M805" t="s">
        <v>26</v>
      </c>
      <c r="N805" t="s">
        <v>4242</v>
      </c>
      <c r="O805" t="s">
        <v>103</v>
      </c>
      <c r="P805">
        <v>75023</v>
      </c>
      <c r="Q805" t="s">
        <v>104</v>
      </c>
      <c r="R805" t="s">
        <v>306</v>
      </c>
      <c r="S805" t="s">
        <v>70</v>
      </c>
      <c r="T805" t="s">
        <v>71</v>
      </c>
      <c r="U805" t="s">
        <v>307</v>
      </c>
      <c r="V805" s="3">
        <v>167.96799999999999</v>
      </c>
      <c r="W805">
        <v>4</v>
      </c>
      <c r="X805" s="2">
        <v>0.2</v>
      </c>
      <c r="Y805" s="13">
        <v>62.988</v>
      </c>
      <c r="Z805" s="2">
        <f>Y805/V805</f>
        <v>0.375</v>
      </c>
    </row>
    <row r="806" spans="1:26" x14ac:dyDescent="0.25">
      <c r="A806">
        <v>1674</v>
      </c>
      <c r="B806" t="s">
        <v>4243</v>
      </c>
      <c r="C806" s="1">
        <v>42349</v>
      </c>
      <c r="D806">
        <f>YEAR(C806)</f>
        <v>2015</v>
      </c>
      <c r="E806">
        <f>MONTH(C806)</f>
        <v>12</v>
      </c>
      <c r="F806" t="str">
        <f>TEXT(Table1[[#This Row],[Order Date]],"mmm")</f>
        <v>Dec</v>
      </c>
      <c r="G806" t="str">
        <f>TEXT(Table1[[#This Row],[Order Date]],"ddd")</f>
        <v>Fri</v>
      </c>
      <c r="H806" s="1">
        <v>42350</v>
      </c>
      <c r="I806" t="s">
        <v>185</v>
      </c>
      <c r="J806" t="s">
        <v>4244</v>
      </c>
      <c r="K806" t="s">
        <v>4245</v>
      </c>
      <c r="L806" t="s">
        <v>25</v>
      </c>
      <c r="M806" t="s">
        <v>26</v>
      </c>
      <c r="N806" t="s">
        <v>4246</v>
      </c>
      <c r="O806" t="s">
        <v>312</v>
      </c>
      <c r="P806">
        <v>23434</v>
      </c>
      <c r="Q806" t="s">
        <v>29</v>
      </c>
      <c r="R806" t="s">
        <v>1938</v>
      </c>
      <c r="S806" t="s">
        <v>45</v>
      </c>
      <c r="T806" t="s">
        <v>46</v>
      </c>
      <c r="U806" t="s">
        <v>1939</v>
      </c>
      <c r="V806" s="3">
        <v>196.62</v>
      </c>
      <c r="W806">
        <v>2</v>
      </c>
      <c r="X806" s="2">
        <v>0</v>
      </c>
      <c r="Y806" s="13">
        <v>96.343800000000002</v>
      </c>
      <c r="Z806" s="2">
        <f>Y806/V806</f>
        <v>0.49</v>
      </c>
    </row>
    <row r="807" spans="1:26" x14ac:dyDescent="0.25">
      <c r="A807">
        <v>1675</v>
      </c>
      <c r="B807" t="s">
        <v>4247</v>
      </c>
      <c r="C807" s="1">
        <v>42264</v>
      </c>
      <c r="D807">
        <f>YEAR(C807)</f>
        <v>2015</v>
      </c>
      <c r="E807">
        <f>MONTH(C807)</f>
        <v>9</v>
      </c>
      <c r="F807" t="str">
        <f>TEXT(Table1[[#This Row],[Order Date]],"mmm")</f>
        <v>Sep</v>
      </c>
      <c r="G807" t="str">
        <f>TEXT(Table1[[#This Row],[Order Date]],"ddd")</f>
        <v>Thu</v>
      </c>
      <c r="H807" s="1">
        <v>42268</v>
      </c>
      <c r="I807" t="s">
        <v>49</v>
      </c>
      <c r="J807" t="s">
        <v>2022</v>
      </c>
      <c r="K807" t="s">
        <v>2023</v>
      </c>
      <c r="L807" t="s">
        <v>40</v>
      </c>
      <c r="M807" t="s">
        <v>26</v>
      </c>
      <c r="N807" t="s">
        <v>181</v>
      </c>
      <c r="O807" t="s">
        <v>103</v>
      </c>
      <c r="P807">
        <v>77041</v>
      </c>
      <c r="Q807" t="s">
        <v>104</v>
      </c>
      <c r="R807" t="s">
        <v>3422</v>
      </c>
      <c r="S807" t="s">
        <v>31</v>
      </c>
      <c r="T807" t="s">
        <v>64</v>
      </c>
      <c r="U807" t="s">
        <v>3423</v>
      </c>
      <c r="V807" s="3">
        <v>21.936</v>
      </c>
      <c r="W807">
        <v>2</v>
      </c>
      <c r="X807" s="2">
        <v>0.6</v>
      </c>
      <c r="Y807" s="13">
        <v>-10.419600000000001</v>
      </c>
      <c r="Z807" s="2">
        <f>Y807/V807</f>
        <v>-0.47500000000000003</v>
      </c>
    </row>
    <row r="808" spans="1:26" x14ac:dyDescent="0.25">
      <c r="A808">
        <v>1677</v>
      </c>
      <c r="B808" t="s">
        <v>4248</v>
      </c>
      <c r="C808" s="1">
        <v>42508</v>
      </c>
      <c r="D808">
        <f>YEAR(C808)</f>
        <v>2016</v>
      </c>
      <c r="E808">
        <f>MONTH(C808)</f>
        <v>5</v>
      </c>
      <c r="F808" t="str">
        <f>TEXT(Table1[[#This Row],[Order Date]],"mmm")</f>
        <v>May</v>
      </c>
      <c r="G808" t="str">
        <f>TEXT(Table1[[#This Row],[Order Date]],"ddd")</f>
        <v>Wed</v>
      </c>
      <c r="H808" s="1">
        <v>42514</v>
      </c>
      <c r="I808" t="s">
        <v>49</v>
      </c>
      <c r="J808" t="s">
        <v>4249</v>
      </c>
      <c r="K808" t="s">
        <v>4250</v>
      </c>
      <c r="L808" t="s">
        <v>25</v>
      </c>
      <c r="M808" t="s">
        <v>26</v>
      </c>
      <c r="N808" t="s">
        <v>126</v>
      </c>
      <c r="O808" t="s">
        <v>42</v>
      </c>
      <c r="P808">
        <v>94110</v>
      </c>
      <c r="Q808" t="s">
        <v>43</v>
      </c>
      <c r="R808" t="s">
        <v>272</v>
      </c>
      <c r="S808" t="s">
        <v>45</v>
      </c>
      <c r="T808" t="s">
        <v>58</v>
      </c>
      <c r="U808" t="s">
        <v>273</v>
      </c>
      <c r="V808" s="3">
        <v>104.28</v>
      </c>
      <c r="W808">
        <v>3</v>
      </c>
      <c r="X808" s="2">
        <v>0</v>
      </c>
      <c r="Y808" s="13">
        <v>26.07</v>
      </c>
      <c r="Z808" s="2">
        <f>Y808/V808</f>
        <v>0.25</v>
      </c>
    </row>
    <row r="809" spans="1:26" x14ac:dyDescent="0.25">
      <c r="A809">
        <v>1679</v>
      </c>
      <c r="B809" t="s">
        <v>4251</v>
      </c>
      <c r="C809" s="1">
        <v>41889</v>
      </c>
      <c r="D809">
        <f>YEAR(C809)</f>
        <v>2014</v>
      </c>
      <c r="E809">
        <f>MONTH(C809)</f>
        <v>9</v>
      </c>
      <c r="F809" t="str">
        <f>TEXT(Table1[[#This Row],[Order Date]],"mmm")</f>
        <v>Sep</v>
      </c>
      <c r="G809" t="str">
        <f>TEXT(Table1[[#This Row],[Order Date]],"ddd")</f>
        <v>Sun</v>
      </c>
      <c r="H809" s="1">
        <v>41895</v>
      </c>
      <c r="I809" t="s">
        <v>49</v>
      </c>
      <c r="J809" t="s">
        <v>973</v>
      </c>
      <c r="K809" t="s">
        <v>974</v>
      </c>
      <c r="L809" t="s">
        <v>40</v>
      </c>
      <c r="M809" t="s">
        <v>26</v>
      </c>
      <c r="N809" t="s">
        <v>143</v>
      </c>
      <c r="O809" t="s">
        <v>144</v>
      </c>
      <c r="P809">
        <v>19134</v>
      </c>
      <c r="Q809" t="s">
        <v>145</v>
      </c>
      <c r="R809" t="s">
        <v>3314</v>
      </c>
      <c r="S809" t="s">
        <v>45</v>
      </c>
      <c r="T809" t="s">
        <v>58</v>
      </c>
      <c r="U809" t="s">
        <v>3315</v>
      </c>
      <c r="V809" s="3">
        <v>64.784000000000006</v>
      </c>
      <c r="W809">
        <v>1</v>
      </c>
      <c r="X809" s="2">
        <v>0.2</v>
      </c>
      <c r="Y809" s="13">
        <v>-14.5764</v>
      </c>
      <c r="Z809" s="2">
        <f>Y809/V809</f>
        <v>-0.22499999999999998</v>
      </c>
    </row>
    <row r="810" spans="1:26" x14ac:dyDescent="0.25">
      <c r="A810">
        <v>1683</v>
      </c>
      <c r="B810" t="s">
        <v>4256</v>
      </c>
      <c r="C810" s="1">
        <v>42642</v>
      </c>
      <c r="D810">
        <f>YEAR(C810)</f>
        <v>2016</v>
      </c>
      <c r="E810">
        <f>MONTH(C810)</f>
        <v>9</v>
      </c>
      <c r="F810" t="str">
        <f>TEXT(Table1[[#This Row],[Order Date]],"mmm")</f>
        <v>Sep</v>
      </c>
      <c r="G810" t="str">
        <f>TEXT(Table1[[#This Row],[Order Date]],"ddd")</f>
        <v>Thu</v>
      </c>
      <c r="H810" s="1">
        <v>42644</v>
      </c>
      <c r="I810" t="s">
        <v>22</v>
      </c>
      <c r="J810" t="s">
        <v>4257</v>
      </c>
      <c r="K810" t="s">
        <v>4258</v>
      </c>
      <c r="L810" t="s">
        <v>25</v>
      </c>
      <c r="M810" t="s">
        <v>26</v>
      </c>
      <c r="N810" t="s">
        <v>41</v>
      </c>
      <c r="O810" t="s">
        <v>42</v>
      </c>
      <c r="P810">
        <v>90008</v>
      </c>
      <c r="Q810" t="s">
        <v>43</v>
      </c>
      <c r="R810" t="s">
        <v>2462</v>
      </c>
      <c r="S810" t="s">
        <v>45</v>
      </c>
      <c r="T810" t="s">
        <v>89</v>
      </c>
      <c r="U810" t="s">
        <v>2463</v>
      </c>
      <c r="V810" s="3">
        <v>18.97</v>
      </c>
      <c r="W810">
        <v>1</v>
      </c>
      <c r="X810" s="2">
        <v>0</v>
      </c>
      <c r="Y810" s="13">
        <v>9.1056000000000008</v>
      </c>
      <c r="Z810" s="2">
        <f>Y810/V810</f>
        <v>0.48000000000000009</v>
      </c>
    </row>
    <row r="811" spans="1:26" x14ac:dyDescent="0.25">
      <c r="A811">
        <v>1684</v>
      </c>
      <c r="B811" t="s">
        <v>4259</v>
      </c>
      <c r="C811" s="1">
        <v>42681</v>
      </c>
      <c r="D811">
        <f>YEAR(C811)</f>
        <v>2016</v>
      </c>
      <c r="E811">
        <f>MONTH(C811)</f>
        <v>11</v>
      </c>
      <c r="F811" t="str">
        <f>TEXT(Table1[[#This Row],[Order Date]],"mmm")</f>
        <v>Nov</v>
      </c>
      <c r="G811" t="str">
        <f>TEXT(Table1[[#This Row],[Order Date]],"ddd")</f>
        <v>Mon</v>
      </c>
      <c r="H811" s="1">
        <v>42686</v>
      </c>
      <c r="I811" t="s">
        <v>49</v>
      </c>
      <c r="J811" t="s">
        <v>987</v>
      </c>
      <c r="K811" t="s">
        <v>988</v>
      </c>
      <c r="L811" t="s">
        <v>40</v>
      </c>
      <c r="M811" t="s">
        <v>26</v>
      </c>
      <c r="N811" t="s">
        <v>126</v>
      </c>
      <c r="O811" t="s">
        <v>42</v>
      </c>
      <c r="P811">
        <v>94110</v>
      </c>
      <c r="Q811" t="s">
        <v>43</v>
      </c>
      <c r="R811" t="s">
        <v>2411</v>
      </c>
      <c r="S811" t="s">
        <v>31</v>
      </c>
      <c r="T811" t="s">
        <v>64</v>
      </c>
      <c r="U811" t="s">
        <v>2412</v>
      </c>
      <c r="V811" s="3">
        <v>14.82</v>
      </c>
      <c r="W811">
        <v>3</v>
      </c>
      <c r="X811" s="2">
        <v>0</v>
      </c>
      <c r="Y811" s="13">
        <v>6.2244000000000002</v>
      </c>
      <c r="Z811" s="2">
        <f>Y811/V811</f>
        <v>0.42</v>
      </c>
    </row>
    <row r="812" spans="1:26" x14ac:dyDescent="0.25">
      <c r="A812">
        <v>1685</v>
      </c>
      <c r="B812" t="s">
        <v>4260</v>
      </c>
      <c r="C812" s="1">
        <v>42849</v>
      </c>
      <c r="D812">
        <f>YEAR(C812)</f>
        <v>2017</v>
      </c>
      <c r="E812">
        <f>MONTH(C812)</f>
        <v>4</v>
      </c>
      <c r="F812" t="str">
        <f>TEXT(Table1[[#This Row],[Order Date]],"mmm")</f>
        <v>Apr</v>
      </c>
      <c r="G812" t="str">
        <f>TEXT(Table1[[#This Row],[Order Date]],"ddd")</f>
        <v>Mon</v>
      </c>
      <c r="H812" s="1">
        <v>42852</v>
      </c>
      <c r="I812" t="s">
        <v>185</v>
      </c>
      <c r="J812" t="s">
        <v>3761</v>
      </c>
      <c r="K812" t="s">
        <v>3762</v>
      </c>
      <c r="L812" t="s">
        <v>40</v>
      </c>
      <c r="M812" t="s">
        <v>26</v>
      </c>
      <c r="N812" t="s">
        <v>143</v>
      </c>
      <c r="O812" t="s">
        <v>144</v>
      </c>
      <c r="P812">
        <v>19143</v>
      </c>
      <c r="Q812" t="s">
        <v>145</v>
      </c>
      <c r="R812" t="s">
        <v>4261</v>
      </c>
      <c r="S812" t="s">
        <v>45</v>
      </c>
      <c r="T812" t="s">
        <v>77</v>
      </c>
      <c r="U812" t="s">
        <v>4262</v>
      </c>
      <c r="V812" s="3">
        <v>99.28</v>
      </c>
      <c r="W812">
        <v>2</v>
      </c>
      <c r="X812" s="2">
        <v>0.2</v>
      </c>
      <c r="Y812" s="13">
        <v>12.41</v>
      </c>
      <c r="Z812" s="2">
        <f>Y812/V812</f>
        <v>0.125</v>
      </c>
    </row>
    <row r="813" spans="1:26" x14ac:dyDescent="0.25">
      <c r="A813">
        <v>1688</v>
      </c>
      <c r="B813" t="s">
        <v>4265</v>
      </c>
      <c r="C813" s="1">
        <v>43079</v>
      </c>
      <c r="D813">
        <f>YEAR(C813)</f>
        <v>2017</v>
      </c>
      <c r="E813">
        <f>MONTH(C813)</f>
        <v>12</v>
      </c>
      <c r="F813" t="str">
        <f>TEXT(Table1[[#This Row],[Order Date]],"mmm")</f>
        <v>Dec</v>
      </c>
      <c r="G813" t="str">
        <f>TEXT(Table1[[#This Row],[Order Date]],"ddd")</f>
        <v>Sun</v>
      </c>
      <c r="H813" s="1">
        <v>43081</v>
      </c>
      <c r="I813" t="s">
        <v>185</v>
      </c>
      <c r="J813" t="s">
        <v>4050</v>
      </c>
      <c r="K813" t="s">
        <v>4051</v>
      </c>
      <c r="L813" t="s">
        <v>25</v>
      </c>
      <c r="M813" t="s">
        <v>26</v>
      </c>
      <c r="N813" t="s">
        <v>143</v>
      </c>
      <c r="O813" t="s">
        <v>144</v>
      </c>
      <c r="P813">
        <v>19140</v>
      </c>
      <c r="Q813" t="s">
        <v>145</v>
      </c>
      <c r="R813" t="s">
        <v>2830</v>
      </c>
      <c r="S813" t="s">
        <v>45</v>
      </c>
      <c r="T813" t="s">
        <v>89</v>
      </c>
      <c r="U813" t="s">
        <v>2831</v>
      </c>
      <c r="V813" s="3">
        <v>10.368</v>
      </c>
      <c r="W813">
        <v>2</v>
      </c>
      <c r="X813" s="2">
        <v>0.2</v>
      </c>
      <c r="Y813" s="13">
        <v>3.6288</v>
      </c>
      <c r="Z813" s="2">
        <f>Y813/V813</f>
        <v>0.35</v>
      </c>
    </row>
    <row r="814" spans="1:26" x14ac:dyDescent="0.25">
      <c r="A814">
        <v>1690</v>
      </c>
      <c r="B814" t="s">
        <v>4266</v>
      </c>
      <c r="C814" s="1">
        <v>41867</v>
      </c>
      <c r="D814">
        <f>YEAR(C814)</f>
        <v>2014</v>
      </c>
      <c r="E814">
        <f>MONTH(C814)</f>
        <v>8</v>
      </c>
      <c r="F814" t="str">
        <f>TEXT(Table1[[#This Row],[Order Date]],"mmm")</f>
        <v>Aug</v>
      </c>
      <c r="G814" t="str">
        <f>TEXT(Table1[[#This Row],[Order Date]],"ddd")</f>
        <v>Sat</v>
      </c>
      <c r="H814" s="1">
        <v>41871</v>
      </c>
      <c r="I814" t="s">
        <v>49</v>
      </c>
      <c r="J814" t="s">
        <v>535</v>
      </c>
      <c r="K814" t="s">
        <v>536</v>
      </c>
      <c r="L814" t="s">
        <v>25</v>
      </c>
      <c r="M814" t="s">
        <v>26</v>
      </c>
      <c r="N814" t="s">
        <v>143</v>
      </c>
      <c r="O814" t="s">
        <v>144</v>
      </c>
      <c r="P814">
        <v>19143</v>
      </c>
      <c r="Q814" t="s">
        <v>145</v>
      </c>
      <c r="R814" t="s">
        <v>79</v>
      </c>
      <c r="S814" t="s">
        <v>31</v>
      </c>
      <c r="T814" t="s">
        <v>55</v>
      </c>
      <c r="U814" t="s">
        <v>80</v>
      </c>
      <c r="V814" s="3">
        <v>853.09199999999998</v>
      </c>
      <c r="W814">
        <v>6</v>
      </c>
      <c r="X814" s="2">
        <v>0.4</v>
      </c>
      <c r="Y814" s="13">
        <v>-227.49119999999999</v>
      </c>
      <c r="Z814" s="2">
        <f>Y814/V814</f>
        <v>-0.26666666666666666</v>
      </c>
    </row>
    <row r="815" spans="1:26" x14ac:dyDescent="0.25">
      <c r="A815">
        <v>1691</v>
      </c>
      <c r="B815" t="s">
        <v>4267</v>
      </c>
      <c r="C815" s="1">
        <v>43078</v>
      </c>
      <c r="D815">
        <f>YEAR(C815)</f>
        <v>2017</v>
      </c>
      <c r="E815">
        <f>MONTH(C815)</f>
        <v>12</v>
      </c>
      <c r="F815" t="str">
        <f>TEXT(Table1[[#This Row],[Order Date]],"mmm")</f>
        <v>Dec</v>
      </c>
      <c r="G815" t="str">
        <f>TEXT(Table1[[#This Row],[Order Date]],"ddd")</f>
        <v>Sat</v>
      </c>
      <c r="H815" s="1">
        <v>43084</v>
      </c>
      <c r="I815" t="s">
        <v>49</v>
      </c>
      <c r="J815" t="s">
        <v>4268</v>
      </c>
      <c r="K815" t="s">
        <v>4269</v>
      </c>
      <c r="L815" t="s">
        <v>25</v>
      </c>
      <c r="M815" t="s">
        <v>26</v>
      </c>
      <c r="N815" t="s">
        <v>4270</v>
      </c>
      <c r="O815" t="s">
        <v>251</v>
      </c>
      <c r="P815">
        <v>46203</v>
      </c>
      <c r="Q815" t="s">
        <v>104</v>
      </c>
      <c r="R815" t="s">
        <v>4147</v>
      </c>
      <c r="S815" t="s">
        <v>45</v>
      </c>
      <c r="T815" t="s">
        <v>89</v>
      </c>
      <c r="U815" t="s">
        <v>4148</v>
      </c>
      <c r="V815" s="3">
        <v>33.450000000000003</v>
      </c>
      <c r="W815">
        <v>5</v>
      </c>
      <c r="X815" s="2">
        <v>0</v>
      </c>
      <c r="Y815" s="13">
        <v>15.387</v>
      </c>
      <c r="Z815" s="2">
        <f>Y815/V815</f>
        <v>0.45999999999999996</v>
      </c>
    </row>
    <row r="816" spans="1:26" x14ac:dyDescent="0.25">
      <c r="A816">
        <v>1693</v>
      </c>
      <c r="B816" t="s">
        <v>4271</v>
      </c>
      <c r="C816" s="1">
        <v>42443</v>
      </c>
      <c r="D816">
        <f>YEAR(C816)</f>
        <v>2016</v>
      </c>
      <c r="E816">
        <f>MONTH(C816)</f>
        <v>3</v>
      </c>
      <c r="F816" t="str">
        <f>TEXT(Table1[[#This Row],[Order Date]],"mmm")</f>
        <v>Mar</v>
      </c>
      <c r="G816" t="str">
        <f>TEXT(Table1[[#This Row],[Order Date]],"ddd")</f>
        <v>Mon</v>
      </c>
      <c r="H816" s="1">
        <v>42448</v>
      </c>
      <c r="I816" t="s">
        <v>49</v>
      </c>
      <c r="J816" t="s">
        <v>4272</v>
      </c>
      <c r="K816" t="s">
        <v>4273</v>
      </c>
      <c r="L816" t="s">
        <v>25</v>
      </c>
      <c r="M816" t="s">
        <v>26</v>
      </c>
      <c r="N816" t="s">
        <v>490</v>
      </c>
      <c r="O816" t="s">
        <v>491</v>
      </c>
      <c r="P816">
        <v>43229</v>
      </c>
      <c r="Q816" t="s">
        <v>145</v>
      </c>
      <c r="R816" t="s">
        <v>1879</v>
      </c>
      <c r="S816" t="s">
        <v>31</v>
      </c>
      <c r="T816" t="s">
        <v>64</v>
      </c>
      <c r="U816" t="s">
        <v>1880</v>
      </c>
      <c r="V816" s="3">
        <v>21.88</v>
      </c>
      <c r="W816">
        <v>5</v>
      </c>
      <c r="X816" s="2">
        <v>0.2</v>
      </c>
      <c r="Y816" s="13">
        <v>6.2904999999999998</v>
      </c>
      <c r="Z816" s="2">
        <f>Y816/V816</f>
        <v>0.28749999999999998</v>
      </c>
    </row>
    <row r="817" spans="1:26" x14ac:dyDescent="0.25">
      <c r="A817">
        <v>1694</v>
      </c>
      <c r="B817" t="s">
        <v>4274</v>
      </c>
      <c r="C817" s="1">
        <v>42547</v>
      </c>
      <c r="D817">
        <f>YEAR(C817)</f>
        <v>2016</v>
      </c>
      <c r="E817">
        <f>MONTH(C817)</f>
        <v>6</v>
      </c>
      <c r="F817" t="str">
        <f>TEXT(Table1[[#This Row],[Order Date]],"mmm")</f>
        <v>Jun</v>
      </c>
      <c r="G817" t="str">
        <f>TEXT(Table1[[#This Row],[Order Date]],"ddd")</f>
        <v>Sun</v>
      </c>
      <c r="H817" s="1">
        <v>42550</v>
      </c>
      <c r="I817" t="s">
        <v>22</v>
      </c>
      <c r="J817" t="s">
        <v>3588</v>
      </c>
      <c r="K817" t="s">
        <v>3589</v>
      </c>
      <c r="L817" t="s">
        <v>101</v>
      </c>
      <c r="M817" t="s">
        <v>26</v>
      </c>
      <c r="N817" t="s">
        <v>4242</v>
      </c>
      <c r="O817" t="s">
        <v>103</v>
      </c>
      <c r="P817">
        <v>75023</v>
      </c>
      <c r="Q817" t="s">
        <v>104</v>
      </c>
      <c r="R817" t="s">
        <v>4275</v>
      </c>
      <c r="S817" t="s">
        <v>70</v>
      </c>
      <c r="T817" t="s">
        <v>158</v>
      </c>
      <c r="U817" t="s">
        <v>4276</v>
      </c>
      <c r="V817" s="3">
        <v>13.616</v>
      </c>
      <c r="W817">
        <v>2</v>
      </c>
      <c r="X817" s="2">
        <v>0.2</v>
      </c>
      <c r="Y817" s="13">
        <v>3.5741999999999998</v>
      </c>
      <c r="Z817" s="2">
        <f>Y817/V817</f>
        <v>0.26250000000000001</v>
      </c>
    </row>
    <row r="818" spans="1:26" x14ac:dyDescent="0.25">
      <c r="A818">
        <v>1695</v>
      </c>
      <c r="B818" t="s">
        <v>4277</v>
      </c>
      <c r="C818" s="1">
        <v>42272</v>
      </c>
      <c r="D818">
        <f>YEAR(C818)</f>
        <v>2015</v>
      </c>
      <c r="E818">
        <f>MONTH(C818)</f>
        <v>9</v>
      </c>
      <c r="F818" t="str">
        <f>TEXT(Table1[[#This Row],[Order Date]],"mmm")</f>
        <v>Sep</v>
      </c>
      <c r="G818" t="str">
        <f>TEXT(Table1[[#This Row],[Order Date]],"ddd")</f>
        <v>Fri</v>
      </c>
      <c r="H818" s="1">
        <v>42275</v>
      </c>
      <c r="I818" t="s">
        <v>22</v>
      </c>
      <c r="J818" t="s">
        <v>2326</v>
      </c>
      <c r="K818" t="s">
        <v>2327</v>
      </c>
      <c r="L818" t="s">
        <v>101</v>
      </c>
      <c r="M818" t="s">
        <v>26</v>
      </c>
      <c r="N818" t="s">
        <v>4278</v>
      </c>
      <c r="O818" t="s">
        <v>781</v>
      </c>
      <c r="P818">
        <v>7002</v>
      </c>
      <c r="Q818" t="s">
        <v>145</v>
      </c>
      <c r="R818" t="s">
        <v>4279</v>
      </c>
      <c r="S818" t="s">
        <v>70</v>
      </c>
      <c r="T818" t="s">
        <v>158</v>
      </c>
      <c r="U818" t="s">
        <v>4280</v>
      </c>
      <c r="V818" s="3">
        <v>63.96</v>
      </c>
      <c r="W818">
        <v>4</v>
      </c>
      <c r="X818" s="2">
        <v>0</v>
      </c>
      <c r="Y818" s="13">
        <v>19.8276</v>
      </c>
      <c r="Z818" s="2">
        <f>Y818/V818</f>
        <v>0.31</v>
      </c>
    </row>
    <row r="819" spans="1:26" x14ac:dyDescent="0.25">
      <c r="A819">
        <v>1698</v>
      </c>
      <c r="B819" t="s">
        <v>4281</v>
      </c>
      <c r="C819" s="1">
        <v>42365</v>
      </c>
      <c r="D819">
        <f>YEAR(C819)</f>
        <v>2015</v>
      </c>
      <c r="E819">
        <f>MONTH(C819)</f>
        <v>12</v>
      </c>
      <c r="F819" t="str">
        <f>TEXT(Table1[[#This Row],[Order Date]],"mmm")</f>
        <v>Dec</v>
      </c>
      <c r="G819" t="str">
        <f>TEXT(Table1[[#This Row],[Order Date]],"ddd")</f>
        <v>Sun</v>
      </c>
      <c r="H819" s="1">
        <v>42369</v>
      </c>
      <c r="I819" t="s">
        <v>49</v>
      </c>
      <c r="J819" t="s">
        <v>1295</v>
      </c>
      <c r="K819" t="s">
        <v>1296</v>
      </c>
      <c r="L819" t="s">
        <v>25</v>
      </c>
      <c r="M819" t="s">
        <v>26</v>
      </c>
      <c r="N819" t="s">
        <v>41</v>
      </c>
      <c r="O819" t="s">
        <v>42</v>
      </c>
      <c r="P819">
        <v>90008</v>
      </c>
      <c r="Q819" t="s">
        <v>43</v>
      </c>
      <c r="R819" t="s">
        <v>2501</v>
      </c>
      <c r="S819" t="s">
        <v>45</v>
      </c>
      <c r="T819" t="s">
        <v>77</v>
      </c>
      <c r="U819" t="s">
        <v>2502</v>
      </c>
      <c r="V819" s="3">
        <v>106.96</v>
      </c>
      <c r="W819">
        <v>2</v>
      </c>
      <c r="X819" s="2">
        <v>0</v>
      </c>
      <c r="Y819" s="13">
        <v>31.0184</v>
      </c>
      <c r="Z819" s="2">
        <f>Y819/V819</f>
        <v>0.29000000000000004</v>
      </c>
    </row>
    <row r="820" spans="1:26" x14ac:dyDescent="0.25">
      <c r="A820">
        <v>1700</v>
      </c>
      <c r="B820" t="s">
        <v>4282</v>
      </c>
      <c r="C820" s="1">
        <v>41793</v>
      </c>
      <c r="D820">
        <f>YEAR(C820)</f>
        <v>2014</v>
      </c>
      <c r="E820">
        <f>MONTH(C820)</f>
        <v>6</v>
      </c>
      <c r="F820" t="str">
        <f>TEXT(Table1[[#This Row],[Order Date]],"mmm")</f>
        <v>Jun</v>
      </c>
      <c r="G820" t="str">
        <f>TEXT(Table1[[#This Row],[Order Date]],"ddd")</f>
        <v>Tue</v>
      </c>
      <c r="H820" s="1">
        <v>41797</v>
      </c>
      <c r="I820" t="s">
        <v>22</v>
      </c>
      <c r="J820" t="s">
        <v>512</v>
      </c>
      <c r="K820" t="s">
        <v>513</v>
      </c>
      <c r="L820" t="s">
        <v>25</v>
      </c>
      <c r="M820" t="s">
        <v>26</v>
      </c>
      <c r="N820" t="s">
        <v>94</v>
      </c>
      <c r="O820" t="s">
        <v>95</v>
      </c>
      <c r="P820">
        <v>98115</v>
      </c>
      <c r="Q820" t="s">
        <v>43</v>
      </c>
      <c r="R820" t="s">
        <v>3200</v>
      </c>
      <c r="S820" t="s">
        <v>31</v>
      </c>
      <c r="T820" t="s">
        <v>55</v>
      </c>
      <c r="U820" t="s">
        <v>3201</v>
      </c>
      <c r="V820" s="3">
        <v>515.88</v>
      </c>
      <c r="W820">
        <v>6</v>
      </c>
      <c r="X820" s="2">
        <v>0</v>
      </c>
      <c r="Y820" s="13">
        <v>113.4936</v>
      </c>
      <c r="Z820" s="2">
        <f>Y820/V820</f>
        <v>0.22</v>
      </c>
    </row>
    <row r="821" spans="1:26" x14ac:dyDescent="0.25">
      <c r="A821">
        <v>1701</v>
      </c>
      <c r="B821" t="s">
        <v>4283</v>
      </c>
      <c r="C821" s="1">
        <v>42198</v>
      </c>
      <c r="D821">
        <f>YEAR(C821)</f>
        <v>2015</v>
      </c>
      <c r="E821">
        <f>MONTH(C821)</f>
        <v>7</v>
      </c>
      <c r="F821" t="str">
        <f>TEXT(Table1[[#This Row],[Order Date]],"mmm")</f>
        <v>Jul</v>
      </c>
      <c r="G821" t="str">
        <f>TEXT(Table1[[#This Row],[Order Date]],"ddd")</f>
        <v>Mon</v>
      </c>
      <c r="H821" s="1">
        <v>42200</v>
      </c>
      <c r="I821" t="s">
        <v>22</v>
      </c>
      <c r="J821" t="s">
        <v>3643</v>
      </c>
      <c r="K821" t="s">
        <v>3644</v>
      </c>
      <c r="L821" t="s">
        <v>25</v>
      </c>
      <c r="M821" t="s">
        <v>26</v>
      </c>
      <c r="N821" t="s">
        <v>263</v>
      </c>
      <c r="O821" t="s">
        <v>264</v>
      </c>
      <c r="P821">
        <v>10035</v>
      </c>
      <c r="Q821" t="s">
        <v>145</v>
      </c>
      <c r="R821" t="s">
        <v>2982</v>
      </c>
      <c r="S821" t="s">
        <v>45</v>
      </c>
      <c r="T821" t="s">
        <v>74</v>
      </c>
      <c r="U821" t="s">
        <v>2983</v>
      </c>
      <c r="V821" s="3">
        <v>11.808</v>
      </c>
      <c r="W821">
        <v>2</v>
      </c>
      <c r="X821" s="2">
        <v>0.2</v>
      </c>
      <c r="Y821" s="13">
        <v>4.2804000000000002</v>
      </c>
      <c r="Z821" s="2">
        <f>Y821/V821</f>
        <v>0.36250000000000004</v>
      </c>
    </row>
    <row r="822" spans="1:26" x14ac:dyDescent="0.25">
      <c r="A822">
        <v>1704</v>
      </c>
      <c r="B822" t="s">
        <v>4284</v>
      </c>
      <c r="C822" s="1">
        <v>41672</v>
      </c>
      <c r="D822">
        <f>YEAR(C822)</f>
        <v>2014</v>
      </c>
      <c r="E822">
        <f>MONTH(C822)</f>
        <v>2</v>
      </c>
      <c r="F822" t="str">
        <f>TEXT(Table1[[#This Row],[Order Date]],"mmm")</f>
        <v>Feb</v>
      </c>
      <c r="G822" t="str">
        <f>TEXT(Table1[[#This Row],[Order Date]],"ddd")</f>
        <v>Sun</v>
      </c>
      <c r="H822" s="1">
        <v>41676</v>
      </c>
      <c r="I822" t="s">
        <v>49</v>
      </c>
      <c r="J822" t="s">
        <v>4285</v>
      </c>
      <c r="K822" t="s">
        <v>4286</v>
      </c>
      <c r="L822" t="s">
        <v>101</v>
      </c>
      <c r="M822" t="s">
        <v>26</v>
      </c>
      <c r="N822" t="s">
        <v>941</v>
      </c>
      <c r="O822" t="s">
        <v>42</v>
      </c>
      <c r="P822">
        <v>92037</v>
      </c>
      <c r="Q822" t="s">
        <v>43</v>
      </c>
      <c r="R822" t="s">
        <v>4287</v>
      </c>
      <c r="S822" t="s">
        <v>45</v>
      </c>
      <c r="T822" t="s">
        <v>266</v>
      </c>
      <c r="U822" t="s">
        <v>556</v>
      </c>
      <c r="V822" s="3">
        <v>12.35</v>
      </c>
      <c r="W822">
        <v>5</v>
      </c>
      <c r="X822" s="2">
        <v>0</v>
      </c>
      <c r="Y822" s="13">
        <v>5.8045</v>
      </c>
      <c r="Z822" s="2">
        <f>Y822/V822</f>
        <v>0.47000000000000003</v>
      </c>
    </row>
    <row r="823" spans="1:26" x14ac:dyDescent="0.25">
      <c r="A823">
        <v>1706</v>
      </c>
      <c r="B823" t="s">
        <v>4288</v>
      </c>
      <c r="C823" s="1">
        <v>42330</v>
      </c>
      <c r="D823">
        <f>YEAR(C823)</f>
        <v>2015</v>
      </c>
      <c r="E823">
        <f>MONTH(C823)</f>
        <v>11</v>
      </c>
      <c r="F823" t="str">
        <f>TEXT(Table1[[#This Row],[Order Date]],"mmm")</f>
        <v>Nov</v>
      </c>
      <c r="G823" t="str">
        <f>TEXT(Table1[[#This Row],[Order Date]],"ddd")</f>
        <v>Sun</v>
      </c>
      <c r="H823" s="1">
        <v>42334</v>
      </c>
      <c r="I823" t="s">
        <v>49</v>
      </c>
      <c r="J823" t="s">
        <v>92</v>
      </c>
      <c r="K823" t="s">
        <v>93</v>
      </c>
      <c r="L823" t="s">
        <v>25</v>
      </c>
      <c r="M823" t="s">
        <v>26</v>
      </c>
      <c r="N823" t="s">
        <v>143</v>
      </c>
      <c r="O823" t="s">
        <v>144</v>
      </c>
      <c r="P823">
        <v>19120</v>
      </c>
      <c r="Q823" t="s">
        <v>145</v>
      </c>
      <c r="R823" t="s">
        <v>2350</v>
      </c>
      <c r="S823" t="s">
        <v>45</v>
      </c>
      <c r="T823" t="s">
        <v>74</v>
      </c>
      <c r="U823" t="s">
        <v>2351</v>
      </c>
      <c r="V823" s="3">
        <v>11.61</v>
      </c>
      <c r="W823">
        <v>2</v>
      </c>
      <c r="X823" s="2">
        <v>0.7</v>
      </c>
      <c r="Y823" s="13">
        <v>-9.2880000000000003</v>
      </c>
      <c r="Z823" s="2">
        <f>Y823/V823</f>
        <v>-0.8</v>
      </c>
    </row>
    <row r="824" spans="1:26" x14ac:dyDescent="0.25">
      <c r="A824">
        <v>1707</v>
      </c>
      <c r="B824" t="s">
        <v>4289</v>
      </c>
      <c r="C824" s="1">
        <v>43038</v>
      </c>
      <c r="D824">
        <f>YEAR(C824)</f>
        <v>2017</v>
      </c>
      <c r="E824">
        <f>MONTH(C824)</f>
        <v>10</v>
      </c>
      <c r="F824" t="str">
        <f>TEXT(Table1[[#This Row],[Order Date]],"mmm")</f>
        <v>Oct</v>
      </c>
      <c r="G824" t="str">
        <f>TEXT(Table1[[#This Row],[Order Date]],"ddd")</f>
        <v>Mon</v>
      </c>
      <c r="H824" s="1">
        <v>43044</v>
      </c>
      <c r="I824" t="s">
        <v>49</v>
      </c>
      <c r="J824" t="s">
        <v>4290</v>
      </c>
      <c r="K824" t="s">
        <v>4291</v>
      </c>
      <c r="L824" t="s">
        <v>25</v>
      </c>
      <c r="M824" t="s">
        <v>26</v>
      </c>
      <c r="N824" t="s">
        <v>126</v>
      </c>
      <c r="O824" t="s">
        <v>42</v>
      </c>
      <c r="P824">
        <v>94122</v>
      </c>
      <c r="Q824" t="s">
        <v>43</v>
      </c>
      <c r="R824" t="s">
        <v>4292</v>
      </c>
      <c r="S824" t="s">
        <v>45</v>
      </c>
      <c r="T824" t="s">
        <v>46</v>
      </c>
      <c r="U824" t="s">
        <v>4293</v>
      </c>
      <c r="V824" s="3">
        <v>43.86</v>
      </c>
      <c r="W824">
        <v>6</v>
      </c>
      <c r="X824" s="2">
        <v>0</v>
      </c>
      <c r="Y824" s="13">
        <v>20.6142</v>
      </c>
      <c r="Z824" s="2">
        <f>Y824/V824</f>
        <v>0.47000000000000003</v>
      </c>
    </row>
    <row r="825" spans="1:26" x14ac:dyDescent="0.25">
      <c r="A825">
        <v>1713</v>
      </c>
      <c r="B825" t="s">
        <v>4296</v>
      </c>
      <c r="C825" s="1">
        <v>42034</v>
      </c>
      <c r="D825">
        <f>YEAR(C825)</f>
        <v>2015</v>
      </c>
      <c r="E825">
        <f>MONTH(C825)</f>
        <v>1</v>
      </c>
      <c r="F825" t="str">
        <f>TEXT(Table1[[#This Row],[Order Date]],"mmm")</f>
        <v>Jan</v>
      </c>
      <c r="G825" t="str">
        <f>TEXT(Table1[[#This Row],[Order Date]],"ddd")</f>
        <v>Fri</v>
      </c>
      <c r="H825" s="1">
        <v>42039</v>
      </c>
      <c r="I825" t="s">
        <v>49</v>
      </c>
      <c r="J825" t="s">
        <v>1600</v>
      </c>
      <c r="K825" t="s">
        <v>1601</v>
      </c>
      <c r="L825" t="s">
        <v>25</v>
      </c>
      <c r="M825" t="s">
        <v>26</v>
      </c>
      <c r="N825" t="s">
        <v>181</v>
      </c>
      <c r="O825" t="s">
        <v>103</v>
      </c>
      <c r="P825">
        <v>77070</v>
      </c>
      <c r="Q825" t="s">
        <v>104</v>
      </c>
      <c r="R825" t="s">
        <v>4297</v>
      </c>
      <c r="S825" t="s">
        <v>45</v>
      </c>
      <c r="T825" t="s">
        <v>89</v>
      </c>
      <c r="U825" t="s">
        <v>4298</v>
      </c>
      <c r="V825" s="3">
        <v>14.304</v>
      </c>
      <c r="W825">
        <v>6</v>
      </c>
      <c r="X825" s="2">
        <v>0.2</v>
      </c>
      <c r="Y825" s="13">
        <v>5.0064000000000002</v>
      </c>
      <c r="Z825" s="2">
        <f>Y825/V825</f>
        <v>0.35000000000000003</v>
      </c>
    </row>
    <row r="826" spans="1:26" x14ac:dyDescent="0.25">
      <c r="A826">
        <v>1714</v>
      </c>
      <c r="B826" t="s">
        <v>4299</v>
      </c>
      <c r="C826" s="1">
        <v>42986</v>
      </c>
      <c r="D826">
        <f>YEAR(C826)</f>
        <v>2017</v>
      </c>
      <c r="E826">
        <f>MONTH(C826)</f>
        <v>9</v>
      </c>
      <c r="F826" t="str">
        <f>TEXT(Table1[[#This Row],[Order Date]],"mmm")</f>
        <v>Sep</v>
      </c>
      <c r="G826" t="str">
        <f>TEXT(Table1[[#This Row],[Order Date]],"ddd")</f>
        <v>Fri</v>
      </c>
      <c r="H826" s="1">
        <v>42991</v>
      </c>
      <c r="I826" t="s">
        <v>22</v>
      </c>
      <c r="J826" t="s">
        <v>4221</v>
      </c>
      <c r="K826" t="s">
        <v>4222</v>
      </c>
      <c r="L826" t="s">
        <v>25</v>
      </c>
      <c r="M826" t="s">
        <v>26</v>
      </c>
      <c r="N826" t="s">
        <v>296</v>
      </c>
      <c r="O826" t="s">
        <v>208</v>
      </c>
      <c r="P826">
        <v>60610</v>
      </c>
      <c r="Q826" t="s">
        <v>104</v>
      </c>
      <c r="R826" t="s">
        <v>801</v>
      </c>
      <c r="S826" t="s">
        <v>31</v>
      </c>
      <c r="T826" t="s">
        <v>55</v>
      </c>
      <c r="U826" t="s">
        <v>802</v>
      </c>
      <c r="V826" s="3">
        <v>765.625</v>
      </c>
      <c r="W826">
        <v>7</v>
      </c>
      <c r="X826" s="2">
        <v>0.5</v>
      </c>
      <c r="Y826" s="13">
        <v>-566.5625</v>
      </c>
      <c r="Z826" s="2">
        <f>Y826/V826</f>
        <v>-0.74</v>
      </c>
    </row>
    <row r="827" spans="1:26" x14ac:dyDescent="0.25">
      <c r="A827">
        <v>1715</v>
      </c>
      <c r="B827" t="s">
        <v>4300</v>
      </c>
      <c r="C827" s="1">
        <v>43015</v>
      </c>
      <c r="D827">
        <f>YEAR(C827)</f>
        <v>2017</v>
      </c>
      <c r="E827">
        <f>MONTH(C827)</f>
        <v>10</v>
      </c>
      <c r="F827" t="str">
        <f>TEXT(Table1[[#This Row],[Order Date]],"mmm")</f>
        <v>Oct</v>
      </c>
      <c r="G827" t="str">
        <f>TEXT(Table1[[#This Row],[Order Date]],"ddd")</f>
        <v>Sat</v>
      </c>
      <c r="H827" s="1">
        <v>43021</v>
      </c>
      <c r="I827" t="s">
        <v>49</v>
      </c>
      <c r="J827" t="s">
        <v>2366</v>
      </c>
      <c r="K827" t="s">
        <v>2367</v>
      </c>
      <c r="L827" t="s">
        <v>25</v>
      </c>
      <c r="M827" t="s">
        <v>26</v>
      </c>
      <c r="N827" t="s">
        <v>126</v>
      </c>
      <c r="O827" t="s">
        <v>42</v>
      </c>
      <c r="P827">
        <v>94110</v>
      </c>
      <c r="Q827" t="s">
        <v>43</v>
      </c>
      <c r="R827" t="s">
        <v>4301</v>
      </c>
      <c r="S827" t="s">
        <v>31</v>
      </c>
      <c r="T827" t="s">
        <v>32</v>
      </c>
      <c r="U827" t="s">
        <v>4302</v>
      </c>
      <c r="V827" s="3">
        <v>307.666</v>
      </c>
      <c r="W827">
        <v>2</v>
      </c>
      <c r="X827" s="2">
        <v>0.15</v>
      </c>
      <c r="Y827" s="13">
        <v>-14.478400000000001</v>
      </c>
      <c r="Z827" s="2">
        <f>Y827/V827</f>
        <v>-4.7058823529411764E-2</v>
      </c>
    </row>
    <row r="828" spans="1:26" x14ac:dyDescent="0.25">
      <c r="A828">
        <v>1716</v>
      </c>
      <c r="B828" t="s">
        <v>4303</v>
      </c>
      <c r="C828" s="1">
        <v>42490</v>
      </c>
      <c r="D828">
        <f>YEAR(C828)</f>
        <v>2016</v>
      </c>
      <c r="E828">
        <f>MONTH(C828)</f>
        <v>4</v>
      </c>
      <c r="F828" t="str">
        <f>TEXT(Table1[[#This Row],[Order Date]],"mmm")</f>
        <v>Apr</v>
      </c>
      <c r="G828" t="str">
        <f>TEXT(Table1[[#This Row],[Order Date]],"ddd")</f>
        <v>Sat</v>
      </c>
      <c r="H828" s="1">
        <v>42494</v>
      </c>
      <c r="I828" t="s">
        <v>49</v>
      </c>
      <c r="J828" t="s">
        <v>2079</v>
      </c>
      <c r="K828" t="s">
        <v>2080</v>
      </c>
      <c r="L828" t="s">
        <v>25</v>
      </c>
      <c r="M828" t="s">
        <v>26</v>
      </c>
      <c r="N828" t="s">
        <v>263</v>
      </c>
      <c r="O828" t="s">
        <v>264</v>
      </c>
      <c r="P828">
        <v>10011</v>
      </c>
      <c r="Q828" t="s">
        <v>145</v>
      </c>
      <c r="R828" t="s">
        <v>1209</v>
      </c>
      <c r="S828" t="s">
        <v>45</v>
      </c>
      <c r="T828" t="s">
        <v>74</v>
      </c>
      <c r="U828" t="s">
        <v>1210</v>
      </c>
      <c r="V828" s="3">
        <v>7.7119999999999997</v>
      </c>
      <c r="W828">
        <v>2</v>
      </c>
      <c r="X828" s="2">
        <v>0.2</v>
      </c>
      <c r="Y828" s="13">
        <v>2.7955999999999999</v>
      </c>
      <c r="Z828" s="2">
        <f>Y828/V828</f>
        <v>0.36249999999999999</v>
      </c>
    </row>
    <row r="829" spans="1:26" x14ac:dyDescent="0.25">
      <c r="A829">
        <v>1717</v>
      </c>
      <c r="B829" t="s">
        <v>4304</v>
      </c>
      <c r="C829" s="1">
        <v>42509</v>
      </c>
      <c r="D829">
        <f>YEAR(C829)</f>
        <v>2016</v>
      </c>
      <c r="E829">
        <f>MONTH(C829)</f>
        <v>5</v>
      </c>
      <c r="F829" t="str">
        <f>TEXT(Table1[[#This Row],[Order Date]],"mmm")</f>
        <v>May</v>
      </c>
      <c r="G829" t="str">
        <f>TEXT(Table1[[#This Row],[Order Date]],"ddd")</f>
        <v>Thu</v>
      </c>
      <c r="H829" s="1">
        <v>42514</v>
      </c>
      <c r="I829" t="s">
        <v>49</v>
      </c>
      <c r="J829" t="s">
        <v>1727</v>
      </c>
      <c r="K829" t="s">
        <v>1728</v>
      </c>
      <c r="L829" t="s">
        <v>25</v>
      </c>
      <c r="M829" t="s">
        <v>26</v>
      </c>
      <c r="N829" t="s">
        <v>263</v>
      </c>
      <c r="O829" t="s">
        <v>264</v>
      </c>
      <c r="P829">
        <v>10011</v>
      </c>
      <c r="Q829" t="s">
        <v>145</v>
      </c>
      <c r="R829" t="s">
        <v>2039</v>
      </c>
      <c r="S829" t="s">
        <v>45</v>
      </c>
      <c r="T829" t="s">
        <v>77</v>
      </c>
      <c r="U829" t="s">
        <v>2040</v>
      </c>
      <c r="V829" s="3">
        <v>242.9</v>
      </c>
      <c r="W829">
        <v>5</v>
      </c>
      <c r="X829" s="2">
        <v>0</v>
      </c>
      <c r="Y829" s="13">
        <v>70.441000000000003</v>
      </c>
      <c r="Z829" s="2">
        <f>Y829/V829</f>
        <v>0.28999999999999998</v>
      </c>
    </row>
    <row r="830" spans="1:26" x14ac:dyDescent="0.25">
      <c r="A830">
        <v>1722</v>
      </c>
      <c r="B830" t="s">
        <v>4307</v>
      </c>
      <c r="C830" s="1">
        <v>42358</v>
      </c>
      <c r="D830">
        <f>YEAR(C830)</f>
        <v>2015</v>
      </c>
      <c r="E830">
        <f>MONTH(C830)</f>
        <v>12</v>
      </c>
      <c r="F830" t="str">
        <f>TEXT(Table1[[#This Row],[Order Date]],"mmm")</f>
        <v>Dec</v>
      </c>
      <c r="G830" t="str">
        <f>TEXT(Table1[[#This Row],[Order Date]],"ddd")</f>
        <v>Sun</v>
      </c>
      <c r="H830" s="1">
        <v>42363</v>
      </c>
      <c r="I830" t="s">
        <v>49</v>
      </c>
      <c r="J830" t="s">
        <v>422</v>
      </c>
      <c r="K830" t="s">
        <v>423</v>
      </c>
      <c r="L830" t="s">
        <v>25</v>
      </c>
      <c r="M830" t="s">
        <v>26</v>
      </c>
      <c r="N830" t="s">
        <v>296</v>
      </c>
      <c r="O830" t="s">
        <v>208</v>
      </c>
      <c r="P830">
        <v>60623</v>
      </c>
      <c r="Q830" t="s">
        <v>104</v>
      </c>
      <c r="R830" t="s">
        <v>3193</v>
      </c>
      <c r="S830" t="s">
        <v>70</v>
      </c>
      <c r="T830" t="s">
        <v>71</v>
      </c>
      <c r="U830" t="s">
        <v>3194</v>
      </c>
      <c r="V830" s="3">
        <v>159.98400000000001</v>
      </c>
      <c r="W830">
        <v>2</v>
      </c>
      <c r="X830" s="2">
        <v>0.2</v>
      </c>
      <c r="Y830" s="13">
        <v>11.998799999999999</v>
      </c>
      <c r="Z830" s="2">
        <f>Y830/V830</f>
        <v>7.4999999999999997E-2</v>
      </c>
    </row>
    <row r="831" spans="1:26" x14ac:dyDescent="0.25">
      <c r="A831">
        <v>1725</v>
      </c>
      <c r="B831" t="s">
        <v>4312</v>
      </c>
      <c r="C831" s="1">
        <v>42357</v>
      </c>
      <c r="D831">
        <f>YEAR(C831)</f>
        <v>2015</v>
      </c>
      <c r="E831">
        <f>MONTH(C831)</f>
        <v>12</v>
      </c>
      <c r="F831" t="str">
        <f>TEXT(Table1[[#This Row],[Order Date]],"mmm")</f>
        <v>Dec</v>
      </c>
      <c r="G831" t="str">
        <f>TEXT(Table1[[#This Row],[Order Date]],"ddd")</f>
        <v>Sat</v>
      </c>
      <c r="H831" s="1">
        <v>42358</v>
      </c>
      <c r="I831" t="s">
        <v>185</v>
      </c>
      <c r="J831" t="s">
        <v>2229</v>
      </c>
      <c r="K831" t="s">
        <v>2230</v>
      </c>
      <c r="L831" t="s">
        <v>25</v>
      </c>
      <c r="M831" t="s">
        <v>26</v>
      </c>
      <c r="N831" t="s">
        <v>143</v>
      </c>
      <c r="O831" t="s">
        <v>144</v>
      </c>
      <c r="P831">
        <v>19143</v>
      </c>
      <c r="Q831" t="s">
        <v>145</v>
      </c>
      <c r="R831" t="s">
        <v>4313</v>
      </c>
      <c r="S831" t="s">
        <v>45</v>
      </c>
      <c r="T831" t="s">
        <v>77</v>
      </c>
      <c r="U831" t="s">
        <v>4314</v>
      </c>
      <c r="V831" s="3">
        <v>434.35199999999998</v>
      </c>
      <c r="W831">
        <v>3</v>
      </c>
      <c r="X831" s="2">
        <v>0.2</v>
      </c>
      <c r="Y831" s="13">
        <v>43.435200000000002</v>
      </c>
      <c r="Z831" s="2">
        <f>Y831/V831</f>
        <v>0.1</v>
      </c>
    </row>
    <row r="832" spans="1:26" x14ac:dyDescent="0.25">
      <c r="A832">
        <v>1728</v>
      </c>
      <c r="B832" t="s">
        <v>4317</v>
      </c>
      <c r="C832" s="1">
        <v>42854</v>
      </c>
      <c r="D832">
        <f>YEAR(C832)</f>
        <v>2017</v>
      </c>
      <c r="E832">
        <f>MONTH(C832)</f>
        <v>4</v>
      </c>
      <c r="F832" t="str">
        <f>TEXT(Table1[[#This Row],[Order Date]],"mmm")</f>
        <v>Apr</v>
      </c>
      <c r="G832" t="str">
        <f>TEXT(Table1[[#This Row],[Order Date]],"ddd")</f>
        <v>Sat</v>
      </c>
      <c r="H832" s="1">
        <v>42859</v>
      </c>
      <c r="I832" t="s">
        <v>22</v>
      </c>
      <c r="J832" t="s">
        <v>4318</v>
      </c>
      <c r="K832" t="s">
        <v>4319</v>
      </c>
      <c r="L832" t="s">
        <v>40</v>
      </c>
      <c r="M832" t="s">
        <v>26</v>
      </c>
      <c r="N832" t="s">
        <v>859</v>
      </c>
      <c r="O832" t="s">
        <v>491</v>
      </c>
      <c r="P832">
        <v>43017</v>
      </c>
      <c r="Q832" t="s">
        <v>145</v>
      </c>
      <c r="R832" t="s">
        <v>4320</v>
      </c>
      <c r="S832" t="s">
        <v>31</v>
      </c>
      <c r="T832" t="s">
        <v>55</v>
      </c>
      <c r="U832" t="s">
        <v>4321</v>
      </c>
      <c r="V832" s="3">
        <v>1048.3499999999999</v>
      </c>
      <c r="W832">
        <v>5</v>
      </c>
      <c r="X832" s="2">
        <v>0.4</v>
      </c>
      <c r="Y832" s="13">
        <v>-69.89</v>
      </c>
      <c r="Z832" s="2">
        <f>Y832/V832</f>
        <v>-6.666666666666668E-2</v>
      </c>
    </row>
    <row r="833" spans="1:26" x14ac:dyDescent="0.25">
      <c r="A833">
        <v>1729</v>
      </c>
      <c r="B833" t="s">
        <v>4322</v>
      </c>
      <c r="C833" s="1">
        <v>42407</v>
      </c>
      <c r="D833">
        <f>YEAR(C833)</f>
        <v>2016</v>
      </c>
      <c r="E833">
        <f>MONTH(C833)</f>
        <v>2</v>
      </c>
      <c r="F833" t="str">
        <f>TEXT(Table1[[#This Row],[Order Date]],"mmm")</f>
        <v>Feb</v>
      </c>
      <c r="G833" t="str">
        <f>TEXT(Table1[[#This Row],[Order Date]],"ddd")</f>
        <v>Sun</v>
      </c>
      <c r="H833" s="1">
        <v>42407</v>
      </c>
      <c r="I833" t="s">
        <v>1276</v>
      </c>
      <c r="J833" t="s">
        <v>2017</v>
      </c>
      <c r="K833" t="s">
        <v>2018</v>
      </c>
      <c r="L833" t="s">
        <v>25</v>
      </c>
      <c r="M833" t="s">
        <v>26</v>
      </c>
      <c r="N833" t="s">
        <v>311</v>
      </c>
      <c r="O833" t="s">
        <v>312</v>
      </c>
      <c r="P833">
        <v>22153</v>
      </c>
      <c r="Q833" t="s">
        <v>29</v>
      </c>
      <c r="R833" t="s">
        <v>4155</v>
      </c>
      <c r="S833" t="s">
        <v>70</v>
      </c>
      <c r="T833" t="s">
        <v>158</v>
      </c>
      <c r="U833" t="s">
        <v>4156</v>
      </c>
      <c r="V833" s="3">
        <v>100</v>
      </c>
      <c r="W833">
        <v>4</v>
      </c>
      <c r="X833" s="2">
        <v>0</v>
      </c>
      <c r="Y833" s="13">
        <v>21</v>
      </c>
      <c r="Z833" s="2">
        <f>Y833/V833</f>
        <v>0.21</v>
      </c>
    </row>
    <row r="834" spans="1:26" x14ac:dyDescent="0.25">
      <c r="A834">
        <v>1731</v>
      </c>
      <c r="B834" t="s">
        <v>4323</v>
      </c>
      <c r="C834" s="1">
        <v>41910</v>
      </c>
      <c r="D834">
        <f>YEAR(C834)</f>
        <v>2014</v>
      </c>
      <c r="E834">
        <f>MONTH(C834)</f>
        <v>9</v>
      </c>
      <c r="F834" t="str">
        <f>TEXT(Table1[[#This Row],[Order Date]],"mmm")</f>
        <v>Sep</v>
      </c>
      <c r="G834" t="str">
        <f>TEXT(Table1[[#This Row],[Order Date]],"ddd")</f>
        <v>Sun</v>
      </c>
      <c r="H834" s="1">
        <v>41915</v>
      </c>
      <c r="I834" t="s">
        <v>49</v>
      </c>
      <c r="J834" t="s">
        <v>3840</v>
      </c>
      <c r="K834" t="s">
        <v>3841</v>
      </c>
      <c r="L834" t="s">
        <v>40</v>
      </c>
      <c r="M834" t="s">
        <v>26</v>
      </c>
      <c r="N834" t="s">
        <v>1679</v>
      </c>
      <c r="O834" t="s">
        <v>87</v>
      </c>
      <c r="P834">
        <v>28314</v>
      </c>
      <c r="Q834" t="s">
        <v>29</v>
      </c>
      <c r="R834" t="s">
        <v>4324</v>
      </c>
      <c r="S834" t="s">
        <v>45</v>
      </c>
      <c r="T834" t="s">
        <v>89</v>
      </c>
      <c r="U834" t="s">
        <v>4325</v>
      </c>
      <c r="V834" s="3">
        <v>96.256</v>
      </c>
      <c r="W834">
        <v>8</v>
      </c>
      <c r="X834" s="2">
        <v>0.2</v>
      </c>
      <c r="Y834" s="13">
        <v>31.283200000000001</v>
      </c>
      <c r="Z834" s="2">
        <f>Y834/V834</f>
        <v>0.32500000000000001</v>
      </c>
    </row>
    <row r="835" spans="1:26" x14ac:dyDescent="0.25">
      <c r="A835">
        <v>1733</v>
      </c>
      <c r="B835" t="s">
        <v>4326</v>
      </c>
      <c r="C835" s="1">
        <v>42561</v>
      </c>
      <c r="D835">
        <f>YEAR(C835)</f>
        <v>2016</v>
      </c>
      <c r="E835">
        <f>MONTH(C835)</f>
        <v>7</v>
      </c>
      <c r="F835" t="str">
        <f>TEXT(Table1[[#This Row],[Order Date]],"mmm")</f>
        <v>Jul</v>
      </c>
      <c r="G835" t="str">
        <f>TEXT(Table1[[#This Row],[Order Date]],"ddd")</f>
        <v>Sun</v>
      </c>
      <c r="H835" s="1">
        <v>42565</v>
      </c>
      <c r="I835" t="s">
        <v>49</v>
      </c>
      <c r="J835" t="s">
        <v>934</v>
      </c>
      <c r="K835" t="s">
        <v>935</v>
      </c>
      <c r="L835" t="s">
        <v>25</v>
      </c>
      <c r="M835" t="s">
        <v>26</v>
      </c>
      <c r="N835" t="s">
        <v>808</v>
      </c>
      <c r="O835" t="s">
        <v>103</v>
      </c>
      <c r="P835">
        <v>75081</v>
      </c>
      <c r="Q835" t="s">
        <v>104</v>
      </c>
      <c r="R835" t="s">
        <v>1625</v>
      </c>
      <c r="S835" t="s">
        <v>45</v>
      </c>
      <c r="T835" t="s">
        <v>58</v>
      </c>
      <c r="U835" t="s">
        <v>1626</v>
      </c>
      <c r="V835" s="3">
        <v>338.04</v>
      </c>
      <c r="W835">
        <v>3</v>
      </c>
      <c r="X835" s="2">
        <v>0.2</v>
      </c>
      <c r="Y835" s="13">
        <v>-33.804000000000002</v>
      </c>
      <c r="Z835" s="2">
        <f>Y835/V835</f>
        <v>-0.1</v>
      </c>
    </row>
    <row r="836" spans="1:26" x14ac:dyDescent="0.25">
      <c r="A836">
        <v>1735</v>
      </c>
      <c r="B836" t="s">
        <v>4327</v>
      </c>
      <c r="C836" s="1">
        <v>42945</v>
      </c>
      <c r="D836">
        <f>YEAR(C836)</f>
        <v>2017</v>
      </c>
      <c r="E836">
        <f>MONTH(C836)</f>
        <v>7</v>
      </c>
      <c r="F836" t="str">
        <f>TEXT(Table1[[#This Row],[Order Date]],"mmm")</f>
        <v>Jul</v>
      </c>
      <c r="G836" t="str">
        <f>TEXT(Table1[[#This Row],[Order Date]],"ddd")</f>
        <v>Sat</v>
      </c>
      <c r="H836" s="1">
        <v>42948</v>
      </c>
      <c r="I836" t="s">
        <v>22</v>
      </c>
      <c r="J836" t="s">
        <v>1395</v>
      </c>
      <c r="K836" t="s">
        <v>1396</v>
      </c>
      <c r="L836" t="s">
        <v>25</v>
      </c>
      <c r="M836" t="s">
        <v>26</v>
      </c>
      <c r="N836" t="s">
        <v>1504</v>
      </c>
      <c r="O836" t="s">
        <v>87</v>
      </c>
      <c r="P836">
        <v>28540</v>
      </c>
      <c r="Q836" t="s">
        <v>29</v>
      </c>
      <c r="R836" t="s">
        <v>4328</v>
      </c>
      <c r="S836" t="s">
        <v>45</v>
      </c>
      <c r="T836" t="s">
        <v>77</v>
      </c>
      <c r="U836" t="s">
        <v>4329</v>
      </c>
      <c r="V836" s="3">
        <v>34.847999999999999</v>
      </c>
      <c r="W836">
        <v>2</v>
      </c>
      <c r="X836" s="2">
        <v>0.2</v>
      </c>
      <c r="Y836" s="13">
        <v>6.5339999999999998</v>
      </c>
      <c r="Z836" s="2">
        <f>Y836/V836</f>
        <v>0.1875</v>
      </c>
    </row>
    <row r="837" spans="1:26" x14ac:dyDescent="0.25">
      <c r="A837">
        <v>1738</v>
      </c>
      <c r="B837" t="s">
        <v>4330</v>
      </c>
      <c r="C837" s="1">
        <v>42250</v>
      </c>
      <c r="D837">
        <f>YEAR(C837)</f>
        <v>2015</v>
      </c>
      <c r="E837">
        <f>MONTH(C837)</f>
        <v>9</v>
      </c>
      <c r="F837" t="str">
        <f>TEXT(Table1[[#This Row],[Order Date]],"mmm")</f>
        <v>Sep</v>
      </c>
      <c r="G837" t="str">
        <f>TEXT(Table1[[#This Row],[Order Date]],"ddd")</f>
        <v>Thu</v>
      </c>
      <c r="H837" s="1">
        <v>42256</v>
      </c>
      <c r="I837" t="s">
        <v>49</v>
      </c>
      <c r="J837" t="s">
        <v>903</v>
      </c>
      <c r="K837" t="s">
        <v>904</v>
      </c>
      <c r="L837" t="s">
        <v>40</v>
      </c>
      <c r="M837" t="s">
        <v>26</v>
      </c>
      <c r="N837" t="s">
        <v>126</v>
      </c>
      <c r="O837" t="s">
        <v>42</v>
      </c>
      <c r="P837">
        <v>94122</v>
      </c>
      <c r="Q837" t="s">
        <v>43</v>
      </c>
      <c r="R837" t="s">
        <v>1797</v>
      </c>
      <c r="S837" t="s">
        <v>45</v>
      </c>
      <c r="T837" t="s">
        <v>58</v>
      </c>
      <c r="U837" t="s">
        <v>1798</v>
      </c>
      <c r="V837" s="3">
        <v>31.44</v>
      </c>
      <c r="W837">
        <v>3</v>
      </c>
      <c r="X837" s="2">
        <v>0</v>
      </c>
      <c r="Y837" s="13">
        <v>8.4887999999999995</v>
      </c>
      <c r="Z837" s="2">
        <f>Y837/V837</f>
        <v>0.26999999999999996</v>
      </c>
    </row>
    <row r="838" spans="1:26" x14ac:dyDescent="0.25">
      <c r="A838">
        <v>1741</v>
      </c>
      <c r="B838" t="s">
        <v>4333</v>
      </c>
      <c r="C838" s="1">
        <v>41860</v>
      </c>
      <c r="D838">
        <f>YEAR(C838)</f>
        <v>2014</v>
      </c>
      <c r="E838">
        <f>MONTH(C838)</f>
        <v>8</v>
      </c>
      <c r="F838" t="str">
        <f>TEXT(Table1[[#This Row],[Order Date]],"mmm")</f>
        <v>Aug</v>
      </c>
      <c r="G838" t="str">
        <f>TEXT(Table1[[#This Row],[Order Date]],"ddd")</f>
        <v>Sat</v>
      </c>
      <c r="H838" s="1">
        <v>41867</v>
      </c>
      <c r="I838" t="s">
        <v>49</v>
      </c>
      <c r="J838" t="s">
        <v>4334</v>
      </c>
      <c r="K838" t="s">
        <v>4335</v>
      </c>
      <c r="L838" t="s">
        <v>101</v>
      </c>
      <c r="M838" t="s">
        <v>26</v>
      </c>
      <c r="N838" t="s">
        <v>941</v>
      </c>
      <c r="O838" t="s">
        <v>42</v>
      </c>
      <c r="P838">
        <v>92037</v>
      </c>
      <c r="Q838" t="s">
        <v>43</v>
      </c>
      <c r="R838" t="s">
        <v>3623</v>
      </c>
      <c r="S838" t="s">
        <v>45</v>
      </c>
      <c r="T838" t="s">
        <v>46</v>
      </c>
      <c r="U838" t="s">
        <v>3624</v>
      </c>
      <c r="V838" s="3">
        <v>20.88</v>
      </c>
      <c r="W838">
        <v>8</v>
      </c>
      <c r="X838" s="2">
        <v>0</v>
      </c>
      <c r="Y838" s="13">
        <v>9.6047999999999991</v>
      </c>
      <c r="Z838" s="2">
        <f>Y838/V838</f>
        <v>0.45999999999999996</v>
      </c>
    </row>
    <row r="839" spans="1:26" x14ac:dyDescent="0.25">
      <c r="A839">
        <v>1742</v>
      </c>
      <c r="B839" t="s">
        <v>4336</v>
      </c>
      <c r="C839" s="1">
        <v>43038</v>
      </c>
      <c r="D839">
        <f>YEAR(C839)</f>
        <v>2017</v>
      </c>
      <c r="E839">
        <f>MONTH(C839)</f>
        <v>10</v>
      </c>
      <c r="F839" t="str">
        <f>TEXT(Table1[[#This Row],[Order Date]],"mmm")</f>
        <v>Oct</v>
      </c>
      <c r="G839" t="str">
        <f>TEXT(Table1[[#This Row],[Order Date]],"ddd")</f>
        <v>Mon</v>
      </c>
      <c r="H839" s="1">
        <v>43042</v>
      </c>
      <c r="I839" t="s">
        <v>49</v>
      </c>
      <c r="J839" t="s">
        <v>4067</v>
      </c>
      <c r="K839" t="s">
        <v>4068</v>
      </c>
      <c r="L839" t="s">
        <v>25</v>
      </c>
      <c r="M839" t="s">
        <v>26</v>
      </c>
      <c r="N839" t="s">
        <v>143</v>
      </c>
      <c r="O839" t="s">
        <v>144</v>
      </c>
      <c r="P839">
        <v>19140</v>
      </c>
      <c r="Q839" t="s">
        <v>145</v>
      </c>
      <c r="R839" t="s">
        <v>4337</v>
      </c>
      <c r="S839" t="s">
        <v>45</v>
      </c>
      <c r="T839" t="s">
        <v>89</v>
      </c>
      <c r="U839" t="s">
        <v>4338</v>
      </c>
      <c r="V839" s="3">
        <v>20.736000000000001</v>
      </c>
      <c r="W839">
        <v>4</v>
      </c>
      <c r="X839" s="2">
        <v>0.2</v>
      </c>
      <c r="Y839" s="13">
        <v>7.2576000000000001</v>
      </c>
      <c r="Z839" s="2">
        <f>Y839/V839</f>
        <v>0.35</v>
      </c>
    </row>
    <row r="840" spans="1:26" x14ac:dyDescent="0.25">
      <c r="A840">
        <v>1746</v>
      </c>
      <c r="B840" t="s">
        <v>4339</v>
      </c>
      <c r="C840" s="1">
        <v>41796</v>
      </c>
      <c r="D840">
        <f>YEAR(C840)</f>
        <v>2014</v>
      </c>
      <c r="E840">
        <f>MONTH(C840)</f>
        <v>6</v>
      </c>
      <c r="F840" t="str">
        <f>TEXT(Table1[[#This Row],[Order Date]],"mmm")</f>
        <v>Jun</v>
      </c>
      <c r="G840" t="str">
        <f>TEXT(Table1[[#This Row],[Order Date]],"ddd")</f>
        <v>Fri</v>
      </c>
      <c r="H840" s="1">
        <v>41799</v>
      </c>
      <c r="I840" t="s">
        <v>185</v>
      </c>
      <c r="J840" t="s">
        <v>2424</v>
      </c>
      <c r="K840" t="s">
        <v>2425</v>
      </c>
      <c r="L840" t="s">
        <v>25</v>
      </c>
      <c r="M840" t="s">
        <v>26</v>
      </c>
      <c r="N840" t="s">
        <v>382</v>
      </c>
      <c r="O840" t="s">
        <v>264</v>
      </c>
      <c r="P840">
        <v>14609</v>
      </c>
      <c r="Q840" t="s">
        <v>145</v>
      </c>
      <c r="R840" t="s">
        <v>681</v>
      </c>
      <c r="S840" t="s">
        <v>45</v>
      </c>
      <c r="T840" t="s">
        <v>67</v>
      </c>
      <c r="U840" t="s">
        <v>682</v>
      </c>
      <c r="V840" s="3">
        <v>13.36</v>
      </c>
      <c r="W840">
        <v>2</v>
      </c>
      <c r="X840" s="2">
        <v>0</v>
      </c>
      <c r="Y840" s="13">
        <v>4.9432</v>
      </c>
      <c r="Z840" s="2">
        <f>Y840/V840</f>
        <v>0.37</v>
      </c>
    </row>
    <row r="841" spans="1:26" x14ac:dyDescent="0.25">
      <c r="A841">
        <v>1747</v>
      </c>
      <c r="B841" t="s">
        <v>4340</v>
      </c>
      <c r="C841" s="1">
        <v>42595</v>
      </c>
      <c r="D841">
        <f>YEAR(C841)</f>
        <v>2016</v>
      </c>
      <c r="E841">
        <f>MONTH(C841)</f>
        <v>8</v>
      </c>
      <c r="F841" t="str">
        <f>TEXT(Table1[[#This Row],[Order Date]],"mmm")</f>
        <v>Aug</v>
      </c>
      <c r="G841" t="str">
        <f>TEXT(Table1[[#This Row],[Order Date]],"ddd")</f>
        <v>Sat</v>
      </c>
      <c r="H841" s="1">
        <v>42599</v>
      </c>
      <c r="I841" t="s">
        <v>22</v>
      </c>
      <c r="J841" t="s">
        <v>1633</v>
      </c>
      <c r="K841" t="s">
        <v>1634</v>
      </c>
      <c r="L841" t="s">
        <v>25</v>
      </c>
      <c r="M841" t="s">
        <v>26</v>
      </c>
      <c r="N841" t="s">
        <v>1504</v>
      </c>
      <c r="O841" t="s">
        <v>87</v>
      </c>
      <c r="P841">
        <v>28540</v>
      </c>
      <c r="Q841" t="s">
        <v>29</v>
      </c>
      <c r="R841" t="s">
        <v>2320</v>
      </c>
      <c r="S841" t="s">
        <v>45</v>
      </c>
      <c r="T841" t="s">
        <v>74</v>
      </c>
      <c r="U841" t="s">
        <v>2321</v>
      </c>
      <c r="V841" s="3">
        <v>11.231999999999999</v>
      </c>
      <c r="W841">
        <v>8</v>
      </c>
      <c r="X841" s="2">
        <v>0.7</v>
      </c>
      <c r="Y841" s="13">
        <v>-8.2368000000000006</v>
      </c>
      <c r="Z841" s="2">
        <f>Y841/V841</f>
        <v>-0.73333333333333339</v>
      </c>
    </row>
    <row r="842" spans="1:26" x14ac:dyDescent="0.25">
      <c r="A842">
        <v>1749</v>
      </c>
      <c r="B842" t="s">
        <v>4342</v>
      </c>
      <c r="C842" s="1">
        <v>41754</v>
      </c>
      <c r="D842">
        <f>YEAR(C842)</f>
        <v>2014</v>
      </c>
      <c r="E842">
        <f>MONTH(C842)</f>
        <v>4</v>
      </c>
      <c r="F842" t="str">
        <f>TEXT(Table1[[#This Row],[Order Date]],"mmm")</f>
        <v>Apr</v>
      </c>
      <c r="G842" t="str">
        <f>TEXT(Table1[[#This Row],[Order Date]],"ddd")</f>
        <v>Fri</v>
      </c>
      <c r="H842" s="1">
        <v>41758</v>
      </c>
      <c r="I842" t="s">
        <v>49</v>
      </c>
      <c r="J842" t="s">
        <v>4343</v>
      </c>
      <c r="K842" t="s">
        <v>4344</v>
      </c>
      <c r="L842" t="s">
        <v>101</v>
      </c>
      <c r="M842" t="s">
        <v>26</v>
      </c>
      <c r="N842" t="s">
        <v>181</v>
      </c>
      <c r="O842" t="s">
        <v>103</v>
      </c>
      <c r="P842">
        <v>77095</v>
      </c>
      <c r="Q842" t="s">
        <v>104</v>
      </c>
      <c r="R842" t="s">
        <v>2777</v>
      </c>
      <c r="S842" t="s">
        <v>45</v>
      </c>
      <c r="T842" t="s">
        <v>89</v>
      </c>
      <c r="U842" t="s">
        <v>2778</v>
      </c>
      <c r="V842" s="3">
        <v>10.368</v>
      </c>
      <c r="W842">
        <v>2</v>
      </c>
      <c r="X842" s="2">
        <v>0.2</v>
      </c>
      <c r="Y842" s="13">
        <v>3.6288</v>
      </c>
      <c r="Z842" s="2">
        <f>Y842/V842</f>
        <v>0.35</v>
      </c>
    </row>
    <row r="843" spans="1:26" x14ac:dyDescent="0.25">
      <c r="A843">
        <v>1751</v>
      </c>
      <c r="B843" t="s">
        <v>4345</v>
      </c>
      <c r="C843" s="1">
        <v>42330</v>
      </c>
      <c r="D843">
        <f>YEAR(C843)</f>
        <v>2015</v>
      </c>
      <c r="E843">
        <f>MONTH(C843)</f>
        <v>11</v>
      </c>
      <c r="F843" t="str">
        <f>TEXT(Table1[[#This Row],[Order Date]],"mmm")</f>
        <v>Nov</v>
      </c>
      <c r="G843" t="str">
        <f>TEXT(Table1[[#This Row],[Order Date]],"ddd")</f>
        <v>Sun</v>
      </c>
      <c r="H843" s="1">
        <v>42335</v>
      </c>
      <c r="I843" t="s">
        <v>49</v>
      </c>
      <c r="J843" t="s">
        <v>2032</v>
      </c>
      <c r="K843" t="s">
        <v>2033</v>
      </c>
      <c r="L843" t="s">
        <v>101</v>
      </c>
      <c r="M843" t="s">
        <v>26</v>
      </c>
      <c r="N843" t="s">
        <v>671</v>
      </c>
      <c r="O843" t="s">
        <v>103</v>
      </c>
      <c r="P843">
        <v>78207</v>
      </c>
      <c r="Q843" t="s">
        <v>104</v>
      </c>
      <c r="R843" t="s">
        <v>4346</v>
      </c>
      <c r="S843" t="s">
        <v>31</v>
      </c>
      <c r="T843" t="s">
        <v>55</v>
      </c>
      <c r="U843" t="s">
        <v>4347</v>
      </c>
      <c r="V843" s="3">
        <v>206.96199999999999</v>
      </c>
      <c r="W843">
        <v>2</v>
      </c>
      <c r="X843" s="2">
        <v>0.3</v>
      </c>
      <c r="Y843" s="13">
        <v>-32.522599999999997</v>
      </c>
      <c r="Z843" s="2">
        <f>Y843/V843</f>
        <v>-0.15714285714285714</v>
      </c>
    </row>
    <row r="844" spans="1:26" x14ac:dyDescent="0.25">
      <c r="A844">
        <v>1752</v>
      </c>
      <c r="B844" t="s">
        <v>4348</v>
      </c>
      <c r="C844" s="1">
        <v>43022</v>
      </c>
      <c r="D844">
        <f>YEAR(C844)</f>
        <v>2017</v>
      </c>
      <c r="E844">
        <f>MONTH(C844)</f>
        <v>10</v>
      </c>
      <c r="F844" t="str">
        <f>TEXT(Table1[[#This Row],[Order Date]],"mmm")</f>
        <v>Oct</v>
      </c>
      <c r="G844" t="str">
        <f>TEXT(Table1[[#This Row],[Order Date]],"ddd")</f>
        <v>Sat</v>
      </c>
      <c r="H844" s="1">
        <v>43025</v>
      </c>
      <c r="I844" t="s">
        <v>185</v>
      </c>
      <c r="J844" t="s">
        <v>4349</v>
      </c>
      <c r="K844" t="s">
        <v>4350</v>
      </c>
      <c r="L844" t="s">
        <v>25</v>
      </c>
      <c r="M844" t="s">
        <v>26</v>
      </c>
      <c r="N844" t="s">
        <v>3130</v>
      </c>
      <c r="O844" t="s">
        <v>42</v>
      </c>
      <c r="P844">
        <v>94601</v>
      </c>
      <c r="Q844" t="s">
        <v>43</v>
      </c>
      <c r="R844" t="s">
        <v>1124</v>
      </c>
      <c r="S844" t="s">
        <v>31</v>
      </c>
      <c r="T844" t="s">
        <v>64</v>
      </c>
      <c r="U844" t="s">
        <v>1125</v>
      </c>
      <c r="V844" s="3">
        <v>9.4600000000000009</v>
      </c>
      <c r="W844">
        <v>2</v>
      </c>
      <c r="X844" s="2">
        <v>0</v>
      </c>
      <c r="Y844" s="13">
        <v>3.6894</v>
      </c>
      <c r="Z844" s="2">
        <f>Y844/V844</f>
        <v>0.38999999999999996</v>
      </c>
    </row>
    <row r="845" spans="1:26" x14ac:dyDescent="0.25">
      <c r="A845">
        <v>1753</v>
      </c>
      <c r="B845" t="s">
        <v>4351</v>
      </c>
      <c r="C845" s="1">
        <v>43071</v>
      </c>
      <c r="D845">
        <f>YEAR(C845)</f>
        <v>2017</v>
      </c>
      <c r="E845">
        <f>MONTH(C845)</f>
        <v>12</v>
      </c>
      <c r="F845" t="str">
        <f>TEXT(Table1[[#This Row],[Order Date]],"mmm")</f>
        <v>Dec</v>
      </c>
      <c r="G845" t="str">
        <f>TEXT(Table1[[#This Row],[Order Date]],"ddd")</f>
        <v>Sat</v>
      </c>
      <c r="H845" s="1">
        <v>43074</v>
      </c>
      <c r="I845" t="s">
        <v>185</v>
      </c>
      <c r="J845" t="s">
        <v>840</v>
      </c>
      <c r="K845" t="s">
        <v>841</v>
      </c>
      <c r="L845" t="s">
        <v>40</v>
      </c>
      <c r="M845" t="s">
        <v>26</v>
      </c>
      <c r="N845" t="s">
        <v>126</v>
      </c>
      <c r="O845" t="s">
        <v>42</v>
      </c>
      <c r="P845">
        <v>94122</v>
      </c>
      <c r="Q845" t="s">
        <v>43</v>
      </c>
      <c r="R845" t="s">
        <v>3150</v>
      </c>
      <c r="S845" t="s">
        <v>45</v>
      </c>
      <c r="T845" t="s">
        <v>58</v>
      </c>
      <c r="U845" t="s">
        <v>3151</v>
      </c>
      <c r="V845" s="3">
        <v>559.62</v>
      </c>
      <c r="W845">
        <v>9</v>
      </c>
      <c r="X845" s="2">
        <v>0</v>
      </c>
      <c r="Y845" s="13">
        <v>151.09739999999999</v>
      </c>
      <c r="Z845" s="2">
        <f>Y845/V845</f>
        <v>0.26999999999999996</v>
      </c>
    </row>
    <row r="846" spans="1:26" x14ac:dyDescent="0.25">
      <c r="A846">
        <v>1756</v>
      </c>
      <c r="B846" t="s">
        <v>4354</v>
      </c>
      <c r="C846" s="1">
        <v>42346</v>
      </c>
      <c r="D846">
        <f>YEAR(C846)</f>
        <v>2015</v>
      </c>
      <c r="E846">
        <f>MONTH(C846)</f>
        <v>12</v>
      </c>
      <c r="F846" t="str">
        <f>TEXT(Table1[[#This Row],[Order Date]],"mmm")</f>
        <v>Dec</v>
      </c>
      <c r="G846" t="str">
        <f>TEXT(Table1[[#This Row],[Order Date]],"ddd")</f>
        <v>Tue</v>
      </c>
      <c r="H846" s="1">
        <v>42349</v>
      </c>
      <c r="I846" t="s">
        <v>22</v>
      </c>
      <c r="J846" t="s">
        <v>4073</v>
      </c>
      <c r="K846" t="s">
        <v>4074</v>
      </c>
      <c r="L846" t="s">
        <v>101</v>
      </c>
      <c r="M846" t="s">
        <v>26</v>
      </c>
      <c r="N846" t="s">
        <v>102</v>
      </c>
      <c r="O846" t="s">
        <v>103</v>
      </c>
      <c r="P846">
        <v>76106</v>
      </c>
      <c r="Q846" t="s">
        <v>104</v>
      </c>
      <c r="R846" t="s">
        <v>3202</v>
      </c>
      <c r="S846" t="s">
        <v>45</v>
      </c>
      <c r="T846" t="s">
        <v>89</v>
      </c>
      <c r="U846" t="s">
        <v>3203</v>
      </c>
      <c r="V846" s="3">
        <v>360.71199999999999</v>
      </c>
      <c r="W846">
        <v>11</v>
      </c>
      <c r="X846" s="2">
        <v>0.2</v>
      </c>
      <c r="Y846" s="13">
        <v>130.75810000000001</v>
      </c>
      <c r="Z846" s="2">
        <f>Y846/V846</f>
        <v>0.36250000000000004</v>
      </c>
    </row>
    <row r="847" spans="1:26" x14ac:dyDescent="0.25">
      <c r="A847">
        <v>1758</v>
      </c>
      <c r="B847" t="s">
        <v>4357</v>
      </c>
      <c r="C847" s="1">
        <v>42198</v>
      </c>
      <c r="D847">
        <f>YEAR(C847)</f>
        <v>2015</v>
      </c>
      <c r="E847">
        <f>MONTH(C847)</f>
        <v>7</v>
      </c>
      <c r="F847" t="str">
        <f>TEXT(Table1[[#This Row],[Order Date]],"mmm")</f>
        <v>Jul</v>
      </c>
      <c r="G847" t="str">
        <f>TEXT(Table1[[#This Row],[Order Date]],"ddd")</f>
        <v>Mon</v>
      </c>
      <c r="H847" s="1">
        <v>42200</v>
      </c>
      <c r="I847" t="s">
        <v>185</v>
      </c>
      <c r="J847" t="s">
        <v>2909</v>
      </c>
      <c r="K847" t="s">
        <v>2910</v>
      </c>
      <c r="L847" t="s">
        <v>101</v>
      </c>
      <c r="M847" t="s">
        <v>26</v>
      </c>
      <c r="N847" t="s">
        <v>181</v>
      </c>
      <c r="O847" t="s">
        <v>103</v>
      </c>
      <c r="P847">
        <v>77095</v>
      </c>
      <c r="Q847" t="s">
        <v>104</v>
      </c>
      <c r="R847" t="s">
        <v>3832</v>
      </c>
      <c r="S847" t="s">
        <v>45</v>
      </c>
      <c r="T847" t="s">
        <v>74</v>
      </c>
      <c r="U847" t="s">
        <v>3833</v>
      </c>
      <c r="V847" s="3">
        <v>41.567999999999998</v>
      </c>
      <c r="W847">
        <v>6</v>
      </c>
      <c r="X847" s="2">
        <v>0.8</v>
      </c>
      <c r="Y847" s="13">
        <v>-66.508799999999994</v>
      </c>
      <c r="Z847" s="2">
        <f>Y847/V847</f>
        <v>-1.5999999999999999</v>
      </c>
    </row>
    <row r="848" spans="1:26" x14ac:dyDescent="0.25">
      <c r="A848">
        <v>1759</v>
      </c>
      <c r="B848" t="s">
        <v>4358</v>
      </c>
      <c r="C848" s="1">
        <v>41770</v>
      </c>
      <c r="D848">
        <f>YEAR(C848)</f>
        <v>2014</v>
      </c>
      <c r="E848">
        <f>MONTH(C848)</f>
        <v>5</v>
      </c>
      <c r="F848" t="str">
        <f>TEXT(Table1[[#This Row],[Order Date]],"mmm")</f>
        <v>May</v>
      </c>
      <c r="G848" t="str">
        <f>TEXT(Table1[[#This Row],[Order Date]],"ddd")</f>
        <v>Sun</v>
      </c>
      <c r="H848" s="1">
        <v>41776</v>
      </c>
      <c r="I848" t="s">
        <v>49</v>
      </c>
      <c r="J848" t="s">
        <v>4359</v>
      </c>
      <c r="K848" t="s">
        <v>4360</v>
      </c>
      <c r="L848" t="s">
        <v>25</v>
      </c>
      <c r="M848" t="s">
        <v>26</v>
      </c>
      <c r="N848" t="s">
        <v>181</v>
      </c>
      <c r="O848" t="s">
        <v>103</v>
      </c>
      <c r="P848">
        <v>77095</v>
      </c>
      <c r="Q848" t="s">
        <v>104</v>
      </c>
      <c r="R848" t="s">
        <v>3162</v>
      </c>
      <c r="S848" t="s">
        <v>70</v>
      </c>
      <c r="T848" t="s">
        <v>158</v>
      </c>
      <c r="U848" t="s">
        <v>3163</v>
      </c>
      <c r="V848" s="3">
        <v>46.863999999999997</v>
      </c>
      <c r="W848">
        <v>2</v>
      </c>
      <c r="X848" s="2">
        <v>0.2</v>
      </c>
      <c r="Y848" s="13">
        <v>7.6154000000000002</v>
      </c>
      <c r="Z848" s="2">
        <f>Y848/V848</f>
        <v>0.16250000000000001</v>
      </c>
    </row>
    <row r="849" spans="1:26" x14ac:dyDescent="0.25">
      <c r="A849">
        <v>1760</v>
      </c>
      <c r="B849" t="s">
        <v>4361</v>
      </c>
      <c r="C849" s="1">
        <v>41644</v>
      </c>
      <c r="D849">
        <f>YEAR(C849)</f>
        <v>2014</v>
      </c>
      <c r="E849">
        <f>MONTH(C849)</f>
        <v>1</v>
      </c>
      <c r="F849" t="str">
        <f>TEXT(Table1[[#This Row],[Order Date]],"mmm")</f>
        <v>Jan</v>
      </c>
      <c r="G849" t="str">
        <f>TEXT(Table1[[#This Row],[Order Date]],"ddd")</f>
        <v>Sun</v>
      </c>
      <c r="H849" s="1">
        <v>41651</v>
      </c>
      <c r="I849" t="s">
        <v>49</v>
      </c>
      <c r="J849" t="s">
        <v>3835</v>
      </c>
      <c r="K849" t="s">
        <v>3836</v>
      </c>
      <c r="L849" t="s">
        <v>25</v>
      </c>
      <c r="M849" t="s">
        <v>26</v>
      </c>
      <c r="N849" t="s">
        <v>143</v>
      </c>
      <c r="O849" t="s">
        <v>144</v>
      </c>
      <c r="P849">
        <v>19143</v>
      </c>
      <c r="Q849" t="s">
        <v>145</v>
      </c>
      <c r="R849" t="s">
        <v>1408</v>
      </c>
      <c r="S849" t="s">
        <v>45</v>
      </c>
      <c r="T849" t="s">
        <v>67</v>
      </c>
      <c r="U849" t="s">
        <v>1409</v>
      </c>
      <c r="V849" s="3">
        <v>19.536000000000001</v>
      </c>
      <c r="W849">
        <v>3</v>
      </c>
      <c r="X849" s="2">
        <v>0.2</v>
      </c>
      <c r="Y849" s="13">
        <v>4.8840000000000003</v>
      </c>
      <c r="Z849" s="2">
        <f>Y849/V849</f>
        <v>0.25</v>
      </c>
    </row>
    <row r="850" spans="1:26" x14ac:dyDescent="0.25">
      <c r="A850">
        <v>1761</v>
      </c>
      <c r="B850" t="s">
        <v>4362</v>
      </c>
      <c r="C850" s="1">
        <v>42252</v>
      </c>
      <c r="D850">
        <f>YEAR(C850)</f>
        <v>2015</v>
      </c>
      <c r="E850">
        <f>MONTH(C850)</f>
        <v>9</v>
      </c>
      <c r="F850" t="str">
        <f>TEXT(Table1[[#This Row],[Order Date]],"mmm")</f>
        <v>Sep</v>
      </c>
      <c r="G850" t="str">
        <f>TEXT(Table1[[#This Row],[Order Date]],"ddd")</f>
        <v>Sat</v>
      </c>
      <c r="H850" s="1">
        <v>42256</v>
      </c>
      <c r="I850" t="s">
        <v>49</v>
      </c>
      <c r="J850" t="s">
        <v>1295</v>
      </c>
      <c r="K850" t="s">
        <v>1296</v>
      </c>
      <c r="L850" t="s">
        <v>25</v>
      </c>
      <c r="M850" t="s">
        <v>26</v>
      </c>
      <c r="N850" t="s">
        <v>941</v>
      </c>
      <c r="O850" t="s">
        <v>42</v>
      </c>
      <c r="P850">
        <v>92105</v>
      </c>
      <c r="Q850" t="s">
        <v>43</v>
      </c>
      <c r="R850" t="s">
        <v>4363</v>
      </c>
      <c r="S850" t="s">
        <v>31</v>
      </c>
      <c r="T850" t="s">
        <v>32</v>
      </c>
      <c r="U850" t="s">
        <v>4364</v>
      </c>
      <c r="V850" s="3">
        <v>411.33199999999999</v>
      </c>
      <c r="W850">
        <v>4</v>
      </c>
      <c r="X850" s="2">
        <v>0.15</v>
      </c>
      <c r="Y850" s="13">
        <v>-4.8391999999999999</v>
      </c>
      <c r="Z850" s="2">
        <f>Y850/V850</f>
        <v>-1.1764705882352941E-2</v>
      </c>
    </row>
    <row r="851" spans="1:26" x14ac:dyDescent="0.25">
      <c r="A851">
        <v>1764</v>
      </c>
      <c r="B851" t="s">
        <v>4367</v>
      </c>
      <c r="C851" s="1">
        <v>42586</v>
      </c>
      <c r="D851">
        <f>YEAR(C851)</f>
        <v>2016</v>
      </c>
      <c r="E851">
        <f>MONTH(C851)</f>
        <v>8</v>
      </c>
      <c r="F851" t="str">
        <f>TEXT(Table1[[#This Row],[Order Date]],"mmm")</f>
        <v>Aug</v>
      </c>
      <c r="G851" t="str">
        <f>TEXT(Table1[[#This Row],[Order Date]],"ddd")</f>
        <v>Thu</v>
      </c>
      <c r="H851" s="1">
        <v>42590</v>
      </c>
      <c r="I851" t="s">
        <v>49</v>
      </c>
      <c r="J851" t="s">
        <v>4368</v>
      </c>
      <c r="K851" t="s">
        <v>4369</v>
      </c>
      <c r="L851" t="s">
        <v>101</v>
      </c>
      <c r="M851" t="s">
        <v>26</v>
      </c>
      <c r="N851" t="s">
        <v>4246</v>
      </c>
      <c r="O851" t="s">
        <v>312</v>
      </c>
      <c r="P851">
        <v>23434</v>
      </c>
      <c r="Q851" t="s">
        <v>29</v>
      </c>
      <c r="R851" t="s">
        <v>1392</v>
      </c>
      <c r="S851" t="s">
        <v>45</v>
      </c>
      <c r="T851" t="s">
        <v>572</v>
      </c>
      <c r="U851" t="s">
        <v>1393</v>
      </c>
      <c r="V851" s="3">
        <v>35.06</v>
      </c>
      <c r="W851">
        <v>2</v>
      </c>
      <c r="X851" s="2">
        <v>0</v>
      </c>
      <c r="Y851" s="13">
        <v>10.518000000000001</v>
      </c>
      <c r="Z851" s="2">
        <f>Y851/V851</f>
        <v>0.3</v>
      </c>
    </row>
    <row r="852" spans="1:26" x14ac:dyDescent="0.25">
      <c r="A852">
        <v>1768</v>
      </c>
      <c r="B852" t="s">
        <v>4374</v>
      </c>
      <c r="C852" s="1">
        <v>41720</v>
      </c>
      <c r="D852">
        <f>YEAR(C852)</f>
        <v>2014</v>
      </c>
      <c r="E852">
        <f>MONTH(C852)</f>
        <v>3</v>
      </c>
      <c r="F852" t="str">
        <f>TEXT(Table1[[#This Row],[Order Date]],"mmm")</f>
        <v>Mar</v>
      </c>
      <c r="G852" t="str">
        <f>TEXT(Table1[[#This Row],[Order Date]],"ddd")</f>
        <v>Sat</v>
      </c>
      <c r="H852" s="1">
        <v>41724</v>
      </c>
      <c r="I852" t="s">
        <v>49</v>
      </c>
      <c r="J852" t="s">
        <v>4375</v>
      </c>
      <c r="K852" t="s">
        <v>4376</v>
      </c>
      <c r="L852" t="s">
        <v>25</v>
      </c>
      <c r="M852" t="s">
        <v>26</v>
      </c>
      <c r="N852" t="s">
        <v>4377</v>
      </c>
      <c r="O852" t="s">
        <v>87</v>
      </c>
      <c r="P852">
        <v>27405</v>
      </c>
      <c r="Q852" t="s">
        <v>29</v>
      </c>
      <c r="R852" t="s">
        <v>252</v>
      </c>
      <c r="S852" t="s">
        <v>45</v>
      </c>
      <c r="T852" t="s">
        <v>74</v>
      </c>
      <c r="U852" t="s">
        <v>253</v>
      </c>
      <c r="V852" s="3">
        <v>7.6440000000000001</v>
      </c>
      <c r="W852">
        <v>4</v>
      </c>
      <c r="X852" s="2">
        <v>0.7</v>
      </c>
      <c r="Y852" s="13">
        <v>-5.8604000000000003</v>
      </c>
      <c r="Z852" s="2">
        <f>Y852/V852</f>
        <v>-0.76666666666666672</v>
      </c>
    </row>
    <row r="853" spans="1:26" x14ac:dyDescent="0.25">
      <c r="A853">
        <v>1770</v>
      </c>
      <c r="B853" t="s">
        <v>4378</v>
      </c>
      <c r="C853" s="1">
        <v>42796</v>
      </c>
      <c r="D853">
        <f>YEAR(C853)</f>
        <v>2017</v>
      </c>
      <c r="E853">
        <f>MONTH(C853)</f>
        <v>3</v>
      </c>
      <c r="F853" t="str">
        <f>TEXT(Table1[[#This Row],[Order Date]],"mmm")</f>
        <v>Mar</v>
      </c>
      <c r="G853" t="str">
        <f>TEXT(Table1[[#This Row],[Order Date]],"ddd")</f>
        <v>Thu</v>
      </c>
      <c r="H853" s="1">
        <v>42802</v>
      </c>
      <c r="I853" t="s">
        <v>49</v>
      </c>
      <c r="J853" t="s">
        <v>348</v>
      </c>
      <c r="K853" t="s">
        <v>349</v>
      </c>
      <c r="L853" t="s">
        <v>40</v>
      </c>
      <c r="M853" t="s">
        <v>26</v>
      </c>
      <c r="N853" t="s">
        <v>808</v>
      </c>
      <c r="O853" t="s">
        <v>103</v>
      </c>
      <c r="P853">
        <v>75081</v>
      </c>
      <c r="Q853" t="s">
        <v>104</v>
      </c>
      <c r="R853" t="s">
        <v>1839</v>
      </c>
      <c r="S853" t="s">
        <v>45</v>
      </c>
      <c r="T853" t="s">
        <v>572</v>
      </c>
      <c r="U853" t="s">
        <v>1283</v>
      </c>
      <c r="V853" s="3">
        <v>6.976</v>
      </c>
      <c r="W853">
        <v>4</v>
      </c>
      <c r="X853" s="2">
        <v>0.2</v>
      </c>
      <c r="Y853" s="13">
        <v>-1.3952</v>
      </c>
      <c r="Z853" s="2">
        <f>Y853/V853</f>
        <v>-0.2</v>
      </c>
    </row>
    <row r="854" spans="1:26" x14ac:dyDescent="0.25">
      <c r="A854">
        <v>1772</v>
      </c>
      <c r="B854" t="s">
        <v>4379</v>
      </c>
      <c r="C854" s="1">
        <v>42701</v>
      </c>
      <c r="D854">
        <f>YEAR(C854)</f>
        <v>2016</v>
      </c>
      <c r="E854">
        <f>MONTH(C854)</f>
        <v>11</v>
      </c>
      <c r="F854" t="str">
        <f>TEXT(Table1[[#This Row],[Order Date]],"mmm")</f>
        <v>Nov</v>
      </c>
      <c r="G854" t="str">
        <f>TEXT(Table1[[#This Row],[Order Date]],"ddd")</f>
        <v>Sun</v>
      </c>
      <c r="H854" s="1">
        <v>42703</v>
      </c>
      <c r="I854" t="s">
        <v>22</v>
      </c>
      <c r="J854" t="s">
        <v>506</v>
      </c>
      <c r="K854" t="s">
        <v>507</v>
      </c>
      <c r="L854" t="s">
        <v>40</v>
      </c>
      <c r="M854" t="s">
        <v>26</v>
      </c>
      <c r="N854" t="s">
        <v>296</v>
      </c>
      <c r="O854" t="s">
        <v>208</v>
      </c>
      <c r="P854">
        <v>60623</v>
      </c>
      <c r="Q854" t="s">
        <v>104</v>
      </c>
      <c r="R854" t="s">
        <v>3245</v>
      </c>
      <c r="S854" t="s">
        <v>45</v>
      </c>
      <c r="T854" t="s">
        <v>58</v>
      </c>
      <c r="U854" t="s">
        <v>3246</v>
      </c>
      <c r="V854" s="3">
        <v>97.983999999999995</v>
      </c>
      <c r="W854">
        <v>2</v>
      </c>
      <c r="X854" s="2">
        <v>0.2</v>
      </c>
      <c r="Y854" s="13">
        <v>-24.495999999999999</v>
      </c>
      <c r="Z854" s="2">
        <f>Y854/V854</f>
        <v>-0.25</v>
      </c>
    </row>
    <row r="855" spans="1:26" x14ac:dyDescent="0.25">
      <c r="A855">
        <v>1774</v>
      </c>
      <c r="B855" t="s">
        <v>4380</v>
      </c>
      <c r="C855" s="1">
        <v>41757</v>
      </c>
      <c r="D855">
        <f>YEAR(C855)</f>
        <v>2014</v>
      </c>
      <c r="E855">
        <f>MONTH(C855)</f>
        <v>4</v>
      </c>
      <c r="F855" t="str">
        <f>TEXT(Table1[[#This Row],[Order Date]],"mmm")</f>
        <v>Apr</v>
      </c>
      <c r="G855" t="str">
        <f>TEXT(Table1[[#This Row],[Order Date]],"ddd")</f>
        <v>Mon</v>
      </c>
      <c r="H855" s="1">
        <v>41762</v>
      </c>
      <c r="I855" t="s">
        <v>49</v>
      </c>
      <c r="J855" t="s">
        <v>4090</v>
      </c>
      <c r="K855" t="s">
        <v>4091</v>
      </c>
      <c r="L855" t="s">
        <v>40</v>
      </c>
      <c r="M855" t="s">
        <v>26</v>
      </c>
      <c r="N855" t="s">
        <v>4381</v>
      </c>
      <c r="O855" t="s">
        <v>2689</v>
      </c>
      <c r="P855">
        <v>21215</v>
      </c>
      <c r="Q855" t="s">
        <v>145</v>
      </c>
      <c r="R855" t="s">
        <v>4382</v>
      </c>
      <c r="S855" t="s">
        <v>45</v>
      </c>
      <c r="T855" t="s">
        <v>74</v>
      </c>
      <c r="U855" t="s">
        <v>4383</v>
      </c>
      <c r="V855" s="3">
        <v>20.86</v>
      </c>
      <c r="W855">
        <v>2</v>
      </c>
      <c r="X855" s="2">
        <v>0</v>
      </c>
      <c r="Y855" s="13">
        <v>9.3870000000000005</v>
      </c>
      <c r="Z855" s="2">
        <f>Y855/V855</f>
        <v>0.45</v>
      </c>
    </row>
    <row r="856" spans="1:26" x14ac:dyDescent="0.25">
      <c r="A856">
        <v>1778</v>
      </c>
      <c r="B856" t="s">
        <v>4388</v>
      </c>
      <c r="C856" s="1">
        <v>42332</v>
      </c>
      <c r="D856">
        <f>YEAR(C856)</f>
        <v>2015</v>
      </c>
      <c r="E856">
        <f>MONTH(C856)</f>
        <v>11</v>
      </c>
      <c r="F856" t="str">
        <f>TEXT(Table1[[#This Row],[Order Date]],"mmm")</f>
        <v>Nov</v>
      </c>
      <c r="G856" t="str">
        <f>TEXT(Table1[[#This Row],[Order Date]],"ddd")</f>
        <v>Tue</v>
      </c>
      <c r="H856" s="1">
        <v>42336</v>
      </c>
      <c r="I856" t="s">
        <v>49</v>
      </c>
      <c r="J856" t="s">
        <v>248</v>
      </c>
      <c r="K856" t="s">
        <v>249</v>
      </c>
      <c r="L856" t="s">
        <v>25</v>
      </c>
      <c r="M856" t="s">
        <v>26</v>
      </c>
      <c r="N856" t="s">
        <v>41</v>
      </c>
      <c r="O856" t="s">
        <v>42</v>
      </c>
      <c r="P856">
        <v>90004</v>
      </c>
      <c r="Q856" t="s">
        <v>43</v>
      </c>
      <c r="R856" t="s">
        <v>4389</v>
      </c>
      <c r="S856" t="s">
        <v>45</v>
      </c>
      <c r="T856" t="s">
        <v>89</v>
      </c>
      <c r="U856" t="s">
        <v>4390</v>
      </c>
      <c r="V856" s="3">
        <v>368.91</v>
      </c>
      <c r="W856">
        <v>9</v>
      </c>
      <c r="X856" s="2">
        <v>0</v>
      </c>
      <c r="Y856" s="13">
        <v>180.76589999999999</v>
      </c>
      <c r="Z856" s="2">
        <f>Y856/V856</f>
        <v>0.48999999999999994</v>
      </c>
    </row>
    <row r="857" spans="1:26" x14ac:dyDescent="0.25">
      <c r="A857">
        <v>1780</v>
      </c>
      <c r="B857" t="s">
        <v>4391</v>
      </c>
      <c r="C857" s="1">
        <v>42685</v>
      </c>
      <c r="D857">
        <f>YEAR(C857)</f>
        <v>2016</v>
      </c>
      <c r="E857">
        <f>MONTH(C857)</f>
        <v>11</v>
      </c>
      <c r="F857" t="str">
        <f>TEXT(Table1[[#This Row],[Order Date]],"mmm")</f>
        <v>Nov</v>
      </c>
      <c r="G857" t="str">
        <f>TEXT(Table1[[#This Row],[Order Date]],"ddd")</f>
        <v>Fri</v>
      </c>
      <c r="H857" s="1">
        <v>42690</v>
      </c>
      <c r="I857" t="s">
        <v>49</v>
      </c>
      <c r="J857" t="s">
        <v>3465</v>
      </c>
      <c r="K857" t="s">
        <v>3466</v>
      </c>
      <c r="L857" t="s">
        <v>25</v>
      </c>
      <c r="M857" t="s">
        <v>26</v>
      </c>
      <c r="N857" t="s">
        <v>263</v>
      </c>
      <c r="O857" t="s">
        <v>264</v>
      </c>
      <c r="P857">
        <v>10011</v>
      </c>
      <c r="Q857" t="s">
        <v>145</v>
      </c>
      <c r="R857" t="s">
        <v>3103</v>
      </c>
      <c r="S857" t="s">
        <v>70</v>
      </c>
      <c r="T857" t="s">
        <v>158</v>
      </c>
      <c r="U857" t="s">
        <v>3104</v>
      </c>
      <c r="V857" s="3">
        <v>59.97</v>
      </c>
      <c r="W857">
        <v>3</v>
      </c>
      <c r="X857" s="2">
        <v>0</v>
      </c>
      <c r="Y857" s="13">
        <v>14.9925</v>
      </c>
      <c r="Z857" s="2">
        <f>Y857/V857</f>
        <v>0.25</v>
      </c>
    </row>
    <row r="858" spans="1:26" x14ac:dyDescent="0.25">
      <c r="A858">
        <v>1782</v>
      </c>
      <c r="B858" t="s">
        <v>4392</v>
      </c>
      <c r="C858" s="1">
        <v>42194</v>
      </c>
      <c r="D858">
        <f>YEAR(C858)</f>
        <v>2015</v>
      </c>
      <c r="E858">
        <f>MONTH(C858)</f>
        <v>7</v>
      </c>
      <c r="F858" t="str">
        <f>TEXT(Table1[[#This Row],[Order Date]],"mmm")</f>
        <v>Jul</v>
      </c>
      <c r="G858" t="str">
        <f>TEXT(Table1[[#This Row],[Order Date]],"ddd")</f>
        <v>Thu</v>
      </c>
      <c r="H858" s="1">
        <v>42198</v>
      </c>
      <c r="I858" t="s">
        <v>49</v>
      </c>
      <c r="J858" t="s">
        <v>987</v>
      </c>
      <c r="K858" t="s">
        <v>988</v>
      </c>
      <c r="L858" t="s">
        <v>40</v>
      </c>
      <c r="M858" t="s">
        <v>26</v>
      </c>
      <c r="N858" t="s">
        <v>606</v>
      </c>
      <c r="O858" t="s">
        <v>1231</v>
      </c>
      <c r="P858">
        <v>2038</v>
      </c>
      <c r="Q858" t="s">
        <v>145</v>
      </c>
      <c r="R858" t="s">
        <v>4393</v>
      </c>
      <c r="S858" t="s">
        <v>45</v>
      </c>
      <c r="T858" t="s">
        <v>89</v>
      </c>
      <c r="U858" t="s">
        <v>4394</v>
      </c>
      <c r="V858" s="3">
        <v>6.58</v>
      </c>
      <c r="W858">
        <v>2</v>
      </c>
      <c r="X858" s="2">
        <v>0</v>
      </c>
      <c r="Y858" s="13">
        <v>3.0268000000000002</v>
      </c>
      <c r="Z858" s="2">
        <f>Y858/V858</f>
        <v>0.46</v>
      </c>
    </row>
    <row r="859" spans="1:26" x14ac:dyDescent="0.25">
      <c r="A859">
        <v>1784</v>
      </c>
      <c r="B859" t="s">
        <v>4395</v>
      </c>
      <c r="C859" s="1">
        <v>43000</v>
      </c>
      <c r="D859">
        <f>YEAR(C859)</f>
        <v>2017</v>
      </c>
      <c r="E859">
        <f>MONTH(C859)</f>
        <v>9</v>
      </c>
      <c r="F859" t="str">
        <f>TEXT(Table1[[#This Row],[Order Date]],"mmm")</f>
        <v>Sep</v>
      </c>
      <c r="G859" t="str">
        <f>TEXT(Table1[[#This Row],[Order Date]],"ddd")</f>
        <v>Fri</v>
      </c>
      <c r="H859" s="1">
        <v>43004</v>
      </c>
      <c r="I859" t="s">
        <v>49</v>
      </c>
      <c r="J859" t="s">
        <v>4396</v>
      </c>
      <c r="K859" t="s">
        <v>4397</v>
      </c>
      <c r="L859" t="s">
        <v>40</v>
      </c>
      <c r="M859" t="s">
        <v>26</v>
      </c>
      <c r="N859" t="s">
        <v>2512</v>
      </c>
      <c r="O859" t="s">
        <v>113</v>
      </c>
      <c r="P859">
        <v>53209</v>
      </c>
      <c r="Q859" t="s">
        <v>104</v>
      </c>
      <c r="R859" t="s">
        <v>4203</v>
      </c>
      <c r="S859" t="s">
        <v>45</v>
      </c>
      <c r="T859" t="s">
        <v>89</v>
      </c>
      <c r="U859" t="s">
        <v>4204</v>
      </c>
      <c r="V859" s="3">
        <v>219.84</v>
      </c>
      <c r="W859">
        <v>4</v>
      </c>
      <c r="X859" s="2">
        <v>0</v>
      </c>
      <c r="Y859" s="13">
        <v>107.7216</v>
      </c>
      <c r="Z859" s="2">
        <f>Y859/V859</f>
        <v>0.49</v>
      </c>
    </row>
    <row r="860" spans="1:26" x14ac:dyDescent="0.25">
      <c r="A860">
        <v>1788</v>
      </c>
      <c r="B860" t="s">
        <v>4400</v>
      </c>
      <c r="C860" s="1">
        <v>42050</v>
      </c>
      <c r="D860">
        <f>YEAR(C860)</f>
        <v>2015</v>
      </c>
      <c r="E860">
        <f>MONTH(C860)</f>
        <v>2</v>
      </c>
      <c r="F860" t="str">
        <f>TEXT(Table1[[#This Row],[Order Date]],"mmm")</f>
        <v>Feb</v>
      </c>
      <c r="G860" t="str">
        <f>TEXT(Table1[[#This Row],[Order Date]],"ddd")</f>
        <v>Sun</v>
      </c>
      <c r="H860" s="1">
        <v>42054</v>
      </c>
      <c r="I860" t="s">
        <v>49</v>
      </c>
      <c r="J860" t="s">
        <v>4401</v>
      </c>
      <c r="K860" t="s">
        <v>4402</v>
      </c>
      <c r="L860" t="s">
        <v>40</v>
      </c>
      <c r="M860" t="s">
        <v>26</v>
      </c>
      <c r="N860" t="s">
        <v>4403</v>
      </c>
      <c r="O860" t="s">
        <v>113</v>
      </c>
      <c r="P860">
        <v>53142</v>
      </c>
      <c r="Q860" t="s">
        <v>104</v>
      </c>
      <c r="R860" t="s">
        <v>3134</v>
      </c>
      <c r="S860" t="s">
        <v>70</v>
      </c>
      <c r="T860" t="s">
        <v>71</v>
      </c>
      <c r="U860" t="s">
        <v>3135</v>
      </c>
      <c r="V860" s="3">
        <v>134.97</v>
      </c>
      <c r="W860">
        <v>3</v>
      </c>
      <c r="X860" s="2">
        <v>0</v>
      </c>
      <c r="Y860" s="13">
        <v>64.785600000000002</v>
      </c>
      <c r="Z860" s="2">
        <f>Y860/V860</f>
        <v>0.48000000000000004</v>
      </c>
    </row>
    <row r="861" spans="1:26" x14ac:dyDescent="0.25">
      <c r="A861">
        <v>1791</v>
      </c>
      <c r="B861" t="s">
        <v>4406</v>
      </c>
      <c r="C861" s="1">
        <v>41912</v>
      </c>
      <c r="D861">
        <f>YEAR(C861)</f>
        <v>2014</v>
      </c>
      <c r="E861">
        <f>MONTH(C861)</f>
        <v>9</v>
      </c>
      <c r="F861" t="str">
        <f>TEXT(Table1[[#This Row],[Order Date]],"mmm")</f>
        <v>Sep</v>
      </c>
      <c r="G861" t="str">
        <f>TEXT(Table1[[#This Row],[Order Date]],"ddd")</f>
        <v>Tue</v>
      </c>
      <c r="H861" s="1">
        <v>41916</v>
      </c>
      <c r="I861" t="s">
        <v>49</v>
      </c>
      <c r="J861" t="s">
        <v>1316</v>
      </c>
      <c r="K861" t="s">
        <v>1317</v>
      </c>
      <c r="L861" t="s">
        <v>25</v>
      </c>
      <c r="M861" t="s">
        <v>26</v>
      </c>
      <c r="N861" t="s">
        <v>263</v>
      </c>
      <c r="O861" t="s">
        <v>264</v>
      </c>
      <c r="P861">
        <v>10011</v>
      </c>
      <c r="Q861" t="s">
        <v>145</v>
      </c>
      <c r="R861" t="s">
        <v>2278</v>
      </c>
      <c r="S861" t="s">
        <v>45</v>
      </c>
      <c r="T861" t="s">
        <v>89</v>
      </c>
      <c r="U861" t="s">
        <v>2279</v>
      </c>
      <c r="V861" s="3">
        <v>48.94</v>
      </c>
      <c r="W861">
        <v>1</v>
      </c>
      <c r="X861" s="2">
        <v>0</v>
      </c>
      <c r="Y861" s="13">
        <v>24.47</v>
      </c>
      <c r="Z861" s="2">
        <f>Y861/V861</f>
        <v>0.5</v>
      </c>
    </row>
    <row r="862" spans="1:26" x14ac:dyDescent="0.25">
      <c r="A862">
        <v>1792</v>
      </c>
      <c r="B862" t="s">
        <v>4407</v>
      </c>
      <c r="C862" s="1">
        <v>41974</v>
      </c>
      <c r="D862">
        <f>YEAR(C862)</f>
        <v>2014</v>
      </c>
      <c r="E862">
        <f>MONTH(C862)</f>
        <v>12</v>
      </c>
      <c r="F862" t="str">
        <f>TEXT(Table1[[#This Row],[Order Date]],"mmm")</f>
        <v>Dec</v>
      </c>
      <c r="G862" t="str">
        <f>TEXT(Table1[[#This Row],[Order Date]],"ddd")</f>
        <v>Mon</v>
      </c>
      <c r="H862" s="1">
        <v>41976</v>
      </c>
      <c r="I862" t="s">
        <v>185</v>
      </c>
      <c r="J862" t="s">
        <v>2141</v>
      </c>
      <c r="K862" t="s">
        <v>2142</v>
      </c>
      <c r="L862" t="s">
        <v>25</v>
      </c>
      <c r="M862" t="s">
        <v>26</v>
      </c>
      <c r="N862" t="s">
        <v>112</v>
      </c>
      <c r="O862" t="s">
        <v>113</v>
      </c>
      <c r="P862">
        <v>53711</v>
      </c>
      <c r="Q862" t="s">
        <v>104</v>
      </c>
      <c r="R862" t="s">
        <v>4408</v>
      </c>
      <c r="S862" t="s">
        <v>31</v>
      </c>
      <c r="T862" t="s">
        <v>35</v>
      </c>
      <c r="U862" t="s">
        <v>4409</v>
      </c>
      <c r="V862" s="3">
        <v>2807.84</v>
      </c>
      <c r="W862">
        <v>8</v>
      </c>
      <c r="X862" s="2">
        <v>0</v>
      </c>
      <c r="Y862" s="13">
        <v>673.88160000000005</v>
      </c>
      <c r="Z862" s="2">
        <f>Y862/V862</f>
        <v>0.24</v>
      </c>
    </row>
    <row r="863" spans="1:26" x14ac:dyDescent="0.25">
      <c r="A863">
        <v>1794</v>
      </c>
      <c r="B863" t="s">
        <v>4410</v>
      </c>
      <c r="C863" s="1">
        <v>41981</v>
      </c>
      <c r="D863">
        <f>YEAR(C863)</f>
        <v>2014</v>
      </c>
      <c r="E863">
        <f>MONTH(C863)</f>
        <v>12</v>
      </c>
      <c r="F863" t="str">
        <f>TEXT(Table1[[#This Row],[Order Date]],"mmm")</f>
        <v>Dec</v>
      </c>
      <c r="G863" t="str">
        <f>TEXT(Table1[[#This Row],[Order Date]],"ddd")</f>
        <v>Mon</v>
      </c>
      <c r="H863" s="1">
        <v>41986</v>
      </c>
      <c r="I863" t="s">
        <v>49</v>
      </c>
      <c r="J863" t="s">
        <v>4411</v>
      </c>
      <c r="K863" t="s">
        <v>4412</v>
      </c>
      <c r="L863" t="s">
        <v>40</v>
      </c>
      <c r="M863" t="s">
        <v>26</v>
      </c>
      <c r="N863" t="s">
        <v>181</v>
      </c>
      <c r="O863" t="s">
        <v>103</v>
      </c>
      <c r="P863">
        <v>77041</v>
      </c>
      <c r="Q863" t="s">
        <v>104</v>
      </c>
      <c r="R863" t="s">
        <v>517</v>
      </c>
      <c r="S863" t="s">
        <v>45</v>
      </c>
      <c r="T863" t="s">
        <v>58</v>
      </c>
      <c r="U863" t="s">
        <v>518</v>
      </c>
      <c r="V863" s="3">
        <v>60.415999999999997</v>
      </c>
      <c r="W863">
        <v>2</v>
      </c>
      <c r="X863" s="2">
        <v>0.2</v>
      </c>
      <c r="Y863" s="13">
        <v>6.0415999999999999</v>
      </c>
      <c r="Z863" s="2">
        <f>Y863/V863</f>
        <v>0.1</v>
      </c>
    </row>
    <row r="864" spans="1:26" x14ac:dyDescent="0.25">
      <c r="A864">
        <v>1795</v>
      </c>
      <c r="B864" t="s">
        <v>4413</v>
      </c>
      <c r="C864" s="1">
        <v>42618</v>
      </c>
      <c r="D864">
        <f>YEAR(C864)</f>
        <v>2016</v>
      </c>
      <c r="E864">
        <f>MONTH(C864)</f>
        <v>9</v>
      </c>
      <c r="F864" t="str">
        <f>TEXT(Table1[[#This Row],[Order Date]],"mmm")</f>
        <v>Sep</v>
      </c>
      <c r="G864" t="str">
        <f>TEXT(Table1[[#This Row],[Order Date]],"ddd")</f>
        <v>Mon</v>
      </c>
      <c r="H864" s="1">
        <v>42623</v>
      </c>
      <c r="I864" t="s">
        <v>49</v>
      </c>
      <c r="J864" t="s">
        <v>4414</v>
      </c>
      <c r="K864" t="s">
        <v>4415</v>
      </c>
      <c r="L864" t="s">
        <v>101</v>
      </c>
      <c r="M864" t="s">
        <v>26</v>
      </c>
      <c r="N864" t="s">
        <v>4416</v>
      </c>
      <c r="O864" t="s">
        <v>4417</v>
      </c>
      <c r="P864">
        <v>66062</v>
      </c>
      <c r="Q864" t="s">
        <v>104</v>
      </c>
      <c r="R864" t="s">
        <v>3467</v>
      </c>
      <c r="S864" t="s">
        <v>45</v>
      </c>
      <c r="T864" t="s">
        <v>67</v>
      </c>
      <c r="U864" t="s">
        <v>3468</v>
      </c>
      <c r="V864" s="3">
        <v>107.94</v>
      </c>
      <c r="W864">
        <v>3</v>
      </c>
      <c r="X864" s="2">
        <v>0</v>
      </c>
      <c r="Y864" s="13">
        <v>26.984999999999999</v>
      </c>
      <c r="Z864" s="2">
        <f>Y864/V864</f>
        <v>0.25</v>
      </c>
    </row>
    <row r="865" spans="1:26" x14ac:dyDescent="0.25">
      <c r="A865">
        <v>1796</v>
      </c>
      <c r="B865" t="s">
        <v>4418</v>
      </c>
      <c r="C865" s="1">
        <v>42974</v>
      </c>
      <c r="D865">
        <f>YEAR(C865)</f>
        <v>2017</v>
      </c>
      <c r="E865">
        <f>MONTH(C865)</f>
        <v>8</v>
      </c>
      <c r="F865" t="str">
        <f>TEXT(Table1[[#This Row],[Order Date]],"mmm")</f>
        <v>Aug</v>
      </c>
      <c r="G865" t="str">
        <f>TEXT(Table1[[#This Row],[Order Date]],"ddd")</f>
        <v>Sun</v>
      </c>
      <c r="H865" s="1">
        <v>42977</v>
      </c>
      <c r="I865" t="s">
        <v>185</v>
      </c>
      <c r="J865" t="s">
        <v>2286</v>
      </c>
      <c r="K865" t="s">
        <v>2287</v>
      </c>
      <c r="L865" t="s">
        <v>101</v>
      </c>
      <c r="M865" t="s">
        <v>26</v>
      </c>
      <c r="N865" t="s">
        <v>263</v>
      </c>
      <c r="O865" t="s">
        <v>264</v>
      </c>
      <c r="P865">
        <v>10024</v>
      </c>
      <c r="Q865" t="s">
        <v>145</v>
      </c>
      <c r="R865" t="s">
        <v>3276</v>
      </c>
      <c r="S865" t="s">
        <v>45</v>
      </c>
      <c r="T865" t="s">
        <v>58</v>
      </c>
      <c r="U865" t="s">
        <v>3277</v>
      </c>
      <c r="V865" s="3">
        <v>63.84</v>
      </c>
      <c r="W865">
        <v>8</v>
      </c>
      <c r="X865" s="2">
        <v>0</v>
      </c>
      <c r="Y865" s="13">
        <v>16.598400000000002</v>
      </c>
      <c r="Z865" s="2">
        <f>Y865/V865</f>
        <v>0.26</v>
      </c>
    </row>
    <row r="866" spans="1:26" x14ac:dyDescent="0.25">
      <c r="A866">
        <v>1799</v>
      </c>
      <c r="B866" t="s">
        <v>4421</v>
      </c>
      <c r="C866" s="1">
        <v>42558</v>
      </c>
      <c r="D866">
        <f>YEAR(C866)</f>
        <v>2016</v>
      </c>
      <c r="E866">
        <f>MONTH(C866)</f>
        <v>7</v>
      </c>
      <c r="F866" t="str">
        <f>TEXT(Table1[[#This Row],[Order Date]],"mmm")</f>
        <v>Jul</v>
      </c>
      <c r="G866" t="str">
        <f>TEXT(Table1[[#This Row],[Order Date]],"ddd")</f>
        <v>Thu</v>
      </c>
      <c r="H866" s="1">
        <v>42562</v>
      </c>
      <c r="I866" t="s">
        <v>49</v>
      </c>
      <c r="J866" t="s">
        <v>4359</v>
      </c>
      <c r="K866" t="s">
        <v>4360</v>
      </c>
      <c r="L866" t="s">
        <v>25</v>
      </c>
      <c r="M866" t="s">
        <v>26</v>
      </c>
      <c r="N866" t="s">
        <v>622</v>
      </c>
      <c r="O866" t="s">
        <v>42</v>
      </c>
      <c r="P866">
        <v>95123</v>
      </c>
      <c r="Q866" t="s">
        <v>43</v>
      </c>
      <c r="R866" t="s">
        <v>1846</v>
      </c>
      <c r="S866" t="s">
        <v>31</v>
      </c>
      <c r="T866" t="s">
        <v>64</v>
      </c>
      <c r="U866" t="s">
        <v>1847</v>
      </c>
      <c r="V866" s="3">
        <v>215.65</v>
      </c>
      <c r="W866">
        <v>5</v>
      </c>
      <c r="X866" s="2">
        <v>0</v>
      </c>
      <c r="Y866" s="13">
        <v>73.320999999999998</v>
      </c>
      <c r="Z866" s="2">
        <f>Y866/V866</f>
        <v>0.33999999999999997</v>
      </c>
    </row>
    <row r="867" spans="1:26" x14ac:dyDescent="0.25">
      <c r="A867">
        <v>1800</v>
      </c>
      <c r="B867" t="s">
        <v>4422</v>
      </c>
      <c r="C867" s="1">
        <v>42590</v>
      </c>
      <c r="D867">
        <f>YEAR(C867)</f>
        <v>2016</v>
      </c>
      <c r="E867">
        <f>MONTH(C867)</f>
        <v>8</v>
      </c>
      <c r="F867" t="str">
        <f>TEXT(Table1[[#This Row],[Order Date]],"mmm")</f>
        <v>Aug</v>
      </c>
      <c r="G867" t="str">
        <f>TEXT(Table1[[#This Row],[Order Date]],"ddd")</f>
        <v>Mon</v>
      </c>
      <c r="H867" s="1">
        <v>42592</v>
      </c>
      <c r="I867" t="s">
        <v>22</v>
      </c>
      <c r="J867" t="s">
        <v>4423</v>
      </c>
      <c r="K867" t="s">
        <v>4424</v>
      </c>
      <c r="L867" t="s">
        <v>25</v>
      </c>
      <c r="M867" t="s">
        <v>26</v>
      </c>
      <c r="N867" t="s">
        <v>808</v>
      </c>
      <c r="O867" t="s">
        <v>103</v>
      </c>
      <c r="P867">
        <v>75081</v>
      </c>
      <c r="Q867" t="s">
        <v>104</v>
      </c>
      <c r="R867" t="s">
        <v>860</v>
      </c>
      <c r="S867" t="s">
        <v>45</v>
      </c>
      <c r="T867" t="s">
        <v>266</v>
      </c>
      <c r="U867" t="s">
        <v>861</v>
      </c>
      <c r="V867" s="3">
        <v>11.167999999999999</v>
      </c>
      <c r="W867">
        <v>4</v>
      </c>
      <c r="X867" s="2">
        <v>0.2</v>
      </c>
      <c r="Y867" s="13">
        <v>3.6295999999999999</v>
      </c>
      <c r="Z867" s="2">
        <f>Y867/V867</f>
        <v>0.32500000000000001</v>
      </c>
    </row>
    <row r="868" spans="1:26" x14ac:dyDescent="0.25">
      <c r="A868">
        <v>1802</v>
      </c>
      <c r="B868" t="s">
        <v>4427</v>
      </c>
      <c r="C868" s="1">
        <v>42687</v>
      </c>
      <c r="D868">
        <f>YEAR(C868)</f>
        <v>2016</v>
      </c>
      <c r="E868">
        <f>MONTH(C868)</f>
        <v>11</v>
      </c>
      <c r="F868" t="str">
        <f>TEXT(Table1[[#This Row],[Order Date]],"mmm")</f>
        <v>Nov</v>
      </c>
      <c r="G868" t="str">
        <f>TEXT(Table1[[#This Row],[Order Date]],"ddd")</f>
        <v>Sun</v>
      </c>
      <c r="H868" s="1">
        <v>42693</v>
      </c>
      <c r="I868" t="s">
        <v>49</v>
      </c>
      <c r="J868" t="s">
        <v>1832</v>
      </c>
      <c r="K868" t="s">
        <v>1833</v>
      </c>
      <c r="L868" t="s">
        <v>101</v>
      </c>
      <c r="M868" t="s">
        <v>26</v>
      </c>
      <c r="N868" t="s">
        <v>1537</v>
      </c>
      <c r="O868" t="s">
        <v>95</v>
      </c>
      <c r="P868">
        <v>98002</v>
      </c>
      <c r="Q868" t="s">
        <v>43</v>
      </c>
      <c r="R868" t="s">
        <v>3855</v>
      </c>
      <c r="S868" t="s">
        <v>31</v>
      </c>
      <c r="T868" t="s">
        <v>64</v>
      </c>
      <c r="U868" t="s">
        <v>3856</v>
      </c>
      <c r="V868" s="3">
        <v>4.18</v>
      </c>
      <c r="W868">
        <v>1</v>
      </c>
      <c r="X868" s="2">
        <v>0</v>
      </c>
      <c r="Y868" s="13">
        <v>1.5047999999999999</v>
      </c>
      <c r="Z868" s="2">
        <f>Y868/V868</f>
        <v>0.36</v>
      </c>
    </row>
    <row r="869" spans="1:26" x14ac:dyDescent="0.25">
      <c r="A869">
        <v>1803</v>
      </c>
      <c r="B869" t="s">
        <v>4428</v>
      </c>
      <c r="C869" s="1">
        <v>43000</v>
      </c>
      <c r="D869">
        <f>YEAR(C869)</f>
        <v>2017</v>
      </c>
      <c r="E869">
        <f>MONTH(C869)</f>
        <v>9</v>
      </c>
      <c r="F869" t="str">
        <f>TEXT(Table1[[#This Row],[Order Date]],"mmm")</f>
        <v>Sep</v>
      </c>
      <c r="G869" t="str">
        <f>TEXT(Table1[[#This Row],[Order Date]],"ddd")</f>
        <v>Fri</v>
      </c>
      <c r="H869" s="1">
        <v>43004</v>
      </c>
      <c r="I869" t="s">
        <v>22</v>
      </c>
      <c r="J869" t="s">
        <v>2844</v>
      </c>
      <c r="K869" t="s">
        <v>2845</v>
      </c>
      <c r="L869" t="s">
        <v>25</v>
      </c>
      <c r="M869" t="s">
        <v>26</v>
      </c>
      <c r="N869" t="s">
        <v>143</v>
      </c>
      <c r="O869" t="s">
        <v>144</v>
      </c>
      <c r="P869">
        <v>19134</v>
      </c>
      <c r="Q869" t="s">
        <v>145</v>
      </c>
      <c r="R869" t="s">
        <v>1685</v>
      </c>
      <c r="S869" t="s">
        <v>45</v>
      </c>
      <c r="T869" t="s">
        <v>74</v>
      </c>
      <c r="U869" t="s">
        <v>1686</v>
      </c>
      <c r="V869" s="3">
        <v>5.6070000000000002</v>
      </c>
      <c r="W869">
        <v>1</v>
      </c>
      <c r="X869" s="2">
        <v>0.7</v>
      </c>
      <c r="Y869" s="13">
        <v>-4.2987000000000002</v>
      </c>
      <c r="Z869" s="2">
        <f>Y869/V869</f>
        <v>-0.76666666666666672</v>
      </c>
    </row>
    <row r="870" spans="1:26" x14ac:dyDescent="0.25">
      <c r="A870">
        <v>1806</v>
      </c>
      <c r="B870" t="s">
        <v>4431</v>
      </c>
      <c r="C870" s="1">
        <v>42729</v>
      </c>
      <c r="D870">
        <f>YEAR(C870)</f>
        <v>2016</v>
      </c>
      <c r="E870">
        <f>MONTH(C870)</f>
        <v>12</v>
      </c>
      <c r="F870" t="str">
        <f>TEXT(Table1[[#This Row],[Order Date]],"mmm")</f>
        <v>Dec</v>
      </c>
      <c r="G870" t="str">
        <f>TEXT(Table1[[#This Row],[Order Date]],"ddd")</f>
        <v>Sun</v>
      </c>
      <c r="H870" s="1">
        <v>42732</v>
      </c>
      <c r="I870" t="s">
        <v>185</v>
      </c>
      <c r="J870" t="s">
        <v>1163</v>
      </c>
      <c r="K870" t="s">
        <v>1164</v>
      </c>
      <c r="L870" t="s">
        <v>40</v>
      </c>
      <c r="M870" t="s">
        <v>26</v>
      </c>
      <c r="N870" t="s">
        <v>41</v>
      </c>
      <c r="O870" t="s">
        <v>42</v>
      </c>
      <c r="P870">
        <v>90049</v>
      </c>
      <c r="Q870" t="s">
        <v>43</v>
      </c>
      <c r="R870" t="s">
        <v>3350</v>
      </c>
      <c r="S870" t="s">
        <v>70</v>
      </c>
      <c r="T870" t="s">
        <v>71</v>
      </c>
      <c r="U870" t="s">
        <v>3351</v>
      </c>
      <c r="V870" s="3">
        <v>2575.944</v>
      </c>
      <c r="W870">
        <v>7</v>
      </c>
      <c r="X870" s="2">
        <v>0.2</v>
      </c>
      <c r="Y870" s="13">
        <v>257.59440000000001</v>
      </c>
      <c r="Z870" s="2">
        <f>Y870/V870</f>
        <v>0.1</v>
      </c>
    </row>
    <row r="871" spans="1:26" x14ac:dyDescent="0.25">
      <c r="A871">
        <v>1809</v>
      </c>
      <c r="B871" t="s">
        <v>4432</v>
      </c>
      <c r="C871" s="1">
        <v>42411</v>
      </c>
      <c r="D871">
        <f>YEAR(C871)</f>
        <v>2016</v>
      </c>
      <c r="E871">
        <f>MONTH(C871)</f>
        <v>2</v>
      </c>
      <c r="F871" t="str">
        <f>TEXT(Table1[[#This Row],[Order Date]],"mmm")</f>
        <v>Feb</v>
      </c>
      <c r="G871" t="str">
        <f>TEXT(Table1[[#This Row],[Order Date]],"ddd")</f>
        <v>Thu</v>
      </c>
      <c r="H871" s="1">
        <v>42413</v>
      </c>
      <c r="I871" t="s">
        <v>185</v>
      </c>
      <c r="J871" t="s">
        <v>4433</v>
      </c>
      <c r="K871" t="s">
        <v>4434</v>
      </c>
      <c r="L871" t="s">
        <v>40</v>
      </c>
      <c r="M871" t="s">
        <v>26</v>
      </c>
      <c r="N871" t="s">
        <v>4435</v>
      </c>
      <c r="O871" t="s">
        <v>641</v>
      </c>
      <c r="P871">
        <v>74133</v>
      </c>
      <c r="Q871" t="s">
        <v>104</v>
      </c>
      <c r="R871" t="s">
        <v>4436</v>
      </c>
      <c r="S871" t="s">
        <v>70</v>
      </c>
      <c r="T871" t="s">
        <v>71</v>
      </c>
      <c r="U871" t="s">
        <v>4437</v>
      </c>
      <c r="V871" s="3">
        <v>69.930000000000007</v>
      </c>
      <c r="W871">
        <v>7</v>
      </c>
      <c r="X871" s="2">
        <v>0</v>
      </c>
      <c r="Y871" s="13">
        <v>0.69930000000000003</v>
      </c>
      <c r="Z871" s="2">
        <f>Y871/V871</f>
        <v>0.01</v>
      </c>
    </row>
    <row r="872" spans="1:26" x14ac:dyDescent="0.25">
      <c r="A872">
        <v>1812</v>
      </c>
      <c r="B872" t="s">
        <v>4442</v>
      </c>
      <c r="C872" s="1">
        <v>41799</v>
      </c>
      <c r="D872">
        <f>YEAR(C872)</f>
        <v>2014</v>
      </c>
      <c r="E872">
        <f>MONTH(C872)</f>
        <v>6</v>
      </c>
      <c r="F872" t="str">
        <f>TEXT(Table1[[#This Row],[Order Date]],"mmm")</f>
        <v>Jun</v>
      </c>
      <c r="G872" t="str">
        <f>TEXT(Table1[[#This Row],[Order Date]],"ddd")</f>
        <v>Mon</v>
      </c>
      <c r="H872" s="1">
        <v>41801</v>
      </c>
      <c r="I872" t="s">
        <v>22</v>
      </c>
      <c r="J872" t="s">
        <v>3094</v>
      </c>
      <c r="K872" t="s">
        <v>3095</v>
      </c>
      <c r="L872" t="s">
        <v>25</v>
      </c>
      <c r="M872" t="s">
        <v>26</v>
      </c>
      <c r="N872" t="s">
        <v>3244</v>
      </c>
      <c r="O872" t="s">
        <v>312</v>
      </c>
      <c r="P872">
        <v>22801</v>
      </c>
      <c r="Q872" t="s">
        <v>29</v>
      </c>
      <c r="R872" t="s">
        <v>532</v>
      </c>
      <c r="S872" t="s">
        <v>31</v>
      </c>
      <c r="T872" t="s">
        <v>55</v>
      </c>
      <c r="U872" t="s">
        <v>533</v>
      </c>
      <c r="V872" s="3">
        <v>1441.3</v>
      </c>
      <c r="W872">
        <v>7</v>
      </c>
      <c r="X872" s="2">
        <v>0</v>
      </c>
      <c r="Y872" s="13">
        <v>245.02099999999999</v>
      </c>
      <c r="Z872" s="2">
        <f>Y872/V872</f>
        <v>0.16999999999999998</v>
      </c>
    </row>
    <row r="873" spans="1:26" x14ac:dyDescent="0.25">
      <c r="A873">
        <v>1813</v>
      </c>
      <c r="B873" t="s">
        <v>4443</v>
      </c>
      <c r="C873" s="1">
        <v>43059</v>
      </c>
      <c r="D873">
        <f>YEAR(C873)</f>
        <v>2017</v>
      </c>
      <c r="E873">
        <f>MONTH(C873)</f>
        <v>11</v>
      </c>
      <c r="F873" t="str">
        <f>TEXT(Table1[[#This Row],[Order Date]],"mmm")</f>
        <v>Nov</v>
      </c>
      <c r="G873" t="str">
        <f>TEXT(Table1[[#This Row],[Order Date]],"ddd")</f>
        <v>Mon</v>
      </c>
      <c r="H873" s="1">
        <v>43065</v>
      </c>
      <c r="I873" t="s">
        <v>49</v>
      </c>
      <c r="J873" t="s">
        <v>4444</v>
      </c>
      <c r="K873" t="s">
        <v>4445</v>
      </c>
      <c r="L873" t="s">
        <v>25</v>
      </c>
      <c r="M873" t="s">
        <v>26</v>
      </c>
      <c r="N873" t="s">
        <v>600</v>
      </c>
      <c r="O873" t="s">
        <v>491</v>
      </c>
      <c r="P873">
        <v>43055</v>
      </c>
      <c r="Q873" t="s">
        <v>145</v>
      </c>
      <c r="R873" t="s">
        <v>1090</v>
      </c>
      <c r="S873" t="s">
        <v>31</v>
      </c>
      <c r="T873" t="s">
        <v>64</v>
      </c>
      <c r="U873" t="s">
        <v>1091</v>
      </c>
      <c r="V873" s="3">
        <v>77.599999999999994</v>
      </c>
      <c r="W873">
        <v>5</v>
      </c>
      <c r="X873" s="2">
        <v>0.2</v>
      </c>
      <c r="Y873" s="13">
        <v>28.13</v>
      </c>
      <c r="Z873" s="2">
        <f>Y873/V873</f>
        <v>0.36249999999999999</v>
      </c>
    </row>
    <row r="874" spans="1:26" x14ac:dyDescent="0.25">
      <c r="A874">
        <v>1815</v>
      </c>
      <c r="B874" t="s">
        <v>4446</v>
      </c>
      <c r="C874" s="1">
        <v>42261</v>
      </c>
      <c r="D874">
        <f>YEAR(C874)</f>
        <v>2015</v>
      </c>
      <c r="E874">
        <f>MONTH(C874)</f>
        <v>9</v>
      </c>
      <c r="F874" t="str">
        <f>TEXT(Table1[[#This Row],[Order Date]],"mmm")</f>
        <v>Sep</v>
      </c>
      <c r="G874" t="str">
        <f>TEXT(Table1[[#This Row],[Order Date]],"ddd")</f>
        <v>Mon</v>
      </c>
      <c r="H874" s="1">
        <v>42265</v>
      </c>
      <c r="I874" t="s">
        <v>49</v>
      </c>
      <c r="J874" t="s">
        <v>3344</v>
      </c>
      <c r="K874" t="s">
        <v>3345</v>
      </c>
      <c r="L874" t="s">
        <v>40</v>
      </c>
      <c r="M874" t="s">
        <v>26</v>
      </c>
      <c r="N874" t="s">
        <v>41</v>
      </c>
      <c r="O874" t="s">
        <v>42</v>
      </c>
      <c r="P874">
        <v>90045</v>
      </c>
      <c r="Q874" t="s">
        <v>43</v>
      </c>
      <c r="R874" t="s">
        <v>919</v>
      </c>
      <c r="S874" t="s">
        <v>31</v>
      </c>
      <c r="T874" t="s">
        <v>55</v>
      </c>
      <c r="U874" t="s">
        <v>920</v>
      </c>
      <c r="V874" s="3">
        <v>170.136</v>
      </c>
      <c r="W874">
        <v>3</v>
      </c>
      <c r="X874" s="2">
        <v>0.2</v>
      </c>
      <c r="Y874" s="13">
        <v>-8.5068000000000001</v>
      </c>
      <c r="Z874" s="2">
        <f>Y874/V874</f>
        <v>-0.05</v>
      </c>
    </row>
    <row r="875" spans="1:26" x14ac:dyDescent="0.25">
      <c r="A875">
        <v>1816</v>
      </c>
      <c r="B875" t="s">
        <v>4447</v>
      </c>
      <c r="C875" s="1">
        <v>42159</v>
      </c>
      <c r="D875">
        <f>YEAR(C875)</f>
        <v>2015</v>
      </c>
      <c r="E875">
        <f>MONTH(C875)</f>
        <v>6</v>
      </c>
      <c r="F875" t="str">
        <f>TEXT(Table1[[#This Row],[Order Date]],"mmm")</f>
        <v>Jun</v>
      </c>
      <c r="G875" t="str">
        <f>TEXT(Table1[[#This Row],[Order Date]],"ddd")</f>
        <v>Thu</v>
      </c>
      <c r="H875" s="1">
        <v>42159</v>
      </c>
      <c r="I875" t="s">
        <v>1276</v>
      </c>
      <c r="J875" t="s">
        <v>2674</v>
      </c>
      <c r="K875" t="s">
        <v>2675</v>
      </c>
      <c r="L875" t="s">
        <v>25</v>
      </c>
      <c r="M875" t="s">
        <v>26</v>
      </c>
      <c r="N875" t="s">
        <v>94</v>
      </c>
      <c r="O875" t="s">
        <v>95</v>
      </c>
      <c r="P875">
        <v>98105</v>
      </c>
      <c r="Q875" t="s">
        <v>43</v>
      </c>
      <c r="R875" t="s">
        <v>4448</v>
      </c>
      <c r="S875" t="s">
        <v>45</v>
      </c>
      <c r="T875" t="s">
        <v>46</v>
      </c>
      <c r="U875" t="s">
        <v>4449</v>
      </c>
      <c r="V875" s="3">
        <v>7.38</v>
      </c>
      <c r="W875">
        <v>2</v>
      </c>
      <c r="X875" s="2">
        <v>0</v>
      </c>
      <c r="Y875" s="13">
        <v>3.4685999999999999</v>
      </c>
      <c r="Z875" s="2">
        <f>Y875/V875</f>
        <v>0.47</v>
      </c>
    </row>
    <row r="876" spans="1:26" x14ac:dyDescent="0.25">
      <c r="A876">
        <v>1818</v>
      </c>
      <c r="B876" t="s">
        <v>4450</v>
      </c>
      <c r="C876" s="1">
        <v>42351</v>
      </c>
      <c r="D876">
        <f>YEAR(C876)</f>
        <v>2015</v>
      </c>
      <c r="E876">
        <f>MONTH(C876)</f>
        <v>12</v>
      </c>
      <c r="F876" t="str">
        <f>TEXT(Table1[[#This Row],[Order Date]],"mmm")</f>
        <v>Dec</v>
      </c>
      <c r="G876" t="str">
        <f>TEXT(Table1[[#This Row],[Order Date]],"ddd")</f>
        <v>Sun</v>
      </c>
      <c r="H876" s="1">
        <v>42353</v>
      </c>
      <c r="I876" t="s">
        <v>22</v>
      </c>
      <c r="J876" t="s">
        <v>3556</v>
      </c>
      <c r="K876" t="s">
        <v>3557</v>
      </c>
      <c r="L876" t="s">
        <v>25</v>
      </c>
      <c r="M876" t="s">
        <v>26</v>
      </c>
      <c r="N876" t="s">
        <v>41</v>
      </c>
      <c r="O876" t="s">
        <v>42</v>
      </c>
      <c r="P876">
        <v>90036</v>
      </c>
      <c r="Q876" t="s">
        <v>43</v>
      </c>
      <c r="R876" t="s">
        <v>4451</v>
      </c>
      <c r="S876" t="s">
        <v>45</v>
      </c>
      <c r="T876" t="s">
        <v>46</v>
      </c>
      <c r="U876" t="s">
        <v>4452</v>
      </c>
      <c r="V876" s="3">
        <v>9.9600000000000009</v>
      </c>
      <c r="W876">
        <v>2</v>
      </c>
      <c r="X876" s="2">
        <v>0</v>
      </c>
      <c r="Y876" s="13">
        <v>4.5815999999999999</v>
      </c>
      <c r="Z876" s="2">
        <f>Y876/V876</f>
        <v>0.45999999999999996</v>
      </c>
    </row>
    <row r="877" spans="1:26" x14ac:dyDescent="0.25">
      <c r="A877">
        <v>1819</v>
      </c>
      <c r="B877" t="s">
        <v>4453</v>
      </c>
      <c r="C877" s="1">
        <v>41784</v>
      </c>
      <c r="D877">
        <f>YEAR(C877)</f>
        <v>2014</v>
      </c>
      <c r="E877">
        <f>MONTH(C877)</f>
        <v>5</v>
      </c>
      <c r="F877" t="str">
        <f>TEXT(Table1[[#This Row],[Order Date]],"mmm")</f>
        <v>May</v>
      </c>
      <c r="G877" t="str">
        <f>TEXT(Table1[[#This Row],[Order Date]],"ddd")</f>
        <v>Sun</v>
      </c>
      <c r="H877" s="1">
        <v>41788</v>
      </c>
      <c r="I877" t="s">
        <v>49</v>
      </c>
      <c r="J877" t="s">
        <v>4454</v>
      </c>
      <c r="K877" t="s">
        <v>4455</v>
      </c>
      <c r="L877" t="s">
        <v>25</v>
      </c>
      <c r="M877" t="s">
        <v>26</v>
      </c>
      <c r="N877" t="s">
        <v>296</v>
      </c>
      <c r="O877" t="s">
        <v>208</v>
      </c>
      <c r="P877">
        <v>60623</v>
      </c>
      <c r="Q877" t="s">
        <v>104</v>
      </c>
      <c r="R877" t="s">
        <v>4456</v>
      </c>
      <c r="S877" t="s">
        <v>45</v>
      </c>
      <c r="T877" t="s">
        <v>77</v>
      </c>
      <c r="U877" t="s">
        <v>4457</v>
      </c>
      <c r="V877" s="3">
        <v>75.599999999999994</v>
      </c>
      <c r="W877">
        <v>2</v>
      </c>
      <c r="X877" s="2">
        <v>0.8</v>
      </c>
      <c r="Y877" s="13">
        <v>-166.32</v>
      </c>
      <c r="Z877" s="2">
        <f>Y877/V877</f>
        <v>-2.2000000000000002</v>
      </c>
    </row>
    <row r="878" spans="1:26" x14ac:dyDescent="0.25">
      <c r="A878">
        <v>1821</v>
      </c>
      <c r="B878" t="s">
        <v>4460</v>
      </c>
      <c r="C878" s="1">
        <v>42416</v>
      </c>
      <c r="D878">
        <f>YEAR(C878)</f>
        <v>2016</v>
      </c>
      <c r="E878">
        <f>MONTH(C878)</f>
        <v>2</v>
      </c>
      <c r="F878" t="str">
        <f>TEXT(Table1[[#This Row],[Order Date]],"mmm")</f>
        <v>Feb</v>
      </c>
      <c r="G878" t="str">
        <f>TEXT(Table1[[#This Row],[Order Date]],"ddd")</f>
        <v>Tue</v>
      </c>
      <c r="H878" s="1">
        <v>42420</v>
      </c>
      <c r="I878" t="s">
        <v>49</v>
      </c>
      <c r="J878" t="s">
        <v>888</v>
      </c>
      <c r="K878" t="s">
        <v>889</v>
      </c>
      <c r="L878" t="s">
        <v>40</v>
      </c>
      <c r="M878" t="s">
        <v>26</v>
      </c>
      <c r="N878" t="s">
        <v>296</v>
      </c>
      <c r="O878" t="s">
        <v>208</v>
      </c>
      <c r="P878">
        <v>60623</v>
      </c>
      <c r="Q878" t="s">
        <v>104</v>
      </c>
      <c r="R878" t="s">
        <v>4461</v>
      </c>
      <c r="S878" t="s">
        <v>45</v>
      </c>
      <c r="T878" t="s">
        <v>77</v>
      </c>
      <c r="U878" t="s">
        <v>4462</v>
      </c>
      <c r="V878" s="3">
        <v>92.063999999999993</v>
      </c>
      <c r="W878">
        <v>6</v>
      </c>
      <c r="X878" s="2">
        <v>0.8</v>
      </c>
      <c r="Y878" s="13">
        <v>-225.55680000000001</v>
      </c>
      <c r="Z878" s="2">
        <f>Y878/V878</f>
        <v>-2.4500000000000002</v>
      </c>
    </row>
    <row r="879" spans="1:26" x14ac:dyDescent="0.25">
      <c r="A879">
        <v>1825</v>
      </c>
      <c r="B879" t="s">
        <v>4467</v>
      </c>
      <c r="C879" s="1">
        <v>42726</v>
      </c>
      <c r="D879">
        <f>YEAR(C879)</f>
        <v>2016</v>
      </c>
      <c r="E879">
        <f>MONTH(C879)</f>
        <v>12</v>
      </c>
      <c r="F879" t="str">
        <f>TEXT(Table1[[#This Row],[Order Date]],"mmm")</f>
        <v>Dec</v>
      </c>
      <c r="G879" t="str">
        <f>TEXT(Table1[[#This Row],[Order Date]],"ddd")</f>
        <v>Thu</v>
      </c>
      <c r="H879" s="1">
        <v>42732</v>
      </c>
      <c r="I879" t="s">
        <v>49</v>
      </c>
      <c r="J879" t="s">
        <v>1647</v>
      </c>
      <c r="K879" t="s">
        <v>1648</v>
      </c>
      <c r="L879" t="s">
        <v>25</v>
      </c>
      <c r="M879" t="s">
        <v>26</v>
      </c>
      <c r="N879" t="s">
        <v>4468</v>
      </c>
      <c r="O879" t="s">
        <v>413</v>
      </c>
      <c r="P879">
        <v>97756</v>
      </c>
      <c r="Q879" t="s">
        <v>43</v>
      </c>
      <c r="R879" t="s">
        <v>3287</v>
      </c>
      <c r="S879" t="s">
        <v>45</v>
      </c>
      <c r="T879" t="s">
        <v>74</v>
      </c>
      <c r="U879" t="s">
        <v>3288</v>
      </c>
      <c r="V879" s="3">
        <v>31.32</v>
      </c>
      <c r="W879">
        <v>10</v>
      </c>
      <c r="X879" s="2">
        <v>0.7</v>
      </c>
      <c r="Y879" s="13">
        <v>-25.056000000000001</v>
      </c>
      <c r="Z879" s="2">
        <f>Y879/V879</f>
        <v>-0.8</v>
      </c>
    </row>
    <row r="880" spans="1:26" x14ac:dyDescent="0.25">
      <c r="A880">
        <v>1828</v>
      </c>
      <c r="B880" t="s">
        <v>4471</v>
      </c>
      <c r="C880" s="1">
        <v>42408</v>
      </c>
      <c r="D880">
        <f>YEAR(C880)</f>
        <v>2016</v>
      </c>
      <c r="E880">
        <f>MONTH(C880)</f>
        <v>2</v>
      </c>
      <c r="F880" t="str">
        <f>TEXT(Table1[[#This Row],[Order Date]],"mmm")</f>
        <v>Feb</v>
      </c>
      <c r="G880" t="str">
        <f>TEXT(Table1[[#This Row],[Order Date]],"ddd")</f>
        <v>Mon</v>
      </c>
      <c r="H880" s="1">
        <v>42411</v>
      </c>
      <c r="I880" t="s">
        <v>22</v>
      </c>
      <c r="J880" t="s">
        <v>4472</v>
      </c>
      <c r="K880" t="s">
        <v>4473</v>
      </c>
      <c r="L880" t="s">
        <v>101</v>
      </c>
      <c r="M880" t="s">
        <v>26</v>
      </c>
      <c r="N880" t="s">
        <v>4474</v>
      </c>
      <c r="O880" t="s">
        <v>87</v>
      </c>
      <c r="P880">
        <v>27604</v>
      </c>
      <c r="Q880" t="s">
        <v>29</v>
      </c>
      <c r="R880" t="s">
        <v>4475</v>
      </c>
      <c r="S880" t="s">
        <v>70</v>
      </c>
      <c r="T880" t="s">
        <v>71</v>
      </c>
      <c r="U880" t="s">
        <v>4476</v>
      </c>
      <c r="V880" s="3">
        <v>1127.9760000000001</v>
      </c>
      <c r="W880">
        <v>3</v>
      </c>
      <c r="X880" s="2">
        <v>0.2</v>
      </c>
      <c r="Y880" s="13">
        <v>126.8973</v>
      </c>
      <c r="Z880" s="2">
        <f>Y880/V880</f>
        <v>0.11249999999999999</v>
      </c>
    </row>
    <row r="881" spans="1:26" x14ac:dyDescent="0.25">
      <c r="A881">
        <v>1829</v>
      </c>
      <c r="B881" t="s">
        <v>4477</v>
      </c>
      <c r="C881" s="1">
        <v>42198</v>
      </c>
      <c r="D881">
        <f>YEAR(C881)</f>
        <v>2015</v>
      </c>
      <c r="E881">
        <f>MONTH(C881)</f>
        <v>7</v>
      </c>
      <c r="F881" t="str">
        <f>TEXT(Table1[[#This Row],[Order Date]],"mmm")</f>
        <v>Jul</v>
      </c>
      <c r="G881" t="str">
        <f>TEXT(Table1[[#This Row],[Order Date]],"ddd")</f>
        <v>Mon</v>
      </c>
      <c r="H881" s="1">
        <v>42200</v>
      </c>
      <c r="I881" t="s">
        <v>22</v>
      </c>
      <c r="J881" t="s">
        <v>4478</v>
      </c>
      <c r="K881" t="s">
        <v>4479</v>
      </c>
      <c r="L881" t="s">
        <v>40</v>
      </c>
      <c r="M881" t="s">
        <v>26</v>
      </c>
      <c r="N881" t="s">
        <v>3470</v>
      </c>
      <c r="O881" t="s">
        <v>1258</v>
      </c>
      <c r="P881">
        <v>31204</v>
      </c>
      <c r="Q881" t="s">
        <v>29</v>
      </c>
      <c r="R881" t="s">
        <v>2732</v>
      </c>
      <c r="S881" t="s">
        <v>45</v>
      </c>
      <c r="T881" t="s">
        <v>89</v>
      </c>
      <c r="U881" t="s">
        <v>2733</v>
      </c>
      <c r="V881" s="3">
        <v>38.880000000000003</v>
      </c>
      <c r="W881">
        <v>6</v>
      </c>
      <c r="X881" s="2">
        <v>0</v>
      </c>
      <c r="Y881" s="13">
        <v>18.662400000000002</v>
      </c>
      <c r="Z881" s="2">
        <f>Y881/V881</f>
        <v>0.48000000000000004</v>
      </c>
    </row>
    <row r="882" spans="1:26" x14ac:dyDescent="0.25">
      <c r="A882">
        <v>1830</v>
      </c>
      <c r="B882" t="s">
        <v>4480</v>
      </c>
      <c r="C882" s="1">
        <v>41777</v>
      </c>
      <c r="D882">
        <f>YEAR(C882)</f>
        <v>2014</v>
      </c>
      <c r="E882">
        <f>MONTH(C882)</f>
        <v>5</v>
      </c>
      <c r="F882" t="str">
        <f>TEXT(Table1[[#This Row],[Order Date]],"mmm")</f>
        <v>May</v>
      </c>
      <c r="G882" t="str">
        <f>TEXT(Table1[[#This Row],[Order Date]],"ddd")</f>
        <v>Sun</v>
      </c>
      <c r="H882" s="1">
        <v>41783</v>
      </c>
      <c r="I882" t="s">
        <v>49</v>
      </c>
      <c r="J882" t="s">
        <v>798</v>
      </c>
      <c r="K882" t="s">
        <v>799</v>
      </c>
      <c r="L882" t="s">
        <v>25</v>
      </c>
      <c r="M882" t="s">
        <v>26</v>
      </c>
      <c r="N882" t="s">
        <v>2143</v>
      </c>
      <c r="O882" t="s">
        <v>491</v>
      </c>
      <c r="P882">
        <v>44105</v>
      </c>
      <c r="Q882" t="s">
        <v>145</v>
      </c>
      <c r="R882" t="s">
        <v>4481</v>
      </c>
      <c r="S882" t="s">
        <v>70</v>
      </c>
      <c r="T882" t="s">
        <v>71</v>
      </c>
      <c r="U882" t="s">
        <v>4482</v>
      </c>
      <c r="V882" s="3">
        <v>779.79600000000005</v>
      </c>
      <c r="W882">
        <v>2</v>
      </c>
      <c r="X882" s="2">
        <v>0.4</v>
      </c>
      <c r="Y882" s="13">
        <v>-168.95580000000001</v>
      </c>
      <c r="Z882" s="2">
        <f>Y882/V882</f>
        <v>-0.21666666666666667</v>
      </c>
    </row>
    <row r="883" spans="1:26" x14ac:dyDescent="0.25">
      <c r="A883">
        <v>1831</v>
      </c>
      <c r="B883" t="s">
        <v>4483</v>
      </c>
      <c r="C883" s="1">
        <v>43029</v>
      </c>
      <c r="D883">
        <f>YEAR(C883)</f>
        <v>2017</v>
      </c>
      <c r="E883">
        <f>MONTH(C883)</f>
        <v>10</v>
      </c>
      <c r="F883" t="str">
        <f>TEXT(Table1[[#This Row],[Order Date]],"mmm")</f>
        <v>Oct</v>
      </c>
      <c r="G883" t="str">
        <f>TEXT(Table1[[#This Row],[Order Date]],"ddd")</f>
        <v>Sat</v>
      </c>
      <c r="H883" s="1">
        <v>43029</v>
      </c>
      <c r="I883" t="s">
        <v>1276</v>
      </c>
      <c r="J883" t="s">
        <v>2909</v>
      </c>
      <c r="K883" t="s">
        <v>2910</v>
      </c>
      <c r="L883" t="s">
        <v>101</v>
      </c>
      <c r="M883" t="s">
        <v>26</v>
      </c>
      <c r="N883" t="s">
        <v>4484</v>
      </c>
      <c r="O883" t="s">
        <v>641</v>
      </c>
      <c r="P883">
        <v>74403</v>
      </c>
      <c r="Q883" t="s">
        <v>104</v>
      </c>
      <c r="R883" t="s">
        <v>4485</v>
      </c>
      <c r="S883" t="s">
        <v>70</v>
      </c>
      <c r="T883" t="s">
        <v>71</v>
      </c>
      <c r="U883" t="s">
        <v>4486</v>
      </c>
      <c r="V883" s="3">
        <v>1439.92</v>
      </c>
      <c r="W883">
        <v>8</v>
      </c>
      <c r="X883" s="2">
        <v>0</v>
      </c>
      <c r="Y883" s="13">
        <v>374.37920000000003</v>
      </c>
      <c r="Z883" s="2">
        <f>Y883/V883</f>
        <v>0.26</v>
      </c>
    </row>
    <row r="884" spans="1:26" x14ac:dyDescent="0.25">
      <c r="A884">
        <v>1833</v>
      </c>
      <c r="B884" t="s">
        <v>4487</v>
      </c>
      <c r="C884" s="1">
        <v>42313</v>
      </c>
      <c r="D884">
        <f>YEAR(C884)</f>
        <v>2015</v>
      </c>
      <c r="E884">
        <f>MONTH(C884)</f>
        <v>11</v>
      </c>
      <c r="F884" t="str">
        <f>TEXT(Table1[[#This Row],[Order Date]],"mmm")</f>
        <v>Nov</v>
      </c>
      <c r="G884" t="str">
        <f>TEXT(Table1[[#This Row],[Order Date]],"ddd")</f>
        <v>Thu</v>
      </c>
      <c r="H884" s="1">
        <v>42317</v>
      </c>
      <c r="I884" t="s">
        <v>49</v>
      </c>
      <c r="J884" t="s">
        <v>2713</v>
      </c>
      <c r="K884" t="s">
        <v>2714</v>
      </c>
      <c r="L884" t="s">
        <v>40</v>
      </c>
      <c r="M884" t="s">
        <v>26</v>
      </c>
      <c r="N884" t="s">
        <v>728</v>
      </c>
      <c r="O884" t="s">
        <v>87</v>
      </c>
      <c r="P884">
        <v>28110</v>
      </c>
      <c r="Q884" t="s">
        <v>29</v>
      </c>
      <c r="R884" t="s">
        <v>3296</v>
      </c>
      <c r="S884" t="s">
        <v>31</v>
      </c>
      <c r="T884" t="s">
        <v>35</v>
      </c>
      <c r="U884" t="s">
        <v>3297</v>
      </c>
      <c r="V884" s="3">
        <v>207</v>
      </c>
      <c r="W884">
        <v>3</v>
      </c>
      <c r="X884" s="2">
        <v>0.2</v>
      </c>
      <c r="Y884" s="13">
        <v>25.875</v>
      </c>
      <c r="Z884" s="2">
        <f>Y884/V884</f>
        <v>0.125</v>
      </c>
    </row>
    <row r="885" spans="1:26" x14ac:dyDescent="0.25">
      <c r="A885">
        <v>1834</v>
      </c>
      <c r="B885" t="s">
        <v>4488</v>
      </c>
      <c r="C885" s="1">
        <v>42948</v>
      </c>
      <c r="D885">
        <f>YEAR(C885)</f>
        <v>2017</v>
      </c>
      <c r="E885">
        <f>MONTH(C885)</f>
        <v>8</v>
      </c>
      <c r="F885" t="str">
        <f>TEXT(Table1[[#This Row],[Order Date]],"mmm")</f>
        <v>Aug</v>
      </c>
      <c r="G885" t="str">
        <f>TEXT(Table1[[#This Row],[Order Date]],"ddd")</f>
        <v>Tue</v>
      </c>
      <c r="H885" s="1">
        <v>42954</v>
      </c>
      <c r="I885" t="s">
        <v>49</v>
      </c>
      <c r="J885" t="s">
        <v>3615</v>
      </c>
      <c r="K885" t="s">
        <v>3616</v>
      </c>
      <c r="L885" t="s">
        <v>40</v>
      </c>
      <c r="M885" t="s">
        <v>26</v>
      </c>
      <c r="N885" t="s">
        <v>1223</v>
      </c>
      <c r="O885" t="s">
        <v>103</v>
      </c>
      <c r="P885">
        <v>78745</v>
      </c>
      <c r="Q885" t="s">
        <v>104</v>
      </c>
      <c r="R885" t="s">
        <v>4489</v>
      </c>
      <c r="S885" t="s">
        <v>70</v>
      </c>
      <c r="T885" t="s">
        <v>675</v>
      </c>
      <c r="U885" t="s">
        <v>4490</v>
      </c>
      <c r="V885" s="3">
        <v>1439.982</v>
      </c>
      <c r="W885">
        <v>3</v>
      </c>
      <c r="X885" s="2">
        <v>0.4</v>
      </c>
      <c r="Y885" s="13">
        <v>-263.99669999999998</v>
      </c>
      <c r="Z885" s="2">
        <f>Y885/V885</f>
        <v>-0.18333333333333332</v>
      </c>
    </row>
    <row r="886" spans="1:26" x14ac:dyDescent="0.25">
      <c r="A886">
        <v>1836</v>
      </c>
      <c r="B886" t="s">
        <v>4493</v>
      </c>
      <c r="C886" s="1">
        <v>41811</v>
      </c>
      <c r="D886">
        <f>YEAR(C886)</f>
        <v>2014</v>
      </c>
      <c r="E886">
        <f>MONTH(C886)</f>
        <v>6</v>
      </c>
      <c r="F886" t="str">
        <f>TEXT(Table1[[#This Row],[Order Date]],"mmm")</f>
        <v>Jun</v>
      </c>
      <c r="G886" t="str">
        <f>TEXT(Table1[[#This Row],[Order Date]],"ddd")</f>
        <v>Sat</v>
      </c>
      <c r="H886" s="1">
        <v>41814</v>
      </c>
      <c r="I886" t="s">
        <v>185</v>
      </c>
      <c r="J886" t="s">
        <v>4359</v>
      </c>
      <c r="K886" t="s">
        <v>4360</v>
      </c>
      <c r="L886" t="s">
        <v>25</v>
      </c>
      <c r="M886" t="s">
        <v>26</v>
      </c>
      <c r="N886" t="s">
        <v>4494</v>
      </c>
      <c r="O886" t="s">
        <v>740</v>
      </c>
      <c r="P886">
        <v>6450</v>
      </c>
      <c r="Q886" t="s">
        <v>145</v>
      </c>
      <c r="R886" t="s">
        <v>127</v>
      </c>
      <c r="S886" t="s">
        <v>45</v>
      </c>
      <c r="T886" t="s">
        <v>67</v>
      </c>
      <c r="U886" t="s">
        <v>128</v>
      </c>
      <c r="V886" s="3">
        <v>21.4</v>
      </c>
      <c r="W886">
        <v>5</v>
      </c>
      <c r="X886" s="2">
        <v>0</v>
      </c>
      <c r="Y886" s="13">
        <v>6.2060000000000004</v>
      </c>
      <c r="Z886" s="2">
        <f>Y886/V886</f>
        <v>0.29000000000000004</v>
      </c>
    </row>
    <row r="887" spans="1:26" x14ac:dyDescent="0.25">
      <c r="A887">
        <v>1837</v>
      </c>
      <c r="B887" t="s">
        <v>4495</v>
      </c>
      <c r="C887" s="1">
        <v>42785</v>
      </c>
      <c r="D887">
        <f>YEAR(C887)</f>
        <v>2017</v>
      </c>
      <c r="E887">
        <f>MONTH(C887)</f>
        <v>2</v>
      </c>
      <c r="F887" t="str">
        <f>TEXT(Table1[[#This Row],[Order Date]],"mmm")</f>
        <v>Feb</v>
      </c>
      <c r="G887" t="str">
        <f>TEXT(Table1[[#This Row],[Order Date]],"ddd")</f>
        <v>Sun</v>
      </c>
      <c r="H887" s="1">
        <v>42787</v>
      </c>
      <c r="I887" t="s">
        <v>22</v>
      </c>
      <c r="J887" t="s">
        <v>3825</v>
      </c>
      <c r="K887" t="s">
        <v>3826</v>
      </c>
      <c r="L887" t="s">
        <v>40</v>
      </c>
      <c r="M887" t="s">
        <v>26</v>
      </c>
      <c r="N887" t="s">
        <v>3188</v>
      </c>
      <c r="O887" t="s">
        <v>1258</v>
      </c>
      <c r="P887">
        <v>30076</v>
      </c>
      <c r="Q887" t="s">
        <v>29</v>
      </c>
      <c r="R887" t="s">
        <v>683</v>
      </c>
      <c r="S887" t="s">
        <v>45</v>
      </c>
      <c r="T887" t="s">
        <v>77</v>
      </c>
      <c r="U887" t="s">
        <v>684</v>
      </c>
      <c r="V887" s="3">
        <v>1245.8599999999999</v>
      </c>
      <c r="W887">
        <v>7</v>
      </c>
      <c r="X887" s="2">
        <v>0</v>
      </c>
      <c r="Y887" s="13">
        <v>361.29939999999999</v>
      </c>
      <c r="Z887" s="2">
        <f>Y887/V887</f>
        <v>0.29000000000000004</v>
      </c>
    </row>
    <row r="888" spans="1:26" x14ac:dyDescent="0.25">
      <c r="A888">
        <v>1838</v>
      </c>
      <c r="B888" t="s">
        <v>4496</v>
      </c>
      <c r="C888" s="1">
        <v>41852</v>
      </c>
      <c r="D888">
        <f>YEAR(C888)</f>
        <v>2014</v>
      </c>
      <c r="E888">
        <f>MONTH(C888)</f>
        <v>8</v>
      </c>
      <c r="F888" t="str">
        <f>TEXT(Table1[[#This Row],[Order Date]],"mmm")</f>
        <v>Aug</v>
      </c>
      <c r="G888" t="str">
        <f>TEXT(Table1[[#This Row],[Order Date]],"ddd")</f>
        <v>Fri</v>
      </c>
      <c r="H888" s="1">
        <v>41856</v>
      </c>
      <c r="I888" t="s">
        <v>49</v>
      </c>
      <c r="J888" t="s">
        <v>4497</v>
      </c>
      <c r="K888" t="s">
        <v>4498</v>
      </c>
      <c r="L888" t="s">
        <v>40</v>
      </c>
      <c r="M888" t="s">
        <v>26</v>
      </c>
      <c r="N888" t="s">
        <v>460</v>
      </c>
      <c r="O888" t="s">
        <v>87</v>
      </c>
      <c r="P888">
        <v>28205</v>
      </c>
      <c r="Q888" t="s">
        <v>29</v>
      </c>
      <c r="R888" t="s">
        <v>44</v>
      </c>
      <c r="S888" t="s">
        <v>45</v>
      </c>
      <c r="T888" t="s">
        <v>46</v>
      </c>
      <c r="U888" t="s">
        <v>47</v>
      </c>
      <c r="V888" s="3">
        <v>17.544</v>
      </c>
      <c r="W888">
        <v>3</v>
      </c>
      <c r="X888" s="2">
        <v>0.2</v>
      </c>
      <c r="Y888" s="13">
        <v>5.9211</v>
      </c>
      <c r="Z888" s="2">
        <f>Y888/V888</f>
        <v>0.33749999999999997</v>
      </c>
    </row>
    <row r="889" spans="1:26" x14ac:dyDescent="0.25">
      <c r="A889">
        <v>1842</v>
      </c>
      <c r="B889" t="s">
        <v>4501</v>
      </c>
      <c r="C889" s="1">
        <v>42569</v>
      </c>
      <c r="D889">
        <f>YEAR(C889)</f>
        <v>2016</v>
      </c>
      <c r="E889">
        <f>MONTH(C889)</f>
        <v>7</v>
      </c>
      <c r="F889" t="str">
        <f>TEXT(Table1[[#This Row],[Order Date]],"mmm")</f>
        <v>Jul</v>
      </c>
      <c r="G889" t="str">
        <f>TEXT(Table1[[#This Row],[Order Date]],"ddd")</f>
        <v>Mon</v>
      </c>
      <c r="H889" s="1">
        <v>42574</v>
      </c>
      <c r="I889" t="s">
        <v>49</v>
      </c>
      <c r="J889" t="s">
        <v>4502</v>
      </c>
      <c r="K889" t="s">
        <v>4503</v>
      </c>
      <c r="L889" t="s">
        <v>40</v>
      </c>
      <c r="M889" t="s">
        <v>26</v>
      </c>
      <c r="N889" t="s">
        <v>4504</v>
      </c>
      <c r="O889" t="s">
        <v>28</v>
      </c>
      <c r="P889">
        <v>42104</v>
      </c>
      <c r="Q889" t="s">
        <v>29</v>
      </c>
      <c r="R889" t="s">
        <v>4505</v>
      </c>
      <c r="S889" t="s">
        <v>31</v>
      </c>
      <c r="T889" t="s">
        <v>35</v>
      </c>
      <c r="U889" t="s">
        <v>4506</v>
      </c>
      <c r="V889" s="3">
        <v>140.81</v>
      </c>
      <c r="W889">
        <v>1</v>
      </c>
      <c r="X889" s="2">
        <v>0</v>
      </c>
      <c r="Y889" s="13">
        <v>39.4268</v>
      </c>
      <c r="Z889" s="2">
        <f>Y889/V889</f>
        <v>0.27999999999999997</v>
      </c>
    </row>
    <row r="890" spans="1:26" x14ac:dyDescent="0.25">
      <c r="A890">
        <v>1843</v>
      </c>
      <c r="B890" t="s">
        <v>4507</v>
      </c>
      <c r="C890" s="1">
        <v>42044</v>
      </c>
      <c r="D890">
        <f>YEAR(C890)</f>
        <v>2015</v>
      </c>
      <c r="E890">
        <f>MONTH(C890)</f>
        <v>2</v>
      </c>
      <c r="F890" t="str">
        <f>TEXT(Table1[[#This Row],[Order Date]],"mmm")</f>
        <v>Feb</v>
      </c>
      <c r="G890" t="str">
        <f>TEXT(Table1[[#This Row],[Order Date]],"ddd")</f>
        <v>Mon</v>
      </c>
      <c r="H890" s="1">
        <v>42046</v>
      </c>
      <c r="I890" t="s">
        <v>22</v>
      </c>
      <c r="J890" t="s">
        <v>1157</v>
      </c>
      <c r="K890" t="s">
        <v>1158</v>
      </c>
      <c r="L890" t="s">
        <v>40</v>
      </c>
      <c r="M890" t="s">
        <v>26</v>
      </c>
      <c r="N890" t="s">
        <v>671</v>
      </c>
      <c r="O890" t="s">
        <v>103</v>
      </c>
      <c r="P890">
        <v>78207</v>
      </c>
      <c r="Q890" t="s">
        <v>104</v>
      </c>
      <c r="R890" t="s">
        <v>1183</v>
      </c>
      <c r="S890" t="s">
        <v>45</v>
      </c>
      <c r="T890" t="s">
        <v>46</v>
      </c>
      <c r="U890" t="s">
        <v>1184</v>
      </c>
      <c r="V890" s="3">
        <v>40.095999999999997</v>
      </c>
      <c r="W890">
        <v>4</v>
      </c>
      <c r="X890" s="2">
        <v>0.2</v>
      </c>
      <c r="Y890" s="13">
        <v>13.532400000000001</v>
      </c>
      <c r="Z890" s="2">
        <f>Y890/V890</f>
        <v>0.33750000000000008</v>
      </c>
    </row>
    <row r="891" spans="1:26" x14ac:dyDescent="0.25">
      <c r="A891">
        <v>1845</v>
      </c>
      <c r="B891" t="s">
        <v>4510</v>
      </c>
      <c r="C891" s="1">
        <v>42945</v>
      </c>
      <c r="D891">
        <f>YEAR(C891)</f>
        <v>2017</v>
      </c>
      <c r="E891">
        <f>MONTH(C891)</f>
        <v>7</v>
      </c>
      <c r="F891" t="str">
        <f>TEXT(Table1[[#This Row],[Order Date]],"mmm")</f>
        <v>Jul</v>
      </c>
      <c r="G891" t="str">
        <f>TEXT(Table1[[#This Row],[Order Date]],"ddd")</f>
        <v>Sat</v>
      </c>
      <c r="H891" s="1">
        <v>42949</v>
      </c>
      <c r="I891" t="s">
        <v>49</v>
      </c>
      <c r="J891" t="s">
        <v>4511</v>
      </c>
      <c r="K891" t="s">
        <v>4512</v>
      </c>
      <c r="L891" t="s">
        <v>25</v>
      </c>
      <c r="M891" t="s">
        <v>26</v>
      </c>
      <c r="N891" t="s">
        <v>94</v>
      </c>
      <c r="O891" t="s">
        <v>95</v>
      </c>
      <c r="P891">
        <v>98115</v>
      </c>
      <c r="Q891" t="s">
        <v>43</v>
      </c>
      <c r="R891" t="s">
        <v>157</v>
      </c>
      <c r="S891" t="s">
        <v>70</v>
      </c>
      <c r="T891" t="s">
        <v>158</v>
      </c>
      <c r="U891" t="s">
        <v>159</v>
      </c>
      <c r="V891" s="3">
        <v>90.57</v>
      </c>
      <c r="W891">
        <v>3</v>
      </c>
      <c r="X891" s="2">
        <v>0</v>
      </c>
      <c r="Y891" s="13">
        <v>11.774100000000001</v>
      </c>
      <c r="Z891" s="2">
        <f>Y891/V891</f>
        <v>0.13</v>
      </c>
    </row>
    <row r="892" spans="1:26" x14ac:dyDescent="0.25">
      <c r="A892">
        <v>1846</v>
      </c>
      <c r="B892" t="s">
        <v>4513</v>
      </c>
      <c r="C892" s="1">
        <v>42747</v>
      </c>
      <c r="D892">
        <f>YEAR(C892)</f>
        <v>2017</v>
      </c>
      <c r="E892">
        <f>MONTH(C892)</f>
        <v>1</v>
      </c>
      <c r="F892" t="str">
        <f>TEXT(Table1[[#This Row],[Order Date]],"mmm")</f>
        <v>Jan</v>
      </c>
      <c r="G892" t="str">
        <f>TEXT(Table1[[#This Row],[Order Date]],"ddd")</f>
        <v>Thu</v>
      </c>
      <c r="H892" s="1">
        <v>42752</v>
      </c>
      <c r="I892" t="s">
        <v>22</v>
      </c>
      <c r="J892" t="s">
        <v>4343</v>
      </c>
      <c r="K892" t="s">
        <v>4344</v>
      </c>
      <c r="L892" t="s">
        <v>101</v>
      </c>
      <c r="M892" t="s">
        <v>26</v>
      </c>
      <c r="N892" t="s">
        <v>95</v>
      </c>
      <c r="O892" t="s">
        <v>2971</v>
      </c>
      <c r="P892">
        <v>20016</v>
      </c>
      <c r="Q892" t="s">
        <v>145</v>
      </c>
      <c r="R892" t="s">
        <v>561</v>
      </c>
      <c r="S892" t="s">
        <v>45</v>
      </c>
      <c r="T892" t="s">
        <v>89</v>
      </c>
      <c r="U892" t="s">
        <v>562</v>
      </c>
      <c r="V892" s="3">
        <v>40.08</v>
      </c>
      <c r="W892">
        <v>6</v>
      </c>
      <c r="X892" s="2">
        <v>0</v>
      </c>
      <c r="Y892" s="13">
        <v>19.238399999999999</v>
      </c>
      <c r="Z892" s="2">
        <f>Y892/V892</f>
        <v>0.48</v>
      </c>
    </row>
    <row r="893" spans="1:26" x14ac:dyDescent="0.25">
      <c r="A893">
        <v>1848</v>
      </c>
      <c r="B893" t="s">
        <v>4516</v>
      </c>
      <c r="C893" s="1">
        <v>42988</v>
      </c>
      <c r="D893">
        <f>YEAR(C893)</f>
        <v>2017</v>
      </c>
      <c r="E893">
        <f>MONTH(C893)</f>
        <v>9</v>
      </c>
      <c r="F893" t="str">
        <f>TEXT(Table1[[#This Row],[Order Date]],"mmm")</f>
        <v>Sep</v>
      </c>
      <c r="G893" t="str">
        <f>TEXT(Table1[[#This Row],[Order Date]],"ddd")</f>
        <v>Sun</v>
      </c>
      <c r="H893" s="1">
        <v>42988</v>
      </c>
      <c r="I893" t="s">
        <v>1276</v>
      </c>
      <c r="J893" t="s">
        <v>3212</v>
      </c>
      <c r="K893" t="s">
        <v>3213</v>
      </c>
      <c r="L893" t="s">
        <v>40</v>
      </c>
      <c r="M893" t="s">
        <v>26</v>
      </c>
      <c r="N893" t="s">
        <v>41</v>
      </c>
      <c r="O893" t="s">
        <v>42</v>
      </c>
      <c r="P893">
        <v>90004</v>
      </c>
      <c r="Q893" t="s">
        <v>43</v>
      </c>
      <c r="R893" t="s">
        <v>1152</v>
      </c>
      <c r="S893" t="s">
        <v>31</v>
      </c>
      <c r="T893" t="s">
        <v>35</v>
      </c>
      <c r="U893" t="s">
        <v>1153</v>
      </c>
      <c r="V893" s="3">
        <v>362.35199999999998</v>
      </c>
      <c r="W893">
        <v>3</v>
      </c>
      <c r="X893" s="2">
        <v>0.2</v>
      </c>
      <c r="Y893" s="13">
        <v>27.176400000000001</v>
      </c>
      <c r="Z893" s="2">
        <f>Y893/V893</f>
        <v>7.5000000000000011E-2</v>
      </c>
    </row>
    <row r="894" spans="1:26" x14ac:dyDescent="0.25">
      <c r="A894">
        <v>1850</v>
      </c>
      <c r="B894" t="s">
        <v>4517</v>
      </c>
      <c r="C894" s="1">
        <v>42205</v>
      </c>
      <c r="D894">
        <f>YEAR(C894)</f>
        <v>2015</v>
      </c>
      <c r="E894">
        <f>MONTH(C894)</f>
        <v>7</v>
      </c>
      <c r="F894" t="str">
        <f>TEXT(Table1[[#This Row],[Order Date]],"mmm")</f>
        <v>Jul</v>
      </c>
      <c r="G894" t="str">
        <f>TEXT(Table1[[#This Row],[Order Date]],"ddd")</f>
        <v>Mon</v>
      </c>
      <c r="H894" s="1">
        <v>42210</v>
      </c>
      <c r="I894" t="s">
        <v>22</v>
      </c>
      <c r="J894" t="s">
        <v>2787</v>
      </c>
      <c r="K894" t="s">
        <v>2788</v>
      </c>
      <c r="L894" t="s">
        <v>25</v>
      </c>
      <c r="M894" t="s">
        <v>26</v>
      </c>
      <c r="N894" t="s">
        <v>4518</v>
      </c>
      <c r="O894" t="s">
        <v>251</v>
      </c>
      <c r="P894">
        <v>46614</v>
      </c>
      <c r="Q894" t="s">
        <v>104</v>
      </c>
      <c r="R894" t="s">
        <v>4519</v>
      </c>
      <c r="S894" t="s">
        <v>45</v>
      </c>
      <c r="T894" t="s">
        <v>58</v>
      </c>
      <c r="U894" t="s">
        <v>4520</v>
      </c>
      <c r="V894" s="3">
        <v>34.76</v>
      </c>
      <c r="W894">
        <v>1</v>
      </c>
      <c r="X894" s="2">
        <v>0</v>
      </c>
      <c r="Y894" s="13">
        <v>9.7327999999999992</v>
      </c>
      <c r="Z894" s="2">
        <f>Y894/V894</f>
        <v>0.27999999999999997</v>
      </c>
    </row>
    <row r="895" spans="1:26" x14ac:dyDescent="0.25">
      <c r="A895">
        <v>1856</v>
      </c>
      <c r="B895" t="s">
        <v>4525</v>
      </c>
      <c r="C895" s="1">
        <v>41803</v>
      </c>
      <c r="D895">
        <f>YEAR(C895)</f>
        <v>2014</v>
      </c>
      <c r="E895">
        <f>MONTH(C895)</f>
        <v>6</v>
      </c>
      <c r="F895" t="str">
        <f>TEXT(Table1[[#This Row],[Order Date]],"mmm")</f>
        <v>Jun</v>
      </c>
      <c r="G895" t="str">
        <f>TEXT(Table1[[#This Row],[Order Date]],"ddd")</f>
        <v>Fri</v>
      </c>
      <c r="H895" s="1">
        <v>41807</v>
      </c>
      <c r="I895" t="s">
        <v>49</v>
      </c>
      <c r="J895" t="s">
        <v>4318</v>
      </c>
      <c r="K895" t="s">
        <v>4319</v>
      </c>
      <c r="L895" t="s">
        <v>40</v>
      </c>
      <c r="M895" t="s">
        <v>26</v>
      </c>
      <c r="N895" t="s">
        <v>41</v>
      </c>
      <c r="O895" t="s">
        <v>42</v>
      </c>
      <c r="P895">
        <v>90032</v>
      </c>
      <c r="Q895" t="s">
        <v>43</v>
      </c>
      <c r="R895" t="s">
        <v>4526</v>
      </c>
      <c r="S895" t="s">
        <v>45</v>
      </c>
      <c r="T895" t="s">
        <v>67</v>
      </c>
      <c r="U895" t="s">
        <v>2973</v>
      </c>
      <c r="V895" s="3">
        <v>14.52</v>
      </c>
      <c r="W895">
        <v>3</v>
      </c>
      <c r="X895" s="2">
        <v>0</v>
      </c>
      <c r="Y895" s="13">
        <v>4.7915999999999999</v>
      </c>
      <c r="Z895" s="2">
        <f>Y895/V895</f>
        <v>0.33</v>
      </c>
    </row>
    <row r="896" spans="1:26" x14ac:dyDescent="0.25">
      <c r="A896">
        <v>1857</v>
      </c>
      <c r="B896" t="s">
        <v>4527</v>
      </c>
      <c r="C896" s="1">
        <v>42867</v>
      </c>
      <c r="D896">
        <f>YEAR(C896)</f>
        <v>2017</v>
      </c>
      <c r="E896">
        <f>MONTH(C896)</f>
        <v>5</v>
      </c>
      <c r="F896" t="str">
        <f>TEXT(Table1[[#This Row],[Order Date]],"mmm")</f>
        <v>May</v>
      </c>
      <c r="G896" t="str">
        <f>TEXT(Table1[[#This Row],[Order Date]],"ddd")</f>
        <v>Fri</v>
      </c>
      <c r="H896" s="1">
        <v>42870</v>
      </c>
      <c r="I896" t="s">
        <v>22</v>
      </c>
      <c r="J896" t="s">
        <v>1207</v>
      </c>
      <c r="K896" t="s">
        <v>1208</v>
      </c>
      <c r="L896" t="s">
        <v>40</v>
      </c>
      <c r="M896" t="s">
        <v>26</v>
      </c>
      <c r="N896" t="s">
        <v>181</v>
      </c>
      <c r="O896" t="s">
        <v>103</v>
      </c>
      <c r="P896">
        <v>77041</v>
      </c>
      <c r="Q896" t="s">
        <v>104</v>
      </c>
      <c r="R896" t="s">
        <v>3455</v>
      </c>
      <c r="S896" t="s">
        <v>45</v>
      </c>
      <c r="T896" t="s">
        <v>58</v>
      </c>
      <c r="U896" t="s">
        <v>3456</v>
      </c>
      <c r="V896" s="3">
        <v>127.92</v>
      </c>
      <c r="W896">
        <v>5</v>
      </c>
      <c r="X896" s="2">
        <v>0.2</v>
      </c>
      <c r="Y896" s="13">
        <v>-15.99</v>
      </c>
      <c r="Z896" s="2">
        <f>Y896/V896</f>
        <v>-0.125</v>
      </c>
    </row>
    <row r="897" spans="1:26" x14ac:dyDescent="0.25">
      <c r="A897">
        <v>1861</v>
      </c>
      <c r="B897" t="s">
        <v>4530</v>
      </c>
      <c r="C897" s="1">
        <v>42820</v>
      </c>
      <c r="D897">
        <f>YEAR(C897)</f>
        <v>2017</v>
      </c>
      <c r="E897">
        <f>MONTH(C897)</f>
        <v>3</v>
      </c>
      <c r="F897" t="str">
        <f>TEXT(Table1[[#This Row],[Order Date]],"mmm")</f>
        <v>Mar</v>
      </c>
      <c r="G897" t="str">
        <f>TEXT(Table1[[#This Row],[Order Date]],"ddd")</f>
        <v>Sun</v>
      </c>
      <c r="H897" s="1">
        <v>42821</v>
      </c>
      <c r="I897" t="s">
        <v>185</v>
      </c>
      <c r="J897" t="s">
        <v>2484</v>
      </c>
      <c r="K897" t="s">
        <v>2485</v>
      </c>
      <c r="L897" t="s">
        <v>25</v>
      </c>
      <c r="M897" t="s">
        <v>26</v>
      </c>
      <c r="N897" t="s">
        <v>263</v>
      </c>
      <c r="O897" t="s">
        <v>264</v>
      </c>
      <c r="P897">
        <v>10009</v>
      </c>
      <c r="Q897" t="s">
        <v>145</v>
      </c>
      <c r="R897" t="s">
        <v>4531</v>
      </c>
      <c r="S897" t="s">
        <v>31</v>
      </c>
      <c r="T897" t="s">
        <v>32</v>
      </c>
      <c r="U897" t="s">
        <v>4532</v>
      </c>
      <c r="V897" s="3">
        <v>257.56799999999998</v>
      </c>
      <c r="W897">
        <v>2</v>
      </c>
      <c r="X897" s="2">
        <v>0.2</v>
      </c>
      <c r="Y897" s="13">
        <v>-28.976400000000002</v>
      </c>
      <c r="Z897" s="2">
        <f>Y897/V897</f>
        <v>-0.11250000000000002</v>
      </c>
    </row>
    <row r="898" spans="1:26" x14ac:dyDescent="0.25">
      <c r="A898">
        <v>1863</v>
      </c>
      <c r="B898" t="s">
        <v>4533</v>
      </c>
      <c r="C898" s="1">
        <v>41955</v>
      </c>
      <c r="D898">
        <f>YEAR(C898)</f>
        <v>2014</v>
      </c>
      <c r="E898">
        <f>MONTH(C898)</f>
        <v>11</v>
      </c>
      <c r="F898" t="str">
        <f>TEXT(Table1[[#This Row],[Order Date]],"mmm")</f>
        <v>Nov</v>
      </c>
      <c r="G898" t="str">
        <f>TEXT(Table1[[#This Row],[Order Date]],"ddd")</f>
        <v>Wed</v>
      </c>
      <c r="H898" s="1">
        <v>41955</v>
      </c>
      <c r="I898" t="s">
        <v>1276</v>
      </c>
      <c r="J898" t="s">
        <v>1411</v>
      </c>
      <c r="K898" t="s">
        <v>1412</v>
      </c>
      <c r="L898" t="s">
        <v>25</v>
      </c>
      <c r="M898" t="s">
        <v>26</v>
      </c>
      <c r="N898" t="s">
        <v>671</v>
      </c>
      <c r="O898" t="s">
        <v>103</v>
      </c>
      <c r="P898">
        <v>78207</v>
      </c>
      <c r="Q898" t="s">
        <v>104</v>
      </c>
      <c r="R898" t="s">
        <v>752</v>
      </c>
      <c r="S898" t="s">
        <v>45</v>
      </c>
      <c r="T898" t="s">
        <v>58</v>
      </c>
      <c r="U898" t="s">
        <v>753</v>
      </c>
      <c r="V898" s="3">
        <v>49.631999999999998</v>
      </c>
      <c r="W898">
        <v>4</v>
      </c>
      <c r="X898" s="2">
        <v>0.2</v>
      </c>
      <c r="Y898" s="13">
        <v>4.9631999999999996</v>
      </c>
      <c r="Z898" s="2">
        <f>Y898/V898</f>
        <v>9.9999999999999992E-2</v>
      </c>
    </row>
    <row r="899" spans="1:26" x14ac:dyDescent="0.25">
      <c r="A899">
        <v>1864</v>
      </c>
      <c r="B899" t="s">
        <v>4534</v>
      </c>
      <c r="C899" s="1">
        <v>42656</v>
      </c>
      <c r="D899">
        <f>YEAR(C899)</f>
        <v>2016</v>
      </c>
      <c r="E899">
        <f>MONTH(C899)</f>
        <v>10</v>
      </c>
      <c r="F899" t="str">
        <f>TEXT(Table1[[#This Row],[Order Date]],"mmm")</f>
        <v>Oct</v>
      </c>
      <c r="G899" t="str">
        <f>TEXT(Table1[[#This Row],[Order Date]],"ddd")</f>
        <v>Thu</v>
      </c>
      <c r="H899" s="1">
        <v>42660</v>
      </c>
      <c r="I899" t="s">
        <v>49</v>
      </c>
      <c r="J899" t="s">
        <v>4535</v>
      </c>
      <c r="K899" t="s">
        <v>4536</v>
      </c>
      <c r="L899" t="s">
        <v>40</v>
      </c>
      <c r="M899" t="s">
        <v>26</v>
      </c>
      <c r="N899" t="s">
        <v>449</v>
      </c>
      <c r="O899" t="s">
        <v>450</v>
      </c>
      <c r="P899">
        <v>80013</v>
      </c>
      <c r="Q899" t="s">
        <v>43</v>
      </c>
      <c r="R899" t="s">
        <v>1211</v>
      </c>
      <c r="S899" t="s">
        <v>31</v>
      </c>
      <c r="T899" t="s">
        <v>55</v>
      </c>
      <c r="U899" t="s">
        <v>1212</v>
      </c>
      <c r="V899" s="3">
        <v>727.45</v>
      </c>
      <c r="W899">
        <v>5</v>
      </c>
      <c r="X899" s="2">
        <v>0.5</v>
      </c>
      <c r="Y899" s="13">
        <v>-465.56799999999998</v>
      </c>
      <c r="Z899" s="2">
        <f>Y899/V899</f>
        <v>-0.6399999999999999</v>
      </c>
    </row>
    <row r="900" spans="1:26" x14ac:dyDescent="0.25">
      <c r="A900">
        <v>1866</v>
      </c>
      <c r="B900" t="s">
        <v>4539</v>
      </c>
      <c r="C900" s="1">
        <v>43051</v>
      </c>
      <c r="D900">
        <f>YEAR(C900)</f>
        <v>2017</v>
      </c>
      <c r="E900">
        <f>MONTH(C900)</f>
        <v>11</v>
      </c>
      <c r="F900" t="str">
        <f>TEXT(Table1[[#This Row],[Order Date]],"mmm")</f>
        <v>Nov</v>
      </c>
      <c r="G900" t="str">
        <f>TEXT(Table1[[#This Row],[Order Date]],"ddd")</f>
        <v>Sun</v>
      </c>
      <c r="H900" s="1">
        <v>43051</v>
      </c>
      <c r="I900" t="s">
        <v>1276</v>
      </c>
      <c r="J900" t="s">
        <v>2006</v>
      </c>
      <c r="K900" t="s">
        <v>2007</v>
      </c>
      <c r="L900" t="s">
        <v>40</v>
      </c>
      <c r="M900" t="s">
        <v>26</v>
      </c>
      <c r="N900" t="s">
        <v>600</v>
      </c>
      <c r="O900" t="s">
        <v>491</v>
      </c>
      <c r="P900">
        <v>43055</v>
      </c>
      <c r="Q900" t="s">
        <v>145</v>
      </c>
      <c r="R900" t="s">
        <v>4540</v>
      </c>
      <c r="S900" t="s">
        <v>70</v>
      </c>
      <c r="T900" t="s">
        <v>71</v>
      </c>
      <c r="U900" t="s">
        <v>4541</v>
      </c>
      <c r="V900" s="3">
        <v>370.78199999999998</v>
      </c>
      <c r="W900">
        <v>3</v>
      </c>
      <c r="X900" s="2">
        <v>0.4</v>
      </c>
      <c r="Y900" s="13">
        <v>-92.695499999999996</v>
      </c>
      <c r="Z900" s="2">
        <f>Y900/V900</f>
        <v>-0.25</v>
      </c>
    </row>
    <row r="901" spans="1:26" x14ac:dyDescent="0.25">
      <c r="A901">
        <v>1867</v>
      </c>
      <c r="B901" t="s">
        <v>4542</v>
      </c>
      <c r="C901" s="1">
        <v>42840</v>
      </c>
      <c r="D901">
        <f>YEAR(C901)</f>
        <v>2017</v>
      </c>
      <c r="E901">
        <f>MONTH(C901)</f>
        <v>4</v>
      </c>
      <c r="F901" t="str">
        <f>TEXT(Table1[[#This Row],[Order Date]],"mmm")</f>
        <v>Apr</v>
      </c>
      <c r="G901" t="str">
        <f>TEXT(Table1[[#This Row],[Order Date]],"ddd")</f>
        <v>Sat</v>
      </c>
      <c r="H901" s="1">
        <v>42843</v>
      </c>
      <c r="I901" t="s">
        <v>185</v>
      </c>
      <c r="J901" t="s">
        <v>2772</v>
      </c>
      <c r="K901" t="s">
        <v>2773</v>
      </c>
      <c r="L901" t="s">
        <v>40</v>
      </c>
      <c r="M901" t="s">
        <v>26</v>
      </c>
      <c r="N901" t="s">
        <v>27</v>
      </c>
      <c r="O901" t="s">
        <v>1379</v>
      </c>
      <c r="P901">
        <v>89015</v>
      </c>
      <c r="Q901" t="s">
        <v>43</v>
      </c>
      <c r="R901" t="s">
        <v>3046</v>
      </c>
      <c r="S901" t="s">
        <v>31</v>
      </c>
      <c r="T901" t="s">
        <v>64</v>
      </c>
      <c r="U901" t="s">
        <v>3047</v>
      </c>
      <c r="V901" s="3">
        <v>196.45</v>
      </c>
      <c r="W901">
        <v>5</v>
      </c>
      <c r="X901" s="2">
        <v>0</v>
      </c>
      <c r="Y901" s="13">
        <v>70.721999999999994</v>
      </c>
      <c r="Z901" s="2">
        <f>Y901/V901</f>
        <v>0.36</v>
      </c>
    </row>
    <row r="902" spans="1:26" x14ac:dyDescent="0.25">
      <c r="A902">
        <v>1868</v>
      </c>
      <c r="B902" t="s">
        <v>4543</v>
      </c>
      <c r="C902" s="1">
        <v>42180</v>
      </c>
      <c r="D902">
        <f>YEAR(C902)</f>
        <v>2015</v>
      </c>
      <c r="E902">
        <f>MONTH(C902)</f>
        <v>6</v>
      </c>
      <c r="F902" t="str">
        <f>TEXT(Table1[[#This Row],[Order Date]],"mmm")</f>
        <v>Jun</v>
      </c>
      <c r="G902" t="str">
        <f>TEXT(Table1[[#This Row],[Order Date]],"ddd")</f>
        <v>Thu</v>
      </c>
      <c r="H902" s="1">
        <v>42186</v>
      </c>
      <c r="I902" t="s">
        <v>49</v>
      </c>
      <c r="J902" t="s">
        <v>4472</v>
      </c>
      <c r="K902" t="s">
        <v>4473</v>
      </c>
      <c r="L902" t="s">
        <v>101</v>
      </c>
      <c r="M902" t="s">
        <v>26</v>
      </c>
      <c r="N902" t="s">
        <v>143</v>
      </c>
      <c r="O902" t="s">
        <v>144</v>
      </c>
      <c r="P902">
        <v>19143</v>
      </c>
      <c r="Q902" t="s">
        <v>145</v>
      </c>
      <c r="R902" t="s">
        <v>4544</v>
      </c>
      <c r="S902" t="s">
        <v>45</v>
      </c>
      <c r="T902" t="s">
        <v>89</v>
      </c>
      <c r="U902" t="s">
        <v>4545</v>
      </c>
      <c r="V902" s="3">
        <v>31.103999999999999</v>
      </c>
      <c r="W902">
        <v>6</v>
      </c>
      <c r="X902" s="2">
        <v>0.2</v>
      </c>
      <c r="Y902" s="13">
        <v>10.8864</v>
      </c>
      <c r="Z902" s="2">
        <f>Y902/V902</f>
        <v>0.35000000000000003</v>
      </c>
    </row>
    <row r="903" spans="1:26" x14ac:dyDescent="0.25">
      <c r="A903">
        <v>1870</v>
      </c>
      <c r="B903" t="s">
        <v>4548</v>
      </c>
      <c r="C903" s="1">
        <v>42608</v>
      </c>
      <c r="D903">
        <f>YEAR(C903)</f>
        <v>2016</v>
      </c>
      <c r="E903">
        <f>MONTH(C903)</f>
        <v>8</v>
      </c>
      <c r="F903" t="str">
        <f>TEXT(Table1[[#This Row],[Order Date]],"mmm")</f>
        <v>Aug</v>
      </c>
      <c r="G903" t="str">
        <f>TEXT(Table1[[#This Row],[Order Date]],"ddd")</f>
        <v>Fri</v>
      </c>
      <c r="H903" s="1">
        <v>42611</v>
      </c>
      <c r="I903" t="s">
        <v>22</v>
      </c>
      <c r="J903" t="s">
        <v>1924</v>
      </c>
      <c r="K903" t="s">
        <v>1925</v>
      </c>
      <c r="L903" t="s">
        <v>25</v>
      </c>
      <c r="M903" t="s">
        <v>26</v>
      </c>
      <c r="N903" t="s">
        <v>94</v>
      </c>
      <c r="O903" t="s">
        <v>95</v>
      </c>
      <c r="P903">
        <v>98103</v>
      </c>
      <c r="Q903" t="s">
        <v>43</v>
      </c>
      <c r="R903" t="s">
        <v>2732</v>
      </c>
      <c r="S903" t="s">
        <v>45</v>
      </c>
      <c r="T903" t="s">
        <v>89</v>
      </c>
      <c r="U903" t="s">
        <v>2733</v>
      </c>
      <c r="V903" s="3">
        <v>6.48</v>
      </c>
      <c r="W903">
        <v>1</v>
      </c>
      <c r="X903" s="2">
        <v>0</v>
      </c>
      <c r="Y903" s="13">
        <v>3.1103999999999998</v>
      </c>
      <c r="Z903" s="2">
        <f>Y903/V903</f>
        <v>0.47999999999999993</v>
      </c>
    </row>
    <row r="904" spans="1:26" x14ac:dyDescent="0.25">
      <c r="A904">
        <v>1871</v>
      </c>
      <c r="B904" t="s">
        <v>4549</v>
      </c>
      <c r="C904" s="1">
        <v>41841</v>
      </c>
      <c r="D904">
        <f>YEAR(C904)</f>
        <v>2014</v>
      </c>
      <c r="E904">
        <f>MONTH(C904)</f>
        <v>7</v>
      </c>
      <c r="F904" t="str">
        <f>TEXT(Table1[[#This Row],[Order Date]],"mmm")</f>
        <v>Jul</v>
      </c>
      <c r="G904" t="str">
        <f>TEXT(Table1[[#This Row],[Order Date]],"ddd")</f>
        <v>Mon</v>
      </c>
      <c r="H904" s="1">
        <v>41845</v>
      </c>
      <c r="I904" t="s">
        <v>49</v>
      </c>
      <c r="J904" t="s">
        <v>4550</v>
      </c>
      <c r="K904" t="s">
        <v>4551</v>
      </c>
      <c r="L904" t="s">
        <v>40</v>
      </c>
      <c r="M904" t="s">
        <v>26</v>
      </c>
      <c r="N904" t="s">
        <v>126</v>
      </c>
      <c r="O904" t="s">
        <v>42</v>
      </c>
      <c r="P904">
        <v>94122</v>
      </c>
      <c r="Q904" t="s">
        <v>43</v>
      </c>
      <c r="R904" t="s">
        <v>4552</v>
      </c>
      <c r="S904" t="s">
        <v>45</v>
      </c>
      <c r="T904" t="s">
        <v>67</v>
      </c>
      <c r="U904" t="s">
        <v>4553</v>
      </c>
      <c r="V904" s="3">
        <v>99.2</v>
      </c>
      <c r="W904">
        <v>5</v>
      </c>
      <c r="X904" s="2">
        <v>0</v>
      </c>
      <c r="Y904" s="13">
        <v>25.792000000000002</v>
      </c>
      <c r="Z904" s="2">
        <f>Y904/V904</f>
        <v>0.26</v>
      </c>
    </row>
    <row r="905" spans="1:26" x14ac:dyDescent="0.25">
      <c r="A905">
        <v>1874</v>
      </c>
      <c r="B905" t="s">
        <v>4554</v>
      </c>
      <c r="C905" s="1">
        <v>43060</v>
      </c>
      <c r="D905">
        <f>YEAR(C905)</f>
        <v>2017</v>
      </c>
      <c r="E905">
        <f>MONTH(C905)</f>
        <v>11</v>
      </c>
      <c r="F905" t="str">
        <f>TEXT(Table1[[#This Row],[Order Date]],"mmm")</f>
        <v>Nov</v>
      </c>
      <c r="G905" t="str">
        <f>TEXT(Table1[[#This Row],[Order Date]],"ddd")</f>
        <v>Tue</v>
      </c>
      <c r="H905" s="1">
        <v>43064</v>
      </c>
      <c r="I905" t="s">
        <v>49</v>
      </c>
      <c r="J905" t="s">
        <v>4555</v>
      </c>
      <c r="K905" t="s">
        <v>4556</v>
      </c>
      <c r="L905" t="s">
        <v>25</v>
      </c>
      <c r="M905" t="s">
        <v>26</v>
      </c>
      <c r="N905" t="s">
        <v>4557</v>
      </c>
      <c r="O905" t="s">
        <v>95</v>
      </c>
      <c r="P905">
        <v>99207</v>
      </c>
      <c r="Q905" t="s">
        <v>43</v>
      </c>
      <c r="R905" t="s">
        <v>4558</v>
      </c>
      <c r="S905" t="s">
        <v>31</v>
      </c>
      <c r="T905" t="s">
        <v>55</v>
      </c>
      <c r="U905" t="s">
        <v>4559</v>
      </c>
      <c r="V905" s="3">
        <v>70.98</v>
      </c>
      <c r="W905">
        <v>1</v>
      </c>
      <c r="X905" s="2">
        <v>0</v>
      </c>
      <c r="Y905" s="13">
        <v>20.584199999999999</v>
      </c>
      <c r="Z905" s="2">
        <f>Y905/V905</f>
        <v>0.28999999999999998</v>
      </c>
    </row>
    <row r="906" spans="1:26" x14ac:dyDescent="0.25">
      <c r="A906">
        <v>1875</v>
      </c>
      <c r="B906" t="s">
        <v>4560</v>
      </c>
      <c r="C906" s="1">
        <v>41794</v>
      </c>
      <c r="D906">
        <f>YEAR(C906)</f>
        <v>2014</v>
      </c>
      <c r="E906">
        <f>MONTH(C906)</f>
        <v>6</v>
      </c>
      <c r="F906" t="str">
        <f>TEXT(Table1[[#This Row],[Order Date]],"mmm")</f>
        <v>Jun</v>
      </c>
      <c r="G906" t="str">
        <f>TEXT(Table1[[#This Row],[Order Date]],"ddd")</f>
        <v>Wed</v>
      </c>
      <c r="H906" s="1">
        <v>41799</v>
      </c>
      <c r="I906" t="s">
        <v>49</v>
      </c>
      <c r="J906" t="s">
        <v>755</v>
      </c>
      <c r="K906" t="s">
        <v>756</v>
      </c>
      <c r="L906" t="s">
        <v>101</v>
      </c>
      <c r="M906" t="s">
        <v>26</v>
      </c>
      <c r="N906" t="s">
        <v>490</v>
      </c>
      <c r="O906" t="s">
        <v>491</v>
      </c>
      <c r="P906">
        <v>43229</v>
      </c>
      <c r="Q906" t="s">
        <v>145</v>
      </c>
      <c r="R906" t="s">
        <v>3358</v>
      </c>
      <c r="S906" t="s">
        <v>45</v>
      </c>
      <c r="T906" t="s">
        <v>89</v>
      </c>
      <c r="U906" t="s">
        <v>183</v>
      </c>
      <c r="V906" s="3">
        <v>16.224</v>
      </c>
      <c r="W906">
        <v>2</v>
      </c>
      <c r="X906" s="2">
        <v>0.2</v>
      </c>
      <c r="Y906" s="13">
        <v>5.8811999999999998</v>
      </c>
      <c r="Z906" s="2">
        <f>Y906/V906</f>
        <v>0.36249999999999999</v>
      </c>
    </row>
    <row r="907" spans="1:26" x14ac:dyDescent="0.25">
      <c r="A907">
        <v>1876</v>
      </c>
      <c r="B907" t="s">
        <v>4561</v>
      </c>
      <c r="C907" s="1">
        <v>42439</v>
      </c>
      <c r="D907">
        <f>YEAR(C907)</f>
        <v>2016</v>
      </c>
      <c r="E907">
        <f>MONTH(C907)</f>
        <v>3</v>
      </c>
      <c r="F907" t="str">
        <f>TEXT(Table1[[#This Row],[Order Date]],"mmm")</f>
        <v>Mar</v>
      </c>
      <c r="G907" t="str">
        <f>TEXT(Table1[[#This Row],[Order Date]],"ddd")</f>
        <v>Thu</v>
      </c>
      <c r="H907" s="1">
        <v>42445</v>
      </c>
      <c r="I907" t="s">
        <v>49</v>
      </c>
      <c r="J907" t="s">
        <v>1437</v>
      </c>
      <c r="K907" t="s">
        <v>1438</v>
      </c>
      <c r="L907" t="s">
        <v>25</v>
      </c>
      <c r="M907" t="s">
        <v>26</v>
      </c>
      <c r="N907" t="s">
        <v>1159</v>
      </c>
      <c r="O907" t="s">
        <v>264</v>
      </c>
      <c r="P907">
        <v>11561</v>
      </c>
      <c r="Q907" t="s">
        <v>145</v>
      </c>
      <c r="R907" t="s">
        <v>2244</v>
      </c>
      <c r="S907" t="s">
        <v>31</v>
      </c>
      <c r="T907" t="s">
        <v>32</v>
      </c>
      <c r="U907" t="s">
        <v>2245</v>
      </c>
      <c r="V907" s="3">
        <v>176.78399999999999</v>
      </c>
      <c r="W907">
        <v>1</v>
      </c>
      <c r="X907" s="2">
        <v>0.2</v>
      </c>
      <c r="Y907" s="13">
        <v>-22.097999999999999</v>
      </c>
      <c r="Z907" s="2">
        <f>Y907/V907</f>
        <v>-0.125</v>
      </c>
    </row>
    <row r="908" spans="1:26" x14ac:dyDescent="0.25">
      <c r="A908">
        <v>1877</v>
      </c>
      <c r="B908" t="s">
        <v>4562</v>
      </c>
      <c r="C908" s="1">
        <v>42819</v>
      </c>
      <c r="D908">
        <f>YEAR(C908)</f>
        <v>2017</v>
      </c>
      <c r="E908">
        <f>MONTH(C908)</f>
        <v>3</v>
      </c>
      <c r="F908" t="str">
        <f>TEXT(Table1[[#This Row],[Order Date]],"mmm")</f>
        <v>Mar</v>
      </c>
      <c r="G908" t="str">
        <f>TEXT(Table1[[#This Row],[Order Date]],"ddd")</f>
        <v>Sat</v>
      </c>
      <c r="H908" s="1">
        <v>42823</v>
      </c>
      <c r="I908" t="s">
        <v>49</v>
      </c>
      <c r="J908" t="s">
        <v>4563</v>
      </c>
      <c r="K908" t="s">
        <v>4564</v>
      </c>
      <c r="L908" t="s">
        <v>25</v>
      </c>
      <c r="M908" t="s">
        <v>26</v>
      </c>
      <c r="N908" t="s">
        <v>671</v>
      </c>
      <c r="O908" t="s">
        <v>103</v>
      </c>
      <c r="P908">
        <v>78207</v>
      </c>
      <c r="Q908" t="s">
        <v>104</v>
      </c>
      <c r="R908" t="s">
        <v>1791</v>
      </c>
      <c r="S908" t="s">
        <v>70</v>
      </c>
      <c r="T908" t="s">
        <v>71</v>
      </c>
      <c r="U908" t="s">
        <v>1792</v>
      </c>
      <c r="V908" s="3">
        <v>470.37599999999998</v>
      </c>
      <c r="W908">
        <v>3</v>
      </c>
      <c r="X908" s="2">
        <v>0.2</v>
      </c>
      <c r="Y908" s="13">
        <v>47.037599999999998</v>
      </c>
      <c r="Z908" s="2">
        <f>Y908/V908</f>
        <v>0.1</v>
      </c>
    </row>
    <row r="909" spans="1:26" x14ac:dyDescent="0.25">
      <c r="A909">
        <v>1878</v>
      </c>
      <c r="B909" t="s">
        <v>4565</v>
      </c>
      <c r="C909" s="1">
        <v>43098</v>
      </c>
      <c r="D909">
        <f>YEAR(C909)</f>
        <v>2017</v>
      </c>
      <c r="E909">
        <f>MONTH(C909)</f>
        <v>12</v>
      </c>
      <c r="F909" t="str">
        <f>TEXT(Table1[[#This Row],[Order Date]],"mmm")</f>
        <v>Dec</v>
      </c>
      <c r="G909" t="str">
        <f>TEXT(Table1[[#This Row],[Order Date]],"ddd")</f>
        <v>Fri</v>
      </c>
      <c r="H909" s="1">
        <v>43102</v>
      </c>
      <c r="I909" t="s">
        <v>49</v>
      </c>
      <c r="J909" t="s">
        <v>4158</v>
      </c>
      <c r="K909" t="s">
        <v>4159</v>
      </c>
      <c r="L909" t="s">
        <v>25</v>
      </c>
      <c r="M909" t="s">
        <v>26</v>
      </c>
      <c r="N909" t="s">
        <v>41</v>
      </c>
      <c r="O909" t="s">
        <v>42</v>
      </c>
      <c r="P909">
        <v>90049</v>
      </c>
      <c r="Q909" t="s">
        <v>43</v>
      </c>
      <c r="R909" t="s">
        <v>3119</v>
      </c>
      <c r="S909" t="s">
        <v>31</v>
      </c>
      <c r="T909" t="s">
        <v>35</v>
      </c>
      <c r="U909" t="s">
        <v>3120</v>
      </c>
      <c r="V909" s="3">
        <v>393.56799999999998</v>
      </c>
      <c r="W909">
        <v>4</v>
      </c>
      <c r="X909" s="2">
        <v>0.2</v>
      </c>
      <c r="Y909" s="13">
        <v>-44.276400000000002</v>
      </c>
      <c r="Z909" s="2">
        <f>Y909/V909</f>
        <v>-0.11250000000000002</v>
      </c>
    </row>
    <row r="910" spans="1:26" x14ac:dyDescent="0.25">
      <c r="A910">
        <v>1880</v>
      </c>
      <c r="B910" t="s">
        <v>4566</v>
      </c>
      <c r="C910" s="1">
        <v>42822</v>
      </c>
      <c r="D910">
        <f>YEAR(C910)</f>
        <v>2017</v>
      </c>
      <c r="E910">
        <f>MONTH(C910)</f>
        <v>3</v>
      </c>
      <c r="F910" t="str">
        <f>TEXT(Table1[[#This Row],[Order Date]],"mmm")</f>
        <v>Mar</v>
      </c>
      <c r="G910" t="str">
        <f>TEXT(Table1[[#This Row],[Order Date]],"ddd")</f>
        <v>Tue</v>
      </c>
      <c r="H910" s="1">
        <v>42827</v>
      </c>
      <c r="I910" t="s">
        <v>49</v>
      </c>
      <c r="J910" t="s">
        <v>2586</v>
      </c>
      <c r="K910" t="s">
        <v>2587</v>
      </c>
      <c r="L910" t="s">
        <v>40</v>
      </c>
      <c r="M910" t="s">
        <v>26</v>
      </c>
      <c r="N910" t="s">
        <v>1504</v>
      </c>
      <c r="O910" t="s">
        <v>53</v>
      </c>
      <c r="P910">
        <v>32216</v>
      </c>
      <c r="Q910" t="s">
        <v>29</v>
      </c>
      <c r="R910" t="s">
        <v>3767</v>
      </c>
      <c r="S910" t="s">
        <v>45</v>
      </c>
      <c r="T910" t="s">
        <v>74</v>
      </c>
      <c r="U910" t="s">
        <v>3768</v>
      </c>
      <c r="V910" s="3">
        <v>68.742000000000004</v>
      </c>
      <c r="W910">
        <v>9</v>
      </c>
      <c r="X910" s="2">
        <v>0.7</v>
      </c>
      <c r="Y910" s="13">
        <v>-48.119399999999999</v>
      </c>
      <c r="Z910" s="2">
        <f>Y910/V910</f>
        <v>-0.7</v>
      </c>
    </row>
    <row r="911" spans="1:26" x14ac:dyDescent="0.25">
      <c r="A911">
        <v>1881</v>
      </c>
      <c r="B911" t="s">
        <v>4567</v>
      </c>
      <c r="C911" s="1">
        <v>42068</v>
      </c>
      <c r="D911">
        <f>YEAR(C911)</f>
        <v>2015</v>
      </c>
      <c r="E911">
        <f>MONTH(C911)</f>
        <v>3</v>
      </c>
      <c r="F911" t="str">
        <f>TEXT(Table1[[#This Row],[Order Date]],"mmm")</f>
        <v>Mar</v>
      </c>
      <c r="G911" t="str">
        <f>TEXT(Table1[[#This Row],[Order Date]],"ddd")</f>
        <v>Thu</v>
      </c>
      <c r="H911" s="1">
        <v>42068</v>
      </c>
      <c r="I911" t="s">
        <v>1276</v>
      </c>
      <c r="J911" t="s">
        <v>1402</v>
      </c>
      <c r="K911" t="s">
        <v>1403</v>
      </c>
      <c r="L911" t="s">
        <v>25</v>
      </c>
      <c r="M911" t="s">
        <v>26</v>
      </c>
      <c r="N911" t="s">
        <v>263</v>
      </c>
      <c r="O911" t="s">
        <v>264</v>
      </c>
      <c r="P911">
        <v>10011</v>
      </c>
      <c r="Q911" t="s">
        <v>145</v>
      </c>
      <c r="R911" t="s">
        <v>4568</v>
      </c>
      <c r="S911" t="s">
        <v>45</v>
      </c>
      <c r="T911" t="s">
        <v>170</v>
      </c>
      <c r="U911" t="s">
        <v>662</v>
      </c>
      <c r="V911" s="3">
        <v>29.34</v>
      </c>
      <c r="W911">
        <v>3</v>
      </c>
      <c r="X911" s="2">
        <v>0</v>
      </c>
      <c r="Y911" s="13">
        <v>14.67</v>
      </c>
      <c r="Z911" s="2">
        <f>Y911/V911</f>
        <v>0.5</v>
      </c>
    </row>
    <row r="912" spans="1:26" x14ac:dyDescent="0.25">
      <c r="A912">
        <v>1884</v>
      </c>
      <c r="B912" t="s">
        <v>4569</v>
      </c>
      <c r="C912" s="1">
        <v>42687</v>
      </c>
      <c r="D912">
        <f>YEAR(C912)</f>
        <v>2016</v>
      </c>
      <c r="E912">
        <f>MONTH(C912)</f>
        <v>11</v>
      </c>
      <c r="F912" t="str">
        <f>TEXT(Table1[[#This Row],[Order Date]],"mmm")</f>
        <v>Nov</v>
      </c>
      <c r="G912" t="str">
        <f>TEXT(Table1[[#This Row],[Order Date]],"ddd")</f>
        <v>Sun</v>
      </c>
      <c r="H912" s="1">
        <v>42691</v>
      </c>
      <c r="I912" t="s">
        <v>49</v>
      </c>
      <c r="J912" t="s">
        <v>2095</v>
      </c>
      <c r="K912" t="s">
        <v>2096</v>
      </c>
      <c r="L912" t="s">
        <v>101</v>
      </c>
      <c r="M912" t="s">
        <v>26</v>
      </c>
      <c r="N912" t="s">
        <v>143</v>
      </c>
      <c r="O912" t="s">
        <v>144</v>
      </c>
      <c r="P912">
        <v>19143</v>
      </c>
      <c r="Q912" t="s">
        <v>145</v>
      </c>
      <c r="R912" t="s">
        <v>3700</v>
      </c>
      <c r="S912" t="s">
        <v>45</v>
      </c>
      <c r="T912" t="s">
        <v>89</v>
      </c>
      <c r="U912" t="s">
        <v>3701</v>
      </c>
      <c r="V912" s="3">
        <v>217.05600000000001</v>
      </c>
      <c r="W912">
        <v>7</v>
      </c>
      <c r="X912" s="2">
        <v>0.2</v>
      </c>
      <c r="Y912" s="13">
        <v>78.6828</v>
      </c>
      <c r="Z912" s="2">
        <f>Y912/V912</f>
        <v>0.36249999999999999</v>
      </c>
    </row>
    <row r="913" spans="1:26" x14ac:dyDescent="0.25">
      <c r="A913">
        <v>1885</v>
      </c>
      <c r="B913" t="s">
        <v>4570</v>
      </c>
      <c r="C913" s="1">
        <v>42754</v>
      </c>
      <c r="D913">
        <f>YEAR(C913)</f>
        <v>2017</v>
      </c>
      <c r="E913">
        <f>MONTH(C913)</f>
        <v>1</v>
      </c>
      <c r="F913" t="str">
        <f>TEXT(Table1[[#This Row],[Order Date]],"mmm")</f>
        <v>Jan</v>
      </c>
      <c r="G913" t="str">
        <f>TEXT(Table1[[#This Row],[Order Date]],"ddd")</f>
        <v>Thu</v>
      </c>
      <c r="H913" s="1">
        <v>42758</v>
      </c>
      <c r="I913" t="s">
        <v>22</v>
      </c>
      <c r="J913" t="s">
        <v>2414</v>
      </c>
      <c r="K913" t="s">
        <v>2415</v>
      </c>
      <c r="L913" t="s">
        <v>25</v>
      </c>
      <c r="M913" t="s">
        <v>26</v>
      </c>
      <c r="N913" t="s">
        <v>4571</v>
      </c>
      <c r="O913" t="s">
        <v>103</v>
      </c>
      <c r="P913">
        <v>76248</v>
      </c>
      <c r="Q913" t="s">
        <v>104</v>
      </c>
      <c r="R913" t="s">
        <v>4572</v>
      </c>
      <c r="S913" t="s">
        <v>45</v>
      </c>
      <c r="T913" t="s">
        <v>46</v>
      </c>
      <c r="U913" t="s">
        <v>4573</v>
      </c>
      <c r="V913" s="3">
        <v>6</v>
      </c>
      <c r="W913">
        <v>2</v>
      </c>
      <c r="X913" s="2">
        <v>0.2</v>
      </c>
      <c r="Y913" s="13">
        <v>2.1</v>
      </c>
      <c r="Z913" s="2">
        <f>Y913/V913</f>
        <v>0.35000000000000003</v>
      </c>
    </row>
    <row r="914" spans="1:26" x14ac:dyDescent="0.25">
      <c r="A914">
        <v>1886</v>
      </c>
      <c r="B914" t="s">
        <v>4574</v>
      </c>
      <c r="C914" s="1">
        <v>42482</v>
      </c>
      <c r="D914">
        <f>YEAR(C914)</f>
        <v>2016</v>
      </c>
      <c r="E914">
        <f>MONTH(C914)</f>
        <v>4</v>
      </c>
      <c r="F914" t="str">
        <f>TEXT(Table1[[#This Row],[Order Date]],"mmm")</f>
        <v>Apr</v>
      </c>
      <c r="G914" t="str">
        <f>TEXT(Table1[[#This Row],[Order Date]],"ddd")</f>
        <v>Fri</v>
      </c>
      <c r="H914" s="1">
        <v>42486</v>
      </c>
      <c r="I914" t="s">
        <v>22</v>
      </c>
      <c r="J914" t="s">
        <v>380</v>
      </c>
      <c r="K914" t="s">
        <v>381</v>
      </c>
      <c r="L914" t="s">
        <v>25</v>
      </c>
      <c r="M914" t="s">
        <v>26</v>
      </c>
      <c r="N914" t="s">
        <v>126</v>
      </c>
      <c r="O914" t="s">
        <v>42</v>
      </c>
      <c r="P914">
        <v>94122</v>
      </c>
      <c r="Q914" t="s">
        <v>43</v>
      </c>
      <c r="R914" t="s">
        <v>4575</v>
      </c>
      <c r="S914" t="s">
        <v>31</v>
      </c>
      <c r="T914" t="s">
        <v>64</v>
      </c>
      <c r="U914" t="s">
        <v>4576</v>
      </c>
      <c r="V914" s="3">
        <v>31.56</v>
      </c>
      <c r="W914">
        <v>3</v>
      </c>
      <c r="X914" s="2">
        <v>0</v>
      </c>
      <c r="Y914" s="13">
        <v>10.4148</v>
      </c>
      <c r="Z914" s="2">
        <f>Y914/V914</f>
        <v>0.33</v>
      </c>
    </row>
    <row r="915" spans="1:26" x14ac:dyDescent="0.25">
      <c r="A915">
        <v>1887</v>
      </c>
      <c r="B915" t="s">
        <v>4577</v>
      </c>
      <c r="C915" s="1">
        <v>41772</v>
      </c>
      <c r="D915">
        <f>YEAR(C915)</f>
        <v>2014</v>
      </c>
      <c r="E915">
        <f>MONTH(C915)</f>
        <v>5</v>
      </c>
      <c r="F915" t="str">
        <f>TEXT(Table1[[#This Row],[Order Date]],"mmm")</f>
        <v>May</v>
      </c>
      <c r="G915" t="str">
        <f>TEXT(Table1[[#This Row],[Order Date]],"ddd")</f>
        <v>Tue</v>
      </c>
      <c r="H915" s="1">
        <v>41774</v>
      </c>
      <c r="I915" t="s">
        <v>185</v>
      </c>
      <c r="J915" t="s">
        <v>3091</v>
      </c>
      <c r="K915" t="s">
        <v>3092</v>
      </c>
      <c r="L915" t="s">
        <v>101</v>
      </c>
      <c r="M915" t="s">
        <v>26</v>
      </c>
      <c r="N915" t="s">
        <v>2293</v>
      </c>
      <c r="O915" t="s">
        <v>53</v>
      </c>
      <c r="P915">
        <v>33012</v>
      </c>
      <c r="Q915" t="s">
        <v>29</v>
      </c>
      <c r="R915" t="s">
        <v>1761</v>
      </c>
      <c r="S915" t="s">
        <v>45</v>
      </c>
      <c r="T915" t="s">
        <v>266</v>
      </c>
      <c r="U915" t="s">
        <v>556</v>
      </c>
      <c r="V915" s="3">
        <v>7.1040000000000001</v>
      </c>
      <c r="W915">
        <v>2</v>
      </c>
      <c r="X915" s="2">
        <v>0.2</v>
      </c>
      <c r="Y915" s="13">
        <v>2.3976000000000002</v>
      </c>
      <c r="Z915" s="2">
        <f>Y915/V915</f>
        <v>0.33750000000000002</v>
      </c>
    </row>
    <row r="916" spans="1:26" x14ac:dyDescent="0.25">
      <c r="A916">
        <v>1889</v>
      </c>
      <c r="B916" t="s">
        <v>4578</v>
      </c>
      <c r="C916" s="1">
        <v>41933</v>
      </c>
      <c r="D916">
        <f>YEAR(C916)</f>
        <v>2014</v>
      </c>
      <c r="E916">
        <f>MONTH(C916)</f>
        <v>10</v>
      </c>
      <c r="F916" t="str">
        <f>TEXT(Table1[[#This Row],[Order Date]],"mmm")</f>
        <v>Oct</v>
      </c>
      <c r="G916" t="str">
        <f>TEXT(Table1[[#This Row],[Order Date]],"ddd")</f>
        <v>Tue</v>
      </c>
      <c r="H916" s="1">
        <v>41934</v>
      </c>
      <c r="I916" t="s">
        <v>185</v>
      </c>
      <c r="J916" t="s">
        <v>161</v>
      </c>
      <c r="K916" t="s">
        <v>162</v>
      </c>
      <c r="L916" t="s">
        <v>25</v>
      </c>
      <c r="M916" t="s">
        <v>26</v>
      </c>
      <c r="N916" t="s">
        <v>739</v>
      </c>
      <c r="O916" t="s">
        <v>491</v>
      </c>
      <c r="P916">
        <v>45014</v>
      </c>
      <c r="Q916" t="s">
        <v>145</v>
      </c>
      <c r="R916" t="s">
        <v>1959</v>
      </c>
      <c r="S916" t="s">
        <v>45</v>
      </c>
      <c r="T916" t="s">
        <v>77</v>
      </c>
      <c r="U916" t="s">
        <v>1960</v>
      </c>
      <c r="V916" s="3">
        <v>121.792</v>
      </c>
      <c r="W916">
        <v>4</v>
      </c>
      <c r="X916" s="2">
        <v>0.2</v>
      </c>
      <c r="Y916" s="13">
        <v>13.701599999999999</v>
      </c>
      <c r="Z916" s="2">
        <f>Y916/V916</f>
        <v>0.11249999999999999</v>
      </c>
    </row>
    <row r="917" spans="1:26" x14ac:dyDescent="0.25">
      <c r="A917">
        <v>1891</v>
      </c>
      <c r="B917" t="s">
        <v>4579</v>
      </c>
      <c r="C917" s="1">
        <v>41712</v>
      </c>
      <c r="D917">
        <f>YEAR(C917)</f>
        <v>2014</v>
      </c>
      <c r="E917">
        <f>MONTH(C917)</f>
        <v>3</v>
      </c>
      <c r="F917" t="str">
        <f>TEXT(Table1[[#This Row],[Order Date]],"mmm")</f>
        <v>Mar</v>
      </c>
      <c r="G917" t="str">
        <f>TEXT(Table1[[#This Row],[Order Date]],"ddd")</f>
        <v>Fri</v>
      </c>
      <c r="H917" s="1">
        <v>41716</v>
      </c>
      <c r="I917" t="s">
        <v>49</v>
      </c>
      <c r="J917" t="s">
        <v>1345</v>
      </c>
      <c r="K917" t="s">
        <v>1346</v>
      </c>
      <c r="L917" t="s">
        <v>40</v>
      </c>
      <c r="M917" t="s">
        <v>26</v>
      </c>
      <c r="N917" t="s">
        <v>1439</v>
      </c>
      <c r="O917" t="s">
        <v>42</v>
      </c>
      <c r="P917">
        <v>92646</v>
      </c>
      <c r="Q917" t="s">
        <v>43</v>
      </c>
      <c r="R917" t="s">
        <v>1995</v>
      </c>
      <c r="S917" t="s">
        <v>45</v>
      </c>
      <c r="T917" t="s">
        <v>89</v>
      </c>
      <c r="U917" t="s">
        <v>1996</v>
      </c>
      <c r="V917" s="3">
        <v>10.56</v>
      </c>
      <c r="W917">
        <v>2</v>
      </c>
      <c r="X917" s="2">
        <v>0</v>
      </c>
      <c r="Y917" s="13">
        <v>4.7519999999999998</v>
      </c>
      <c r="Z917" s="2">
        <f>Y917/V917</f>
        <v>0.44999999999999996</v>
      </c>
    </row>
    <row r="918" spans="1:26" x14ac:dyDescent="0.25">
      <c r="A918">
        <v>1893</v>
      </c>
      <c r="B918" t="s">
        <v>4582</v>
      </c>
      <c r="C918" s="1">
        <v>43091</v>
      </c>
      <c r="D918">
        <f>YEAR(C918)</f>
        <v>2017</v>
      </c>
      <c r="E918">
        <f>MONTH(C918)</f>
        <v>12</v>
      </c>
      <c r="F918" t="str">
        <f>TEXT(Table1[[#This Row],[Order Date]],"mmm")</f>
        <v>Dec</v>
      </c>
      <c r="G918" t="str">
        <f>TEXT(Table1[[#This Row],[Order Date]],"ddd")</f>
        <v>Fri</v>
      </c>
      <c r="H918" s="1">
        <v>43093</v>
      </c>
      <c r="I918" t="s">
        <v>22</v>
      </c>
      <c r="J918" t="s">
        <v>1600</v>
      </c>
      <c r="K918" t="s">
        <v>1601</v>
      </c>
      <c r="L918" t="s">
        <v>25</v>
      </c>
      <c r="M918" t="s">
        <v>26</v>
      </c>
      <c r="N918" t="s">
        <v>4583</v>
      </c>
      <c r="O918" t="s">
        <v>53</v>
      </c>
      <c r="P918">
        <v>32127</v>
      </c>
      <c r="Q918" t="s">
        <v>29</v>
      </c>
      <c r="R918" t="s">
        <v>4568</v>
      </c>
      <c r="S918" t="s">
        <v>45</v>
      </c>
      <c r="T918" t="s">
        <v>170</v>
      </c>
      <c r="U918" t="s">
        <v>662</v>
      </c>
      <c r="V918" s="3">
        <v>7.8239999999999998</v>
      </c>
      <c r="W918">
        <v>1</v>
      </c>
      <c r="X918" s="2">
        <v>0.2</v>
      </c>
      <c r="Y918" s="13">
        <v>2.9340000000000002</v>
      </c>
      <c r="Z918" s="2">
        <f>Y918/V918</f>
        <v>0.37500000000000006</v>
      </c>
    </row>
    <row r="919" spans="1:26" x14ac:dyDescent="0.25">
      <c r="A919">
        <v>1894</v>
      </c>
      <c r="B919" t="s">
        <v>4584</v>
      </c>
      <c r="C919" s="1">
        <v>42698</v>
      </c>
      <c r="D919">
        <f>YEAR(C919)</f>
        <v>2016</v>
      </c>
      <c r="E919">
        <f>MONTH(C919)</f>
        <v>11</v>
      </c>
      <c r="F919" t="str">
        <f>TEXT(Table1[[#This Row],[Order Date]],"mmm")</f>
        <v>Nov</v>
      </c>
      <c r="G919" t="str">
        <f>TEXT(Table1[[#This Row],[Order Date]],"ddd")</f>
        <v>Thu</v>
      </c>
      <c r="H919" s="1">
        <v>42703</v>
      </c>
      <c r="I919" t="s">
        <v>49</v>
      </c>
      <c r="J919" t="s">
        <v>2163</v>
      </c>
      <c r="K919" t="s">
        <v>2164</v>
      </c>
      <c r="L919" t="s">
        <v>25</v>
      </c>
      <c r="M919" t="s">
        <v>26</v>
      </c>
      <c r="N919" t="s">
        <v>4585</v>
      </c>
      <c r="O919" t="s">
        <v>413</v>
      </c>
      <c r="P919">
        <v>97504</v>
      </c>
      <c r="Q919" t="s">
        <v>43</v>
      </c>
      <c r="R919" t="s">
        <v>4586</v>
      </c>
      <c r="S919" t="s">
        <v>45</v>
      </c>
      <c r="T919" t="s">
        <v>89</v>
      </c>
      <c r="U919" t="s">
        <v>4587</v>
      </c>
      <c r="V919" s="3">
        <v>24.783999999999999</v>
      </c>
      <c r="W919">
        <v>1</v>
      </c>
      <c r="X919" s="2">
        <v>0.2</v>
      </c>
      <c r="Y919" s="13">
        <v>7.7450000000000001</v>
      </c>
      <c r="Z919" s="2">
        <f>Y919/V919</f>
        <v>0.3125</v>
      </c>
    </row>
    <row r="920" spans="1:26" x14ac:dyDescent="0.25">
      <c r="A920">
        <v>1895</v>
      </c>
      <c r="B920" t="s">
        <v>4588</v>
      </c>
      <c r="C920" s="1">
        <v>43071</v>
      </c>
      <c r="D920">
        <f>YEAR(C920)</f>
        <v>2017</v>
      </c>
      <c r="E920">
        <f>MONTH(C920)</f>
        <v>12</v>
      </c>
      <c r="F920" t="str">
        <f>TEXT(Table1[[#This Row],[Order Date]],"mmm")</f>
        <v>Dec</v>
      </c>
      <c r="G920" t="str">
        <f>TEXT(Table1[[#This Row],[Order Date]],"ddd")</f>
        <v>Sat</v>
      </c>
      <c r="H920" s="1">
        <v>43074</v>
      </c>
      <c r="I920" t="s">
        <v>185</v>
      </c>
      <c r="J920" t="s">
        <v>4589</v>
      </c>
      <c r="K920" t="s">
        <v>4590</v>
      </c>
      <c r="L920" t="s">
        <v>25</v>
      </c>
      <c r="M920" t="s">
        <v>26</v>
      </c>
      <c r="N920" t="s">
        <v>4591</v>
      </c>
      <c r="O920" t="s">
        <v>312</v>
      </c>
      <c r="P920">
        <v>22901</v>
      </c>
      <c r="Q920" t="s">
        <v>29</v>
      </c>
      <c r="R920" t="s">
        <v>4592</v>
      </c>
      <c r="S920" t="s">
        <v>45</v>
      </c>
      <c r="T920" t="s">
        <v>67</v>
      </c>
      <c r="U920" t="s">
        <v>4593</v>
      </c>
      <c r="V920" s="3">
        <v>34.65</v>
      </c>
      <c r="W920">
        <v>3</v>
      </c>
      <c r="X920" s="2">
        <v>0</v>
      </c>
      <c r="Y920" s="13">
        <v>10.395</v>
      </c>
      <c r="Z920" s="2">
        <f>Y920/V920</f>
        <v>0.3</v>
      </c>
    </row>
    <row r="921" spans="1:26" x14ac:dyDescent="0.25">
      <c r="A921">
        <v>1896</v>
      </c>
      <c r="B921" t="s">
        <v>4594</v>
      </c>
      <c r="C921" s="1">
        <v>42369</v>
      </c>
      <c r="D921">
        <f>YEAR(C921)</f>
        <v>2015</v>
      </c>
      <c r="E921">
        <f>MONTH(C921)</f>
        <v>12</v>
      </c>
      <c r="F921" t="str">
        <f>TEXT(Table1[[#This Row],[Order Date]],"mmm")</f>
        <v>Dec</v>
      </c>
      <c r="G921" t="str">
        <f>TEXT(Table1[[#This Row],[Order Date]],"ddd")</f>
        <v>Thu</v>
      </c>
      <c r="H921" s="1">
        <v>42373</v>
      </c>
      <c r="I921" t="s">
        <v>49</v>
      </c>
      <c r="J921" t="s">
        <v>1039</v>
      </c>
      <c r="K921" t="s">
        <v>1040</v>
      </c>
      <c r="L921" t="s">
        <v>25</v>
      </c>
      <c r="M921" t="s">
        <v>26</v>
      </c>
      <c r="N921" t="s">
        <v>4595</v>
      </c>
      <c r="O921" t="s">
        <v>1735</v>
      </c>
      <c r="P921">
        <v>59801</v>
      </c>
      <c r="Q921" t="s">
        <v>43</v>
      </c>
      <c r="R921" t="s">
        <v>2172</v>
      </c>
      <c r="S921" t="s">
        <v>45</v>
      </c>
      <c r="T921" t="s">
        <v>74</v>
      </c>
      <c r="U921" t="s">
        <v>2173</v>
      </c>
      <c r="V921" s="3">
        <v>487.98399999999998</v>
      </c>
      <c r="W921">
        <v>2</v>
      </c>
      <c r="X921" s="2">
        <v>0.2</v>
      </c>
      <c r="Y921" s="13">
        <v>152.495</v>
      </c>
      <c r="Z921" s="2">
        <f>Y921/V921</f>
        <v>0.3125</v>
      </c>
    </row>
    <row r="922" spans="1:26" x14ac:dyDescent="0.25">
      <c r="A922">
        <v>1897</v>
      </c>
      <c r="B922" t="s">
        <v>4596</v>
      </c>
      <c r="C922" s="1">
        <v>43011</v>
      </c>
      <c r="D922">
        <f>YEAR(C922)</f>
        <v>2017</v>
      </c>
      <c r="E922">
        <f>MONTH(C922)</f>
        <v>10</v>
      </c>
      <c r="F922" t="str">
        <f>TEXT(Table1[[#This Row],[Order Date]],"mmm")</f>
        <v>Oct</v>
      </c>
      <c r="G922" t="str">
        <f>TEXT(Table1[[#This Row],[Order Date]],"ddd")</f>
        <v>Tue</v>
      </c>
      <c r="H922" s="1">
        <v>43014</v>
      </c>
      <c r="I922" t="s">
        <v>185</v>
      </c>
      <c r="J922" t="s">
        <v>4597</v>
      </c>
      <c r="K922" t="s">
        <v>4598</v>
      </c>
      <c r="L922" t="s">
        <v>25</v>
      </c>
      <c r="M922" t="s">
        <v>26</v>
      </c>
      <c r="N922" t="s">
        <v>402</v>
      </c>
      <c r="O922" t="s">
        <v>226</v>
      </c>
      <c r="P922">
        <v>55407</v>
      </c>
      <c r="Q922" t="s">
        <v>104</v>
      </c>
      <c r="R922" t="s">
        <v>4599</v>
      </c>
      <c r="S922" t="s">
        <v>45</v>
      </c>
      <c r="T922" t="s">
        <v>74</v>
      </c>
      <c r="U922" t="s">
        <v>4600</v>
      </c>
      <c r="V922" s="3">
        <v>1793.98</v>
      </c>
      <c r="W922">
        <v>2</v>
      </c>
      <c r="X922" s="2">
        <v>0</v>
      </c>
      <c r="Y922" s="13">
        <v>843.17060000000004</v>
      </c>
      <c r="Z922" s="2">
        <f>Y922/V922</f>
        <v>0.47000000000000003</v>
      </c>
    </row>
    <row r="923" spans="1:26" x14ac:dyDescent="0.25">
      <c r="A923">
        <v>1898</v>
      </c>
      <c r="B923" t="s">
        <v>4601</v>
      </c>
      <c r="C923" s="1">
        <v>41880</v>
      </c>
      <c r="D923">
        <f>YEAR(C923)</f>
        <v>2014</v>
      </c>
      <c r="E923">
        <f>MONTH(C923)</f>
        <v>8</v>
      </c>
      <c r="F923" t="str">
        <f>TEXT(Table1[[#This Row],[Order Date]],"mmm")</f>
        <v>Aug</v>
      </c>
      <c r="G923" t="str">
        <f>TEXT(Table1[[#This Row],[Order Date]],"ddd")</f>
        <v>Fri</v>
      </c>
      <c r="H923" s="1">
        <v>41884</v>
      </c>
      <c r="I923" t="s">
        <v>22</v>
      </c>
      <c r="J923" t="s">
        <v>2933</v>
      </c>
      <c r="K923" t="s">
        <v>2934</v>
      </c>
      <c r="L923" t="s">
        <v>25</v>
      </c>
      <c r="M923" t="s">
        <v>26</v>
      </c>
      <c r="N923" t="s">
        <v>1404</v>
      </c>
      <c r="O923" t="s">
        <v>53</v>
      </c>
      <c r="P923">
        <v>33178</v>
      </c>
      <c r="Q923" t="s">
        <v>29</v>
      </c>
      <c r="R923" t="s">
        <v>4602</v>
      </c>
      <c r="S923" t="s">
        <v>45</v>
      </c>
      <c r="T923" t="s">
        <v>170</v>
      </c>
      <c r="U923" t="s">
        <v>4603</v>
      </c>
      <c r="V923" s="3">
        <v>29.808</v>
      </c>
      <c r="W923">
        <v>2</v>
      </c>
      <c r="X923" s="2">
        <v>0.2</v>
      </c>
      <c r="Y923" s="13">
        <v>10.805400000000001</v>
      </c>
      <c r="Z923" s="2">
        <f>Y923/V923</f>
        <v>0.36250000000000004</v>
      </c>
    </row>
    <row r="924" spans="1:26" x14ac:dyDescent="0.25">
      <c r="A924">
        <v>1901</v>
      </c>
      <c r="B924" t="s">
        <v>4606</v>
      </c>
      <c r="C924" s="1">
        <v>42550</v>
      </c>
      <c r="D924">
        <f>YEAR(C924)</f>
        <v>2016</v>
      </c>
      <c r="E924">
        <f>MONTH(C924)</f>
        <v>6</v>
      </c>
      <c r="F924" t="str">
        <f>TEXT(Table1[[#This Row],[Order Date]],"mmm")</f>
        <v>Jun</v>
      </c>
      <c r="G924" t="str">
        <f>TEXT(Table1[[#This Row],[Order Date]],"ddd")</f>
        <v>Wed</v>
      </c>
      <c r="H924" s="1">
        <v>42554</v>
      </c>
      <c r="I924" t="s">
        <v>22</v>
      </c>
      <c r="J924" t="s">
        <v>3897</v>
      </c>
      <c r="K924" t="s">
        <v>3898</v>
      </c>
      <c r="L924" t="s">
        <v>25</v>
      </c>
      <c r="M924" t="s">
        <v>26</v>
      </c>
      <c r="N924" t="s">
        <v>2541</v>
      </c>
      <c r="O924" t="s">
        <v>376</v>
      </c>
      <c r="P924">
        <v>29501</v>
      </c>
      <c r="Q924" t="s">
        <v>29</v>
      </c>
      <c r="R924" t="s">
        <v>3455</v>
      </c>
      <c r="S924" t="s">
        <v>45</v>
      </c>
      <c r="T924" t="s">
        <v>58</v>
      </c>
      <c r="U924" t="s">
        <v>3456</v>
      </c>
      <c r="V924" s="3">
        <v>191.88</v>
      </c>
      <c r="W924">
        <v>6</v>
      </c>
      <c r="X924" s="2">
        <v>0</v>
      </c>
      <c r="Y924" s="13">
        <v>19.187999999999999</v>
      </c>
      <c r="Z924" s="2">
        <f>Y924/V924</f>
        <v>9.9999999999999992E-2</v>
      </c>
    </row>
    <row r="925" spans="1:26" x14ac:dyDescent="0.25">
      <c r="A925">
        <v>1902</v>
      </c>
      <c r="B925" t="s">
        <v>4607</v>
      </c>
      <c r="C925" s="1">
        <v>42602</v>
      </c>
      <c r="D925">
        <f>YEAR(C925)</f>
        <v>2016</v>
      </c>
      <c r="E925">
        <f>MONTH(C925)</f>
        <v>8</v>
      </c>
      <c r="F925" t="str">
        <f>TEXT(Table1[[#This Row],[Order Date]],"mmm")</f>
        <v>Aug</v>
      </c>
      <c r="G925" t="str">
        <f>TEXT(Table1[[#This Row],[Order Date]],"ddd")</f>
        <v>Sat</v>
      </c>
      <c r="H925" s="1">
        <v>42605</v>
      </c>
      <c r="I925" t="s">
        <v>185</v>
      </c>
      <c r="J925" t="s">
        <v>924</v>
      </c>
      <c r="K925" t="s">
        <v>925</v>
      </c>
      <c r="L925" t="s">
        <v>101</v>
      </c>
      <c r="M925" t="s">
        <v>26</v>
      </c>
      <c r="N925" t="s">
        <v>873</v>
      </c>
      <c r="O925" t="s">
        <v>235</v>
      </c>
      <c r="P925">
        <v>48205</v>
      </c>
      <c r="Q925" t="s">
        <v>104</v>
      </c>
      <c r="R925" t="s">
        <v>4608</v>
      </c>
      <c r="S925" t="s">
        <v>70</v>
      </c>
      <c r="T925" t="s">
        <v>71</v>
      </c>
      <c r="U925" t="s">
        <v>4609</v>
      </c>
      <c r="V925" s="3">
        <v>14.78</v>
      </c>
      <c r="W925">
        <v>2</v>
      </c>
      <c r="X925" s="2">
        <v>0</v>
      </c>
      <c r="Y925" s="13">
        <v>3.9906000000000001</v>
      </c>
      <c r="Z925" s="2">
        <f>Y925/V925</f>
        <v>0.27</v>
      </c>
    </row>
    <row r="926" spans="1:26" x14ac:dyDescent="0.25">
      <c r="A926">
        <v>1903</v>
      </c>
      <c r="B926" t="s">
        <v>4610</v>
      </c>
      <c r="C926" s="1">
        <v>43029</v>
      </c>
      <c r="D926">
        <f>YEAR(C926)</f>
        <v>2017</v>
      </c>
      <c r="E926">
        <f>MONTH(C926)</f>
        <v>10</v>
      </c>
      <c r="F926" t="str">
        <f>TEXT(Table1[[#This Row],[Order Date]],"mmm")</f>
        <v>Oct</v>
      </c>
      <c r="G926" t="str">
        <f>TEXT(Table1[[#This Row],[Order Date]],"ddd")</f>
        <v>Sat</v>
      </c>
      <c r="H926" s="1">
        <v>43030</v>
      </c>
      <c r="I926" t="s">
        <v>185</v>
      </c>
      <c r="J926" t="s">
        <v>3761</v>
      </c>
      <c r="K926" t="s">
        <v>3762</v>
      </c>
      <c r="L926" t="s">
        <v>40</v>
      </c>
      <c r="M926" t="s">
        <v>26</v>
      </c>
      <c r="N926" t="s">
        <v>311</v>
      </c>
      <c r="O926" t="s">
        <v>413</v>
      </c>
      <c r="P926">
        <v>97477</v>
      </c>
      <c r="Q926" t="s">
        <v>43</v>
      </c>
      <c r="R926" t="s">
        <v>2481</v>
      </c>
      <c r="S926" t="s">
        <v>45</v>
      </c>
      <c r="T926" t="s">
        <v>89</v>
      </c>
      <c r="U926" t="s">
        <v>2482</v>
      </c>
      <c r="V926" s="3">
        <v>5.1840000000000002</v>
      </c>
      <c r="W926">
        <v>1</v>
      </c>
      <c r="X926" s="2">
        <v>0.2</v>
      </c>
      <c r="Y926" s="13">
        <v>1.8144</v>
      </c>
      <c r="Z926" s="2">
        <f>Y926/V926</f>
        <v>0.35</v>
      </c>
    </row>
    <row r="927" spans="1:26" x14ac:dyDescent="0.25">
      <c r="A927">
        <v>1906</v>
      </c>
      <c r="B927" t="s">
        <v>4613</v>
      </c>
      <c r="C927" s="1">
        <v>43029</v>
      </c>
      <c r="D927">
        <f>YEAR(C927)</f>
        <v>2017</v>
      </c>
      <c r="E927">
        <f>MONTH(C927)</f>
        <v>10</v>
      </c>
      <c r="F927" t="str">
        <f>TEXT(Table1[[#This Row],[Order Date]],"mmm")</f>
        <v>Oct</v>
      </c>
      <c r="G927" t="str">
        <f>TEXT(Table1[[#This Row],[Order Date]],"ddd")</f>
        <v>Sat</v>
      </c>
      <c r="H927" s="1">
        <v>43032</v>
      </c>
      <c r="I927" t="s">
        <v>185</v>
      </c>
      <c r="J927" t="s">
        <v>4614</v>
      </c>
      <c r="K927" t="s">
        <v>4615</v>
      </c>
      <c r="L927" t="s">
        <v>40</v>
      </c>
      <c r="M927" t="s">
        <v>26</v>
      </c>
      <c r="N927" t="s">
        <v>4270</v>
      </c>
      <c r="O927" t="s">
        <v>251</v>
      </c>
      <c r="P927">
        <v>46203</v>
      </c>
      <c r="Q927" t="s">
        <v>104</v>
      </c>
      <c r="R927" t="s">
        <v>1602</v>
      </c>
      <c r="S927" t="s">
        <v>45</v>
      </c>
      <c r="T927" t="s">
        <v>58</v>
      </c>
      <c r="U927" t="s">
        <v>1603</v>
      </c>
      <c r="V927" s="3">
        <v>909.12</v>
      </c>
      <c r="W927">
        <v>8</v>
      </c>
      <c r="X927" s="2">
        <v>0</v>
      </c>
      <c r="Y927" s="13">
        <v>9.0912000000000006</v>
      </c>
      <c r="Z927" s="2">
        <f>Y927/V927</f>
        <v>0.01</v>
      </c>
    </row>
    <row r="928" spans="1:26" x14ac:dyDescent="0.25">
      <c r="A928">
        <v>1907</v>
      </c>
      <c r="B928" t="s">
        <v>4616</v>
      </c>
      <c r="C928" s="1">
        <v>42507</v>
      </c>
      <c r="D928">
        <f>YEAR(C928)</f>
        <v>2016</v>
      </c>
      <c r="E928">
        <f>MONTH(C928)</f>
        <v>5</v>
      </c>
      <c r="F928" t="str">
        <f>TEXT(Table1[[#This Row],[Order Date]],"mmm")</f>
        <v>May</v>
      </c>
      <c r="G928" t="str">
        <f>TEXT(Table1[[#This Row],[Order Date]],"ddd")</f>
        <v>Tue</v>
      </c>
      <c r="H928" s="1">
        <v>42511</v>
      </c>
      <c r="I928" t="s">
        <v>49</v>
      </c>
      <c r="J928" t="s">
        <v>4401</v>
      </c>
      <c r="K928" t="s">
        <v>4402</v>
      </c>
      <c r="L928" t="s">
        <v>40</v>
      </c>
      <c r="M928" t="s">
        <v>26</v>
      </c>
      <c r="N928" t="s">
        <v>4617</v>
      </c>
      <c r="O928" t="s">
        <v>53</v>
      </c>
      <c r="P928">
        <v>32712</v>
      </c>
      <c r="Q928" t="s">
        <v>29</v>
      </c>
      <c r="R928" t="s">
        <v>4618</v>
      </c>
      <c r="S928" t="s">
        <v>45</v>
      </c>
      <c r="T928" t="s">
        <v>74</v>
      </c>
      <c r="U928" t="s">
        <v>4619</v>
      </c>
      <c r="V928" s="3">
        <v>2.952</v>
      </c>
      <c r="W928">
        <v>2</v>
      </c>
      <c r="X928" s="2">
        <v>0.7</v>
      </c>
      <c r="Y928" s="13">
        <v>-2.1648000000000001</v>
      </c>
      <c r="Z928" s="2">
        <f>Y928/V928</f>
        <v>-0.73333333333333339</v>
      </c>
    </row>
    <row r="929" spans="1:26" x14ac:dyDescent="0.25">
      <c r="A929">
        <v>1909</v>
      </c>
      <c r="B929" t="s">
        <v>4620</v>
      </c>
      <c r="C929" s="1">
        <v>42038</v>
      </c>
      <c r="D929">
        <f>YEAR(C929)</f>
        <v>2015</v>
      </c>
      <c r="E929">
        <f>MONTH(C929)</f>
        <v>2</v>
      </c>
      <c r="F929" t="str">
        <f>TEXT(Table1[[#This Row],[Order Date]],"mmm")</f>
        <v>Feb</v>
      </c>
      <c r="G929" t="str">
        <f>TEXT(Table1[[#This Row],[Order Date]],"ddd")</f>
        <v>Tue</v>
      </c>
      <c r="H929" s="1">
        <v>42039</v>
      </c>
      <c r="I929" t="s">
        <v>185</v>
      </c>
      <c r="J929" t="s">
        <v>3752</v>
      </c>
      <c r="K929" t="s">
        <v>3753</v>
      </c>
      <c r="L929" t="s">
        <v>40</v>
      </c>
      <c r="M929" t="s">
        <v>26</v>
      </c>
      <c r="N929" t="s">
        <v>41</v>
      </c>
      <c r="O929" t="s">
        <v>42</v>
      </c>
      <c r="P929">
        <v>90008</v>
      </c>
      <c r="Q929" t="s">
        <v>43</v>
      </c>
      <c r="R929" t="s">
        <v>4621</v>
      </c>
      <c r="S929" t="s">
        <v>31</v>
      </c>
      <c r="T929" t="s">
        <v>64</v>
      </c>
      <c r="U929" t="s">
        <v>4622</v>
      </c>
      <c r="V929" s="3">
        <v>136.91999999999999</v>
      </c>
      <c r="W929">
        <v>4</v>
      </c>
      <c r="X929" s="2">
        <v>0</v>
      </c>
      <c r="Y929" s="13">
        <v>41.076000000000001</v>
      </c>
      <c r="Z929" s="2">
        <f>Y929/V929</f>
        <v>0.30000000000000004</v>
      </c>
    </row>
    <row r="930" spans="1:26" x14ac:dyDescent="0.25">
      <c r="A930">
        <v>1910</v>
      </c>
      <c r="B930" t="s">
        <v>4623</v>
      </c>
      <c r="C930" s="1">
        <v>43087</v>
      </c>
      <c r="D930">
        <f>YEAR(C930)</f>
        <v>2017</v>
      </c>
      <c r="E930">
        <f>MONTH(C930)</f>
        <v>12</v>
      </c>
      <c r="F930" t="str">
        <f>TEXT(Table1[[#This Row],[Order Date]],"mmm")</f>
        <v>Dec</v>
      </c>
      <c r="G930" t="str">
        <f>TEXT(Table1[[#This Row],[Order Date]],"ddd")</f>
        <v>Mon</v>
      </c>
      <c r="H930" s="1">
        <v>43092</v>
      </c>
      <c r="I930" t="s">
        <v>49</v>
      </c>
      <c r="J930" t="s">
        <v>4624</v>
      </c>
      <c r="K930" t="s">
        <v>4625</v>
      </c>
      <c r="L930" t="s">
        <v>25</v>
      </c>
      <c r="M930" t="s">
        <v>26</v>
      </c>
      <c r="N930" t="s">
        <v>2306</v>
      </c>
      <c r="O930" t="s">
        <v>264</v>
      </c>
      <c r="P930">
        <v>11572</v>
      </c>
      <c r="Q930" t="s">
        <v>145</v>
      </c>
      <c r="R930" t="s">
        <v>4626</v>
      </c>
      <c r="S930" t="s">
        <v>31</v>
      </c>
      <c r="T930" t="s">
        <v>64</v>
      </c>
      <c r="U930" t="s">
        <v>4627</v>
      </c>
      <c r="V930" s="3">
        <v>18.96</v>
      </c>
      <c r="W930">
        <v>2</v>
      </c>
      <c r="X930" s="2">
        <v>0</v>
      </c>
      <c r="Y930" s="13">
        <v>8.532</v>
      </c>
      <c r="Z930" s="2">
        <f>Y930/V930</f>
        <v>0.44999999999999996</v>
      </c>
    </row>
    <row r="931" spans="1:26" x14ac:dyDescent="0.25">
      <c r="A931">
        <v>1911</v>
      </c>
      <c r="B931" t="s">
        <v>4628</v>
      </c>
      <c r="C931" s="1">
        <v>42689</v>
      </c>
      <c r="D931">
        <f>YEAR(C931)</f>
        <v>2016</v>
      </c>
      <c r="E931">
        <f>MONTH(C931)</f>
        <v>11</v>
      </c>
      <c r="F931" t="str">
        <f>TEXT(Table1[[#This Row],[Order Date]],"mmm")</f>
        <v>Nov</v>
      </c>
      <c r="G931" t="str">
        <f>TEXT(Table1[[#This Row],[Order Date]],"ddd")</f>
        <v>Tue</v>
      </c>
      <c r="H931" s="1">
        <v>42696</v>
      </c>
      <c r="I931" t="s">
        <v>49</v>
      </c>
      <c r="J931" t="s">
        <v>348</v>
      </c>
      <c r="K931" t="s">
        <v>349</v>
      </c>
      <c r="L931" t="s">
        <v>40</v>
      </c>
      <c r="M931" t="s">
        <v>26</v>
      </c>
      <c r="N931" t="s">
        <v>41</v>
      </c>
      <c r="O931" t="s">
        <v>42</v>
      </c>
      <c r="P931">
        <v>90008</v>
      </c>
      <c r="Q931" t="s">
        <v>43</v>
      </c>
      <c r="R931" t="s">
        <v>900</v>
      </c>
      <c r="S931" t="s">
        <v>70</v>
      </c>
      <c r="T931" t="s">
        <v>158</v>
      </c>
      <c r="U931" t="s">
        <v>1757</v>
      </c>
      <c r="V931" s="3">
        <v>99.39</v>
      </c>
      <c r="W931">
        <v>3</v>
      </c>
      <c r="X931" s="2">
        <v>0</v>
      </c>
      <c r="Y931" s="13">
        <v>40.749899999999997</v>
      </c>
      <c r="Z931" s="2">
        <f>Y931/V931</f>
        <v>0.41</v>
      </c>
    </row>
    <row r="932" spans="1:26" x14ac:dyDescent="0.25">
      <c r="A932">
        <v>1912</v>
      </c>
      <c r="B932" t="s">
        <v>4629</v>
      </c>
      <c r="C932" s="1">
        <v>42919</v>
      </c>
      <c r="D932">
        <f>YEAR(C932)</f>
        <v>2017</v>
      </c>
      <c r="E932">
        <f>MONTH(C932)</f>
        <v>7</v>
      </c>
      <c r="F932" t="str">
        <f>TEXT(Table1[[#This Row],[Order Date]],"mmm")</f>
        <v>Jul</v>
      </c>
      <c r="G932" t="str">
        <f>TEXT(Table1[[#This Row],[Order Date]],"ddd")</f>
        <v>Mon</v>
      </c>
      <c r="H932" s="1">
        <v>42922</v>
      </c>
      <c r="I932" t="s">
        <v>22</v>
      </c>
      <c r="J932" t="s">
        <v>3212</v>
      </c>
      <c r="K932" t="s">
        <v>3213</v>
      </c>
      <c r="L932" t="s">
        <v>40</v>
      </c>
      <c r="M932" t="s">
        <v>26</v>
      </c>
      <c r="N932" t="s">
        <v>181</v>
      </c>
      <c r="O932" t="s">
        <v>103</v>
      </c>
      <c r="P932">
        <v>77041</v>
      </c>
      <c r="Q932" t="s">
        <v>104</v>
      </c>
      <c r="R932" t="s">
        <v>4630</v>
      </c>
      <c r="S932" t="s">
        <v>45</v>
      </c>
      <c r="T932" t="s">
        <v>89</v>
      </c>
      <c r="U932" t="s">
        <v>4631</v>
      </c>
      <c r="V932" s="3">
        <v>273.89600000000002</v>
      </c>
      <c r="W932">
        <v>7</v>
      </c>
      <c r="X932" s="2">
        <v>0.2</v>
      </c>
      <c r="Y932" s="13">
        <v>92.439899999999994</v>
      </c>
      <c r="Z932" s="2">
        <f>Y932/V932</f>
        <v>0.33749999999999997</v>
      </c>
    </row>
    <row r="933" spans="1:26" x14ac:dyDescent="0.25">
      <c r="A933">
        <v>1914</v>
      </c>
      <c r="B933" t="s">
        <v>4632</v>
      </c>
      <c r="C933" s="1">
        <v>41654</v>
      </c>
      <c r="D933">
        <f>YEAR(C933)</f>
        <v>2014</v>
      </c>
      <c r="E933">
        <f>MONTH(C933)</f>
        <v>1</v>
      </c>
      <c r="F933" t="str">
        <f>TEXT(Table1[[#This Row],[Order Date]],"mmm")</f>
        <v>Jan</v>
      </c>
      <c r="G933" t="str">
        <f>TEXT(Table1[[#This Row],[Order Date]],"ddd")</f>
        <v>Wed</v>
      </c>
      <c r="H933" s="1">
        <v>41656</v>
      </c>
      <c r="I933" t="s">
        <v>185</v>
      </c>
      <c r="J933" t="s">
        <v>4633</v>
      </c>
      <c r="K933" t="s">
        <v>4634</v>
      </c>
      <c r="L933" t="s">
        <v>25</v>
      </c>
      <c r="M933" t="s">
        <v>26</v>
      </c>
      <c r="N933" t="s">
        <v>3188</v>
      </c>
      <c r="O933" t="s">
        <v>1258</v>
      </c>
      <c r="P933">
        <v>30076</v>
      </c>
      <c r="Q933" t="s">
        <v>29</v>
      </c>
      <c r="R933" t="s">
        <v>1010</v>
      </c>
      <c r="S933" t="s">
        <v>70</v>
      </c>
      <c r="T933" t="s">
        <v>158</v>
      </c>
      <c r="U933" t="s">
        <v>1011</v>
      </c>
      <c r="V933" s="3">
        <v>149.94999999999999</v>
      </c>
      <c r="W933">
        <v>5</v>
      </c>
      <c r="X933" s="2">
        <v>0</v>
      </c>
      <c r="Y933" s="13">
        <v>65.977999999999994</v>
      </c>
      <c r="Z933" s="2">
        <f>Y933/V933</f>
        <v>0.44</v>
      </c>
    </row>
    <row r="934" spans="1:26" x14ac:dyDescent="0.25">
      <c r="A934">
        <v>1918</v>
      </c>
      <c r="B934" t="s">
        <v>4637</v>
      </c>
      <c r="C934" s="1">
        <v>42316</v>
      </c>
      <c r="D934">
        <f>YEAR(C934)</f>
        <v>2015</v>
      </c>
      <c r="E934">
        <f>MONTH(C934)</f>
        <v>11</v>
      </c>
      <c r="F934" t="str">
        <f>TEXT(Table1[[#This Row],[Order Date]],"mmm")</f>
        <v>Nov</v>
      </c>
      <c r="G934" t="str">
        <f>TEXT(Table1[[#This Row],[Order Date]],"ddd")</f>
        <v>Sun</v>
      </c>
      <c r="H934" s="1">
        <v>42322</v>
      </c>
      <c r="I934" t="s">
        <v>49</v>
      </c>
      <c r="J934" t="s">
        <v>3739</v>
      </c>
      <c r="K934" t="s">
        <v>3740</v>
      </c>
      <c r="L934" t="s">
        <v>25</v>
      </c>
      <c r="M934" t="s">
        <v>26</v>
      </c>
      <c r="N934" t="s">
        <v>606</v>
      </c>
      <c r="O934" t="s">
        <v>1231</v>
      </c>
      <c r="P934">
        <v>2038</v>
      </c>
      <c r="Q934" t="s">
        <v>145</v>
      </c>
      <c r="R934" t="s">
        <v>1451</v>
      </c>
      <c r="S934" t="s">
        <v>45</v>
      </c>
      <c r="T934" t="s">
        <v>67</v>
      </c>
      <c r="U934" t="s">
        <v>1452</v>
      </c>
      <c r="V934" s="3">
        <v>11.65</v>
      </c>
      <c r="W934">
        <v>5</v>
      </c>
      <c r="X934" s="2">
        <v>0</v>
      </c>
      <c r="Y934" s="13">
        <v>3.3784999999999998</v>
      </c>
      <c r="Z934" s="2">
        <f>Y934/V934</f>
        <v>0.28999999999999998</v>
      </c>
    </row>
    <row r="935" spans="1:26" x14ac:dyDescent="0.25">
      <c r="A935">
        <v>1919</v>
      </c>
      <c r="B935" t="s">
        <v>4638</v>
      </c>
      <c r="C935" s="1">
        <v>42307</v>
      </c>
      <c r="D935">
        <f>YEAR(C935)</f>
        <v>2015</v>
      </c>
      <c r="E935">
        <f>MONTH(C935)</f>
        <v>10</v>
      </c>
      <c r="F935" t="str">
        <f>TEXT(Table1[[#This Row],[Order Date]],"mmm")</f>
        <v>Oct</v>
      </c>
      <c r="G935" t="str">
        <f>TEXT(Table1[[#This Row],[Order Date]],"ddd")</f>
        <v>Fri</v>
      </c>
      <c r="H935" s="1">
        <v>42309</v>
      </c>
      <c r="I935" t="s">
        <v>22</v>
      </c>
      <c r="J935" t="s">
        <v>4472</v>
      </c>
      <c r="K935" t="s">
        <v>4473</v>
      </c>
      <c r="L935" t="s">
        <v>101</v>
      </c>
      <c r="M935" t="s">
        <v>26</v>
      </c>
      <c r="N935" t="s">
        <v>873</v>
      </c>
      <c r="O935" t="s">
        <v>235</v>
      </c>
      <c r="P935">
        <v>48227</v>
      </c>
      <c r="Q935" t="s">
        <v>104</v>
      </c>
      <c r="R935" t="s">
        <v>4639</v>
      </c>
      <c r="S935" t="s">
        <v>70</v>
      </c>
      <c r="T935" t="s">
        <v>71</v>
      </c>
      <c r="U935" t="s">
        <v>4640</v>
      </c>
      <c r="V935" s="3">
        <v>299.89999999999998</v>
      </c>
      <c r="W935">
        <v>2</v>
      </c>
      <c r="X935" s="2">
        <v>0</v>
      </c>
      <c r="Y935" s="13">
        <v>74.974999999999994</v>
      </c>
      <c r="Z935" s="2">
        <f>Y935/V935</f>
        <v>0.25</v>
      </c>
    </row>
    <row r="936" spans="1:26" x14ac:dyDescent="0.25">
      <c r="A936">
        <v>1920</v>
      </c>
      <c r="B936" t="s">
        <v>4641</v>
      </c>
      <c r="C936" s="1">
        <v>42964</v>
      </c>
      <c r="D936">
        <f>YEAR(C936)</f>
        <v>2017</v>
      </c>
      <c r="E936">
        <f>MONTH(C936)</f>
        <v>8</v>
      </c>
      <c r="F936" t="str">
        <f>TEXT(Table1[[#This Row],[Order Date]],"mmm")</f>
        <v>Aug</v>
      </c>
      <c r="G936" t="str">
        <f>TEXT(Table1[[#This Row],[Order Date]],"ddd")</f>
        <v>Thu</v>
      </c>
      <c r="H936" s="1">
        <v>42966</v>
      </c>
      <c r="I936" t="s">
        <v>185</v>
      </c>
      <c r="J936" t="s">
        <v>4642</v>
      </c>
      <c r="K936" t="s">
        <v>4643</v>
      </c>
      <c r="L936" t="s">
        <v>40</v>
      </c>
      <c r="M936" t="s">
        <v>26</v>
      </c>
      <c r="N936" t="s">
        <v>4000</v>
      </c>
      <c r="O936" t="s">
        <v>264</v>
      </c>
      <c r="P936">
        <v>13601</v>
      </c>
      <c r="Q936" t="s">
        <v>145</v>
      </c>
      <c r="R936" t="s">
        <v>4644</v>
      </c>
      <c r="S936" t="s">
        <v>45</v>
      </c>
      <c r="T936" t="s">
        <v>74</v>
      </c>
      <c r="U936" t="s">
        <v>4645</v>
      </c>
      <c r="V936" s="3">
        <v>895.92</v>
      </c>
      <c r="W936">
        <v>5</v>
      </c>
      <c r="X936" s="2">
        <v>0.2</v>
      </c>
      <c r="Y936" s="13">
        <v>302.37299999999999</v>
      </c>
      <c r="Z936" s="2">
        <f>Y936/V936</f>
        <v>0.33750000000000002</v>
      </c>
    </row>
    <row r="937" spans="1:26" x14ac:dyDescent="0.25">
      <c r="A937">
        <v>1922</v>
      </c>
      <c r="B937" t="s">
        <v>4648</v>
      </c>
      <c r="C937" s="1">
        <v>42280</v>
      </c>
      <c r="D937">
        <f>YEAR(C937)</f>
        <v>2015</v>
      </c>
      <c r="E937">
        <f>MONTH(C937)</f>
        <v>10</v>
      </c>
      <c r="F937" t="str">
        <f>TEXT(Table1[[#This Row],[Order Date]],"mmm")</f>
        <v>Oct</v>
      </c>
      <c r="G937" t="str">
        <f>TEXT(Table1[[#This Row],[Order Date]],"ddd")</f>
        <v>Sat</v>
      </c>
      <c r="H937" s="1">
        <v>42286</v>
      </c>
      <c r="I937" t="s">
        <v>49</v>
      </c>
      <c r="J937" t="s">
        <v>766</v>
      </c>
      <c r="K937" t="s">
        <v>767</v>
      </c>
      <c r="L937" t="s">
        <v>40</v>
      </c>
      <c r="M937" t="s">
        <v>26</v>
      </c>
      <c r="N937" t="s">
        <v>4649</v>
      </c>
      <c r="O937" t="s">
        <v>144</v>
      </c>
      <c r="P937">
        <v>19601</v>
      </c>
      <c r="Q937" t="s">
        <v>145</v>
      </c>
      <c r="R937" t="s">
        <v>4650</v>
      </c>
      <c r="S937" t="s">
        <v>45</v>
      </c>
      <c r="T937" t="s">
        <v>58</v>
      </c>
      <c r="U937" t="s">
        <v>2609</v>
      </c>
      <c r="V937" s="3">
        <v>15.007999999999999</v>
      </c>
      <c r="W937">
        <v>2</v>
      </c>
      <c r="X937" s="2">
        <v>0.2</v>
      </c>
      <c r="Y937" s="13">
        <v>1.5007999999999999</v>
      </c>
      <c r="Z937" s="2">
        <f>Y937/V937</f>
        <v>0.1</v>
      </c>
    </row>
    <row r="938" spans="1:26" x14ac:dyDescent="0.25">
      <c r="A938">
        <v>1923</v>
      </c>
      <c r="B938" t="s">
        <v>4651</v>
      </c>
      <c r="C938" s="1">
        <v>42559</v>
      </c>
      <c r="D938">
        <f>YEAR(C938)</f>
        <v>2016</v>
      </c>
      <c r="E938">
        <f>MONTH(C938)</f>
        <v>7</v>
      </c>
      <c r="F938" t="str">
        <f>TEXT(Table1[[#This Row],[Order Date]],"mmm")</f>
        <v>Jul</v>
      </c>
      <c r="G938" t="str">
        <f>TEXT(Table1[[#This Row],[Order Date]],"ddd")</f>
        <v>Fri</v>
      </c>
      <c r="H938" s="1">
        <v>42561</v>
      </c>
      <c r="I938" t="s">
        <v>22</v>
      </c>
      <c r="J938" t="s">
        <v>4652</v>
      </c>
      <c r="K938" t="s">
        <v>4653</v>
      </c>
      <c r="L938" t="s">
        <v>40</v>
      </c>
      <c r="M938" t="s">
        <v>26</v>
      </c>
      <c r="N938" t="s">
        <v>1117</v>
      </c>
      <c r="O938" t="s">
        <v>103</v>
      </c>
      <c r="P938">
        <v>76017</v>
      </c>
      <c r="Q938" t="s">
        <v>104</v>
      </c>
      <c r="R938" t="s">
        <v>4654</v>
      </c>
      <c r="S938" t="s">
        <v>70</v>
      </c>
      <c r="T938" t="s">
        <v>71</v>
      </c>
      <c r="U938" t="s">
        <v>4655</v>
      </c>
      <c r="V938" s="3">
        <v>863.64</v>
      </c>
      <c r="W938">
        <v>9</v>
      </c>
      <c r="X938" s="2">
        <v>0.2</v>
      </c>
      <c r="Y938" s="13">
        <v>107.955</v>
      </c>
      <c r="Z938" s="2">
        <f>Y938/V938</f>
        <v>0.125</v>
      </c>
    </row>
    <row r="939" spans="1:26" x14ac:dyDescent="0.25">
      <c r="A939">
        <v>1925</v>
      </c>
      <c r="B939" t="s">
        <v>4656</v>
      </c>
      <c r="C939" s="1">
        <v>43074</v>
      </c>
      <c r="D939">
        <f>YEAR(C939)</f>
        <v>2017</v>
      </c>
      <c r="E939">
        <f>MONTH(C939)</f>
        <v>12</v>
      </c>
      <c r="F939" t="str">
        <f>TEXT(Table1[[#This Row],[Order Date]],"mmm")</f>
        <v>Dec</v>
      </c>
      <c r="G939" t="str">
        <f>TEXT(Table1[[#This Row],[Order Date]],"ddd")</f>
        <v>Tue</v>
      </c>
      <c r="H939" s="1">
        <v>43076</v>
      </c>
      <c r="I939" t="s">
        <v>22</v>
      </c>
      <c r="J939" t="s">
        <v>2198</v>
      </c>
      <c r="K939" t="s">
        <v>2199</v>
      </c>
      <c r="L939" t="s">
        <v>25</v>
      </c>
      <c r="M939" t="s">
        <v>26</v>
      </c>
      <c r="N939" t="s">
        <v>941</v>
      </c>
      <c r="O939" t="s">
        <v>42</v>
      </c>
      <c r="P939">
        <v>92024</v>
      </c>
      <c r="Q939" t="s">
        <v>43</v>
      </c>
      <c r="R939" t="s">
        <v>1308</v>
      </c>
      <c r="S939" t="s">
        <v>45</v>
      </c>
      <c r="T939" t="s">
        <v>89</v>
      </c>
      <c r="U939" t="s">
        <v>1309</v>
      </c>
      <c r="V939" s="3">
        <v>92.94</v>
      </c>
      <c r="W939">
        <v>3</v>
      </c>
      <c r="X939" s="2">
        <v>0</v>
      </c>
      <c r="Y939" s="13">
        <v>41.823</v>
      </c>
      <c r="Z939" s="2">
        <f>Y939/V939</f>
        <v>0.45</v>
      </c>
    </row>
    <row r="940" spans="1:26" x14ac:dyDescent="0.25">
      <c r="A940">
        <v>1926</v>
      </c>
      <c r="B940" t="s">
        <v>4657</v>
      </c>
      <c r="C940" s="1">
        <v>42803</v>
      </c>
      <c r="D940">
        <f>YEAR(C940)</f>
        <v>2017</v>
      </c>
      <c r="E940">
        <f>MONTH(C940)</f>
        <v>3</v>
      </c>
      <c r="F940" t="str">
        <f>TEXT(Table1[[#This Row],[Order Date]],"mmm")</f>
        <v>Mar</v>
      </c>
      <c r="G940" t="str">
        <f>TEXT(Table1[[#This Row],[Order Date]],"ddd")</f>
        <v>Thu</v>
      </c>
      <c r="H940" s="1">
        <v>42807</v>
      </c>
      <c r="I940" t="s">
        <v>49</v>
      </c>
      <c r="J940" t="s">
        <v>2854</v>
      </c>
      <c r="K940" t="s">
        <v>2855</v>
      </c>
      <c r="L940" t="s">
        <v>40</v>
      </c>
      <c r="M940" t="s">
        <v>26</v>
      </c>
      <c r="N940" t="s">
        <v>126</v>
      </c>
      <c r="O940" t="s">
        <v>42</v>
      </c>
      <c r="P940">
        <v>94110</v>
      </c>
      <c r="Q940" t="s">
        <v>43</v>
      </c>
      <c r="R940" t="s">
        <v>1166</v>
      </c>
      <c r="S940" t="s">
        <v>70</v>
      </c>
      <c r="T940" t="s">
        <v>158</v>
      </c>
      <c r="U940" t="s">
        <v>1167</v>
      </c>
      <c r="V940" s="3">
        <v>199.98</v>
      </c>
      <c r="W940">
        <v>2</v>
      </c>
      <c r="X940" s="2">
        <v>0</v>
      </c>
      <c r="Y940" s="13">
        <v>69.992999999999995</v>
      </c>
      <c r="Z940" s="2">
        <f>Y940/V940</f>
        <v>0.35</v>
      </c>
    </row>
    <row r="941" spans="1:26" x14ac:dyDescent="0.25">
      <c r="A941">
        <v>1927</v>
      </c>
      <c r="B941" t="s">
        <v>4658</v>
      </c>
      <c r="C941" s="1">
        <v>42530</v>
      </c>
      <c r="D941">
        <f>YEAR(C941)</f>
        <v>2016</v>
      </c>
      <c r="E941">
        <f>MONTH(C941)</f>
        <v>6</v>
      </c>
      <c r="F941" t="str">
        <f>TEXT(Table1[[#This Row],[Order Date]],"mmm")</f>
        <v>Jun</v>
      </c>
      <c r="G941" t="str">
        <f>TEXT(Table1[[#This Row],[Order Date]],"ddd")</f>
        <v>Thu</v>
      </c>
      <c r="H941" s="1">
        <v>42536</v>
      </c>
      <c r="I941" t="s">
        <v>49</v>
      </c>
      <c r="J941" t="s">
        <v>3382</v>
      </c>
      <c r="K941" t="s">
        <v>3383</v>
      </c>
      <c r="L941" t="s">
        <v>25</v>
      </c>
      <c r="M941" t="s">
        <v>26</v>
      </c>
      <c r="N941" t="s">
        <v>41</v>
      </c>
      <c r="O941" t="s">
        <v>42</v>
      </c>
      <c r="P941">
        <v>90045</v>
      </c>
      <c r="Q941" t="s">
        <v>43</v>
      </c>
      <c r="R941" t="s">
        <v>4659</v>
      </c>
      <c r="S941" t="s">
        <v>70</v>
      </c>
      <c r="T941" t="s">
        <v>71</v>
      </c>
      <c r="U941" t="s">
        <v>4660</v>
      </c>
      <c r="V941" s="3">
        <v>177.48</v>
      </c>
      <c r="W941">
        <v>3</v>
      </c>
      <c r="X941" s="2">
        <v>0.2</v>
      </c>
      <c r="Y941" s="13">
        <v>19.9665</v>
      </c>
      <c r="Z941" s="2">
        <f>Y941/V941</f>
        <v>0.1125</v>
      </c>
    </row>
    <row r="942" spans="1:26" x14ac:dyDescent="0.25">
      <c r="A942">
        <v>1928</v>
      </c>
      <c r="B942" t="s">
        <v>4661</v>
      </c>
      <c r="C942" s="1">
        <v>43067</v>
      </c>
      <c r="D942">
        <f>YEAR(C942)</f>
        <v>2017</v>
      </c>
      <c r="E942">
        <f>MONTH(C942)</f>
        <v>11</v>
      </c>
      <c r="F942" t="str">
        <f>TEXT(Table1[[#This Row],[Order Date]],"mmm")</f>
        <v>Nov</v>
      </c>
      <c r="G942" t="str">
        <f>TEXT(Table1[[#This Row],[Order Date]],"ddd")</f>
        <v>Tue</v>
      </c>
      <c r="H942" s="1">
        <v>43070</v>
      </c>
      <c r="I942" t="s">
        <v>185</v>
      </c>
      <c r="J942" t="s">
        <v>2459</v>
      </c>
      <c r="K942" t="s">
        <v>2460</v>
      </c>
      <c r="L942" t="s">
        <v>25</v>
      </c>
      <c r="M942" t="s">
        <v>26</v>
      </c>
      <c r="N942" t="s">
        <v>800</v>
      </c>
      <c r="O942" t="s">
        <v>450</v>
      </c>
      <c r="P942">
        <v>80219</v>
      </c>
      <c r="Q942" t="s">
        <v>43</v>
      </c>
      <c r="R942" t="s">
        <v>1597</v>
      </c>
      <c r="S942" t="s">
        <v>45</v>
      </c>
      <c r="T942" t="s">
        <v>89</v>
      </c>
      <c r="U942" t="s">
        <v>1598</v>
      </c>
      <c r="V942" s="3">
        <v>88.768000000000001</v>
      </c>
      <c r="W942">
        <v>2</v>
      </c>
      <c r="X942" s="2">
        <v>0.2</v>
      </c>
      <c r="Y942" s="13">
        <v>31.0688</v>
      </c>
      <c r="Z942" s="2">
        <f>Y942/V942</f>
        <v>0.35</v>
      </c>
    </row>
    <row r="943" spans="1:26" x14ac:dyDescent="0.25">
      <c r="A943">
        <v>1929</v>
      </c>
      <c r="B943" t="s">
        <v>4662</v>
      </c>
      <c r="C943" s="1">
        <v>42810</v>
      </c>
      <c r="D943">
        <f>YEAR(C943)</f>
        <v>2017</v>
      </c>
      <c r="E943">
        <f>MONTH(C943)</f>
        <v>3</v>
      </c>
      <c r="F943" t="str">
        <f>TEXT(Table1[[#This Row],[Order Date]],"mmm")</f>
        <v>Mar</v>
      </c>
      <c r="G943" t="str">
        <f>TEXT(Table1[[#This Row],[Order Date]],"ddd")</f>
        <v>Thu</v>
      </c>
      <c r="H943" s="1">
        <v>42812</v>
      </c>
      <c r="I943" t="s">
        <v>22</v>
      </c>
      <c r="J943" t="s">
        <v>778</v>
      </c>
      <c r="K943" t="s">
        <v>779</v>
      </c>
      <c r="L943" t="s">
        <v>101</v>
      </c>
      <c r="M943" t="s">
        <v>26</v>
      </c>
      <c r="N943" t="s">
        <v>94</v>
      </c>
      <c r="O943" t="s">
        <v>95</v>
      </c>
      <c r="P943">
        <v>98105</v>
      </c>
      <c r="Q943" t="s">
        <v>43</v>
      </c>
      <c r="R943" t="s">
        <v>4663</v>
      </c>
      <c r="S943" t="s">
        <v>45</v>
      </c>
      <c r="T943" t="s">
        <v>89</v>
      </c>
      <c r="U943" t="s">
        <v>4664</v>
      </c>
      <c r="V943" s="3">
        <v>6.48</v>
      </c>
      <c r="W943">
        <v>1</v>
      </c>
      <c r="X943" s="2">
        <v>0</v>
      </c>
      <c r="Y943" s="13">
        <v>3.1103999999999998</v>
      </c>
      <c r="Z943" s="2">
        <f>Y943/V943</f>
        <v>0.47999999999999993</v>
      </c>
    </row>
    <row r="944" spans="1:26" x14ac:dyDescent="0.25">
      <c r="A944">
        <v>1932</v>
      </c>
      <c r="B944" t="s">
        <v>4665</v>
      </c>
      <c r="C944" s="1">
        <v>42701</v>
      </c>
      <c r="D944">
        <f>YEAR(C944)</f>
        <v>2016</v>
      </c>
      <c r="E944">
        <f>MONTH(C944)</f>
        <v>11</v>
      </c>
      <c r="F944" t="str">
        <f>TEXT(Table1[[#This Row],[Order Date]],"mmm")</f>
        <v>Nov</v>
      </c>
      <c r="G944" t="str">
        <f>TEXT(Table1[[#This Row],[Order Date]],"ddd")</f>
        <v>Sun</v>
      </c>
      <c r="H944" s="1">
        <v>42703</v>
      </c>
      <c r="I944" t="s">
        <v>22</v>
      </c>
      <c r="J944" t="s">
        <v>959</v>
      </c>
      <c r="K944" t="s">
        <v>960</v>
      </c>
      <c r="L944" t="s">
        <v>25</v>
      </c>
      <c r="M944" t="s">
        <v>26</v>
      </c>
      <c r="N944" t="s">
        <v>616</v>
      </c>
      <c r="O944" t="s">
        <v>303</v>
      </c>
      <c r="P944">
        <v>85254</v>
      </c>
      <c r="Q944" t="s">
        <v>43</v>
      </c>
      <c r="R944" t="s">
        <v>4666</v>
      </c>
      <c r="S944" t="s">
        <v>70</v>
      </c>
      <c r="T944" t="s">
        <v>71</v>
      </c>
      <c r="U944" t="s">
        <v>4667</v>
      </c>
      <c r="V944" s="3">
        <v>271.99200000000002</v>
      </c>
      <c r="W944">
        <v>1</v>
      </c>
      <c r="X944" s="2">
        <v>0.2</v>
      </c>
      <c r="Y944" s="13">
        <v>23.799299999999999</v>
      </c>
      <c r="Z944" s="2">
        <f>Y944/V944</f>
        <v>8.7499999999999994E-2</v>
      </c>
    </row>
    <row r="945" spans="1:26" x14ac:dyDescent="0.25">
      <c r="A945">
        <v>1933</v>
      </c>
      <c r="B945" t="s">
        <v>4668</v>
      </c>
      <c r="C945" s="1">
        <v>42953</v>
      </c>
      <c r="D945">
        <f>YEAR(C945)</f>
        <v>2017</v>
      </c>
      <c r="E945">
        <f>MONTH(C945)</f>
        <v>8</v>
      </c>
      <c r="F945" t="str">
        <f>TEXT(Table1[[#This Row],[Order Date]],"mmm")</f>
        <v>Aug</v>
      </c>
      <c r="G945" t="str">
        <f>TEXT(Table1[[#This Row],[Order Date]],"ddd")</f>
        <v>Sun</v>
      </c>
      <c r="H945" s="1">
        <v>42957</v>
      </c>
      <c r="I945" t="s">
        <v>22</v>
      </c>
      <c r="J945" t="s">
        <v>2267</v>
      </c>
      <c r="K945" t="s">
        <v>2268</v>
      </c>
      <c r="L945" t="s">
        <v>25</v>
      </c>
      <c r="M945" t="s">
        <v>26</v>
      </c>
      <c r="N945" t="s">
        <v>4165</v>
      </c>
      <c r="O945" t="s">
        <v>729</v>
      </c>
      <c r="P945">
        <v>70506</v>
      </c>
      <c r="Q945" t="s">
        <v>29</v>
      </c>
      <c r="R945" t="s">
        <v>4669</v>
      </c>
      <c r="S945" t="s">
        <v>31</v>
      </c>
      <c r="T945" t="s">
        <v>32</v>
      </c>
      <c r="U945" t="s">
        <v>4670</v>
      </c>
      <c r="V945" s="3">
        <v>145.74</v>
      </c>
      <c r="W945">
        <v>3</v>
      </c>
      <c r="X945" s="2">
        <v>0</v>
      </c>
      <c r="Y945" s="13">
        <v>23.3184</v>
      </c>
      <c r="Z945" s="2">
        <f>Y945/V945</f>
        <v>0.16</v>
      </c>
    </row>
    <row r="946" spans="1:26" x14ac:dyDescent="0.25">
      <c r="A946">
        <v>1935</v>
      </c>
      <c r="B946" t="s">
        <v>4671</v>
      </c>
      <c r="C946" s="1">
        <v>43066</v>
      </c>
      <c r="D946">
        <f>YEAR(C946)</f>
        <v>2017</v>
      </c>
      <c r="E946">
        <f>MONTH(C946)</f>
        <v>11</v>
      </c>
      <c r="F946" t="str">
        <f>TEXT(Table1[[#This Row],[Order Date]],"mmm")</f>
        <v>Nov</v>
      </c>
      <c r="G946" t="str">
        <f>TEXT(Table1[[#This Row],[Order Date]],"ddd")</f>
        <v>Mon</v>
      </c>
      <c r="H946" s="1">
        <v>43072</v>
      </c>
      <c r="I946" t="s">
        <v>49</v>
      </c>
      <c r="J946" t="s">
        <v>2854</v>
      </c>
      <c r="K946" t="s">
        <v>2855</v>
      </c>
      <c r="L946" t="s">
        <v>40</v>
      </c>
      <c r="M946" t="s">
        <v>26</v>
      </c>
      <c r="N946" t="s">
        <v>126</v>
      </c>
      <c r="O946" t="s">
        <v>42</v>
      </c>
      <c r="P946">
        <v>94109</v>
      </c>
      <c r="Q946" t="s">
        <v>43</v>
      </c>
      <c r="R946" t="s">
        <v>4523</v>
      </c>
      <c r="S946" t="s">
        <v>45</v>
      </c>
      <c r="T946" t="s">
        <v>89</v>
      </c>
      <c r="U946" t="s">
        <v>4524</v>
      </c>
      <c r="V946" s="3">
        <v>244.55</v>
      </c>
      <c r="W946">
        <v>5</v>
      </c>
      <c r="X946" s="2">
        <v>0</v>
      </c>
      <c r="Y946" s="13">
        <v>114.9385</v>
      </c>
      <c r="Z946" s="2">
        <f>Y946/V946</f>
        <v>0.47</v>
      </c>
    </row>
    <row r="947" spans="1:26" x14ac:dyDescent="0.25">
      <c r="A947">
        <v>1937</v>
      </c>
      <c r="B947" t="s">
        <v>4674</v>
      </c>
      <c r="C947" s="1">
        <v>42149</v>
      </c>
      <c r="D947">
        <f>YEAR(C947)</f>
        <v>2015</v>
      </c>
      <c r="E947">
        <f>MONTH(C947)</f>
        <v>5</v>
      </c>
      <c r="F947" t="str">
        <f>TEXT(Table1[[#This Row],[Order Date]],"mmm")</f>
        <v>May</v>
      </c>
      <c r="G947" t="str">
        <f>TEXT(Table1[[#This Row],[Order Date]],"ddd")</f>
        <v>Mon</v>
      </c>
      <c r="H947" s="1">
        <v>42151</v>
      </c>
      <c r="I947" t="s">
        <v>22</v>
      </c>
      <c r="J947" t="s">
        <v>3858</v>
      </c>
      <c r="K947" t="s">
        <v>3859</v>
      </c>
      <c r="L947" t="s">
        <v>101</v>
      </c>
      <c r="M947" t="s">
        <v>26</v>
      </c>
      <c r="N947" t="s">
        <v>126</v>
      </c>
      <c r="O947" t="s">
        <v>42</v>
      </c>
      <c r="P947">
        <v>94109</v>
      </c>
      <c r="Q947" t="s">
        <v>43</v>
      </c>
      <c r="R947" t="s">
        <v>3325</v>
      </c>
      <c r="S947" t="s">
        <v>31</v>
      </c>
      <c r="T947" t="s">
        <v>64</v>
      </c>
      <c r="U947" t="s">
        <v>3326</v>
      </c>
      <c r="V947" s="3">
        <v>14.73</v>
      </c>
      <c r="W947">
        <v>3</v>
      </c>
      <c r="X947" s="2">
        <v>0</v>
      </c>
      <c r="Y947" s="13">
        <v>4.8609</v>
      </c>
      <c r="Z947" s="2">
        <f>Y947/V947</f>
        <v>0.33</v>
      </c>
    </row>
    <row r="948" spans="1:26" x14ac:dyDescent="0.25">
      <c r="A948">
        <v>1938</v>
      </c>
      <c r="B948" t="s">
        <v>4675</v>
      </c>
      <c r="C948" s="1">
        <v>42559</v>
      </c>
      <c r="D948">
        <f>YEAR(C948)</f>
        <v>2016</v>
      </c>
      <c r="E948">
        <f>MONTH(C948)</f>
        <v>7</v>
      </c>
      <c r="F948" t="str">
        <f>TEXT(Table1[[#This Row],[Order Date]],"mmm")</f>
        <v>Jul</v>
      </c>
      <c r="G948" t="str">
        <f>TEXT(Table1[[#This Row],[Order Date]],"ddd")</f>
        <v>Fri</v>
      </c>
      <c r="H948" s="1">
        <v>42563</v>
      </c>
      <c r="I948" t="s">
        <v>49</v>
      </c>
      <c r="J948" t="s">
        <v>4676</v>
      </c>
      <c r="K948" t="s">
        <v>4677</v>
      </c>
      <c r="L948" t="s">
        <v>25</v>
      </c>
      <c r="M948" t="s">
        <v>26</v>
      </c>
      <c r="N948" t="s">
        <v>4678</v>
      </c>
      <c r="O948" t="s">
        <v>450</v>
      </c>
      <c r="P948">
        <v>80020</v>
      </c>
      <c r="Q948" t="s">
        <v>43</v>
      </c>
      <c r="R948" t="s">
        <v>4679</v>
      </c>
      <c r="S948" t="s">
        <v>45</v>
      </c>
      <c r="T948" t="s">
        <v>74</v>
      </c>
      <c r="U948" t="s">
        <v>4680</v>
      </c>
      <c r="V948" s="3">
        <v>19.968</v>
      </c>
      <c r="W948">
        <v>2</v>
      </c>
      <c r="X948" s="2">
        <v>0.7</v>
      </c>
      <c r="Y948" s="13">
        <v>-13.311999999999999</v>
      </c>
      <c r="Z948" s="2">
        <f>Y948/V948</f>
        <v>-0.66666666666666663</v>
      </c>
    </row>
    <row r="949" spans="1:26" x14ac:dyDescent="0.25">
      <c r="A949">
        <v>1942</v>
      </c>
      <c r="B949" t="s">
        <v>4683</v>
      </c>
      <c r="C949" s="1">
        <v>42976</v>
      </c>
      <c r="D949">
        <f>YEAR(C949)</f>
        <v>2017</v>
      </c>
      <c r="E949">
        <f>MONTH(C949)</f>
        <v>8</v>
      </c>
      <c r="F949" t="str">
        <f>TEXT(Table1[[#This Row],[Order Date]],"mmm")</f>
        <v>Aug</v>
      </c>
      <c r="G949" t="str">
        <f>TEXT(Table1[[#This Row],[Order Date]],"ddd")</f>
        <v>Tue</v>
      </c>
      <c r="H949" s="1">
        <v>42979</v>
      </c>
      <c r="I949" t="s">
        <v>185</v>
      </c>
      <c r="J949" t="s">
        <v>3577</v>
      </c>
      <c r="K949" t="s">
        <v>3578</v>
      </c>
      <c r="L949" t="s">
        <v>40</v>
      </c>
      <c r="M949" t="s">
        <v>26</v>
      </c>
      <c r="N949" t="s">
        <v>1307</v>
      </c>
      <c r="O949" t="s">
        <v>208</v>
      </c>
      <c r="P949">
        <v>62301</v>
      </c>
      <c r="Q949" t="s">
        <v>104</v>
      </c>
      <c r="R949" t="s">
        <v>843</v>
      </c>
      <c r="S949" t="s">
        <v>45</v>
      </c>
      <c r="T949" t="s">
        <v>46</v>
      </c>
      <c r="U949" t="s">
        <v>844</v>
      </c>
      <c r="V949" s="3">
        <v>47.36</v>
      </c>
      <c r="W949">
        <v>4</v>
      </c>
      <c r="X949" s="2">
        <v>0.2</v>
      </c>
      <c r="Y949" s="13">
        <v>17.760000000000002</v>
      </c>
      <c r="Z949" s="2">
        <f>Y949/V949</f>
        <v>0.37500000000000006</v>
      </c>
    </row>
    <row r="950" spans="1:26" x14ac:dyDescent="0.25">
      <c r="A950">
        <v>1945</v>
      </c>
      <c r="B950" t="s">
        <v>4684</v>
      </c>
      <c r="C950" s="1">
        <v>42541</v>
      </c>
      <c r="D950">
        <f>YEAR(C950)</f>
        <v>2016</v>
      </c>
      <c r="E950">
        <f>MONTH(C950)</f>
        <v>6</v>
      </c>
      <c r="F950" t="str">
        <f>TEXT(Table1[[#This Row],[Order Date]],"mmm")</f>
        <v>Jun</v>
      </c>
      <c r="G950" t="str">
        <f>TEXT(Table1[[#This Row],[Order Date]],"ddd")</f>
        <v>Mon</v>
      </c>
      <c r="H950" s="1">
        <v>42547</v>
      </c>
      <c r="I950" t="s">
        <v>49</v>
      </c>
      <c r="J950" t="s">
        <v>888</v>
      </c>
      <c r="K950" t="s">
        <v>889</v>
      </c>
      <c r="L950" t="s">
        <v>40</v>
      </c>
      <c r="M950" t="s">
        <v>26</v>
      </c>
      <c r="N950" t="s">
        <v>4111</v>
      </c>
      <c r="O950" t="s">
        <v>103</v>
      </c>
      <c r="P950">
        <v>75007</v>
      </c>
      <c r="Q950" t="s">
        <v>104</v>
      </c>
      <c r="R950" t="s">
        <v>3894</v>
      </c>
      <c r="S950" t="s">
        <v>70</v>
      </c>
      <c r="T950" t="s">
        <v>158</v>
      </c>
      <c r="U950" t="s">
        <v>3895</v>
      </c>
      <c r="V950" s="3">
        <v>95.968000000000004</v>
      </c>
      <c r="W950">
        <v>4</v>
      </c>
      <c r="X950" s="2">
        <v>0.2</v>
      </c>
      <c r="Y950" s="13">
        <v>26.391200000000001</v>
      </c>
      <c r="Z950" s="2">
        <f>Y950/V950</f>
        <v>0.27500000000000002</v>
      </c>
    </row>
    <row r="951" spans="1:26" x14ac:dyDescent="0.25">
      <c r="A951">
        <v>1947</v>
      </c>
      <c r="B951" t="s">
        <v>4685</v>
      </c>
      <c r="C951" s="1">
        <v>42980</v>
      </c>
      <c r="D951">
        <f>YEAR(C951)</f>
        <v>2017</v>
      </c>
      <c r="E951">
        <f>MONTH(C951)</f>
        <v>9</v>
      </c>
      <c r="F951" t="str">
        <f>TEXT(Table1[[#This Row],[Order Date]],"mmm")</f>
        <v>Sep</v>
      </c>
      <c r="G951" t="str">
        <f>TEXT(Table1[[#This Row],[Order Date]],"ddd")</f>
        <v>Sat</v>
      </c>
      <c r="H951" s="1">
        <v>42984</v>
      </c>
      <c r="I951" t="s">
        <v>49</v>
      </c>
      <c r="J951" t="s">
        <v>4686</v>
      </c>
      <c r="K951" t="s">
        <v>4687</v>
      </c>
      <c r="L951" t="s">
        <v>40</v>
      </c>
      <c r="M951" t="s">
        <v>26</v>
      </c>
      <c r="N951" t="s">
        <v>263</v>
      </c>
      <c r="O951" t="s">
        <v>264</v>
      </c>
      <c r="P951">
        <v>10009</v>
      </c>
      <c r="Q951" t="s">
        <v>145</v>
      </c>
      <c r="R951" t="s">
        <v>1300</v>
      </c>
      <c r="S951" t="s">
        <v>45</v>
      </c>
      <c r="T951" t="s">
        <v>67</v>
      </c>
      <c r="U951" t="s">
        <v>1301</v>
      </c>
      <c r="V951" s="3">
        <v>23.1</v>
      </c>
      <c r="W951">
        <v>2</v>
      </c>
      <c r="X951" s="2">
        <v>0</v>
      </c>
      <c r="Y951" s="13">
        <v>6.468</v>
      </c>
      <c r="Z951" s="2">
        <f>Y951/V951</f>
        <v>0.27999999999999997</v>
      </c>
    </row>
    <row r="952" spans="1:26" x14ac:dyDescent="0.25">
      <c r="A952">
        <v>1959</v>
      </c>
      <c r="B952" t="s">
        <v>4692</v>
      </c>
      <c r="C952" s="1">
        <v>42988</v>
      </c>
      <c r="D952">
        <f>YEAR(C952)</f>
        <v>2017</v>
      </c>
      <c r="E952">
        <f>MONTH(C952)</f>
        <v>9</v>
      </c>
      <c r="F952" t="str">
        <f>TEXT(Table1[[#This Row],[Order Date]],"mmm")</f>
        <v>Sep</v>
      </c>
      <c r="G952" t="str">
        <f>TEXT(Table1[[#This Row],[Order Date]],"ddd")</f>
        <v>Sun</v>
      </c>
      <c r="H952" s="1">
        <v>42993</v>
      </c>
      <c r="I952" t="s">
        <v>22</v>
      </c>
      <c r="J952" t="s">
        <v>2884</v>
      </c>
      <c r="K952" t="s">
        <v>2885</v>
      </c>
      <c r="L952" t="s">
        <v>25</v>
      </c>
      <c r="M952" t="s">
        <v>26</v>
      </c>
      <c r="N952" t="s">
        <v>311</v>
      </c>
      <c r="O952" t="s">
        <v>590</v>
      </c>
      <c r="P952">
        <v>65807</v>
      </c>
      <c r="Q952" t="s">
        <v>104</v>
      </c>
      <c r="R952" t="s">
        <v>3096</v>
      </c>
      <c r="S952" t="s">
        <v>45</v>
      </c>
      <c r="T952" t="s">
        <v>74</v>
      </c>
      <c r="U952" t="s">
        <v>3097</v>
      </c>
      <c r="V952" s="3">
        <v>16.2</v>
      </c>
      <c r="W952">
        <v>3</v>
      </c>
      <c r="X952" s="2">
        <v>0</v>
      </c>
      <c r="Y952" s="13">
        <v>7.7759999999999998</v>
      </c>
      <c r="Z952" s="2">
        <f>Y952/V952</f>
        <v>0.48</v>
      </c>
    </row>
    <row r="953" spans="1:26" x14ac:dyDescent="0.25">
      <c r="A953">
        <v>1967</v>
      </c>
      <c r="B953" t="s">
        <v>4701</v>
      </c>
      <c r="C953" s="1">
        <v>43090</v>
      </c>
      <c r="D953">
        <f>YEAR(C953)</f>
        <v>2017</v>
      </c>
      <c r="E953">
        <f>MONTH(C953)</f>
        <v>12</v>
      </c>
      <c r="F953" t="str">
        <f>TEXT(Table1[[#This Row],[Order Date]],"mmm")</f>
        <v>Dec</v>
      </c>
      <c r="G953" t="str">
        <f>TEXT(Table1[[#This Row],[Order Date]],"ddd")</f>
        <v>Thu</v>
      </c>
      <c r="H953" s="1">
        <v>43097</v>
      </c>
      <c r="I953" t="s">
        <v>49</v>
      </c>
      <c r="J953" t="s">
        <v>1745</v>
      </c>
      <c r="K953" t="s">
        <v>1746</v>
      </c>
      <c r="L953" t="s">
        <v>25</v>
      </c>
      <c r="M953" t="s">
        <v>26</v>
      </c>
      <c r="N953" t="s">
        <v>4702</v>
      </c>
      <c r="O953" t="s">
        <v>781</v>
      </c>
      <c r="P953">
        <v>7501</v>
      </c>
      <c r="Q953" t="s">
        <v>145</v>
      </c>
      <c r="R953" t="s">
        <v>2051</v>
      </c>
      <c r="S953" t="s">
        <v>70</v>
      </c>
      <c r="T953" t="s">
        <v>71</v>
      </c>
      <c r="U953" t="s">
        <v>2052</v>
      </c>
      <c r="V953" s="3">
        <v>281.97000000000003</v>
      </c>
      <c r="W953">
        <v>3</v>
      </c>
      <c r="X953" s="2">
        <v>0</v>
      </c>
      <c r="Y953" s="13">
        <v>78.951599999999999</v>
      </c>
      <c r="Z953" s="2">
        <f>Y953/V953</f>
        <v>0.27999999999999997</v>
      </c>
    </row>
    <row r="954" spans="1:26" x14ac:dyDescent="0.25">
      <c r="A954">
        <v>1970</v>
      </c>
      <c r="B954" t="s">
        <v>4705</v>
      </c>
      <c r="C954" s="1">
        <v>43001</v>
      </c>
      <c r="D954">
        <f>YEAR(C954)</f>
        <v>2017</v>
      </c>
      <c r="E954">
        <f>MONTH(C954)</f>
        <v>9</v>
      </c>
      <c r="F954" t="str">
        <f>TEXT(Table1[[#This Row],[Order Date]],"mmm")</f>
        <v>Sep</v>
      </c>
      <c r="G954" t="str">
        <f>TEXT(Table1[[#This Row],[Order Date]],"ddd")</f>
        <v>Sat</v>
      </c>
      <c r="H954" s="1">
        <v>43007</v>
      </c>
      <c r="I954" t="s">
        <v>49</v>
      </c>
      <c r="J954" t="s">
        <v>1841</v>
      </c>
      <c r="K954" t="s">
        <v>1842</v>
      </c>
      <c r="L954" t="s">
        <v>25</v>
      </c>
      <c r="M954" t="s">
        <v>26</v>
      </c>
      <c r="N954" t="s">
        <v>4435</v>
      </c>
      <c r="O954" t="s">
        <v>641</v>
      </c>
      <c r="P954">
        <v>74133</v>
      </c>
      <c r="Q954" t="s">
        <v>104</v>
      </c>
      <c r="R954" t="s">
        <v>723</v>
      </c>
      <c r="S954" t="s">
        <v>70</v>
      </c>
      <c r="T954" t="s">
        <v>158</v>
      </c>
      <c r="U954" t="s">
        <v>724</v>
      </c>
      <c r="V954" s="3">
        <v>291.95999999999998</v>
      </c>
      <c r="W954">
        <v>4</v>
      </c>
      <c r="X954" s="2">
        <v>0</v>
      </c>
      <c r="Y954" s="13">
        <v>102.18600000000001</v>
      </c>
      <c r="Z954" s="2">
        <f>Y954/V954</f>
        <v>0.35000000000000003</v>
      </c>
    </row>
    <row r="955" spans="1:26" x14ac:dyDescent="0.25">
      <c r="A955">
        <v>1971</v>
      </c>
      <c r="B955" t="s">
        <v>4706</v>
      </c>
      <c r="C955" s="1">
        <v>42861</v>
      </c>
      <c r="D955">
        <f>YEAR(C955)</f>
        <v>2017</v>
      </c>
      <c r="E955">
        <f>MONTH(C955)</f>
        <v>5</v>
      </c>
      <c r="F955" t="str">
        <f>TEXT(Table1[[#This Row],[Order Date]],"mmm")</f>
        <v>May</v>
      </c>
      <c r="G955" t="str">
        <f>TEXT(Table1[[#This Row],[Order Date]],"ddd")</f>
        <v>Sat</v>
      </c>
      <c r="H955" s="1">
        <v>42866</v>
      </c>
      <c r="I955" t="s">
        <v>49</v>
      </c>
      <c r="J955" t="s">
        <v>4368</v>
      </c>
      <c r="K955" t="s">
        <v>4369</v>
      </c>
      <c r="L955" t="s">
        <v>101</v>
      </c>
      <c r="M955" t="s">
        <v>26</v>
      </c>
      <c r="N955" t="s">
        <v>296</v>
      </c>
      <c r="O955" t="s">
        <v>208</v>
      </c>
      <c r="P955">
        <v>60623</v>
      </c>
      <c r="Q955" t="s">
        <v>104</v>
      </c>
      <c r="R955" t="s">
        <v>4386</v>
      </c>
      <c r="S955" t="s">
        <v>45</v>
      </c>
      <c r="T955" t="s">
        <v>67</v>
      </c>
      <c r="U955" t="s">
        <v>4387</v>
      </c>
      <c r="V955" s="3">
        <v>6.4080000000000004</v>
      </c>
      <c r="W955">
        <v>3</v>
      </c>
      <c r="X955" s="2">
        <v>0.2</v>
      </c>
      <c r="Y955" s="13">
        <v>0.64080000000000004</v>
      </c>
      <c r="Z955" s="2">
        <f>Y955/V955</f>
        <v>0.1</v>
      </c>
    </row>
    <row r="956" spans="1:26" x14ac:dyDescent="0.25">
      <c r="A956">
        <v>1973</v>
      </c>
      <c r="B956" t="s">
        <v>4707</v>
      </c>
      <c r="C956" s="1">
        <v>41987</v>
      </c>
      <c r="D956">
        <f>YEAR(C956)</f>
        <v>2014</v>
      </c>
      <c r="E956">
        <f>MONTH(C956)</f>
        <v>12</v>
      </c>
      <c r="F956" t="str">
        <f>TEXT(Table1[[#This Row],[Order Date]],"mmm")</f>
        <v>Dec</v>
      </c>
      <c r="G956" t="str">
        <f>TEXT(Table1[[#This Row],[Order Date]],"ddd")</f>
        <v>Sun</v>
      </c>
      <c r="H956" s="1">
        <v>41992</v>
      </c>
      <c r="I956" t="s">
        <v>49</v>
      </c>
      <c r="J956" t="s">
        <v>4708</v>
      </c>
      <c r="K956" t="s">
        <v>4709</v>
      </c>
      <c r="L956" t="s">
        <v>25</v>
      </c>
      <c r="M956" t="s">
        <v>26</v>
      </c>
      <c r="N956" t="s">
        <v>296</v>
      </c>
      <c r="O956" t="s">
        <v>208</v>
      </c>
      <c r="P956">
        <v>60610</v>
      </c>
      <c r="Q956" t="s">
        <v>104</v>
      </c>
      <c r="R956" t="s">
        <v>4710</v>
      </c>
      <c r="S956" t="s">
        <v>45</v>
      </c>
      <c r="T956" t="s">
        <v>74</v>
      </c>
      <c r="U956" t="s">
        <v>4711</v>
      </c>
      <c r="V956" s="3">
        <v>5.1040000000000001</v>
      </c>
      <c r="W956">
        <v>4</v>
      </c>
      <c r="X956" s="2">
        <v>0.8</v>
      </c>
      <c r="Y956" s="13">
        <v>-8.6768000000000001</v>
      </c>
      <c r="Z956" s="2">
        <f>Y956/V956</f>
        <v>-1.7</v>
      </c>
    </row>
    <row r="957" spans="1:26" x14ac:dyDescent="0.25">
      <c r="A957">
        <v>1976</v>
      </c>
      <c r="B957" t="s">
        <v>4714</v>
      </c>
      <c r="C957" s="1">
        <v>41930</v>
      </c>
      <c r="D957">
        <f>YEAR(C957)</f>
        <v>2014</v>
      </c>
      <c r="E957">
        <f>MONTH(C957)</f>
        <v>10</v>
      </c>
      <c r="F957" t="str">
        <f>TEXT(Table1[[#This Row],[Order Date]],"mmm")</f>
        <v>Oct</v>
      </c>
      <c r="G957" t="str">
        <f>TEXT(Table1[[#This Row],[Order Date]],"ddd")</f>
        <v>Sat</v>
      </c>
      <c r="H957" s="1">
        <v>41932</v>
      </c>
      <c r="I957" t="s">
        <v>22</v>
      </c>
      <c r="J957" t="s">
        <v>1098</v>
      </c>
      <c r="K957" t="s">
        <v>1099</v>
      </c>
      <c r="L957" t="s">
        <v>40</v>
      </c>
      <c r="M957" t="s">
        <v>26</v>
      </c>
      <c r="N957" t="s">
        <v>1790</v>
      </c>
      <c r="O957" t="s">
        <v>351</v>
      </c>
      <c r="P957">
        <v>36116</v>
      </c>
      <c r="Q957" t="s">
        <v>29</v>
      </c>
      <c r="R957" t="s">
        <v>832</v>
      </c>
      <c r="S957" t="s">
        <v>45</v>
      </c>
      <c r="T957" t="s">
        <v>58</v>
      </c>
      <c r="U957" t="s">
        <v>833</v>
      </c>
      <c r="V957" s="3">
        <v>275.97000000000003</v>
      </c>
      <c r="W957">
        <v>3</v>
      </c>
      <c r="X957" s="2">
        <v>0</v>
      </c>
      <c r="Y957" s="13">
        <v>11.0388</v>
      </c>
      <c r="Z957" s="2">
        <f>Y957/V957</f>
        <v>3.9999999999999994E-2</v>
      </c>
    </row>
    <row r="958" spans="1:26" x14ac:dyDescent="0.25">
      <c r="A958">
        <v>1979</v>
      </c>
      <c r="B958" t="s">
        <v>4717</v>
      </c>
      <c r="C958" s="1">
        <v>42132</v>
      </c>
      <c r="D958">
        <f>YEAR(C958)</f>
        <v>2015</v>
      </c>
      <c r="E958">
        <f>MONTH(C958)</f>
        <v>5</v>
      </c>
      <c r="F958" t="str">
        <f>TEXT(Table1[[#This Row],[Order Date]],"mmm")</f>
        <v>May</v>
      </c>
      <c r="G958" t="str">
        <f>TEXT(Table1[[#This Row],[Order Date]],"ddd")</f>
        <v>Fri</v>
      </c>
      <c r="H958" s="1">
        <v>42136</v>
      </c>
      <c r="I958" t="s">
        <v>49</v>
      </c>
      <c r="J958" t="s">
        <v>1794</v>
      </c>
      <c r="K958" t="s">
        <v>1795</v>
      </c>
      <c r="L958" t="s">
        <v>25</v>
      </c>
      <c r="M958" t="s">
        <v>26</v>
      </c>
      <c r="N958" t="s">
        <v>1943</v>
      </c>
      <c r="O958" t="s">
        <v>413</v>
      </c>
      <c r="P958">
        <v>97301</v>
      </c>
      <c r="Q958" t="s">
        <v>43</v>
      </c>
      <c r="R958" t="s">
        <v>4718</v>
      </c>
      <c r="S958" t="s">
        <v>45</v>
      </c>
      <c r="T958" t="s">
        <v>67</v>
      </c>
      <c r="U958" t="s">
        <v>4719</v>
      </c>
      <c r="V958" s="3">
        <v>5.2480000000000002</v>
      </c>
      <c r="W958">
        <v>2</v>
      </c>
      <c r="X958" s="2">
        <v>0.2</v>
      </c>
      <c r="Y958" s="13">
        <v>0.59040000000000004</v>
      </c>
      <c r="Z958" s="2">
        <f>Y958/V958</f>
        <v>0.1125</v>
      </c>
    </row>
    <row r="959" spans="1:26" x14ac:dyDescent="0.25">
      <c r="A959">
        <v>1980</v>
      </c>
      <c r="B959" t="s">
        <v>4720</v>
      </c>
      <c r="C959" s="1">
        <v>42474</v>
      </c>
      <c r="D959">
        <f>YEAR(C959)</f>
        <v>2016</v>
      </c>
      <c r="E959">
        <f>MONTH(C959)</f>
        <v>4</v>
      </c>
      <c r="F959" t="str">
        <f>TEXT(Table1[[#This Row],[Order Date]],"mmm")</f>
        <v>Apr</v>
      </c>
      <c r="G959" t="str">
        <f>TEXT(Table1[[#This Row],[Order Date]],"ddd")</f>
        <v>Thu</v>
      </c>
      <c r="H959" s="1">
        <v>42474</v>
      </c>
      <c r="I959" t="s">
        <v>1276</v>
      </c>
      <c r="J959" t="s">
        <v>3651</v>
      </c>
      <c r="K959" t="s">
        <v>3652</v>
      </c>
      <c r="L959" t="s">
        <v>25</v>
      </c>
      <c r="M959" t="s">
        <v>26</v>
      </c>
      <c r="N959" t="s">
        <v>3843</v>
      </c>
      <c r="O959" t="s">
        <v>303</v>
      </c>
      <c r="P959">
        <v>85301</v>
      </c>
      <c r="Q959" t="s">
        <v>43</v>
      </c>
      <c r="R959" t="s">
        <v>1126</v>
      </c>
      <c r="S959" t="s">
        <v>31</v>
      </c>
      <c r="T959" t="s">
        <v>35</v>
      </c>
      <c r="U959" t="s">
        <v>1127</v>
      </c>
      <c r="V959" s="3">
        <v>933.53599999999994</v>
      </c>
      <c r="W959">
        <v>4</v>
      </c>
      <c r="X959" s="2">
        <v>0.2</v>
      </c>
      <c r="Y959" s="13">
        <v>105.0228</v>
      </c>
      <c r="Z959" s="2">
        <f>Y959/V959</f>
        <v>0.11250000000000002</v>
      </c>
    </row>
    <row r="960" spans="1:26" x14ac:dyDescent="0.25">
      <c r="A960">
        <v>1982</v>
      </c>
      <c r="B960" t="s">
        <v>4721</v>
      </c>
      <c r="C960" s="1">
        <v>42352</v>
      </c>
      <c r="D960">
        <f>YEAR(C960)</f>
        <v>2015</v>
      </c>
      <c r="E960">
        <f>MONTH(C960)</f>
        <v>12</v>
      </c>
      <c r="F960" t="str">
        <f>TEXT(Table1[[#This Row],[Order Date]],"mmm")</f>
        <v>Dec</v>
      </c>
      <c r="G960" t="str">
        <f>TEXT(Table1[[#This Row],[Order Date]],"ddd")</f>
        <v>Mon</v>
      </c>
      <c r="H960" s="1">
        <v>42354</v>
      </c>
      <c r="I960" t="s">
        <v>22</v>
      </c>
      <c r="J960" t="s">
        <v>1305</v>
      </c>
      <c r="K960" t="s">
        <v>1306</v>
      </c>
      <c r="L960" t="s">
        <v>40</v>
      </c>
      <c r="M960" t="s">
        <v>26</v>
      </c>
      <c r="N960" t="s">
        <v>490</v>
      </c>
      <c r="O960" t="s">
        <v>1258</v>
      </c>
      <c r="P960">
        <v>31907</v>
      </c>
      <c r="Q960" t="s">
        <v>29</v>
      </c>
      <c r="R960" t="s">
        <v>2390</v>
      </c>
      <c r="S960" t="s">
        <v>45</v>
      </c>
      <c r="T960" t="s">
        <v>74</v>
      </c>
      <c r="U960" t="s">
        <v>2391</v>
      </c>
      <c r="V960" s="3">
        <v>3.76</v>
      </c>
      <c r="W960">
        <v>2</v>
      </c>
      <c r="X960" s="2">
        <v>0</v>
      </c>
      <c r="Y960" s="13">
        <v>1.8048</v>
      </c>
      <c r="Z960" s="2">
        <f>Y960/V960</f>
        <v>0.48000000000000004</v>
      </c>
    </row>
    <row r="961" spans="1:26" x14ac:dyDescent="0.25">
      <c r="A961">
        <v>1983</v>
      </c>
      <c r="B961" t="s">
        <v>4722</v>
      </c>
      <c r="C961" s="1">
        <v>41976</v>
      </c>
      <c r="D961">
        <f>YEAR(C961)</f>
        <v>2014</v>
      </c>
      <c r="E961">
        <f>MONTH(C961)</f>
        <v>12</v>
      </c>
      <c r="F961" t="str">
        <f>TEXT(Table1[[#This Row],[Order Date]],"mmm")</f>
        <v>Dec</v>
      </c>
      <c r="G961" t="str">
        <f>TEXT(Table1[[#This Row],[Order Date]],"ddd")</f>
        <v>Wed</v>
      </c>
      <c r="H961" s="1">
        <v>41982</v>
      </c>
      <c r="I961" t="s">
        <v>49</v>
      </c>
      <c r="J961" t="s">
        <v>1352</v>
      </c>
      <c r="K961" t="s">
        <v>1353</v>
      </c>
      <c r="L961" t="s">
        <v>25</v>
      </c>
      <c r="M961" t="s">
        <v>26</v>
      </c>
      <c r="N961" t="s">
        <v>4723</v>
      </c>
      <c r="O961" t="s">
        <v>641</v>
      </c>
      <c r="P961">
        <v>73120</v>
      </c>
      <c r="Q961" t="s">
        <v>104</v>
      </c>
      <c r="R961" t="s">
        <v>4724</v>
      </c>
      <c r="S961" t="s">
        <v>70</v>
      </c>
      <c r="T961" t="s">
        <v>71</v>
      </c>
      <c r="U961" t="s">
        <v>4725</v>
      </c>
      <c r="V961" s="3">
        <v>479.96</v>
      </c>
      <c r="W961">
        <v>4</v>
      </c>
      <c r="X961" s="2">
        <v>0</v>
      </c>
      <c r="Y961" s="13">
        <v>134.3888</v>
      </c>
      <c r="Z961" s="2">
        <f>Y961/V961</f>
        <v>0.28000000000000003</v>
      </c>
    </row>
    <row r="962" spans="1:26" x14ac:dyDescent="0.25">
      <c r="A962">
        <v>1984</v>
      </c>
      <c r="B962" t="s">
        <v>4726</v>
      </c>
      <c r="C962" s="1">
        <v>41968</v>
      </c>
      <c r="D962">
        <f>YEAR(C962)</f>
        <v>2014</v>
      </c>
      <c r="E962">
        <f>MONTH(C962)</f>
        <v>11</v>
      </c>
      <c r="F962" t="str">
        <f>TEXT(Table1[[#This Row],[Order Date]],"mmm")</f>
        <v>Nov</v>
      </c>
      <c r="G962" t="str">
        <f>TEXT(Table1[[#This Row],[Order Date]],"ddd")</f>
        <v>Tue</v>
      </c>
      <c r="H962" s="1">
        <v>41970</v>
      </c>
      <c r="I962" t="s">
        <v>22</v>
      </c>
      <c r="J962" t="s">
        <v>3552</v>
      </c>
      <c r="K962" t="s">
        <v>3553</v>
      </c>
      <c r="L962" t="s">
        <v>40</v>
      </c>
      <c r="M962" t="s">
        <v>26</v>
      </c>
      <c r="N962" t="s">
        <v>983</v>
      </c>
      <c r="O962" t="s">
        <v>42</v>
      </c>
      <c r="P962">
        <v>94513</v>
      </c>
      <c r="Q962" t="s">
        <v>43</v>
      </c>
      <c r="R962" t="s">
        <v>2501</v>
      </c>
      <c r="S962" t="s">
        <v>45</v>
      </c>
      <c r="T962" t="s">
        <v>77</v>
      </c>
      <c r="U962" t="s">
        <v>2502</v>
      </c>
      <c r="V962" s="3">
        <v>320.88</v>
      </c>
      <c r="W962">
        <v>6</v>
      </c>
      <c r="X962" s="2">
        <v>0</v>
      </c>
      <c r="Y962" s="13">
        <v>93.055199999999999</v>
      </c>
      <c r="Z962" s="2">
        <f>Y962/V962</f>
        <v>0.28999999999999998</v>
      </c>
    </row>
    <row r="963" spans="1:26" x14ac:dyDescent="0.25">
      <c r="A963">
        <v>1987</v>
      </c>
      <c r="B963" t="s">
        <v>4727</v>
      </c>
      <c r="C963" s="1">
        <v>42576</v>
      </c>
      <c r="D963">
        <f>YEAR(C963)</f>
        <v>2016</v>
      </c>
      <c r="E963">
        <f>MONTH(C963)</f>
        <v>7</v>
      </c>
      <c r="F963" t="str">
        <f>TEXT(Table1[[#This Row],[Order Date]],"mmm")</f>
        <v>Jul</v>
      </c>
      <c r="G963" t="str">
        <f>TEXT(Table1[[#This Row],[Order Date]],"ddd")</f>
        <v>Mon</v>
      </c>
      <c r="H963" s="1">
        <v>42578</v>
      </c>
      <c r="I963" t="s">
        <v>185</v>
      </c>
      <c r="J963" t="s">
        <v>4728</v>
      </c>
      <c r="K963" t="s">
        <v>4729</v>
      </c>
      <c r="L963" t="s">
        <v>25</v>
      </c>
      <c r="M963" t="s">
        <v>26</v>
      </c>
      <c r="N963" t="s">
        <v>490</v>
      </c>
      <c r="O963" t="s">
        <v>491</v>
      </c>
      <c r="P963">
        <v>43229</v>
      </c>
      <c r="Q963" t="s">
        <v>145</v>
      </c>
      <c r="R963" t="s">
        <v>1201</v>
      </c>
      <c r="S963" t="s">
        <v>70</v>
      </c>
      <c r="T963" t="s">
        <v>1202</v>
      </c>
      <c r="U963" t="s">
        <v>1203</v>
      </c>
      <c r="V963" s="3">
        <v>1439.9760000000001</v>
      </c>
      <c r="W963">
        <v>4</v>
      </c>
      <c r="X963" s="2">
        <v>0.4</v>
      </c>
      <c r="Y963" s="13">
        <v>191.99680000000001</v>
      </c>
      <c r="Z963" s="2">
        <f>Y963/V963</f>
        <v>0.13333333333333333</v>
      </c>
    </row>
    <row r="964" spans="1:26" x14ac:dyDescent="0.25">
      <c r="A964">
        <v>1988</v>
      </c>
      <c r="B964" t="s">
        <v>4730</v>
      </c>
      <c r="C964" s="1">
        <v>42317</v>
      </c>
      <c r="D964">
        <f>YEAR(C964)</f>
        <v>2015</v>
      </c>
      <c r="E964">
        <f>MONTH(C964)</f>
        <v>11</v>
      </c>
      <c r="F964" t="str">
        <f>TEXT(Table1[[#This Row],[Order Date]],"mmm")</f>
        <v>Nov</v>
      </c>
      <c r="G964" t="str">
        <f>TEXT(Table1[[#This Row],[Order Date]],"ddd")</f>
        <v>Mon</v>
      </c>
      <c r="H964" s="1">
        <v>42321</v>
      </c>
      <c r="I964" t="s">
        <v>49</v>
      </c>
      <c r="J964" t="s">
        <v>4589</v>
      </c>
      <c r="K964" t="s">
        <v>4590</v>
      </c>
      <c r="L964" t="s">
        <v>25</v>
      </c>
      <c r="M964" t="s">
        <v>26</v>
      </c>
      <c r="N964" t="s">
        <v>311</v>
      </c>
      <c r="O964" t="s">
        <v>590</v>
      </c>
      <c r="P964">
        <v>65807</v>
      </c>
      <c r="Q964" t="s">
        <v>104</v>
      </c>
      <c r="R964" t="s">
        <v>4731</v>
      </c>
      <c r="S964" t="s">
        <v>45</v>
      </c>
      <c r="T964" t="s">
        <v>74</v>
      </c>
      <c r="U964" t="s">
        <v>4732</v>
      </c>
      <c r="V964" s="3">
        <v>17.22</v>
      </c>
      <c r="W964">
        <v>3</v>
      </c>
      <c r="X964" s="2">
        <v>0</v>
      </c>
      <c r="Y964" s="13">
        <v>7.9211999999999998</v>
      </c>
      <c r="Z964" s="2">
        <f>Y964/V964</f>
        <v>0.46</v>
      </c>
    </row>
    <row r="965" spans="1:26" x14ac:dyDescent="0.25">
      <c r="A965">
        <v>1992</v>
      </c>
      <c r="B965" t="s">
        <v>4737</v>
      </c>
      <c r="C965" s="1">
        <v>42790</v>
      </c>
      <c r="D965">
        <f>YEAR(C965)</f>
        <v>2017</v>
      </c>
      <c r="E965">
        <f>MONTH(C965)</f>
        <v>2</v>
      </c>
      <c r="F965" t="str">
        <f>TEXT(Table1[[#This Row],[Order Date]],"mmm")</f>
        <v>Feb</v>
      </c>
      <c r="G965" t="str">
        <f>TEXT(Table1[[#This Row],[Order Date]],"ddd")</f>
        <v>Fri</v>
      </c>
      <c r="H965" s="1">
        <v>42794</v>
      </c>
      <c r="I965" t="s">
        <v>49</v>
      </c>
      <c r="J965" t="s">
        <v>4728</v>
      </c>
      <c r="K965" t="s">
        <v>4729</v>
      </c>
      <c r="L965" t="s">
        <v>25</v>
      </c>
      <c r="M965" t="s">
        <v>26</v>
      </c>
      <c r="N965" t="s">
        <v>143</v>
      </c>
      <c r="O965" t="s">
        <v>144</v>
      </c>
      <c r="P965">
        <v>19134</v>
      </c>
      <c r="Q965" t="s">
        <v>145</v>
      </c>
      <c r="R965" t="s">
        <v>3502</v>
      </c>
      <c r="S965" t="s">
        <v>45</v>
      </c>
      <c r="T965" t="s">
        <v>74</v>
      </c>
      <c r="U965" t="s">
        <v>3503</v>
      </c>
      <c r="V965" s="3">
        <v>4.9560000000000004</v>
      </c>
      <c r="W965">
        <v>4</v>
      </c>
      <c r="X965" s="2">
        <v>0.7</v>
      </c>
      <c r="Y965" s="13">
        <v>-3.7995999999999999</v>
      </c>
      <c r="Z965" s="2">
        <f>Y965/V965</f>
        <v>-0.76666666666666661</v>
      </c>
    </row>
    <row r="966" spans="1:26" x14ac:dyDescent="0.25">
      <c r="A966">
        <v>1993</v>
      </c>
      <c r="B966" t="s">
        <v>4738</v>
      </c>
      <c r="C966" s="1">
        <v>42911</v>
      </c>
      <c r="D966">
        <f>YEAR(C966)</f>
        <v>2017</v>
      </c>
      <c r="E966">
        <f>MONTH(C966)</f>
        <v>6</v>
      </c>
      <c r="F966" t="str">
        <f>TEXT(Table1[[#This Row],[Order Date]],"mmm")</f>
        <v>Jun</v>
      </c>
      <c r="G966" t="str">
        <f>TEXT(Table1[[#This Row],[Order Date]],"ddd")</f>
        <v>Sun</v>
      </c>
      <c r="H966" s="1">
        <v>42918</v>
      </c>
      <c r="I966" t="s">
        <v>49</v>
      </c>
      <c r="J966" t="s">
        <v>4368</v>
      </c>
      <c r="K966" t="s">
        <v>4369</v>
      </c>
      <c r="L966" t="s">
        <v>101</v>
      </c>
      <c r="M966" t="s">
        <v>26</v>
      </c>
      <c r="N966" t="s">
        <v>311</v>
      </c>
      <c r="O966" t="s">
        <v>413</v>
      </c>
      <c r="P966">
        <v>97477</v>
      </c>
      <c r="Q966" t="s">
        <v>43</v>
      </c>
      <c r="R966" t="s">
        <v>1640</v>
      </c>
      <c r="S966" t="s">
        <v>45</v>
      </c>
      <c r="T966" t="s">
        <v>46</v>
      </c>
      <c r="U966" t="s">
        <v>1641</v>
      </c>
      <c r="V966" s="3">
        <v>71.040000000000006</v>
      </c>
      <c r="W966">
        <v>6</v>
      </c>
      <c r="X966" s="2">
        <v>0.2</v>
      </c>
      <c r="Y966" s="13">
        <v>26.64</v>
      </c>
      <c r="Z966" s="2">
        <f>Y966/V966</f>
        <v>0.375</v>
      </c>
    </row>
    <row r="967" spans="1:26" x14ac:dyDescent="0.25">
      <c r="A967">
        <v>1996</v>
      </c>
      <c r="B967" t="s">
        <v>4743</v>
      </c>
      <c r="C967" s="1">
        <v>43071</v>
      </c>
      <c r="D967">
        <f>YEAR(C967)</f>
        <v>2017</v>
      </c>
      <c r="E967">
        <f>MONTH(C967)</f>
        <v>12</v>
      </c>
      <c r="F967" t="str">
        <f>TEXT(Table1[[#This Row],[Order Date]],"mmm")</f>
        <v>Dec</v>
      </c>
      <c r="G967" t="str">
        <f>TEXT(Table1[[#This Row],[Order Date]],"ddd")</f>
        <v>Sat</v>
      </c>
      <c r="H967" s="1">
        <v>43073</v>
      </c>
      <c r="I967" t="s">
        <v>22</v>
      </c>
      <c r="J967" t="s">
        <v>4744</v>
      </c>
      <c r="K967" t="s">
        <v>4745</v>
      </c>
      <c r="L967" t="s">
        <v>25</v>
      </c>
      <c r="M967" t="s">
        <v>26</v>
      </c>
      <c r="N967" t="s">
        <v>181</v>
      </c>
      <c r="O967" t="s">
        <v>103</v>
      </c>
      <c r="P967">
        <v>77036</v>
      </c>
      <c r="Q967" t="s">
        <v>104</v>
      </c>
      <c r="R967" t="s">
        <v>4746</v>
      </c>
      <c r="S967" t="s">
        <v>45</v>
      </c>
      <c r="T967" t="s">
        <v>77</v>
      </c>
      <c r="U967" t="s">
        <v>4747</v>
      </c>
      <c r="V967" s="3">
        <v>294.62</v>
      </c>
      <c r="W967">
        <v>5</v>
      </c>
      <c r="X967" s="2">
        <v>0.8</v>
      </c>
      <c r="Y967" s="13">
        <v>-766.01199999999994</v>
      </c>
      <c r="Z967" s="2">
        <f>Y967/V967</f>
        <v>-2.5999999999999996</v>
      </c>
    </row>
    <row r="968" spans="1:26" x14ac:dyDescent="0.25">
      <c r="A968">
        <v>1998</v>
      </c>
      <c r="B968" t="s">
        <v>4748</v>
      </c>
      <c r="C968" s="1">
        <v>41676</v>
      </c>
      <c r="D968">
        <f>YEAR(C968)</f>
        <v>2014</v>
      </c>
      <c r="E968">
        <f>MONTH(C968)</f>
        <v>2</v>
      </c>
      <c r="F968" t="str">
        <f>TEXT(Table1[[#This Row],[Order Date]],"mmm")</f>
        <v>Feb</v>
      </c>
      <c r="G968" t="str">
        <f>TEXT(Table1[[#This Row],[Order Date]],"ddd")</f>
        <v>Thu</v>
      </c>
      <c r="H968" s="1">
        <v>41679</v>
      </c>
      <c r="I968" t="s">
        <v>185</v>
      </c>
      <c r="J968" t="s">
        <v>4478</v>
      </c>
      <c r="K968" t="s">
        <v>4479</v>
      </c>
      <c r="L968" t="s">
        <v>40</v>
      </c>
      <c r="M968" t="s">
        <v>26</v>
      </c>
      <c r="N968" t="s">
        <v>4749</v>
      </c>
      <c r="O968" t="s">
        <v>312</v>
      </c>
      <c r="P968">
        <v>23320</v>
      </c>
      <c r="Q968" t="s">
        <v>29</v>
      </c>
      <c r="R968" t="s">
        <v>2084</v>
      </c>
      <c r="S968" t="s">
        <v>45</v>
      </c>
      <c r="T968" t="s">
        <v>46</v>
      </c>
      <c r="U968" t="s">
        <v>2085</v>
      </c>
      <c r="V968" s="3">
        <v>15</v>
      </c>
      <c r="W968">
        <v>4</v>
      </c>
      <c r="X968" s="2">
        <v>0</v>
      </c>
      <c r="Y968" s="13">
        <v>7.2</v>
      </c>
      <c r="Z968" s="2">
        <f>Y968/V968</f>
        <v>0.48000000000000004</v>
      </c>
    </row>
    <row r="969" spans="1:26" x14ac:dyDescent="0.25">
      <c r="A969">
        <v>2001</v>
      </c>
      <c r="B969" t="s">
        <v>4750</v>
      </c>
      <c r="C969" s="1">
        <v>42836</v>
      </c>
      <c r="D969">
        <f>YEAR(C969)</f>
        <v>2017</v>
      </c>
      <c r="E969">
        <f>MONTH(C969)</f>
        <v>4</v>
      </c>
      <c r="F969" t="str">
        <f>TEXT(Table1[[#This Row],[Order Date]],"mmm")</f>
        <v>Apr</v>
      </c>
      <c r="G969" t="str">
        <f>TEXT(Table1[[#This Row],[Order Date]],"ddd")</f>
        <v>Tue</v>
      </c>
      <c r="H969" s="1">
        <v>42843</v>
      </c>
      <c r="I969" t="s">
        <v>49</v>
      </c>
      <c r="J969" t="s">
        <v>4751</v>
      </c>
      <c r="K969" t="s">
        <v>4752</v>
      </c>
      <c r="L969" t="s">
        <v>25</v>
      </c>
      <c r="M969" t="s">
        <v>26</v>
      </c>
      <c r="N969" t="s">
        <v>596</v>
      </c>
      <c r="O969" t="s">
        <v>42</v>
      </c>
      <c r="P969">
        <v>91104</v>
      </c>
      <c r="Q969" t="s">
        <v>43</v>
      </c>
      <c r="R969" t="s">
        <v>437</v>
      </c>
      <c r="S969" t="s">
        <v>70</v>
      </c>
      <c r="T969" t="s">
        <v>158</v>
      </c>
      <c r="U969" t="s">
        <v>438</v>
      </c>
      <c r="V969" s="3">
        <v>199.95</v>
      </c>
      <c r="W969">
        <v>5</v>
      </c>
      <c r="X969" s="2">
        <v>0</v>
      </c>
      <c r="Y969" s="13">
        <v>21.994499999999999</v>
      </c>
      <c r="Z969" s="2">
        <f>Y969/V969</f>
        <v>0.11</v>
      </c>
    </row>
    <row r="970" spans="1:26" x14ac:dyDescent="0.25">
      <c r="A970">
        <v>2003</v>
      </c>
      <c r="B970" t="s">
        <v>4753</v>
      </c>
      <c r="C970" s="1">
        <v>43094</v>
      </c>
      <c r="D970">
        <f>YEAR(C970)</f>
        <v>2017</v>
      </c>
      <c r="E970">
        <f>MONTH(C970)</f>
        <v>12</v>
      </c>
      <c r="F970" t="str">
        <f>TEXT(Table1[[#This Row],[Order Date]],"mmm")</f>
        <v>Dec</v>
      </c>
      <c r="G970" t="str">
        <f>TEXT(Table1[[#This Row],[Order Date]],"ddd")</f>
        <v>Mon</v>
      </c>
      <c r="H970" s="1">
        <v>43097</v>
      </c>
      <c r="I970" t="s">
        <v>22</v>
      </c>
      <c r="J970" t="s">
        <v>4349</v>
      </c>
      <c r="K970" t="s">
        <v>4350</v>
      </c>
      <c r="L970" t="s">
        <v>25</v>
      </c>
      <c r="M970" t="s">
        <v>26</v>
      </c>
      <c r="N970" t="s">
        <v>1456</v>
      </c>
      <c r="O970" t="s">
        <v>28</v>
      </c>
      <c r="P970">
        <v>40214</v>
      </c>
      <c r="Q970" t="s">
        <v>29</v>
      </c>
      <c r="R970" t="s">
        <v>3455</v>
      </c>
      <c r="S970" t="s">
        <v>45</v>
      </c>
      <c r="T970" t="s">
        <v>58</v>
      </c>
      <c r="U970" t="s">
        <v>3456</v>
      </c>
      <c r="V970" s="3">
        <v>95.94</v>
      </c>
      <c r="W970">
        <v>3</v>
      </c>
      <c r="X970" s="2">
        <v>0</v>
      </c>
      <c r="Y970" s="13">
        <v>9.5939999999999994</v>
      </c>
      <c r="Z970" s="2">
        <f>Y970/V970</f>
        <v>9.9999999999999992E-2</v>
      </c>
    </row>
    <row r="971" spans="1:26" x14ac:dyDescent="0.25">
      <c r="A971">
        <v>2005</v>
      </c>
      <c r="B971" t="s">
        <v>4754</v>
      </c>
      <c r="C971" s="1">
        <v>42836</v>
      </c>
      <c r="D971">
        <f>YEAR(C971)</f>
        <v>2017</v>
      </c>
      <c r="E971">
        <f>MONTH(C971)</f>
        <v>4</v>
      </c>
      <c r="F971" t="str">
        <f>TEXT(Table1[[#This Row],[Order Date]],"mmm")</f>
        <v>Apr</v>
      </c>
      <c r="G971" t="str">
        <f>TEXT(Table1[[#This Row],[Order Date]],"ddd")</f>
        <v>Tue</v>
      </c>
      <c r="H971" s="1">
        <v>42843</v>
      </c>
      <c r="I971" t="s">
        <v>49</v>
      </c>
      <c r="J971" t="s">
        <v>2749</v>
      </c>
      <c r="K971" t="s">
        <v>2750</v>
      </c>
      <c r="L971" t="s">
        <v>101</v>
      </c>
      <c r="M971" t="s">
        <v>26</v>
      </c>
      <c r="N971" t="s">
        <v>4755</v>
      </c>
      <c r="O971" t="s">
        <v>103</v>
      </c>
      <c r="P971">
        <v>79424</v>
      </c>
      <c r="Q971" t="s">
        <v>104</v>
      </c>
      <c r="R971" t="s">
        <v>414</v>
      </c>
      <c r="S971" t="s">
        <v>45</v>
      </c>
      <c r="T971" t="s">
        <v>74</v>
      </c>
      <c r="U971" t="s">
        <v>415</v>
      </c>
      <c r="V971" s="3">
        <v>11.364000000000001</v>
      </c>
      <c r="W971">
        <v>3</v>
      </c>
      <c r="X971" s="2">
        <v>0.8</v>
      </c>
      <c r="Y971" s="13">
        <v>-17.045999999999999</v>
      </c>
      <c r="Z971" s="2">
        <f>Y971/V971</f>
        <v>-1.4999999999999998</v>
      </c>
    </row>
    <row r="972" spans="1:26" x14ac:dyDescent="0.25">
      <c r="A972">
        <v>2006</v>
      </c>
      <c r="B972" t="s">
        <v>4756</v>
      </c>
      <c r="C972" s="1">
        <v>42004</v>
      </c>
      <c r="D972">
        <f>YEAR(C972)</f>
        <v>2014</v>
      </c>
      <c r="E972">
        <f>MONTH(C972)</f>
        <v>12</v>
      </c>
      <c r="F972" t="str">
        <f>TEXT(Table1[[#This Row],[Order Date]],"mmm")</f>
        <v>Dec</v>
      </c>
      <c r="G972" t="str">
        <f>TEXT(Table1[[#This Row],[Order Date]],"ddd")</f>
        <v>Wed</v>
      </c>
      <c r="H972" s="1">
        <v>42008</v>
      </c>
      <c r="I972" t="s">
        <v>49</v>
      </c>
      <c r="J972" t="s">
        <v>2757</v>
      </c>
      <c r="K972" t="s">
        <v>2758</v>
      </c>
      <c r="L972" t="s">
        <v>40</v>
      </c>
      <c r="M972" t="s">
        <v>26</v>
      </c>
      <c r="N972" t="s">
        <v>375</v>
      </c>
      <c r="O972" t="s">
        <v>590</v>
      </c>
      <c r="P972">
        <v>65203</v>
      </c>
      <c r="Q972" t="s">
        <v>104</v>
      </c>
      <c r="R972" t="s">
        <v>2893</v>
      </c>
      <c r="S972" t="s">
        <v>45</v>
      </c>
      <c r="T972" t="s">
        <v>67</v>
      </c>
      <c r="U972" t="s">
        <v>2894</v>
      </c>
      <c r="V972" s="3">
        <v>29.68</v>
      </c>
      <c r="W972">
        <v>7</v>
      </c>
      <c r="X972" s="2">
        <v>0</v>
      </c>
      <c r="Y972" s="13">
        <v>11.575200000000001</v>
      </c>
      <c r="Z972" s="2">
        <f>Y972/V972</f>
        <v>0.39</v>
      </c>
    </row>
    <row r="973" spans="1:26" x14ac:dyDescent="0.25">
      <c r="A973">
        <v>2008</v>
      </c>
      <c r="B973" t="s">
        <v>4757</v>
      </c>
      <c r="C973" s="1">
        <v>42950</v>
      </c>
      <c r="D973">
        <f>YEAR(C973)</f>
        <v>2017</v>
      </c>
      <c r="E973">
        <f>MONTH(C973)</f>
        <v>8</v>
      </c>
      <c r="F973" t="str">
        <f>TEXT(Table1[[#This Row],[Order Date]],"mmm")</f>
        <v>Aug</v>
      </c>
      <c r="G973" t="str">
        <f>TEXT(Table1[[#This Row],[Order Date]],"ddd")</f>
        <v>Thu</v>
      </c>
      <c r="H973" s="1">
        <v>42951</v>
      </c>
      <c r="I973" t="s">
        <v>185</v>
      </c>
      <c r="J973" t="s">
        <v>4043</v>
      </c>
      <c r="K973" t="s">
        <v>4044</v>
      </c>
      <c r="L973" t="s">
        <v>25</v>
      </c>
      <c r="M973" t="s">
        <v>26</v>
      </c>
      <c r="N973" t="s">
        <v>296</v>
      </c>
      <c r="O973" t="s">
        <v>208</v>
      </c>
      <c r="P973">
        <v>60623</v>
      </c>
      <c r="Q973" t="s">
        <v>104</v>
      </c>
      <c r="R973" t="s">
        <v>4758</v>
      </c>
      <c r="S973" t="s">
        <v>31</v>
      </c>
      <c r="T973" t="s">
        <v>32</v>
      </c>
      <c r="U973" t="s">
        <v>4759</v>
      </c>
      <c r="V973" s="3">
        <v>183.37200000000001</v>
      </c>
      <c r="W973">
        <v>2</v>
      </c>
      <c r="X973" s="2">
        <v>0.3</v>
      </c>
      <c r="Y973" s="13">
        <v>-36.674399999999999</v>
      </c>
      <c r="Z973" s="2">
        <f>Y973/V973</f>
        <v>-0.19999999999999998</v>
      </c>
    </row>
    <row r="974" spans="1:26" x14ac:dyDescent="0.25">
      <c r="A974">
        <v>2009</v>
      </c>
      <c r="B974" t="s">
        <v>4760</v>
      </c>
      <c r="C974" s="1">
        <v>41958</v>
      </c>
      <c r="D974">
        <f>YEAR(C974)</f>
        <v>2014</v>
      </c>
      <c r="E974">
        <f>MONTH(C974)</f>
        <v>11</v>
      </c>
      <c r="F974" t="str">
        <f>TEXT(Table1[[#This Row],[Order Date]],"mmm")</f>
        <v>Nov</v>
      </c>
      <c r="G974" t="str">
        <f>TEXT(Table1[[#This Row],[Order Date]],"ddd")</f>
        <v>Sat</v>
      </c>
      <c r="H974" s="1">
        <v>41964</v>
      </c>
      <c r="I974" t="s">
        <v>49</v>
      </c>
      <c r="J974" t="s">
        <v>3603</v>
      </c>
      <c r="K974" t="s">
        <v>3604</v>
      </c>
      <c r="L974" t="s">
        <v>25</v>
      </c>
      <c r="M974" t="s">
        <v>26</v>
      </c>
      <c r="N974" t="s">
        <v>4761</v>
      </c>
      <c r="O974" t="s">
        <v>328</v>
      </c>
      <c r="P974">
        <v>37604</v>
      </c>
      <c r="Q974" t="s">
        <v>29</v>
      </c>
      <c r="R974" t="s">
        <v>4020</v>
      </c>
      <c r="S974" t="s">
        <v>45</v>
      </c>
      <c r="T974" t="s">
        <v>67</v>
      </c>
      <c r="U974" t="s">
        <v>4021</v>
      </c>
      <c r="V974" s="3">
        <v>4.2240000000000002</v>
      </c>
      <c r="W974">
        <v>3</v>
      </c>
      <c r="X974" s="2">
        <v>0.2</v>
      </c>
      <c r="Y974" s="13">
        <v>0.47520000000000001</v>
      </c>
      <c r="Z974" s="2">
        <f>Y974/V974</f>
        <v>0.1125</v>
      </c>
    </row>
    <row r="975" spans="1:26" x14ac:dyDescent="0.25">
      <c r="A975">
        <v>2012</v>
      </c>
      <c r="B975" t="s">
        <v>4762</v>
      </c>
      <c r="C975" s="1">
        <v>42349</v>
      </c>
      <c r="D975">
        <f>YEAR(C975)</f>
        <v>2015</v>
      </c>
      <c r="E975">
        <f>MONTH(C975)</f>
        <v>12</v>
      </c>
      <c r="F975" t="str">
        <f>TEXT(Table1[[#This Row],[Order Date]],"mmm")</f>
        <v>Dec</v>
      </c>
      <c r="G975" t="str">
        <f>TEXT(Table1[[#This Row],[Order Date]],"ddd")</f>
        <v>Fri</v>
      </c>
      <c r="H975" s="1">
        <v>42349</v>
      </c>
      <c r="I975" t="s">
        <v>1276</v>
      </c>
      <c r="J975" t="s">
        <v>4763</v>
      </c>
      <c r="K975" t="s">
        <v>4764</v>
      </c>
      <c r="L975" t="s">
        <v>25</v>
      </c>
      <c r="M975" t="s">
        <v>26</v>
      </c>
      <c r="N975" t="s">
        <v>181</v>
      </c>
      <c r="O975" t="s">
        <v>103</v>
      </c>
      <c r="P975">
        <v>77041</v>
      </c>
      <c r="Q975" t="s">
        <v>104</v>
      </c>
      <c r="R975" t="s">
        <v>2261</v>
      </c>
      <c r="S975" t="s">
        <v>70</v>
      </c>
      <c r="T975" t="s">
        <v>158</v>
      </c>
      <c r="U975" t="s">
        <v>2262</v>
      </c>
      <c r="V975" s="3">
        <v>159.98400000000001</v>
      </c>
      <c r="W975">
        <v>2</v>
      </c>
      <c r="X975" s="2">
        <v>0.2</v>
      </c>
      <c r="Y975" s="13">
        <v>35.996400000000001</v>
      </c>
      <c r="Z975" s="2">
        <f>Y975/V975</f>
        <v>0.22500000000000001</v>
      </c>
    </row>
    <row r="976" spans="1:26" x14ac:dyDescent="0.25">
      <c r="A976">
        <v>2014</v>
      </c>
      <c r="B976" t="s">
        <v>4767</v>
      </c>
      <c r="C976" s="1">
        <v>42631</v>
      </c>
      <c r="D976">
        <f>YEAR(C976)</f>
        <v>2016</v>
      </c>
      <c r="E976">
        <f>MONTH(C976)</f>
        <v>9</v>
      </c>
      <c r="F976" t="str">
        <f>TEXT(Table1[[#This Row],[Order Date]],"mmm")</f>
        <v>Sep</v>
      </c>
      <c r="G976" t="str">
        <f>TEXT(Table1[[#This Row],[Order Date]],"ddd")</f>
        <v>Sun</v>
      </c>
      <c r="H976" s="1">
        <v>42636</v>
      </c>
      <c r="I976" t="s">
        <v>49</v>
      </c>
      <c r="J976" t="s">
        <v>4768</v>
      </c>
      <c r="K976" t="s">
        <v>4769</v>
      </c>
      <c r="L976" t="s">
        <v>25</v>
      </c>
      <c r="M976" t="s">
        <v>26</v>
      </c>
      <c r="N976" t="s">
        <v>1537</v>
      </c>
      <c r="O976" t="s">
        <v>351</v>
      </c>
      <c r="P976">
        <v>36830</v>
      </c>
      <c r="Q976" t="s">
        <v>29</v>
      </c>
      <c r="R976" t="s">
        <v>4408</v>
      </c>
      <c r="S976" t="s">
        <v>31</v>
      </c>
      <c r="T976" t="s">
        <v>35</v>
      </c>
      <c r="U976" t="s">
        <v>4409</v>
      </c>
      <c r="V976" s="3">
        <v>350.98</v>
      </c>
      <c r="W976">
        <v>1</v>
      </c>
      <c r="X976" s="2">
        <v>0</v>
      </c>
      <c r="Y976" s="13">
        <v>84.235200000000006</v>
      </c>
      <c r="Z976" s="2">
        <f>Y976/V976</f>
        <v>0.24</v>
      </c>
    </row>
    <row r="977" spans="1:26" x14ac:dyDescent="0.25">
      <c r="A977">
        <v>2017</v>
      </c>
      <c r="B977" t="s">
        <v>4772</v>
      </c>
      <c r="C977" s="1">
        <v>42082</v>
      </c>
      <c r="D977">
        <f>YEAR(C977)</f>
        <v>2015</v>
      </c>
      <c r="E977">
        <f>MONTH(C977)</f>
        <v>3</v>
      </c>
      <c r="F977" t="str">
        <f>TEXT(Table1[[#This Row],[Order Date]],"mmm")</f>
        <v>Mar</v>
      </c>
      <c r="G977" t="str">
        <f>TEXT(Table1[[#This Row],[Order Date]],"ddd")</f>
        <v>Thu</v>
      </c>
      <c r="H977" s="1">
        <v>42086</v>
      </c>
      <c r="I977" t="s">
        <v>49</v>
      </c>
      <c r="J977" t="s">
        <v>2602</v>
      </c>
      <c r="K977" t="s">
        <v>2603</v>
      </c>
      <c r="L977" t="s">
        <v>25</v>
      </c>
      <c r="M977" t="s">
        <v>26</v>
      </c>
      <c r="N977" t="s">
        <v>4773</v>
      </c>
      <c r="O977" t="s">
        <v>42</v>
      </c>
      <c r="P977">
        <v>92404</v>
      </c>
      <c r="Q977" t="s">
        <v>43</v>
      </c>
      <c r="R977" t="s">
        <v>4055</v>
      </c>
      <c r="S977" t="s">
        <v>45</v>
      </c>
      <c r="T977" t="s">
        <v>74</v>
      </c>
      <c r="U977" t="s">
        <v>4056</v>
      </c>
      <c r="V977" s="3">
        <v>17.568000000000001</v>
      </c>
      <c r="W977">
        <v>2</v>
      </c>
      <c r="X977" s="2">
        <v>0.2</v>
      </c>
      <c r="Y977" s="13">
        <v>6.3684000000000003</v>
      </c>
      <c r="Z977" s="2">
        <f>Y977/V977</f>
        <v>0.36249999999999999</v>
      </c>
    </row>
    <row r="978" spans="1:26" x14ac:dyDescent="0.25">
      <c r="A978">
        <v>2021</v>
      </c>
      <c r="B978" t="s">
        <v>4774</v>
      </c>
      <c r="C978" s="1">
        <v>42632</v>
      </c>
      <c r="D978">
        <f>YEAR(C978)</f>
        <v>2016</v>
      </c>
      <c r="E978">
        <f>MONTH(C978)</f>
        <v>9</v>
      </c>
      <c r="F978" t="str">
        <f>TEXT(Table1[[#This Row],[Order Date]],"mmm")</f>
        <v>Sep</v>
      </c>
      <c r="G978" t="str">
        <f>TEXT(Table1[[#This Row],[Order Date]],"ddd")</f>
        <v>Mon</v>
      </c>
      <c r="H978" s="1">
        <v>42634</v>
      </c>
      <c r="I978" t="s">
        <v>185</v>
      </c>
      <c r="J978" t="s">
        <v>4775</v>
      </c>
      <c r="K978" t="s">
        <v>4776</v>
      </c>
      <c r="L978" t="s">
        <v>101</v>
      </c>
      <c r="M978" t="s">
        <v>26</v>
      </c>
      <c r="N978" t="s">
        <v>3492</v>
      </c>
      <c r="O978" t="s">
        <v>1386</v>
      </c>
      <c r="P978">
        <v>2908</v>
      </c>
      <c r="Q978" t="s">
        <v>145</v>
      </c>
      <c r="R978" t="s">
        <v>1976</v>
      </c>
      <c r="S978" t="s">
        <v>45</v>
      </c>
      <c r="T978" t="s">
        <v>58</v>
      </c>
      <c r="U978" t="s">
        <v>1977</v>
      </c>
      <c r="V978" s="3">
        <v>1606.23</v>
      </c>
      <c r="W978">
        <v>9</v>
      </c>
      <c r="X978" s="2">
        <v>0</v>
      </c>
      <c r="Y978" s="13">
        <v>481.86900000000003</v>
      </c>
      <c r="Z978" s="2">
        <f>Y978/V978</f>
        <v>0.3</v>
      </c>
    </row>
    <row r="979" spans="1:26" x14ac:dyDescent="0.25">
      <c r="A979">
        <v>2025</v>
      </c>
      <c r="B979" t="s">
        <v>4777</v>
      </c>
      <c r="C979" s="1">
        <v>42967</v>
      </c>
      <c r="D979">
        <f>YEAR(C979)</f>
        <v>2017</v>
      </c>
      <c r="E979">
        <f>MONTH(C979)</f>
        <v>8</v>
      </c>
      <c r="F979" t="str">
        <f>TEXT(Table1[[#This Row],[Order Date]],"mmm")</f>
        <v>Aug</v>
      </c>
      <c r="G979" t="str">
        <f>TEXT(Table1[[#This Row],[Order Date]],"ddd")</f>
        <v>Sun</v>
      </c>
      <c r="H979" s="1">
        <v>42969</v>
      </c>
      <c r="I979" t="s">
        <v>22</v>
      </c>
      <c r="J979" t="s">
        <v>3490</v>
      </c>
      <c r="K979" t="s">
        <v>3491</v>
      </c>
      <c r="L979" t="s">
        <v>25</v>
      </c>
      <c r="M979" t="s">
        <v>26</v>
      </c>
      <c r="N979" t="s">
        <v>3403</v>
      </c>
      <c r="O979" t="s">
        <v>42</v>
      </c>
      <c r="P979">
        <v>93727</v>
      </c>
      <c r="Q979" t="s">
        <v>43</v>
      </c>
      <c r="R979" t="s">
        <v>3741</v>
      </c>
      <c r="S979" t="s">
        <v>45</v>
      </c>
      <c r="T979" t="s">
        <v>74</v>
      </c>
      <c r="U979" t="s">
        <v>3742</v>
      </c>
      <c r="V979" s="3">
        <v>239.12</v>
      </c>
      <c r="W979">
        <v>5</v>
      </c>
      <c r="X979" s="2">
        <v>0.2</v>
      </c>
      <c r="Y979" s="13">
        <v>77.713999999999999</v>
      </c>
      <c r="Z979" s="2">
        <f>Y979/V979</f>
        <v>0.32500000000000001</v>
      </c>
    </row>
    <row r="980" spans="1:26" x14ac:dyDescent="0.25">
      <c r="A980">
        <v>2026</v>
      </c>
      <c r="B980" t="s">
        <v>4778</v>
      </c>
      <c r="C980" s="1">
        <v>42076</v>
      </c>
      <c r="D980">
        <f>YEAR(C980)</f>
        <v>2015</v>
      </c>
      <c r="E980">
        <f>MONTH(C980)</f>
        <v>3</v>
      </c>
      <c r="F980" t="str">
        <f>TEXT(Table1[[#This Row],[Order Date]],"mmm")</f>
        <v>Mar</v>
      </c>
      <c r="G980" t="str">
        <f>TEXT(Table1[[#This Row],[Order Date]],"ddd")</f>
        <v>Fri</v>
      </c>
      <c r="H980" s="1">
        <v>42078</v>
      </c>
      <c r="I980" t="s">
        <v>185</v>
      </c>
      <c r="J980" t="s">
        <v>4163</v>
      </c>
      <c r="K980" t="s">
        <v>4164</v>
      </c>
      <c r="L980" t="s">
        <v>25</v>
      </c>
      <c r="M980" t="s">
        <v>26</v>
      </c>
      <c r="N980" t="s">
        <v>94</v>
      </c>
      <c r="O980" t="s">
        <v>95</v>
      </c>
      <c r="P980">
        <v>98103</v>
      </c>
      <c r="Q980" t="s">
        <v>43</v>
      </c>
      <c r="R980" t="s">
        <v>2426</v>
      </c>
      <c r="S980" t="s">
        <v>31</v>
      </c>
      <c r="T980" t="s">
        <v>32</v>
      </c>
      <c r="U980" t="s">
        <v>2427</v>
      </c>
      <c r="V980" s="3">
        <v>141.96</v>
      </c>
      <c r="W980">
        <v>2</v>
      </c>
      <c r="X980" s="2">
        <v>0</v>
      </c>
      <c r="Y980" s="13">
        <v>39.748800000000003</v>
      </c>
      <c r="Z980" s="2">
        <f>Y980/V980</f>
        <v>0.28000000000000003</v>
      </c>
    </row>
    <row r="981" spans="1:26" x14ac:dyDescent="0.25">
      <c r="A981">
        <v>2027</v>
      </c>
      <c r="B981" t="s">
        <v>4779</v>
      </c>
      <c r="C981" s="1">
        <v>42621</v>
      </c>
      <c r="D981">
        <f>YEAR(C981)</f>
        <v>2016</v>
      </c>
      <c r="E981">
        <f>MONTH(C981)</f>
        <v>9</v>
      </c>
      <c r="F981" t="str">
        <f>TEXT(Table1[[#This Row],[Order Date]],"mmm")</f>
        <v>Sep</v>
      </c>
      <c r="G981" t="str">
        <f>TEXT(Table1[[#This Row],[Order Date]],"ddd")</f>
        <v>Thu</v>
      </c>
      <c r="H981" s="1">
        <v>42623</v>
      </c>
      <c r="I981" t="s">
        <v>22</v>
      </c>
      <c r="J981" t="s">
        <v>778</v>
      </c>
      <c r="K981" t="s">
        <v>779</v>
      </c>
      <c r="L981" t="s">
        <v>101</v>
      </c>
      <c r="M981" t="s">
        <v>26</v>
      </c>
      <c r="N981" t="s">
        <v>2434</v>
      </c>
      <c r="O981" t="s">
        <v>42</v>
      </c>
      <c r="P981">
        <v>93534</v>
      </c>
      <c r="Q981" t="s">
        <v>43</v>
      </c>
      <c r="R981" t="s">
        <v>1329</v>
      </c>
      <c r="S981" t="s">
        <v>45</v>
      </c>
      <c r="T981" t="s">
        <v>74</v>
      </c>
      <c r="U981" t="s">
        <v>1330</v>
      </c>
      <c r="V981" s="3">
        <v>33.024000000000001</v>
      </c>
      <c r="W981">
        <v>2</v>
      </c>
      <c r="X981" s="2">
        <v>0.2</v>
      </c>
      <c r="Y981" s="13">
        <v>11.558400000000001</v>
      </c>
      <c r="Z981" s="2">
        <f>Y981/V981</f>
        <v>0.35000000000000003</v>
      </c>
    </row>
    <row r="982" spans="1:26" x14ac:dyDescent="0.25">
      <c r="A982">
        <v>2029</v>
      </c>
      <c r="B982" t="s">
        <v>4780</v>
      </c>
      <c r="C982" s="1">
        <v>42334</v>
      </c>
      <c r="D982">
        <f>YEAR(C982)</f>
        <v>2015</v>
      </c>
      <c r="E982">
        <f>MONTH(C982)</f>
        <v>11</v>
      </c>
      <c r="F982" t="str">
        <f>TEXT(Table1[[#This Row],[Order Date]],"mmm")</f>
        <v>Nov</v>
      </c>
      <c r="G982" t="str">
        <f>TEXT(Table1[[#This Row],[Order Date]],"ddd")</f>
        <v>Thu</v>
      </c>
      <c r="H982" s="1">
        <v>42338</v>
      </c>
      <c r="I982" t="s">
        <v>49</v>
      </c>
      <c r="J982" t="s">
        <v>2639</v>
      </c>
      <c r="K982" t="s">
        <v>2640</v>
      </c>
      <c r="L982" t="s">
        <v>40</v>
      </c>
      <c r="M982" t="s">
        <v>26</v>
      </c>
      <c r="N982" t="s">
        <v>4781</v>
      </c>
      <c r="O982" t="s">
        <v>1231</v>
      </c>
      <c r="P982">
        <v>1453</v>
      </c>
      <c r="Q982" t="s">
        <v>145</v>
      </c>
      <c r="R982" t="s">
        <v>787</v>
      </c>
      <c r="S982" t="s">
        <v>45</v>
      </c>
      <c r="T982" t="s">
        <v>74</v>
      </c>
      <c r="U982" t="s">
        <v>788</v>
      </c>
      <c r="V982" s="3">
        <v>14.73</v>
      </c>
      <c r="W982">
        <v>3</v>
      </c>
      <c r="X982" s="2">
        <v>0</v>
      </c>
      <c r="Y982" s="13">
        <v>6.9230999999999998</v>
      </c>
      <c r="Z982" s="2">
        <f>Y982/V982</f>
        <v>0.47</v>
      </c>
    </row>
    <row r="983" spans="1:26" x14ac:dyDescent="0.25">
      <c r="A983">
        <v>2033</v>
      </c>
      <c r="B983" t="s">
        <v>4784</v>
      </c>
      <c r="C983" s="1">
        <v>42713</v>
      </c>
      <c r="D983">
        <f>YEAR(C983)</f>
        <v>2016</v>
      </c>
      <c r="E983">
        <f>MONTH(C983)</f>
        <v>12</v>
      </c>
      <c r="F983" t="str">
        <f>TEXT(Table1[[#This Row],[Order Date]],"mmm")</f>
        <v>Dec</v>
      </c>
      <c r="G983" t="str">
        <f>TEXT(Table1[[#This Row],[Order Date]],"ddd")</f>
        <v>Fri</v>
      </c>
      <c r="H983" s="1">
        <v>42717</v>
      </c>
      <c r="I983" t="s">
        <v>49</v>
      </c>
      <c r="J983" t="s">
        <v>2713</v>
      </c>
      <c r="K983" t="s">
        <v>2714</v>
      </c>
      <c r="L983" t="s">
        <v>40</v>
      </c>
      <c r="M983" t="s">
        <v>26</v>
      </c>
      <c r="N983" t="s">
        <v>102</v>
      </c>
      <c r="O983" t="s">
        <v>103</v>
      </c>
      <c r="P983">
        <v>76106</v>
      </c>
      <c r="Q983" t="s">
        <v>104</v>
      </c>
      <c r="R983" t="s">
        <v>2715</v>
      </c>
      <c r="S983" t="s">
        <v>45</v>
      </c>
      <c r="T983" t="s">
        <v>89</v>
      </c>
      <c r="U983" t="s">
        <v>2716</v>
      </c>
      <c r="V983" s="3">
        <v>9.3919999999999995</v>
      </c>
      <c r="W983">
        <v>2</v>
      </c>
      <c r="X983" s="2">
        <v>0.2</v>
      </c>
      <c r="Y983" s="13">
        <v>3.2871999999999999</v>
      </c>
      <c r="Z983" s="2">
        <f>Y983/V983</f>
        <v>0.35000000000000003</v>
      </c>
    </row>
    <row r="984" spans="1:26" x14ac:dyDescent="0.25">
      <c r="A984">
        <v>2035</v>
      </c>
      <c r="B984" t="s">
        <v>4785</v>
      </c>
      <c r="C984" s="1">
        <v>43003</v>
      </c>
      <c r="D984">
        <f>YEAR(C984)</f>
        <v>2017</v>
      </c>
      <c r="E984">
        <f>MONTH(C984)</f>
        <v>9</v>
      </c>
      <c r="F984" t="str">
        <f>TEXT(Table1[[#This Row],[Order Date]],"mmm")</f>
        <v>Sep</v>
      </c>
      <c r="G984" t="str">
        <f>TEXT(Table1[[#This Row],[Order Date]],"ddd")</f>
        <v>Mon</v>
      </c>
      <c r="H984" s="1">
        <v>43007</v>
      </c>
      <c r="I984" t="s">
        <v>49</v>
      </c>
      <c r="J984" t="s">
        <v>4786</v>
      </c>
      <c r="K984" t="s">
        <v>4787</v>
      </c>
      <c r="L984" t="s">
        <v>25</v>
      </c>
      <c r="M984" t="s">
        <v>26</v>
      </c>
      <c r="N984" t="s">
        <v>382</v>
      </c>
      <c r="O984" t="s">
        <v>226</v>
      </c>
      <c r="P984">
        <v>55901</v>
      </c>
      <c r="Q984" t="s">
        <v>104</v>
      </c>
      <c r="R984" t="s">
        <v>3283</v>
      </c>
      <c r="S984" t="s">
        <v>45</v>
      </c>
      <c r="T984" t="s">
        <v>74</v>
      </c>
      <c r="U984" t="s">
        <v>3284</v>
      </c>
      <c r="V984" s="3">
        <v>8.26</v>
      </c>
      <c r="W984">
        <v>2</v>
      </c>
      <c r="X984" s="2">
        <v>0</v>
      </c>
      <c r="Y984" s="13">
        <v>3.8822000000000001</v>
      </c>
      <c r="Z984" s="2">
        <f>Y984/V984</f>
        <v>0.47000000000000003</v>
      </c>
    </row>
    <row r="985" spans="1:26" x14ac:dyDescent="0.25">
      <c r="A985">
        <v>2037</v>
      </c>
      <c r="B985" t="s">
        <v>4788</v>
      </c>
      <c r="C985" s="1">
        <v>42027</v>
      </c>
      <c r="D985">
        <f>YEAR(C985)</f>
        <v>2015</v>
      </c>
      <c r="E985">
        <f>MONTH(C985)</f>
        <v>1</v>
      </c>
      <c r="F985" t="str">
        <f>TEXT(Table1[[#This Row],[Order Date]],"mmm")</f>
        <v>Jan</v>
      </c>
      <c r="G985" t="str">
        <f>TEXT(Table1[[#This Row],[Order Date]],"ddd")</f>
        <v>Fri</v>
      </c>
      <c r="H985" s="1">
        <v>42031</v>
      </c>
      <c r="I985" t="s">
        <v>49</v>
      </c>
      <c r="J985" t="s">
        <v>1652</v>
      </c>
      <c r="K985" t="s">
        <v>1653</v>
      </c>
      <c r="L985" t="s">
        <v>101</v>
      </c>
      <c r="M985" t="s">
        <v>26</v>
      </c>
      <c r="N985" t="s">
        <v>4789</v>
      </c>
      <c r="O985" t="s">
        <v>1735</v>
      </c>
      <c r="P985">
        <v>59715</v>
      </c>
      <c r="Q985" t="s">
        <v>43</v>
      </c>
      <c r="R985" t="s">
        <v>1422</v>
      </c>
      <c r="S985" t="s">
        <v>45</v>
      </c>
      <c r="T985" t="s">
        <v>89</v>
      </c>
      <c r="U985" t="s">
        <v>1423</v>
      </c>
      <c r="V985" s="3">
        <v>29.04</v>
      </c>
      <c r="W985">
        <v>3</v>
      </c>
      <c r="X985" s="2">
        <v>0</v>
      </c>
      <c r="Y985" s="13">
        <v>13.9392</v>
      </c>
      <c r="Z985" s="2">
        <f>Y985/V985</f>
        <v>0.48</v>
      </c>
    </row>
    <row r="986" spans="1:26" x14ac:dyDescent="0.25">
      <c r="A986">
        <v>2039</v>
      </c>
      <c r="B986" t="s">
        <v>4790</v>
      </c>
      <c r="C986" s="1">
        <v>42173</v>
      </c>
      <c r="D986">
        <f>YEAR(C986)</f>
        <v>2015</v>
      </c>
      <c r="E986">
        <f>MONTH(C986)</f>
        <v>6</v>
      </c>
      <c r="F986" t="str">
        <f>TEXT(Table1[[#This Row],[Order Date]],"mmm")</f>
        <v>Jun</v>
      </c>
      <c r="G986" t="str">
        <f>TEXT(Table1[[#This Row],[Order Date]],"ddd")</f>
        <v>Thu</v>
      </c>
      <c r="H986" s="1">
        <v>42178</v>
      </c>
      <c r="I986" t="s">
        <v>49</v>
      </c>
      <c r="J986" t="s">
        <v>3088</v>
      </c>
      <c r="K986" t="s">
        <v>3089</v>
      </c>
      <c r="L986" t="s">
        <v>101</v>
      </c>
      <c r="M986" t="s">
        <v>26</v>
      </c>
      <c r="N986" t="s">
        <v>1372</v>
      </c>
      <c r="O986" t="s">
        <v>303</v>
      </c>
      <c r="P986">
        <v>85345</v>
      </c>
      <c r="Q986" t="s">
        <v>43</v>
      </c>
      <c r="R986" t="s">
        <v>4791</v>
      </c>
      <c r="S986" t="s">
        <v>45</v>
      </c>
      <c r="T986" t="s">
        <v>89</v>
      </c>
      <c r="U986" t="s">
        <v>4792</v>
      </c>
      <c r="V986" s="3">
        <v>11.952</v>
      </c>
      <c r="W986">
        <v>3</v>
      </c>
      <c r="X986" s="2">
        <v>0.2</v>
      </c>
      <c r="Y986" s="13">
        <v>4.3326000000000002</v>
      </c>
      <c r="Z986" s="2">
        <f>Y986/V986</f>
        <v>0.36250000000000004</v>
      </c>
    </row>
    <row r="987" spans="1:26" x14ac:dyDescent="0.25">
      <c r="A987">
        <v>2043</v>
      </c>
      <c r="B987" t="s">
        <v>4793</v>
      </c>
      <c r="C987" s="1">
        <v>42279</v>
      </c>
      <c r="D987">
        <f>YEAR(C987)</f>
        <v>2015</v>
      </c>
      <c r="E987">
        <f>MONTH(C987)</f>
        <v>10</v>
      </c>
      <c r="F987" t="str">
        <f>TEXT(Table1[[#This Row],[Order Date]],"mmm")</f>
        <v>Oct</v>
      </c>
      <c r="G987" t="str">
        <f>TEXT(Table1[[#This Row],[Order Date]],"ddd")</f>
        <v>Fri</v>
      </c>
      <c r="H987" s="1">
        <v>42285</v>
      </c>
      <c r="I987" t="s">
        <v>49</v>
      </c>
      <c r="J987" t="s">
        <v>1549</v>
      </c>
      <c r="K987" t="s">
        <v>1550</v>
      </c>
      <c r="L987" t="s">
        <v>40</v>
      </c>
      <c r="M987" t="s">
        <v>26</v>
      </c>
      <c r="N987" t="s">
        <v>941</v>
      </c>
      <c r="O987" t="s">
        <v>42</v>
      </c>
      <c r="P987">
        <v>92105</v>
      </c>
      <c r="Q987" t="s">
        <v>43</v>
      </c>
      <c r="R987" t="s">
        <v>4794</v>
      </c>
      <c r="S987" t="s">
        <v>45</v>
      </c>
      <c r="T987" t="s">
        <v>74</v>
      </c>
      <c r="U987" t="s">
        <v>4795</v>
      </c>
      <c r="V987" s="3">
        <v>57.503999999999998</v>
      </c>
      <c r="W987">
        <v>6</v>
      </c>
      <c r="X987" s="2">
        <v>0.2</v>
      </c>
      <c r="Y987" s="13">
        <v>20.1264</v>
      </c>
      <c r="Z987" s="2">
        <f>Y987/V987</f>
        <v>0.35000000000000003</v>
      </c>
    </row>
    <row r="988" spans="1:26" x14ac:dyDescent="0.25">
      <c r="A988">
        <v>2044</v>
      </c>
      <c r="B988" t="s">
        <v>4796</v>
      </c>
      <c r="C988" s="1">
        <v>43057</v>
      </c>
      <c r="D988">
        <f>YEAR(C988)</f>
        <v>2017</v>
      </c>
      <c r="E988">
        <f>MONTH(C988)</f>
        <v>11</v>
      </c>
      <c r="F988" t="str">
        <f>TEXT(Table1[[#This Row],[Order Date]],"mmm")</f>
        <v>Nov</v>
      </c>
      <c r="G988" t="str">
        <f>TEXT(Table1[[#This Row],[Order Date]],"ddd")</f>
        <v>Sat</v>
      </c>
      <c r="H988" s="1">
        <v>43062</v>
      </c>
      <c r="I988" t="s">
        <v>49</v>
      </c>
      <c r="J988" t="s">
        <v>3906</v>
      </c>
      <c r="K988" t="s">
        <v>3907</v>
      </c>
      <c r="L988" t="s">
        <v>40</v>
      </c>
      <c r="M988" t="s">
        <v>26</v>
      </c>
      <c r="N988" t="s">
        <v>1109</v>
      </c>
      <c r="O988" t="s">
        <v>491</v>
      </c>
      <c r="P988">
        <v>44107</v>
      </c>
      <c r="Q988" t="s">
        <v>145</v>
      </c>
      <c r="R988" t="s">
        <v>3499</v>
      </c>
      <c r="S988" t="s">
        <v>45</v>
      </c>
      <c r="T988" t="s">
        <v>67</v>
      </c>
      <c r="U988" t="s">
        <v>3500</v>
      </c>
      <c r="V988" s="3">
        <v>38.863999999999997</v>
      </c>
      <c r="W988">
        <v>7</v>
      </c>
      <c r="X988" s="2">
        <v>0.2</v>
      </c>
      <c r="Y988" s="13">
        <v>7.7728000000000002</v>
      </c>
      <c r="Z988" s="2">
        <f>Y988/V988</f>
        <v>0.2</v>
      </c>
    </row>
    <row r="989" spans="1:26" x14ac:dyDescent="0.25">
      <c r="A989">
        <v>2045</v>
      </c>
      <c r="B989" t="s">
        <v>4797</v>
      </c>
      <c r="C989" s="1">
        <v>41868</v>
      </c>
      <c r="D989">
        <f>YEAR(C989)</f>
        <v>2014</v>
      </c>
      <c r="E989">
        <f>MONTH(C989)</f>
        <v>8</v>
      </c>
      <c r="F989" t="str">
        <f>TEXT(Table1[[#This Row],[Order Date]],"mmm")</f>
        <v>Aug</v>
      </c>
      <c r="G989" t="str">
        <f>TEXT(Table1[[#This Row],[Order Date]],"ddd")</f>
        <v>Sun</v>
      </c>
      <c r="H989" s="1">
        <v>41874</v>
      </c>
      <c r="I989" t="s">
        <v>49</v>
      </c>
      <c r="J989" t="s">
        <v>132</v>
      </c>
      <c r="K989" t="s">
        <v>133</v>
      </c>
      <c r="L989" t="s">
        <v>40</v>
      </c>
      <c r="M989" t="s">
        <v>26</v>
      </c>
      <c r="N989" t="s">
        <v>181</v>
      </c>
      <c r="O989" t="s">
        <v>103</v>
      </c>
      <c r="P989">
        <v>77095</v>
      </c>
      <c r="Q989" t="s">
        <v>104</v>
      </c>
      <c r="R989" t="s">
        <v>3776</v>
      </c>
      <c r="S989" t="s">
        <v>45</v>
      </c>
      <c r="T989" t="s">
        <v>89</v>
      </c>
      <c r="U989" t="s">
        <v>3777</v>
      </c>
      <c r="V989" s="3">
        <v>15.552</v>
      </c>
      <c r="W989">
        <v>3</v>
      </c>
      <c r="X989" s="2">
        <v>0.2</v>
      </c>
      <c r="Y989" s="13">
        <v>5.4432</v>
      </c>
      <c r="Z989" s="2">
        <f>Y989/V989</f>
        <v>0.35000000000000003</v>
      </c>
    </row>
    <row r="990" spans="1:26" x14ac:dyDescent="0.25">
      <c r="A990">
        <v>2046</v>
      </c>
      <c r="B990" t="s">
        <v>4798</v>
      </c>
      <c r="C990" s="1">
        <v>42568</v>
      </c>
      <c r="D990">
        <f>YEAR(C990)</f>
        <v>2016</v>
      </c>
      <c r="E990">
        <f>MONTH(C990)</f>
        <v>7</v>
      </c>
      <c r="F990" t="str">
        <f>TEXT(Table1[[#This Row],[Order Date]],"mmm")</f>
        <v>Jul</v>
      </c>
      <c r="G990" t="str">
        <f>TEXT(Table1[[#This Row],[Order Date]],"ddd")</f>
        <v>Sun</v>
      </c>
      <c r="H990" s="1">
        <v>42572</v>
      </c>
      <c r="I990" t="s">
        <v>49</v>
      </c>
      <c r="J990" t="s">
        <v>4799</v>
      </c>
      <c r="K990" t="s">
        <v>4800</v>
      </c>
      <c r="L990" t="s">
        <v>40</v>
      </c>
      <c r="M990" t="s">
        <v>26</v>
      </c>
      <c r="N990" t="s">
        <v>4801</v>
      </c>
      <c r="O990" t="s">
        <v>781</v>
      </c>
      <c r="P990">
        <v>8861</v>
      </c>
      <c r="Q990" t="s">
        <v>145</v>
      </c>
      <c r="R990" t="s">
        <v>2769</v>
      </c>
      <c r="S990" t="s">
        <v>45</v>
      </c>
      <c r="T990" t="s">
        <v>77</v>
      </c>
      <c r="U990" t="s">
        <v>2770</v>
      </c>
      <c r="V990" s="3">
        <v>162.63999999999999</v>
      </c>
      <c r="W990">
        <v>2</v>
      </c>
      <c r="X990" s="2">
        <v>0</v>
      </c>
      <c r="Y990" s="13">
        <v>45.539200000000001</v>
      </c>
      <c r="Z990" s="2">
        <f>Y990/V990</f>
        <v>0.28000000000000003</v>
      </c>
    </row>
    <row r="991" spans="1:26" x14ac:dyDescent="0.25">
      <c r="A991">
        <v>2049</v>
      </c>
      <c r="B991" t="s">
        <v>4802</v>
      </c>
      <c r="C991" s="1">
        <v>42196</v>
      </c>
      <c r="D991">
        <f>YEAR(C991)</f>
        <v>2015</v>
      </c>
      <c r="E991">
        <f>MONTH(C991)</f>
        <v>7</v>
      </c>
      <c r="F991" t="str">
        <f>TEXT(Table1[[#This Row],[Order Date]],"mmm")</f>
        <v>Jul</v>
      </c>
      <c r="G991" t="str">
        <f>TEXT(Table1[[#This Row],[Order Date]],"ddd")</f>
        <v>Sat</v>
      </c>
      <c r="H991" s="1">
        <v>42198</v>
      </c>
      <c r="I991" t="s">
        <v>185</v>
      </c>
      <c r="J991" t="s">
        <v>2000</v>
      </c>
      <c r="K991" t="s">
        <v>2001</v>
      </c>
      <c r="L991" t="s">
        <v>25</v>
      </c>
      <c r="M991" t="s">
        <v>26</v>
      </c>
      <c r="N991" t="s">
        <v>143</v>
      </c>
      <c r="O991" t="s">
        <v>144</v>
      </c>
      <c r="P991">
        <v>19134</v>
      </c>
      <c r="Q991" t="s">
        <v>145</v>
      </c>
      <c r="R991" t="s">
        <v>167</v>
      </c>
      <c r="S991" t="s">
        <v>31</v>
      </c>
      <c r="T991" t="s">
        <v>64</v>
      </c>
      <c r="U991" t="s">
        <v>168</v>
      </c>
      <c r="V991" s="3">
        <v>289.8</v>
      </c>
      <c r="W991">
        <v>7</v>
      </c>
      <c r="X991" s="2">
        <v>0.2</v>
      </c>
      <c r="Y991" s="13">
        <v>36.225000000000001</v>
      </c>
      <c r="Z991" s="2">
        <f>Y991/V991</f>
        <v>0.125</v>
      </c>
    </row>
    <row r="992" spans="1:26" x14ac:dyDescent="0.25">
      <c r="A992">
        <v>2055</v>
      </c>
      <c r="B992" t="s">
        <v>4807</v>
      </c>
      <c r="C992" s="1">
        <v>42705</v>
      </c>
      <c r="D992">
        <f>YEAR(C992)</f>
        <v>2016</v>
      </c>
      <c r="E992">
        <f>MONTH(C992)</f>
        <v>12</v>
      </c>
      <c r="F992" t="str">
        <f>TEXT(Table1[[#This Row],[Order Date]],"mmm")</f>
        <v>Dec</v>
      </c>
      <c r="G992" t="str">
        <f>TEXT(Table1[[#This Row],[Order Date]],"ddd")</f>
        <v>Thu</v>
      </c>
      <c r="H992" s="1">
        <v>42711</v>
      </c>
      <c r="I992" t="s">
        <v>49</v>
      </c>
      <c r="J992" t="s">
        <v>4096</v>
      </c>
      <c r="K992" t="s">
        <v>4097</v>
      </c>
      <c r="L992" t="s">
        <v>25</v>
      </c>
      <c r="M992" t="s">
        <v>26</v>
      </c>
      <c r="N992" t="s">
        <v>1448</v>
      </c>
      <c r="O992" t="s">
        <v>251</v>
      </c>
      <c r="P992">
        <v>47374</v>
      </c>
      <c r="Q992" t="s">
        <v>104</v>
      </c>
      <c r="R992" t="s">
        <v>4438</v>
      </c>
      <c r="S992" t="s">
        <v>31</v>
      </c>
      <c r="T992" t="s">
        <v>64</v>
      </c>
      <c r="U992" t="s">
        <v>4439</v>
      </c>
      <c r="V992" s="3">
        <v>17.309999999999999</v>
      </c>
      <c r="W992">
        <v>3</v>
      </c>
      <c r="X992" s="2">
        <v>0</v>
      </c>
      <c r="Y992" s="13">
        <v>5.1929999999999996</v>
      </c>
      <c r="Z992" s="2">
        <f>Y992/V992</f>
        <v>0.3</v>
      </c>
    </row>
    <row r="993" spans="1:26" x14ac:dyDescent="0.25">
      <c r="A993">
        <v>2056</v>
      </c>
      <c r="B993" t="s">
        <v>4808</v>
      </c>
      <c r="C993" s="1">
        <v>43091</v>
      </c>
      <c r="D993">
        <f>YEAR(C993)</f>
        <v>2017</v>
      </c>
      <c r="E993">
        <f>MONTH(C993)</f>
        <v>12</v>
      </c>
      <c r="F993" t="str">
        <f>TEXT(Table1[[#This Row],[Order Date]],"mmm")</f>
        <v>Dec</v>
      </c>
      <c r="G993" t="str">
        <f>TEXT(Table1[[#This Row],[Order Date]],"ddd")</f>
        <v>Fri</v>
      </c>
      <c r="H993" s="1">
        <v>43094</v>
      </c>
      <c r="I993" t="s">
        <v>185</v>
      </c>
      <c r="J993" t="s">
        <v>1964</v>
      </c>
      <c r="K993" t="s">
        <v>1965</v>
      </c>
      <c r="L993" t="s">
        <v>25</v>
      </c>
      <c r="M993" t="s">
        <v>26</v>
      </c>
      <c r="N993" t="s">
        <v>873</v>
      </c>
      <c r="O993" t="s">
        <v>235</v>
      </c>
      <c r="P993">
        <v>48227</v>
      </c>
      <c r="Q993" t="s">
        <v>104</v>
      </c>
      <c r="R993" t="s">
        <v>4809</v>
      </c>
      <c r="S993" t="s">
        <v>70</v>
      </c>
      <c r="T993" t="s">
        <v>158</v>
      </c>
      <c r="U993" t="s">
        <v>4810</v>
      </c>
      <c r="V993" s="3">
        <v>199.95</v>
      </c>
      <c r="W993">
        <v>5</v>
      </c>
      <c r="X993" s="2">
        <v>0</v>
      </c>
      <c r="Y993" s="13">
        <v>63.984000000000002</v>
      </c>
      <c r="Z993" s="2">
        <f>Y993/V993</f>
        <v>0.32</v>
      </c>
    </row>
    <row r="994" spans="1:26" x14ac:dyDescent="0.25">
      <c r="A994">
        <v>2060</v>
      </c>
      <c r="B994" t="s">
        <v>4811</v>
      </c>
      <c r="C994" s="1">
        <v>41943</v>
      </c>
      <c r="D994">
        <f>YEAR(C994)</f>
        <v>2014</v>
      </c>
      <c r="E994">
        <f>MONTH(C994)</f>
        <v>10</v>
      </c>
      <c r="F994" t="str">
        <f>TEXT(Table1[[#This Row],[Order Date]],"mmm")</f>
        <v>Oct</v>
      </c>
      <c r="G994" t="str">
        <f>TEXT(Table1[[#This Row],[Order Date]],"ddd")</f>
        <v>Fri</v>
      </c>
      <c r="H994" s="1">
        <v>41947</v>
      </c>
      <c r="I994" t="s">
        <v>49</v>
      </c>
      <c r="J994" t="s">
        <v>506</v>
      </c>
      <c r="K994" t="s">
        <v>507</v>
      </c>
      <c r="L994" t="s">
        <v>40</v>
      </c>
      <c r="M994" t="s">
        <v>26</v>
      </c>
      <c r="N994" t="s">
        <v>41</v>
      </c>
      <c r="O994" t="s">
        <v>42</v>
      </c>
      <c r="P994">
        <v>90049</v>
      </c>
      <c r="Q994" t="s">
        <v>43</v>
      </c>
      <c r="R994" t="s">
        <v>4812</v>
      </c>
      <c r="S994" t="s">
        <v>45</v>
      </c>
      <c r="T994" t="s">
        <v>266</v>
      </c>
      <c r="U994" t="s">
        <v>556</v>
      </c>
      <c r="V994" s="3">
        <v>11.34</v>
      </c>
      <c r="W994">
        <v>3</v>
      </c>
      <c r="X994" s="2">
        <v>0</v>
      </c>
      <c r="Y994" s="13">
        <v>5.2164000000000001</v>
      </c>
      <c r="Z994" s="2">
        <f>Y994/V994</f>
        <v>0.46</v>
      </c>
    </row>
    <row r="995" spans="1:26" x14ac:dyDescent="0.25">
      <c r="A995">
        <v>2069</v>
      </c>
      <c r="B995" t="s">
        <v>4821</v>
      </c>
      <c r="C995" s="1">
        <v>42107</v>
      </c>
      <c r="D995">
        <f>YEAR(C995)</f>
        <v>2015</v>
      </c>
      <c r="E995">
        <f>MONTH(C995)</f>
        <v>4</v>
      </c>
      <c r="F995" t="str">
        <f>TEXT(Table1[[#This Row],[Order Date]],"mmm")</f>
        <v>Apr</v>
      </c>
      <c r="G995" t="str">
        <f>TEXT(Table1[[#This Row],[Order Date]],"ddd")</f>
        <v>Mon</v>
      </c>
      <c r="H995" s="1">
        <v>42113</v>
      </c>
      <c r="I995" t="s">
        <v>49</v>
      </c>
      <c r="J995" t="s">
        <v>1941</v>
      </c>
      <c r="K995" t="s">
        <v>1942</v>
      </c>
      <c r="L995" t="s">
        <v>25</v>
      </c>
      <c r="M995" t="s">
        <v>26</v>
      </c>
      <c r="N995" t="s">
        <v>3938</v>
      </c>
      <c r="O995" t="s">
        <v>42</v>
      </c>
      <c r="P995">
        <v>91767</v>
      </c>
      <c r="Q995" t="s">
        <v>43</v>
      </c>
      <c r="R995" t="s">
        <v>4822</v>
      </c>
      <c r="S995" t="s">
        <v>70</v>
      </c>
      <c r="T995" t="s">
        <v>158</v>
      </c>
      <c r="U995" t="s">
        <v>4823</v>
      </c>
      <c r="V995" s="3">
        <v>199.96</v>
      </c>
      <c r="W995">
        <v>4</v>
      </c>
      <c r="X995" s="2">
        <v>0</v>
      </c>
      <c r="Y995" s="13">
        <v>69.986000000000004</v>
      </c>
      <c r="Z995" s="2">
        <f>Y995/V995</f>
        <v>0.35000000000000003</v>
      </c>
    </row>
    <row r="996" spans="1:26" x14ac:dyDescent="0.25">
      <c r="A996">
        <v>2071</v>
      </c>
      <c r="B996" t="s">
        <v>4826</v>
      </c>
      <c r="C996" s="1">
        <v>42572</v>
      </c>
      <c r="D996">
        <f>YEAR(C996)</f>
        <v>2016</v>
      </c>
      <c r="E996">
        <f>MONTH(C996)</f>
        <v>7</v>
      </c>
      <c r="F996" t="str">
        <f>TEXT(Table1[[#This Row],[Order Date]],"mmm")</f>
        <v>Jul</v>
      </c>
      <c r="G996" t="str">
        <f>TEXT(Table1[[#This Row],[Order Date]],"ddd")</f>
        <v>Thu</v>
      </c>
      <c r="H996" s="1">
        <v>42574</v>
      </c>
      <c r="I996" t="s">
        <v>22</v>
      </c>
      <c r="J996" t="s">
        <v>4827</v>
      </c>
      <c r="K996" t="s">
        <v>4828</v>
      </c>
      <c r="L996" t="s">
        <v>40</v>
      </c>
      <c r="M996" t="s">
        <v>26</v>
      </c>
      <c r="N996" t="s">
        <v>143</v>
      </c>
      <c r="O996" t="s">
        <v>144</v>
      </c>
      <c r="P996">
        <v>19134</v>
      </c>
      <c r="Q996" t="s">
        <v>145</v>
      </c>
      <c r="R996" t="s">
        <v>2407</v>
      </c>
      <c r="S996" t="s">
        <v>45</v>
      </c>
      <c r="T996" t="s">
        <v>74</v>
      </c>
      <c r="U996" t="s">
        <v>2408</v>
      </c>
      <c r="V996" s="3">
        <v>1.9410000000000001</v>
      </c>
      <c r="W996">
        <v>1</v>
      </c>
      <c r="X996" s="2">
        <v>0.7</v>
      </c>
      <c r="Y996" s="13">
        <v>-1.294</v>
      </c>
      <c r="Z996" s="2">
        <f>Y996/V996</f>
        <v>-0.66666666666666663</v>
      </c>
    </row>
    <row r="997" spans="1:26" x14ac:dyDescent="0.25">
      <c r="A997">
        <v>2072</v>
      </c>
      <c r="B997" t="s">
        <v>4829</v>
      </c>
      <c r="C997" s="1">
        <v>43059</v>
      </c>
      <c r="D997">
        <f>YEAR(C997)</f>
        <v>2017</v>
      </c>
      <c r="E997">
        <f>MONTH(C997)</f>
        <v>11</v>
      </c>
      <c r="F997" t="str">
        <f>TEXT(Table1[[#This Row],[Order Date]],"mmm")</f>
        <v>Nov</v>
      </c>
      <c r="G997" t="str">
        <f>TEXT(Table1[[#This Row],[Order Date]],"ddd")</f>
        <v>Mon</v>
      </c>
      <c r="H997" s="1">
        <v>43064</v>
      </c>
      <c r="I997" t="s">
        <v>49</v>
      </c>
      <c r="J997" t="s">
        <v>4830</v>
      </c>
      <c r="K997" t="s">
        <v>4831</v>
      </c>
      <c r="L997" t="s">
        <v>25</v>
      </c>
      <c r="M997" t="s">
        <v>26</v>
      </c>
      <c r="N997" t="s">
        <v>4832</v>
      </c>
      <c r="O997" t="s">
        <v>42</v>
      </c>
      <c r="P997">
        <v>91761</v>
      </c>
      <c r="Q997" t="s">
        <v>43</v>
      </c>
      <c r="R997" t="s">
        <v>1429</v>
      </c>
      <c r="S997" t="s">
        <v>31</v>
      </c>
      <c r="T997" t="s">
        <v>35</v>
      </c>
      <c r="U997" t="s">
        <v>1430</v>
      </c>
      <c r="V997" s="3">
        <v>283.92</v>
      </c>
      <c r="W997">
        <v>5</v>
      </c>
      <c r="X997" s="2">
        <v>0.2</v>
      </c>
      <c r="Y997" s="13">
        <v>-46.137</v>
      </c>
      <c r="Z997" s="2">
        <f>Y997/V997</f>
        <v>-0.16250000000000001</v>
      </c>
    </row>
    <row r="998" spans="1:26" x14ac:dyDescent="0.25">
      <c r="A998">
        <v>2073</v>
      </c>
      <c r="B998" t="s">
        <v>4833</v>
      </c>
      <c r="C998" s="1">
        <v>42700</v>
      </c>
      <c r="D998">
        <f>YEAR(C998)</f>
        <v>2016</v>
      </c>
      <c r="E998">
        <f>MONTH(C998)</f>
        <v>11</v>
      </c>
      <c r="F998" t="str">
        <f>TEXT(Table1[[#This Row],[Order Date]],"mmm")</f>
        <v>Nov</v>
      </c>
      <c r="G998" t="str">
        <f>TEXT(Table1[[#This Row],[Order Date]],"ddd")</f>
        <v>Sat</v>
      </c>
      <c r="H998" s="1">
        <v>42706</v>
      </c>
      <c r="I998" t="s">
        <v>49</v>
      </c>
      <c r="J998" t="s">
        <v>4834</v>
      </c>
      <c r="K998" t="s">
        <v>4835</v>
      </c>
      <c r="L998" t="s">
        <v>40</v>
      </c>
      <c r="M998" t="s">
        <v>26</v>
      </c>
      <c r="N998" t="s">
        <v>94</v>
      </c>
      <c r="O998" t="s">
        <v>95</v>
      </c>
      <c r="P998">
        <v>98105</v>
      </c>
      <c r="Q998" t="s">
        <v>43</v>
      </c>
      <c r="R998" t="s">
        <v>4697</v>
      </c>
      <c r="S998" t="s">
        <v>45</v>
      </c>
      <c r="T998" t="s">
        <v>74</v>
      </c>
      <c r="U998" t="s">
        <v>4698</v>
      </c>
      <c r="V998" s="3">
        <v>7.3120000000000003</v>
      </c>
      <c r="W998">
        <v>2</v>
      </c>
      <c r="X998" s="2">
        <v>0.2</v>
      </c>
      <c r="Y998" s="13">
        <v>2.5592000000000001</v>
      </c>
      <c r="Z998" s="2">
        <f>Y998/V998</f>
        <v>0.35000000000000003</v>
      </c>
    </row>
    <row r="999" spans="1:26" x14ac:dyDescent="0.25">
      <c r="A999">
        <v>2074</v>
      </c>
      <c r="B999" t="s">
        <v>4836</v>
      </c>
      <c r="C999" s="1">
        <v>43046</v>
      </c>
      <c r="D999">
        <f>YEAR(C999)</f>
        <v>2017</v>
      </c>
      <c r="E999">
        <f>MONTH(C999)</f>
        <v>11</v>
      </c>
      <c r="F999" t="str">
        <f>TEXT(Table1[[#This Row],[Order Date]],"mmm")</f>
        <v>Nov</v>
      </c>
      <c r="G999" t="str">
        <f>TEXT(Table1[[#This Row],[Order Date]],"ddd")</f>
        <v>Tue</v>
      </c>
      <c r="H999" s="1">
        <v>43051</v>
      </c>
      <c r="I999" t="s">
        <v>22</v>
      </c>
      <c r="J999" t="s">
        <v>3997</v>
      </c>
      <c r="K999" t="s">
        <v>3998</v>
      </c>
      <c r="L999" t="s">
        <v>101</v>
      </c>
      <c r="M999" t="s">
        <v>26</v>
      </c>
      <c r="N999" t="s">
        <v>983</v>
      </c>
      <c r="O999" t="s">
        <v>42</v>
      </c>
      <c r="P999">
        <v>94513</v>
      </c>
      <c r="Q999" t="s">
        <v>43</v>
      </c>
      <c r="R999" t="s">
        <v>4837</v>
      </c>
      <c r="S999" t="s">
        <v>70</v>
      </c>
      <c r="T999" t="s">
        <v>158</v>
      </c>
      <c r="U999" t="s">
        <v>4838</v>
      </c>
      <c r="V999" s="3">
        <v>59.97</v>
      </c>
      <c r="W999">
        <v>3</v>
      </c>
      <c r="X999" s="2">
        <v>0</v>
      </c>
      <c r="Y999" s="13">
        <v>13.793100000000001</v>
      </c>
      <c r="Z999" s="2">
        <f>Y999/V999</f>
        <v>0.23</v>
      </c>
    </row>
    <row r="1000" spans="1:26" x14ac:dyDescent="0.25">
      <c r="A1000">
        <v>2076</v>
      </c>
      <c r="B1000" t="s">
        <v>4841</v>
      </c>
      <c r="C1000" s="1">
        <v>41974</v>
      </c>
      <c r="D1000">
        <f>YEAR(C1000)</f>
        <v>2014</v>
      </c>
      <c r="E1000">
        <f>MONTH(C1000)</f>
        <v>12</v>
      </c>
      <c r="F1000" t="str">
        <f>TEXT(Table1[[#This Row],[Order Date]],"mmm")</f>
        <v>Dec</v>
      </c>
      <c r="G1000" t="str">
        <f>TEXT(Table1[[#This Row],[Order Date]],"ddd")</f>
        <v>Mon</v>
      </c>
      <c r="H1000" s="1">
        <v>41978</v>
      </c>
      <c r="I1000" t="s">
        <v>49</v>
      </c>
      <c r="J1000" t="s">
        <v>2524</v>
      </c>
      <c r="K1000" t="s">
        <v>2525</v>
      </c>
      <c r="L1000" t="s">
        <v>25</v>
      </c>
      <c r="M1000" t="s">
        <v>26</v>
      </c>
      <c r="N1000" t="s">
        <v>126</v>
      </c>
      <c r="O1000" t="s">
        <v>42</v>
      </c>
      <c r="P1000">
        <v>94122</v>
      </c>
      <c r="Q1000" t="s">
        <v>43</v>
      </c>
      <c r="R1000" t="s">
        <v>1090</v>
      </c>
      <c r="S1000" t="s">
        <v>31</v>
      </c>
      <c r="T1000" t="s">
        <v>64</v>
      </c>
      <c r="U1000" t="s">
        <v>1091</v>
      </c>
      <c r="V1000" s="3">
        <v>58.2</v>
      </c>
      <c r="W1000">
        <v>3</v>
      </c>
      <c r="X1000" s="2">
        <v>0</v>
      </c>
      <c r="Y1000" s="13">
        <v>28.518000000000001</v>
      </c>
      <c r="Z1000" s="2">
        <f>Y1000/V1000</f>
        <v>0.49</v>
      </c>
    </row>
    <row r="1001" spans="1:26" x14ac:dyDescent="0.25">
      <c r="A1001">
        <v>2077</v>
      </c>
      <c r="B1001" t="s">
        <v>4842</v>
      </c>
      <c r="C1001" s="1">
        <v>42990</v>
      </c>
      <c r="D1001">
        <f>YEAR(C1001)</f>
        <v>2017</v>
      </c>
      <c r="E1001">
        <f>MONTH(C1001)</f>
        <v>9</v>
      </c>
      <c r="F1001" t="str">
        <f>TEXT(Table1[[#This Row],[Order Date]],"mmm")</f>
        <v>Sep</v>
      </c>
      <c r="G1001" t="str">
        <f>TEXT(Table1[[#This Row],[Order Date]],"ddd")</f>
        <v>Tue</v>
      </c>
      <c r="H1001" s="1">
        <v>42993</v>
      </c>
      <c r="I1001" t="s">
        <v>185</v>
      </c>
      <c r="J1001" t="s">
        <v>4843</v>
      </c>
      <c r="K1001" t="s">
        <v>4844</v>
      </c>
      <c r="L1001" t="s">
        <v>25</v>
      </c>
      <c r="M1001" t="s">
        <v>26</v>
      </c>
      <c r="N1001" t="s">
        <v>4381</v>
      </c>
      <c r="O1001" t="s">
        <v>2689</v>
      </c>
      <c r="P1001">
        <v>21215</v>
      </c>
      <c r="Q1001" t="s">
        <v>145</v>
      </c>
      <c r="R1001" t="s">
        <v>929</v>
      </c>
      <c r="S1001" t="s">
        <v>45</v>
      </c>
      <c r="T1001" t="s">
        <v>89</v>
      </c>
      <c r="U1001" t="s">
        <v>930</v>
      </c>
      <c r="V1001" s="3">
        <v>39.9</v>
      </c>
      <c r="W1001">
        <v>5</v>
      </c>
      <c r="X1001" s="2">
        <v>0</v>
      </c>
      <c r="Y1001" s="13">
        <v>19.95</v>
      </c>
      <c r="Z1001" s="2">
        <f>Y1001/V1001</f>
        <v>0.5</v>
      </c>
    </row>
    <row r="1002" spans="1:26" x14ac:dyDescent="0.25">
      <c r="A1002">
        <v>2080</v>
      </c>
      <c r="B1002" t="s">
        <v>4845</v>
      </c>
      <c r="C1002" s="1">
        <v>42362</v>
      </c>
      <c r="D1002">
        <f>YEAR(C1002)</f>
        <v>2015</v>
      </c>
      <c r="E1002">
        <f>MONTH(C1002)</f>
        <v>12</v>
      </c>
      <c r="F1002" t="str">
        <f>TEXT(Table1[[#This Row],[Order Date]],"mmm")</f>
        <v>Dec</v>
      </c>
      <c r="G1002" t="str">
        <f>TEXT(Table1[[#This Row],[Order Date]],"ddd")</f>
        <v>Thu</v>
      </c>
      <c r="H1002" s="1">
        <v>42367</v>
      </c>
      <c r="I1002" t="s">
        <v>49</v>
      </c>
      <c r="J1002" t="s">
        <v>2710</v>
      </c>
      <c r="K1002" t="s">
        <v>2711</v>
      </c>
      <c r="L1002" t="s">
        <v>25</v>
      </c>
      <c r="M1002" t="s">
        <v>26</v>
      </c>
      <c r="N1002" t="s">
        <v>537</v>
      </c>
      <c r="O1002" t="s">
        <v>303</v>
      </c>
      <c r="P1002">
        <v>85023</v>
      </c>
      <c r="Q1002" t="s">
        <v>43</v>
      </c>
      <c r="R1002" t="s">
        <v>4846</v>
      </c>
      <c r="S1002" t="s">
        <v>45</v>
      </c>
      <c r="T1002" t="s">
        <v>89</v>
      </c>
      <c r="U1002" t="s">
        <v>4847</v>
      </c>
      <c r="V1002" s="3">
        <v>106.232</v>
      </c>
      <c r="W1002">
        <v>7</v>
      </c>
      <c r="X1002" s="2">
        <v>0.2</v>
      </c>
      <c r="Y1002" s="13">
        <v>37.181199999999997</v>
      </c>
      <c r="Z1002" s="2">
        <f>Y1002/V1002</f>
        <v>0.35</v>
      </c>
    </row>
    <row r="1003" spans="1:26" x14ac:dyDescent="0.25">
      <c r="A1003">
        <v>2083</v>
      </c>
      <c r="B1003" t="s">
        <v>4848</v>
      </c>
      <c r="C1003" s="1">
        <v>42789</v>
      </c>
      <c r="D1003">
        <f>YEAR(C1003)</f>
        <v>2017</v>
      </c>
      <c r="E1003">
        <f>MONTH(C1003)</f>
        <v>2</v>
      </c>
      <c r="F1003" t="str">
        <f>TEXT(Table1[[#This Row],[Order Date]],"mmm")</f>
        <v>Feb</v>
      </c>
      <c r="G1003" t="str">
        <f>TEXT(Table1[[#This Row],[Order Date]],"ddd")</f>
        <v>Thu</v>
      </c>
      <c r="H1003" s="1">
        <v>42795</v>
      </c>
      <c r="I1003" t="s">
        <v>49</v>
      </c>
      <c r="J1003" t="s">
        <v>2000</v>
      </c>
      <c r="K1003" t="s">
        <v>2001</v>
      </c>
      <c r="L1003" t="s">
        <v>25</v>
      </c>
      <c r="M1003" t="s">
        <v>26</v>
      </c>
      <c r="N1003" t="s">
        <v>41</v>
      </c>
      <c r="O1003" t="s">
        <v>42</v>
      </c>
      <c r="P1003">
        <v>90008</v>
      </c>
      <c r="Q1003" t="s">
        <v>43</v>
      </c>
      <c r="R1003" t="s">
        <v>3452</v>
      </c>
      <c r="S1003" t="s">
        <v>45</v>
      </c>
      <c r="T1003" t="s">
        <v>89</v>
      </c>
      <c r="U1003" t="s">
        <v>3453</v>
      </c>
      <c r="V1003" s="3">
        <v>37.44</v>
      </c>
      <c r="W1003">
        <v>6</v>
      </c>
      <c r="X1003" s="2">
        <v>0</v>
      </c>
      <c r="Y1003" s="13">
        <v>16.847999999999999</v>
      </c>
      <c r="Z1003" s="2">
        <f>Y1003/V1003</f>
        <v>0.45</v>
      </c>
    </row>
    <row r="1004" spans="1:26" x14ac:dyDescent="0.25">
      <c r="A1004">
        <v>2084</v>
      </c>
      <c r="B1004" t="s">
        <v>4849</v>
      </c>
      <c r="C1004" s="1">
        <v>41966</v>
      </c>
      <c r="D1004">
        <f>YEAR(C1004)</f>
        <v>2014</v>
      </c>
      <c r="E1004">
        <f>MONTH(C1004)</f>
        <v>11</v>
      </c>
      <c r="F1004" t="str">
        <f>TEXT(Table1[[#This Row],[Order Date]],"mmm")</f>
        <v>Nov</v>
      </c>
      <c r="G1004" t="str">
        <f>TEXT(Table1[[#This Row],[Order Date]],"ddd")</f>
        <v>Sun</v>
      </c>
      <c r="H1004" s="1">
        <v>41972</v>
      </c>
      <c r="I1004" t="s">
        <v>49</v>
      </c>
      <c r="J1004" t="s">
        <v>4334</v>
      </c>
      <c r="K1004" t="s">
        <v>4335</v>
      </c>
      <c r="L1004" t="s">
        <v>101</v>
      </c>
      <c r="M1004" t="s">
        <v>26</v>
      </c>
      <c r="N1004" t="s">
        <v>181</v>
      </c>
      <c r="O1004" t="s">
        <v>103</v>
      </c>
      <c r="P1004">
        <v>77036</v>
      </c>
      <c r="Q1004" t="s">
        <v>104</v>
      </c>
      <c r="R1004" t="s">
        <v>1640</v>
      </c>
      <c r="S1004" t="s">
        <v>45</v>
      </c>
      <c r="T1004" t="s">
        <v>46</v>
      </c>
      <c r="U1004" t="s">
        <v>1641</v>
      </c>
      <c r="V1004" s="3">
        <v>23.68</v>
      </c>
      <c r="W1004">
        <v>2</v>
      </c>
      <c r="X1004" s="2">
        <v>0.2</v>
      </c>
      <c r="Y1004" s="13">
        <v>8.8800000000000008</v>
      </c>
      <c r="Z1004" s="2">
        <f>Y1004/V1004</f>
        <v>0.37500000000000006</v>
      </c>
    </row>
    <row r="1005" spans="1:26" x14ac:dyDescent="0.25">
      <c r="A1005">
        <v>2085</v>
      </c>
      <c r="B1005" t="s">
        <v>4850</v>
      </c>
      <c r="C1005" s="1">
        <v>42544</v>
      </c>
      <c r="D1005">
        <f>YEAR(C1005)</f>
        <v>2016</v>
      </c>
      <c r="E1005">
        <f>MONTH(C1005)</f>
        <v>6</v>
      </c>
      <c r="F1005" t="str">
        <f>TEXT(Table1[[#This Row],[Order Date]],"mmm")</f>
        <v>Jun</v>
      </c>
      <c r="G1005" t="str">
        <f>TEXT(Table1[[#This Row],[Order Date]],"ddd")</f>
        <v>Thu</v>
      </c>
      <c r="H1005" s="1">
        <v>42549</v>
      </c>
      <c r="I1005" t="s">
        <v>49</v>
      </c>
      <c r="J1005" t="s">
        <v>92</v>
      </c>
      <c r="K1005" t="s">
        <v>93</v>
      </c>
      <c r="L1005" t="s">
        <v>25</v>
      </c>
      <c r="M1005" t="s">
        <v>26</v>
      </c>
      <c r="N1005" t="s">
        <v>263</v>
      </c>
      <c r="O1005" t="s">
        <v>264</v>
      </c>
      <c r="P1005">
        <v>10009</v>
      </c>
      <c r="Q1005" t="s">
        <v>145</v>
      </c>
      <c r="R1005" t="s">
        <v>2218</v>
      </c>
      <c r="S1005" t="s">
        <v>45</v>
      </c>
      <c r="T1005" t="s">
        <v>46</v>
      </c>
      <c r="U1005" t="s">
        <v>2219</v>
      </c>
      <c r="V1005" s="3">
        <v>122.12</v>
      </c>
      <c r="W1005">
        <v>4</v>
      </c>
      <c r="X1005" s="2">
        <v>0</v>
      </c>
      <c r="Y1005" s="13">
        <v>56.175199999999997</v>
      </c>
      <c r="Z1005" s="2">
        <f>Y1005/V1005</f>
        <v>0.45999999999999996</v>
      </c>
    </row>
    <row r="1006" spans="1:26" x14ac:dyDescent="0.25">
      <c r="A1006">
        <v>2090</v>
      </c>
      <c r="B1006" t="s">
        <v>4855</v>
      </c>
      <c r="C1006" s="1">
        <v>42303</v>
      </c>
      <c r="D1006">
        <f>YEAR(C1006)</f>
        <v>2015</v>
      </c>
      <c r="E1006">
        <f>MONTH(C1006)</f>
        <v>10</v>
      </c>
      <c r="F1006" t="str">
        <f>TEXT(Table1[[#This Row],[Order Date]],"mmm")</f>
        <v>Oct</v>
      </c>
      <c r="G1006" t="str">
        <f>TEXT(Table1[[#This Row],[Order Date]],"ddd")</f>
        <v>Mon</v>
      </c>
      <c r="H1006" s="1">
        <v>42307</v>
      </c>
      <c r="I1006" t="s">
        <v>49</v>
      </c>
      <c r="J1006" t="s">
        <v>1692</v>
      </c>
      <c r="K1006" t="s">
        <v>1693</v>
      </c>
      <c r="L1006" t="s">
        <v>40</v>
      </c>
      <c r="M1006" t="s">
        <v>26</v>
      </c>
      <c r="N1006" t="s">
        <v>4856</v>
      </c>
      <c r="O1006" t="s">
        <v>42</v>
      </c>
      <c r="P1006">
        <v>91730</v>
      </c>
      <c r="Q1006" t="s">
        <v>43</v>
      </c>
      <c r="R1006" t="s">
        <v>4857</v>
      </c>
      <c r="S1006" t="s">
        <v>45</v>
      </c>
      <c r="T1006" t="s">
        <v>46</v>
      </c>
      <c r="U1006" t="s">
        <v>4858</v>
      </c>
      <c r="V1006" s="3">
        <v>5.76</v>
      </c>
      <c r="W1006">
        <v>2</v>
      </c>
      <c r="X1006" s="2">
        <v>0</v>
      </c>
      <c r="Y1006" s="13">
        <v>2.6496</v>
      </c>
      <c r="Z1006" s="2">
        <f>Y1006/V1006</f>
        <v>0.46</v>
      </c>
    </row>
    <row r="1007" spans="1:26" x14ac:dyDescent="0.25">
      <c r="A1007">
        <v>2091</v>
      </c>
      <c r="B1007" t="s">
        <v>4859</v>
      </c>
      <c r="C1007" s="1">
        <v>42931</v>
      </c>
      <c r="D1007">
        <f>YEAR(C1007)</f>
        <v>2017</v>
      </c>
      <c r="E1007">
        <f>MONTH(C1007)</f>
        <v>7</v>
      </c>
      <c r="F1007" t="str">
        <f>TEXT(Table1[[#This Row],[Order Date]],"mmm")</f>
        <v>Jul</v>
      </c>
      <c r="G1007" t="str">
        <f>TEXT(Table1[[#This Row],[Order Date]],"ddd")</f>
        <v>Sat</v>
      </c>
      <c r="H1007" s="1">
        <v>42935</v>
      </c>
      <c r="I1007" t="s">
        <v>49</v>
      </c>
      <c r="J1007" t="s">
        <v>4860</v>
      </c>
      <c r="K1007" t="s">
        <v>4861</v>
      </c>
      <c r="L1007" t="s">
        <v>25</v>
      </c>
      <c r="M1007" t="s">
        <v>26</v>
      </c>
      <c r="N1007" t="s">
        <v>514</v>
      </c>
      <c r="O1007" t="s">
        <v>242</v>
      </c>
      <c r="P1007">
        <v>19805</v>
      </c>
      <c r="Q1007" t="s">
        <v>145</v>
      </c>
      <c r="R1007" t="s">
        <v>2330</v>
      </c>
      <c r="S1007" t="s">
        <v>45</v>
      </c>
      <c r="T1007" t="s">
        <v>74</v>
      </c>
      <c r="U1007" t="s">
        <v>2331</v>
      </c>
      <c r="V1007" s="3">
        <v>26.55</v>
      </c>
      <c r="W1007">
        <v>3</v>
      </c>
      <c r="X1007" s="2">
        <v>0</v>
      </c>
      <c r="Y1007" s="13">
        <v>13.009499999999999</v>
      </c>
      <c r="Z1007" s="2">
        <f>Y1007/V1007</f>
        <v>0.48999999999999994</v>
      </c>
    </row>
    <row r="1008" spans="1:26" x14ac:dyDescent="0.25">
      <c r="A1008">
        <v>2093</v>
      </c>
      <c r="B1008" t="s">
        <v>4862</v>
      </c>
      <c r="C1008" s="1">
        <v>41960</v>
      </c>
      <c r="D1008">
        <f>YEAR(C1008)</f>
        <v>2014</v>
      </c>
      <c r="E1008">
        <f>MONTH(C1008)</f>
        <v>11</v>
      </c>
      <c r="F1008" t="str">
        <f>TEXT(Table1[[#This Row],[Order Date]],"mmm")</f>
        <v>Nov</v>
      </c>
      <c r="G1008" t="str">
        <f>TEXT(Table1[[#This Row],[Order Date]],"ddd")</f>
        <v>Mon</v>
      </c>
      <c r="H1008" s="1">
        <v>41964</v>
      </c>
      <c r="I1008" t="s">
        <v>49</v>
      </c>
      <c r="J1008" t="s">
        <v>755</v>
      </c>
      <c r="K1008" t="s">
        <v>756</v>
      </c>
      <c r="L1008" t="s">
        <v>101</v>
      </c>
      <c r="M1008" t="s">
        <v>26</v>
      </c>
      <c r="N1008" t="s">
        <v>4863</v>
      </c>
      <c r="O1008" t="s">
        <v>226</v>
      </c>
      <c r="P1008">
        <v>56560</v>
      </c>
      <c r="Q1008" t="s">
        <v>104</v>
      </c>
      <c r="R1008" t="s">
        <v>3794</v>
      </c>
      <c r="S1008" t="s">
        <v>31</v>
      </c>
      <c r="T1008" t="s">
        <v>35</v>
      </c>
      <c r="U1008" t="s">
        <v>3795</v>
      </c>
      <c r="V1008" s="3">
        <v>479.9</v>
      </c>
      <c r="W1008">
        <v>5</v>
      </c>
      <c r="X1008" s="2">
        <v>0</v>
      </c>
      <c r="Y1008" s="13">
        <v>81.582999999999998</v>
      </c>
      <c r="Z1008" s="2">
        <f>Y1008/V1008</f>
        <v>0.17</v>
      </c>
    </row>
    <row r="1009" spans="1:26" x14ac:dyDescent="0.25">
      <c r="A1009">
        <v>2094</v>
      </c>
      <c r="B1009" t="s">
        <v>4864</v>
      </c>
      <c r="C1009" s="1">
        <v>42107</v>
      </c>
      <c r="D1009">
        <f>YEAR(C1009)</f>
        <v>2015</v>
      </c>
      <c r="E1009">
        <f>MONTH(C1009)</f>
        <v>4</v>
      </c>
      <c r="F1009" t="str">
        <f>TEXT(Table1[[#This Row],[Order Date]],"mmm")</f>
        <v>Apr</v>
      </c>
      <c r="G1009" t="str">
        <f>TEXT(Table1[[#This Row],[Order Date]],"ddd")</f>
        <v>Mon</v>
      </c>
      <c r="H1009" s="1">
        <v>42109</v>
      </c>
      <c r="I1009" t="s">
        <v>22</v>
      </c>
      <c r="J1009" t="s">
        <v>4050</v>
      </c>
      <c r="K1009" t="s">
        <v>4051</v>
      </c>
      <c r="L1009" t="s">
        <v>25</v>
      </c>
      <c r="M1009" t="s">
        <v>26</v>
      </c>
      <c r="N1009" t="s">
        <v>2799</v>
      </c>
      <c r="O1009" t="s">
        <v>660</v>
      </c>
      <c r="P1009">
        <v>87401</v>
      </c>
      <c r="Q1009" t="s">
        <v>43</v>
      </c>
      <c r="R1009" t="s">
        <v>1926</v>
      </c>
      <c r="S1009" t="s">
        <v>45</v>
      </c>
      <c r="T1009" t="s">
        <v>572</v>
      </c>
      <c r="U1009" t="s">
        <v>1927</v>
      </c>
      <c r="V1009" s="3">
        <v>12.88</v>
      </c>
      <c r="W1009">
        <v>1</v>
      </c>
      <c r="X1009" s="2">
        <v>0</v>
      </c>
      <c r="Y1009" s="13">
        <v>0.38640000000000002</v>
      </c>
      <c r="Z1009" s="2">
        <f>Y1009/V1009</f>
        <v>0.03</v>
      </c>
    </row>
    <row r="1010" spans="1:26" x14ac:dyDescent="0.25">
      <c r="A1010">
        <v>2095</v>
      </c>
      <c r="B1010" t="s">
        <v>4865</v>
      </c>
      <c r="C1010" s="1">
        <v>42333</v>
      </c>
      <c r="D1010">
        <f>YEAR(C1010)</f>
        <v>2015</v>
      </c>
      <c r="E1010">
        <f>MONTH(C1010)</f>
        <v>11</v>
      </c>
      <c r="F1010" t="str">
        <f>TEXT(Table1[[#This Row],[Order Date]],"mmm")</f>
        <v>Nov</v>
      </c>
      <c r="G1010" t="str">
        <f>TEXT(Table1[[#This Row],[Order Date]],"ddd")</f>
        <v>Wed</v>
      </c>
      <c r="H1010" s="1">
        <v>42337</v>
      </c>
      <c r="I1010" t="s">
        <v>49</v>
      </c>
      <c r="J1010" t="s">
        <v>141</v>
      </c>
      <c r="K1010" t="s">
        <v>142</v>
      </c>
      <c r="L1010" t="s">
        <v>25</v>
      </c>
      <c r="M1010" t="s">
        <v>26</v>
      </c>
      <c r="N1010" t="s">
        <v>514</v>
      </c>
      <c r="O1010" t="s">
        <v>87</v>
      </c>
      <c r="P1010">
        <v>28403</v>
      </c>
      <c r="Q1010" t="s">
        <v>29</v>
      </c>
      <c r="R1010" t="s">
        <v>4866</v>
      </c>
      <c r="S1010" t="s">
        <v>45</v>
      </c>
      <c r="T1010" t="s">
        <v>67</v>
      </c>
      <c r="U1010" t="s">
        <v>4867</v>
      </c>
      <c r="V1010" s="3">
        <v>13.12</v>
      </c>
      <c r="W1010">
        <v>5</v>
      </c>
      <c r="X1010" s="2">
        <v>0.2</v>
      </c>
      <c r="Y1010" s="13">
        <v>1.476</v>
      </c>
      <c r="Z1010" s="2">
        <f>Y1010/V1010</f>
        <v>0.1125</v>
      </c>
    </row>
    <row r="1011" spans="1:26" x14ac:dyDescent="0.25">
      <c r="A1011">
        <v>2096</v>
      </c>
      <c r="B1011" t="s">
        <v>4868</v>
      </c>
      <c r="C1011" s="1">
        <v>42505</v>
      </c>
      <c r="D1011">
        <f>YEAR(C1011)</f>
        <v>2016</v>
      </c>
      <c r="E1011">
        <f>MONTH(C1011)</f>
        <v>5</v>
      </c>
      <c r="F1011" t="str">
        <f>TEXT(Table1[[#This Row],[Order Date]],"mmm")</f>
        <v>May</v>
      </c>
      <c r="G1011" t="str">
        <f>TEXT(Table1[[#This Row],[Order Date]],"ddd")</f>
        <v>Sun</v>
      </c>
      <c r="H1011" s="1">
        <v>42510</v>
      </c>
      <c r="I1011" t="s">
        <v>49</v>
      </c>
      <c r="J1011" t="s">
        <v>194</v>
      </c>
      <c r="K1011" t="s">
        <v>195</v>
      </c>
      <c r="L1011" t="s">
        <v>101</v>
      </c>
      <c r="M1011" t="s">
        <v>26</v>
      </c>
      <c r="N1011" t="s">
        <v>321</v>
      </c>
      <c r="O1011" t="s">
        <v>1470</v>
      </c>
      <c r="P1011">
        <v>39212</v>
      </c>
      <c r="Q1011" t="s">
        <v>29</v>
      </c>
      <c r="R1011" t="s">
        <v>4869</v>
      </c>
      <c r="S1011" t="s">
        <v>45</v>
      </c>
      <c r="T1011" t="s">
        <v>74</v>
      </c>
      <c r="U1011" t="s">
        <v>4870</v>
      </c>
      <c r="V1011" s="3">
        <v>511.84</v>
      </c>
      <c r="W1011">
        <v>8</v>
      </c>
      <c r="X1011" s="2">
        <v>0</v>
      </c>
      <c r="Y1011" s="13">
        <v>240.56479999999999</v>
      </c>
      <c r="Z1011" s="2">
        <f>Y1011/V1011</f>
        <v>0.47000000000000003</v>
      </c>
    </row>
    <row r="1012" spans="1:26" x14ac:dyDescent="0.25">
      <c r="A1012">
        <v>2099</v>
      </c>
      <c r="B1012" t="s">
        <v>4873</v>
      </c>
      <c r="C1012" s="1">
        <v>42985</v>
      </c>
      <c r="D1012">
        <f>YEAR(C1012)</f>
        <v>2017</v>
      </c>
      <c r="E1012">
        <f>MONTH(C1012)</f>
        <v>9</v>
      </c>
      <c r="F1012" t="str">
        <f>TEXT(Table1[[#This Row],[Order Date]],"mmm")</f>
        <v>Sep</v>
      </c>
      <c r="G1012" t="str">
        <f>TEXT(Table1[[#This Row],[Order Date]],"ddd")</f>
        <v>Thu</v>
      </c>
      <c r="H1012" s="1">
        <v>42990</v>
      </c>
      <c r="I1012" t="s">
        <v>49</v>
      </c>
      <c r="J1012" t="s">
        <v>657</v>
      </c>
      <c r="K1012" t="s">
        <v>658</v>
      </c>
      <c r="L1012" t="s">
        <v>25</v>
      </c>
      <c r="M1012" t="s">
        <v>26</v>
      </c>
      <c r="N1012" t="s">
        <v>412</v>
      </c>
      <c r="O1012" t="s">
        <v>413</v>
      </c>
      <c r="P1012">
        <v>97206</v>
      </c>
      <c r="Q1012" t="s">
        <v>43</v>
      </c>
      <c r="R1012" t="s">
        <v>3638</v>
      </c>
      <c r="S1012" t="s">
        <v>45</v>
      </c>
      <c r="T1012" t="s">
        <v>58</v>
      </c>
      <c r="U1012" t="s">
        <v>3639</v>
      </c>
      <c r="V1012" s="3">
        <v>37.68</v>
      </c>
      <c r="W1012">
        <v>3</v>
      </c>
      <c r="X1012" s="2">
        <v>0.2</v>
      </c>
      <c r="Y1012" s="13">
        <v>2.355</v>
      </c>
      <c r="Z1012" s="2">
        <f>Y1012/V1012</f>
        <v>6.25E-2</v>
      </c>
    </row>
    <row r="1013" spans="1:26" x14ac:dyDescent="0.25">
      <c r="A1013">
        <v>2101</v>
      </c>
      <c r="B1013" t="s">
        <v>4874</v>
      </c>
      <c r="C1013" s="1">
        <v>41708</v>
      </c>
      <c r="D1013">
        <f>YEAR(C1013)</f>
        <v>2014</v>
      </c>
      <c r="E1013">
        <f>MONTH(C1013)</f>
        <v>3</v>
      </c>
      <c r="F1013" t="str">
        <f>TEXT(Table1[[#This Row],[Order Date]],"mmm")</f>
        <v>Mar</v>
      </c>
      <c r="G1013" t="str">
        <f>TEXT(Table1[[#This Row],[Order Date]],"ddd")</f>
        <v>Mon</v>
      </c>
      <c r="H1013" s="1">
        <v>41715</v>
      </c>
      <c r="I1013" t="s">
        <v>49</v>
      </c>
      <c r="J1013" t="s">
        <v>3365</v>
      </c>
      <c r="K1013" t="s">
        <v>3366</v>
      </c>
      <c r="L1013" t="s">
        <v>25</v>
      </c>
      <c r="M1013" t="s">
        <v>26</v>
      </c>
      <c r="N1013" t="s">
        <v>800</v>
      </c>
      <c r="O1013" t="s">
        <v>450</v>
      </c>
      <c r="P1013">
        <v>80219</v>
      </c>
      <c r="Q1013" t="s">
        <v>43</v>
      </c>
      <c r="R1013" t="s">
        <v>4875</v>
      </c>
      <c r="S1013" t="s">
        <v>45</v>
      </c>
      <c r="T1013" t="s">
        <v>58</v>
      </c>
      <c r="U1013" t="s">
        <v>4876</v>
      </c>
      <c r="V1013" s="3">
        <v>636.40800000000002</v>
      </c>
      <c r="W1013">
        <v>3</v>
      </c>
      <c r="X1013" s="2">
        <v>0.2</v>
      </c>
      <c r="Y1013" s="13">
        <v>-15.9102</v>
      </c>
      <c r="Z1013" s="2">
        <f>Y1013/V1013</f>
        <v>-2.4999999999999998E-2</v>
      </c>
    </row>
    <row r="1014" spans="1:26" x14ac:dyDescent="0.25">
      <c r="A1014">
        <v>2103</v>
      </c>
      <c r="B1014" t="s">
        <v>4877</v>
      </c>
      <c r="C1014" s="1">
        <v>41838</v>
      </c>
      <c r="D1014">
        <f>YEAR(C1014)</f>
        <v>2014</v>
      </c>
      <c r="E1014">
        <f>MONTH(C1014)</f>
        <v>7</v>
      </c>
      <c r="F1014" t="str">
        <f>TEXT(Table1[[#This Row],[Order Date]],"mmm")</f>
        <v>Jul</v>
      </c>
      <c r="G1014" t="str">
        <f>TEXT(Table1[[#This Row],[Order Date]],"ddd")</f>
        <v>Fri</v>
      </c>
      <c r="H1014" s="1">
        <v>41838</v>
      </c>
      <c r="I1014" t="s">
        <v>1276</v>
      </c>
      <c r="J1014" t="s">
        <v>4878</v>
      </c>
      <c r="K1014" t="s">
        <v>4879</v>
      </c>
      <c r="L1014" t="s">
        <v>101</v>
      </c>
      <c r="M1014" t="s">
        <v>26</v>
      </c>
      <c r="N1014" t="s">
        <v>1297</v>
      </c>
      <c r="O1014" t="s">
        <v>303</v>
      </c>
      <c r="P1014">
        <v>85705</v>
      </c>
      <c r="Q1014" t="s">
        <v>43</v>
      </c>
      <c r="R1014" t="s">
        <v>1527</v>
      </c>
      <c r="S1014" t="s">
        <v>31</v>
      </c>
      <c r="T1014" t="s">
        <v>35</v>
      </c>
      <c r="U1014" t="s">
        <v>1528</v>
      </c>
      <c r="V1014" s="3">
        <v>259.13600000000002</v>
      </c>
      <c r="W1014">
        <v>4</v>
      </c>
      <c r="X1014" s="2">
        <v>0.2</v>
      </c>
      <c r="Y1014" s="13">
        <v>-25.913599999999999</v>
      </c>
      <c r="Z1014" s="2">
        <f>Y1014/V1014</f>
        <v>-9.9999999999999992E-2</v>
      </c>
    </row>
    <row r="1015" spans="1:26" x14ac:dyDescent="0.25">
      <c r="A1015">
        <v>2104</v>
      </c>
      <c r="B1015" t="s">
        <v>4880</v>
      </c>
      <c r="C1015" s="1">
        <v>42818</v>
      </c>
      <c r="D1015">
        <f>YEAR(C1015)</f>
        <v>2017</v>
      </c>
      <c r="E1015">
        <f>MONTH(C1015)</f>
        <v>3</v>
      </c>
      <c r="F1015" t="str">
        <f>TEXT(Table1[[#This Row],[Order Date]],"mmm")</f>
        <v>Mar</v>
      </c>
      <c r="G1015" t="str">
        <f>TEXT(Table1[[#This Row],[Order Date]],"ddd")</f>
        <v>Fri</v>
      </c>
      <c r="H1015" s="1">
        <v>42822</v>
      </c>
      <c r="I1015" t="s">
        <v>22</v>
      </c>
      <c r="J1015" t="s">
        <v>2561</v>
      </c>
      <c r="K1015" t="s">
        <v>2562</v>
      </c>
      <c r="L1015" t="s">
        <v>40</v>
      </c>
      <c r="M1015" t="s">
        <v>26</v>
      </c>
      <c r="N1015" t="s">
        <v>263</v>
      </c>
      <c r="O1015" t="s">
        <v>264</v>
      </c>
      <c r="P1015">
        <v>10009</v>
      </c>
      <c r="Q1015" t="s">
        <v>145</v>
      </c>
      <c r="R1015" t="s">
        <v>1703</v>
      </c>
      <c r="S1015" t="s">
        <v>45</v>
      </c>
      <c r="T1015" t="s">
        <v>89</v>
      </c>
      <c r="U1015" t="s">
        <v>4881</v>
      </c>
      <c r="V1015" s="3">
        <v>221.92</v>
      </c>
      <c r="W1015">
        <v>4</v>
      </c>
      <c r="X1015" s="2">
        <v>0</v>
      </c>
      <c r="Y1015" s="13">
        <v>106.52160000000001</v>
      </c>
      <c r="Z1015" s="2">
        <f>Y1015/V1015</f>
        <v>0.48000000000000004</v>
      </c>
    </row>
    <row r="1016" spans="1:26" x14ac:dyDescent="0.25">
      <c r="A1016">
        <v>2106</v>
      </c>
      <c r="B1016" t="s">
        <v>4882</v>
      </c>
      <c r="C1016" s="1">
        <v>41912</v>
      </c>
      <c r="D1016">
        <f>YEAR(C1016)</f>
        <v>2014</v>
      </c>
      <c r="E1016">
        <f>MONTH(C1016)</f>
        <v>9</v>
      </c>
      <c r="F1016" t="str">
        <f>TEXT(Table1[[#This Row],[Order Date]],"mmm")</f>
        <v>Sep</v>
      </c>
      <c r="G1016" t="str">
        <f>TEXT(Table1[[#This Row],[Order Date]],"ddd")</f>
        <v>Tue</v>
      </c>
      <c r="H1016" s="1">
        <v>41917</v>
      </c>
      <c r="I1016" t="s">
        <v>49</v>
      </c>
      <c r="J1016" t="s">
        <v>4883</v>
      </c>
      <c r="K1016" t="s">
        <v>4884</v>
      </c>
      <c r="L1016" t="s">
        <v>25</v>
      </c>
      <c r="M1016" t="s">
        <v>26</v>
      </c>
      <c r="N1016" t="s">
        <v>3376</v>
      </c>
      <c r="O1016" t="s">
        <v>53</v>
      </c>
      <c r="P1016">
        <v>33437</v>
      </c>
      <c r="Q1016" t="s">
        <v>29</v>
      </c>
      <c r="R1016" t="s">
        <v>3718</v>
      </c>
      <c r="S1016" t="s">
        <v>45</v>
      </c>
      <c r="T1016" t="s">
        <v>89</v>
      </c>
      <c r="U1016" t="s">
        <v>3719</v>
      </c>
      <c r="V1016" s="3">
        <v>15.552</v>
      </c>
      <c r="W1016">
        <v>3</v>
      </c>
      <c r="X1016" s="2">
        <v>0.2</v>
      </c>
      <c r="Y1016" s="13">
        <v>5.4432</v>
      </c>
      <c r="Z1016" s="2">
        <f>Y1016/V1016</f>
        <v>0.35000000000000003</v>
      </c>
    </row>
    <row r="1017" spans="1:26" x14ac:dyDescent="0.25">
      <c r="A1017">
        <v>2107</v>
      </c>
      <c r="B1017" t="s">
        <v>4885</v>
      </c>
      <c r="C1017" s="1">
        <v>41908</v>
      </c>
      <c r="D1017">
        <f>YEAR(C1017)</f>
        <v>2014</v>
      </c>
      <c r="E1017">
        <f>MONTH(C1017)</f>
        <v>9</v>
      </c>
      <c r="F1017" t="str">
        <f>TEXT(Table1[[#This Row],[Order Date]],"mmm")</f>
        <v>Sep</v>
      </c>
      <c r="G1017" t="str">
        <f>TEXT(Table1[[#This Row],[Order Date]],"ddd")</f>
        <v>Fri</v>
      </c>
      <c r="H1017" s="1">
        <v>41908</v>
      </c>
      <c r="I1017" t="s">
        <v>1276</v>
      </c>
      <c r="J1017" t="s">
        <v>3542</v>
      </c>
      <c r="K1017" t="s">
        <v>3543</v>
      </c>
      <c r="L1017" t="s">
        <v>40</v>
      </c>
      <c r="M1017" t="s">
        <v>26</v>
      </c>
      <c r="N1017" t="s">
        <v>4886</v>
      </c>
      <c r="O1017" t="s">
        <v>103</v>
      </c>
      <c r="P1017">
        <v>75150</v>
      </c>
      <c r="Q1017" t="s">
        <v>104</v>
      </c>
      <c r="R1017" t="s">
        <v>965</v>
      </c>
      <c r="S1017" t="s">
        <v>45</v>
      </c>
      <c r="T1017" t="s">
        <v>74</v>
      </c>
      <c r="U1017" t="s">
        <v>966</v>
      </c>
      <c r="V1017" s="3">
        <v>0.876</v>
      </c>
      <c r="W1017">
        <v>1</v>
      </c>
      <c r="X1017" s="2">
        <v>0.8</v>
      </c>
      <c r="Y1017" s="13">
        <v>-1.4016</v>
      </c>
      <c r="Z1017" s="2">
        <f>Y1017/V1017</f>
        <v>-1.5999999999999999</v>
      </c>
    </row>
    <row r="1018" spans="1:26" x14ac:dyDescent="0.25">
      <c r="A1018">
        <v>2108</v>
      </c>
      <c r="B1018" t="s">
        <v>4887</v>
      </c>
      <c r="C1018" s="1">
        <v>42308</v>
      </c>
      <c r="D1018">
        <f>YEAR(C1018)</f>
        <v>2015</v>
      </c>
      <c r="E1018">
        <f>MONTH(C1018)</f>
        <v>10</v>
      </c>
      <c r="F1018" t="str">
        <f>TEXT(Table1[[#This Row],[Order Date]],"mmm")</f>
        <v>Oct</v>
      </c>
      <c r="G1018" t="str">
        <f>TEXT(Table1[[#This Row],[Order Date]],"ddd")</f>
        <v>Sat</v>
      </c>
      <c r="H1018" s="1">
        <v>42308</v>
      </c>
      <c r="I1018" t="s">
        <v>1276</v>
      </c>
      <c r="J1018" t="s">
        <v>587</v>
      </c>
      <c r="K1018" t="s">
        <v>588</v>
      </c>
      <c r="L1018" t="s">
        <v>25</v>
      </c>
      <c r="M1018" t="s">
        <v>26</v>
      </c>
      <c r="N1018" t="s">
        <v>768</v>
      </c>
      <c r="O1018" t="s">
        <v>42</v>
      </c>
      <c r="P1018">
        <v>92374</v>
      </c>
      <c r="Q1018" t="s">
        <v>43</v>
      </c>
      <c r="R1018" t="s">
        <v>1434</v>
      </c>
      <c r="S1018" t="s">
        <v>45</v>
      </c>
      <c r="T1018" t="s">
        <v>89</v>
      </c>
      <c r="U1018" t="s">
        <v>1435</v>
      </c>
      <c r="V1018" s="3">
        <v>19.98</v>
      </c>
      <c r="W1018">
        <v>1</v>
      </c>
      <c r="X1018" s="2">
        <v>0</v>
      </c>
      <c r="Y1018" s="13">
        <v>9.3905999999999992</v>
      </c>
      <c r="Z1018" s="2">
        <f>Y1018/V1018</f>
        <v>0.47</v>
      </c>
    </row>
    <row r="1019" spans="1:26" x14ac:dyDescent="0.25">
      <c r="A1019">
        <v>2117</v>
      </c>
      <c r="B1019" t="s">
        <v>4896</v>
      </c>
      <c r="C1019" s="1">
        <v>42289</v>
      </c>
      <c r="D1019">
        <f>YEAR(C1019)</f>
        <v>2015</v>
      </c>
      <c r="E1019">
        <f>MONTH(C1019)</f>
        <v>10</v>
      </c>
      <c r="F1019" t="str">
        <f>TEXT(Table1[[#This Row],[Order Date]],"mmm")</f>
        <v>Oct</v>
      </c>
      <c r="G1019" t="str">
        <f>TEXT(Table1[[#This Row],[Order Date]],"ddd")</f>
        <v>Mon</v>
      </c>
      <c r="H1019" s="1">
        <v>42294</v>
      </c>
      <c r="I1019" t="s">
        <v>22</v>
      </c>
      <c r="J1019" t="s">
        <v>2787</v>
      </c>
      <c r="K1019" t="s">
        <v>2788</v>
      </c>
      <c r="L1019" t="s">
        <v>25</v>
      </c>
      <c r="M1019" t="s">
        <v>26</v>
      </c>
      <c r="N1019" t="s">
        <v>382</v>
      </c>
      <c r="O1019" t="s">
        <v>264</v>
      </c>
      <c r="P1019">
        <v>14609</v>
      </c>
      <c r="Q1019" t="s">
        <v>145</v>
      </c>
      <c r="R1019" t="s">
        <v>4320</v>
      </c>
      <c r="S1019" t="s">
        <v>31</v>
      </c>
      <c r="T1019" t="s">
        <v>55</v>
      </c>
      <c r="U1019" t="s">
        <v>4321</v>
      </c>
      <c r="V1019" s="3">
        <v>209.67</v>
      </c>
      <c r="W1019">
        <v>1</v>
      </c>
      <c r="X1019" s="2">
        <v>0.4</v>
      </c>
      <c r="Y1019" s="13">
        <v>-13.978</v>
      </c>
      <c r="Z1019" s="2">
        <f>Y1019/V1019</f>
        <v>-6.6666666666666666E-2</v>
      </c>
    </row>
    <row r="1020" spans="1:26" x14ac:dyDescent="0.25">
      <c r="A1020">
        <v>2118</v>
      </c>
      <c r="B1020" t="s">
        <v>4897</v>
      </c>
      <c r="C1020" s="1">
        <v>42632</v>
      </c>
      <c r="D1020">
        <f>YEAR(C1020)</f>
        <v>2016</v>
      </c>
      <c r="E1020">
        <f>MONTH(C1020)</f>
        <v>9</v>
      </c>
      <c r="F1020" t="str">
        <f>TEXT(Table1[[#This Row],[Order Date]],"mmm")</f>
        <v>Sep</v>
      </c>
      <c r="G1020" t="str">
        <f>TEXT(Table1[[#This Row],[Order Date]],"ddd")</f>
        <v>Mon</v>
      </c>
      <c r="H1020" s="1">
        <v>42636</v>
      </c>
      <c r="I1020" t="s">
        <v>49</v>
      </c>
      <c r="J1020" t="s">
        <v>4898</v>
      </c>
      <c r="K1020" t="s">
        <v>4899</v>
      </c>
      <c r="L1020" t="s">
        <v>25</v>
      </c>
      <c r="M1020" t="s">
        <v>26</v>
      </c>
      <c r="N1020" t="s">
        <v>4900</v>
      </c>
      <c r="O1020" t="s">
        <v>42</v>
      </c>
      <c r="P1020">
        <v>95207</v>
      </c>
      <c r="Q1020" t="s">
        <v>43</v>
      </c>
      <c r="R1020" t="s">
        <v>1525</v>
      </c>
      <c r="S1020" t="s">
        <v>45</v>
      </c>
      <c r="T1020" t="s">
        <v>89</v>
      </c>
      <c r="U1020" t="s">
        <v>1526</v>
      </c>
      <c r="V1020" s="3">
        <v>159.88</v>
      </c>
      <c r="W1020">
        <v>7</v>
      </c>
      <c r="X1020" s="2">
        <v>0</v>
      </c>
      <c r="Y1020" s="13">
        <v>73.544799999999995</v>
      </c>
      <c r="Z1020" s="2">
        <f>Y1020/V1020</f>
        <v>0.45999999999999996</v>
      </c>
    </row>
    <row r="1021" spans="1:26" x14ac:dyDescent="0.25">
      <c r="A1021">
        <v>2119</v>
      </c>
      <c r="B1021" t="s">
        <v>4901</v>
      </c>
      <c r="C1021" s="1">
        <v>42838</v>
      </c>
      <c r="D1021">
        <f>YEAR(C1021)</f>
        <v>2017</v>
      </c>
      <c r="E1021">
        <f>MONTH(C1021)</f>
        <v>4</v>
      </c>
      <c r="F1021" t="str">
        <f>TEXT(Table1[[#This Row],[Order Date]],"mmm")</f>
        <v>Apr</v>
      </c>
      <c r="G1021" t="str">
        <f>TEXT(Table1[[#This Row],[Order Date]],"ddd")</f>
        <v>Thu</v>
      </c>
      <c r="H1021" s="1">
        <v>42840</v>
      </c>
      <c r="I1021" t="s">
        <v>185</v>
      </c>
      <c r="J1021" t="s">
        <v>2757</v>
      </c>
      <c r="K1021" t="s">
        <v>2758</v>
      </c>
      <c r="L1021" t="s">
        <v>40</v>
      </c>
      <c r="M1021" t="s">
        <v>26</v>
      </c>
      <c r="N1021" t="s">
        <v>94</v>
      </c>
      <c r="O1021" t="s">
        <v>95</v>
      </c>
      <c r="P1021">
        <v>98105</v>
      </c>
      <c r="Q1021" t="s">
        <v>43</v>
      </c>
      <c r="R1021" t="s">
        <v>906</v>
      </c>
      <c r="S1021" t="s">
        <v>45</v>
      </c>
      <c r="T1021" t="s">
        <v>89</v>
      </c>
      <c r="U1021" t="s">
        <v>907</v>
      </c>
      <c r="V1021" s="3">
        <v>5.28</v>
      </c>
      <c r="W1021">
        <v>1</v>
      </c>
      <c r="X1021" s="2">
        <v>0</v>
      </c>
      <c r="Y1021" s="13">
        <v>2.3759999999999999</v>
      </c>
      <c r="Z1021" s="2">
        <f>Y1021/V1021</f>
        <v>0.44999999999999996</v>
      </c>
    </row>
    <row r="1022" spans="1:26" x14ac:dyDescent="0.25">
      <c r="A1022">
        <v>2121</v>
      </c>
      <c r="B1022" t="s">
        <v>4902</v>
      </c>
      <c r="C1022" s="1">
        <v>42742</v>
      </c>
      <c r="D1022">
        <f>YEAR(C1022)</f>
        <v>2017</v>
      </c>
      <c r="E1022">
        <f>MONTH(C1022)</f>
        <v>1</v>
      </c>
      <c r="F1022" t="str">
        <f>TEXT(Table1[[#This Row],[Order Date]],"mmm")</f>
        <v>Jan</v>
      </c>
      <c r="G1022" t="str">
        <f>TEXT(Table1[[#This Row],[Order Date]],"ddd")</f>
        <v>Sat</v>
      </c>
      <c r="H1022" s="1">
        <v>42748</v>
      </c>
      <c r="I1022" t="s">
        <v>49</v>
      </c>
      <c r="J1022" t="s">
        <v>3805</v>
      </c>
      <c r="K1022" t="s">
        <v>3806</v>
      </c>
      <c r="L1022" t="s">
        <v>25</v>
      </c>
      <c r="M1022" t="s">
        <v>26</v>
      </c>
      <c r="N1022" t="s">
        <v>4903</v>
      </c>
      <c r="O1022" t="s">
        <v>53</v>
      </c>
      <c r="P1022">
        <v>32174</v>
      </c>
      <c r="Q1022" t="s">
        <v>29</v>
      </c>
      <c r="R1022" t="s">
        <v>2859</v>
      </c>
      <c r="S1022" t="s">
        <v>45</v>
      </c>
      <c r="T1022" t="s">
        <v>74</v>
      </c>
      <c r="U1022" t="s">
        <v>2860</v>
      </c>
      <c r="V1022" s="3">
        <v>2.8079999999999998</v>
      </c>
      <c r="W1022">
        <v>3</v>
      </c>
      <c r="X1022" s="2">
        <v>0.7</v>
      </c>
      <c r="Y1022" s="13">
        <v>-1.9656</v>
      </c>
      <c r="Z1022" s="2">
        <f>Y1022/V1022</f>
        <v>-0.70000000000000007</v>
      </c>
    </row>
    <row r="1023" spans="1:26" x14ac:dyDescent="0.25">
      <c r="A1023">
        <v>2122</v>
      </c>
      <c r="B1023" t="s">
        <v>4904</v>
      </c>
      <c r="C1023" s="1">
        <v>43048</v>
      </c>
      <c r="D1023">
        <f>YEAR(C1023)</f>
        <v>2017</v>
      </c>
      <c r="E1023">
        <f>MONTH(C1023)</f>
        <v>11</v>
      </c>
      <c r="F1023" t="str">
        <f>TEXT(Table1[[#This Row],[Order Date]],"mmm")</f>
        <v>Nov</v>
      </c>
      <c r="G1023" t="str">
        <f>TEXT(Table1[[#This Row],[Order Date]],"ddd")</f>
        <v>Thu</v>
      </c>
      <c r="H1023" s="1">
        <v>43050</v>
      </c>
      <c r="I1023" t="s">
        <v>185</v>
      </c>
      <c r="J1023" t="s">
        <v>697</v>
      </c>
      <c r="K1023" t="s">
        <v>698</v>
      </c>
      <c r="L1023" t="s">
        <v>40</v>
      </c>
      <c r="M1023" t="s">
        <v>26</v>
      </c>
      <c r="N1023" t="s">
        <v>4905</v>
      </c>
      <c r="O1023" t="s">
        <v>42</v>
      </c>
      <c r="P1023">
        <v>94086</v>
      </c>
      <c r="Q1023" t="s">
        <v>43</v>
      </c>
      <c r="R1023" t="s">
        <v>258</v>
      </c>
      <c r="S1023" t="s">
        <v>31</v>
      </c>
      <c r="T1023" t="s">
        <v>35</v>
      </c>
      <c r="U1023" t="s">
        <v>259</v>
      </c>
      <c r="V1023" s="3">
        <v>215.976</v>
      </c>
      <c r="W1023">
        <v>3</v>
      </c>
      <c r="X1023" s="2">
        <v>0.2</v>
      </c>
      <c r="Y1023" s="13">
        <v>-2.6997</v>
      </c>
      <c r="Z1023" s="2">
        <f>Y1023/V1023</f>
        <v>-1.2500000000000001E-2</v>
      </c>
    </row>
    <row r="1024" spans="1:26" x14ac:dyDescent="0.25">
      <c r="A1024">
        <v>2123</v>
      </c>
      <c r="B1024" t="s">
        <v>4906</v>
      </c>
      <c r="C1024" s="1">
        <v>43000</v>
      </c>
      <c r="D1024">
        <f>YEAR(C1024)</f>
        <v>2017</v>
      </c>
      <c r="E1024">
        <f>MONTH(C1024)</f>
        <v>9</v>
      </c>
      <c r="F1024" t="str">
        <f>TEXT(Table1[[#This Row],[Order Date]],"mmm")</f>
        <v>Sep</v>
      </c>
      <c r="G1024" t="str">
        <f>TEXT(Table1[[#This Row],[Order Date]],"ddd")</f>
        <v>Fri</v>
      </c>
      <c r="H1024" s="1">
        <v>43002</v>
      </c>
      <c r="I1024" t="s">
        <v>22</v>
      </c>
      <c r="J1024" t="s">
        <v>3091</v>
      </c>
      <c r="K1024" t="s">
        <v>3092</v>
      </c>
      <c r="L1024" t="s">
        <v>101</v>
      </c>
      <c r="M1024" t="s">
        <v>26</v>
      </c>
      <c r="N1024" t="s">
        <v>3227</v>
      </c>
      <c r="O1024" t="s">
        <v>235</v>
      </c>
      <c r="P1024">
        <v>48911</v>
      </c>
      <c r="Q1024" t="s">
        <v>104</v>
      </c>
      <c r="R1024" t="s">
        <v>1427</v>
      </c>
      <c r="S1024" t="s">
        <v>31</v>
      </c>
      <c r="T1024" t="s">
        <v>32</v>
      </c>
      <c r="U1024" t="s">
        <v>1428</v>
      </c>
      <c r="V1024" s="3">
        <v>241.96</v>
      </c>
      <c r="W1024">
        <v>2</v>
      </c>
      <c r="X1024" s="2">
        <v>0</v>
      </c>
      <c r="Y1024" s="13">
        <v>41.133200000000002</v>
      </c>
      <c r="Z1024" s="2">
        <f>Y1024/V1024</f>
        <v>0.17</v>
      </c>
    </row>
    <row r="1025" spans="1:26" x14ac:dyDescent="0.25">
      <c r="A1025">
        <v>2125</v>
      </c>
      <c r="B1025" t="s">
        <v>4907</v>
      </c>
      <c r="C1025" s="1">
        <v>43070</v>
      </c>
      <c r="D1025">
        <f>YEAR(C1025)</f>
        <v>2017</v>
      </c>
      <c r="E1025">
        <f>MONTH(C1025)</f>
        <v>12</v>
      </c>
      <c r="F1025" t="str">
        <f>TEXT(Table1[[#This Row],[Order Date]],"mmm")</f>
        <v>Dec</v>
      </c>
      <c r="G1025" t="str">
        <f>TEXT(Table1[[#This Row],[Order Date]],"ddd")</f>
        <v>Fri</v>
      </c>
      <c r="H1025" s="1">
        <v>43074</v>
      </c>
      <c r="I1025" t="s">
        <v>49</v>
      </c>
      <c r="J1025" t="s">
        <v>3091</v>
      </c>
      <c r="K1025" t="s">
        <v>3092</v>
      </c>
      <c r="L1025" t="s">
        <v>101</v>
      </c>
      <c r="M1025" t="s">
        <v>26</v>
      </c>
      <c r="N1025" t="s">
        <v>143</v>
      </c>
      <c r="O1025" t="s">
        <v>144</v>
      </c>
      <c r="P1025">
        <v>19143</v>
      </c>
      <c r="Q1025" t="s">
        <v>145</v>
      </c>
      <c r="R1025" t="s">
        <v>4908</v>
      </c>
      <c r="S1025" t="s">
        <v>45</v>
      </c>
      <c r="T1025" t="s">
        <v>170</v>
      </c>
      <c r="U1025" t="s">
        <v>4909</v>
      </c>
      <c r="V1025" s="3">
        <v>104.68</v>
      </c>
      <c r="W1025">
        <v>5</v>
      </c>
      <c r="X1025" s="2">
        <v>0.2</v>
      </c>
      <c r="Y1025" s="13">
        <v>35.329500000000003</v>
      </c>
      <c r="Z1025" s="2">
        <f>Y1025/V1025</f>
        <v>0.33750000000000002</v>
      </c>
    </row>
    <row r="1026" spans="1:26" x14ac:dyDescent="0.25">
      <c r="A1026">
        <v>2127</v>
      </c>
      <c r="B1026" t="s">
        <v>4912</v>
      </c>
      <c r="C1026" s="1">
        <v>41813</v>
      </c>
      <c r="D1026">
        <f>YEAR(C1026)</f>
        <v>2014</v>
      </c>
      <c r="E1026">
        <f>MONTH(C1026)</f>
        <v>6</v>
      </c>
      <c r="F1026" t="str">
        <f>TEXT(Table1[[#This Row],[Order Date]],"mmm")</f>
        <v>Jun</v>
      </c>
      <c r="G1026" t="str">
        <f>TEXT(Table1[[#This Row],[Order Date]],"ddd")</f>
        <v>Mon</v>
      </c>
      <c r="H1026" s="1">
        <v>41818</v>
      </c>
      <c r="I1026" t="s">
        <v>49</v>
      </c>
      <c r="J1026" t="s">
        <v>4913</v>
      </c>
      <c r="K1026" t="s">
        <v>4914</v>
      </c>
      <c r="L1026" t="s">
        <v>25</v>
      </c>
      <c r="M1026" t="s">
        <v>26</v>
      </c>
      <c r="N1026" t="s">
        <v>143</v>
      </c>
      <c r="O1026" t="s">
        <v>144</v>
      </c>
      <c r="P1026">
        <v>19143</v>
      </c>
      <c r="Q1026" t="s">
        <v>145</v>
      </c>
      <c r="R1026" t="s">
        <v>1399</v>
      </c>
      <c r="S1026" t="s">
        <v>70</v>
      </c>
      <c r="T1026" t="s">
        <v>158</v>
      </c>
      <c r="U1026" t="s">
        <v>1400</v>
      </c>
      <c r="V1026" s="3">
        <v>86.376000000000005</v>
      </c>
      <c r="W1026">
        <v>3</v>
      </c>
      <c r="X1026" s="2">
        <v>0.2</v>
      </c>
      <c r="Y1026" s="13">
        <v>1.0797000000000001</v>
      </c>
      <c r="Z1026" s="2">
        <f>Y1026/V1026</f>
        <v>1.2500000000000001E-2</v>
      </c>
    </row>
    <row r="1027" spans="1:26" x14ac:dyDescent="0.25">
      <c r="A1027">
        <v>2130</v>
      </c>
      <c r="B1027" t="s">
        <v>4915</v>
      </c>
      <c r="C1027" s="1">
        <v>41779</v>
      </c>
      <c r="D1027">
        <f>YEAR(C1027)</f>
        <v>2014</v>
      </c>
      <c r="E1027">
        <f>MONTH(C1027)</f>
        <v>5</v>
      </c>
      <c r="F1027" t="str">
        <f>TEXT(Table1[[#This Row],[Order Date]],"mmm")</f>
        <v>May</v>
      </c>
      <c r="G1027" t="str">
        <f>TEXT(Table1[[#This Row],[Order Date]],"ddd")</f>
        <v>Tue</v>
      </c>
      <c r="H1027" s="1">
        <v>41781</v>
      </c>
      <c r="I1027" t="s">
        <v>22</v>
      </c>
      <c r="J1027" t="s">
        <v>4916</v>
      </c>
      <c r="K1027" t="s">
        <v>4917</v>
      </c>
      <c r="L1027" t="s">
        <v>40</v>
      </c>
      <c r="M1027" t="s">
        <v>26</v>
      </c>
      <c r="N1027" t="s">
        <v>241</v>
      </c>
      <c r="O1027" t="s">
        <v>2648</v>
      </c>
      <c r="P1027">
        <v>3820</v>
      </c>
      <c r="Q1027" t="s">
        <v>145</v>
      </c>
      <c r="R1027" t="s">
        <v>4918</v>
      </c>
      <c r="S1027" t="s">
        <v>45</v>
      </c>
      <c r="T1027" t="s">
        <v>77</v>
      </c>
      <c r="U1027" t="s">
        <v>4919</v>
      </c>
      <c r="V1027" s="3">
        <v>33.28</v>
      </c>
      <c r="W1027">
        <v>4</v>
      </c>
      <c r="X1027" s="2">
        <v>0</v>
      </c>
      <c r="Y1027" s="13">
        <v>9.3184000000000005</v>
      </c>
      <c r="Z1027" s="2">
        <f>Y1027/V1027</f>
        <v>0.28000000000000003</v>
      </c>
    </row>
    <row r="1028" spans="1:26" x14ac:dyDescent="0.25">
      <c r="A1028">
        <v>2133</v>
      </c>
      <c r="B1028" t="s">
        <v>4922</v>
      </c>
      <c r="C1028" s="1">
        <v>42328</v>
      </c>
      <c r="D1028">
        <f>YEAR(C1028)</f>
        <v>2015</v>
      </c>
      <c r="E1028">
        <f>MONTH(C1028)</f>
        <v>11</v>
      </c>
      <c r="F1028" t="str">
        <f>TEXT(Table1[[#This Row],[Order Date]],"mmm")</f>
        <v>Nov</v>
      </c>
      <c r="G1028" t="str">
        <f>TEXT(Table1[[#This Row],[Order Date]],"ddd")</f>
        <v>Fri</v>
      </c>
      <c r="H1028" s="1">
        <v>42334</v>
      </c>
      <c r="I1028" t="s">
        <v>49</v>
      </c>
      <c r="J1028" t="s">
        <v>2414</v>
      </c>
      <c r="K1028" t="s">
        <v>2415</v>
      </c>
      <c r="L1028" t="s">
        <v>25</v>
      </c>
      <c r="M1028" t="s">
        <v>26</v>
      </c>
      <c r="N1028" t="s">
        <v>263</v>
      </c>
      <c r="O1028" t="s">
        <v>264</v>
      </c>
      <c r="P1028">
        <v>10011</v>
      </c>
      <c r="Q1028" t="s">
        <v>145</v>
      </c>
      <c r="R1028" t="s">
        <v>4923</v>
      </c>
      <c r="S1028" t="s">
        <v>45</v>
      </c>
      <c r="T1028" t="s">
        <v>89</v>
      </c>
      <c r="U1028" t="s">
        <v>4924</v>
      </c>
      <c r="V1028" s="3">
        <v>19.649999999999999</v>
      </c>
      <c r="W1028">
        <v>3</v>
      </c>
      <c r="X1028" s="2">
        <v>0</v>
      </c>
      <c r="Y1028" s="13">
        <v>9.0389999999999997</v>
      </c>
      <c r="Z1028" s="2">
        <f>Y1028/V1028</f>
        <v>0.46</v>
      </c>
    </row>
    <row r="1029" spans="1:26" x14ac:dyDescent="0.25">
      <c r="A1029">
        <v>2134</v>
      </c>
      <c r="B1029" t="s">
        <v>4925</v>
      </c>
      <c r="C1029" s="1">
        <v>42338</v>
      </c>
      <c r="D1029">
        <f>YEAR(C1029)</f>
        <v>2015</v>
      </c>
      <c r="E1029">
        <f>MONTH(C1029)</f>
        <v>11</v>
      </c>
      <c r="F1029" t="str">
        <f>TEXT(Table1[[#This Row],[Order Date]],"mmm")</f>
        <v>Nov</v>
      </c>
      <c r="G1029" t="str">
        <f>TEXT(Table1[[#This Row],[Order Date]],"ddd")</f>
        <v>Mon</v>
      </c>
      <c r="H1029" s="1">
        <v>42342</v>
      </c>
      <c r="I1029" t="s">
        <v>49</v>
      </c>
      <c r="J1029" t="s">
        <v>4926</v>
      </c>
      <c r="K1029" t="s">
        <v>4927</v>
      </c>
      <c r="L1029" t="s">
        <v>25</v>
      </c>
      <c r="M1029" t="s">
        <v>26</v>
      </c>
      <c r="N1029" t="s">
        <v>143</v>
      </c>
      <c r="O1029" t="s">
        <v>144</v>
      </c>
      <c r="P1029">
        <v>19134</v>
      </c>
      <c r="Q1029" t="s">
        <v>145</v>
      </c>
      <c r="R1029" t="s">
        <v>96</v>
      </c>
      <c r="S1029" t="s">
        <v>45</v>
      </c>
      <c r="T1029" t="s">
        <v>74</v>
      </c>
      <c r="U1029" t="s">
        <v>97</v>
      </c>
      <c r="V1029" s="3">
        <v>152.99100000000001</v>
      </c>
      <c r="W1029">
        <v>3</v>
      </c>
      <c r="X1029" s="2">
        <v>0.7</v>
      </c>
      <c r="Y1029" s="13">
        <v>-122.39279999999999</v>
      </c>
      <c r="Z1029" s="2">
        <f>Y1029/V1029</f>
        <v>-0.79999999999999993</v>
      </c>
    </row>
    <row r="1030" spans="1:26" x14ac:dyDescent="0.25">
      <c r="A1030">
        <v>2137</v>
      </c>
      <c r="B1030" t="s">
        <v>4930</v>
      </c>
      <c r="C1030" s="1">
        <v>42369</v>
      </c>
      <c r="D1030">
        <f>YEAR(C1030)</f>
        <v>2015</v>
      </c>
      <c r="E1030">
        <f>MONTH(C1030)</f>
        <v>12</v>
      </c>
      <c r="F1030" t="str">
        <f>TEXT(Table1[[#This Row],[Order Date]],"mmm")</f>
        <v>Dec</v>
      </c>
      <c r="G1030" t="str">
        <f>TEXT(Table1[[#This Row],[Order Date]],"ddd")</f>
        <v>Thu</v>
      </c>
      <c r="H1030" s="1">
        <v>42374</v>
      </c>
      <c r="I1030" t="s">
        <v>49</v>
      </c>
      <c r="J1030" t="s">
        <v>4931</v>
      </c>
      <c r="K1030" t="s">
        <v>4932</v>
      </c>
      <c r="L1030" t="s">
        <v>25</v>
      </c>
      <c r="M1030" t="s">
        <v>26</v>
      </c>
      <c r="N1030" t="s">
        <v>751</v>
      </c>
      <c r="O1030" t="s">
        <v>103</v>
      </c>
      <c r="P1030">
        <v>75051</v>
      </c>
      <c r="Q1030" t="s">
        <v>104</v>
      </c>
      <c r="R1030" t="s">
        <v>4933</v>
      </c>
      <c r="S1030" t="s">
        <v>31</v>
      </c>
      <c r="T1030" t="s">
        <v>64</v>
      </c>
      <c r="U1030" t="s">
        <v>4934</v>
      </c>
      <c r="V1030" s="3">
        <v>14.76</v>
      </c>
      <c r="W1030">
        <v>5</v>
      </c>
      <c r="X1030" s="2">
        <v>0.6</v>
      </c>
      <c r="Y1030" s="13">
        <v>-11.439</v>
      </c>
      <c r="Z1030" s="2">
        <f>Y1030/V1030</f>
        <v>-0.77500000000000002</v>
      </c>
    </row>
    <row r="1031" spans="1:26" x14ac:dyDescent="0.25">
      <c r="A1031">
        <v>2139</v>
      </c>
      <c r="B1031" t="s">
        <v>4935</v>
      </c>
      <c r="C1031" s="1">
        <v>43055</v>
      </c>
      <c r="D1031">
        <f>YEAR(C1031)</f>
        <v>2017</v>
      </c>
      <c r="E1031">
        <f>MONTH(C1031)</f>
        <v>11</v>
      </c>
      <c r="F1031" t="str">
        <f>TEXT(Table1[[#This Row],[Order Date]],"mmm")</f>
        <v>Nov</v>
      </c>
      <c r="G1031" t="str">
        <f>TEXT(Table1[[#This Row],[Order Date]],"ddd")</f>
        <v>Thu</v>
      </c>
      <c r="H1031" s="1">
        <v>43055</v>
      </c>
      <c r="I1031" t="s">
        <v>1276</v>
      </c>
      <c r="J1031" t="s">
        <v>4728</v>
      </c>
      <c r="K1031" t="s">
        <v>4729</v>
      </c>
      <c r="L1031" t="s">
        <v>25</v>
      </c>
      <c r="M1031" t="s">
        <v>26</v>
      </c>
      <c r="N1031" t="s">
        <v>263</v>
      </c>
      <c r="O1031" t="s">
        <v>264</v>
      </c>
      <c r="P1031">
        <v>10009</v>
      </c>
      <c r="Q1031" t="s">
        <v>145</v>
      </c>
      <c r="R1031" t="s">
        <v>2278</v>
      </c>
      <c r="S1031" t="s">
        <v>45</v>
      </c>
      <c r="T1031" t="s">
        <v>89</v>
      </c>
      <c r="U1031" t="s">
        <v>2279</v>
      </c>
      <c r="V1031" s="3">
        <v>146.82</v>
      </c>
      <c r="W1031">
        <v>3</v>
      </c>
      <c r="X1031" s="2">
        <v>0</v>
      </c>
      <c r="Y1031" s="13">
        <v>73.41</v>
      </c>
      <c r="Z1031" s="2">
        <f>Y1031/V1031</f>
        <v>0.5</v>
      </c>
    </row>
    <row r="1032" spans="1:26" x14ac:dyDescent="0.25">
      <c r="A1032">
        <v>2140</v>
      </c>
      <c r="B1032" t="s">
        <v>4936</v>
      </c>
      <c r="C1032" s="1">
        <v>41796</v>
      </c>
      <c r="D1032">
        <f>YEAR(C1032)</f>
        <v>2014</v>
      </c>
      <c r="E1032">
        <f>MONTH(C1032)</f>
        <v>6</v>
      </c>
      <c r="F1032" t="str">
        <f>TEXT(Table1[[#This Row],[Order Date]],"mmm")</f>
        <v>Jun</v>
      </c>
      <c r="G1032" t="str">
        <f>TEXT(Table1[[#This Row],[Order Date]],"ddd")</f>
        <v>Fri</v>
      </c>
      <c r="H1032" s="1">
        <v>41801</v>
      </c>
      <c r="I1032" t="s">
        <v>49</v>
      </c>
      <c r="J1032" t="s">
        <v>2182</v>
      </c>
      <c r="K1032" t="s">
        <v>2183</v>
      </c>
      <c r="L1032" t="s">
        <v>40</v>
      </c>
      <c r="M1032" t="s">
        <v>26</v>
      </c>
      <c r="N1032" t="s">
        <v>1159</v>
      </c>
      <c r="O1032" t="s">
        <v>264</v>
      </c>
      <c r="P1032">
        <v>11561</v>
      </c>
      <c r="Q1032" t="s">
        <v>145</v>
      </c>
      <c r="R1032" t="s">
        <v>1373</v>
      </c>
      <c r="S1032" t="s">
        <v>45</v>
      </c>
      <c r="T1032" t="s">
        <v>74</v>
      </c>
      <c r="U1032" t="s">
        <v>1374</v>
      </c>
      <c r="V1032" s="3">
        <v>149.54400000000001</v>
      </c>
      <c r="W1032">
        <v>9</v>
      </c>
      <c r="X1032" s="2">
        <v>0.2</v>
      </c>
      <c r="Y1032" s="13">
        <v>50.4711</v>
      </c>
      <c r="Z1032" s="2">
        <f>Y1032/V1032</f>
        <v>0.33749999999999997</v>
      </c>
    </row>
    <row r="1033" spans="1:26" x14ac:dyDescent="0.25">
      <c r="A1033">
        <v>2143</v>
      </c>
      <c r="B1033" t="s">
        <v>4941</v>
      </c>
      <c r="C1033" s="1">
        <v>42614</v>
      </c>
      <c r="D1033">
        <f>YEAR(C1033)</f>
        <v>2016</v>
      </c>
      <c r="E1033">
        <f>MONTH(C1033)</f>
        <v>9</v>
      </c>
      <c r="F1033" t="str">
        <f>TEXT(Table1[[#This Row],[Order Date]],"mmm")</f>
        <v>Sep</v>
      </c>
      <c r="G1033" t="str">
        <f>TEXT(Table1[[#This Row],[Order Date]],"ddd")</f>
        <v>Thu</v>
      </c>
      <c r="H1033" s="1">
        <v>42618</v>
      </c>
      <c r="I1033" t="s">
        <v>49</v>
      </c>
      <c r="J1033" t="s">
        <v>1345</v>
      </c>
      <c r="K1033" t="s">
        <v>1346</v>
      </c>
      <c r="L1033" t="s">
        <v>40</v>
      </c>
      <c r="M1033" t="s">
        <v>26</v>
      </c>
      <c r="N1033" t="s">
        <v>143</v>
      </c>
      <c r="O1033" t="s">
        <v>144</v>
      </c>
      <c r="P1033">
        <v>19140</v>
      </c>
      <c r="Q1033" t="s">
        <v>145</v>
      </c>
      <c r="R1033" t="s">
        <v>322</v>
      </c>
      <c r="S1033" t="s">
        <v>45</v>
      </c>
      <c r="T1033" t="s">
        <v>89</v>
      </c>
      <c r="U1033" t="s">
        <v>323</v>
      </c>
      <c r="V1033" s="3">
        <v>30.48</v>
      </c>
      <c r="W1033">
        <v>6</v>
      </c>
      <c r="X1033" s="2">
        <v>0.2</v>
      </c>
      <c r="Y1033" s="13">
        <v>9.9060000000000006</v>
      </c>
      <c r="Z1033" s="2">
        <f>Y1033/V1033</f>
        <v>0.32500000000000001</v>
      </c>
    </row>
    <row r="1034" spans="1:26" x14ac:dyDescent="0.25">
      <c r="A1034">
        <v>2146</v>
      </c>
      <c r="B1034" t="s">
        <v>4942</v>
      </c>
      <c r="C1034" s="1">
        <v>42546</v>
      </c>
      <c r="D1034">
        <f>YEAR(C1034)</f>
        <v>2016</v>
      </c>
      <c r="E1034">
        <f>MONTH(C1034)</f>
        <v>6</v>
      </c>
      <c r="F1034" t="str">
        <f>TEXT(Table1[[#This Row],[Order Date]],"mmm")</f>
        <v>Jun</v>
      </c>
      <c r="G1034" t="str">
        <f>TEXT(Table1[[#This Row],[Order Date]],"ddd")</f>
        <v>Sat</v>
      </c>
      <c r="H1034" s="1">
        <v>42550</v>
      </c>
      <c r="I1034" t="s">
        <v>49</v>
      </c>
      <c r="J1034" t="s">
        <v>3069</v>
      </c>
      <c r="K1034" t="s">
        <v>3070</v>
      </c>
      <c r="L1034" t="s">
        <v>40</v>
      </c>
      <c r="M1034" t="s">
        <v>26</v>
      </c>
      <c r="N1034" t="s">
        <v>4943</v>
      </c>
      <c r="O1034" t="s">
        <v>144</v>
      </c>
      <c r="P1034">
        <v>17403</v>
      </c>
      <c r="Q1034" t="s">
        <v>145</v>
      </c>
      <c r="R1034" t="s">
        <v>936</v>
      </c>
      <c r="S1034" t="s">
        <v>31</v>
      </c>
      <c r="T1034" t="s">
        <v>35</v>
      </c>
      <c r="U1034" t="s">
        <v>937</v>
      </c>
      <c r="V1034" s="3">
        <v>422.05799999999999</v>
      </c>
      <c r="W1034">
        <v>3</v>
      </c>
      <c r="X1034" s="2">
        <v>0.3</v>
      </c>
      <c r="Y1034" s="13">
        <v>-18.088200000000001</v>
      </c>
      <c r="Z1034" s="2">
        <f>Y1034/V1034</f>
        <v>-4.2857142857142858E-2</v>
      </c>
    </row>
    <row r="1035" spans="1:26" x14ac:dyDescent="0.25">
      <c r="A1035">
        <v>2149</v>
      </c>
      <c r="B1035" t="s">
        <v>4944</v>
      </c>
      <c r="C1035" s="1">
        <v>41985</v>
      </c>
      <c r="D1035">
        <f>YEAR(C1035)</f>
        <v>2014</v>
      </c>
      <c r="E1035">
        <f>MONTH(C1035)</f>
        <v>12</v>
      </c>
      <c r="F1035" t="str">
        <f>TEXT(Table1[[#This Row],[Order Date]],"mmm")</f>
        <v>Dec</v>
      </c>
      <c r="G1035" t="str">
        <f>TEXT(Table1[[#This Row],[Order Date]],"ddd")</f>
        <v>Fri</v>
      </c>
      <c r="H1035" s="1">
        <v>41990</v>
      </c>
      <c r="I1035" t="s">
        <v>49</v>
      </c>
      <c r="J1035" t="s">
        <v>4926</v>
      </c>
      <c r="K1035" t="s">
        <v>4927</v>
      </c>
      <c r="L1035" t="s">
        <v>25</v>
      </c>
      <c r="M1035" t="s">
        <v>26</v>
      </c>
      <c r="N1035" t="s">
        <v>86</v>
      </c>
      <c r="O1035" t="s">
        <v>42</v>
      </c>
      <c r="P1035">
        <v>94521</v>
      </c>
      <c r="Q1035" t="s">
        <v>43</v>
      </c>
      <c r="R1035" t="s">
        <v>3005</v>
      </c>
      <c r="S1035" t="s">
        <v>31</v>
      </c>
      <c r="T1035" t="s">
        <v>64</v>
      </c>
      <c r="U1035" t="s">
        <v>3006</v>
      </c>
      <c r="V1035" s="3">
        <v>43.31</v>
      </c>
      <c r="W1035">
        <v>1</v>
      </c>
      <c r="X1035" s="2">
        <v>0</v>
      </c>
      <c r="Y1035" s="13">
        <v>4.3310000000000004</v>
      </c>
      <c r="Z1035" s="2">
        <f>Y1035/V1035</f>
        <v>0.1</v>
      </c>
    </row>
    <row r="1036" spans="1:26" x14ac:dyDescent="0.25">
      <c r="A1036">
        <v>2150</v>
      </c>
      <c r="B1036" t="s">
        <v>4945</v>
      </c>
      <c r="C1036" s="1">
        <v>42825</v>
      </c>
      <c r="D1036">
        <f>YEAR(C1036)</f>
        <v>2017</v>
      </c>
      <c r="E1036">
        <f>MONTH(C1036)</f>
        <v>3</v>
      </c>
      <c r="F1036" t="str">
        <f>TEXT(Table1[[#This Row],[Order Date]],"mmm")</f>
        <v>Mar</v>
      </c>
      <c r="G1036" t="str">
        <f>TEXT(Table1[[#This Row],[Order Date]],"ddd")</f>
        <v>Fri</v>
      </c>
      <c r="H1036" s="1">
        <v>42830</v>
      </c>
      <c r="I1036" t="s">
        <v>49</v>
      </c>
      <c r="J1036" t="s">
        <v>1337</v>
      </c>
      <c r="K1036" t="s">
        <v>1338</v>
      </c>
      <c r="L1036" t="s">
        <v>25</v>
      </c>
      <c r="M1036" t="s">
        <v>26</v>
      </c>
      <c r="N1036" t="s">
        <v>263</v>
      </c>
      <c r="O1036" t="s">
        <v>264</v>
      </c>
      <c r="P1036">
        <v>10035</v>
      </c>
      <c r="Q1036" t="s">
        <v>145</v>
      </c>
      <c r="R1036" t="s">
        <v>4946</v>
      </c>
      <c r="S1036" t="s">
        <v>70</v>
      </c>
      <c r="T1036" t="s">
        <v>71</v>
      </c>
      <c r="U1036" t="s">
        <v>4947</v>
      </c>
      <c r="V1036" s="3">
        <v>84.95</v>
      </c>
      <c r="W1036">
        <v>5</v>
      </c>
      <c r="X1036" s="2">
        <v>0</v>
      </c>
      <c r="Y1036" s="13">
        <v>22.087</v>
      </c>
      <c r="Z1036" s="2">
        <f>Y1036/V1036</f>
        <v>0.26</v>
      </c>
    </row>
    <row r="1037" spans="1:26" x14ac:dyDescent="0.25">
      <c r="A1037">
        <v>2151</v>
      </c>
      <c r="B1037" t="s">
        <v>4948</v>
      </c>
      <c r="C1037" s="1">
        <v>43058</v>
      </c>
      <c r="D1037">
        <f>YEAR(C1037)</f>
        <v>2017</v>
      </c>
      <c r="E1037">
        <f>MONTH(C1037)</f>
        <v>11</v>
      </c>
      <c r="F1037" t="str">
        <f>TEXT(Table1[[#This Row],[Order Date]],"mmm")</f>
        <v>Nov</v>
      </c>
      <c r="G1037" t="str">
        <f>TEXT(Table1[[#This Row],[Order Date]],"ddd")</f>
        <v>Sun</v>
      </c>
      <c r="H1037" s="1">
        <v>43065</v>
      </c>
      <c r="I1037" t="s">
        <v>49</v>
      </c>
      <c r="J1037" t="s">
        <v>4949</v>
      </c>
      <c r="K1037" t="s">
        <v>4950</v>
      </c>
      <c r="L1037" t="s">
        <v>25</v>
      </c>
      <c r="M1037" t="s">
        <v>26</v>
      </c>
      <c r="N1037" t="s">
        <v>4951</v>
      </c>
      <c r="O1037" t="s">
        <v>103</v>
      </c>
      <c r="P1037">
        <v>77840</v>
      </c>
      <c r="Q1037" t="s">
        <v>104</v>
      </c>
      <c r="R1037" t="s">
        <v>3460</v>
      </c>
      <c r="S1037" t="s">
        <v>31</v>
      </c>
      <c r="T1037" t="s">
        <v>35</v>
      </c>
      <c r="U1037" t="s">
        <v>3461</v>
      </c>
      <c r="V1037" s="3">
        <v>233.05799999999999</v>
      </c>
      <c r="W1037">
        <v>3</v>
      </c>
      <c r="X1037" s="2">
        <v>0.3</v>
      </c>
      <c r="Y1037" s="13">
        <v>-53.270400000000002</v>
      </c>
      <c r="Z1037" s="2">
        <f>Y1037/V1037</f>
        <v>-0.22857142857142859</v>
      </c>
    </row>
    <row r="1038" spans="1:26" x14ac:dyDescent="0.25">
      <c r="A1038">
        <v>2152</v>
      </c>
      <c r="B1038" t="s">
        <v>4952</v>
      </c>
      <c r="C1038" s="1">
        <v>41967</v>
      </c>
      <c r="D1038">
        <f>YEAR(C1038)</f>
        <v>2014</v>
      </c>
      <c r="E1038">
        <f>MONTH(C1038)</f>
        <v>11</v>
      </c>
      <c r="F1038" t="str">
        <f>TEXT(Table1[[#This Row],[Order Date]],"mmm")</f>
        <v>Nov</v>
      </c>
      <c r="G1038" t="str">
        <f>TEXT(Table1[[#This Row],[Order Date]],"ddd")</f>
        <v>Mon</v>
      </c>
      <c r="H1038" s="1">
        <v>41972</v>
      </c>
      <c r="I1038" t="s">
        <v>22</v>
      </c>
      <c r="J1038" t="s">
        <v>4953</v>
      </c>
      <c r="K1038" t="s">
        <v>4954</v>
      </c>
      <c r="L1038" t="s">
        <v>25</v>
      </c>
      <c r="M1038" t="s">
        <v>26</v>
      </c>
      <c r="N1038" t="s">
        <v>4955</v>
      </c>
      <c r="O1038" t="s">
        <v>590</v>
      </c>
      <c r="P1038">
        <v>63116</v>
      </c>
      <c r="Q1038" t="s">
        <v>104</v>
      </c>
      <c r="R1038" t="s">
        <v>1555</v>
      </c>
      <c r="S1038" t="s">
        <v>70</v>
      </c>
      <c r="T1038" t="s">
        <v>158</v>
      </c>
      <c r="U1038" t="s">
        <v>1556</v>
      </c>
      <c r="V1038" s="3">
        <v>111.79</v>
      </c>
      <c r="W1038">
        <v>7</v>
      </c>
      <c r="X1038" s="2">
        <v>0</v>
      </c>
      <c r="Y1038" s="13">
        <v>43.598100000000002</v>
      </c>
      <c r="Z1038" s="2">
        <f>Y1038/V1038</f>
        <v>0.39</v>
      </c>
    </row>
    <row r="1039" spans="1:26" x14ac:dyDescent="0.25">
      <c r="A1039">
        <v>2153</v>
      </c>
      <c r="B1039" t="s">
        <v>4956</v>
      </c>
      <c r="C1039" s="1">
        <v>42330</v>
      </c>
      <c r="D1039">
        <f>YEAR(C1039)</f>
        <v>2015</v>
      </c>
      <c r="E1039">
        <f>MONTH(C1039)</f>
        <v>11</v>
      </c>
      <c r="F1039" t="str">
        <f>TEXT(Table1[[#This Row],[Order Date]],"mmm")</f>
        <v>Nov</v>
      </c>
      <c r="G1039" t="str">
        <f>TEXT(Table1[[#This Row],[Order Date]],"ddd")</f>
        <v>Sun</v>
      </c>
      <c r="H1039" s="1">
        <v>42334</v>
      </c>
      <c r="I1039" t="s">
        <v>49</v>
      </c>
      <c r="J1039" t="s">
        <v>3928</v>
      </c>
      <c r="K1039" t="s">
        <v>3929</v>
      </c>
      <c r="L1039" t="s">
        <v>25</v>
      </c>
      <c r="M1039" t="s">
        <v>26</v>
      </c>
      <c r="N1039" t="s">
        <v>1307</v>
      </c>
      <c r="O1039" t="s">
        <v>1231</v>
      </c>
      <c r="P1039">
        <v>2169</v>
      </c>
      <c r="Q1039" t="s">
        <v>145</v>
      </c>
      <c r="R1039" t="s">
        <v>3957</v>
      </c>
      <c r="S1039" t="s">
        <v>45</v>
      </c>
      <c r="T1039" t="s">
        <v>89</v>
      </c>
      <c r="U1039" t="s">
        <v>3958</v>
      </c>
      <c r="V1039" s="3">
        <v>14.94</v>
      </c>
      <c r="W1039">
        <v>3</v>
      </c>
      <c r="X1039" s="2">
        <v>0</v>
      </c>
      <c r="Y1039" s="13">
        <v>7.0217999999999998</v>
      </c>
      <c r="Z1039" s="2">
        <f>Y1039/V1039</f>
        <v>0.47000000000000003</v>
      </c>
    </row>
    <row r="1040" spans="1:26" x14ac:dyDescent="0.25">
      <c r="A1040">
        <v>2154</v>
      </c>
      <c r="B1040" t="s">
        <v>4957</v>
      </c>
      <c r="C1040" s="1">
        <v>42565</v>
      </c>
      <c r="D1040">
        <f>YEAR(C1040)</f>
        <v>2016</v>
      </c>
      <c r="E1040">
        <f>MONTH(C1040)</f>
        <v>7</v>
      </c>
      <c r="F1040" t="str">
        <f>TEXT(Table1[[#This Row],[Order Date]],"mmm")</f>
        <v>Jul</v>
      </c>
      <c r="G1040" t="str">
        <f>TEXT(Table1[[#This Row],[Order Date]],"ddd")</f>
        <v>Thu</v>
      </c>
      <c r="H1040" s="1">
        <v>42569</v>
      </c>
      <c r="I1040" t="s">
        <v>49</v>
      </c>
      <c r="J1040" t="s">
        <v>952</v>
      </c>
      <c r="K1040" t="s">
        <v>953</v>
      </c>
      <c r="L1040" t="s">
        <v>40</v>
      </c>
      <c r="M1040" t="s">
        <v>26</v>
      </c>
      <c r="N1040" t="s">
        <v>263</v>
      </c>
      <c r="O1040" t="s">
        <v>264</v>
      </c>
      <c r="P1040">
        <v>10009</v>
      </c>
      <c r="Q1040" t="s">
        <v>145</v>
      </c>
      <c r="R1040" t="s">
        <v>2330</v>
      </c>
      <c r="S1040" t="s">
        <v>45</v>
      </c>
      <c r="T1040" t="s">
        <v>74</v>
      </c>
      <c r="U1040" t="s">
        <v>2331</v>
      </c>
      <c r="V1040" s="3">
        <v>14.16</v>
      </c>
      <c r="W1040">
        <v>2</v>
      </c>
      <c r="X1040" s="2">
        <v>0.2</v>
      </c>
      <c r="Y1040" s="13">
        <v>5.133</v>
      </c>
      <c r="Z1040" s="2">
        <f>Y1040/V1040</f>
        <v>0.36249999999999999</v>
      </c>
    </row>
    <row r="1041" spans="1:26" x14ac:dyDescent="0.25">
      <c r="A1041">
        <v>2155</v>
      </c>
      <c r="B1041" t="s">
        <v>4958</v>
      </c>
      <c r="C1041" s="1">
        <v>42490</v>
      </c>
      <c r="D1041">
        <f>YEAR(C1041)</f>
        <v>2016</v>
      </c>
      <c r="E1041">
        <f>MONTH(C1041)</f>
        <v>4</v>
      </c>
      <c r="F1041" t="str">
        <f>TEXT(Table1[[#This Row],[Order Date]],"mmm")</f>
        <v>Apr</v>
      </c>
      <c r="G1041" t="str">
        <f>TEXT(Table1[[#This Row],[Order Date]],"ddd")</f>
        <v>Sat</v>
      </c>
      <c r="H1041" s="1">
        <v>42495</v>
      </c>
      <c r="I1041" t="s">
        <v>49</v>
      </c>
      <c r="J1041" t="s">
        <v>3353</v>
      </c>
      <c r="K1041" t="s">
        <v>3354</v>
      </c>
      <c r="L1041" t="s">
        <v>101</v>
      </c>
      <c r="M1041" t="s">
        <v>26</v>
      </c>
      <c r="N1041" t="s">
        <v>808</v>
      </c>
      <c r="O1041" t="s">
        <v>103</v>
      </c>
      <c r="P1041">
        <v>75081</v>
      </c>
      <c r="Q1041" t="s">
        <v>104</v>
      </c>
      <c r="R1041" t="s">
        <v>4514</v>
      </c>
      <c r="S1041" t="s">
        <v>31</v>
      </c>
      <c r="T1041" t="s">
        <v>64</v>
      </c>
      <c r="U1041" t="s">
        <v>4515</v>
      </c>
      <c r="V1041" s="3">
        <v>22.608000000000001</v>
      </c>
      <c r="W1041">
        <v>3</v>
      </c>
      <c r="X1041" s="2">
        <v>0.6</v>
      </c>
      <c r="Y1041" s="13">
        <v>-10.1736</v>
      </c>
      <c r="Z1041" s="2">
        <f>Y1041/V1041</f>
        <v>-0.45</v>
      </c>
    </row>
    <row r="1042" spans="1:26" x14ac:dyDescent="0.25">
      <c r="A1042">
        <v>2156</v>
      </c>
      <c r="B1042" t="s">
        <v>4959</v>
      </c>
      <c r="C1042" s="1">
        <v>42576</v>
      </c>
      <c r="D1042">
        <f>YEAR(C1042)</f>
        <v>2016</v>
      </c>
      <c r="E1042">
        <f>MONTH(C1042)</f>
        <v>7</v>
      </c>
      <c r="F1042" t="str">
        <f>TEXT(Table1[[#This Row],[Order Date]],"mmm")</f>
        <v>Jul</v>
      </c>
      <c r="G1042" t="str">
        <f>TEXT(Table1[[#This Row],[Order Date]],"ddd")</f>
        <v>Mon</v>
      </c>
      <c r="H1042" s="1">
        <v>42578</v>
      </c>
      <c r="I1042" t="s">
        <v>22</v>
      </c>
      <c r="J1042" t="s">
        <v>3648</v>
      </c>
      <c r="K1042" t="s">
        <v>3649</v>
      </c>
      <c r="L1042" t="s">
        <v>25</v>
      </c>
      <c r="M1042" t="s">
        <v>26</v>
      </c>
      <c r="N1042" t="s">
        <v>41</v>
      </c>
      <c r="O1042" t="s">
        <v>42</v>
      </c>
      <c r="P1042">
        <v>90032</v>
      </c>
      <c r="Q1042" t="s">
        <v>43</v>
      </c>
      <c r="R1042" t="s">
        <v>1160</v>
      </c>
      <c r="S1042" t="s">
        <v>45</v>
      </c>
      <c r="T1042" t="s">
        <v>266</v>
      </c>
      <c r="U1042" t="s">
        <v>1161</v>
      </c>
      <c r="V1042" s="3">
        <v>21.48</v>
      </c>
      <c r="W1042">
        <v>6</v>
      </c>
      <c r="X1042" s="2">
        <v>0</v>
      </c>
      <c r="Y1042" s="13">
        <v>10.74</v>
      </c>
      <c r="Z1042" s="2">
        <f>Y1042/V1042</f>
        <v>0.5</v>
      </c>
    </row>
    <row r="1043" spans="1:26" x14ac:dyDescent="0.25">
      <c r="A1043">
        <v>2157</v>
      </c>
      <c r="B1043" t="s">
        <v>4960</v>
      </c>
      <c r="C1043" s="1">
        <v>41812</v>
      </c>
      <c r="D1043">
        <f>YEAR(C1043)</f>
        <v>2014</v>
      </c>
      <c r="E1043">
        <f>MONTH(C1043)</f>
        <v>6</v>
      </c>
      <c r="F1043" t="str">
        <f>TEXT(Table1[[#This Row],[Order Date]],"mmm")</f>
        <v>Jun</v>
      </c>
      <c r="G1043" t="str">
        <f>TEXT(Table1[[#This Row],[Order Date]],"ddd")</f>
        <v>Sun</v>
      </c>
      <c r="H1043" s="1">
        <v>41814</v>
      </c>
      <c r="I1043" t="s">
        <v>185</v>
      </c>
      <c r="J1043" t="s">
        <v>1929</v>
      </c>
      <c r="K1043" t="s">
        <v>1930</v>
      </c>
      <c r="L1043" t="s">
        <v>25</v>
      </c>
      <c r="M1043" t="s">
        <v>26</v>
      </c>
      <c r="N1043" t="s">
        <v>402</v>
      </c>
      <c r="O1043" t="s">
        <v>226</v>
      </c>
      <c r="P1043">
        <v>55407</v>
      </c>
      <c r="Q1043" t="s">
        <v>104</v>
      </c>
      <c r="R1043" t="s">
        <v>2873</v>
      </c>
      <c r="S1043" t="s">
        <v>45</v>
      </c>
      <c r="T1043" t="s">
        <v>58</v>
      </c>
      <c r="U1043" t="s">
        <v>2874</v>
      </c>
      <c r="V1043" s="3">
        <v>501.81</v>
      </c>
      <c r="W1043">
        <v>3</v>
      </c>
      <c r="X1043" s="2">
        <v>0</v>
      </c>
      <c r="Y1043" s="13">
        <v>0</v>
      </c>
      <c r="Z1043" s="2">
        <f>Y1043/V1043</f>
        <v>0</v>
      </c>
    </row>
    <row r="1044" spans="1:26" x14ac:dyDescent="0.25">
      <c r="A1044">
        <v>2159</v>
      </c>
      <c r="B1044" t="s">
        <v>4961</v>
      </c>
      <c r="C1044" s="1">
        <v>43029</v>
      </c>
      <c r="D1044">
        <f>YEAR(C1044)</f>
        <v>2017</v>
      </c>
      <c r="E1044">
        <f>MONTH(C1044)</f>
        <v>10</v>
      </c>
      <c r="F1044" t="str">
        <f>TEXT(Table1[[#This Row],[Order Date]],"mmm")</f>
        <v>Oct</v>
      </c>
      <c r="G1044" t="str">
        <f>TEXT(Table1[[#This Row],[Order Date]],"ddd")</f>
        <v>Sat</v>
      </c>
      <c r="H1044" s="1">
        <v>43034</v>
      </c>
      <c r="I1044" t="s">
        <v>49</v>
      </c>
      <c r="J1044" t="s">
        <v>630</v>
      </c>
      <c r="K1044" t="s">
        <v>631</v>
      </c>
      <c r="L1044" t="s">
        <v>101</v>
      </c>
      <c r="M1044" t="s">
        <v>26</v>
      </c>
      <c r="N1044" t="s">
        <v>3554</v>
      </c>
      <c r="O1044" t="s">
        <v>53</v>
      </c>
      <c r="P1044">
        <v>32725</v>
      </c>
      <c r="Q1044" t="s">
        <v>29</v>
      </c>
      <c r="R1044" t="s">
        <v>4962</v>
      </c>
      <c r="S1044" t="s">
        <v>45</v>
      </c>
      <c r="T1044" t="s">
        <v>67</v>
      </c>
      <c r="U1044" t="s">
        <v>4963</v>
      </c>
      <c r="V1044" s="3">
        <v>17.856000000000002</v>
      </c>
      <c r="W1044">
        <v>4</v>
      </c>
      <c r="X1044" s="2">
        <v>0.2</v>
      </c>
      <c r="Y1044" s="13">
        <v>2.0087999999999999</v>
      </c>
      <c r="Z1044" s="2">
        <f>Y1044/V1044</f>
        <v>0.11249999999999999</v>
      </c>
    </row>
    <row r="1045" spans="1:26" x14ac:dyDescent="0.25">
      <c r="A1045">
        <v>2160</v>
      </c>
      <c r="B1045" t="s">
        <v>4964</v>
      </c>
      <c r="C1045" s="1">
        <v>42616</v>
      </c>
      <c r="D1045">
        <f>YEAR(C1045)</f>
        <v>2016</v>
      </c>
      <c r="E1045">
        <f>MONTH(C1045)</f>
        <v>9</v>
      </c>
      <c r="F1045" t="str">
        <f>TEXT(Table1[[#This Row],[Order Date]],"mmm")</f>
        <v>Sep</v>
      </c>
      <c r="G1045" t="str">
        <f>TEXT(Table1[[#This Row],[Order Date]],"ddd")</f>
        <v>Sat</v>
      </c>
      <c r="H1045" s="1">
        <v>42622</v>
      </c>
      <c r="I1045" t="s">
        <v>49</v>
      </c>
      <c r="J1045" t="s">
        <v>1919</v>
      </c>
      <c r="K1045" t="s">
        <v>1920</v>
      </c>
      <c r="L1045" t="s">
        <v>25</v>
      </c>
      <c r="M1045" t="s">
        <v>26</v>
      </c>
      <c r="N1045" t="s">
        <v>296</v>
      </c>
      <c r="O1045" t="s">
        <v>208</v>
      </c>
      <c r="P1045">
        <v>60610</v>
      </c>
      <c r="Q1045" t="s">
        <v>104</v>
      </c>
      <c r="R1045" t="s">
        <v>3436</v>
      </c>
      <c r="S1045" t="s">
        <v>45</v>
      </c>
      <c r="T1045" t="s">
        <v>74</v>
      </c>
      <c r="U1045" t="s">
        <v>3437</v>
      </c>
      <c r="V1045" s="3">
        <v>8.8079999999999998</v>
      </c>
      <c r="W1045">
        <v>3</v>
      </c>
      <c r="X1045" s="2">
        <v>0.8</v>
      </c>
      <c r="Y1045" s="13">
        <v>-14.973599999999999</v>
      </c>
      <c r="Z1045" s="2">
        <f>Y1045/V1045</f>
        <v>-1.7</v>
      </c>
    </row>
    <row r="1046" spans="1:26" x14ac:dyDescent="0.25">
      <c r="A1046">
        <v>2161</v>
      </c>
      <c r="B1046" t="s">
        <v>4965</v>
      </c>
      <c r="C1046" s="1">
        <v>42504</v>
      </c>
      <c r="D1046">
        <f>YEAR(C1046)</f>
        <v>2016</v>
      </c>
      <c r="E1046">
        <f>MONTH(C1046)</f>
        <v>5</v>
      </c>
      <c r="F1046" t="str">
        <f>TEXT(Table1[[#This Row],[Order Date]],"mmm")</f>
        <v>May</v>
      </c>
      <c r="G1046" t="str">
        <f>TEXT(Table1[[#This Row],[Order Date]],"ddd")</f>
        <v>Sat</v>
      </c>
      <c r="H1046" s="1">
        <v>42504</v>
      </c>
      <c r="I1046" t="s">
        <v>1276</v>
      </c>
      <c r="J1046" t="s">
        <v>934</v>
      </c>
      <c r="K1046" t="s">
        <v>935</v>
      </c>
      <c r="L1046" t="s">
        <v>25</v>
      </c>
      <c r="M1046" t="s">
        <v>26</v>
      </c>
      <c r="N1046" t="s">
        <v>999</v>
      </c>
      <c r="O1046" t="s">
        <v>491</v>
      </c>
      <c r="P1046">
        <v>45231</v>
      </c>
      <c r="Q1046" t="s">
        <v>145</v>
      </c>
      <c r="R1046" t="s">
        <v>4153</v>
      </c>
      <c r="S1046" t="s">
        <v>31</v>
      </c>
      <c r="T1046" t="s">
        <v>64</v>
      </c>
      <c r="U1046" t="s">
        <v>4154</v>
      </c>
      <c r="V1046" s="3">
        <v>79.384</v>
      </c>
      <c r="W1046">
        <v>1</v>
      </c>
      <c r="X1046" s="2">
        <v>0.2</v>
      </c>
      <c r="Y1046" s="13">
        <v>29.768999999999998</v>
      </c>
      <c r="Z1046" s="2">
        <f>Y1046/V1046</f>
        <v>0.375</v>
      </c>
    </row>
    <row r="1047" spans="1:26" x14ac:dyDescent="0.25">
      <c r="A1047">
        <v>2162</v>
      </c>
      <c r="B1047" t="s">
        <v>4966</v>
      </c>
      <c r="C1047" s="1">
        <v>42376</v>
      </c>
      <c r="D1047">
        <f>YEAR(C1047)</f>
        <v>2016</v>
      </c>
      <c r="E1047">
        <f>MONTH(C1047)</f>
        <v>1</v>
      </c>
      <c r="F1047" t="str">
        <f>TEXT(Table1[[#This Row],[Order Date]],"mmm")</f>
        <v>Jan</v>
      </c>
      <c r="G1047" t="str">
        <f>TEXT(Table1[[#This Row],[Order Date]],"ddd")</f>
        <v>Thu</v>
      </c>
      <c r="H1047" s="1">
        <v>42381</v>
      </c>
      <c r="I1047" t="s">
        <v>49</v>
      </c>
      <c r="J1047" t="s">
        <v>924</v>
      </c>
      <c r="K1047" t="s">
        <v>925</v>
      </c>
      <c r="L1047" t="s">
        <v>101</v>
      </c>
      <c r="M1047" t="s">
        <v>26</v>
      </c>
      <c r="N1047" t="s">
        <v>3130</v>
      </c>
      <c r="O1047" t="s">
        <v>42</v>
      </c>
      <c r="P1047">
        <v>94601</v>
      </c>
      <c r="Q1047" t="s">
        <v>43</v>
      </c>
      <c r="R1047" t="s">
        <v>4967</v>
      </c>
      <c r="S1047" t="s">
        <v>45</v>
      </c>
      <c r="T1047" t="s">
        <v>67</v>
      </c>
      <c r="U1047" t="s">
        <v>4968</v>
      </c>
      <c r="V1047" s="3">
        <v>34.58</v>
      </c>
      <c r="W1047">
        <v>1</v>
      </c>
      <c r="X1047" s="2">
        <v>0</v>
      </c>
      <c r="Y1047" s="13">
        <v>10.0282</v>
      </c>
      <c r="Z1047" s="2">
        <f>Y1047/V1047</f>
        <v>0.29000000000000004</v>
      </c>
    </row>
    <row r="1048" spans="1:26" x14ac:dyDescent="0.25">
      <c r="A1048">
        <v>2163</v>
      </c>
      <c r="B1048" t="s">
        <v>4969</v>
      </c>
      <c r="C1048" s="1">
        <v>42807</v>
      </c>
      <c r="D1048">
        <f>YEAR(C1048)</f>
        <v>2017</v>
      </c>
      <c r="E1048">
        <f>MONTH(C1048)</f>
        <v>3</v>
      </c>
      <c r="F1048" t="str">
        <f>TEXT(Table1[[#This Row],[Order Date]],"mmm")</f>
        <v>Mar</v>
      </c>
      <c r="G1048" t="str">
        <f>TEXT(Table1[[#This Row],[Order Date]],"ddd")</f>
        <v>Mon</v>
      </c>
      <c r="H1048" s="1">
        <v>42813</v>
      </c>
      <c r="I1048" t="s">
        <v>49</v>
      </c>
      <c r="J1048" t="s">
        <v>4970</v>
      </c>
      <c r="K1048" t="s">
        <v>4971</v>
      </c>
      <c r="L1048" t="s">
        <v>101</v>
      </c>
      <c r="M1048" t="s">
        <v>26</v>
      </c>
      <c r="N1048" t="s">
        <v>4972</v>
      </c>
      <c r="O1048" t="s">
        <v>42</v>
      </c>
      <c r="P1048">
        <v>95336</v>
      </c>
      <c r="Q1048" t="s">
        <v>43</v>
      </c>
      <c r="R1048" t="s">
        <v>4190</v>
      </c>
      <c r="S1048" t="s">
        <v>45</v>
      </c>
      <c r="T1048" t="s">
        <v>89</v>
      </c>
      <c r="U1048" t="s">
        <v>4191</v>
      </c>
      <c r="V1048" s="3">
        <v>314.55</v>
      </c>
      <c r="W1048">
        <v>3</v>
      </c>
      <c r="X1048" s="2">
        <v>0</v>
      </c>
      <c r="Y1048" s="13">
        <v>150.98400000000001</v>
      </c>
      <c r="Z1048" s="2">
        <f>Y1048/V1048</f>
        <v>0.48000000000000004</v>
      </c>
    </row>
    <row r="1049" spans="1:26" x14ac:dyDescent="0.25">
      <c r="A1049">
        <v>2164</v>
      </c>
      <c r="B1049" t="s">
        <v>4973</v>
      </c>
      <c r="C1049" s="1">
        <v>42656</v>
      </c>
      <c r="D1049">
        <f>YEAR(C1049)</f>
        <v>2016</v>
      </c>
      <c r="E1049">
        <f>MONTH(C1049)</f>
        <v>10</v>
      </c>
      <c r="F1049" t="str">
        <f>TEXT(Table1[[#This Row],[Order Date]],"mmm")</f>
        <v>Oct</v>
      </c>
      <c r="G1049" t="str">
        <f>TEXT(Table1[[#This Row],[Order Date]],"ddd")</f>
        <v>Thu</v>
      </c>
      <c r="H1049" s="1">
        <v>42662</v>
      </c>
      <c r="I1049" t="s">
        <v>49</v>
      </c>
      <c r="J1049" t="s">
        <v>594</v>
      </c>
      <c r="K1049" t="s">
        <v>595</v>
      </c>
      <c r="L1049" t="s">
        <v>25</v>
      </c>
      <c r="M1049" t="s">
        <v>26</v>
      </c>
      <c r="N1049" t="s">
        <v>1953</v>
      </c>
      <c r="O1049" t="s">
        <v>103</v>
      </c>
      <c r="P1049">
        <v>78041</v>
      </c>
      <c r="Q1049" t="s">
        <v>104</v>
      </c>
      <c r="R1049" t="s">
        <v>2526</v>
      </c>
      <c r="S1049" t="s">
        <v>70</v>
      </c>
      <c r="T1049" t="s">
        <v>158</v>
      </c>
      <c r="U1049" t="s">
        <v>2527</v>
      </c>
      <c r="V1049" s="3">
        <v>191.976</v>
      </c>
      <c r="W1049">
        <v>3</v>
      </c>
      <c r="X1049" s="2">
        <v>0.2</v>
      </c>
      <c r="Y1049" s="13">
        <v>23.997</v>
      </c>
      <c r="Z1049" s="2">
        <f>Y1049/V1049</f>
        <v>0.125</v>
      </c>
    </row>
    <row r="1050" spans="1:26" x14ac:dyDescent="0.25">
      <c r="A1050">
        <v>2169</v>
      </c>
      <c r="B1050" t="s">
        <v>4976</v>
      </c>
      <c r="C1050" s="1">
        <v>42762</v>
      </c>
      <c r="D1050">
        <f>YEAR(C1050)</f>
        <v>2017</v>
      </c>
      <c r="E1050">
        <f>MONTH(C1050)</f>
        <v>1</v>
      </c>
      <c r="F1050" t="str">
        <f>TEXT(Table1[[#This Row],[Order Date]],"mmm")</f>
        <v>Jan</v>
      </c>
      <c r="G1050" t="str">
        <f>TEXT(Table1[[#This Row],[Order Date]],"ddd")</f>
        <v>Fri</v>
      </c>
      <c r="H1050" s="1">
        <v>42765</v>
      </c>
      <c r="I1050" t="s">
        <v>22</v>
      </c>
      <c r="J1050" t="s">
        <v>4977</v>
      </c>
      <c r="K1050" t="s">
        <v>4978</v>
      </c>
      <c r="L1050" t="s">
        <v>25</v>
      </c>
      <c r="M1050" t="s">
        <v>26</v>
      </c>
      <c r="N1050" t="s">
        <v>4152</v>
      </c>
      <c r="O1050" t="s">
        <v>491</v>
      </c>
      <c r="P1050">
        <v>44240</v>
      </c>
      <c r="Q1050" t="s">
        <v>145</v>
      </c>
      <c r="R1050" t="s">
        <v>1954</v>
      </c>
      <c r="S1050" t="s">
        <v>45</v>
      </c>
      <c r="T1050" t="s">
        <v>67</v>
      </c>
      <c r="U1050" t="s">
        <v>1955</v>
      </c>
      <c r="V1050" s="3">
        <v>14.016</v>
      </c>
      <c r="W1050">
        <v>3</v>
      </c>
      <c r="X1050" s="2">
        <v>0.2</v>
      </c>
      <c r="Y1050" s="13">
        <v>1.752</v>
      </c>
      <c r="Z1050" s="2">
        <f>Y1050/V1050</f>
        <v>0.125</v>
      </c>
    </row>
    <row r="1051" spans="1:26" x14ac:dyDescent="0.25">
      <c r="A1051">
        <v>2172</v>
      </c>
      <c r="B1051" t="s">
        <v>4979</v>
      </c>
      <c r="C1051" s="1">
        <v>43058</v>
      </c>
      <c r="D1051">
        <f>YEAR(C1051)</f>
        <v>2017</v>
      </c>
      <c r="E1051">
        <f>MONTH(C1051)</f>
        <v>11</v>
      </c>
      <c r="F1051" t="str">
        <f>TEXT(Table1[[#This Row],[Order Date]],"mmm")</f>
        <v>Nov</v>
      </c>
      <c r="G1051" t="str">
        <f>TEXT(Table1[[#This Row],[Order Date]],"ddd")</f>
        <v>Sun</v>
      </c>
      <c r="H1051" s="1">
        <v>43064</v>
      </c>
      <c r="I1051" t="s">
        <v>49</v>
      </c>
      <c r="J1051" t="s">
        <v>205</v>
      </c>
      <c r="K1051" t="s">
        <v>206</v>
      </c>
      <c r="L1051" t="s">
        <v>40</v>
      </c>
      <c r="M1051" t="s">
        <v>26</v>
      </c>
      <c r="N1051" t="s">
        <v>4980</v>
      </c>
      <c r="O1051" t="s">
        <v>103</v>
      </c>
      <c r="P1051">
        <v>76903</v>
      </c>
      <c r="Q1051" t="s">
        <v>104</v>
      </c>
      <c r="R1051" t="s">
        <v>2440</v>
      </c>
      <c r="S1051" t="s">
        <v>31</v>
      </c>
      <c r="T1051" t="s">
        <v>35</v>
      </c>
      <c r="U1051" t="s">
        <v>2441</v>
      </c>
      <c r="V1051" s="3">
        <v>305.31200000000001</v>
      </c>
      <c r="W1051">
        <v>2</v>
      </c>
      <c r="X1051" s="2">
        <v>0.3</v>
      </c>
      <c r="Y1051" s="13">
        <v>-8.7232000000000003</v>
      </c>
      <c r="Z1051" s="2">
        <f>Y1051/V1051</f>
        <v>-2.8571428571428571E-2</v>
      </c>
    </row>
    <row r="1052" spans="1:26" x14ac:dyDescent="0.25">
      <c r="A1052">
        <v>2173</v>
      </c>
      <c r="B1052" t="s">
        <v>4981</v>
      </c>
      <c r="C1052" s="1">
        <v>41852</v>
      </c>
      <c r="D1052">
        <f>YEAR(C1052)</f>
        <v>2014</v>
      </c>
      <c r="E1052">
        <f>MONTH(C1052)</f>
        <v>8</v>
      </c>
      <c r="F1052" t="str">
        <f>TEXT(Table1[[#This Row],[Order Date]],"mmm")</f>
        <v>Aug</v>
      </c>
      <c r="G1052" t="str">
        <f>TEXT(Table1[[#This Row],[Order Date]],"ddd")</f>
        <v>Fri</v>
      </c>
      <c r="H1052" s="1">
        <v>41854</v>
      </c>
      <c r="I1052" t="s">
        <v>185</v>
      </c>
      <c r="J1052" t="s">
        <v>4982</v>
      </c>
      <c r="K1052" t="s">
        <v>4983</v>
      </c>
      <c r="L1052" t="s">
        <v>25</v>
      </c>
      <c r="M1052" t="s">
        <v>26</v>
      </c>
      <c r="N1052" t="s">
        <v>126</v>
      </c>
      <c r="O1052" t="s">
        <v>42</v>
      </c>
      <c r="P1052">
        <v>94122</v>
      </c>
      <c r="Q1052" t="s">
        <v>43</v>
      </c>
      <c r="R1052" t="s">
        <v>4984</v>
      </c>
      <c r="S1052" t="s">
        <v>45</v>
      </c>
      <c r="T1052" t="s">
        <v>74</v>
      </c>
      <c r="U1052" t="s">
        <v>4985</v>
      </c>
      <c r="V1052" s="3">
        <v>19.751999999999999</v>
      </c>
      <c r="W1052">
        <v>3</v>
      </c>
      <c r="X1052" s="2">
        <v>0.2</v>
      </c>
      <c r="Y1052" s="13">
        <v>6.9131999999999998</v>
      </c>
      <c r="Z1052" s="2">
        <f>Y1052/V1052</f>
        <v>0.35000000000000003</v>
      </c>
    </row>
    <row r="1053" spans="1:26" x14ac:dyDescent="0.25">
      <c r="A1053">
        <v>2175</v>
      </c>
      <c r="B1053" t="s">
        <v>4986</v>
      </c>
      <c r="C1053" s="1">
        <v>42215</v>
      </c>
      <c r="D1053">
        <f>YEAR(C1053)</f>
        <v>2015</v>
      </c>
      <c r="E1053">
        <f>MONTH(C1053)</f>
        <v>7</v>
      </c>
      <c r="F1053" t="str">
        <f>TEXT(Table1[[#This Row],[Order Date]],"mmm")</f>
        <v>Jul</v>
      </c>
      <c r="G1053" t="str">
        <f>TEXT(Table1[[#This Row],[Order Date]],"ddd")</f>
        <v>Thu</v>
      </c>
      <c r="H1053" s="1">
        <v>42219</v>
      </c>
      <c r="I1053" t="s">
        <v>22</v>
      </c>
      <c r="J1053" t="s">
        <v>4827</v>
      </c>
      <c r="K1053" t="s">
        <v>4828</v>
      </c>
      <c r="L1053" t="s">
        <v>40</v>
      </c>
      <c r="M1053" t="s">
        <v>26</v>
      </c>
      <c r="N1053" t="s">
        <v>181</v>
      </c>
      <c r="O1053" t="s">
        <v>103</v>
      </c>
      <c r="P1053">
        <v>77041</v>
      </c>
      <c r="Q1053" t="s">
        <v>104</v>
      </c>
      <c r="R1053" t="s">
        <v>4765</v>
      </c>
      <c r="S1053" t="s">
        <v>45</v>
      </c>
      <c r="T1053" t="s">
        <v>58</v>
      </c>
      <c r="U1053" t="s">
        <v>4766</v>
      </c>
      <c r="V1053" s="3">
        <v>61.792000000000002</v>
      </c>
      <c r="W1053">
        <v>4</v>
      </c>
      <c r="X1053" s="2">
        <v>0.2</v>
      </c>
      <c r="Y1053" s="13">
        <v>6.1791999999999998</v>
      </c>
      <c r="Z1053" s="2">
        <f>Y1053/V1053</f>
        <v>9.9999999999999992E-2</v>
      </c>
    </row>
    <row r="1054" spans="1:26" x14ac:dyDescent="0.25">
      <c r="A1054">
        <v>2176</v>
      </c>
      <c r="B1054" t="s">
        <v>4987</v>
      </c>
      <c r="C1054" s="1">
        <v>42658</v>
      </c>
      <c r="D1054">
        <f>YEAR(C1054)</f>
        <v>2016</v>
      </c>
      <c r="E1054">
        <f>MONTH(C1054)</f>
        <v>10</v>
      </c>
      <c r="F1054" t="str">
        <f>TEXT(Table1[[#This Row],[Order Date]],"mmm")</f>
        <v>Oct</v>
      </c>
      <c r="G1054" t="str">
        <f>TEXT(Table1[[#This Row],[Order Date]],"ddd")</f>
        <v>Sat</v>
      </c>
      <c r="H1054" s="1">
        <v>42664</v>
      </c>
      <c r="I1054" t="s">
        <v>49</v>
      </c>
      <c r="J1054" t="s">
        <v>4988</v>
      </c>
      <c r="K1054" t="s">
        <v>4989</v>
      </c>
      <c r="L1054" t="s">
        <v>101</v>
      </c>
      <c r="M1054" t="s">
        <v>26</v>
      </c>
      <c r="N1054" t="s">
        <v>4990</v>
      </c>
      <c r="O1054" t="s">
        <v>120</v>
      </c>
      <c r="P1054">
        <v>84106</v>
      </c>
      <c r="Q1054" t="s">
        <v>43</v>
      </c>
      <c r="R1054" t="s">
        <v>4991</v>
      </c>
      <c r="S1054" t="s">
        <v>45</v>
      </c>
      <c r="T1054" t="s">
        <v>89</v>
      </c>
      <c r="U1054" t="s">
        <v>4992</v>
      </c>
      <c r="V1054" s="3">
        <v>45.68</v>
      </c>
      <c r="W1054">
        <v>2</v>
      </c>
      <c r="X1054" s="2">
        <v>0</v>
      </c>
      <c r="Y1054" s="13">
        <v>21.012799999999999</v>
      </c>
      <c r="Z1054" s="2">
        <f>Y1054/V1054</f>
        <v>0.45999999999999996</v>
      </c>
    </row>
    <row r="1055" spans="1:26" x14ac:dyDescent="0.25">
      <c r="A1055">
        <v>2180</v>
      </c>
      <c r="B1055" t="s">
        <v>4993</v>
      </c>
      <c r="C1055" s="1">
        <v>42497</v>
      </c>
      <c r="D1055">
        <f>YEAR(C1055)</f>
        <v>2016</v>
      </c>
      <c r="E1055">
        <f>MONTH(C1055)</f>
        <v>5</v>
      </c>
      <c r="F1055" t="str">
        <f>TEXT(Table1[[#This Row],[Order Date]],"mmm")</f>
        <v>May</v>
      </c>
      <c r="G1055" t="str">
        <f>TEXT(Table1[[#This Row],[Order Date]],"ddd")</f>
        <v>Sat</v>
      </c>
      <c r="H1055" s="1">
        <v>42501</v>
      </c>
      <c r="I1055" t="s">
        <v>49</v>
      </c>
      <c r="J1055" t="s">
        <v>1437</v>
      </c>
      <c r="K1055" t="s">
        <v>1438</v>
      </c>
      <c r="L1055" t="s">
        <v>25</v>
      </c>
      <c r="M1055" t="s">
        <v>26</v>
      </c>
      <c r="N1055" t="s">
        <v>263</v>
      </c>
      <c r="O1055" t="s">
        <v>264</v>
      </c>
      <c r="P1055">
        <v>10009</v>
      </c>
      <c r="Q1055" t="s">
        <v>145</v>
      </c>
      <c r="R1055" t="s">
        <v>1322</v>
      </c>
      <c r="S1055" t="s">
        <v>45</v>
      </c>
      <c r="T1055" t="s">
        <v>74</v>
      </c>
      <c r="U1055" t="s">
        <v>1323</v>
      </c>
      <c r="V1055" s="3">
        <v>85.231999999999999</v>
      </c>
      <c r="W1055">
        <v>7</v>
      </c>
      <c r="X1055" s="2">
        <v>0.2</v>
      </c>
      <c r="Y1055" s="13">
        <v>30.896599999999999</v>
      </c>
      <c r="Z1055" s="2">
        <f>Y1055/V1055</f>
        <v>0.36249999999999999</v>
      </c>
    </row>
    <row r="1056" spans="1:26" x14ac:dyDescent="0.25">
      <c r="A1056">
        <v>2186</v>
      </c>
      <c r="B1056" t="s">
        <v>4994</v>
      </c>
      <c r="C1056" s="1">
        <v>42948</v>
      </c>
      <c r="D1056">
        <f>YEAR(C1056)</f>
        <v>2017</v>
      </c>
      <c r="E1056">
        <f>MONTH(C1056)</f>
        <v>8</v>
      </c>
      <c r="F1056" t="str">
        <f>TEXT(Table1[[#This Row],[Order Date]],"mmm")</f>
        <v>Aug</v>
      </c>
      <c r="G1056" t="str">
        <f>TEXT(Table1[[#This Row],[Order Date]],"ddd")</f>
        <v>Tue</v>
      </c>
      <c r="H1056" s="1">
        <v>42951</v>
      </c>
      <c r="I1056" t="s">
        <v>22</v>
      </c>
      <c r="J1056" t="s">
        <v>812</v>
      </c>
      <c r="K1056" t="s">
        <v>813</v>
      </c>
      <c r="L1056" t="s">
        <v>40</v>
      </c>
      <c r="M1056" t="s">
        <v>26</v>
      </c>
      <c r="N1056" t="s">
        <v>2594</v>
      </c>
      <c r="O1056" t="s">
        <v>42</v>
      </c>
      <c r="P1056">
        <v>93905</v>
      </c>
      <c r="Q1056" t="s">
        <v>43</v>
      </c>
      <c r="R1056" t="s">
        <v>611</v>
      </c>
      <c r="S1056" t="s">
        <v>45</v>
      </c>
      <c r="T1056" t="s">
        <v>74</v>
      </c>
      <c r="U1056" t="s">
        <v>612</v>
      </c>
      <c r="V1056" s="3">
        <v>54.896000000000001</v>
      </c>
      <c r="W1056">
        <v>2</v>
      </c>
      <c r="X1056" s="2">
        <v>0.2</v>
      </c>
      <c r="Y1056" s="13">
        <v>18.5274</v>
      </c>
      <c r="Z1056" s="2">
        <f>Y1056/V1056</f>
        <v>0.33750000000000002</v>
      </c>
    </row>
    <row r="1057" spans="1:26" x14ac:dyDescent="0.25">
      <c r="A1057">
        <v>2187</v>
      </c>
      <c r="B1057" t="s">
        <v>4995</v>
      </c>
      <c r="C1057" s="1">
        <v>42565</v>
      </c>
      <c r="D1057">
        <f>YEAR(C1057)</f>
        <v>2016</v>
      </c>
      <c r="E1057">
        <f>MONTH(C1057)</f>
        <v>7</v>
      </c>
      <c r="F1057" t="str">
        <f>TEXT(Table1[[#This Row],[Order Date]],"mmm")</f>
        <v>Jul</v>
      </c>
      <c r="G1057" t="str">
        <f>TEXT(Table1[[#This Row],[Order Date]],"ddd")</f>
        <v>Thu</v>
      </c>
      <c r="H1057" s="1">
        <v>42565</v>
      </c>
      <c r="I1057" t="s">
        <v>1276</v>
      </c>
      <c r="J1057" t="s">
        <v>4996</v>
      </c>
      <c r="K1057" t="s">
        <v>4997</v>
      </c>
      <c r="L1057" t="s">
        <v>25</v>
      </c>
      <c r="M1057" t="s">
        <v>26</v>
      </c>
      <c r="N1057" t="s">
        <v>1654</v>
      </c>
      <c r="O1057" t="s">
        <v>351</v>
      </c>
      <c r="P1057">
        <v>35810</v>
      </c>
      <c r="Q1057" t="s">
        <v>29</v>
      </c>
      <c r="R1057" t="s">
        <v>734</v>
      </c>
      <c r="S1057" t="s">
        <v>70</v>
      </c>
      <c r="T1057" t="s">
        <v>158</v>
      </c>
      <c r="U1057" t="s">
        <v>735</v>
      </c>
      <c r="V1057" s="3">
        <v>29</v>
      </c>
      <c r="W1057">
        <v>2</v>
      </c>
      <c r="X1057" s="2">
        <v>0</v>
      </c>
      <c r="Y1057" s="13">
        <v>7.25</v>
      </c>
      <c r="Z1057" s="2">
        <f>Y1057/V1057</f>
        <v>0.25</v>
      </c>
    </row>
    <row r="1058" spans="1:26" x14ac:dyDescent="0.25">
      <c r="A1058">
        <v>2188</v>
      </c>
      <c r="B1058" t="s">
        <v>4998</v>
      </c>
      <c r="C1058" s="1">
        <v>42957</v>
      </c>
      <c r="D1058">
        <f>YEAR(C1058)</f>
        <v>2017</v>
      </c>
      <c r="E1058">
        <f>MONTH(C1058)</f>
        <v>8</v>
      </c>
      <c r="F1058" t="str">
        <f>TEXT(Table1[[#This Row],[Order Date]],"mmm")</f>
        <v>Aug</v>
      </c>
      <c r="G1058" t="str">
        <f>TEXT(Table1[[#This Row],[Order Date]],"ddd")</f>
        <v>Thu</v>
      </c>
      <c r="H1058" s="1">
        <v>42962</v>
      </c>
      <c r="I1058" t="s">
        <v>49</v>
      </c>
      <c r="J1058" t="s">
        <v>4982</v>
      </c>
      <c r="K1058" t="s">
        <v>4983</v>
      </c>
      <c r="L1058" t="s">
        <v>25</v>
      </c>
      <c r="M1058" t="s">
        <v>26</v>
      </c>
      <c r="N1058" t="s">
        <v>490</v>
      </c>
      <c r="O1058" t="s">
        <v>251</v>
      </c>
      <c r="P1058">
        <v>47201</v>
      </c>
      <c r="Q1058" t="s">
        <v>104</v>
      </c>
      <c r="R1058" t="s">
        <v>4028</v>
      </c>
      <c r="S1058" t="s">
        <v>45</v>
      </c>
      <c r="T1058" t="s">
        <v>170</v>
      </c>
      <c r="U1058" t="s">
        <v>662</v>
      </c>
      <c r="V1058" s="3">
        <v>70.08</v>
      </c>
      <c r="W1058">
        <v>6</v>
      </c>
      <c r="X1058" s="2">
        <v>0</v>
      </c>
      <c r="Y1058" s="13">
        <v>35.04</v>
      </c>
      <c r="Z1058" s="2">
        <f>Y1058/V1058</f>
        <v>0.5</v>
      </c>
    </row>
    <row r="1059" spans="1:26" x14ac:dyDescent="0.25">
      <c r="A1059">
        <v>2191</v>
      </c>
      <c r="B1059" t="s">
        <v>4999</v>
      </c>
      <c r="C1059" s="1">
        <v>42546</v>
      </c>
      <c r="D1059">
        <f>YEAR(C1059)</f>
        <v>2016</v>
      </c>
      <c r="E1059">
        <f>MONTH(C1059)</f>
        <v>6</v>
      </c>
      <c r="F1059" t="str">
        <f>TEXT(Table1[[#This Row],[Order Date]],"mmm")</f>
        <v>Jun</v>
      </c>
      <c r="G1059" t="str">
        <f>TEXT(Table1[[#This Row],[Order Date]],"ddd")</f>
        <v>Sat</v>
      </c>
      <c r="H1059" s="1">
        <v>42550</v>
      </c>
      <c r="I1059" t="s">
        <v>49</v>
      </c>
      <c r="J1059" t="s">
        <v>1974</v>
      </c>
      <c r="K1059" t="s">
        <v>1975</v>
      </c>
      <c r="L1059" t="s">
        <v>25</v>
      </c>
      <c r="M1059" t="s">
        <v>26</v>
      </c>
      <c r="N1059" t="s">
        <v>41</v>
      </c>
      <c r="O1059" t="s">
        <v>42</v>
      </c>
      <c r="P1059">
        <v>90049</v>
      </c>
      <c r="Q1059" t="s">
        <v>43</v>
      </c>
      <c r="R1059" t="s">
        <v>5000</v>
      </c>
      <c r="S1059" t="s">
        <v>45</v>
      </c>
      <c r="T1059" t="s">
        <v>77</v>
      </c>
      <c r="U1059" t="s">
        <v>5001</v>
      </c>
      <c r="V1059" s="3">
        <v>60.81</v>
      </c>
      <c r="W1059">
        <v>3</v>
      </c>
      <c r="X1059" s="2">
        <v>0</v>
      </c>
      <c r="Y1059" s="13">
        <v>17.026800000000001</v>
      </c>
      <c r="Z1059" s="2">
        <f>Y1059/V1059</f>
        <v>0.28000000000000003</v>
      </c>
    </row>
    <row r="1060" spans="1:26" x14ac:dyDescent="0.25">
      <c r="A1060">
        <v>2192</v>
      </c>
      <c r="B1060" t="s">
        <v>5002</v>
      </c>
      <c r="C1060" s="1">
        <v>42714</v>
      </c>
      <c r="D1060">
        <f>YEAR(C1060)</f>
        <v>2016</v>
      </c>
      <c r="E1060">
        <f>MONTH(C1060)</f>
        <v>12</v>
      </c>
      <c r="F1060" t="str">
        <f>TEXT(Table1[[#This Row],[Order Date]],"mmm")</f>
        <v>Dec</v>
      </c>
      <c r="G1060" t="str">
        <f>TEXT(Table1[[#This Row],[Order Date]],"ddd")</f>
        <v>Sat</v>
      </c>
      <c r="H1060" s="1">
        <v>42721</v>
      </c>
      <c r="I1060" t="s">
        <v>49</v>
      </c>
      <c r="J1060" t="s">
        <v>2250</v>
      </c>
      <c r="K1060" t="s">
        <v>2251</v>
      </c>
      <c r="L1060" t="s">
        <v>25</v>
      </c>
      <c r="M1060" t="s">
        <v>26</v>
      </c>
      <c r="N1060" t="s">
        <v>94</v>
      </c>
      <c r="O1060" t="s">
        <v>95</v>
      </c>
      <c r="P1060">
        <v>98105</v>
      </c>
      <c r="Q1060" t="s">
        <v>43</v>
      </c>
      <c r="R1060" t="s">
        <v>4869</v>
      </c>
      <c r="S1060" t="s">
        <v>45</v>
      </c>
      <c r="T1060" t="s">
        <v>74</v>
      </c>
      <c r="U1060" t="s">
        <v>4870</v>
      </c>
      <c r="V1060" s="3">
        <v>153.55199999999999</v>
      </c>
      <c r="W1060">
        <v>3</v>
      </c>
      <c r="X1060" s="2">
        <v>0.2</v>
      </c>
      <c r="Y1060" s="13">
        <v>51.823799999999999</v>
      </c>
      <c r="Z1060" s="2">
        <f>Y1060/V1060</f>
        <v>0.33750000000000002</v>
      </c>
    </row>
    <row r="1061" spans="1:26" x14ac:dyDescent="0.25">
      <c r="A1061">
        <v>2197</v>
      </c>
      <c r="B1061" t="s">
        <v>5005</v>
      </c>
      <c r="C1061" s="1">
        <v>42705</v>
      </c>
      <c r="D1061">
        <f>YEAR(C1061)</f>
        <v>2016</v>
      </c>
      <c r="E1061">
        <f>MONTH(C1061)</f>
        <v>12</v>
      </c>
      <c r="F1061" t="str">
        <f>TEXT(Table1[[#This Row],[Order Date]],"mmm")</f>
        <v>Dec</v>
      </c>
      <c r="G1061" t="str">
        <f>TEXT(Table1[[#This Row],[Order Date]],"ddd")</f>
        <v>Thu</v>
      </c>
      <c r="H1061" s="1">
        <v>42710</v>
      </c>
      <c r="I1061" t="s">
        <v>49</v>
      </c>
      <c r="J1061" t="s">
        <v>2999</v>
      </c>
      <c r="K1061" t="s">
        <v>3000</v>
      </c>
      <c r="L1061" t="s">
        <v>25</v>
      </c>
      <c r="M1061" t="s">
        <v>26</v>
      </c>
      <c r="N1061" t="s">
        <v>5006</v>
      </c>
      <c r="O1061" t="s">
        <v>328</v>
      </c>
      <c r="P1061">
        <v>37918</v>
      </c>
      <c r="Q1061" t="s">
        <v>29</v>
      </c>
      <c r="R1061" t="s">
        <v>580</v>
      </c>
      <c r="S1061" t="s">
        <v>45</v>
      </c>
      <c r="T1061" t="s">
        <v>67</v>
      </c>
      <c r="U1061" t="s">
        <v>581</v>
      </c>
      <c r="V1061" s="3">
        <v>4.7039999999999997</v>
      </c>
      <c r="W1061">
        <v>2</v>
      </c>
      <c r="X1061" s="2">
        <v>0.2</v>
      </c>
      <c r="Y1061" s="13">
        <v>0.41160000000000002</v>
      </c>
      <c r="Z1061" s="2">
        <f>Y1061/V1061</f>
        <v>8.7500000000000008E-2</v>
      </c>
    </row>
    <row r="1062" spans="1:26" x14ac:dyDescent="0.25">
      <c r="A1062">
        <v>2198</v>
      </c>
      <c r="B1062" t="s">
        <v>5007</v>
      </c>
      <c r="C1062" s="1">
        <v>41971</v>
      </c>
      <c r="D1062">
        <f>YEAR(C1062)</f>
        <v>2014</v>
      </c>
      <c r="E1062">
        <f>MONTH(C1062)</f>
        <v>11</v>
      </c>
      <c r="F1062" t="str">
        <f>TEXT(Table1[[#This Row],[Order Date]],"mmm")</f>
        <v>Nov</v>
      </c>
      <c r="G1062" t="str">
        <f>TEXT(Table1[[#This Row],[Order Date]],"ddd")</f>
        <v>Fri</v>
      </c>
      <c r="H1062" s="1">
        <v>41977</v>
      </c>
      <c r="I1062" t="s">
        <v>49</v>
      </c>
      <c r="J1062" t="s">
        <v>4843</v>
      </c>
      <c r="K1062" t="s">
        <v>4844</v>
      </c>
      <c r="L1062" t="s">
        <v>25</v>
      </c>
      <c r="M1062" t="s">
        <v>26</v>
      </c>
      <c r="N1062" t="s">
        <v>1790</v>
      </c>
      <c r="O1062" t="s">
        <v>351</v>
      </c>
      <c r="P1062">
        <v>36116</v>
      </c>
      <c r="Q1062" t="s">
        <v>29</v>
      </c>
      <c r="R1062" t="s">
        <v>2153</v>
      </c>
      <c r="S1062" t="s">
        <v>45</v>
      </c>
      <c r="T1062" t="s">
        <v>67</v>
      </c>
      <c r="U1062" t="s">
        <v>2154</v>
      </c>
      <c r="V1062" s="3">
        <v>14.67</v>
      </c>
      <c r="W1062">
        <v>3</v>
      </c>
      <c r="X1062" s="2">
        <v>0</v>
      </c>
      <c r="Y1062" s="13">
        <v>3.9609000000000001</v>
      </c>
      <c r="Z1062" s="2">
        <f>Y1062/V1062</f>
        <v>0.27</v>
      </c>
    </row>
    <row r="1063" spans="1:26" x14ac:dyDescent="0.25">
      <c r="A1063">
        <v>2199</v>
      </c>
      <c r="B1063" t="s">
        <v>5008</v>
      </c>
      <c r="C1063" s="1">
        <v>42091</v>
      </c>
      <c r="D1063">
        <f>YEAR(C1063)</f>
        <v>2015</v>
      </c>
      <c r="E1063">
        <f>MONTH(C1063)</f>
        <v>3</v>
      </c>
      <c r="F1063" t="str">
        <f>TEXT(Table1[[#This Row],[Order Date]],"mmm")</f>
        <v>Mar</v>
      </c>
      <c r="G1063" t="str">
        <f>TEXT(Table1[[#This Row],[Order Date]],"ddd")</f>
        <v>Sat</v>
      </c>
      <c r="H1063" s="1">
        <v>42096</v>
      </c>
      <c r="I1063" t="s">
        <v>49</v>
      </c>
      <c r="J1063" t="s">
        <v>1969</v>
      </c>
      <c r="K1063" t="s">
        <v>1970</v>
      </c>
      <c r="L1063" t="s">
        <v>25</v>
      </c>
      <c r="M1063" t="s">
        <v>26</v>
      </c>
      <c r="N1063" t="s">
        <v>143</v>
      </c>
      <c r="O1063" t="s">
        <v>144</v>
      </c>
      <c r="P1063">
        <v>19120</v>
      </c>
      <c r="Q1063" t="s">
        <v>145</v>
      </c>
      <c r="R1063" t="s">
        <v>403</v>
      </c>
      <c r="S1063" t="s">
        <v>45</v>
      </c>
      <c r="T1063" t="s">
        <v>89</v>
      </c>
      <c r="U1063" t="s">
        <v>404</v>
      </c>
      <c r="V1063" s="3">
        <v>15.552</v>
      </c>
      <c r="W1063">
        <v>3</v>
      </c>
      <c r="X1063" s="2">
        <v>0.2</v>
      </c>
      <c r="Y1063" s="13">
        <v>5.4432</v>
      </c>
      <c r="Z1063" s="2">
        <f>Y1063/V1063</f>
        <v>0.35000000000000003</v>
      </c>
    </row>
    <row r="1064" spans="1:26" x14ac:dyDescent="0.25">
      <c r="A1064">
        <v>2201</v>
      </c>
      <c r="B1064" t="s">
        <v>5009</v>
      </c>
      <c r="C1064" s="1">
        <v>41791</v>
      </c>
      <c r="D1064">
        <f>YEAR(C1064)</f>
        <v>2014</v>
      </c>
      <c r="E1064">
        <f>MONTH(C1064)</f>
        <v>6</v>
      </c>
      <c r="F1064" t="str">
        <f>TEXT(Table1[[#This Row],[Order Date]],"mmm")</f>
        <v>Jun</v>
      </c>
      <c r="G1064" t="str">
        <f>TEXT(Table1[[#This Row],[Order Date]],"ddd")</f>
        <v>Sun</v>
      </c>
      <c r="H1064" s="1">
        <v>41796</v>
      </c>
      <c r="I1064" t="s">
        <v>49</v>
      </c>
      <c r="J1064" t="s">
        <v>2438</v>
      </c>
      <c r="K1064" t="s">
        <v>2439</v>
      </c>
      <c r="L1064" t="s">
        <v>25</v>
      </c>
      <c r="M1064" t="s">
        <v>26</v>
      </c>
      <c r="N1064" t="s">
        <v>5010</v>
      </c>
      <c r="O1064" t="s">
        <v>1680</v>
      </c>
      <c r="P1064">
        <v>72209</v>
      </c>
      <c r="Q1064" t="s">
        <v>29</v>
      </c>
      <c r="R1064" t="s">
        <v>1349</v>
      </c>
      <c r="S1064" t="s">
        <v>31</v>
      </c>
      <c r="T1064" t="s">
        <v>64</v>
      </c>
      <c r="U1064" t="s">
        <v>1350</v>
      </c>
      <c r="V1064" s="3">
        <v>22.2</v>
      </c>
      <c r="W1064">
        <v>6</v>
      </c>
      <c r="X1064" s="2">
        <v>0</v>
      </c>
      <c r="Y1064" s="13">
        <v>9.1020000000000003</v>
      </c>
      <c r="Z1064" s="2">
        <f>Y1064/V1064</f>
        <v>0.41000000000000003</v>
      </c>
    </row>
    <row r="1065" spans="1:26" x14ac:dyDescent="0.25">
      <c r="A1065">
        <v>2203</v>
      </c>
      <c r="B1065" t="s">
        <v>5011</v>
      </c>
      <c r="C1065" s="1">
        <v>42253</v>
      </c>
      <c r="D1065">
        <f>YEAR(C1065)</f>
        <v>2015</v>
      </c>
      <c r="E1065">
        <f>MONTH(C1065)</f>
        <v>9</v>
      </c>
      <c r="F1065" t="str">
        <f>TEXT(Table1[[#This Row],[Order Date]],"mmm")</f>
        <v>Sep</v>
      </c>
      <c r="G1065" t="str">
        <f>TEXT(Table1[[#This Row],[Order Date]],"ddd")</f>
        <v>Sun</v>
      </c>
      <c r="H1065" s="1">
        <v>42259</v>
      </c>
      <c r="I1065" t="s">
        <v>49</v>
      </c>
      <c r="J1065" t="s">
        <v>3744</v>
      </c>
      <c r="K1065" t="s">
        <v>3745</v>
      </c>
      <c r="L1065" t="s">
        <v>101</v>
      </c>
      <c r="M1065" t="s">
        <v>26</v>
      </c>
      <c r="N1065" t="s">
        <v>94</v>
      </c>
      <c r="O1065" t="s">
        <v>95</v>
      </c>
      <c r="P1065">
        <v>98103</v>
      </c>
      <c r="Q1065" t="s">
        <v>43</v>
      </c>
      <c r="R1065" t="s">
        <v>1239</v>
      </c>
      <c r="S1065" t="s">
        <v>45</v>
      </c>
      <c r="T1065" t="s">
        <v>74</v>
      </c>
      <c r="U1065" t="s">
        <v>1240</v>
      </c>
      <c r="V1065" s="3">
        <v>6.0960000000000001</v>
      </c>
      <c r="W1065">
        <v>2</v>
      </c>
      <c r="X1065" s="2">
        <v>0.2</v>
      </c>
      <c r="Y1065" s="13">
        <v>2.1335999999999999</v>
      </c>
      <c r="Z1065" s="2">
        <f>Y1065/V1065</f>
        <v>0.35</v>
      </c>
    </row>
    <row r="1066" spans="1:26" x14ac:dyDescent="0.25">
      <c r="A1066">
        <v>2205</v>
      </c>
      <c r="B1066" t="s">
        <v>5014</v>
      </c>
      <c r="C1066" s="1">
        <v>42184</v>
      </c>
      <c r="D1066">
        <f>YEAR(C1066)</f>
        <v>2015</v>
      </c>
      <c r="E1066">
        <f>MONTH(C1066)</f>
        <v>6</v>
      </c>
      <c r="F1066" t="str">
        <f>TEXT(Table1[[#This Row],[Order Date]],"mmm")</f>
        <v>Jun</v>
      </c>
      <c r="G1066" t="str">
        <f>TEXT(Table1[[#This Row],[Order Date]],"ddd")</f>
        <v>Mon</v>
      </c>
      <c r="H1066" s="1">
        <v>42190</v>
      </c>
      <c r="I1066" t="s">
        <v>49</v>
      </c>
      <c r="J1066" t="s">
        <v>512</v>
      </c>
      <c r="K1066" t="s">
        <v>513</v>
      </c>
      <c r="L1066" t="s">
        <v>25</v>
      </c>
      <c r="M1066" t="s">
        <v>26</v>
      </c>
      <c r="N1066" t="s">
        <v>2434</v>
      </c>
      <c r="O1066" t="s">
        <v>144</v>
      </c>
      <c r="P1066">
        <v>17602</v>
      </c>
      <c r="Q1066" t="s">
        <v>145</v>
      </c>
      <c r="R1066" t="s">
        <v>3829</v>
      </c>
      <c r="S1066" t="s">
        <v>31</v>
      </c>
      <c r="T1066" t="s">
        <v>64</v>
      </c>
      <c r="U1066" t="s">
        <v>5015</v>
      </c>
      <c r="V1066" s="3">
        <v>20.103999999999999</v>
      </c>
      <c r="W1066">
        <v>1</v>
      </c>
      <c r="X1066" s="2">
        <v>0.2</v>
      </c>
      <c r="Y1066" s="13">
        <v>1.7591000000000001</v>
      </c>
      <c r="Z1066" s="2">
        <f>Y1066/V1066</f>
        <v>8.7500000000000008E-2</v>
      </c>
    </row>
    <row r="1067" spans="1:26" x14ac:dyDescent="0.25">
      <c r="A1067">
        <v>2206</v>
      </c>
      <c r="B1067" t="s">
        <v>5016</v>
      </c>
      <c r="C1067" s="1">
        <v>42623</v>
      </c>
      <c r="D1067">
        <f>YEAR(C1067)</f>
        <v>2016</v>
      </c>
      <c r="E1067">
        <f>MONTH(C1067)</f>
        <v>9</v>
      </c>
      <c r="F1067" t="str">
        <f>TEXT(Table1[[#This Row],[Order Date]],"mmm")</f>
        <v>Sep</v>
      </c>
      <c r="G1067" t="str">
        <f>TEXT(Table1[[#This Row],[Order Date]],"ddd")</f>
        <v>Sat</v>
      </c>
      <c r="H1067" s="1">
        <v>42625</v>
      </c>
      <c r="I1067" t="s">
        <v>22</v>
      </c>
      <c r="J1067" t="s">
        <v>2792</v>
      </c>
      <c r="K1067" t="s">
        <v>2793</v>
      </c>
      <c r="L1067" t="s">
        <v>101</v>
      </c>
      <c r="M1067" t="s">
        <v>26</v>
      </c>
      <c r="N1067" t="s">
        <v>508</v>
      </c>
      <c r="O1067" t="s">
        <v>328</v>
      </c>
      <c r="P1067">
        <v>37620</v>
      </c>
      <c r="Q1067" t="s">
        <v>29</v>
      </c>
      <c r="R1067" t="s">
        <v>5017</v>
      </c>
      <c r="S1067" t="s">
        <v>45</v>
      </c>
      <c r="T1067" t="s">
        <v>67</v>
      </c>
      <c r="U1067" t="s">
        <v>5018</v>
      </c>
      <c r="V1067" s="3">
        <v>67.56</v>
      </c>
      <c r="W1067">
        <v>3</v>
      </c>
      <c r="X1067" s="2">
        <v>0.2</v>
      </c>
      <c r="Y1067" s="13">
        <v>8.4450000000000003</v>
      </c>
      <c r="Z1067" s="2">
        <f>Y1067/V1067</f>
        <v>0.125</v>
      </c>
    </row>
    <row r="1068" spans="1:26" x14ac:dyDescent="0.25">
      <c r="A1068">
        <v>2207</v>
      </c>
      <c r="B1068" t="s">
        <v>5019</v>
      </c>
      <c r="C1068" s="1">
        <v>41834</v>
      </c>
      <c r="D1068">
        <f>YEAR(C1068)</f>
        <v>2014</v>
      </c>
      <c r="E1068">
        <f>MONTH(C1068)</f>
        <v>7</v>
      </c>
      <c r="F1068" t="str">
        <f>TEXT(Table1[[#This Row],[Order Date]],"mmm")</f>
        <v>Jul</v>
      </c>
      <c r="G1068" t="str">
        <f>TEXT(Table1[[#This Row],[Order Date]],"ddd")</f>
        <v>Mon</v>
      </c>
      <c r="H1068" s="1">
        <v>41840</v>
      </c>
      <c r="I1068" t="s">
        <v>49</v>
      </c>
      <c r="J1068" t="s">
        <v>5020</v>
      </c>
      <c r="K1068" t="s">
        <v>5021</v>
      </c>
      <c r="L1068" t="s">
        <v>101</v>
      </c>
      <c r="M1068" t="s">
        <v>26</v>
      </c>
      <c r="N1068" t="s">
        <v>449</v>
      </c>
      <c r="O1068" t="s">
        <v>208</v>
      </c>
      <c r="P1068">
        <v>60505</v>
      </c>
      <c r="Q1068" t="s">
        <v>104</v>
      </c>
      <c r="R1068" t="s">
        <v>1571</v>
      </c>
      <c r="S1068" t="s">
        <v>45</v>
      </c>
      <c r="T1068" t="s">
        <v>74</v>
      </c>
      <c r="U1068" t="s">
        <v>1572</v>
      </c>
      <c r="V1068" s="3">
        <v>29.931999999999999</v>
      </c>
      <c r="W1068">
        <v>7</v>
      </c>
      <c r="X1068" s="2">
        <v>0.8</v>
      </c>
      <c r="Y1068" s="13">
        <v>-46.394599999999997</v>
      </c>
      <c r="Z1068" s="2">
        <f>Y1068/V1068</f>
        <v>-1.55</v>
      </c>
    </row>
    <row r="1069" spans="1:26" x14ac:dyDescent="0.25">
      <c r="A1069">
        <v>2209</v>
      </c>
      <c r="B1069" t="s">
        <v>5022</v>
      </c>
      <c r="C1069" s="1">
        <v>42238</v>
      </c>
      <c r="D1069">
        <f>YEAR(C1069)</f>
        <v>2015</v>
      </c>
      <c r="E1069">
        <f>MONTH(C1069)</f>
        <v>8</v>
      </c>
      <c r="F1069" t="str">
        <f>TEXT(Table1[[#This Row],[Order Date]],"mmm")</f>
        <v>Aug</v>
      </c>
      <c r="G1069" t="str">
        <f>TEXT(Table1[[#This Row],[Order Date]],"ddd")</f>
        <v>Sat</v>
      </c>
      <c r="H1069" s="1">
        <v>42242</v>
      </c>
      <c r="I1069" t="s">
        <v>49</v>
      </c>
      <c r="J1069" t="s">
        <v>410</v>
      </c>
      <c r="K1069" t="s">
        <v>411</v>
      </c>
      <c r="L1069" t="s">
        <v>101</v>
      </c>
      <c r="M1069" t="s">
        <v>26</v>
      </c>
      <c r="N1069" t="s">
        <v>263</v>
      </c>
      <c r="O1069" t="s">
        <v>264</v>
      </c>
      <c r="P1069">
        <v>10009</v>
      </c>
      <c r="Q1069" t="s">
        <v>145</v>
      </c>
      <c r="R1069" t="s">
        <v>465</v>
      </c>
      <c r="S1069" t="s">
        <v>45</v>
      </c>
      <c r="T1069" t="s">
        <v>67</v>
      </c>
      <c r="U1069" t="s">
        <v>466</v>
      </c>
      <c r="V1069" s="3">
        <v>16.52</v>
      </c>
      <c r="W1069">
        <v>4</v>
      </c>
      <c r="X1069" s="2">
        <v>0</v>
      </c>
      <c r="Y1069" s="13">
        <v>7.5991999999999997</v>
      </c>
      <c r="Z1069" s="2">
        <f>Y1069/V1069</f>
        <v>0.46</v>
      </c>
    </row>
    <row r="1070" spans="1:26" x14ac:dyDescent="0.25">
      <c r="A1070">
        <v>2210</v>
      </c>
      <c r="B1070" t="s">
        <v>5023</v>
      </c>
      <c r="C1070" s="1">
        <v>41957</v>
      </c>
      <c r="D1070">
        <f>YEAR(C1070)</f>
        <v>2014</v>
      </c>
      <c r="E1070">
        <f>MONTH(C1070)</f>
        <v>11</v>
      </c>
      <c r="F1070" t="str">
        <f>TEXT(Table1[[#This Row],[Order Date]],"mmm")</f>
        <v>Nov</v>
      </c>
      <c r="G1070" t="str">
        <f>TEXT(Table1[[#This Row],[Order Date]],"ddd")</f>
        <v>Fri</v>
      </c>
      <c r="H1070" s="1">
        <v>41959</v>
      </c>
      <c r="I1070" t="s">
        <v>22</v>
      </c>
      <c r="J1070" t="s">
        <v>5024</v>
      </c>
      <c r="K1070" t="s">
        <v>5025</v>
      </c>
      <c r="L1070" t="s">
        <v>25</v>
      </c>
      <c r="M1070" t="s">
        <v>26</v>
      </c>
      <c r="N1070" t="s">
        <v>739</v>
      </c>
      <c r="O1070" t="s">
        <v>740</v>
      </c>
      <c r="P1070">
        <v>6824</v>
      </c>
      <c r="Q1070" t="s">
        <v>145</v>
      </c>
      <c r="R1070" t="s">
        <v>5026</v>
      </c>
      <c r="S1070" t="s">
        <v>70</v>
      </c>
      <c r="T1070" t="s">
        <v>71</v>
      </c>
      <c r="U1070" t="s">
        <v>5027</v>
      </c>
      <c r="V1070" s="3">
        <v>832.93</v>
      </c>
      <c r="W1070">
        <v>7</v>
      </c>
      <c r="X1070" s="2">
        <v>0</v>
      </c>
      <c r="Y1070" s="13">
        <v>233.22040000000001</v>
      </c>
      <c r="Z1070" s="2">
        <f>Y1070/V1070</f>
        <v>0.28000000000000003</v>
      </c>
    </row>
    <row r="1071" spans="1:26" x14ac:dyDescent="0.25">
      <c r="A1071">
        <v>2212</v>
      </c>
      <c r="B1071" t="s">
        <v>5028</v>
      </c>
      <c r="C1071" s="1">
        <v>42701</v>
      </c>
      <c r="D1071">
        <f>YEAR(C1071)</f>
        <v>2016</v>
      </c>
      <c r="E1071">
        <f>MONTH(C1071)</f>
        <v>11</v>
      </c>
      <c r="F1071" t="str">
        <f>TEXT(Table1[[#This Row],[Order Date]],"mmm")</f>
        <v>Nov</v>
      </c>
      <c r="G1071" t="str">
        <f>TEXT(Table1[[#This Row],[Order Date]],"ddd")</f>
        <v>Sun</v>
      </c>
      <c r="H1071" s="1">
        <v>42704</v>
      </c>
      <c r="I1071" t="s">
        <v>185</v>
      </c>
      <c r="J1071" t="s">
        <v>1256</v>
      </c>
      <c r="K1071" t="s">
        <v>1257</v>
      </c>
      <c r="L1071" t="s">
        <v>40</v>
      </c>
      <c r="M1071" t="s">
        <v>26</v>
      </c>
      <c r="N1071" t="s">
        <v>5029</v>
      </c>
      <c r="O1071" t="s">
        <v>235</v>
      </c>
      <c r="P1071">
        <v>48146</v>
      </c>
      <c r="Q1071" t="s">
        <v>104</v>
      </c>
      <c r="R1071" t="s">
        <v>5030</v>
      </c>
      <c r="S1071" t="s">
        <v>45</v>
      </c>
      <c r="T1071" t="s">
        <v>77</v>
      </c>
      <c r="U1071" t="s">
        <v>5031</v>
      </c>
      <c r="V1071" s="3">
        <v>167.292</v>
      </c>
      <c r="W1071">
        <v>6</v>
      </c>
      <c r="X1071" s="2">
        <v>0.1</v>
      </c>
      <c r="Y1071" s="13">
        <v>29.7408</v>
      </c>
      <c r="Z1071" s="2">
        <f>Y1071/V1071</f>
        <v>0.17777777777777778</v>
      </c>
    </row>
    <row r="1072" spans="1:26" x14ac:dyDescent="0.25">
      <c r="A1072">
        <v>2213</v>
      </c>
      <c r="B1072" t="s">
        <v>5032</v>
      </c>
      <c r="C1072" s="1">
        <v>43060</v>
      </c>
      <c r="D1072">
        <f>YEAR(C1072)</f>
        <v>2017</v>
      </c>
      <c r="E1072">
        <f>MONTH(C1072)</f>
        <v>11</v>
      </c>
      <c r="F1072" t="str">
        <f>TEXT(Table1[[#This Row],[Order Date]],"mmm")</f>
        <v>Nov</v>
      </c>
      <c r="G1072" t="str">
        <f>TEXT(Table1[[#This Row],[Order Date]],"ddd")</f>
        <v>Tue</v>
      </c>
      <c r="H1072" s="1">
        <v>43064</v>
      </c>
      <c r="I1072" t="s">
        <v>49</v>
      </c>
      <c r="J1072" t="s">
        <v>2841</v>
      </c>
      <c r="K1072" t="s">
        <v>2842</v>
      </c>
      <c r="L1072" t="s">
        <v>25</v>
      </c>
      <c r="M1072" t="s">
        <v>26</v>
      </c>
      <c r="N1072" t="s">
        <v>263</v>
      </c>
      <c r="O1072" t="s">
        <v>264</v>
      </c>
      <c r="P1072">
        <v>10035</v>
      </c>
      <c r="Q1072" t="s">
        <v>145</v>
      </c>
      <c r="R1072" t="s">
        <v>3422</v>
      </c>
      <c r="S1072" t="s">
        <v>31</v>
      </c>
      <c r="T1072" t="s">
        <v>64</v>
      </c>
      <c r="U1072" t="s">
        <v>3423</v>
      </c>
      <c r="V1072" s="3">
        <v>27.42</v>
      </c>
      <c r="W1072">
        <v>1</v>
      </c>
      <c r="X1072" s="2">
        <v>0</v>
      </c>
      <c r="Y1072" s="13">
        <v>11.2422</v>
      </c>
      <c r="Z1072" s="2">
        <f>Y1072/V1072</f>
        <v>0.41</v>
      </c>
    </row>
    <row r="1073" spans="1:26" x14ac:dyDescent="0.25">
      <c r="A1073">
        <v>2214</v>
      </c>
      <c r="B1073" t="s">
        <v>5033</v>
      </c>
      <c r="C1073" s="1">
        <v>43009</v>
      </c>
      <c r="D1073">
        <f>YEAR(C1073)</f>
        <v>2017</v>
      </c>
      <c r="E1073">
        <f>MONTH(C1073)</f>
        <v>10</v>
      </c>
      <c r="F1073" t="str">
        <f>TEXT(Table1[[#This Row],[Order Date]],"mmm")</f>
        <v>Oct</v>
      </c>
      <c r="G1073" t="str">
        <f>TEXT(Table1[[#This Row],[Order Date]],"ddd")</f>
        <v>Sun</v>
      </c>
      <c r="H1073" s="1">
        <v>43010</v>
      </c>
      <c r="I1073" t="s">
        <v>185</v>
      </c>
      <c r="J1073" t="s">
        <v>4226</v>
      </c>
      <c r="K1073" t="s">
        <v>4227</v>
      </c>
      <c r="L1073" t="s">
        <v>25</v>
      </c>
      <c r="M1073" t="s">
        <v>26</v>
      </c>
      <c r="N1073" t="s">
        <v>622</v>
      </c>
      <c r="O1073" t="s">
        <v>42</v>
      </c>
      <c r="P1073">
        <v>95123</v>
      </c>
      <c r="Q1073" t="s">
        <v>43</v>
      </c>
      <c r="R1073" t="s">
        <v>2880</v>
      </c>
      <c r="S1073" t="s">
        <v>45</v>
      </c>
      <c r="T1073" t="s">
        <v>74</v>
      </c>
      <c r="U1073" t="s">
        <v>2881</v>
      </c>
      <c r="V1073" s="3">
        <v>1.44</v>
      </c>
      <c r="W1073">
        <v>1</v>
      </c>
      <c r="X1073" s="2">
        <v>0.2</v>
      </c>
      <c r="Y1073" s="13">
        <v>0.504</v>
      </c>
      <c r="Z1073" s="2">
        <f>Y1073/V1073</f>
        <v>0.35000000000000003</v>
      </c>
    </row>
    <row r="1074" spans="1:26" x14ac:dyDescent="0.25">
      <c r="A1074">
        <v>2218</v>
      </c>
      <c r="B1074" t="s">
        <v>5036</v>
      </c>
      <c r="C1074" s="1">
        <v>41902</v>
      </c>
      <c r="D1074">
        <f>YEAR(C1074)</f>
        <v>2014</v>
      </c>
      <c r="E1074">
        <f>MONTH(C1074)</f>
        <v>9</v>
      </c>
      <c r="F1074" t="str">
        <f>TEXT(Table1[[#This Row],[Order Date]],"mmm")</f>
        <v>Sep</v>
      </c>
      <c r="G1074" t="str">
        <f>TEXT(Table1[[#This Row],[Order Date]],"ddd")</f>
        <v>Sat</v>
      </c>
      <c r="H1074" s="1">
        <v>41907</v>
      </c>
      <c r="I1074" t="s">
        <v>49</v>
      </c>
      <c r="J1074" t="s">
        <v>5037</v>
      </c>
      <c r="K1074" t="s">
        <v>5038</v>
      </c>
      <c r="L1074" t="s">
        <v>40</v>
      </c>
      <c r="M1074" t="s">
        <v>26</v>
      </c>
      <c r="N1074" t="s">
        <v>1504</v>
      </c>
      <c r="O1074" t="s">
        <v>53</v>
      </c>
      <c r="P1074">
        <v>32216</v>
      </c>
      <c r="Q1074" t="s">
        <v>29</v>
      </c>
      <c r="R1074" t="s">
        <v>5039</v>
      </c>
      <c r="S1074" t="s">
        <v>45</v>
      </c>
      <c r="T1074" t="s">
        <v>67</v>
      </c>
      <c r="U1074" t="s">
        <v>5040</v>
      </c>
      <c r="V1074" s="3">
        <v>2.8159999999999998</v>
      </c>
      <c r="W1074">
        <v>2</v>
      </c>
      <c r="X1074" s="2">
        <v>0.2</v>
      </c>
      <c r="Y1074" s="13">
        <v>0.98560000000000003</v>
      </c>
      <c r="Z1074" s="2">
        <f>Y1074/V1074</f>
        <v>0.35000000000000003</v>
      </c>
    </row>
    <row r="1075" spans="1:26" x14ac:dyDescent="0.25">
      <c r="A1075">
        <v>2219</v>
      </c>
      <c r="B1075" t="s">
        <v>5041</v>
      </c>
      <c r="C1075" s="1">
        <v>42944</v>
      </c>
      <c r="D1075">
        <f>YEAR(C1075)</f>
        <v>2017</v>
      </c>
      <c r="E1075">
        <f>MONTH(C1075)</f>
        <v>7</v>
      </c>
      <c r="F1075" t="str">
        <f>TEXT(Table1[[#This Row],[Order Date]],"mmm")</f>
        <v>Jul</v>
      </c>
      <c r="G1075" t="str">
        <f>TEXT(Table1[[#This Row],[Order Date]],"ddd")</f>
        <v>Fri</v>
      </c>
      <c r="H1075" s="1">
        <v>42948</v>
      </c>
      <c r="I1075" t="s">
        <v>49</v>
      </c>
      <c r="J1075" t="s">
        <v>5042</v>
      </c>
      <c r="K1075" t="s">
        <v>5043</v>
      </c>
      <c r="L1075" t="s">
        <v>40</v>
      </c>
      <c r="M1075" t="s">
        <v>26</v>
      </c>
      <c r="N1075" t="s">
        <v>126</v>
      </c>
      <c r="O1075" t="s">
        <v>42</v>
      </c>
      <c r="P1075">
        <v>94110</v>
      </c>
      <c r="Q1075" t="s">
        <v>43</v>
      </c>
      <c r="R1075" t="s">
        <v>2859</v>
      </c>
      <c r="S1075" t="s">
        <v>45</v>
      </c>
      <c r="T1075" t="s">
        <v>74</v>
      </c>
      <c r="U1075" t="s">
        <v>2860</v>
      </c>
      <c r="V1075" s="3">
        <v>9.984</v>
      </c>
      <c r="W1075">
        <v>4</v>
      </c>
      <c r="X1075" s="2">
        <v>0.2</v>
      </c>
      <c r="Y1075" s="13">
        <v>3.6192000000000002</v>
      </c>
      <c r="Z1075" s="2">
        <f>Y1075/V1075</f>
        <v>0.36250000000000004</v>
      </c>
    </row>
    <row r="1076" spans="1:26" x14ac:dyDescent="0.25">
      <c r="A1076">
        <v>2222</v>
      </c>
      <c r="B1076" t="s">
        <v>5044</v>
      </c>
      <c r="C1076" s="1">
        <v>42344</v>
      </c>
      <c r="D1076">
        <f>YEAR(C1076)</f>
        <v>2015</v>
      </c>
      <c r="E1076">
        <f>MONTH(C1076)</f>
        <v>12</v>
      </c>
      <c r="F1076" t="str">
        <f>TEXT(Table1[[#This Row],[Order Date]],"mmm")</f>
        <v>Dec</v>
      </c>
      <c r="G1076" t="str">
        <f>TEXT(Table1[[#This Row],[Order Date]],"ddd")</f>
        <v>Sun</v>
      </c>
      <c r="H1076" s="1">
        <v>42344</v>
      </c>
      <c r="I1076" t="s">
        <v>1276</v>
      </c>
      <c r="J1076" t="s">
        <v>5045</v>
      </c>
      <c r="K1076" t="s">
        <v>5046</v>
      </c>
      <c r="L1076" t="s">
        <v>25</v>
      </c>
      <c r="M1076" t="s">
        <v>26</v>
      </c>
      <c r="N1076" t="s">
        <v>5047</v>
      </c>
      <c r="O1076" t="s">
        <v>491</v>
      </c>
      <c r="P1076">
        <v>43302</v>
      </c>
      <c r="Q1076" t="s">
        <v>145</v>
      </c>
      <c r="R1076" t="s">
        <v>4890</v>
      </c>
      <c r="S1076" t="s">
        <v>70</v>
      </c>
      <c r="T1076" t="s">
        <v>71</v>
      </c>
      <c r="U1076" t="s">
        <v>4891</v>
      </c>
      <c r="V1076" s="3">
        <v>485.94</v>
      </c>
      <c r="W1076">
        <v>2</v>
      </c>
      <c r="X1076" s="2">
        <v>0.4</v>
      </c>
      <c r="Y1076" s="13">
        <v>-89.088999999999999</v>
      </c>
      <c r="Z1076" s="2">
        <f>Y1076/V1076</f>
        <v>-0.18333333333333332</v>
      </c>
    </row>
    <row r="1077" spans="1:26" x14ac:dyDescent="0.25">
      <c r="A1077">
        <v>2225</v>
      </c>
      <c r="B1077" t="s">
        <v>5048</v>
      </c>
      <c r="C1077" s="1">
        <v>42947</v>
      </c>
      <c r="D1077">
        <f>YEAR(C1077)</f>
        <v>2017</v>
      </c>
      <c r="E1077">
        <f>MONTH(C1077)</f>
        <v>7</v>
      </c>
      <c r="F1077" t="str">
        <f>TEXT(Table1[[#This Row],[Order Date]],"mmm")</f>
        <v>Jul</v>
      </c>
      <c r="G1077" t="str">
        <f>TEXT(Table1[[#This Row],[Order Date]],"ddd")</f>
        <v>Mon</v>
      </c>
      <c r="H1077" s="1">
        <v>42952</v>
      </c>
      <c r="I1077" t="s">
        <v>49</v>
      </c>
      <c r="J1077" t="s">
        <v>888</v>
      </c>
      <c r="K1077" t="s">
        <v>889</v>
      </c>
      <c r="L1077" t="s">
        <v>40</v>
      </c>
      <c r="M1077" t="s">
        <v>26</v>
      </c>
      <c r="N1077" t="s">
        <v>143</v>
      </c>
      <c r="O1077" t="s">
        <v>144</v>
      </c>
      <c r="P1077">
        <v>19134</v>
      </c>
      <c r="Q1077" t="s">
        <v>145</v>
      </c>
      <c r="R1077" t="s">
        <v>5049</v>
      </c>
      <c r="S1077" t="s">
        <v>45</v>
      </c>
      <c r="T1077" t="s">
        <v>89</v>
      </c>
      <c r="U1077" t="s">
        <v>5050</v>
      </c>
      <c r="V1077" s="3">
        <v>54.816000000000003</v>
      </c>
      <c r="W1077">
        <v>3</v>
      </c>
      <c r="X1077" s="2">
        <v>0.2</v>
      </c>
      <c r="Y1077" s="13">
        <v>17.815200000000001</v>
      </c>
      <c r="Z1077" s="2">
        <f>Y1077/V1077</f>
        <v>0.32500000000000001</v>
      </c>
    </row>
    <row r="1078" spans="1:26" x14ac:dyDescent="0.25">
      <c r="A1078">
        <v>2226</v>
      </c>
      <c r="B1078" t="s">
        <v>5051</v>
      </c>
      <c r="C1078" s="1">
        <v>42448</v>
      </c>
      <c r="D1078">
        <f>YEAR(C1078)</f>
        <v>2016</v>
      </c>
      <c r="E1078">
        <f>MONTH(C1078)</f>
        <v>3</v>
      </c>
      <c r="F1078" t="str">
        <f>TEXT(Table1[[#This Row],[Order Date]],"mmm")</f>
        <v>Mar</v>
      </c>
      <c r="G1078" t="str">
        <f>TEXT(Table1[[#This Row],[Order Date]],"ddd")</f>
        <v>Sat</v>
      </c>
      <c r="H1078" s="1">
        <v>42450</v>
      </c>
      <c r="I1078" t="s">
        <v>22</v>
      </c>
      <c r="J1078" t="s">
        <v>5052</v>
      </c>
      <c r="K1078" t="s">
        <v>5053</v>
      </c>
      <c r="L1078" t="s">
        <v>25</v>
      </c>
      <c r="M1078" t="s">
        <v>26</v>
      </c>
      <c r="N1078" t="s">
        <v>5054</v>
      </c>
      <c r="O1078" t="s">
        <v>450</v>
      </c>
      <c r="P1078">
        <v>80122</v>
      </c>
      <c r="Q1078" t="s">
        <v>43</v>
      </c>
      <c r="R1078" t="s">
        <v>5055</v>
      </c>
      <c r="S1078" t="s">
        <v>31</v>
      </c>
      <c r="T1078" t="s">
        <v>32</v>
      </c>
      <c r="U1078" t="s">
        <v>5056</v>
      </c>
      <c r="V1078" s="3">
        <v>72.293999999999997</v>
      </c>
      <c r="W1078">
        <v>1</v>
      </c>
      <c r="X1078" s="2">
        <v>0.7</v>
      </c>
      <c r="Y1078" s="13">
        <v>-98.8018</v>
      </c>
      <c r="Z1078" s="2">
        <f>Y1078/V1078</f>
        <v>-1.3666666666666667</v>
      </c>
    </row>
    <row r="1079" spans="1:26" x14ac:dyDescent="0.25">
      <c r="A1079">
        <v>2227</v>
      </c>
      <c r="B1079" t="s">
        <v>5057</v>
      </c>
      <c r="C1079" s="1">
        <v>42945</v>
      </c>
      <c r="D1079">
        <f>YEAR(C1079)</f>
        <v>2017</v>
      </c>
      <c r="E1079">
        <f>MONTH(C1079)</f>
        <v>7</v>
      </c>
      <c r="F1079" t="str">
        <f>TEXT(Table1[[#This Row],[Order Date]],"mmm")</f>
        <v>Jul</v>
      </c>
      <c r="G1079" t="str">
        <f>TEXT(Table1[[#This Row],[Order Date]],"ddd")</f>
        <v>Sat</v>
      </c>
      <c r="H1079" s="1">
        <v>42950</v>
      </c>
      <c r="I1079" t="s">
        <v>49</v>
      </c>
      <c r="J1079" t="s">
        <v>1332</v>
      </c>
      <c r="K1079" t="s">
        <v>1333</v>
      </c>
      <c r="L1079" t="s">
        <v>40</v>
      </c>
      <c r="M1079" t="s">
        <v>26</v>
      </c>
      <c r="N1079" t="s">
        <v>1223</v>
      </c>
      <c r="O1079" t="s">
        <v>103</v>
      </c>
      <c r="P1079">
        <v>78745</v>
      </c>
      <c r="Q1079" t="s">
        <v>104</v>
      </c>
      <c r="R1079" t="s">
        <v>3075</v>
      </c>
      <c r="S1079" t="s">
        <v>45</v>
      </c>
      <c r="T1079" t="s">
        <v>266</v>
      </c>
      <c r="U1079" t="s">
        <v>3076</v>
      </c>
      <c r="V1079" s="3">
        <v>2.8959999999999999</v>
      </c>
      <c r="W1079">
        <v>2</v>
      </c>
      <c r="X1079" s="2">
        <v>0.2</v>
      </c>
      <c r="Y1079" s="13">
        <v>0.47060000000000002</v>
      </c>
      <c r="Z1079" s="2">
        <f>Y1079/V1079</f>
        <v>0.16250000000000001</v>
      </c>
    </row>
    <row r="1080" spans="1:26" x14ac:dyDescent="0.25">
      <c r="A1080">
        <v>2229</v>
      </c>
      <c r="B1080" t="s">
        <v>5058</v>
      </c>
      <c r="C1080" s="1">
        <v>42644</v>
      </c>
      <c r="D1080">
        <f>YEAR(C1080)</f>
        <v>2016</v>
      </c>
      <c r="E1080">
        <f>MONTH(C1080)</f>
        <v>10</v>
      </c>
      <c r="F1080" t="str">
        <f>TEXT(Table1[[#This Row],[Order Date]],"mmm")</f>
        <v>Oct</v>
      </c>
      <c r="G1080" t="str">
        <f>TEXT(Table1[[#This Row],[Order Date]],"ddd")</f>
        <v>Sat</v>
      </c>
      <c r="H1080" s="1">
        <v>42648</v>
      </c>
      <c r="I1080" t="s">
        <v>49</v>
      </c>
      <c r="J1080" t="s">
        <v>3382</v>
      </c>
      <c r="K1080" t="s">
        <v>3383</v>
      </c>
      <c r="L1080" t="s">
        <v>25</v>
      </c>
      <c r="M1080" t="s">
        <v>26</v>
      </c>
      <c r="N1080" t="s">
        <v>263</v>
      </c>
      <c r="O1080" t="s">
        <v>264</v>
      </c>
      <c r="P1080">
        <v>10024</v>
      </c>
      <c r="Q1080" t="s">
        <v>145</v>
      </c>
      <c r="R1080" t="s">
        <v>4939</v>
      </c>
      <c r="S1080" t="s">
        <v>31</v>
      </c>
      <c r="T1080" t="s">
        <v>55</v>
      </c>
      <c r="U1080" t="s">
        <v>4940</v>
      </c>
      <c r="V1080" s="3">
        <v>330.58800000000002</v>
      </c>
      <c r="W1080">
        <v>1</v>
      </c>
      <c r="X1080" s="2">
        <v>0.4</v>
      </c>
      <c r="Y1080" s="13">
        <v>-115.7058</v>
      </c>
      <c r="Z1080" s="2">
        <f>Y1080/V1080</f>
        <v>-0.35</v>
      </c>
    </row>
    <row r="1081" spans="1:26" x14ac:dyDescent="0.25">
      <c r="A1081">
        <v>2230</v>
      </c>
      <c r="B1081" t="s">
        <v>5059</v>
      </c>
      <c r="C1081" s="1">
        <v>41729</v>
      </c>
      <c r="D1081">
        <f>YEAR(C1081)</f>
        <v>2014</v>
      </c>
      <c r="E1081">
        <f>MONTH(C1081)</f>
        <v>3</v>
      </c>
      <c r="F1081" t="str">
        <f>TEXT(Table1[[#This Row],[Order Date]],"mmm")</f>
        <v>Mar</v>
      </c>
      <c r="G1081" t="str">
        <f>TEXT(Table1[[#This Row],[Order Date]],"ddd")</f>
        <v>Mon</v>
      </c>
      <c r="H1081" s="1">
        <v>41734</v>
      </c>
      <c r="I1081" t="s">
        <v>49</v>
      </c>
      <c r="J1081" t="s">
        <v>3253</v>
      </c>
      <c r="K1081" t="s">
        <v>3254</v>
      </c>
      <c r="L1081" t="s">
        <v>25</v>
      </c>
      <c r="M1081" t="s">
        <v>26</v>
      </c>
      <c r="N1081" t="s">
        <v>126</v>
      </c>
      <c r="O1081" t="s">
        <v>42</v>
      </c>
      <c r="P1081">
        <v>94122</v>
      </c>
      <c r="Q1081" t="s">
        <v>43</v>
      </c>
      <c r="R1081" t="s">
        <v>4604</v>
      </c>
      <c r="S1081" t="s">
        <v>45</v>
      </c>
      <c r="T1081" t="s">
        <v>74</v>
      </c>
      <c r="U1081" t="s">
        <v>4605</v>
      </c>
      <c r="V1081" s="3">
        <v>673.56799999999998</v>
      </c>
      <c r="W1081">
        <v>2</v>
      </c>
      <c r="X1081" s="2">
        <v>0.2</v>
      </c>
      <c r="Y1081" s="13">
        <v>252.58799999999999</v>
      </c>
      <c r="Z1081" s="2">
        <f>Y1081/V1081</f>
        <v>0.375</v>
      </c>
    </row>
    <row r="1082" spans="1:26" x14ac:dyDescent="0.25">
      <c r="A1082">
        <v>2232</v>
      </c>
      <c r="B1082" t="s">
        <v>5062</v>
      </c>
      <c r="C1082" s="1">
        <v>42912</v>
      </c>
      <c r="D1082">
        <f>YEAR(C1082)</f>
        <v>2017</v>
      </c>
      <c r="E1082">
        <f>MONTH(C1082)</f>
        <v>6</v>
      </c>
      <c r="F1082" t="str">
        <f>TEXT(Table1[[#This Row],[Order Date]],"mmm")</f>
        <v>Jun</v>
      </c>
      <c r="G1082" t="str">
        <f>TEXT(Table1[[#This Row],[Order Date]],"ddd")</f>
        <v>Mon</v>
      </c>
      <c r="H1082" s="1">
        <v>42917</v>
      </c>
      <c r="I1082" t="s">
        <v>49</v>
      </c>
      <c r="J1082" t="s">
        <v>5063</v>
      </c>
      <c r="K1082" t="s">
        <v>5064</v>
      </c>
      <c r="L1082" t="s">
        <v>25</v>
      </c>
      <c r="M1082" t="s">
        <v>26</v>
      </c>
      <c r="N1082" t="s">
        <v>3214</v>
      </c>
      <c r="O1082" t="s">
        <v>251</v>
      </c>
      <c r="P1082">
        <v>46350</v>
      </c>
      <c r="Q1082" t="s">
        <v>104</v>
      </c>
      <c r="R1082" t="s">
        <v>3042</v>
      </c>
      <c r="S1082" t="s">
        <v>31</v>
      </c>
      <c r="T1082" t="s">
        <v>64</v>
      </c>
      <c r="U1082" t="s">
        <v>3043</v>
      </c>
      <c r="V1082" s="3">
        <v>526.45000000000005</v>
      </c>
      <c r="W1082">
        <v>5</v>
      </c>
      <c r="X1082" s="2">
        <v>0</v>
      </c>
      <c r="Y1082" s="13">
        <v>31.587</v>
      </c>
      <c r="Z1082" s="2">
        <f>Y1082/V1082</f>
        <v>0.06</v>
      </c>
    </row>
    <row r="1083" spans="1:26" x14ac:dyDescent="0.25">
      <c r="A1083">
        <v>2233</v>
      </c>
      <c r="B1083" t="s">
        <v>5065</v>
      </c>
      <c r="C1083" s="1">
        <v>42925</v>
      </c>
      <c r="D1083">
        <f>YEAR(C1083)</f>
        <v>2017</v>
      </c>
      <c r="E1083">
        <f>MONTH(C1083)</f>
        <v>7</v>
      </c>
      <c r="F1083" t="str">
        <f>TEXT(Table1[[#This Row],[Order Date]],"mmm")</f>
        <v>Jul</v>
      </c>
      <c r="G1083" t="str">
        <f>TEXT(Table1[[#This Row],[Order Date]],"ddd")</f>
        <v>Sun</v>
      </c>
      <c r="H1083" s="1">
        <v>42930</v>
      </c>
      <c r="I1083" t="s">
        <v>49</v>
      </c>
      <c r="J1083" t="s">
        <v>4977</v>
      </c>
      <c r="K1083" t="s">
        <v>4978</v>
      </c>
      <c r="L1083" t="s">
        <v>25</v>
      </c>
      <c r="M1083" t="s">
        <v>26</v>
      </c>
      <c r="N1083" t="s">
        <v>296</v>
      </c>
      <c r="O1083" t="s">
        <v>208</v>
      </c>
      <c r="P1083">
        <v>60610</v>
      </c>
      <c r="Q1083" t="s">
        <v>104</v>
      </c>
      <c r="R1083" t="s">
        <v>5066</v>
      </c>
      <c r="S1083" t="s">
        <v>45</v>
      </c>
      <c r="T1083" t="s">
        <v>58</v>
      </c>
      <c r="U1083" t="s">
        <v>5067</v>
      </c>
      <c r="V1083" s="3">
        <v>228.92</v>
      </c>
      <c r="W1083">
        <v>5</v>
      </c>
      <c r="X1083" s="2">
        <v>0.2</v>
      </c>
      <c r="Y1083" s="13">
        <v>14.307499999999999</v>
      </c>
      <c r="Z1083" s="2">
        <f>Y1083/V1083</f>
        <v>6.25E-2</v>
      </c>
    </row>
    <row r="1084" spans="1:26" x14ac:dyDescent="0.25">
      <c r="A1084">
        <v>2234</v>
      </c>
      <c r="B1084" t="s">
        <v>5068</v>
      </c>
      <c r="C1084" s="1">
        <v>42352</v>
      </c>
      <c r="D1084">
        <f>YEAR(C1084)</f>
        <v>2015</v>
      </c>
      <c r="E1084">
        <f>MONTH(C1084)</f>
        <v>12</v>
      </c>
      <c r="F1084" t="str">
        <f>TEXT(Table1[[#This Row],[Order Date]],"mmm")</f>
        <v>Dec</v>
      </c>
      <c r="G1084" t="str">
        <f>TEXT(Table1[[#This Row],[Order Date]],"ddd")</f>
        <v>Mon</v>
      </c>
      <c r="H1084" s="1">
        <v>42354</v>
      </c>
      <c r="I1084" t="s">
        <v>22</v>
      </c>
      <c r="J1084" t="s">
        <v>2175</v>
      </c>
      <c r="K1084" t="s">
        <v>2176</v>
      </c>
      <c r="L1084" t="s">
        <v>25</v>
      </c>
      <c r="M1084" t="s">
        <v>26</v>
      </c>
      <c r="N1084" t="s">
        <v>412</v>
      </c>
      <c r="O1084" t="s">
        <v>413</v>
      </c>
      <c r="P1084">
        <v>97206</v>
      </c>
      <c r="Q1084" t="s">
        <v>43</v>
      </c>
      <c r="R1084" t="s">
        <v>5069</v>
      </c>
      <c r="S1084" t="s">
        <v>70</v>
      </c>
      <c r="T1084" t="s">
        <v>71</v>
      </c>
      <c r="U1084" t="s">
        <v>5070</v>
      </c>
      <c r="V1084" s="3">
        <v>319.96800000000002</v>
      </c>
      <c r="W1084">
        <v>4</v>
      </c>
      <c r="X1084" s="2">
        <v>0.2</v>
      </c>
      <c r="Y1084" s="13">
        <v>35.996400000000001</v>
      </c>
      <c r="Z1084" s="2">
        <f>Y1084/V1084</f>
        <v>0.1125</v>
      </c>
    </row>
    <row r="1085" spans="1:26" x14ac:dyDescent="0.25">
      <c r="A1085">
        <v>2235</v>
      </c>
      <c r="B1085" t="s">
        <v>5071</v>
      </c>
      <c r="C1085" s="1">
        <v>43074</v>
      </c>
      <c r="D1085">
        <f>YEAR(C1085)</f>
        <v>2017</v>
      </c>
      <c r="E1085">
        <f>MONTH(C1085)</f>
        <v>12</v>
      </c>
      <c r="F1085" t="str">
        <f>TEXT(Table1[[#This Row],[Order Date]],"mmm")</f>
        <v>Dec</v>
      </c>
      <c r="G1085" t="str">
        <f>TEXT(Table1[[#This Row],[Order Date]],"ddd")</f>
        <v>Tue</v>
      </c>
      <c r="H1085" s="1">
        <v>43079</v>
      </c>
      <c r="I1085" t="s">
        <v>49</v>
      </c>
      <c r="J1085" t="s">
        <v>3513</v>
      </c>
      <c r="K1085" t="s">
        <v>3514</v>
      </c>
      <c r="L1085" t="s">
        <v>40</v>
      </c>
      <c r="M1085" t="s">
        <v>26</v>
      </c>
      <c r="N1085" t="s">
        <v>2184</v>
      </c>
      <c r="O1085" t="s">
        <v>5072</v>
      </c>
      <c r="P1085">
        <v>5408</v>
      </c>
      <c r="Q1085" t="s">
        <v>145</v>
      </c>
      <c r="R1085" t="s">
        <v>3162</v>
      </c>
      <c r="S1085" t="s">
        <v>70</v>
      </c>
      <c r="T1085" t="s">
        <v>158</v>
      </c>
      <c r="U1085" t="s">
        <v>3163</v>
      </c>
      <c r="V1085" s="3">
        <v>205.03</v>
      </c>
      <c r="W1085">
        <v>7</v>
      </c>
      <c r="X1085" s="2">
        <v>0</v>
      </c>
      <c r="Y1085" s="13">
        <v>67.659899999999993</v>
      </c>
      <c r="Z1085" s="2">
        <f>Y1085/V1085</f>
        <v>0.32999999999999996</v>
      </c>
    </row>
    <row r="1086" spans="1:26" x14ac:dyDescent="0.25">
      <c r="A1086">
        <v>2236</v>
      </c>
      <c r="B1086" t="s">
        <v>5073</v>
      </c>
      <c r="C1086" s="1">
        <v>42262</v>
      </c>
      <c r="D1086">
        <f>YEAR(C1086)</f>
        <v>2015</v>
      </c>
      <c r="E1086">
        <f>MONTH(C1086)</f>
        <v>9</v>
      </c>
      <c r="F1086" t="str">
        <f>TEXT(Table1[[#This Row],[Order Date]],"mmm")</f>
        <v>Sep</v>
      </c>
      <c r="G1086" t="str">
        <f>TEXT(Table1[[#This Row],[Order Date]],"ddd")</f>
        <v>Tue</v>
      </c>
      <c r="H1086" s="1">
        <v>42264</v>
      </c>
      <c r="I1086" t="s">
        <v>22</v>
      </c>
      <c r="J1086" t="s">
        <v>4786</v>
      </c>
      <c r="K1086" t="s">
        <v>4787</v>
      </c>
      <c r="L1086" t="s">
        <v>25</v>
      </c>
      <c r="M1086" t="s">
        <v>26</v>
      </c>
      <c r="N1086" t="s">
        <v>4270</v>
      </c>
      <c r="O1086" t="s">
        <v>251</v>
      </c>
      <c r="P1086">
        <v>46203</v>
      </c>
      <c r="Q1086" t="s">
        <v>104</v>
      </c>
      <c r="R1086" t="s">
        <v>2392</v>
      </c>
      <c r="S1086" t="s">
        <v>45</v>
      </c>
      <c r="T1086" t="s">
        <v>58</v>
      </c>
      <c r="U1086" t="s">
        <v>2393</v>
      </c>
      <c r="V1086" s="3">
        <v>190.86</v>
      </c>
      <c r="W1086">
        <v>2</v>
      </c>
      <c r="X1086" s="2">
        <v>0</v>
      </c>
      <c r="Y1086" s="13">
        <v>11.451599999999999</v>
      </c>
      <c r="Z1086" s="2">
        <f>Y1086/V1086</f>
        <v>5.9999999999999991E-2</v>
      </c>
    </row>
    <row r="1087" spans="1:26" x14ac:dyDescent="0.25">
      <c r="A1087">
        <v>2238</v>
      </c>
      <c r="B1087" t="s">
        <v>5076</v>
      </c>
      <c r="C1087" s="1">
        <v>42566</v>
      </c>
      <c r="D1087">
        <f>YEAR(C1087)</f>
        <v>2016</v>
      </c>
      <c r="E1087">
        <f>MONTH(C1087)</f>
        <v>7</v>
      </c>
      <c r="F1087" t="str">
        <f>TEXT(Table1[[#This Row],[Order Date]],"mmm")</f>
        <v>Jul</v>
      </c>
      <c r="G1087" t="str">
        <f>TEXT(Table1[[#This Row],[Order Date]],"ddd")</f>
        <v>Fri</v>
      </c>
      <c r="H1087" s="1">
        <v>42572</v>
      </c>
      <c r="I1087" t="s">
        <v>49</v>
      </c>
      <c r="J1087" t="s">
        <v>4775</v>
      </c>
      <c r="K1087" t="s">
        <v>4776</v>
      </c>
      <c r="L1087" t="s">
        <v>101</v>
      </c>
      <c r="M1087" t="s">
        <v>26</v>
      </c>
      <c r="N1087" t="s">
        <v>3681</v>
      </c>
      <c r="O1087" t="s">
        <v>120</v>
      </c>
      <c r="P1087">
        <v>84604</v>
      </c>
      <c r="Q1087" t="s">
        <v>43</v>
      </c>
      <c r="R1087" t="s">
        <v>5077</v>
      </c>
      <c r="S1087" t="s">
        <v>45</v>
      </c>
      <c r="T1087" t="s">
        <v>572</v>
      </c>
      <c r="U1087" t="s">
        <v>5078</v>
      </c>
      <c r="V1087" s="3">
        <v>44.4</v>
      </c>
      <c r="W1087">
        <v>5</v>
      </c>
      <c r="X1087" s="2">
        <v>0</v>
      </c>
      <c r="Y1087" s="13">
        <v>12.432</v>
      </c>
      <c r="Z1087" s="2">
        <f>Y1087/V1087</f>
        <v>0.28000000000000003</v>
      </c>
    </row>
    <row r="1088" spans="1:26" x14ac:dyDescent="0.25">
      <c r="A1088">
        <v>2239</v>
      </c>
      <c r="B1088" t="s">
        <v>5079</v>
      </c>
      <c r="C1088" s="1">
        <v>42845</v>
      </c>
      <c r="D1088">
        <f>YEAR(C1088)</f>
        <v>2017</v>
      </c>
      <c r="E1088">
        <f>MONTH(C1088)</f>
        <v>4</v>
      </c>
      <c r="F1088" t="str">
        <f>TEXT(Table1[[#This Row],[Order Date]],"mmm")</f>
        <v>Apr</v>
      </c>
      <c r="G1088" t="str">
        <f>TEXT(Table1[[#This Row],[Order Date]],"ddd")</f>
        <v>Thu</v>
      </c>
      <c r="H1088" s="1">
        <v>42851</v>
      </c>
      <c r="I1088" t="s">
        <v>49</v>
      </c>
      <c r="J1088" t="s">
        <v>2611</v>
      </c>
      <c r="K1088" t="s">
        <v>2612</v>
      </c>
      <c r="L1088" t="s">
        <v>101</v>
      </c>
      <c r="M1088" t="s">
        <v>26</v>
      </c>
      <c r="N1088" t="s">
        <v>296</v>
      </c>
      <c r="O1088" t="s">
        <v>208</v>
      </c>
      <c r="P1088">
        <v>60610</v>
      </c>
      <c r="Q1088" t="s">
        <v>104</v>
      </c>
      <c r="R1088" t="s">
        <v>5080</v>
      </c>
      <c r="S1088" t="s">
        <v>31</v>
      </c>
      <c r="T1088" t="s">
        <v>64</v>
      </c>
      <c r="U1088" t="s">
        <v>5081</v>
      </c>
      <c r="V1088" s="3">
        <v>44.4</v>
      </c>
      <c r="W1088">
        <v>2</v>
      </c>
      <c r="X1088" s="2">
        <v>0.6</v>
      </c>
      <c r="Y1088" s="13">
        <v>-52.17</v>
      </c>
      <c r="Z1088" s="2">
        <f>Y1088/V1088</f>
        <v>-1.175</v>
      </c>
    </row>
    <row r="1089" spans="1:26" x14ac:dyDescent="0.25">
      <c r="A1089">
        <v>2240</v>
      </c>
      <c r="B1089" t="s">
        <v>5082</v>
      </c>
      <c r="C1089" s="1">
        <v>42689</v>
      </c>
      <c r="D1089">
        <f>YEAR(C1089)</f>
        <v>2016</v>
      </c>
      <c r="E1089">
        <f>MONTH(C1089)</f>
        <v>11</v>
      </c>
      <c r="F1089" t="str">
        <f>TEXT(Table1[[#This Row],[Order Date]],"mmm")</f>
        <v>Nov</v>
      </c>
      <c r="G1089" t="str">
        <f>TEXT(Table1[[#This Row],[Order Date]],"ddd")</f>
        <v>Tue</v>
      </c>
      <c r="H1089" s="1">
        <v>42691</v>
      </c>
      <c r="I1089" t="s">
        <v>22</v>
      </c>
      <c r="J1089" t="s">
        <v>5083</v>
      </c>
      <c r="K1089" t="s">
        <v>5084</v>
      </c>
      <c r="L1089" t="s">
        <v>25</v>
      </c>
      <c r="M1089" t="s">
        <v>26</v>
      </c>
      <c r="N1089" t="s">
        <v>41</v>
      </c>
      <c r="O1089" t="s">
        <v>42</v>
      </c>
      <c r="P1089">
        <v>90049</v>
      </c>
      <c r="Q1089" t="s">
        <v>43</v>
      </c>
      <c r="R1089" t="s">
        <v>1715</v>
      </c>
      <c r="S1089" t="s">
        <v>45</v>
      </c>
      <c r="T1089" t="s">
        <v>74</v>
      </c>
      <c r="U1089" t="s">
        <v>1716</v>
      </c>
      <c r="V1089" s="3">
        <v>1016.792</v>
      </c>
      <c r="W1089">
        <v>1</v>
      </c>
      <c r="X1089" s="2">
        <v>0.2</v>
      </c>
      <c r="Y1089" s="13">
        <v>381.29700000000003</v>
      </c>
      <c r="Z1089" s="2">
        <f>Y1089/V1089</f>
        <v>0.375</v>
      </c>
    </row>
    <row r="1090" spans="1:26" x14ac:dyDescent="0.25">
      <c r="A1090">
        <v>2242</v>
      </c>
      <c r="B1090" t="s">
        <v>5087</v>
      </c>
      <c r="C1090" s="1">
        <v>42700</v>
      </c>
      <c r="D1090">
        <f>YEAR(C1090)</f>
        <v>2016</v>
      </c>
      <c r="E1090">
        <f>MONTH(C1090)</f>
        <v>11</v>
      </c>
      <c r="F1090" t="str">
        <f>TEXT(Table1[[#This Row],[Order Date]],"mmm")</f>
        <v>Nov</v>
      </c>
      <c r="G1090" t="str">
        <f>TEXT(Table1[[#This Row],[Order Date]],"ddd")</f>
        <v>Sat</v>
      </c>
      <c r="H1090" s="1">
        <v>42705</v>
      </c>
      <c r="I1090" t="s">
        <v>49</v>
      </c>
      <c r="J1090" t="s">
        <v>4786</v>
      </c>
      <c r="K1090" t="s">
        <v>4787</v>
      </c>
      <c r="L1090" t="s">
        <v>25</v>
      </c>
      <c r="M1090" t="s">
        <v>26</v>
      </c>
      <c r="N1090" t="s">
        <v>143</v>
      </c>
      <c r="O1090" t="s">
        <v>144</v>
      </c>
      <c r="P1090">
        <v>19134</v>
      </c>
      <c r="Q1090" t="s">
        <v>145</v>
      </c>
      <c r="R1090" t="s">
        <v>3415</v>
      </c>
      <c r="S1090" t="s">
        <v>70</v>
      </c>
      <c r="T1090" t="s">
        <v>71</v>
      </c>
      <c r="U1090" t="s">
        <v>3416</v>
      </c>
      <c r="V1090" s="3">
        <v>494.98200000000003</v>
      </c>
      <c r="W1090">
        <v>3</v>
      </c>
      <c r="X1090" s="2">
        <v>0.4</v>
      </c>
      <c r="Y1090" s="13">
        <v>-115.4958</v>
      </c>
      <c r="Z1090" s="2">
        <f>Y1090/V1090</f>
        <v>-0.23333333333333334</v>
      </c>
    </row>
    <row r="1091" spans="1:26" x14ac:dyDescent="0.25">
      <c r="A1091">
        <v>2243</v>
      </c>
      <c r="B1091" t="s">
        <v>5088</v>
      </c>
      <c r="C1091" s="1">
        <v>43060</v>
      </c>
      <c r="D1091">
        <f>YEAR(C1091)</f>
        <v>2017</v>
      </c>
      <c r="E1091">
        <f>MONTH(C1091)</f>
        <v>11</v>
      </c>
      <c r="F1091" t="str">
        <f>TEXT(Table1[[#This Row],[Order Date]],"mmm")</f>
        <v>Nov</v>
      </c>
      <c r="G1091" t="str">
        <f>TEXT(Table1[[#This Row],[Order Date]],"ddd")</f>
        <v>Tue</v>
      </c>
      <c r="H1091" s="1">
        <v>43064</v>
      </c>
      <c r="I1091" t="s">
        <v>49</v>
      </c>
      <c r="J1091" t="s">
        <v>5089</v>
      </c>
      <c r="K1091" t="s">
        <v>5090</v>
      </c>
      <c r="L1091" t="s">
        <v>101</v>
      </c>
      <c r="M1091" t="s">
        <v>26</v>
      </c>
      <c r="N1091" t="s">
        <v>596</v>
      </c>
      <c r="O1091" t="s">
        <v>42</v>
      </c>
      <c r="P1091">
        <v>91104</v>
      </c>
      <c r="Q1091" t="s">
        <v>43</v>
      </c>
      <c r="R1091" t="s">
        <v>390</v>
      </c>
      <c r="S1091" t="s">
        <v>45</v>
      </c>
      <c r="T1091" t="s">
        <v>58</v>
      </c>
      <c r="U1091" t="s">
        <v>391</v>
      </c>
      <c r="V1091" s="3">
        <v>56.56</v>
      </c>
      <c r="W1091">
        <v>2</v>
      </c>
      <c r="X1091" s="2">
        <v>0</v>
      </c>
      <c r="Y1091" s="13">
        <v>15.2712</v>
      </c>
      <c r="Z1091" s="2">
        <f>Y1091/V1091</f>
        <v>0.27</v>
      </c>
    </row>
    <row r="1092" spans="1:26" x14ac:dyDescent="0.25">
      <c r="A1092">
        <v>2248</v>
      </c>
      <c r="B1092" t="s">
        <v>5091</v>
      </c>
      <c r="C1092" s="1">
        <v>42050</v>
      </c>
      <c r="D1092">
        <f>YEAR(C1092)</f>
        <v>2015</v>
      </c>
      <c r="E1092">
        <f>MONTH(C1092)</f>
        <v>2</v>
      </c>
      <c r="F1092" t="str">
        <f>TEXT(Table1[[#This Row],[Order Date]],"mmm")</f>
        <v>Feb</v>
      </c>
      <c r="G1092" t="str">
        <f>TEXT(Table1[[#This Row],[Order Date]],"ddd")</f>
        <v>Sun</v>
      </c>
      <c r="H1092" s="1">
        <v>42053</v>
      </c>
      <c r="I1092" t="s">
        <v>22</v>
      </c>
      <c r="J1092" t="s">
        <v>5092</v>
      </c>
      <c r="K1092" t="s">
        <v>5093</v>
      </c>
      <c r="L1092" t="s">
        <v>25</v>
      </c>
      <c r="M1092" t="s">
        <v>26</v>
      </c>
      <c r="N1092" t="s">
        <v>41</v>
      </c>
      <c r="O1092" t="s">
        <v>42</v>
      </c>
      <c r="P1092">
        <v>90004</v>
      </c>
      <c r="Q1092" t="s">
        <v>43</v>
      </c>
      <c r="R1092" t="s">
        <v>5094</v>
      </c>
      <c r="S1092" t="s">
        <v>45</v>
      </c>
      <c r="T1092" t="s">
        <v>89</v>
      </c>
      <c r="U1092" t="s">
        <v>5095</v>
      </c>
      <c r="V1092" s="3">
        <v>13.36</v>
      </c>
      <c r="W1092">
        <v>2</v>
      </c>
      <c r="X1092" s="2">
        <v>0</v>
      </c>
      <c r="Y1092" s="13">
        <v>6.4127999999999998</v>
      </c>
      <c r="Z1092" s="2">
        <f>Y1092/V1092</f>
        <v>0.48</v>
      </c>
    </row>
    <row r="1093" spans="1:26" x14ac:dyDescent="0.25">
      <c r="A1093">
        <v>2253</v>
      </c>
      <c r="B1093" t="s">
        <v>5097</v>
      </c>
      <c r="C1093" s="1">
        <v>42475</v>
      </c>
      <c r="D1093">
        <f>YEAR(C1093)</f>
        <v>2016</v>
      </c>
      <c r="E1093">
        <f>MONTH(C1093)</f>
        <v>4</v>
      </c>
      <c r="F1093" t="str">
        <f>TEXT(Table1[[#This Row],[Order Date]],"mmm")</f>
        <v>Apr</v>
      </c>
      <c r="G1093" t="str">
        <f>TEXT(Table1[[#This Row],[Order Date]],"ddd")</f>
        <v>Fri</v>
      </c>
      <c r="H1093" s="1">
        <v>42477</v>
      </c>
      <c r="I1093" t="s">
        <v>22</v>
      </c>
      <c r="J1093" t="s">
        <v>3694</v>
      </c>
      <c r="K1093" t="s">
        <v>3695</v>
      </c>
      <c r="L1093" t="s">
        <v>101</v>
      </c>
      <c r="M1093" t="s">
        <v>26</v>
      </c>
      <c r="N1093" t="s">
        <v>941</v>
      </c>
      <c r="O1093" t="s">
        <v>42</v>
      </c>
      <c r="P1093">
        <v>92105</v>
      </c>
      <c r="Q1093" t="s">
        <v>43</v>
      </c>
      <c r="R1093" t="s">
        <v>584</v>
      </c>
      <c r="S1093" t="s">
        <v>45</v>
      </c>
      <c r="T1093" t="s">
        <v>89</v>
      </c>
      <c r="U1093" t="s">
        <v>585</v>
      </c>
      <c r="V1093" s="3">
        <v>143.69999999999999</v>
      </c>
      <c r="W1093">
        <v>3</v>
      </c>
      <c r="X1093" s="2">
        <v>0</v>
      </c>
      <c r="Y1093" s="13">
        <v>68.975999999999999</v>
      </c>
      <c r="Z1093" s="2">
        <f>Y1093/V1093</f>
        <v>0.48000000000000004</v>
      </c>
    </row>
    <row r="1094" spans="1:26" x14ac:dyDescent="0.25">
      <c r="A1094">
        <v>2254</v>
      </c>
      <c r="B1094" t="s">
        <v>5098</v>
      </c>
      <c r="C1094" s="1">
        <v>42275</v>
      </c>
      <c r="D1094">
        <f>YEAR(C1094)</f>
        <v>2015</v>
      </c>
      <c r="E1094">
        <f>MONTH(C1094)</f>
        <v>9</v>
      </c>
      <c r="F1094" t="str">
        <f>TEXT(Table1[[#This Row],[Order Date]],"mmm")</f>
        <v>Sep</v>
      </c>
      <c r="G1094" t="str">
        <f>TEXT(Table1[[#This Row],[Order Date]],"ddd")</f>
        <v>Mon</v>
      </c>
      <c r="H1094" s="1">
        <v>42278</v>
      </c>
      <c r="I1094" t="s">
        <v>185</v>
      </c>
      <c r="J1094" t="s">
        <v>3542</v>
      </c>
      <c r="K1094" t="s">
        <v>3543</v>
      </c>
      <c r="L1094" t="s">
        <v>40</v>
      </c>
      <c r="M1094" t="s">
        <v>26</v>
      </c>
      <c r="N1094" t="s">
        <v>126</v>
      </c>
      <c r="O1094" t="s">
        <v>42</v>
      </c>
      <c r="P1094">
        <v>94110</v>
      </c>
      <c r="Q1094" t="s">
        <v>43</v>
      </c>
      <c r="R1094" t="s">
        <v>1318</v>
      </c>
      <c r="S1094" t="s">
        <v>45</v>
      </c>
      <c r="T1094" t="s">
        <v>77</v>
      </c>
      <c r="U1094" t="s">
        <v>1319</v>
      </c>
      <c r="V1094" s="3">
        <v>43.26</v>
      </c>
      <c r="W1094">
        <v>3</v>
      </c>
      <c r="X1094" s="2">
        <v>0</v>
      </c>
      <c r="Y1094" s="13">
        <v>14.2758</v>
      </c>
      <c r="Z1094" s="2">
        <f>Y1094/V1094</f>
        <v>0.33</v>
      </c>
    </row>
    <row r="1095" spans="1:26" x14ac:dyDescent="0.25">
      <c r="A1095">
        <v>2256</v>
      </c>
      <c r="B1095" t="s">
        <v>5099</v>
      </c>
      <c r="C1095" s="1">
        <v>42630</v>
      </c>
      <c r="D1095">
        <f>YEAR(C1095)</f>
        <v>2016</v>
      </c>
      <c r="E1095">
        <f>MONTH(C1095)</f>
        <v>9</v>
      </c>
      <c r="F1095" t="str">
        <f>TEXT(Table1[[#This Row],[Order Date]],"mmm")</f>
        <v>Sep</v>
      </c>
      <c r="G1095" t="str">
        <f>TEXT(Table1[[#This Row],[Order Date]],"ddd")</f>
        <v>Sat</v>
      </c>
      <c r="H1095" s="1">
        <v>42635</v>
      </c>
      <c r="I1095" t="s">
        <v>49</v>
      </c>
      <c r="J1095" t="s">
        <v>1332</v>
      </c>
      <c r="K1095" t="s">
        <v>1333</v>
      </c>
      <c r="L1095" t="s">
        <v>40</v>
      </c>
      <c r="M1095" t="s">
        <v>26</v>
      </c>
      <c r="N1095" t="s">
        <v>5100</v>
      </c>
      <c r="O1095" t="s">
        <v>5101</v>
      </c>
      <c r="P1095">
        <v>4401</v>
      </c>
      <c r="Q1095" t="s">
        <v>145</v>
      </c>
      <c r="R1095" t="s">
        <v>5102</v>
      </c>
      <c r="S1095" t="s">
        <v>70</v>
      </c>
      <c r="T1095" t="s">
        <v>71</v>
      </c>
      <c r="U1095" t="s">
        <v>5103</v>
      </c>
      <c r="V1095" s="3">
        <v>437.85</v>
      </c>
      <c r="W1095">
        <v>3</v>
      </c>
      <c r="X1095" s="2">
        <v>0</v>
      </c>
      <c r="Y1095" s="13">
        <v>131.35499999999999</v>
      </c>
      <c r="Z1095" s="2">
        <f>Y1095/V1095</f>
        <v>0.29999999999999993</v>
      </c>
    </row>
    <row r="1096" spans="1:26" x14ac:dyDescent="0.25">
      <c r="A1096">
        <v>2258</v>
      </c>
      <c r="B1096" t="s">
        <v>5104</v>
      </c>
      <c r="C1096" s="1">
        <v>42902</v>
      </c>
      <c r="D1096">
        <f>YEAR(C1096)</f>
        <v>2017</v>
      </c>
      <c r="E1096">
        <f>MONTH(C1096)</f>
        <v>6</v>
      </c>
      <c r="F1096" t="str">
        <f>TEXT(Table1[[#This Row],[Order Date]],"mmm")</f>
        <v>Jun</v>
      </c>
      <c r="G1096" t="str">
        <f>TEXT(Table1[[#This Row],[Order Date]],"ddd")</f>
        <v>Fri</v>
      </c>
      <c r="H1096" s="1">
        <v>42905</v>
      </c>
      <c r="I1096" t="s">
        <v>185</v>
      </c>
      <c r="J1096" t="s">
        <v>535</v>
      </c>
      <c r="K1096" t="s">
        <v>536</v>
      </c>
      <c r="L1096" t="s">
        <v>25</v>
      </c>
      <c r="M1096" t="s">
        <v>26</v>
      </c>
      <c r="N1096" t="s">
        <v>126</v>
      </c>
      <c r="O1096" t="s">
        <v>42</v>
      </c>
      <c r="P1096">
        <v>94122</v>
      </c>
      <c r="Q1096" t="s">
        <v>43</v>
      </c>
      <c r="R1096" t="s">
        <v>1471</v>
      </c>
      <c r="S1096" t="s">
        <v>31</v>
      </c>
      <c r="T1096" t="s">
        <v>35</v>
      </c>
      <c r="U1096" t="s">
        <v>1472</v>
      </c>
      <c r="V1096" s="3">
        <v>1212.96</v>
      </c>
      <c r="W1096">
        <v>7</v>
      </c>
      <c r="X1096" s="2">
        <v>0.2</v>
      </c>
      <c r="Y1096" s="13">
        <v>90.971999999999994</v>
      </c>
      <c r="Z1096" s="2">
        <f>Y1096/V1096</f>
        <v>7.4999999999999997E-2</v>
      </c>
    </row>
    <row r="1097" spans="1:26" x14ac:dyDescent="0.25">
      <c r="A1097">
        <v>2260</v>
      </c>
      <c r="B1097" t="s">
        <v>5107</v>
      </c>
      <c r="C1097" s="1">
        <v>42316</v>
      </c>
      <c r="D1097">
        <f>YEAR(C1097)</f>
        <v>2015</v>
      </c>
      <c r="E1097">
        <f>MONTH(C1097)</f>
        <v>11</v>
      </c>
      <c r="F1097" t="str">
        <f>TEXT(Table1[[#This Row],[Order Date]],"mmm")</f>
        <v>Nov</v>
      </c>
      <c r="G1097" t="str">
        <f>TEXT(Table1[[#This Row],[Order Date]],"ddd")</f>
        <v>Sun</v>
      </c>
      <c r="H1097" s="1">
        <v>42318</v>
      </c>
      <c r="I1097" t="s">
        <v>22</v>
      </c>
      <c r="J1097" t="s">
        <v>5108</v>
      </c>
      <c r="K1097" t="s">
        <v>5109</v>
      </c>
      <c r="L1097" t="s">
        <v>101</v>
      </c>
      <c r="M1097" t="s">
        <v>26</v>
      </c>
      <c r="N1097" t="s">
        <v>941</v>
      </c>
      <c r="O1097" t="s">
        <v>42</v>
      </c>
      <c r="P1097">
        <v>92024</v>
      </c>
      <c r="Q1097" t="s">
        <v>43</v>
      </c>
      <c r="R1097" t="s">
        <v>2534</v>
      </c>
      <c r="S1097" t="s">
        <v>45</v>
      </c>
      <c r="T1097" t="s">
        <v>266</v>
      </c>
      <c r="U1097" t="s">
        <v>2535</v>
      </c>
      <c r="V1097" s="3">
        <v>5</v>
      </c>
      <c r="W1097">
        <v>1</v>
      </c>
      <c r="X1097" s="2">
        <v>0</v>
      </c>
      <c r="Y1097" s="13">
        <v>2.4</v>
      </c>
      <c r="Z1097" s="2">
        <f>Y1097/V1097</f>
        <v>0.48</v>
      </c>
    </row>
    <row r="1098" spans="1:26" x14ac:dyDescent="0.25">
      <c r="A1098">
        <v>2262</v>
      </c>
      <c r="B1098" t="s">
        <v>5110</v>
      </c>
      <c r="C1098" s="1">
        <v>42356</v>
      </c>
      <c r="D1098">
        <f>YEAR(C1098)</f>
        <v>2015</v>
      </c>
      <c r="E1098">
        <f>MONTH(C1098)</f>
        <v>12</v>
      </c>
      <c r="F1098" t="str">
        <f>TEXT(Table1[[#This Row],[Order Date]],"mmm")</f>
        <v>Dec</v>
      </c>
      <c r="G1098" t="str">
        <f>TEXT(Table1[[#This Row],[Order Date]],"ddd")</f>
        <v>Fri</v>
      </c>
      <c r="H1098" s="1">
        <v>42356</v>
      </c>
      <c r="I1098" t="s">
        <v>1276</v>
      </c>
      <c r="J1098" t="s">
        <v>5111</v>
      </c>
      <c r="K1098" t="s">
        <v>5112</v>
      </c>
      <c r="L1098" t="s">
        <v>25</v>
      </c>
      <c r="M1098" t="s">
        <v>26</v>
      </c>
      <c r="N1098" t="s">
        <v>263</v>
      </c>
      <c r="O1098" t="s">
        <v>264</v>
      </c>
      <c r="P1098">
        <v>10035</v>
      </c>
      <c r="Q1098" t="s">
        <v>145</v>
      </c>
      <c r="R1098" t="s">
        <v>2208</v>
      </c>
      <c r="S1098" t="s">
        <v>70</v>
      </c>
      <c r="T1098" t="s">
        <v>158</v>
      </c>
      <c r="U1098" t="s">
        <v>2209</v>
      </c>
      <c r="V1098" s="3">
        <v>166.24</v>
      </c>
      <c r="W1098">
        <v>1</v>
      </c>
      <c r="X1098" s="2">
        <v>0</v>
      </c>
      <c r="Y1098" s="13">
        <v>24.936</v>
      </c>
      <c r="Z1098" s="2">
        <f>Y1098/V1098</f>
        <v>0.15</v>
      </c>
    </row>
    <row r="1099" spans="1:26" x14ac:dyDescent="0.25">
      <c r="A1099">
        <v>2263</v>
      </c>
      <c r="B1099" t="s">
        <v>5113</v>
      </c>
      <c r="C1099" s="1">
        <v>42772</v>
      </c>
      <c r="D1099">
        <f>YEAR(C1099)</f>
        <v>2017</v>
      </c>
      <c r="E1099">
        <f>MONTH(C1099)</f>
        <v>2</v>
      </c>
      <c r="F1099" t="str">
        <f>TEXT(Table1[[#This Row],[Order Date]],"mmm")</f>
        <v>Feb</v>
      </c>
      <c r="G1099" t="str">
        <f>TEXT(Table1[[#This Row],[Order Date]],"ddd")</f>
        <v>Mon</v>
      </c>
      <c r="H1099" s="1">
        <v>42775</v>
      </c>
      <c r="I1099" t="s">
        <v>185</v>
      </c>
      <c r="J1099" t="s">
        <v>5114</v>
      </c>
      <c r="K1099" t="s">
        <v>5115</v>
      </c>
      <c r="L1099" t="s">
        <v>25</v>
      </c>
      <c r="M1099" t="s">
        <v>26</v>
      </c>
      <c r="N1099" t="s">
        <v>1117</v>
      </c>
      <c r="O1099" t="s">
        <v>312</v>
      </c>
      <c r="P1099">
        <v>22204</v>
      </c>
      <c r="Q1099" t="s">
        <v>29</v>
      </c>
      <c r="R1099" t="s">
        <v>2195</v>
      </c>
      <c r="S1099" t="s">
        <v>31</v>
      </c>
      <c r="T1099" t="s">
        <v>32</v>
      </c>
      <c r="U1099" t="s">
        <v>2196</v>
      </c>
      <c r="V1099" s="3">
        <v>359.97</v>
      </c>
      <c r="W1099">
        <v>3</v>
      </c>
      <c r="X1099" s="2">
        <v>0</v>
      </c>
      <c r="Y1099" s="13">
        <v>79.193399999999997</v>
      </c>
      <c r="Z1099" s="2">
        <f>Y1099/V1099</f>
        <v>0.21999999999999997</v>
      </c>
    </row>
    <row r="1100" spans="1:26" x14ac:dyDescent="0.25">
      <c r="A1100">
        <v>2264</v>
      </c>
      <c r="B1100" t="s">
        <v>5116</v>
      </c>
      <c r="C1100" s="1">
        <v>42688</v>
      </c>
      <c r="D1100">
        <f>YEAR(C1100)</f>
        <v>2016</v>
      </c>
      <c r="E1100">
        <f>MONTH(C1100)</f>
        <v>11</v>
      </c>
      <c r="F1100" t="str">
        <f>TEXT(Table1[[#This Row],[Order Date]],"mmm")</f>
        <v>Nov</v>
      </c>
      <c r="G1100" t="str">
        <f>TEXT(Table1[[#This Row],[Order Date]],"ddd")</f>
        <v>Mon</v>
      </c>
      <c r="H1100" s="1">
        <v>42690</v>
      </c>
      <c r="I1100" t="s">
        <v>22</v>
      </c>
      <c r="J1100" t="s">
        <v>1794</v>
      </c>
      <c r="K1100" t="s">
        <v>1795</v>
      </c>
      <c r="L1100" t="s">
        <v>25</v>
      </c>
      <c r="M1100" t="s">
        <v>26</v>
      </c>
      <c r="N1100" t="s">
        <v>1709</v>
      </c>
      <c r="O1100" t="s">
        <v>1258</v>
      </c>
      <c r="P1100">
        <v>30318</v>
      </c>
      <c r="Q1100" t="s">
        <v>29</v>
      </c>
      <c r="R1100" t="s">
        <v>5117</v>
      </c>
      <c r="S1100" t="s">
        <v>70</v>
      </c>
      <c r="T1100" t="s">
        <v>158</v>
      </c>
      <c r="U1100" t="s">
        <v>5118</v>
      </c>
      <c r="V1100" s="3">
        <v>499.98</v>
      </c>
      <c r="W1100">
        <v>2</v>
      </c>
      <c r="X1100" s="2">
        <v>0</v>
      </c>
      <c r="Y1100" s="13">
        <v>114.9954</v>
      </c>
      <c r="Z1100" s="2">
        <f>Y1100/V1100</f>
        <v>0.23</v>
      </c>
    </row>
    <row r="1101" spans="1:26" x14ac:dyDescent="0.25">
      <c r="A1101">
        <v>2267</v>
      </c>
      <c r="B1101" t="s">
        <v>5119</v>
      </c>
      <c r="C1101" s="1">
        <v>43020</v>
      </c>
      <c r="D1101">
        <f>YEAR(C1101)</f>
        <v>2017</v>
      </c>
      <c r="E1101">
        <f>MONTH(C1101)</f>
        <v>10</v>
      </c>
      <c r="F1101" t="str">
        <f>TEXT(Table1[[#This Row],[Order Date]],"mmm")</f>
        <v>Oct</v>
      </c>
      <c r="G1101" t="str">
        <f>TEXT(Table1[[#This Row],[Order Date]],"ddd")</f>
        <v>Thu</v>
      </c>
      <c r="H1101" s="1">
        <v>43020</v>
      </c>
      <c r="I1101" t="s">
        <v>1276</v>
      </c>
      <c r="J1101" t="s">
        <v>5120</v>
      </c>
      <c r="K1101" t="s">
        <v>5121</v>
      </c>
      <c r="L1101" t="s">
        <v>101</v>
      </c>
      <c r="M1101" t="s">
        <v>26</v>
      </c>
      <c r="N1101" t="s">
        <v>728</v>
      </c>
      <c r="O1101" t="s">
        <v>87</v>
      </c>
      <c r="P1101">
        <v>28110</v>
      </c>
      <c r="Q1101" t="s">
        <v>29</v>
      </c>
      <c r="R1101" t="s">
        <v>5122</v>
      </c>
      <c r="S1101" t="s">
        <v>45</v>
      </c>
      <c r="T1101" t="s">
        <v>89</v>
      </c>
      <c r="U1101" t="s">
        <v>5123</v>
      </c>
      <c r="V1101" s="3">
        <v>7.968</v>
      </c>
      <c r="W1101">
        <v>2</v>
      </c>
      <c r="X1101" s="2">
        <v>0.2</v>
      </c>
      <c r="Y1101" s="13">
        <v>2.6892</v>
      </c>
      <c r="Z1101" s="2">
        <f>Y1101/V1101</f>
        <v>0.33750000000000002</v>
      </c>
    </row>
    <row r="1102" spans="1:26" x14ac:dyDescent="0.25">
      <c r="A1102">
        <v>2268</v>
      </c>
      <c r="B1102" t="s">
        <v>5124</v>
      </c>
      <c r="C1102" s="1">
        <v>42995</v>
      </c>
      <c r="D1102">
        <f>YEAR(C1102)</f>
        <v>2017</v>
      </c>
      <c r="E1102">
        <f>MONTH(C1102)</f>
        <v>9</v>
      </c>
      <c r="F1102" t="str">
        <f>TEXT(Table1[[#This Row],[Order Date]],"mmm")</f>
        <v>Sep</v>
      </c>
      <c r="G1102" t="str">
        <f>TEXT(Table1[[#This Row],[Order Date]],"ddd")</f>
        <v>Sun</v>
      </c>
      <c r="H1102" s="1">
        <v>42995</v>
      </c>
      <c r="I1102" t="s">
        <v>1276</v>
      </c>
      <c r="J1102" t="s">
        <v>5125</v>
      </c>
      <c r="K1102" t="s">
        <v>5126</v>
      </c>
      <c r="L1102" t="s">
        <v>25</v>
      </c>
      <c r="M1102" t="s">
        <v>26</v>
      </c>
      <c r="N1102" t="s">
        <v>94</v>
      </c>
      <c r="O1102" t="s">
        <v>95</v>
      </c>
      <c r="P1102">
        <v>98115</v>
      </c>
      <c r="Q1102" t="s">
        <v>43</v>
      </c>
      <c r="R1102" t="s">
        <v>5127</v>
      </c>
      <c r="S1102" t="s">
        <v>45</v>
      </c>
      <c r="T1102" t="s">
        <v>89</v>
      </c>
      <c r="U1102" t="s">
        <v>5128</v>
      </c>
      <c r="V1102" s="3">
        <v>12.96</v>
      </c>
      <c r="W1102">
        <v>2</v>
      </c>
      <c r="X1102" s="2">
        <v>0</v>
      </c>
      <c r="Y1102" s="13">
        <v>6.3503999999999996</v>
      </c>
      <c r="Z1102" s="2">
        <f>Y1102/V1102</f>
        <v>0.48999999999999994</v>
      </c>
    </row>
    <row r="1103" spans="1:26" x14ac:dyDescent="0.25">
      <c r="A1103">
        <v>2269</v>
      </c>
      <c r="B1103" t="s">
        <v>5129</v>
      </c>
      <c r="C1103" s="1">
        <v>43089</v>
      </c>
      <c r="D1103">
        <f>YEAR(C1103)</f>
        <v>2017</v>
      </c>
      <c r="E1103">
        <f>MONTH(C1103)</f>
        <v>12</v>
      </c>
      <c r="F1103" t="str">
        <f>TEXT(Table1[[#This Row],[Order Date]],"mmm")</f>
        <v>Dec</v>
      </c>
      <c r="G1103" t="str">
        <f>TEXT(Table1[[#This Row],[Order Date]],"ddd")</f>
        <v>Wed</v>
      </c>
      <c r="H1103" s="1">
        <v>43095</v>
      </c>
      <c r="I1103" t="s">
        <v>49</v>
      </c>
      <c r="J1103" t="s">
        <v>1345</v>
      </c>
      <c r="K1103" t="s">
        <v>1346</v>
      </c>
      <c r="L1103" t="s">
        <v>40</v>
      </c>
      <c r="M1103" t="s">
        <v>26</v>
      </c>
      <c r="N1103" t="s">
        <v>382</v>
      </c>
      <c r="O1103" t="s">
        <v>264</v>
      </c>
      <c r="P1103">
        <v>14609</v>
      </c>
      <c r="Q1103" t="s">
        <v>145</v>
      </c>
      <c r="R1103" t="s">
        <v>5130</v>
      </c>
      <c r="S1103" t="s">
        <v>45</v>
      </c>
      <c r="T1103" t="s">
        <v>89</v>
      </c>
      <c r="U1103" t="s">
        <v>5131</v>
      </c>
      <c r="V1103" s="3">
        <v>6.48</v>
      </c>
      <c r="W1103">
        <v>1</v>
      </c>
      <c r="X1103" s="2">
        <v>0</v>
      </c>
      <c r="Y1103" s="13">
        <v>3.1103999999999998</v>
      </c>
      <c r="Z1103" s="2">
        <f>Y1103/V1103</f>
        <v>0.47999999999999993</v>
      </c>
    </row>
    <row r="1104" spans="1:26" x14ac:dyDescent="0.25">
      <c r="A1104">
        <v>2271</v>
      </c>
      <c r="B1104" t="s">
        <v>5132</v>
      </c>
      <c r="C1104" s="1">
        <v>43071</v>
      </c>
      <c r="D1104">
        <f>YEAR(C1104)</f>
        <v>2017</v>
      </c>
      <c r="E1104">
        <f>MONTH(C1104)</f>
        <v>12</v>
      </c>
      <c r="F1104" t="str">
        <f>TEXT(Table1[[#This Row],[Order Date]],"mmm")</f>
        <v>Dec</v>
      </c>
      <c r="G1104" t="str">
        <f>TEXT(Table1[[#This Row],[Order Date]],"ddd")</f>
        <v>Sat</v>
      </c>
      <c r="H1104" s="1">
        <v>43076</v>
      </c>
      <c r="I1104" t="s">
        <v>49</v>
      </c>
      <c r="J1104" t="s">
        <v>1277</v>
      </c>
      <c r="K1104" t="s">
        <v>1278</v>
      </c>
      <c r="L1104" t="s">
        <v>40</v>
      </c>
      <c r="M1104" t="s">
        <v>26</v>
      </c>
      <c r="N1104" t="s">
        <v>1404</v>
      </c>
      <c r="O1104" t="s">
        <v>53</v>
      </c>
      <c r="P1104">
        <v>33180</v>
      </c>
      <c r="Q1104" t="s">
        <v>29</v>
      </c>
      <c r="R1104" t="s">
        <v>1440</v>
      </c>
      <c r="S1104" t="s">
        <v>45</v>
      </c>
      <c r="T1104" t="s">
        <v>67</v>
      </c>
      <c r="U1104" t="s">
        <v>1441</v>
      </c>
      <c r="V1104" s="3">
        <v>47.96</v>
      </c>
      <c r="W1104">
        <v>5</v>
      </c>
      <c r="X1104" s="2">
        <v>0.2</v>
      </c>
      <c r="Y1104" s="13">
        <v>4.1965000000000003</v>
      </c>
      <c r="Z1104" s="2">
        <f>Y1104/V1104</f>
        <v>8.7500000000000008E-2</v>
      </c>
    </row>
    <row r="1105" spans="1:26" x14ac:dyDescent="0.25">
      <c r="A1105">
        <v>2272</v>
      </c>
      <c r="B1105" t="s">
        <v>5133</v>
      </c>
      <c r="C1105" s="1">
        <v>42268</v>
      </c>
      <c r="D1105">
        <f>YEAR(C1105)</f>
        <v>2015</v>
      </c>
      <c r="E1105">
        <f>MONTH(C1105)</f>
        <v>9</v>
      </c>
      <c r="F1105" t="str">
        <f>TEXT(Table1[[#This Row],[Order Date]],"mmm")</f>
        <v>Sep</v>
      </c>
      <c r="G1105" t="str">
        <f>TEXT(Table1[[#This Row],[Order Date]],"ddd")</f>
        <v>Mon</v>
      </c>
      <c r="H1105" s="1">
        <v>42274</v>
      </c>
      <c r="I1105" t="s">
        <v>49</v>
      </c>
      <c r="J1105" t="s">
        <v>688</v>
      </c>
      <c r="K1105" t="s">
        <v>689</v>
      </c>
      <c r="L1105" t="s">
        <v>25</v>
      </c>
      <c r="M1105" t="s">
        <v>26</v>
      </c>
      <c r="N1105" t="s">
        <v>94</v>
      </c>
      <c r="O1105" t="s">
        <v>95</v>
      </c>
      <c r="P1105">
        <v>98105</v>
      </c>
      <c r="Q1105" t="s">
        <v>43</v>
      </c>
      <c r="R1105" t="s">
        <v>5134</v>
      </c>
      <c r="S1105" t="s">
        <v>45</v>
      </c>
      <c r="T1105" t="s">
        <v>58</v>
      </c>
      <c r="U1105" t="s">
        <v>5135</v>
      </c>
      <c r="V1105" s="3">
        <v>199.74</v>
      </c>
      <c r="W1105">
        <v>6</v>
      </c>
      <c r="X1105" s="2">
        <v>0</v>
      </c>
      <c r="Y1105" s="13">
        <v>47.937600000000003</v>
      </c>
      <c r="Z1105" s="2">
        <f>Y1105/V1105</f>
        <v>0.24000000000000002</v>
      </c>
    </row>
    <row r="1106" spans="1:26" x14ac:dyDescent="0.25">
      <c r="A1106">
        <v>2273</v>
      </c>
      <c r="B1106" t="s">
        <v>5136</v>
      </c>
      <c r="C1106" s="1">
        <v>42069</v>
      </c>
      <c r="D1106">
        <f>YEAR(C1106)</f>
        <v>2015</v>
      </c>
      <c r="E1106">
        <f>MONTH(C1106)</f>
        <v>3</v>
      </c>
      <c r="F1106" t="str">
        <f>TEXT(Table1[[#This Row],[Order Date]],"mmm")</f>
        <v>Mar</v>
      </c>
      <c r="G1106" t="str">
        <f>TEXT(Table1[[#This Row],[Order Date]],"ddd")</f>
        <v>Fri</v>
      </c>
      <c r="H1106" s="1">
        <v>42074</v>
      </c>
      <c r="I1106" t="s">
        <v>49</v>
      </c>
      <c r="J1106" t="s">
        <v>1188</v>
      </c>
      <c r="K1106" t="s">
        <v>1189</v>
      </c>
      <c r="L1106" t="s">
        <v>25</v>
      </c>
      <c r="M1106" t="s">
        <v>26</v>
      </c>
      <c r="N1106" t="s">
        <v>126</v>
      </c>
      <c r="O1106" t="s">
        <v>42</v>
      </c>
      <c r="P1106">
        <v>94122</v>
      </c>
      <c r="Q1106" t="s">
        <v>43</v>
      </c>
      <c r="R1106" t="s">
        <v>5137</v>
      </c>
      <c r="S1106" t="s">
        <v>31</v>
      </c>
      <c r="T1106" t="s">
        <v>64</v>
      </c>
      <c r="U1106" t="s">
        <v>5138</v>
      </c>
      <c r="V1106" s="3">
        <v>435.26</v>
      </c>
      <c r="W1106">
        <v>7</v>
      </c>
      <c r="X1106" s="2">
        <v>0</v>
      </c>
      <c r="Y1106" s="13">
        <v>95.757199999999997</v>
      </c>
      <c r="Z1106" s="2">
        <f>Y1106/V1106</f>
        <v>0.22</v>
      </c>
    </row>
    <row r="1107" spans="1:26" x14ac:dyDescent="0.25">
      <c r="A1107">
        <v>2275</v>
      </c>
      <c r="B1107" t="s">
        <v>5139</v>
      </c>
      <c r="C1107" s="1">
        <v>41915</v>
      </c>
      <c r="D1107">
        <f>YEAR(C1107)</f>
        <v>2014</v>
      </c>
      <c r="E1107">
        <f>MONTH(C1107)</f>
        <v>10</v>
      </c>
      <c r="F1107" t="str">
        <f>TEXT(Table1[[#This Row],[Order Date]],"mmm")</f>
        <v>Oct</v>
      </c>
      <c r="G1107" t="str">
        <f>TEXT(Table1[[#This Row],[Order Date]],"ddd")</f>
        <v>Fri</v>
      </c>
      <c r="H1107" s="1">
        <v>41920</v>
      </c>
      <c r="I1107" t="s">
        <v>22</v>
      </c>
      <c r="J1107" t="s">
        <v>1311</v>
      </c>
      <c r="K1107" t="s">
        <v>1312</v>
      </c>
      <c r="L1107" t="s">
        <v>40</v>
      </c>
      <c r="M1107" t="s">
        <v>26</v>
      </c>
      <c r="N1107" t="s">
        <v>41</v>
      </c>
      <c r="O1107" t="s">
        <v>42</v>
      </c>
      <c r="P1107">
        <v>90036</v>
      </c>
      <c r="Q1107" t="s">
        <v>43</v>
      </c>
      <c r="R1107" t="s">
        <v>5140</v>
      </c>
      <c r="S1107" t="s">
        <v>31</v>
      </c>
      <c r="T1107" t="s">
        <v>55</v>
      </c>
      <c r="U1107" t="s">
        <v>5141</v>
      </c>
      <c r="V1107" s="3">
        <v>143.43199999999999</v>
      </c>
      <c r="W1107">
        <v>1</v>
      </c>
      <c r="X1107" s="2">
        <v>0.2</v>
      </c>
      <c r="Y1107" s="13">
        <v>3.5857999999999999</v>
      </c>
      <c r="Z1107" s="2">
        <f>Y1107/V1107</f>
        <v>2.5000000000000001E-2</v>
      </c>
    </row>
    <row r="1108" spans="1:26" x14ac:dyDescent="0.25">
      <c r="A1108">
        <v>2277</v>
      </c>
      <c r="B1108" t="s">
        <v>5142</v>
      </c>
      <c r="C1108" s="1">
        <v>41817</v>
      </c>
      <c r="D1108">
        <f>YEAR(C1108)</f>
        <v>2014</v>
      </c>
      <c r="E1108">
        <f>MONTH(C1108)</f>
        <v>6</v>
      </c>
      <c r="F1108" t="str">
        <f>TEXT(Table1[[#This Row],[Order Date]],"mmm")</f>
        <v>Jun</v>
      </c>
      <c r="G1108" t="str">
        <f>TEXT(Table1[[#This Row],[Order Date]],"ddd")</f>
        <v>Fri</v>
      </c>
      <c r="H1108" s="1">
        <v>41821</v>
      </c>
      <c r="I1108" t="s">
        <v>49</v>
      </c>
      <c r="J1108" t="s">
        <v>1824</v>
      </c>
      <c r="K1108" t="s">
        <v>1825</v>
      </c>
      <c r="L1108" t="s">
        <v>25</v>
      </c>
      <c r="M1108" t="s">
        <v>26</v>
      </c>
      <c r="N1108" t="s">
        <v>5143</v>
      </c>
      <c r="O1108" t="s">
        <v>1470</v>
      </c>
      <c r="P1108">
        <v>38671</v>
      </c>
      <c r="Q1108" t="s">
        <v>29</v>
      </c>
      <c r="R1108" t="s">
        <v>3245</v>
      </c>
      <c r="S1108" t="s">
        <v>45</v>
      </c>
      <c r="T1108" t="s">
        <v>58</v>
      </c>
      <c r="U1108" t="s">
        <v>3246</v>
      </c>
      <c r="V1108" s="3">
        <v>306.2</v>
      </c>
      <c r="W1108">
        <v>5</v>
      </c>
      <c r="X1108" s="2">
        <v>0</v>
      </c>
      <c r="Y1108" s="13">
        <v>0</v>
      </c>
      <c r="Z1108" s="2">
        <f>Y1108/V1108</f>
        <v>0</v>
      </c>
    </row>
    <row r="1109" spans="1:26" x14ac:dyDescent="0.25">
      <c r="A1109">
        <v>2280</v>
      </c>
      <c r="B1109" t="s">
        <v>5144</v>
      </c>
      <c r="C1109" s="1">
        <v>43038</v>
      </c>
      <c r="D1109">
        <f>YEAR(C1109)</f>
        <v>2017</v>
      </c>
      <c r="E1109">
        <f>MONTH(C1109)</f>
        <v>10</v>
      </c>
      <c r="F1109" t="str">
        <f>TEXT(Table1[[#This Row],[Order Date]],"mmm")</f>
        <v>Oct</v>
      </c>
      <c r="G1109" t="str">
        <f>TEXT(Table1[[#This Row],[Order Date]],"ddd")</f>
        <v>Mon</v>
      </c>
      <c r="H1109" s="1">
        <v>43041</v>
      </c>
      <c r="I1109" t="s">
        <v>185</v>
      </c>
      <c r="J1109" t="s">
        <v>5145</v>
      </c>
      <c r="K1109" t="s">
        <v>5146</v>
      </c>
      <c r="L1109" t="s">
        <v>25</v>
      </c>
      <c r="M1109" t="s">
        <v>26</v>
      </c>
      <c r="N1109" t="s">
        <v>94</v>
      </c>
      <c r="O1109" t="s">
        <v>95</v>
      </c>
      <c r="P1109">
        <v>98115</v>
      </c>
      <c r="Q1109" t="s">
        <v>43</v>
      </c>
      <c r="R1109" t="s">
        <v>4803</v>
      </c>
      <c r="S1109" t="s">
        <v>31</v>
      </c>
      <c r="T1109" t="s">
        <v>35</v>
      </c>
      <c r="U1109" t="s">
        <v>4804</v>
      </c>
      <c r="V1109" s="3">
        <v>97.567999999999998</v>
      </c>
      <c r="W1109">
        <v>2</v>
      </c>
      <c r="X1109" s="2">
        <v>0.2</v>
      </c>
      <c r="Y1109" s="13">
        <v>-6.0979999999999999</v>
      </c>
      <c r="Z1109" s="2">
        <f>Y1109/V1109</f>
        <v>-6.25E-2</v>
      </c>
    </row>
    <row r="1110" spans="1:26" x14ac:dyDescent="0.25">
      <c r="A1110">
        <v>2283</v>
      </c>
      <c r="B1110" t="s">
        <v>5147</v>
      </c>
      <c r="C1110" s="1">
        <v>42616</v>
      </c>
      <c r="D1110">
        <f>YEAR(C1110)</f>
        <v>2016</v>
      </c>
      <c r="E1110">
        <f>MONTH(C1110)</f>
        <v>9</v>
      </c>
      <c r="F1110" t="str">
        <f>TEXT(Table1[[#This Row],[Order Date]],"mmm")</f>
        <v>Sep</v>
      </c>
      <c r="G1110" t="str">
        <f>TEXT(Table1[[#This Row],[Order Date]],"ddd")</f>
        <v>Sat</v>
      </c>
      <c r="H1110" s="1">
        <v>42618</v>
      </c>
      <c r="I1110" t="s">
        <v>185</v>
      </c>
      <c r="J1110" t="s">
        <v>4318</v>
      </c>
      <c r="K1110" t="s">
        <v>4319</v>
      </c>
      <c r="L1110" t="s">
        <v>40</v>
      </c>
      <c r="M1110" t="s">
        <v>26</v>
      </c>
      <c r="N1110" t="s">
        <v>3599</v>
      </c>
      <c r="O1110" t="s">
        <v>740</v>
      </c>
      <c r="P1110">
        <v>6457</v>
      </c>
      <c r="Q1110" t="s">
        <v>145</v>
      </c>
      <c r="R1110" t="s">
        <v>1252</v>
      </c>
      <c r="S1110" t="s">
        <v>45</v>
      </c>
      <c r="T1110" t="s">
        <v>89</v>
      </c>
      <c r="U1110" t="s">
        <v>1253</v>
      </c>
      <c r="V1110" s="3">
        <v>48.16</v>
      </c>
      <c r="W1110">
        <v>7</v>
      </c>
      <c r="X1110" s="2">
        <v>0</v>
      </c>
      <c r="Y1110" s="13">
        <v>22.153600000000001</v>
      </c>
      <c r="Z1110" s="2">
        <f>Y1110/V1110</f>
        <v>0.46000000000000008</v>
      </c>
    </row>
    <row r="1111" spans="1:26" x14ac:dyDescent="0.25">
      <c r="A1111">
        <v>2284</v>
      </c>
      <c r="B1111" t="s">
        <v>5148</v>
      </c>
      <c r="C1111" s="1">
        <v>42068</v>
      </c>
      <c r="D1111">
        <f>YEAR(C1111)</f>
        <v>2015</v>
      </c>
      <c r="E1111">
        <f>MONTH(C1111)</f>
        <v>3</v>
      </c>
      <c r="F1111" t="str">
        <f>TEXT(Table1[[#This Row],[Order Date]],"mmm")</f>
        <v>Mar</v>
      </c>
      <c r="G1111" t="str">
        <f>TEXT(Table1[[#This Row],[Order Date]],"ddd")</f>
        <v>Thu</v>
      </c>
      <c r="H1111" s="1">
        <v>42072</v>
      </c>
      <c r="I1111" t="s">
        <v>49</v>
      </c>
      <c r="J1111" t="s">
        <v>1908</v>
      </c>
      <c r="K1111" t="s">
        <v>1909</v>
      </c>
      <c r="L1111" t="s">
        <v>25</v>
      </c>
      <c r="M1111" t="s">
        <v>26</v>
      </c>
      <c r="N1111" t="s">
        <v>5149</v>
      </c>
      <c r="O1111" t="s">
        <v>251</v>
      </c>
      <c r="P1111">
        <v>47362</v>
      </c>
      <c r="Q1111" t="s">
        <v>104</v>
      </c>
      <c r="R1111" t="s">
        <v>759</v>
      </c>
      <c r="S1111" t="s">
        <v>70</v>
      </c>
      <c r="T1111" t="s">
        <v>71</v>
      </c>
      <c r="U1111" t="s">
        <v>760</v>
      </c>
      <c r="V1111" s="3">
        <v>23.92</v>
      </c>
      <c r="W1111">
        <v>2</v>
      </c>
      <c r="X1111" s="2">
        <v>0</v>
      </c>
      <c r="Y1111" s="13">
        <v>6.6976000000000004</v>
      </c>
      <c r="Z1111" s="2">
        <f>Y1111/V1111</f>
        <v>0.27999999999999997</v>
      </c>
    </row>
    <row r="1112" spans="1:26" x14ac:dyDescent="0.25">
      <c r="A1112">
        <v>2286</v>
      </c>
      <c r="B1112" t="s">
        <v>5151</v>
      </c>
      <c r="C1112" s="1">
        <v>42495</v>
      </c>
      <c r="D1112">
        <f>YEAR(C1112)</f>
        <v>2016</v>
      </c>
      <c r="E1112">
        <f>MONTH(C1112)</f>
        <v>5</v>
      </c>
      <c r="F1112" t="str">
        <f>TEXT(Table1[[#This Row],[Order Date]],"mmm")</f>
        <v>May</v>
      </c>
      <c r="G1112" t="str">
        <f>TEXT(Table1[[#This Row],[Order Date]],"ddd")</f>
        <v>Thu</v>
      </c>
      <c r="H1112" s="1">
        <v>42498</v>
      </c>
      <c r="I1112" t="s">
        <v>185</v>
      </c>
      <c r="J1112" t="s">
        <v>5152</v>
      </c>
      <c r="K1112" t="s">
        <v>5153</v>
      </c>
      <c r="L1112" t="s">
        <v>40</v>
      </c>
      <c r="M1112" t="s">
        <v>26</v>
      </c>
      <c r="N1112" t="s">
        <v>1171</v>
      </c>
      <c r="O1112" t="s">
        <v>328</v>
      </c>
      <c r="P1112">
        <v>37130</v>
      </c>
      <c r="Q1112" t="s">
        <v>29</v>
      </c>
      <c r="R1112" t="s">
        <v>5154</v>
      </c>
      <c r="S1112" t="s">
        <v>45</v>
      </c>
      <c r="T1112" t="s">
        <v>89</v>
      </c>
      <c r="U1112" t="s">
        <v>5155</v>
      </c>
      <c r="V1112" s="3">
        <v>14.352</v>
      </c>
      <c r="W1112">
        <v>3</v>
      </c>
      <c r="X1112" s="2">
        <v>0.2</v>
      </c>
      <c r="Y1112" s="13">
        <v>5.2026000000000003</v>
      </c>
      <c r="Z1112" s="2">
        <f>Y1112/V1112</f>
        <v>0.36249999999999999</v>
      </c>
    </row>
    <row r="1113" spans="1:26" x14ac:dyDescent="0.25">
      <c r="A1113">
        <v>2287</v>
      </c>
      <c r="B1113" t="s">
        <v>5156</v>
      </c>
      <c r="C1113" s="1">
        <v>43056</v>
      </c>
      <c r="D1113">
        <f>YEAR(C1113)</f>
        <v>2017</v>
      </c>
      <c r="E1113">
        <f>MONTH(C1113)</f>
        <v>11</v>
      </c>
      <c r="F1113" t="str">
        <f>TEXT(Table1[[#This Row],[Order Date]],"mmm")</f>
        <v>Nov</v>
      </c>
      <c r="G1113" t="str">
        <f>TEXT(Table1[[#This Row],[Order Date]],"ddd")</f>
        <v>Fri</v>
      </c>
      <c r="H1113" s="1">
        <v>43062</v>
      </c>
      <c r="I1113" t="s">
        <v>49</v>
      </c>
      <c r="J1113" t="s">
        <v>3186</v>
      </c>
      <c r="K1113" t="s">
        <v>3187</v>
      </c>
      <c r="L1113" t="s">
        <v>25</v>
      </c>
      <c r="M1113" t="s">
        <v>26</v>
      </c>
      <c r="N1113" t="s">
        <v>1943</v>
      </c>
      <c r="O1113" t="s">
        <v>312</v>
      </c>
      <c r="P1113">
        <v>24153</v>
      </c>
      <c r="Q1113" t="s">
        <v>29</v>
      </c>
      <c r="R1113" t="s">
        <v>5157</v>
      </c>
      <c r="S1113" t="s">
        <v>45</v>
      </c>
      <c r="T1113" t="s">
        <v>77</v>
      </c>
      <c r="U1113" t="s">
        <v>5158</v>
      </c>
      <c r="V1113" s="3">
        <v>35.04</v>
      </c>
      <c r="W1113">
        <v>2</v>
      </c>
      <c r="X1113" s="2">
        <v>0</v>
      </c>
      <c r="Y1113" s="13">
        <v>12.263999999999999</v>
      </c>
      <c r="Z1113" s="2">
        <f>Y1113/V1113</f>
        <v>0.35</v>
      </c>
    </row>
    <row r="1114" spans="1:26" x14ac:dyDescent="0.25">
      <c r="A1114">
        <v>2288</v>
      </c>
      <c r="B1114" t="s">
        <v>5159</v>
      </c>
      <c r="C1114" s="1">
        <v>42887</v>
      </c>
      <c r="D1114">
        <f>YEAR(C1114)</f>
        <v>2017</v>
      </c>
      <c r="E1114">
        <f>MONTH(C1114)</f>
        <v>6</v>
      </c>
      <c r="F1114" t="str">
        <f>TEXT(Table1[[#This Row],[Order Date]],"mmm")</f>
        <v>Jun</v>
      </c>
      <c r="G1114" t="str">
        <f>TEXT(Table1[[#This Row],[Order Date]],"ddd")</f>
        <v>Thu</v>
      </c>
      <c r="H1114" s="1">
        <v>42891</v>
      </c>
      <c r="I1114" t="s">
        <v>22</v>
      </c>
      <c r="J1114" t="s">
        <v>1015</v>
      </c>
      <c r="K1114" t="s">
        <v>1016</v>
      </c>
      <c r="L1114" t="s">
        <v>40</v>
      </c>
      <c r="M1114" t="s">
        <v>26</v>
      </c>
      <c r="N1114" t="s">
        <v>2785</v>
      </c>
      <c r="O1114" t="s">
        <v>491</v>
      </c>
      <c r="P1114">
        <v>43615</v>
      </c>
      <c r="Q1114" t="s">
        <v>145</v>
      </c>
      <c r="R1114" t="s">
        <v>5160</v>
      </c>
      <c r="S1114" t="s">
        <v>45</v>
      </c>
      <c r="T1114" t="s">
        <v>77</v>
      </c>
      <c r="U1114" t="s">
        <v>5161</v>
      </c>
      <c r="V1114" s="3">
        <v>17.48</v>
      </c>
      <c r="W1114">
        <v>5</v>
      </c>
      <c r="X1114" s="2">
        <v>0.2</v>
      </c>
      <c r="Y1114" s="13">
        <v>1.3109999999999999</v>
      </c>
      <c r="Z1114" s="2">
        <f>Y1114/V1114</f>
        <v>7.4999999999999997E-2</v>
      </c>
    </row>
    <row r="1115" spans="1:26" x14ac:dyDescent="0.25">
      <c r="A1115">
        <v>2289</v>
      </c>
      <c r="B1115" t="s">
        <v>5162</v>
      </c>
      <c r="C1115" s="1">
        <v>42896</v>
      </c>
      <c r="D1115">
        <f>YEAR(C1115)</f>
        <v>2017</v>
      </c>
      <c r="E1115">
        <f>MONTH(C1115)</f>
        <v>6</v>
      </c>
      <c r="F1115" t="str">
        <f>TEXT(Table1[[#This Row],[Order Date]],"mmm")</f>
        <v>Jun</v>
      </c>
      <c r="G1115" t="str">
        <f>TEXT(Table1[[#This Row],[Order Date]],"ddd")</f>
        <v>Sat</v>
      </c>
      <c r="H1115" s="1">
        <v>42899</v>
      </c>
      <c r="I1115" t="s">
        <v>185</v>
      </c>
      <c r="J1115" t="s">
        <v>4883</v>
      </c>
      <c r="K1115" t="s">
        <v>4884</v>
      </c>
      <c r="L1115" t="s">
        <v>25</v>
      </c>
      <c r="M1115" t="s">
        <v>26</v>
      </c>
      <c r="N1115" t="s">
        <v>41</v>
      </c>
      <c r="O1115" t="s">
        <v>42</v>
      </c>
      <c r="P1115">
        <v>90032</v>
      </c>
      <c r="Q1115" t="s">
        <v>43</v>
      </c>
      <c r="R1115" t="s">
        <v>3195</v>
      </c>
      <c r="S1115" t="s">
        <v>45</v>
      </c>
      <c r="T1115" t="s">
        <v>67</v>
      </c>
      <c r="U1115" t="s">
        <v>3196</v>
      </c>
      <c r="V1115" s="3">
        <v>16.399999999999999</v>
      </c>
      <c r="W1115">
        <v>5</v>
      </c>
      <c r="X1115" s="2">
        <v>0</v>
      </c>
      <c r="Y1115" s="13">
        <v>4.7560000000000002</v>
      </c>
      <c r="Z1115" s="2">
        <f>Y1115/V1115</f>
        <v>0.29000000000000004</v>
      </c>
    </row>
    <row r="1116" spans="1:26" x14ac:dyDescent="0.25">
      <c r="A1116">
        <v>2290</v>
      </c>
      <c r="B1116" t="s">
        <v>5163</v>
      </c>
      <c r="C1116" s="1">
        <v>42743</v>
      </c>
      <c r="D1116">
        <f>YEAR(C1116)</f>
        <v>2017</v>
      </c>
      <c r="E1116">
        <f>MONTH(C1116)</f>
        <v>1</v>
      </c>
      <c r="F1116" t="str">
        <f>TEXT(Table1[[#This Row],[Order Date]],"mmm")</f>
        <v>Jan</v>
      </c>
      <c r="G1116" t="str">
        <f>TEXT(Table1[[#This Row],[Order Date]],"ddd")</f>
        <v>Sun</v>
      </c>
      <c r="H1116" s="1">
        <v>42746</v>
      </c>
      <c r="I1116" t="s">
        <v>185</v>
      </c>
      <c r="J1116" t="s">
        <v>5164</v>
      </c>
      <c r="K1116" t="s">
        <v>5165</v>
      </c>
      <c r="L1116" t="s">
        <v>40</v>
      </c>
      <c r="M1116" t="s">
        <v>26</v>
      </c>
      <c r="N1116" t="s">
        <v>94</v>
      </c>
      <c r="O1116" t="s">
        <v>95</v>
      </c>
      <c r="P1116">
        <v>98115</v>
      </c>
      <c r="Q1116" t="s">
        <v>43</v>
      </c>
      <c r="R1116" t="s">
        <v>5166</v>
      </c>
      <c r="S1116" t="s">
        <v>31</v>
      </c>
      <c r="T1116" t="s">
        <v>55</v>
      </c>
      <c r="U1116" t="s">
        <v>5167</v>
      </c>
      <c r="V1116" s="3">
        <v>892.98</v>
      </c>
      <c r="W1116">
        <v>2</v>
      </c>
      <c r="X1116" s="2">
        <v>0</v>
      </c>
      <c r="Y1116" s="13">
        <v>80.368200000000002</v>
      </c>
      <c r="Z1116" s="2">
        <f>Y1116/V1116</f>
        <v>0.09</v>
      </c>
    </row>
    <row r="1117" spans="1:26" x14ac:dyDescent="0.25">
      <c r="A1117">
        <v>2291</v>
      </c>
      <c r="B1117" t="s">
        <v>5168</v>
      </c>
      <c r="C1117" s="1">
        <v>42114</v>
      </c>
      <c r="D1117">
        <f>YEAR(C1117)</f>
        <v>2015</v>
      </c>
      <c r="E1117">
        <f>MONTH(C1117)</f>
        <v>4</v>
      </c>
      <c r="F1117" t="str">
        <f>TEXT(Table1[[#This Row],[Order Date]],"mmm")</f>
        <v>Apr</v>
      </c>
      <c r="G1117" t="str">
        <f>TEXT(Table1[[#This Row],[Order Date]],"ddd")</f>
        <v>Mon</v>
      </c>
      <c r="H1117" s="1">
        <v>42119</v>
      </c>
      <c r="I1117" t="s">
        <v>49</v>
      </c>
      <c r="J1117" t="s">
        <v>3069</v>
      </c>
      <c r="K1117" t="s">
        <v>3070</v>
      </c>
      <c r="L1117" t="s">
        <v>40</v>
      </c>
      <c r="M1117" t="s">
        <v>26</v>
      </c>
      <c r="N1117" t="s">
        <v>490</v>
      </c>
      <c r="O1117" t="s">
        <v>1258</v>
      </c>
      <c r="P1117">
        <v>31907</v>
      </c>
      <c r="Q1117" t="s">
        <v>29</v>
      </c>
      <c r="R1117" t="s">
        <v>2544</v>
      </c>
      <c r="S1117" t="s">
        <v>70</v>
      </c>
      <c r="T1117" t="s">
        <v>71</v>
      </c>
      <c r="U1117" t="s">
        <v>2545</v>
      </c>
      <c r="V1117" s="3">
        <v>287.97000000000003</v>
      </c>
      <c r="W1117">
        <v>3</v>
      </c>
      <c r="X1117" s="2">
        <v>0</v>
      </c>
      <c r="Y1117" s="13">
        <v>77.751900000000006</v>
      </c>
      <c r="Z1117" s="2">
        <f>Y1117/V1117</f>
        <v>0.27</v>
      </c>
    </row>
    <row r="1118" spans="1:26" x14ac:dyDescent="0.25">
      <c r="A1118">
        <v>2294</v>
      </c>
      <c r="B1118" t="s">
        <v>5169</v>
      </c>
      <c r="C1118" s="1">
        <v>42309</v>
      </c>
      <c r="D1118">
        <f>YEAR(C1118)</f>
        <v>2015</v>
      </c>
      <c r="E1118">
        <f>MONTH(C1118)</f>
        <v>11</v>
      </c>
      <c r="F1118" t="str">
        <f>TEXT(Table1[[#This Row],[Order Date]],"mmm")</f>
        <v>Nov</v>
      </c>
      <c r="G1118" t="str">
        <f>TEXT(Table1[[#This Row],[Order Date]],"ddd")</f>
        <v>Sun</v>
      </c>
      <c r="H1118" s="1">
        <v>42314</v>
      </c>
      <c r="I1118" t="s">
        <v>49</v>
      </c>
      <c r="J1118" t="s">
        <v>3513</v>
      </c>
      <c r="K1118" t="s">
        <v>3514</v>
      </c>
      <c r="L1118" t="s">
        <v>40</v>
      </c>
      <c r="M1118" t="s">
        <v>26</v>
      </c>
      <c r="N1118" t="s">
        <v>263</v>
      </c>
      <c r="O1118" t="s">
        <v>264</v>
      </c>
      <c r="P1118">
        <v>10009</v>
      </c>
      <c r="Q1118" t="s">
        <v>145</v>
      </c>
      <c r="R1118" t="s">
        <v>1905</v>
      </c>
      <c r="S1118" t="s">
        <v>70</v>
      </c>
      <c r="T1118" t="s">
        <v>71</v>
      </c>
      <c r="U1118" t="s">
        <v>1906</v>
      </c>
      <c r="V1118" s="3">
        <v>4.95</v>
      </c>
      <c r="W1118">
        <v>1</v>
      </c>
      <c r="X1118" s="2">
        <v>0</v>
      </c>
      <c r="Y1118" s="13">
        <v>1.3365</v>
      </c>
      <c r="Z1118" s="2">
        <f>Y1118/V1118</f>
        <v>0.27</v>
      </c>
    </row>
    <row r="1119" spans="1:26" x14ac:dyDescent="0.25">
      <c r="A1119">
        <v>2295</v>
      </c>
      <c r="B1119" t="s">
        <v>5170</v>
      </c>
      <c r="C1119" s="1">
        <v>43092</v>
      </c>
      <c r="D1119">
        <f>YEAR(C1119)</f>
        <v>2017</v>
      </c>
      <c r="E1119">
        <f>MONTH(C1119)</f>
        <v>12</v>
      </c>
      <c r="F1119" t="str">
        <f>TEXT(Table1[[#This Row],[Order Date]],"mmm")</f>
        <v>Dec</v>
      </c>
      <c r="G1119" t="str">
        <f>TEXT(Table1[[#This Row],[Order Date]],"ddd")</f>
        <v>Sat</v>
      </c>
      <c r="H1119" s="1">
        <v>43096</v>
      </c>
      <c r="I1119" t="s">
        <v>49</v>
      </c>
      <c r="J1119" t="s">
        <v>4318</v>
      </c>
      <c r="K1119" t="s">
        <v>4319</v>
      </c>
      <c r="L1119" t="s">
        <v>40</v>
      </c>
      <c r="M1119" t="s">
        <v>26</v>
      </c>
      <c r="N1119" t="s">
        <v>3599</v>
      </c>
      <c r="O1119" t="s">
        <v>740</v>
      </c>
      <c r="P1119">
        <v>6457</v>
      </c>
      <c r="Q1119" t="s">
        <v>145</v>
      </c>
      <c r="R1119" t="s">
        <v>331</v>
      </c>
      <c r="S1119" t="s">
        <v>31</v>
      </c>
      <c r="T1119" t="s">
        <v>64</v>
      </c>
      <c r="U1119" t="s">
        <v>332</v>
      </c>
      <c r="V1119" s="3">
        <v>181.95</v>
      </c>
      <c r="W1119">
        <v>3</v>
      </c>
      <c r="X1119" s="2">
        <v>0</v>
      </c>
      <c r="Y1119" s="13">
        <v>38.209499999999998</v>
      </c>
      <c r="Z1119" s="2">
        <f>Y1119/V1119</f>
        <v>0.21</v>
      </c>
    </row>
    <row r="1120" spans="1:26" x14ac:dyDescent="0.25">
      <c r="A1120">
        <v>2296</v>
      </c>
      <c r="B1120" t="s">
        <v>5171</v>
      </c>
      <c r="C1120" s="1">
        <v>42309</v>
      </c>
      <c r="D1120">
        <f>YEAR(C1120)</f>
        <v>2015</v>
      </c>
      <c r="E1120">
        <f>MONTH(C1120)</f>
        <v>11</v>
      </c>
      <c r="F1120" t="str">
        <f>TEXT(Table1[[#This Row],[Order Date]],"mmm")</f>
        <v>Nov</v>
      </c>
      <c r="G1120" t="str">
        <f>TEXT(Table1[[#This Row],[Order Date]],"ddd")</f>
        <v>Sun</v>
      </c>
      <c r="H1120" s="1">
        <v>42313</v>
      </c>
      <c r="I1120" t="s">
        <v>49</v>
      </c>
      <c r="J1120" t="s">
        <v>881</v>
      </c>
      <c r="K1120" t="s">
        <v>882</v>
      </c>
      <c r="L1120" t="s">
        <v>25</v>
      </c>
      <c r="M1120" t="s">
        <v>26</v>
      </c>
      <c r="N1120" t="s">
        <v>263</v>
      </c>
      <c r="O1120" t="s">
        <v>264</v>
      </c>
      <c r="P1120">
        <v>10011</v>
      </c>
      <c r="Q1120" t="s">
        <v>145</v>
      </c>
      <c r="R1120" t="s">
        <v>3567</v>
      </c>
      <c r="S1120" t="s">
        <v>45</v>
      </c>
      <c r="T1120" t="s">
        <v>89</v>
      </c>
      <c r="U1120" t="s">
        <v>3568</v>
      </c>
      <c r="V1120" s="3">
        <v>13.52</v>
      </c>
      <c r="W1120">
        <v>4</v>
      </c>
      <c r="X1120" s="2">
        <v>0</v>
      </c>
      <c r="Y1120" s="13">
        <v>6.2191999999999998</v>
      </c>
      <c r="Z1120" s="2">
        <f>Y1120/V1120</f>
        <v>0.46</v>
      </c>
    </row>
    <row r="1121" spans="1:26" x14ac:dyDescent="0.25">
      <c r="A1121">
        <v>2301</v>
      </c>
      <c r="B1121" t="s">
        <v>5174</v>
      </c>
      <c r="C1121" s="1">
        <v>41957</v>
      </c>
      <c r="D1121">
        <f>YEAR(C1121)</f>
        <v>2014</v>
      </c>
      <c r="E1121">
        <f>MONTH(C1121)</f>
        <v>11</v>
      </c>
      <c r="F1121" t="str">
        <f>TEXT(Table1[[#This Row],[Order Date]],"mmm")</f>
        <v>Nov</v>
      </c>
      <c r="G1121" t="str">
        <f>TEXT(Table1[[#This Row],[Order Date]],"ddd")</f>
        <v>Fri</v>
      </c>
      <c r="H1121" s="1">
        <v>41961</v>
      </c>
      <c r="I1121" t="s">
        <v>49</v>
      </c>
      <c r="J1121" t="s">
        <v>1244</v>
      </c>
      <c r="K1121" t="s">
        <v>1245</v>
      </c>
      <c r="L1121" t="s">
        <v>25</v>
      </c>
      <c r="M1121" t="s">
        <v>26</v>
      </c>
      <c r="N1121" t="s">
        <v>5175</v>
      </c>
      <c r="O1121" t="s">
        <v>235</v>
      </c>
      <c r="P1121">
        <v>48640</v>
      </c>
      <c r="Q1121" t="s">
        <v>104</v>
      </c>
      <c r="R1121" t="s">
        <v>107</v>
      </c>
      <c r="S1121" t="s">
        <v>45</v>
      </c>
      <c r="T1121" t="s">
        <v>74</v>
      </c>
      <c r="U1121" t="s">
        <v>108</v>
      </c>
      <c r="V1121" s="3">
        <v>12.72</v>
      </c>
      <c r="W1121">
        <v>3</v>
      </c>
      <c r="X1121" s="2">
        <v>0</v>
      </c>
      <c r="Y1121" s="13">
        <v>6.36</v>
      </c>
      <c r="Z1121" s="2">
        <f>Y1121/V1121</f>
        <v>0.5</v>
      </c>
    </row>
    <row r="1122" spans="1:26" x14ac:dyDescent="0.25">
      <c r="A1122">
        <v>2303</v>
      </c>
      <c r="B1122" t="s">
        <v>5176</v>
      </c>
      <c r="C1122" s="1">
        <v>42386</v>
      </c>
      <c r="D1122">
        <f>YEAR(C1122)</f>
        <v>2016</v>
      </c>
      <c r="E1122">
        <f>MONTH(C1122)</f>
        <v>1</v>
      </c>
      <c r="F1122" t="str">
        <f>TEXT(Table1[[#This Row],[Order Date]],"mmm")</f>
        <v>Jan</v>
      </c>
      <c r="G1122" t="str">
        <f>TEXT(Table1[[#This Row],[Order Date]],"ddd")</f>
        <v>Sun</v>
      </c>
      <c r="H1122" s="1">
        <v>42390</v>
      </c>
      <c r="I1122" t="s">
        <v>49</v>
      </c>
      <c r="J1122" t="s">
        <v>3183</v>
      </c>
      <c r="K1122" t="s">
        <v>3184</v>
      </c>
      <c r="L1122" t="s">
        <v>40</v>
      </c>
      <c r="M1122" t="s">
        <v>26</v>
      </c>
      <c r="N1122" t="s">
        <v>490</v>
      </c>
      <c r="O1122" t="s">
        <v>1258</v>
      </c>
      <c r="P1122">
        <v>31907</v>
      </c>
      <c r="Q1122" t="s">
        <v>29</v>
      </c>
      <c r="R1122" t="s">
        <v>2108</v>
      </c>
      <c r="S1122" t="s">
        <v>70</v>
      </c>
      <c r="T1122" t="s">
        <v>158</v>
      </c>
      <c r="U1122" t="s">
        <v>2109</v>
      </c>
      <c r="V1122" s="3">
        <v>316</v>
      </c>
      <c r="W1122">
        <v>4</v>
      </c>
      <c r="X1122" s="2">
        <v>0</v>
      </c>
      <c r="Y1122" s="13">
        <v>31.6</v>
      </c>
      <c r="Z1122" s="2">
        <f>Y1122/V1122</f>
        <v>0.1</v>
      </c>
    </row>
    <row r="1123" spans="1:26" x14ac:dyDescent="0.25">
      <c r="A1123">
        <v>2304</v>
      </c>
      <c r="B1123" t="s">
        <v>5177</v>
      </c>
      <c r="C1123" s="1">
        <v>42995</v>
      </c>
      <c r="D1123">
        <f>YEAR(C1123)</f>
        <v>2017</v>
      </c>
      <c r="E1123">
        <f>MONTH(C1123)</f>
        <v>9</v>
      </c>
      <c r="F1123" t="str">
        <f>TEXT(Table1[[#This Row],[Order Date]],"mmm")</f>
        <v>Sep</v>
      </c>
      <c r="G1123" t="str">
        <f>TEXT(Table1[[#This Row],[Order Date]],"ddd")</f>
        <v>Sun</v>
      </c>
      <c r="H1123" s="1">
        <v>43000</v>
      </c>
      <c r="I1123" t="s">
        <v>22</v>
      </c>
      <c r="J1123" t="s">
        <v>2032</v>
      </c>
      <c r="K1123" t="s">
        <v>2033</v>
      </c>
      <c r="L1123" t="s">
        <v>101</v>
      </c>
      <c r="M1123" t="s">
        <v>26</v>
      </c>
      <c r="N1123" t="s">
        <v>3188</v>
      </c>
      <c r="O1123" t="s">
        <v>1258</v>
      </c>
      <c r="P1123">
        <v>30076</v>
      </c>
      <c r="Q1123" t="s">
        <v>29</v>
      </c>
      <c r="R1123" t="s">
        <v>1266</v>
      </c>
      <c r="S1123" t="s">
        <v>31</v>
      </c>
      <c r="T1123" t="s">
        <v>35</v>
      </c>
      <c r="U1123" t="s">
        <v>1267</v>
      </c>
      <c r="V1123" s="3">
        <v>723.92</v>
      </c>
      <c r="W1123">
        <v>4</v>
      </c>
      <c r="X1123" s="2">
        <v>0</v>
      </c>
      <c r="Y1123" s="13">
        <v>188.2192</v>
      </c>
      <c r="Z1123" s="2">
        <f>Y1123/V1123</f>
        <v>0.26</v>
      </c>
    </row>
    <row r="1124" spans="1:26" x14ac:dyDescent="0.25">
      <c r="A1124">
        <v>2306</v>
      </c>
      <c r="B1124" t="s">
        <v>5178</v>
      </c>
      <c r="C1124" s="1">
        <v>42727</v>
      </c>
      <c r="D1124">
        <f>YEAR(C1124)</f>
        <v>2016</v>
      </c>
      <c r="E1124">
        <f>MONTH(C1124)</f>
        <v>12</v>
      </c>
      <c r="F1124" t="str">
        <f>TEXT(Table1[[#This Row],[Order Date]],"mmm")</f>
        <v>Dec</v>
      </c>
      <c r="G1124" t="str">
        <f>TEXT(Table1[[#This Row],[Order Date]],"ddd")</f>
        <v>Fri</v>
      </c>
      <c r="H1124" s="1">
        <v>42728</v>
      </c>
      <c r="I1124" t="s">
        <v>185</v>
      </c>
      <c r="J1124" t="s">
        <v>1121</v>
      </c>
      <c r="K1124" t="s">
        <v>1122</v>
      </c>
      <c r="L1124" t="s">
        <v>40</v>
      </c>
      <c r="M1124" t="s">
        <v>26</v>
      </c>
      <c r="N1124" t="s">
        <v>296</v>
      </c>
      <c r="O1124" t="s">
        <v>208</v>
      </c>
      <c r="P1124">
        <v>60623</v>
      </c>
      <c r="Q1124" t="s">
        <v>104</v>
      </c>
      <c r="R1124" t="s">
        <v>2735</v>
      </c>
      <c r="S1124" t="s">
        <v>31</v>
      </c>
      <c r="T1124" t="s">
        <v>32</v>
      </c>
      <c r="U1124" t="s">
        <v>2736</v>
      </c>
      <c r="V1124" s="3">
        <v>141.37200000000001</v>
      </c>
      <c r="W1124">
        <v>2</v>
      </c>
      <c r="X1124" s="2">
        <v>0.3</v>
      </c>
      <c r="Y1124" s="13">
        <v>-14.1372</v>
      </c>
      <c r="Z1124" s="2">
        <f>Y1124/V1124</f>
        <v>-9.9999999999999992E-2</v>
      </c>
    </row>
    <row r="1125" spans="1:26" x14ac:dyDescent="0.25">
      <c r="A1125">
        <v>2307</v>
      </c>
      <c r="B1125" t="s">
        <v>5179</v>
      </c>
      <c r="C1125" s="1">
        <v>42222</v>
      </c>
      <c r="D1125">
        <f>YEAR(C1125)</f>
        <v>2015</v>
      </c>
      <c r="E1125">
        <f>MONTH(C1125)</f>
        <v>8</v>
      </c>
      <c r="F1125" t="str">
        <f>TEXT(Table1[[#This Row],[Order Date]],"mmm")</f>
        <v>Aug</v>
      </c>
      <c r="G1125" t="str">
        <f>TEXT(Table1[[#This Row],[Order Date]],"ddd")</f>
        <v>Thu</v>
      </c>
      <c r="H1125" s="1">
        <v>42224</v>
      </c>
      <c r="I1125" t="s">
        <v>185</v>
      </c>
      <c r="J1125" t="s">
        <v>835</v>
      </c>
      <c r="K1125" t="s">
        <v>836</v>
      </c>
      <c r="L1125" t="s">
        <v>40</v>
      </c>
      <c r="M1125" t="s">
        <v>26</v>
      </c>
      <c r="N1125" t="s">
        <v>181</v>
      </c>
      <c r="O1125" t="s">
        <v>103</v>
      </c>
      <c r="P1125">
        <v>77041</v>
      </c>
      <c r="Q1125" t="s">
        <v>104</v>
      </c>
      <c r="R1125" t="s">
        <v>2887</v>
      </c>
      <c r="S1125" t="s">
        <v>45</v>
      </c>
      <c r="T1125" t="s">
        <v>89</v>
      </c>
      <c r="U1125" t="s">
        <v>2888</v>
      </c>
      <c r="V1125" s="3">
        <v>27.216000000000001</v>
      </c>
      <c r="W1125">
        <v>3</v>
      </c>
      <c r="X1125" s="2">
        <v>0.2</v>
      </c>
      <c r="Y1125" s="13">
        <v>9.8658000000000001</v>
      </c>
      <c r="Z1125" s="2">
        <f>Y1125/V1125</f>
        <v>0.36249999999999999</v>
      </c>
    </row>
    <row r="1126" spans="1:26" x14ac:dyDescent="0.25">
      <c r="A1126">
        <v>2308</v>
      </c>
      <c r="B1126" t="s">
        <v>5180</v>
      </c>
      <c r="C1126" s="1">
        <v>43044</v>
      </c>
      <c r="D1126">
        <f>YEAR(C1126)</f>
        <v>2017</v>
      </c>
      <c r="E1126">
        <f>MONTH(C1126)</f>
        <v>11</v>
      </c>
      <c r="F1126" t="str">
        <f>TEXT(Table1[[#This Row],[Order Date]],"mmm")</f>
        <v>Nov</v>
      </c>
      <c r="G1126" t="str">
        <f>TEXT(Table1[[#This Row],[Order Date]],"ddd")</f>
        <v>Sun</v>
      </c>
      <c r="H1126" s="1">
        <v>43048</v>
      </c>
      <c r="I1126" t="s">
        <v>49</v>
      </c>
      <c r="J1126" t="s">
        <v>5181</v>
      </c>
      <c r="K1126" t="s">
        <v>5182</v>
      </c>
      <c r="L1126" t="s">
        <v>25</v>
      </c>
      <c r="M1126" t="s">
        <v>26</v>
      </c>
      <c r="N1126" t="s">
        <v>263</v>
      </c>
      <c r="O1126" t="s">
        <v>264</v>
      </c>
      <c r="P1126">
        <v>10009</v>
      </c>
      <c r="Q1126" t="s">
        <v>145</v>
      </c>
      <c r="R1126" t="s">
        <v>1818</v>
      </c>
      <c r="S1126" t="s">
        <v>70</v>
      </c>
      <c r="T1126" t="s">
        <v>158</v>
      </c>
      <c r="U1126" t="s">
        <v>1819</v>
      </c>
      <c r="V1126" s="3">
        <v>390.75</v>
      </c>
      <c r="W1126">
        <v>5</v>
      </c>
      <c r="X1126" s="2">
        <v>0</v>
      </c>
      <c r="Y1126" s="13">
        <v>171.93</v>
      </c>
      <c r="Z1126" s="2">
        <f>Y1126/V1126</f>
        <v>0.44</v>
      </c>
    </row>
    <row r="1127" spans="1:26" x14ac:dyDescent="0.25">
      <c r="A1127">
        <v>2309</v>
      </c>
      <c r="B1127" t="s">
        <v>5183</v>
      </c>
      <c r="C1127" s="1">
        <v>42897</v>
      </c>
      <c r="D1127">
        <f>YEAR(C1127)</f>
        <v>2017</v>
      </c>
      <c r="E1127">
        <f>MONTH(C1127)</f>
        <v>6</v>
      </c>
      <c r="F1127" t="str">
        <f>TEXT(Table1[[#This Row],[Order Date]],"mmm")</f>
        <v>Jun</v>
      </c>
      <c r="G1127" t="str">
        <f>TEXT(Table1[[#This Row],[Order Date]],"ddd")</f>
        <v>Sun</v>
      </c>
      <c r="H1127" s="1">
        <v>42898</v>
      </c>
      <c r="I1127" t="s">
        <v>185</v>
      </c>
      <c r="J1127" t="s">
        <v>5184</v>
      </c>
      <c r="K1127" t="s">
        <v>5185</v>
      </c>
      <c r="L1127" t="s">
        <v>101</v>
      </c>
      <c r="M1127" t="s">
        <v>26</v>
      </c>
      <c r="N1127" t="s">
        <v>1372</v>
      </c>
      <c r="O1127" t="s">
        <v>303</v>
      </c>
      <c r="P1127">
        <v>85345</v>
      </c>
      <c r="Q1127" t="s">
        <v>43</v>
      </c>
      <c r="R1127" t="s">
        <v>2517</v>
      </c>
      <c r="S1127" t="s">
        <v>31</v>
      </c>
      <c r="T1127" t="s">
        <v>35</v>
      </c>
      <c r="U1127" t="s">
        <v>2518</v>
      </c>
      <c r="V1127" s="3">
        <v>280.79199999999997</v>
      </c>
      <c r="W1127">
        <v>1</v>
      </c>
      <c r="X1127" s="2">
        <v>0.2</v>
      </c>
      <c r="Y1127" s="13">
        <v>35.098999999999997</v>
      </c>
      <c r="Z1127" s="2">
        <f>Y1127/V1127</f>
        <v>0.125</v>
      </c>
    </row>
    <row r="1128" spans="1:26" x14ac:dyDescent="0.25">
      <c r="A1128">
        <v>2314</v>
      </c>
      <c r="B1128" t="s">
        <v>5186</v>
      </c>
      <c r="C1128" s="1">
        <v>42936</v>
      </c>
      <c r="D1128">
        <f>YEAR(C1128)</f>
        <v>2017</v>
      </c>
      <c r="E1128">
        <f>MONTH(C1128)</f>
        <v>7</v>
      </c>
      <c r="F1128" t="str">
        <f>TEXT(Table1[[#This Row],[Order Date]],"mmm")</f>
        <v>Jul</v>
      </c>
      <c r="G1128" t="str">
        <f>TEXT(Table1[[#This Row],[Order Date]],"ddd")</f>
        <v>Thu</v>
      </c>
      <c r="H1128" s="1">
        <v>42941</v>
      </c>
      <c r="I1128" t="s">
        <v>49</v>
      </c>
      <c r="J1128" t="s">
        <v>5187</v>
      </c>
      <c r="K1128" t="s">
        <v>5188</v>
      </c>
      <c r="L1128" t="s">
        <v>40</v>
      </c>
      <c r="M1128" t="s">
        <v>26</v>
      </c>
      <c r="N1128" t="s">
        <v>5189</v>
      </c>
      <c r="O1128" t="s">
        <v>5190</v>
      </c>
      <c r="P1128">
        <v>57103</v>
      </c>
      <c r="Q1128" t="s">
        <v>104</v>
      </c>
      <c r="R1128" t="s">
        <v>2574</v>
      </c>
      <c r="S1128" t="s">
        <v>45</v>
      </c>
      <c r="T1128" t="s">
        <v>46</v>
      </c>
      <c r="U1128" t="s">
        <v>2575</v>
      </c>
      <c r="V1128" s="3">
        <v>14.62</v>
      </c>
      <c r="W1128">
        <v>2</v>
      </c>
      <c r="X1128" s="2">
        <v>0</v>
      </c>
      <c r="Y1128" s="13">
        <v>6.8714000000000004</v>
      </c>
      <c r="Z1128" s="2">
        <f>Y1128/V1128</f>
        <v>0.47000000000000003</v>
      </c>
    </row>
    <row r="1129" spans="1:26" x14ac:dyDescent="0.25">
      <c r="A1129">
        <v>2320</v>
      </c>
      <c r="B1129" t="s">
        <v>5193</v>
      </c>
      <c r="C1129" s="1">
        <v>42361</v>
      </c>
      <c r="D1129">
        <f>YEAR(C1129)</f>
        <v>2015</v>
      </c>
      <c r="E1129">
        <f>MONTH(C1129)</f>
        <v>12</v>
      </c>
      <c r="F1129" t="str">
        <f>TEXT(Table1[[#This Row],[Order Date]],"mmm")</f>
        <v>Dec</v>
      </c>
      <c r="G1129" t="str">
        <f>TEXT(Table1[[#This Row],[Order Date]],"ddd")</f>
        <v>Wed</v>
      </c>
      <c r="H1129" s="1">
        <v>42364</v>
      </c>
      <c r="I1129" t="s">
        <v>185</v>
      </c>
      <c r="J1129" t="s">
        <v>1815</v>
      </c>
      <c r="K1129" t="s">
        <v>1816</v>
      </c>
      <c r="L1129" t="s">
        <v>25</v>
      </c>
      <c r="M1129" t="s">
        <v>26</v>
      </c>
      <c r="N1129" t="s">
        <v>1448</v>
      </c>
      <c r="O1129" t="s">
        <v>312</v>
      </c>
      <c r="P1129">
        <v>23223</v>
      </c>
      <c r="Q1129" t="s">
        <v>29</v>
      </c>
      <c r="R1129" t="s">
        <v>2039</v>
      </c>
      <c r="S1129" t="s">
        <v>45</v>
      </c>
      <c r="T1129" t="s">
        <v>77</v>
      </c>
      <c r="U1129" t="s">
        <v>2040</v>
      </c>
      <c r="V1129" s="3">
        <v>194.32</v>
      </c>
      <c r="W1129">
        <v>4</v>
      </c>
      <c r="X1129" s="2">
        <v>0</v>
      </c>
      <c r="Y1129" s="13">
        <v>56.352800000000002</v>
      </c>
      <c r="Z1129" s="2">
        <f>Y1129/V1129</f>
        <v>0.29000000000000004</v>
      </c>
    </row>
    <row r="1130" spans="1:26" x14ac:dyDescent="0.25">
      <c r="A1130">
        <v>2321</v>
      </c>
      <c r="B1130" t="s">
        <v>5194</v>
      </c>
      <c r="C1130" s="1">
        <v>42814</v>
      </c>
      <c r="D1130">
        <f>YEAR(C1130)</f>
        <v>2017</v>
      </c>
      <c r="E1130">
        <f>MONTH(C1130)</f>
        <v>3</v>
      </c>
      <c r="F1130" t="str">
        <f>TEXT(Table1[[#This Row],[Order Date]],"mmm")</f>
        <v>Mar</v>
      </c>
      <c r="G1130" t="str">
        <f>TEXT(Table1[[#This Row],[Order Date]],"ddd")</f>
        <v>Mon</v>
      </c>
      <c r="H1130" s="1">
        <v>42818</v>
      </c>
      <c r="I1130" t="s">
        <v>49</v>
      </c>
      <c r="J1130" t="s">
        <v>2471</v>
      </c>
      <c r="K1130" t="s">
        <v>2472</v>
      </c>
      <c r="L1130" t="s">
        <v>40</v>
      </c>
      <c r="M1130" t="s">
        <v>26</v>
      </c>
      <c r="N1130" t="s">
        <v>94</v>
      </c>
      <c r="O1130" t="s">
        <v>95</v>
      </c>
      <c r="P1130">
        <v>98115</v>
      </c>
      <c r="Q1130" t="s">
        <v>43</v>
      </c>
      <c r="R1130" t="s">
        <v>5195</v>
      </c>
      <c r="S1130" t="s">
        <v>70</v>
      </c>
      <c r="T1130" t="s">
        <v>158</v>
      </c>
      <c r="U1130" t="s">
        <v>5196</v>
      </c>
      <c r="V1130" s="3">
        <v>265.93</v>
      </c>
      <c r="W1130">
        <v>7</v>
      </c>
      <c r="X1130" s="2">
        <v>0</v>
      </c>
      <c r="Y1130" s="13">
        <v>63.8232</v>
      </c>
      <c r="Z1130" s="2">
        <f>Y1130/V1130</f>
        <v>0.24</v>
      </c>
    </row>
    <row r="1131" spans="1:26" x14ac:dyDescent="0.25">
      <c r="A1131">
        <v>2322</v>
      </c>
      <c r="B1131" t="s">
        <v>5197</v>
      </c>
      <c r="C1131" s="1">
        <v>42369</v>
      </c>
      <c r="D1131">
        <f>YEAR(C1131)</f>
        <v>2015</v>
      </c>
      <c r="E1131">
        <f>MONTH(C1131)</f>
        <v>12</v>
      </c>
      <c r="F1131" t="str">
        <f>TEXT(Table1[[#This Row],[Order Date]],"mmm")</f>
        <v>Dec</v>
      </c>
      <c r="G1131" t="str">
        <f>TEXT(Table1[[#This Row],[Order Date]],"ddd")</f>
        <v>Thu</v>
      </c>
      <c r="H1131" s="1">
        <v>42372</v>
      </c>
      <c r="I1131" t="s">
        <v>22</v>
      </c>
      <c r="J1131" t="s">
        <v>2809</v>
      </c>
      <c r="K1131" t="s">
        <v>2810</v>
      </c>
      <c r="L1131" t="s">
        <v>40</v>
      </c>
      <c r="M1131" t="s">
        <v>26</v>
      </c>
      <c r="N1131" t="s">
        <v>27</v>
      </c>
      <c r="O1131" t="s">
        <v>28</v>
      </c>
      <c r="P1131">
        <v>42420</v>
      </c>
      <c r="Q1131" t="s">
        <v>29</v>
      </c>
      <c r="R1131" t="s">
        <v>1380</v>
      </c>
      <c r="S1131" t="s">
        <v>45</v>
      </c>
      <c r="T1131" t="s">
        <v>74</v>
      </c>
      <c r="U1131" t="s">
        <v>1381</v>
      </c>
      <c r="V1131" s="3">
        <v>94.74</v>
      </c>
      <c r="W1131">
        <v>3</v>
      </c>
      <c r="X1131" s="2">
        <v>0</v>
      </c>
      <c r="Y1131" s="13">
        <v>44.527799999999999</v>
      </c>
      <c r="Z1131" s="2">
        <f>Y1131/V1131</f>
        <v>0.47000000000000003</v>
      </c>
    </row>
    <row r="1132" spans="1:26" x14ac:dyDescent="0.25">
      <c r="A1132">
        <v>2326</v>
      </c>
      <c r="B1132" t="s">
        <v>5198</v>
      </c>
      <c r="C1132" s="1">
        <v>42262</v>
      </c>
      <c r="D1132">
        <f>YEAR(C1132)</f>
        <v>2015</v>
      </c>
      <c r="E1132">
        <f>MONTH(C1132)</f>
        <v>9</v>
      </c>
      <c r="F1132" t="str">
        <f>TEXT(Table1[[#This Row],[Order Date]],"mmm")</f>
        <v>Sep</v>
      </c>
      <c r="G1132" t="str">
        <f>TEXT(Table1[[#This Row],[Order Date]],"ddd")</f>
        <v>Tue</v>
      </c>
      <c r="H1132" s="1">
        <v>42266</v>
      </c>
      <c r="I1132" t="s">
        <v>22</v>
      </c>
      <c r="J1132" t="s">
        <v>5199</v>
      </c>
      <c r="K1132" t="s">
        <v>5200</v>
      </c>
      <c r="L1132" t="s">
        <v>40</v>
      </c>
      <c r="M1132" t="s">
        <v>26</v>
      </c>
      <c r="N1132" t="s">
        <v>263</v>
      </c>
      <c r="O1132" t="s">
        <v>264</v>
      </c>
      <c r="P1132">
        <v>10035</v>
      </c>
      <c r="Q1132" t="s">
        <v>145</v>
      </c>
      <c r="R1132" t="s">
        <v>4679</v>
      </c>
      <c r="S1132" t="s">
        <v>45</v>
      </c>
      <c r="T1132" t="s">
        <v>74</v>
      </c>
      <c r="U1132" t="s">
        <v>4680</v>
      </c>
      <c r="V1132" s="3">
        <v>79.872</v>
      </c>
      <c r="W1132">
        <v>3</v>
      </c>
      <c r="X1132" s="2">
        <v>0.2</v>
      </c>
      <c r="Y1132" s="13">
        <v>29.952000000000002</v>
      </c>
      <c r="Z1132" s="2">
        <f>Y1132/V1132</f>
        <v>0.375</v>
      </c>
    </row>
    <row r="1133" spans="1:26" x14ac:dyDescent="0.25">
      <c r="A1133">
        <v>2329</v>
      </c>
      <c r="B1133" t="s">
        <v>5201</v>
      </c>
      <c r="C1133" s="1">
        <v>43001</v>
      </c>
      <c r="D1133">
        <f>YEAR(C1133)</f>
        <v>2017</v>
      </c>
      <c r="E1133">
        <f>MONTH(C1133)</f>
        <v>9</v>
      </c>
      <c r="F1133" t="str">
        <f>TEXT(Table1[[#This Row],[Order Date]],"mmm")</f>
        <v>Sep</v>
      </c>
      <c r="G1133" t="str">
        <f>TEXT(Table1[[#This Row],[Order Date]],"ddd")</f>
        <v>Sat</v>
      </c>
      <c r="H1133" s="1">
        <v>43004</v>
      </c>
      <c r="I1133" t="s">
        <v>185</v>
      </c>
      <c r="J1133" t="s">
        <v>5202</v>
      </c>
      <c r="K1133" t="s">
        <v>5203</v>
      </c>
      <c r="L1133" t="s">
        <v>101</v>
      </c>
      <c r="M1133" t="s">
        <v>26</v>
      </c>
      <c r="N1133" t="s">
        <v>5204</v>
      </c>
      <c r="O1133" t="s">
        <v>450</v>
      </c>
      <c r="P1133">
        <v>80525</v>
      </c>
      <c r="Q1133" t="s">
        <v>43</v>
      </c>
      <c r="R1133" t="s">
        <v>5205</v>
      </c>
      <c r="S1133" t="s">
        <v>45</v>
      </c>
      <c r="T1133" t="s">
        <v>170</v>
      </c>
      <c r="U1133" t="s">
        <v>5206</v>
      </c>
      <c r="V1133" s="3">
        <v>14.352</v>
      </c>
      <c r="W1133">
        <v>3</v>
      </c>
      <c r="X1133" s="2">
        <v>0.2</v>
      </c>
      <c r="Y1133" s="13">
        <v>5.2026000000000003</v>
      </c>
      <c r="Z1133" s="2">
        <f>Y1133/V1133</f>
        <v>0.36249999999999999</v>
      </c>
    </row>
    <row r="1134" spans="1:26" x14ac:dyDescent="0.25">
      <c r="A1134">
        <v>2330</v>
      </c>
      <c r="B1134" t="s">
        <v>5207</v>
      </c>
      <c r="C1134" s="1">
        <v>42363</v>
      </c>
      <c r="D1134">
        <f>YEAR(C1134)</f>
        <v>2015</v>
      </c>
      <c r="E1134">
        <f>MONTH(C1134)</f>
        <v>12</v>
      </c>
      <c r="F1134" t="str">
        <f>TEXT(Table1[[#This Row],[Order Date]],"mmm")</f>
        <v>Dec</v>
      </c>
      <c r="G1134" t="str">
        <f>TEXT(Table1[[#This Row],[Order Date]],"ddd")</f>
        <v>Fri</v>
      </c>
      <c r="H1134" s="1">
        <v>42367</v>
      </c>
      <c r="I1134" t="s">
        <v>49</v>
      </c>
      <c r="J1134" t="s">
        <v>2074</v>
      </c>
      <c r="K1134" t="s">
        <v>2075</v>
      </c>
      <c r="L1134" t="s">
        <v>40</v>
      </c>
      <c r="M1134" t="s">
        <v>26</v>
      </c>
      <c r="N1134" t="s">
        <v>143</v>
      </c>
      <c r="O1134" t="s">
        <v>144</v>
      </c>
      <c r="P1134">
        <v>19140</v>
      </c>
      <c r="Q1134" t="s">
        <v>145</v>
      </c>
      <c r="R1134" t="s">
        <v>5208</v>
      </c>
      <c r="S1134" t="s">
        <v>31</v>
      </c>
      <c r="T1134" t="s">
        <v>64</v>
      </c>
      <c r="U1134" t="s">
        <v>5209</v>
      </c>
      <c r="V1134" s="3">
        <v>547.13599999999997</v>
      </c>
      <c r="W1134">
        <v>4</v>
      </c>
      <c r="X1134" s="2">
        <v>0.2</v>
      </c>
      <c r="Y1134" s="13">
        <v>-68.391999999999996</v>
      </c>
      <c r="Z1134" s="2">
        <f>Y1134/V1134</f>
        <v>-0.125</v>
      </c>
    </row>
    <row r="1135" spans="1:26" x14ac:dyDescent="0.25">
      <c r="A1135">
        <v>2331</v>
      </c>
      <c r="B1135" t="s">
        <v>5210</v>
      </c>
      <c r="C1135" s="1">
        <v>42637</v>
      </c>
      <c r="D1135">
        <f>YEAR(C1135)</f>
        <v>2016</v>
      </c>
      <c r="E1135">
        <f>MONTH(C1135)</f>
        <v>9</v>
      </c>
      <c r="F1135" t="str">
        <f>TEXT(Table1[[#This Row],[Order Date]],"mmm")</f>
        <v>Sep</v>
      </c>
      <c r="G1135" t="str">
        <f>TEXT(Table1[[#This Row],[Order Date]],"ddd")</f>
        <v>Sat</v>
      </c>
      <c r="H1135" s="1">
        <v>42639</v>
      </c>
      <c r="I1135" t="s">
        <v>22</v>
      </c>
      <c r="J1135" t="s">
        <v>1332</v>
      </c>
      <c r="K1135" t="s">
        <v>1333</v>
      </c>
      <c r="L1135" t="s">
        <v>40</v>
      </c>
      <c r="M1135" t="s">
        <v>26</v>
      </c>
      <c r="N1135" t="s">
        <v>41</v>
      </c>
      <c r="O1135" t="s">
        <v>42</v>
      </c>
      <c r="P1135">
        <v>90004</v>
      </c>
      <c r="Q1135" t="s">
        <v>43</v>
      </c>
      <c r="R1135" t="s">
        <v>826</v>
      </c>
      <c r="S1135" t="s">
        <v>45</v>
      </c>
      <c r="T1135" t="s">
        <v>58</v>
      </c>
      <c r="U1135" t="s">
        <v>827</v>
      </c>
      <c r="V1135" s="3">
        <v>41.96</v>
      </c>
      <c r="W1135">
        <v>2</v>
      </c>
      <c r="X1135" s="2">
        <v>0</v>
      </c>
      <c r="Y1135" s="13">
        <v>2.9371999999999998</v>
      </c>
      <c r="Z1135" s="2">
        <f>Y1135/V1135</f>
        <v>6.9999999999999993E-2</v>
      </c>
    </row>
    <row r="1136" spans="1:26" x14ac:dyDescent="0.25">
      <c r="A1136">
        <v>2333</v>
      </c>
      <c r="B1136" t="s">
        <v>5213</v>
      </c>
      <c r="C1136" s="1">
        <v>42815</v>
      </c>
      <c r="D1136">
        <f>YEAR(C1136)</f>
        <v>2017</v>
      </c>
      <c r="E1136">
        <f>MONTH(C1136)</f>
        <v>3</v>
      </c>
      <c r="F1136" t="str">
        <f>TEXT(Table1[[#This Row],[Order Date]],"mmm")</f>
        <v>Mar</v>
      </c>
      <c r="G1136" t="str">
        <f>TEXT(Table1[[#This Row],[Order Date]],"ddd")</f>
        <v>Tue</v>
      </c>
      <c r="H1136" s="1">
        <v>42819</v>
      </c>
      <c r="I1136" t="s">
        <v>49</v>
      </c>
      <c r="J1136" t="s">
        <v>2884</v>
      </c>
      <c r="K1136" t="s">
        <v>2885</v>
      </c>
      <c r="L1136" t="s">
        <v>25</v>
      </c>
      <c r="M1136" t="s">
        <v>26</v>
      </c>
      <c r="N1136" t="s">
        <v>4165</v>
      </c>
      <c r="O1136" t="s">
        <v>251</v>
      </c>
      <c r="P1136">
        <v>47905</v>
      </c>
      <c r="Q1136" t="s">
        <v>104</v>
      </c>
      <c r="R1136" t="s">
        <v>1597</v>
      </c>
      <c r="S1136" t="s">
        <v>45</v>
      </c>
      <c r="T1136" t="s">
        <v>89</v>
      </c>
      <c r="U1136" t="s">
        <v>1598</v>
      </c>
      <c r="V1136" s="3">
        <v>277.39999999999998</v>
      </c>
      <c r="W1136">
        <v>5</v>
      </c>
      <c r="X1136" s="2">
        <v>0</v>
      </c>
      <c r="Y1136" s="13">
        <v>133.15199999999999</v>
      </c>
      <c r="Z1136" s="2">
        <f>Y1136/V1136</f>
        <v>0.48</v>
      </c>
    </row>
    <row r="1137" spans="1:26" x14ac:dyDescent="0.25">
      <c r="A1137">
        <v>2335</v>
      </c>
      <c r="B1137" t="s">
        <v>5214</v>
      </c>
      <c r="C1137" s="1">
        <v>41912</v>
      </c>
      <c r="D1137">
        <f>YEAR(C1137)</f>
        <v>2014</v>
      </c>
      <c r="E1137">
        <f>MONTH(C1137)</f>
        <v>9</v>
      </c>
      <c r="F1137" t="str">
        <f>TEXT(Table1[[#This Row],[Order Date]],"mmm")</f>
        <v>Sep</v>
      </c>
      <c r="G1137" t="str">
        <f>TEXT(Table1[[#This Row],[Order Date]],"ddd")</f>
        <v>Tue</v>
      </c>
      <c r="H1137" s="1">
        <v>41916</v>
      </c>
      <c r="I1137" t="s">
        <v>49</v>
      </c>
      <c r="J1137" t="s">
        <v>5215</v>
      </c>
      <c r="K1137" t="s">
        <v>5216</v>
      </c>
      <c r="L1137" t="s">
        <v>25</v>
      </c>
      <c r="M1137" t="s">
        <v>26</v>
      </c>
      <c r="N1137" t="s">
        <v>5217</v>
      </c>
      <c r="O1137" t="s">
        <v>328</v>
      </c>
      <c r="P1137">
        <v>37042</v>
      </c>
      <c r="Q1137" t="s">
        <v>29</v>
      </c>
      <c r="R1137" t="s">
        <v>1318</v>
      </c>
      <c r="S1137" t="s">
        <v>45</v>
      </c>
      <c r="T1137" t="s">
        <v>77</v>
      </c>
      <c r="U1137" t="s">
        <v>1319</v>
      </c>
      <c r="V1137" s="3">
        <v>69.215999999999994</v>
      </c>
      <c r="W1137">
        <v>6</v>
      </c>
      <c r="X1137" s="2">
        <v>0.2</v>
      </c>
      <c r="Y1137" s="13">
        <v>11.2476</v>
      </c>
      <c r="Z1137" s="2">
        <f>Y1137/V1137</f>
        <v>0.16250000000000001</v>
      </c>
    </row>
    <row r="1138" spans="1:26" x14ac:dyDescent="0.25">
      <c r="A1138">
        <v>2336</v>
      </c>
      <c r="B1138" t="s">
        <v>5218</v>
      </c>
      <c r="C1138" s="1">
        <v>43079</v>
      </c>
      <c r="D1138">
        <f>YEAR(C1138)</f>
        <v>2017</v>
      </c>
      <c r="E1138">
        <f>MONTH(C1138)</f>
        <v>12</v>
      </c>
      <c r="F1138" t="str">
        <f>TEXT(Table1[[#This Row],[Order Date]],"mmm")</f>
        <v>Dec</v>
      </c>
      <c r="G1138" t="str">
        <f>TEXT(Table1[[#This Row],[Order Date]],"ddd")</f>
        <v>Sun</v>
      </c>
      <c r="H1138" s="1">
        <v>43079</v>
      </c>
      <c r="I1138" t="s">
        <v>1276</v>
      </c>
      <c r="J1138" t="s">
        <v>3440</v>
      </c>
      <c r="K1138" t="s">
        <v>3441</v>
      </c>
      <c r="L1138" t="s">
        <v>25</v>
      </c>
      <c r="M1138" t="s">
        <v>26</v>
      </c>
      <c r="N1138" t="s">
        <v>739</v>
      </c>
      <c r="O1138" t="s">
        <v>740</v>
      </c>
      <c r="P1138">
        <v>6824</v>
      </c>
      <c r="Q1138" t="s">
        <v>145</v>
      </c>
      <c r="R1138" t="s">
        <v>582</v>
      </c>
      <c r="S1138" t="s">
        <v>45</v>
      </c>
      <c r="T1138" t="s">
        <v>170</v>
      </c>
      <c r="U1138" t="s">
        <v>583</v>
      </c>
      <c r="V1138" s="3">
        <v>10.86</v>
      </c>
      <c r="W1138">
        <v>3</v>
      </c>
      <c r="X1138" s="2">
        <v>0</v>
      </c>
      <c r="Y1138" s="13">
        <v>5.1041999999999996</v>
      </c>
      <c r="Z1138" s="2">
        <f>Y1138/V1138</f>
        <v>0.47</v>
      </c>
    </row>
    <row r="1139" spans="1:26" x14ac:dyDescent="0.25">
      <c r="A1139">
        <v>2338</v>
      </c>
      <c r="B1139" t="s">
        <v>5221</v>
      </c>
      <c r="C1139" s="1">
        <v>41874</v>
      </c>
      <c r="D1139">
        <f>YEAR(C1139)</f>
        <v>2014</v>
      </c>
      <c r="E1139">
        <f>MONTH(C1139)</f>
        <v>8</v>
      </c>
      <c r="F1139" t="str">
        <f>TEXT(Table1[[#This Row],[Order Date]],"mmm")</f>
        <v>Aug</v>
      </c>
      <c r="G1139" t="str">
        <f>TEXT(Table1[[#This Row],[Order Date]],"ddd")</f>
        <v>Sat</v>
      </c>
      <c r="H1139" s="1">
        <v>41874</v>
      </c>
      <c r="I1139" t="s">
        <v>1276</v>
      </c>
      <c r="J1139" t="s">
        <v>2459</v>
      </c>
      <c r="K1139" t="s">
        <v>2460</v>
      </c>
      <c r="L1139" t="s">
        <v>25</v>
      </c>
      <c r="M1139" t="s">
        <v>26</v>
      </c>
      <c r="N1139" t="s">
        <v>263</v>
      </c>
      <c r="O1139" t="s">
        <v>264</v>
      </c>
      <c r="P1139">
        <v>10009</v>
      </c>
      <c r="Q1139" t="s">
        <v>145</v>
      </c>
      <c r="R1139" t="s">
        <v>5222</v>
      </c>
      <c r="S1139" t="s">
        <v>45</v>
      </c>
      <c r="T1139" t="s">
        <v>89</v>
      </c>
      <c r="U1139" t="s">
        <v>5223</v>
      </c>
      <c r="V1139" s="3">
        <v>25.92</v>
      </c>
      <c r="W1139">
        <v>4</v>
      </c>
      <c r="X1139" s="2">
        <v>0</v>
      </c>
      <c r="Y1139" s="13">
        <v>12.441599999999999</v>
      </c>
      <c r="Z1139" s="2">
        <f>Y1139/V1139</f>
        <v>0.47999999999999993</v>
      </c>
    </row>
    <row r="1140" spans="1:26" x14ac:dyDescent="0.25">
      <c r="A1140">
        <v>2340</v>
      </c>
      <c r="B1140" t="s">
        <v>5224</v>
      </c>
      <c r="C1140" s="1">
        <v>41870</v>
      </c>
      <c r="D1140">
        <f>YEAR(C1140)</f>
        <v>2014</v>
      </c>
      <c r="E1140">
        <f>MONTH(C1140)</f>
        <v>8</v>
      </c>
      <c r="F1140" t="str">
        <f>TEXT(Table1[[#This Row],[Order Date]],"mmm")</f>
        <v>Aug</v>
      </c>
      <c r="G1140" t="str">
        <f>TEXT(Table1[[#This Row],[Order Date]],"ddd")</f>
        <v>Tue</v>
      </c>
      <c r="H1140" s="1">
        <v>41875</v>
      </c>
      <c r="I1140" t="s">
        <v>49</v>
      </c>
      <c r="J1140" t="s">
        <v>5145</v>
      </c>
      <c r="K1140" t="s">
        <v>5146</v>
      </c>
      <c r="L1140" t="s">
        <v>25</v>
      </c>
      <c r="M1140" t="s">
        <v>26</v>
      </c>
      <c r="N1140" t="s">
        <v>490</v>
      </c>
      <c r="O1140" t="s">
        <v>491</v>
      </c>
      <c r="P1140">
        <v>43229</v>
      </c>
      <c r="Q1140" t="s">
        <v>145</v>
      </c>
      <c r="R1140" t="s">
        <v>395</v>
      </c>
      <c r="S1140" t="s">
        <v>45</v>
      </c>
      <c r="T1140" t="s">
        <v>67</v>
      </c>
      <c r="U1140" t="s">
        <v>396</v>
      </c>
      <c r="V1140" s="3">
        <v>10.72</v>
      </c>
      <c r="W1140">
        <v>2</v>
      </c>
      <c r="X1140" s="2">
        <v>0.2</v>
      </c>
      <c r="Y1140" s="13">
        <v>1.742</v>
      </c>
      <c r="Z1140" s="2">
        <f>Y1140/V1140</f>
        <v>0.16249999999999998</v>
      </c>
    </row>
    <row r="1141" spans="1:26" x14ac:dyDescent="0.25">
      <c r="A1141">
        <v>2341</v>
      </c>
      <c r="B1141" t="s">
        <v>5225</v>
      </c>
      <c r="C1141" s="1">
        <v>42684</v>
      </c>
      <c r="D1141">
        <f>YEAR(C1141)</f>
        <v>2016</v>
      </c>
      <c r="E1141">
        <f>MONTH(C1141)</f>
        <v>11</v>
      </c>
      <c r="F1141" t="str">
        <f>TEXT(Table1[[#This Row],[Order Date]],"mmm")</f>
        <v>Nov</v>
      </c>
      <c r="G1141" t="str">
        <f>TEXT(Table1[[#This Row],[Order Date]],"ddd")</f>
        <v>Thu</v>
      </c>
      <c r="H1141" s="1">
        <v>42689</v>
      </c>
      <c r="I1141" t="s">
        <v>49</v>
      </c>
      <c r="J1141" t="s">
        <v>2366</v>
      </c>
      <c r="K1141" t="s">
        <v>2367</v>
      </c>
      <c r="L1141" t="s">
        <v>25</v>
      </c>
      <c r="M1141" t="s">
        <v>26</v>
      </c>
      <c r="N1141" t="s">
        <v>2059</v>
      </c>
      <c r="O1141" t="s">
        <v>1258</v>
      </c>
      <c r="P1141">
        <v>31088</v>
      </c>
      <c r="Q1141" t="s">
        <v>29</v>
      </c>
      <c r="R1141" t="s">
        <v>3339</v>
      </c>
      <c r="S1141" t="s">
        <v>45</v>
      </c>
      <c r="T1141" t="s">
        <v>67</v>
      </c>
      <c r="U1141" t="s">
        <v>3340</v>
      </c>
      <c r="V1141" s="3">
        <v>41.86</v>
      </c>
      <c r="W1141">
        <v>7</v>
      </c>
      <c r="X1141" s="2">
        <v>0</v>
      </c>
      <c r="Y1141" s="13">
        <v>10.465</v>
      </c>
      <c r="Z1141" s="2">
        <f>Y1141/V1141</f>
        <v>0.25</v>
      </c>
    </row>
    <row r="1142" spans="1:26" x14ac:dyDescent="0.25">
      <c r="A1142">
        <v>2342</v>
      </c>
      <c r="B1142" t="s">
        <v>5226</v>
      </c>
      <c r="C1142" s="1">
        <v>42004</v>
      </c>
      <c r="D1142">
        <f>YEAR(C1142)</f>
        <v>2014</v>
      </c>
      <c r="E1142">
        <f>MONTH(C1142)</f>
        <v>12</v>
      </c>
      <c r="F1142" t="str">
        <f>TEXT(Table1[[#This Row],[Order Date]],"mmm")</f>
        <v>Dec</v>
      </c>
      <c r="G1142" t="str">
        <f>TEXT(Table1[[#This Row],[Order Date]],"ddd")</f>
        <v>Wed</v>
      </c>
      <c r="H1142" s="1">
        <v>42007</v>
      </c>
      <c r="I1142" t="s">
        <v>185</v>
      </c>
      <c r="J1142" t="s">
        <v>388</v>
      </c>
      <c r="K1142" t="s">
        <v>389</v>
      </c>
      <c r="L1142" t="s">
        <v>101</v>
      </c>
      <c r="M1142" t="s">
        <v>26</v>
      </c>
      <c r="N1142" t="s">
        <v>606</v>
      </c>
      <c r="O1142" t="s">
        <v>1231</v>
      </c>
      <c r="P1142">
        <v>2038</v>
      </c>
      <c r="Q1142" t="s">
        <v>145</v>
      </c>
      <c r="R1142" t="s">
        <v>5227</v>
      </c>
      <c r="S1142" t="s">
        <v>31</v>
      </c>
      <c r="T1142" t="s">
        <v>64</v>
      </c>
      <c r="U1142" t="s">
        <v>5228</v>
      </c>
      <c r="V1142" s="3">
        <v>63.2</v>
      </c>
      <c r="W1142">
        <v>5</v>
      </c>
      <c r="X1142" s="2">
        <v>0</v>
      </c>
      <c r="Y1142" s="13">
        <v>23.384</v>
      </c>
      <c r="Z1142" s="2">
        <f>Y1142/V1142</f>
        <v>0.37</v>
      </c>
    </row>
    <row r="1143" spans="1:26" x14ac:dyDescent="0.25">
      <c r="A1143">
        <v>2344</v>
      </c>
      <c r="B1143" t="s">
        <v>5229</v>
      </c>
      <c r="C1143" s="1">
        <v>41846</v>
      </c>
      <c r="D1143">
        <f>YEAR(C1143)</f>
        <v>2014</v>
      </c>
      <c r="E1143">
        <f>MONTH(C1143)</f>
        <v>7</v>
      </c>
      <c r="F1143" t="str">
        <f>TEXT(Table1[[#This Row],[Order Date]],"mmm")</f>
        <v>Jul</v>
      </c>
      <c r="G1143" t="str">
        <f>TEXT(Table1[[#This Row],[Order Date]],"ddd")</f>
        <v>Sat</v>
      </c>
      <c r="H1143" s="1">
        <v>41850</v>
      </c>
      <c r="I1143" t="s">
        <v>22</v>
      </c>
      <c r="J1143" t="s">
        <v>3991</v>
      </c>
      <c r="K1143" t="s">
        <v>3992</v>
      </c>
      <c r="L1143" t="s">
        <v>25</v>
      </c>
      <c r="M1143" t="s">
        <v>26</v>
      </c>
      <c r="N1143" t="s">
        <v>296</v>
      </c>
      <c r="O1143" t="s">
        <v>208</v>
      </c>
      <c r="P1143">
        <v>60623</v>
      </c>
      <c r="Q1143" t="s">
        <v>104</v>
      </c>
      <c r="R1143" t="s">
        <v>954</v>
      </c>
      <c r="S1143" t="s">
        <v>45</v>
      </c>
      <c r="T1143" t="s">
        <v>58</v>
      </c>
      <c r="U1143" t="s">
        <v>955</v>
      </c>
      <c r="V1143" s="3">
        <v>123.55200000000001</v>
      </c>
      <c r="W1143">
        <v>3</v>
      </c>
      <c r="X1143" s="2">
        <v>0.2</v>
      </c>
      <c r="Y1143" s="13">
        <v>-29.343599999999999</v>
      </c>
      <c r="Z1143" s="2">
        <f>Y1143/V1143</f>
        <v>-0.23749999999999999</v>
      </c>
    </row>
    <row r="1144" spans="1:26" x14ac:dyDescent="0.25">
      <c r="A1144">
        <v>2345</v>
      </c>
      <c r="B1144" t="s">
        <v>5230</v>
      </c>
      <c r="C1144" s="1">
        <v>42422</v>
      </c>
      <c r="D1144">
        <f>YEAR(C1144)</f>
        <v>2016</v>
      </c>
      <c r="E1144">
        <f>MONTH(C1144)</f>
        <v>2</v>
      </c>
      <c r="F1144" t="str">
        <f>TEXT(Table1[[#This Row],[Order Date]],"mmm")</f>
        <v>Feb</v>
      </c>
      <c r="G1144" t="str">
        <f>TEXT(Table1[[#This Row],[Order Date]],"ddd")</f>
        <v>Mon</v>
      </c>
      <c r="H1144" s="1">
        <v>42428</v>
      </c>
      <c r="I1144" t="s">
        <v>49</v>
      </c>
      <c r="J1144" t="s">
        <v>3158</v>
      </c>
      <c r="K1144" t="s">
        <v>3159</v>
      </c>
      <c r="L1144" t="s">
        <v>101</v>
      </c>
      <c r="M1144" t="s">
        <v>26</v>
      </c>
      <c r="N1144" t="s">
        <v>2512</v>
      </c>
      <c r="O1144" t="s">
        <v>113</v>
      </c>
      <c r="P1144">
        <v>53209</v>
      </c>
      <c r="Q1144" t="s">
        <v>104</v>
      </c>
      <c r="R1144" t="s">
        <v>5231</v>
      </c>
      <c r="S1144" t="s">
        <v>45</v>
      </c>
      <c r="T1144" t="s">
        <v>77</v>
      </c>
      <c r="U1144" t="s">
        <v>5232</v>
      </c>
      <c r="V1144" s="3">
        <v>490.32</v>
      </c>
      <c r="W1144">
        <v>9</v>
      </c>
      <c r="X1144" s="2">
        <v>0</v>
      </c>
      <c r="Y1144" s="13">
        <v>137.28960000000001</v>
      </c>
      <c r="Z1144" s="2">
        <f>Y1144/V1144</f>
        <v>0.28000000000000003</v>
      </c>
    </row>
    <row r="1145" spans="1:26" x14ac:dyDescent="0.25">
      <c r="A1145">
        <v>2346</v>
      </c>
      <c r="B1145" t="s">
        <v>5233</v>
      </c>
      <c r="C1145" s="1">
        <v>42442</v>
      </c>
      <c r="D1145">
        <f>YEAR(C1145)</f>
        <v>2016</v>
      </c>
      <c r="E1145">
        <f>MONTH(C1145)</f>
        <v>3</v>
      </c>
      <c r="F1145" t="str">
        <f>TEXT(Table1[[#This Row],[Order Date]],"mmm")</f>
        <v>Mar</v>
      </c>
      <c r="G1145" t="str">
        <f>TEXT(Table1[[#This Row],[Order Date]],"ddd")</f>
        <v>Sun</v>
      </c>
      <c r="H1145" s="1">
        <v>42447</v>
      </c>
      <c r="I1145" t="s">
        <v>49</v>
      </c>
      <c r="J1145" t="s">
        <v>2438</v>
      </c>
      <c r="K1145" t="s">
        <v>2439</v>
      </c>
      <c r="L1145" t="s">
        <v>25</v>
      </c>
      <c r="M1145" t="s">
        <v>26</v>
      </c>
      <c r="N1145" t="s">
        <v>671</v>
      </c>
      <c r="O1145" t="s">
        <v>103</v>
      </c>
      <c r="P1145">
        <v>78207</v>
      </c>
      <c r="Q1145" t="s">
        <v>104</v>
      </c>
      <c r="R1145" t="s">
        <v>690</v>
      </c>
      <c r="S1145" t="s">
        <v>45</v>
      </c>
      <c r="T1145" t="s">
        <v>89</v>
      </c>
      <c r="U1145" t="s">
        <v>5234</v>
      </c>
      <c r="V1145" s="3">
        <v>70.08</v>
      </c>
      <c r="W1145">
        <v>5</v>
      </c>
      <c r="X1145" s="2">
        <v>0.2</v>
      </c>
      <c r="Y1145" s="13">
        <v>24.527999999999999</v>
      </c>
      <c r="Z1145" s="2">
        <f>Y1145/V1145</f>
        <v>0.35</v>
      </c>
    </row>
    <row r="1146" spans="1:26" x14ac:dyDescent="0.25">
      <c r="A1146">
        <v>2349</v>
      </c>
      <c r="B1146" t="s">
        <v>5237</v>
      </c>
      <c r="C1146" s="1">
        <v>43071</v>
      </c>
      <c r="D1146">
        <f>YEAR(C1146)</f>
        <v>2017</v>
      </c>
      <c r="E1146">
        <f>MONTH(C1146)</f>
        <v>12</v>
      </c>
      <c r="F1146" t="str">
        <f>TEXT(Table1[[#This Row],[Order Date]],"mmm")</f>
        <v>Dec</v>
      </c>
      <c r="G1146" t="str">
        <f>TEXT(Table1[[#This Row],[Order Date]],"ddd")</f>
        <v>Sat</v>
      </c>
      <c r="H1146" s="1">
        <v>43072</v>
      </c>
      <c r="I1146" t="s">
        <v>1276</v>
      </c>
      <c r="J1146" t="s">
        <v>749</v>
      </c>
      <c r="K1146" t="s">
        <v>750</v>
      </c>
      <c r="L1146" t="s">
        <v>40</v>
      </c>
      <c r="M1146" t="s">
        <v>26</v>
      </c>
      <c r="N1146" t="s">
        <v>41</v>
      </c>
      <c r="O1146" t="s">
        <v>42</v>
      </c>
      <c r="P1146">
        <v>90032</v>
      </c>
      <c r="Q1146" t="s">
        <v>43</v>
      </c>
      <c r="R1146" t="s">
        <v>2390</v>
      </c>
      <c r="S1146" t="s">
        <v>45</v>
      </c>
      <c r="T1146" t="s">
        <v>74</v>
      </c>
      <c r="U1146" t="s">
        <v>2391</v>
      </c>
      <c r="V1146" s="3">
        <v>9.0239999999999991</v>
      </c>
      <c r="W1146">
        <v>6</v>
      </c>
      <c r="X1146" s="2">
        <v>0.2</v>
      </c>
      <c r="Y1146" s="13">
        <v>3.1583999999999999</v>
      </c>
      <c r="Z1146" s="2">
        <f>Y1146/V1146</f>
        <v>0.35000000000000003</v>
      </c>
    </row>
    <row r="1147" spans="1:26" x14ac:dyDescent="0.25">
      <c r="A1147">
        <v>2354</v>
      </c>
      <c r="B1147" t="s">
        <v>5240</v>
      </c>
      <c r="C1147" s="1">
        <v>42247</v>
      </c>
      <c r="D1147">
        <f>YEAR(C1147)</f>
        <v>2015</v>
      </c>
      <c r="E1147">
        <f>MONTH(C1147)</f>
        <v>8</v>
      </c>
      <c r="F1147" t="str">
        <f>TEXT(Table1[[#This Row],[Order Date]],"mmm")</f>
        <v>Aug</v>
      </c>
      <c r="G1147" t="str">
        <f>TEXT(Table1[[#This Row],[Order Date]],"ddd")</f>
        <v>Mon</v>
      </c>
      <c r="H1147" s="1">
        <v>42249</v>
      </c>
      <c r="I1147" t="s">
        <v>185</v>
      </c>
      <c r="J1147" t="s">
        <v>5241</v>
      </c>
      <c r="K1147" t="s">
        <v>5242</v>
      </c>
      <c r="L1147" t="s">
        <v>40</v>
      </c>
      <c r="M1147" t="s">
        <v>26</v>
      </c>
      <c r="N1147" t="s">
        <v>126</v>
      </c>
      <c r="O1147" t="s">
        <v>42</v>
      </c>
      <c r="P1147">
        <v>94122</v>
      </c>
      <c r="Q1147" t="s">
        <v>43</v>
      </c>
      <c r="R1147" t="s">
        <v>198</v>
      </c>
      <c r="S1147" t="s">
        <v>31</v>
      </c>
      <c r="T1147" t="s">
        <v>32</v>
      </c>
      <c r="U1147" t="s">
        <v>199</v>
      </c>
      <c r="V1147" s="3">
        <v>1552.8309999999999</v>
      </c>
      <c r="W1147">
        <v>7</v>
      </c>
      <c r="X1147" s="2">
        <v>0.15</v>
      </c>
      <c r="Y1147" s="13">
        <v>200.9546</v>
      </c>
      <c r="Z1147" s="2">
        <f>Y1147/V1147</f>
        <v>0.12941176470588237</v>
      </c>
    </row>
    <row r="1148" spans="1:26" x14ac:dyDescent="0.25">
      <c r="A1148">
        <v>2358</v>
      </c>
      <c r="B1148" t="s">
        <v>5247</v>
      </c>
      <c r="C1148" s="1">
        <v>41715</v>
      </c>
      <c r="D1148">
        <f>YEAR(C1148)</f>
        <v>2014</v>
      </c>
      <c r="E1148">
        <f>MONTH(C1148)</f>
        <v>3</v>
      </c>
      <c r="F1148" t="str">
        <f>TEXT(Table1[[#This Row],[Order Date]],"mmm")</f>
        <v>Mar</v>
      </c>
      <c r="G1148" t="str">
        <f>TEXT(Table1[[#This Row],[Order Date]],"ddd")</f>
        <v>Mon</v>
      </c>
      <c r="H1148" s="1">
        <v>41719</v>
      </c>
      <c r="I1148" t="s">
        <v>49</v>
      </c>
      <c r="J1148" t="s">
        <v>2370</v>
      </c>
      <c r="K1148" t="s">
        <v>2371</v>
      </c>
      <c r="L1148" t="s">
        <v>40</v>
      </c>
      <c r="M1148" t="s">
        <v>26</v>
      </c>
      <c r="N1148" t="s">
        <v>263</v>
      </c>
      <c r="O1148" t="s">
        <v>264</v>
      </c>
      <c r="P1148">
        <v>10024</v>
      </c>
      <c r="Q1148" t="s">
        <v>145</v>
      </c>
      <c r="R1148" t="s">
        <v>896</v>
      </c>
      <c r="S1148" t="s">
        <v>31</v>
      </c>
      <c r="T1148" t="s">
        <v>55</v>
      </c>
      <c r="U1148" t="s">
        <v>897</v>
      </c>
      <c r="V1148" s="3">
        <v>1579.7460000000001</v>
      </c>
      <c r="W1148">
        <v>7</v>
      </c>
      <c r="X1148" s="2">
        <v>0.4</v>
      </c>
      <c r="Y1148" s="13">
        <v>-447.59469999999999</v>
      </c>
      <c r="Z1148" s="2">
        <f>Y1148/V1148</f>
        <v>-0.28333333333333333</v>
      </c>
    </row>
    <row r="1149" spans="1:26" x14ac:dyDescent="0.25">
      <c r="A1149">
        <v>2363</v>
      </c>
      <c r="B1149" t="s">
        <v>5248</v>
      </c>
      <c r="C1149" s="1">
        <v>42841</v>
      </c>
      <c r="D1149">
        <f>YEAR(C1149)</f>
        <v>2017</v>
      </c>
      <c r="E1149">
        <f>MONTH(C1149)</f>
        <v>4</v>
      </c>
      <c r="F1149" t="str">
        <f>TEXT(Table1[[#This Row],[Order Date]],"mmm")</f>
        <v>Apr</v>
      </c>
      <c r="G1149" t="str">
        <f>TEXT(Table1[[#This Row],[Order Date]],"ddd")</f>
        <v>Sun</v>
      </c>
      <c r="H1149" s="1">
        <v>42845</v>
      </c>
      <c r="I1149" t="s">
        <v>49</v>
      </c>
      <c r="J1149" t="s">
        <v>1411</v>
      </c>
      <c r="K1149" t="s">
        <v>1412</v>
      </c>
      <c r="L1149" t="s">
        <v>25</v>
      </c>
      <c r="M1149" t="s">
        <v>26</v>
      </c>
      <c r="N1149" t="s">
        <v>490</v>
      </c>
      <c r="O1149" t="s">
        <v>491</v>
      </c>
      <c r="P1149">
        <v>43229</v>
      </c>
      <c r="Q1149" t="s">
        <v>145</v>
      </c>
      <c r="R1149" t="s">
        <v>5249</v>
      </c>
      <c r="S1149" t="s">
        <v>45</v>
      </c>
      <c r="T1149" t="s">
        <v>74</v>
      </c>
      <c r="U1149" t="s">
        <v>5250</v>
      </c>
      <c r="V1149" s="3">
        <v>13.71</v>
      </c>
      <c r="W1149">
        <v>5</v>
      </c>
      <c r="X1149" s="2">
        <v>0.7</v>
      </c>
      <c r="Y1149" s="13">
        <v>-10.054</v>
      </c>
      <c r="Z1149" s="2">
        <f>Y1149/V1149</f>
        <v>-0.73333333333333328</v>
      </c>
    </row>
    <row r="1150" spans="1:26" x14ac:dyDescent="0.25">
      <c r="A1150">
        <v>2364</v>
      </c>
      <c r="B1150" t="s">
        <v>5251</v>
      </c>
      <c r="C1150" s="1">
        <v>42442</v>
      </c>
      <c r="D1150">
        <f>YEAR(C1150)</f>
        <v>2016</v>
      </c>
      <c r="E1150">
        <f>MONTH(C1150)</f>
        <v>3</v>
      </c>
      <c r="F1150" t="str">
        <f>TEXT(Table1[[#This Row],[Order Date]],"mmm")</f>
        <v>Mar</v>
      </c>
      <c r="G1150" t="str">
        <f>TEXT(Table1[[#This Row],[Order Date]],"ddd")</f>
        <v>Sun</v>
      </c>
      <c r="H1150" s="1">
        <v>42447</v>
      </c>
      <c r="I1150" t="s">
        <v>49</v>
      </c>
      <c r="J1150" t="s">
        <v>1235</v>
      </c>
      <c r="K1150" t="s">
        <v>1236</v>
      </c>
      <c r="L1150" t="s">
        <v>101</v>
      </c>
      <c r="M1150" t="s">
        <v>26</v>
      </c>
      <c r="N1150" t="s">
        <v>2200</v>
      </c>
      <c r="O1150" t="s">
        <v>312</v>
      </c>
      <c r="P1150">
        <v>22980</v>
      </c>
      <c r="Q1150" t="s">
        <v>29</v>
      </c>
      <c r="R1150" t="s">
        <v>1687</v>
      </c>
      <c r="S1150" t="s">
        <v>31</v>
      </c>
      <c r="T1150" t="s">
        <v>64</v>
      </c>
      <c r="U1150" t="s">
        <v>1688</v>
      </c>
      <c r="V1150" s="3">
        <v>127.88</v>
      </c>
      <c r="W1150">
        <v>2</v>
      </c>
      <c r="X1150" s="2">
        <v>0</v>
      </c>
      <c r="Y1150" s="13">
        <v>40.921599999999998</v>
      </c>
      <c r="Z1150" s="2">
        <f>Y1150/V1150</f>
        <v>0.32</v>
      </c>
    </row>
    <row r="1151" spans="1:26" x14ac:dyDescent="0.25">
      <c r="A1151">
        <v>2367</v>
      </c>
      <c r="B1151" t="s">
        <v>5254</v>
      </c>
      <c r="C1151" s="1">
        <v>41967</v>
      </c>
      <c r="D1151">
        <f>YEAR(C1151)</f>
        <v>2014</v>
      </c>
      <c r="E1151">
        <f>MONTH(C1151)</f>
        <v>11</v>
      </c>
      <c r="F1151" t="str">
        <f>TEXT(Table1[[#This Row],[Order Date]],"mmm")</f>
        <v>Nov</v>
      </c>
      <c r="G1151" t="str">
        <f>TEXT(Table1[[#This Row],[Order Date]],"ddd")</f>
        <v>Mon</v>
      </c>
      <c r="H1151" s="1">
        <v>41969</v>
      </c>
      <c r="I1151" t="s">
        <v>22</v>
      </c>
      <c r="J1151" t="s">
        <v>4633</v>
      </c>
      <c r="K1151" t="s">
        <v>4634</v>
      </c>
      <c r="L1151" t="s">
        <v>25</v>
      </c>
      <c r="M1151" t="s">
        <v>26</v>
      </c>
      <c r="N1151" t="s">
        <v>5255</v>
      </c>
      <c r="O1151" t="s">
        <v>42</v>
      </c>
      <c r="P1151">
        <v>95823</v>
      </c>
      <c r="Q1151" t="s">
        <v>43</v>
      </c>
      <c r="R1151" t="s">
        <v>5256</v>
      </c>
      <c r="S1151" t="s">
        <v>31</v>
      </c>
      <c r="T1151" t="s">
        <v>35</v>
      </c>
      <c r="U1151" t="s">
        <v>5257</v>
      </c>
      <c r="V1151" s="3">
        <v>120.712</v>
      </c>
      <c r="W1151">
        <v>1</v>
      </c>
      <c r="X1151" s="2">
        <v>0.2</v>
      </c>
      <c r="Y1151" s="13">
        <v>-18.1068</v>
      </c>
      <c r="Z1151" s="2">
        <f>Y1151/V1151</f>
        <v>-0.15</v>
      </c>
    </row>
    <row r="1152" spans="1:26" x14ac:dyDescent="0.25">
      <c r="A1152">
        <v>2368</v>
      </c>
      <c r="B1152" t="s">
        <v>5258</v>
      </c>
      <c r="C1152" s="1">
        <v>42776</v>
      </c>
      <c r="D1152">
        <f>YEAR(C1152)</f>
        <v>2017</v>
      </c>
      <c r="E1152">
        <f>MONTH(C1152)</f>
        <v>2</v>
      </c>
      <c r="F1152" t="str">
        <f>TEXT(Table1[[#This Row],[Order Date]],"mmm")</f>
        <v>Feb</v>
      </c>
      <c r="G1152" t="str">
        <f>TEXT(Table1[[#This Row],[Order Date]],"ddd")</f>
        <v>Fri</v>
      </c>
      <c r="H1152" s="1">
        <v>42779</v>
      </c>
      <c r="I1152" t="s">
        <v>185</v>
      </c>
      <c r="J1152" t="s">
        <v>3591</v>
      </c>
      <c r="K1152" t="s">
        <v>3592</v>
      </c>
      <c r="L1152" t="s">
        <v>25</v>
      </c>
      <c r="M1152" t="s">
        <v>26</v>
      </c>
      <c r="N1152" t="s">
        <v>3144</v>
      </c>
      <c r="O1152" t="s">
        <v>2689</v>
      </c>
      <c r="P1152">
        <v>20735</v>
      </c>
      <c r="Q1152" t="s">
        <v>145</v>
      </c>
      <c r="R1152" t="s">
        <v>3875</v>
      </c>
      <c r="S1152" t="s">
        <v>45</v>
      </c>
      <c r="T1152" t="s">
        <v>89</v>
      </c>
      <c r="U1152" t="s">
        <v>3876</v>
      </c>
      <c r="V1152" s="3">
        <v>23.12</v>
      </c>
      <c r="W1152">
        <v>4</v>
      </c>
      <c r="X1152" s="2">
        <v>0</v>
      </c>
      <c r="Y1152" s="13">
        <v>11.328799999999999</v>
      </c>
      <c r="Z1152" s="2">
        <f>Y1152/V1152</f>
        <v>0.48999999999999994</v>
      </c>
    </row>
    <row r="1153" spans="1:26" x14ac:dyDescent="0.25">
      <c r="A1153">
        <v>2369</v>
      </c>
      <c r="B1153" t="s">
        <v>5259</v>
      </c>
      <c r="C1153" s="1">
        <v>42636</v>
      </c>
      <c r="D1153">
        <f>YEAR(C1153)</f>
        <v>2016</v>
      </c>
      <c r="E1153">
        <f>MONTH(C1153)</f>
        <v>9</v>
      </c>
      <c r="F1153" t="str">
        <f>TEXT(Table1[[#This Row],[Order Date]],"mmm")</f>
        <v>Sep</v>
      </c>
      <c r="G1153" t="str">
        <f>TEXT(Table1[[#This Row],[Order Date]],"ddd")</f>
        <v>Fri</v>
      </c>
      <c r="H1153" s="1">
        <v>42640</v>
      </c>
      <c r="I1153" t="s">
        <v>49</v>
      </c>
      <c r="J1153" t="s">
        <v>1069</v>
      </c>
      <c r="K1153" t="s">
        <v>1070</v>
      </c>
      <c r="L1153" t="s">
        <v>40</v>
      </c>
      <c r="M1153" t="s">
        <v>26</v>
      </c>
      <c r="N1153" t="s">
        <v>739</v>
      </c>
      <c r="O1153" t="s">
        <v>491</v>
      </c>
      <c r="P1153">
        <v>45014</v>
      </c>
      <c r="Q1153" t="s">
        <v>145</v>
      </c>
      <c r="R1153" t="s">
        <v>5260</v>
      </c>
      <c r="S1153" t="s">
        <v>31</v>
      </c>
      <c r="T1153" t="s">
        <v>64</v>
      </c>
      <c r="U1153" t="s">
        <v>5261</v>
      </c>
      <c r="V1153" s="3">
        <v>532.70399999999995</v>
      </c>
      <c r="W1153">
        <v>6</v>
      </c>
      <c r="X1153" s="2">
        <v>0.2</v>
      </c>
      <c r="Y1153" s="13">
        <v>-26.635200000000001</v>
      </c>
      <c r="Z1153" s="2">
        <f>Y1153/V1153</f>
        <v>-5.000000000000001E-2</v>
      </c>
    </row>
    <row r="1154" spans="1:26" x14ac:dyDescent="0.25">
      <c r="A1154">
        <v>2371</v>
      </c>
      <c r="B1154" t="s">
        <v>5264</v>
      </c>
      <c r="C1154" s="1">
        <v>42923</v>
      </c>
      <c r="D1154">
        <f>YEAR(C1154)</f>
        <v>2017</v>
      </c>
      <c r="E1154">
        <f>MONTH(C1154)</f>
        <v>7</v>
      </c>
      <c r="F1154" t="str">
        <f>TEXT(Table1[[#This Row],[Order Date]],"mmm")</f>
        <v>Jul</v>
      </c>
      <c r="G1154" t="str">
        <f>TEXT(Table1[[#This Row],[Order Date]],"ddd")</f>
        <v>Fri</v>
      </c>
      <c r="H1154" s="1">
        <v>42925</v>
      </c>
      <c r="I1154" t="s">
        <v>22</v>
      </c>
      <c r="J1154" t="s">
        <v>1460</v>
      </c>
      <c r="K1154" t="s">
        <v>1461</v>
      </c>
      <c r="L1154" t="s">
        <v>40</v>
      </c>
      <c r="M1154" t="s">
        <v>26</v>
      </c>
      <c r="N1154" t="s">
        <v>1385</v>
      </c>
      <c r="O1154" t="s">
        <v>1386</v>
      </c>
      <c r="P1154">
        <v>2886</v>
      </c>
      <c r="Q1154" t="s">
        <v>145</v>
      </c>
      <c r="R1154" t="s">
        <v>2779</v>
      </c>
      <c r="S1154" t="s">
        <v>70</v>
      </c>
      <c r="T1154" t="s">
        <v>158</v>
      </c>
      <c r="U1154" t="s">
        <v>2780</v>
      </c>
      <c r="V1154" s="3">
        <v>252</v>
      </c>
      <c r="W1154">
        <v>4</v>
      </c>
      <c r="X1154" s="2">
        <v>0</v>
      </c>
      <c r="Y1154" s="13">
        <v>93.24</v>
      </c>
      <c r="Z1154" s="2">
        <f>Y1154/V1154</f>
        <v>0.37</v>
      </c>
    </row>
    <row r="1155" spans="1:26" x14ac:dyDescent="0.25">
      <c r="A1155">
        <v>2372</v>
      </c>
      <c r="B1155" t="s">
        <v>5265</v>
      </c>
      <c r="C1155" s="1">
        <v>42558</v>
      </c>
      <c r="D1155">
        <f>YEAR(C1155)</f>
        <v>2016</v>
      </c>
      <c r="E1155">
        <f>MONTH(C1155)</f>
        <v>7</v>
      </c>
      <c r="F1155" t="str">
        <f>TEXT(Table1[[#This Row],[Order Date]],"mmm")</f>
        <v>Jul</v>
      </c>
      <c r="G1155" t="str">
        <f>TEXT(Table1[[#This Row],[Order Date]],"ddd")</f>
        <v>Thu</v>
      </c>
      <c r="H1155" s="1">
        <v>42562</v>
      </c>
      <c r="I1155" t="s">
        <v>22</v>
      </c>
      <c r="J1155" t="s">
        <v>2373</v>
      </c>
      <c r="K1155" t="s">
        <v>2374</v>
      </c>
      <c r="L1155" t="s">
        <v>40</v>
      </c>
      <c r="M1155" t="s">
        <v>26</v>
      </c>
      <c r="N1155" t="s">
        <v>449</v>
      </c>
      <c r="O1155" t="s">
        <v>208</v>
      </c>
      <c r="P1155">
        <v>60505</v>
      </c>
      <c r="Q1155" t="s">
        <v>104</v>
      </c>
      <c r="R1155" t="s">
        <v>4514</v>
      </c>
      <c r="S1155" t="s">
        <v>31</v>
      </c>
      <c r="T1155" t="s">
        <v>64</v>
      </c>
      <c r="U1155" t="s">
        <v>4515</v>
      </c>
      <c r="V1155" s="3">
        <v>60.287999999999997</v>
      </c>
      <c r="W1155">
        <v>8</v>
      </c>
      <c r="X1155" s="2">
        <v>0.6</v>
      </c>
      <c r="Y1155" s="13">
        <v>-27.1296</v>
      </c>
      <c r="Z1155" s="2">
        <f>Y1155/V1155</f>
        <v>-0.45</v>
      </c>
    </row>
    <row r="1156" spans="1:26" x14ac:dyDescent="0.25">
      <c r="A1156">
        <v>2376</v>
      </c>
      <c r="B1156" t="s">
        <v>5268</v>
      </c>
      <c r="C1156" s="1">
        <v>42759</v>
      </c>
      <c r="D1156">
        <f>YEAR(C1156)</f>
        <v>2017</v>
      </c>
      <c r="E1156">
        <f>MONTH(C1156)</f>
        <v>1</v>
      </c>
      <c r="F1156" t="str">
        <f>TEXT(Table1[[#This Row],[Order Date]],"mmm")</f>
        <v>Jan</v>
      </c>
      <c r="G1156" t="str">
        <f>TEXT(Table1[[#This Row],[Order Date]],"ddd")</f>
        <v>Tue</v>
      </c>
      <c r="H1156" s="1">
        <v>42765</v>
      </c>
      <c r="I1156" t="s">
        <v>49</v>
      </c>
      <c r="J1156" t="s">
        <v>1964</v>
      </c>
      <c r="K1156" t="s">
        <v>1965</v>
      </c>
      <c r="L1156" t="s">
        <v>25</v>
      </c>
      <c r="M1156" t="s">
        <v>26</v>
      </c>
      <c r="N1156" t="s">
        <v>3699</v>
      </c>
      <c r="O1156" t="s">
        <v>1258</v>
      </c>
      <c r="P1156">
        <v>30080</v>
      </c>
      <c r="Q1156" t="s">
        <v>29</v>
      </c>
      <c r="R1156" t="s">
        <v>3702</v>
      </c>
      <c r="S1156" t="s">
        <v>45</v>
      </c>
      <c r="T1156" t="s">
        <v>266</v>
      </c>
      <c r="U1156" t="s">
        <v>3703</v>
      </c>
      <c r="V1156" s="3">
        <v>5.67</v>
      </c>
      <c r="W1156">
        <v>3</v>
      </c>
      <c r="X1156" s="2">
        <v>0</v>
      </c>
      <c r="Y1156" s="13">
        <v>0.1134</v>
      </c>
      <c r="Z1156" s="2">
        <f>Y1156/V1156</f>
        <v>0.02</v>
      </c>
    </row>
    <row r="1157" spans="1:26" x14ac:dyDescent="0.25">
      <c r="A1157">
        <v>2377</v>
      </c>
      <c r="B1157" t="s">
        <v>5269</v>
      </c>
      <c r="C1157" s="1">
        <v>41870</v>
      </c>
      <c r="D1157">
        <f>YEAR(C1157)</f>
        <v>2014</v>
      </c>
      <c r="E1157">
        <f>MONTH(C1157)</f>
        <v>8</v>
      </c>
      <c r="F1157" t="str">
        <f>TEXT(Table1[[#This Row],[Order Date]],"mmm")</f>
        <v>Aug</v>
      </c>
      <c r="G1157" t="str">
        <f>TEXT(Table1[[#This Row],[Order Date]],"ddd")</f>
        <v>Tue</v>
      </c>
      <c r="H1157" s="1">
        <v>41872</v>
      </c>
      <c r="I1157" t="s">
        <v>22</v>
      </c>
      <c r="J1157" t="s">
        <v>3886</v>
      </c>
      <c r="K1157" t="s">
        <v>3887</v>
      </c>
      <c r="L1157" t="s">
        <v>25</v>
      </c>
      <c r="M1157" t="s">
        <v>26</v>
      </c>
      <c r="N1157" t="s">
        <v>490</v>
      </c>
      <c r="O1157" t="s">
        <v>491</v>
      </c>
      <c r="P1157">
        <v>43229</v>
      </c>
      <c r="Q1157" t="s">
        <v>145</v>
      </c>
      <c r="R1157" t="s">
        <v>4869</v>
      </c>
      <c r="S1157" t="s">
        <v>45</v>
      </c>
      <c r="T1157" t="s">
        <v>74</v>
      </c>
      <c r="U1157" t="s">
        <v>4870</v>
      </c>
      <c r="V1157" s="3">
        <v>76.775999999999996</v>
      </c>
      <c r="W1157">
        <v>4</v>
      </c>
      <c r="X1157" s="2">
        <v>0.7</v>
      </c>
      <c r="Y1157" s="13">
        <v>-58.861600000000003</v>
      </c>
      <c r="Z1157" s="2">
        <f>Y1157/V1157</f>
        <v>-0.76666666666666672</v>
      </c>
    </row>
    <row r="1158" spans="1:26" x14ac:dyDescent="0.25">
      <c r="A1158">
        <v>2379</v>
      </c>
      <c r="B1158" t="s">
        <v>5272</v>
      </c>
      <c r="C1158" s="1">
        <v>42344</v>
      </c>
      <c r="D1158">
        <f>YEAR(C1158)</f>
        <v>2015</v>
      </c>
      <c r="E1158">
        <f>MONTH(C1158)</f>
        <v>12</v>
      </c>
      <c r="F1158" t="str">
        <f>TEXT(Table1[[#This Row],[Order Date]],"mmm")</f>
        <v>Dec</v>
      </c>
      <c r="G1158" t="str">
        <f>TEXT(Table1[[#This Row],[Order Date]],"ddd")</f>
        <v>Sun</v>
      </c>
      <c r="H1158" s="1">
        <v>42349</v>
      </c>
      <c r="I1158" t="s">
        <v>49</v>
      </c>
      <c r="J1158" t="s">
        <v>3721</v>
      </c>
      <c r="K1158" t="s">
        <v>3722</v>
      </c>
      <c r="L1158" t="s">
        <v>101</v>
      </c>
      <c r="M1158" t="s">
        <v>26</v>
      </c>
      <c r="N1158" t="s">
        <v>5273</v>
      </c>
      <c r="O1158" t="s">
        <v>42</v>
      </c>
      <c r="P1158">
        <v>91360</v>
      </c>
      <c r="Q1158" t="s">
        <v>43</v>
      </c>
      <c r="R1158" t="s">
        <v>4923</v>
      </c>
      <c r="S1158" t="s">
        <v>45</v>
      </c>
      <c r="T1158" t="s">
        <v>89</v>
      </c>
      <c r="U1158" t="s">
        <v>4924</v>
      </c>
      <c r="V1158" s="3">
        <v>32.75</v>
      </c>
      <c r="W1158">
        <v>5</v>
      </c>
      <c r="X1158" s="2">
        <v>0</v>
      </c>
      <c r="Y1158" s="13">
        <v>15.065</v>
      </c>
      <c r="Z1158" s="2">
        <f>Y1158/V1158</f>
        <v>0.45999999999999996</v>
      </c>
    </row>
    <row r="1159" spans="1:26" x14ac:dyDescent="0.25">
      <c r="A1159">
        <v>2380</v>
      </c>
      <c r="B1159" t="s">
        <v>5274</v>
      </c>
      <c r="C1159" s="1">
        <v>42496</v>
      </c>
      <c r="D1159">
        <f>YEAR(C1159)</f>
        <v>2016</v>
      </c>
      <c r="E1159">
        <f>MONTH(C1159)</f>
        <v>5</v>
      </c>
      <c r="F1159" t="str">
        <f>TEXT(Table1[[#This Row],[Order Date]],"mmm")</f>
        <v>May</v>
      </c>
      <c r="G1159" t="str">
        <f>TEXT(Table1[[#This Row],[Order Date]],"ddd")</f>
        <v>Fri</v>
      </c>
      <c r="H1159" s="1">
        <v>42500</v>
      </c>
      <c r="I1159" t="s">
        <v>49</v>
      </c>
      <c r="J1159" t="s">
        <v>4414</v>
      </c>
      <c r="K1159" t="s">
        <v>4415</v>
      </c>
      <c r="L1159" t="s">
        <v>101</v>
      </c>
      <c r="M1159" t="s">
        <v>26</v>
      </c>
      <c r="N1159" t="s">
        <v>2582</v>
      </c>
      <c r="O1159" t="s">
        <v>491</v>
      </c>
      <c r="P1159">
        <v>44052</v>
      </c>
      <c r="Q1159" t="s">
        <v>145</v>
      </c>
      <c r="R1159" t="s">
        <v>1851</v>
      </c>
      <c r="S1159" t="s">
        <v>45</v>
      </c>
      <c r="T1159" t="s">
        <v>266</v>
      </c>
      <c r="U1159" t="s">
        <v>1852</v>
      </c>
      <c r="V1159" s="3">
        <v>7.2160000000000002</v>
      </c>
      <c r="W1159">
        <v>2</v>
      </c>
      <c r="X1159" s="2">
        <v>0.2</v>
      </c>
      <c r="Y1159" s="13">
        <v>1.7138</v>
      </c>
      <c r="Z1159" s="2">
        <f>Y1159/V1159</f>
        <v>0.23749999999999999</v>
      </c>
    </row>
    <row r="1160" spans="1:26" x14ac:dyDescent="0.25">
      <c r="A1160">
        <v>2383</v>
      </c>
      <c r="B1160" t="s">
        <v>5278</v>
      </c>
      <c r="C1160" s="1">
        <v>42819</v>
      </c>
      <c r="D1160">
        <f>YEAR(C1160)</f>
        <v>2017</v>
      </c>
      <c r="E1160">
        <f>MONTH(C1160)</f>
        <v>3</v>
      </c>
      <c r="F1160" t="str">
        <f>TEXT(Table1[[#This Row],[Order Date]],"mmm")</f>
        <v>Mar</v>
      </c>
      <c r="G1160" t="str">
        <f>TEXT(Table1[[#This Row],[Order Date]],"ddd")</f>
        <v>Sat</v>
      </c>
      <c r="H1160" s="1">
        <v>42820</v>
      </c>
      <c r="I1160" t="s">
        <v>185</v>
      </c>
      <c r="J1160" t="s">
        <v>5279</v>
      </c>
      <c r="K1160" t="s">
        <v>5280</v>
      </c>
      <c r="L1160" t="s">
        <v>25</v>
      </c>
      <c r="M1160" t="s">
        <v>26</v>
      </c>
      <c r="N1160" t="s">
        <v>3403</v>
      </c>
      <c r="O1160" t="s">
        <v>42</v>
      </c>
      <c r="P1160">
        <v>93727</v>
      </c>
      <c r="Q1160" t="s">
        <v>43</v>
      </c>
      <c r="R1160" t="s">
        <v>5281</v>
      </c>
      <c r="S1160" t="s">
        <v>45</v>
      </c>
      <c r="T1160" t="s">
        <v>77</v>
      </c>
      <c r="U1160" t="s">
        <v>5282</v>
      </c>
      <c r="V1160" s="3">
        <v>176.04</v>
      </c>
      <c r="W1160">
        <v>4</v>
      </c>
      <c r="X1160" s="2">
        <v>0</v>
      </c>
      <c r="Y1160" s="13">
        <v>45.770400000000002</v>
      </c>
      <c r="Z1160" s="2">
        <f>Y1160/V1160</f>
        <v>0.26</v>
      </c>
    </row>
    <row r="1161" spans="1:26" x14ac:dyDescent="0.25">
      <c r="A1161">
        <v>2388</v>
      </c>
      <c r="B1161" t="s">
        <v>5288</v>
      </c>
      <c r="C1161" s="1">
        <v>42350</v>
      </c>
      <c r="D1161">
        <f>YEAR(C1161)</f>
        <v>2015</v>
      </c>
      <c r="E1161">
        <f>MONTH(C1161)</f>
        <v>12</v>
      </c>
      <c r="F1161" t="str">
        <f>TEXT(Table1[[#This Row],[Order Date]],"mmm")</f>
        <v>Dec</v>
      </c>
      <c r="G1161" t="str">
        <f>TEXT(Table1[[#This Row],[Order Date]],"ddd")</f>
        <v>Sat</v>
      </c>
      <c r="H1161" s="1">
        <v>42353</v>
      </c>
      <c r="I1161" t="s">
        <v>185</v>
      </c>
      <c r="J1161" t="s">
        <v>5045</v>
      </c>
      <c r="K1161" t="s">
        <v>5046</v>
      </c>
      <c r="L1161" t="s">
        <v>25</v>
      </c>
      <c r="M1161" t="s">
        <v>26</v>
      </c>
      <c r="N1161" t="s">
        <v>941</v>
      </c>
      <c r="O1161" t="s">
        <v>42</v>
      </c>
      <c r="P1161">
        <v>92105</v>
      </c>
      <c r="Q1161" t="s">
        <v>43</v>
      </c>
      <c r="R1161" t="s">
        <v>5289</v>
      </c>
      <c r="S1161" t="s">
        <v>45</v>
      </c>
      <c r="T1161" t="s">
        <v>266</v>
      </c>
      <c r="U1161" t="s">
        <v>556</v>
      </c>
      <c r="V1161" s="3">
        <v>7.86</v>
      </c>
      <c r="W1161">
        <v>2</v>
      </c>
      <c r="X1161" s="2">
        <v>0</v>
      </c>
      <c r="Y1161" s="13">
        <v>3.6156000000000001</v>
      </c>
      <c r="Z1161" s="2">
        <f>Y1161/V1161</f>
        <v>0.46</v>
      </c>
    </row>
    <row r="1162" spans="1:26" x14ac:dyDescent="0.25">
      <c r="A1162">
        <v>2390</v>
      </c>
      <c r="B1162" t="s">
        <v>5292</v>
      </c>
      <c r="C1162" s="1">
        <v>42344</v>
      </c>
      <c r="D1162">
        <f>YEAR(C1162)</f>
        <v>2015</v>
      </c>
      <c r="E1162">
        <f>MONTH(C1162)</f>
        <v>12</v>
      </c>
      <c r="F1162" t="str">
        <f>TEXT(Table1[[#This Row],[Order Date]],"mmm")</f>
        <v>Dec</v>
      </c>
      <c r="G1162" t="str">
        <f>TEXT(Table1[[#This Row],[Order Date]],"ddd")</f>
        <v>Sun</v>
      </c>
      <c r="H1162" s="1">
        <v>42348</v>
      </c>
      <c r="I1162" t="s">
        <v>49</v>
      </c>
      <c r="J1162" t="s">
        <v>5293</v>
      </c>
      <c r="K1162" t="s">
        <v>5294</v>
      </c>
      <c r="L1162" t="s">
        <v>25</v>
      </c>
      <c r="M1162" t="s">
        <v>26</v>
      </c>
      <c r="N1162" t="s">
        <v>263</v>
      </c>
      <c r="O1162" t="s">
        <v>264</v>
      </c>
      <c r="P1162">
        <v>10009</v>
      </c>
      <c r="Q1162" t="s">
        <v>145</v>
      </c>
      <c r="R1162" t="s">
        <v>5295</v>
      </c>
      <c r="S1162" t="s">
        <v>45</v>
      </c>
      <c r="T1162" t="s">
        <v>89</v>
      </c>
      <c r="U1162" t="s">
        <v>5296</v>
      </c>
      <c r="V1162" s="3">
        <v>6.48</v>
      </c>
      <c r="W1162">
        <v>1</v>
      </c>
      <c r="X1162" s="2">
        <v>0</v>
      </c>
      <c r="Y1162" s="13">
        <v>3.1103999999999998</v>
      </c>
      <c r="Z1162" s="2">
        <f>Y1162/V1162</f>
        <v>0.47999999999999993</v>
      </c>
    </row>
    <row r="1163" spans="1:26" x14ac:dyDescent="0.25">
      <c r="A1163">
        <v>2394</v>
      </c>
      <c r="B1163" t="s">
        <v>5301</v>
      </c>
      <c r="C1163" s="1">
        <v>42446</v>
      </c>
      <c r="D1163">
        <f>YEAR(C1163)</f>
        <v>2016</v>
      </c>
      <c r="E1163">
        <f>MONTH(C1163)</f>
        <v>3</v>
      </c>
      <c r="F1163" t="str">
        <f>TEXT(Table1[[#This Row],[Order Date]],"mmm")</f>
        <v>Mar</v>
      </c>
      <c r="G1163" t="str">
        <f>TEXT(Table1[[#This Row],[Order Date]],"ddd")</f>
        <v>Thu</v>
      </c>
      <c r="H1163" s="1">
        <v>42452</v>
      </c>
      <c r="I1163" t="s">
        <v>49</v>
      </c>
      <c r="J1163" t="s">
        <v>3186</v>
      </c>
      <c r="K1163" t="s">
        <v>3187</v>
      </c>
      <c r="L1163" t="s">
        <v>25</v>
      </c>
      <c r="M1163" t="s">
        <v>26</v>
      </c>
      <c r="N1163" t="s">
        <v>5302</v>
      </c>
      <c r="O1163" t="s">
        <v>1231</v>
      </c>
      <c r="P1163">
        <v>2148</v>
      </c>
      <c r="Q1163" t="s">
        <v>145</v>
      </c>
      <c r="R1163" t="s">
        <v>1538</v>
      </c>
      <c r="S1163" t="s">
        <v>45</v>
      </c>
      <c r="T1163" t="s">
        <v>67</v>
      </c>
      <c r="U1163" t="s">
        <v>1539</v>
      </c>
      <c r="V1163" s="3">
        <v>39.68</v>
      </c>
      <c r="W1163">
        <v>2</v>
      </c>
      <c r="X1163" s="2">
        <v>0</v>
      </c>
      <c r="Y1163" s="13">
        <v>10.316800000000001</v>
      </c>
      <c r="Z1163" s="2">
        <f>Y1163/V1163</f>
        <v>0.26</v>
      </c>
    </row>
    <row r="1164" spans="1:26" x14ac:dyDescent="0.25">
      <c r="A1164">
        <v>2395</v>
      </c>
      <c r="B1164" t="s">
        <v>5303</v>
      </c>
      <c r="C1164" s="1">
        <v>42322</v>
      </c>
      <c r="D1164">
        <f>YEAR(C1164)</f>
        <v>2015</v>
      </c>
      <c r="E1164">
        <f>MONTH(C1164)</f>
        <v>11</v>
      </c>
      <c r="F1164" t="str">
        <f>TEXT(Table1[[#This Row],[Order Date]],"mmm")</f>
        <v>Nov</v>
      </c>
      <c r="G1164" t="str">
        <f>TEXT(Table1[[#This Row],[Order Date]],"ddd")</f>
        <v>Sat</v>
      </c>
      <c r="H1164" s="1">
        <v>42327</v>
      </c>
      <c r="I1164" t="s">
        <v>49</v>
      </c>
      <c r="J1164" t="s">
        <v>5152</v>
      </c>
      <c r="K1164" t="s">
        <v>5153</v>
      </c>
      <c r="L1164" t="s">
        <v>40</v>
      </c>
      <c r="M1164" t="s">
        <v>26</v>
      </c>
      <c r="N1164" t="s">
        <v>263</v>
      </c>
      <c r="O1164" t="s">
        <v>264</v>
      </c>
      <c r="P1164">
        <v>10035</v>
      </c>
      <c r="Q1164" t="s">
        <v>145</v>
      </c>
      <c r="R1164" t="s">
        <v>4695</v>
      </c>
      <c r="S1164" t="s">
        <v>70</v>
      </c>
      <c r="T1164" t="s">
        <v>158</v>
      </c>
      <c r="U1164" t="s">
        <v>4696</v>
      </c>
      <c r="V1164" s="3">
        <v>37.6</v>
      </c>
      <c r="W1164">
        <v>2</v>
      </c>
      <c r="X1164" s="2">
        <v>0</v>
      </c>
      <c r="Y1164" s="13">
        <v>2.2559999999999998</v>
      </c>
      <c r="Z1164" s="2">
        <f>Y1164/V1164</f>
        <v>5.9999999999999991E-2</v>
      </c>
    </row>
    <row r="1165" spans="1:26" x14ac:dyDescent="0.25">
      <c r="A1165">
        <v>2398</v>
      </c>
      <c r="B1165" t="s">
        <v>5304</v>
      </c>
      <c r="C1165" s="1">
        <v>42961</v>
      </c>
      <c r="D1165">
        <f>YEAR(C1165)</f>
        <v>2017</v>
      </c>
      <c r="E1165">
        <f>MONTH(C1165)</f>
        <v>8</v>
      </c>
      <c r="F1165" t="str">
        <f>TEXT(Table1[[#This Row],[Order Date]],"mmm")</f>
        <v>Aug</v>
      </c>
      <c r="G1165" t="str">
        <f>TEXT(Table1[[#This Row],[Order Date]],"ddd")</f>
        <v>Mon</v>
      </c>
      <c r="H1165" s="1">
        <v>42963</v>
      </c>
      <c r="I1165" t="s">
        <v>22</v>
      </c>
      <c r="J1165" t="s">
        <v>3401</v>
      </c>
      <c r="K1165" t="s">
        <v>3402</v>
      </c>
      <c r="L1165" t="s">
        <v>25</v>
      </c>
      <c r="M1165" t="s">
        <v>26</v>
      </c>
      <c r="N1165" t="s">
        <v>126</v>
      </c>
      <c r="O1165" t="s">
        <v>42</v>
      </c>
      <c r="P1165">
        <v>94109</v>
      </c>
      <c r="Q1165" t="s">
        <v>43</v>
      </c>
      <c r="R1165" t="s">
        <v>2864</v>
      </c>
      <c r="S1165" t="s">
        <v>45</v>
      </c>
      <c r="T1165" t="s">
        <v>46</v>
      </c>
      <c r="U1165" t="s">
        <v>2865</v>
      </c>
      <c r="V1165" s="3">
        <v>5.76</v>
      </c>
      <c r="W1165">
        <v>2</v>
      </c>
      <c r="X1165" s="2">
        <v>0</v>
      </c>
      <c r="Y1165" s="13">
        <v>2.8224</v>
      </c>
      <c r="Z1165" s="2">
        <f>Y1165/V1165</f>
        <v>0.49000000000000005</v>
      </c>
    </row>
    <row r="1166" spans="1:26" x14ac:dyDescent="0.25">
      <c r="A1166">
        <v>2400</v>
      </c>
      <c r="B1166" t="s">
        <v>5305</v>
      </c>
      <c r="C1166" s="1">
        <v>42987</v>
      </c>
      <c r="D1166">
        <f>YEAR(C1166)</f>
        <v>2017</v>
      </c>
      <c r="E1166">
        <f>MONTH(C1166)</f>
        <v>9</v>
      </c>
      <c r="F1166" t="str">
        <f>TEXT(Table1[[#This Row],[Order Date]],"mmm")</f>
        <v>Sep</v>
      </c>
      <c r="G1166" t="str">
        <f>TEXT(Table1[[#This Row],[Order Date]],"ddd")</f>
        <v>Sat</v>
      </c>
      <c r="H1166" s="1">
        <v>42993</v>
      </c>
      <c r="I1166" t="s">
        <v>49</v>
      </c>
      <c r="J1166" t="s">
        <v>973</v>
      </c>
      <c r="K1166" t="s">
        <v>974</v>
      </c>
      <c r="L1166" t="s">
        <v>40</v>
      </c>
      <c r="M1166" t="s">
        <v>26</v>
      </c>
      <c r="N1166" t="s">
        <v>2541</v>
      </c>
      <c r="O1166" t="s">
        <v>376</v>
      </c>
      <c r="P1166">
        <v>29501</v>
      </c>
      <c r="Q1166" t="s">
        <v>29</v>
      </c>
      <c r="R1166" t="s">
        <v>1662</v>
      </c>
      <c r="S1166" t="s">
        <v>45</v>
      </c>
      <c r="T1166" t="s">
        <v>58</v>
      </c>
      <c r="U1166" t="s">
        <v>1663</v>
      </c>
      <c r="V1166" s="3">
        <v>628.80999999999995</v>
      </c>
      <c r="W1166">
        <v>7</v>
      </c>
      <c r="X1166" s="2">
        <v>0</v>
      </c>
      <c r="Y1166" s="13">
        <v>12.5762</v>
      </c>
      <c r="Z1166" s="2">
        <f>Y1166/V1166</f>
        <v>0.02</v>
      </c>
    </row>
    <row r="1167" spans="1:26" x14ac:dyDescent="0.25">
      <c r="A1167">
        <v>2402</v>
      </c>
      <c r="B1167" t="s">
        <v>5306</v>
      </c>
      <c r="C1167" s="1">
        <v>42826</v>
      </c>
      <c r="D1167">
        <f>YEAR(C1167)</f>
        <v>2017</v>
      </c>
      <c r="E1167">
        <f>MONTH(C1167)</f>
        <v>4</v>
      </c>
      <c r="F1167" t="str">
        <f>TEXT(Table1[[#This Row],[Order Date]],"mmm")</f>
        <v>Apr</v>
      </c>
      <c r="G1167" t="str">
        <f>TEXT(Table1[[#This Row],[Order Date]],"ddd")</f>
        <v>Sat</v>
      </c>
      <c r="H1167" s="1">
        <v>42829</v>
      </c>
      <c r="I1167" t="s">
        <v>22</v>
      </c>
      <c r="J1167" t="s">
        <v>4589</v>
      </c>
      <c r="K1167" t="s">
        <v>4590</v>
      </c>
      <c r="L1167" t="s">
        <v>25</v>
      </c>
      <c r="M1167" t="s">
        <v>26</v>
      </c>
      <c r="N1167" t="s">
        <v>311</v>
      </c>
      <c r="O1167" t="s">
        <v>590</v>
      </c>
      <c r="P1167">
        <v>65807</v>
      </c>
      <c r="Q1167" t="s">
        <v>104</v>
      </c>
      <c r="R1167" t="s">
        <v>3638</v>
      </c>
      <c r="S1167" t="s">
        <v>45</v>
      </c>
      <c r="T1167" t="s">
        <v>58</v>
      </c>
      <c r="U1167" t="s">
        <v>3639</v>
      </c>
      <c r="V1167" s="3">
        <v>94.2</v>
      </c>
      <c r="W1167">
        <v>6</v>
      </c>
      <c r="X1167" s="2">
        <v>0</v>
      </c>
      <c r="Y1167" s="13">
        <v>23.55</v>
      </c>
      <c r="Z1167" s="2">
        <f>Y1167/V1167</f>
        <v>0.25</v>
      </c>
    </row>
    <row r="1168" spans="1:26" x14ac:dyDescent="0.25">
      <c r="A1168">
        <v>2404</v>
      </c>
      <c r="B1168" t="s">
        <v>5307</v>
      </c>
      <c r="C1168" s="1">
        <v>42640</v>
      </c>
      <c r="D1168">
        <f>YEAR(C1168)</f>
        <v>2016</v>
      </c>
      <c r="E1168">
        <f>MONTH(C1168)</f>
        <v>9</v>
      </c>
      <c r="F1168" t="str">
        <f>TEXT(Table1[[#This Row],[Order Date]],"mmm")</f>
        <v>Sep</v>
      </c>
      <c r="G1168" t="str">
        <f>TEXT(Table1[[#This Row],[Order Date]],"ddd")</f>
        <v>Tue</v>
      </c>
      <c r="H1168" s="1">
        <v>42646</v>
      </c>
      <c r="I1168" t="s">
        <v>49</v>
      </c>
      <c r="J1168" t="s">
        <v>3656</v>
      </c>
      <c r="K1168" t="s">
        <v>3657</v>
      </c>
      <c r="L1168" t="s">
        <v>40</v>
      </c>
      <c r="M1168" t="s">
        <v>26</v>
      </c>
      <c r="N1168" t="s">
        <v>1654</v>
      </c>
      <c r="O1168" t="s">
        <v>103</v>
      </c>
      <c r="P1168">
        <v>77340</v>
      </c>
      <c r="Q1168" t="s">
        <v>104</v>
      </c>
      <c r="R1168" t="s">
        <v>5308</v>
      </c>
      <c r="S1168" t="s">
        <v>31</v>
      </c>
      <c r="T1168" t="s">
        <v>32</v>
      </c>
      <c r="U1168" t="s">
        <v>5309</v>
      </c>
      <c r="V1168" s="3">
        <v>956.66480000000001</v>
      </c>
      <c r="W1168">
        <v>7</v>
      </c>
      <c r="X1168" s="2">
        <v>0.32</v>
      </c>
      <c r="Y1168" s="13">
        <v>-225.0976</v>
      </c>
      <c r="Z1168" s="2">
        <f>Y1168/V1168</f>
        <v>-0.23529411764705882</v>
      </c>
    </row>
    <row r="1169" spans="1:26" x14ac:dyDescent="0.25">
      <c r="A1169">
        <v>2405</v>
      </c>
      <c r="B1169" t="s">
        <v>5310</v>
      </c>
      <c r="C1169" s="1">
        <v>43015</v>
      </c>
      <c r="D1169">
        <f>YEAR(C1169)</f>
        <v>2017</v>
      </c>
      <c r="E1169">
        <f>MONTH(C1169)</f>
        <v>10</v>
      </c>
      <c r="F1169" t="str">
        <f>TEXT(Table1[[#This Row],[Order Date]],"mmm")</f>
        <v>Oct</v>
      </c>
      <c r="G1169" t="str">
        <f>TEXT(Table1[[#This Row],[Order Date]],"ddd")</f>
        <v>Sat</v>
      </c>
      <c r="H1169" s="1">
        <v>43019</v>
      </c>
      <c r="I1169" t="s">
        <v>49</v>
      </c>
      <c r="J1169" t="s">
        <v>1769</v>
      </c>
      <c r="K1169" t="s">
        <v>1770</v>
      </c>
      <c r="L1169" t="s">
        <v>25</v>
      </c>
      <c r="M1169" t="s">
        <v>26</v>
      </c>
      <c r="N1169" t="s">
        <v>41</v>
      </c>
      <c r="O1169" t="s">
        <v>42</v>
      </c>
      <c r="P1169">
        <v>90045</v>
      </c>
      <c r="Q1169" t="s">
        <v>43</v>
      </c>
      <c r="R1169" t="s">
        <v>2658</v>
      </c>
      <c r="S1169" t="s">
        <v>70</v>
      </c>
      <c r="T1169" t="s">
        <v>158</v>
      </c>
      <c r="U1169" t="s">
        <v>2659</v>
      </c>
      <c r="V1169" s="3">
        <v>1115.9100000000001</v>
      </c>
      <c r="W1169">
        <v>9</v>
      </c>
      <c r="X1169" s="2">
        <v>0</v>
      </c>
      <c r="Y1169" s="13">
        <v>200.8638</v>
      </c>
      <c r="Z1169" s="2">
        <f>Y1169/V1169</f>
        <v>0.18</v>
      </c>
    </row>
    <row r="1170" spans="1:26" x14ac:dyDescent="0.25">
      <c r="A1170">
        <v>2408</v>
      </c>
      <c r="B1170" t="s">
        <v>5311</v>
      </c>
      <c r="C1170" s="1">
        <v>42755</v>
      </c>
      <c r="D1170">
        <f>YEAR(C1170)</f>
        <v>2017</v>
      </c>
      <c r="E1170">
        <f>MONTH(C1170)</f>
        <v>1</v>
      </c>
      <c r="F1170" t="str">
        <f>TEXT(Table1[[#This Row],[Order Date]],"mmm")</f>
        <v>Jan</v>
      </c>
      <c r="G1170" t="str">
        <f>TEXT(Table1[[#This Row],[Order Date]],"ddd")</f>
        <v>Fri</v>
      </c>
      <c r="H1170" s="1">
        <v>42760</v>
      </c>
      <c r="I1170" t="s">
        <v>49</v>
      </c>
      <c r="J1170" t="s">
        <v>5312</v>
      </c>
      <c r="K1170" t="s">
        <v>5313</v>
      </c>
      <c r="L1170" t="s">
        <v>25</v>
      </c>
      <c r="M1170" t="s">
        <v>26</v>
      </c>
      <c r="N1170" t="s">
        <v>126</v>
      </c>
      <c r="O1170" t="s">
        <v>42</v>
      </c>
      <c r="P1170">
        <v>94122</v>
      </c>
      <c r="Q1170" t="s">
        <v>43</v>
      </c>
      <c r="R1170" t="s">
        <v>4526</v>
      </c>
      <c r="S1170" t="s">
        <v>45</v>
      </c>
      <c r="T1170" t="s">
        <v>67</v>
      </c>
      <c r="U1170" t="s">
        <v>2973</v>
      </c>
      <c r="V1170" s="3">
        <v>24.2</v>
      </c>
      <c r="W1170">
        <v>5</v>
      </c>
      <c r="X1170" s="2">
        <v>0</v>
      </c>
      <c r="Y1170" s="13">
        <v>7.9859999999999998</v>
      </c>
      <c r="Z1170" s="2">
        <f>Y1170/V1170</f>
        <v>0.33</v>
      </c>
    </row>
    <row r="1171" spans="1:26" x14ac:dyDescent="0.25">
      <c r="A1171">
        <v>2410</v>
      </c>
      <c r="B1171" t="s">
        <v>5316</v>
      </c>
      <c r="C1171" s="1">
        <v>42817</v>
      </c>
      <c r="D1171">
        <f>YEAR(C1171)</f>
        <v>2017</v>
      </c>
      <c r="E1171">
        <f>MONTH(C1171)</f>
        <v>3</v>
      </c>
      <c r="F1171" t="str">
        <f>TEXT(Table1[[#This Row],[Order Date]],"mmm")</f>
        <v>Mar</v>
      </c>
      <c r="G1171" t="str">
        <f>TEXT(Table1[[#This Row],[Order Date]],"ddd")</f>
        <v>Thu</v>
      </c>
      <c r="H1171" s="1">
        <v>42819</v>
      </c>
      <c r="I1171" t="s">
        <v>185</v>
      </c>
      <c r="J1171" t="s">
        <v>2742</v>
      </c>
      <c r="K1171" t="s">
        <v>2743</v>
      </c>
      <c r="L1171" t="s">
        <v>101</v>
      </c>
      <c r="M1171" t="s">
        <v>26</v>
      </c>
      <c r="N1171" t="s">
        <v>126</v>
      </c>
      <c r="O1171" t="s">
        <v>42</v>
      </c>
      <c r="P1171">
        <v>94122</v>
      </c>
      <c r="Q1171" t="s">
        <v>43</v>
      </c>
      <c r="R1171" t="s">
        <v>4252</v>
      </c>
      <c r="S1171" t="s">
        <v>31</v>
      </c>
      <c r="T1171" t="s">
        <v>64</v>
      </c>
      <c r="U1171" t="s">
        <v>4253</v>
      </c>
      <c r="V1171" s="3">
        <v>211.84</v>
      </c>
      <c r="W1171">
        <v>8</v>
      </c>
      <c r="X1171" s="2">
        <v>0</v>
      </c>
      <c r="Y1171" s="13">
        <v>76.2624</v>
      </c>
      <c r="Z1171" s="2">
        <f>Y1171/V1171</f>
        <v>0.36</v>
      </c>
    </row>
    <row r="1172" spans="1:26" x14ac:dyDescent="0.25">
      <c r="A1172">
        <v>2411</v>
      </c>
      <c r="B1172" t="s">
        <v>5317</v>
      </c>
      <c r="C1172" s="1">
        <v>41852</v>
      </c>
      <c r="D1172">
        <f>YEAR(C1172)</f>
        <v>2014</v>
      </c>
      <c r="E1172">
        <f>MONTH(C1172)</f>
        <v>8</v>
      </c>
      <c r="F1172" t="str">
        <f>TEXT(Table1[[#This Row],[Order Date]],"mmm")</f>
        <v>Aug</v>
      </c>
      <c r="G1172" t="str">
        <f>TEXT(Table1[[#This Row],[Order Date]],"ddd")</f>
        <v>Fri</v>
      </c>
      <c r="H1172" s="1">
        <v>41857</v>
      </c>
      <c r="I1172" t="s">
        <v>49</v>
      </c>
      <c r="J1172" t="s">
        <v>2898</v>
      </c>
      <c r="K1172" t="s">
        <v>2899</v>
      </c>
      <c r="L1172" t="s">
        <v>101</v>
      </c>
      <c r="M1172" t="s">
        <v>26</v>
      </c>
      <c r="N1172" t="s">
        <v>143</v>
      </c>
      <c r="O1172" t="s">
        <v>144</v>
      </c>
      <c r="P1172">
        <v>19120</v>
      </c>
      <c r="Q1172" t="s">
        <v>145</v>
      </c>
      <c r="R1172" t="s">
        <v>4084</v>
      </c>
      <c r="S1172" t="s">
        <v>45</v>
      </c>
      <c r="T1172" t="s">
        <v>266</v>
      </c>
      <c r="U1172" t="s">
        <v>4085</v>
      </c>
      <c r="V1172" s="3">
        <v>5.68</v>
      </c>
      <c r="W1172">
        <v>2</v>
      </c>
      <c r="X1172" s="2">
        <v>0.2</v>
      </c>
      <c r="Y1172" s="13">
        <v>1.917</v>
      </c>
      <c r="Z1172" s="2">
        <f>Y1172/V1172</f>
        <v>0.33750000000000002</v>
      </c>
    </row>
    <row r="1173" spans="1:26" x14ac:dyDescent="0.25">
      <c r="A1173">
        <v>2412</v>
      </c>
      <c r="B1173" t="s">
        <v>5318</v>
      </c>
      <c r="C1173" s="1">
        <v>42162</v>
      </c>
      <c r="D1173">
        <f>YEAR(C1173)</f>
        <v>2015</v>
      </c>
      <c r="E1173">
        <f>MONTH(C1173)</f>
        <v>6</v>
      </c>
      <c r="F1173" t="str">
        <f>TEXT(Table1[[#This Row],[Order Date]],"mmm")</f>
        <v>Jun</v>
      </c>
      <c r="G1173" t="str">
        <f>TEXT(Table1[[#This Row],[Order Date]],"ddd")</f>
        <v>Sun</v>
      </c>
      <c r="H1173" s="1">
        <v>42164</v>
      </c>
      <c r="I1173" t="s">
        <v>22</v>
      </c>
      <c r="J1173" t="s">
        <v>5319</v>
      </c>
      <c r="K1173" t="s">
        <v>5320</v>
      </c>
      <c r="L1173" t="s">
        <v>40</v>
      </c>
      <c r="M1173" t="s">
        <v>26</v>
      </c>
      <c r="N1173" t="s">
        <v>41</v>
      </c>
      <c r="O1173" t="s">
        <v>42</v>
      </c>
      <c r="P1173">
        <v>90036</v>
      </c>
      <c r="Q1173" t="s">
        <v>43</v>
      </c>
      <c r="R1173" t="s">
        <v>2390</v>
      </c>
      <c r="S1173" t="s">
        <v>45</v>
      </c>
      <c r="T1173" t="s">
        <v>74</v>
      </c>
      <c r="U1173" t="s">
        <v>2391</v>
      </c>
      <c r="V1173" s="3">
        <v>7.52</v>
      </c>
      <c r="W1173">
        <v>5</v>
      </c>
      <c r="X1173" s="2">
        <v>0.2</v>
      </c>
      <c r="Y1173" s="13">
        <v>2.6320000000000001</v>
      </c>
      <c r="Z1173" s="2">
        <f>Y1173/V1173</f>
        <v>0.35000000000000003</v>
      </c>
    </row>
    <row r="1174" spans="1:26" x14ac:dyDescent="0.25">
      <c r="A1174">
        <v>2413</v>
      </c>
      <c r="B1174" t="s">
        <v>5321</v>
      </c>
      <c r="C1174" s="1">
        <v>41955</v>
      </c>
      <c r="D1174">
        <f>YEAR(C1174)</f>
        <v>2014</v>
      </c>
      <c r="E1174">
        <f>MONTH(C1174)</f>
        <v>11</v>
      </c>
      <c r="F1174" t="str">
        <f>TEXT(Table1[[#This Row],[Order Date]],"mmm")</f>
        <v>Nov</v>
      </c>
      <c r="G1174" t="str">
        <f>TEXT(Table1[[#This Row],[Order Date]],"ddd")</f>
        <v>Wed</v>
      </c>
      <c r="H1174" s="1">
        <v>41959</v>
      </c>
      <c r="I1174" t="s">
        <v>49</v>
      </c>
      <c r="J1174" t="s">
        <v>2844</v>
      </c>
      <c r="K1174" t="s">
        <v>2845</v>
      </c>
      <c r="L1174" t="s">
        <v>25</v>
      </c>
      <c r="M1174" t="s">
        <v>26</v>
      </c>
      <c r="N1174" t="s">
        <v>41</v>
      </c>
      <c r="O1174" t="s">
        <v>42</v>
      </c>
      <c r="P1174">
        <v>90045</v>
      </c>
      <c r="Q1174" t="s">
        <v>43</v>
      </c>
      <c r="R1174" t="s">
        <v>1405</v>
      </c>
      <c r="S1174" t="s">
        <v>45</v>
      </c>
      <c r="T1174" t="s">
        <v>89</v>
      </c>
      <c r="U1174" t="s">
        <v>1406</v>
      </c>
      <c r="V1174" s="3">
        <v>11.96</v>
      </c>
      <c r="W1174">
        <v>2</v>
      </c>
      <c r="X1174" s="2">
        <v>0</v>
      </c>
      <c r="Y1174" s="13">
        <v>5.8604000000000003</v>
      </c>
      <c r="Z1174" s="2">
        <f>Y1174/V1174</f>
        <v>0.49</v>
      </c>
    </row>
    <row r="1175" spans="1:26" x14ac:dyDescent="0.25">
      <c r="A1175">
        <v>2415</v>
      </c>
      <c r="B1175" t="s">
        <v>5322</v>
      </c>
      <c r="C1175" s="1">
        <v>42733</v>
      </c>
      <c r="D1175">
        <f>YEAR(C1175)</f>
        <v>2016</v>
      </c>
      <c r="E1175">
        <f>MONTH(C1175)</f>
        <v>12</v>
      </c>
      <c r="F1175" t="str">
        <f>TEXT(Table1[[#This Row],[Order Date]],"mmm")</f>
        <v>Dec</v>
      </c>
      <c r="G1175" t="str">
        <f>TEXT(Table1[[#This Row],[Order Date]],"ddd")</f>
        <v>Thu</v>
      </c>
      <c r="H1175" s="1">
        <v>42737</v>
      </c>
      <c r="I1175" t="s">
        <v>49</v>
      </c>
      <c r="J1175" t="s">
        <v>1530</v>
      </c>
      <c r="K1175" t="s">
        <v>1531</v>
      </c>
      <c r="L1175" t="s">
        <v>25</v>
      </c>
      <c r="M1175" t="s">
        <v>26</v>
      </c>
      <c r="N1175" t="s">
        <v>2512</v>
      </c>
      <c r="O1175" t="s">
        <v>113</v>
      </c>
      <c r="P1175">
        <v>53209</v>
      </c>
      <c r="Q1175" t="s">
        <v>104</v>
      </c>
      <c r="R1175" t="s">
        <v>5256</v>
      </c>
      <c r="S1175" t="s">
        <v>31</v>
      </c>
      <c r="T1175" t="s">
        <v>35</v>
      </c>
      <c r="U1175" t="s">
        <v>5257</v>
      </c>
      <c r="V1175" s="3">
        <v>754.45</v>
      </c>
      <c r="W1175">
        <v>5</v>
      </c>
      <c r="X1175" s="2">
        <v>0</v>
      </c>
      <c r="Y1175" s="13">
        <v>60.356000000000002</v>
      </c>
      <c r="Z1175" s="2">
        <f>Y1175/V1175</f>
        <v>0.08</v>
      </c>
    </row>
    <row r="1176" spans="1:26" x14ac:dyDescent="0.25">
      <c r="A1176">
        <v>2416</v>
      </c>
      <c r="B1176" t="s">
        <v>5323</v>
      </c>
      <c r="C1176" s="1">
        <v>42191</v>
      </c>
      <c r="D1176">
        <f>YEAR(C1176)</f>
        <v>2015</v>
      </c>
      <c r="E1176">
        <f>MONTH(C1176)</f>
        <v>7</v>
      </c>
      <c r="F1176" t="str">
        <f>TEXT(Table1[[#This Row],[Order Date]],"mmm")</f>
        <v>Jul</v>
      </c>
      <c r="G1176" t="str">
        <f>TEXT(Table1[[#This Row],[Order Date]],"ddd")</f>
        <v>Mon</v>
      </c>
      <c r="H1176" s="1">
        <v>42196</v>
      </c>
      <c r="I1176" t="s">
        <v>49</v>
      </c>
      <c r="J1176" t="s">
        <v>3697</v>
      </c>
      <c r="K1176" t="s">
        <v>3698</v>
      </c>
      <c r="L1176" t="s">
        <v>101</v>
      </c>
      <c r="M1176" t="s">
        <v>26</v>
      </c>
      <c r="N1176" t="s">
        <v>5324</v>
      </c>
      <c r="O1176" t="s">
        <v>1231</v>
      </c>
      <c r="P1176">
        <v>1040</v>
      </c>
      <c r="Q1176" t="s">
        <v>145</v>
      </c>
      <c r="R1176" t="s">
        <v>1588</v>
      </c>
      <c r="S1176" t="s">
        <v>31</v>
      </c>
      <c r="T1176" t="s">
        <v>32</v>
      </c>
      <c r="U1176" t="s">
        <v>1589</v>
      </c>
      <c r="V1176" s="3">
        <v>301.95999999999998</v>
      </c>
      <c r="W1176">
        <v>2</v>
      </c>
      <c r="X1176" s="2">
        <v>0</v>
      </c>
      <c r="Y1176" s="13">
        <v>60.392000000000003</v>
      </c>
      <c r="Z1176" s="2">
        <f>Y1176/V1176</f>
        <v>0.2</v>
      </c>
    </row>
    <row r="1177" spans="1:26" x14ac:dyDescent="0.25">
      <c r="A1177">
        <v>2417</v>
      </c>
      <c r="B1177" t="s">
        <v>5325</v>
      </c>
      <c r="C1177" s="1">
        <v>43020</v>
      </c>
      <c r="D1177">
        <f>YEAR(C1177)</f>
        <v>2017</v>
      </c>
      <c r="E1177">
        <f>MONTH(C1177)</f>
        <v>10</v>
      </c>
      <c r="F1177" t="str">
        <f>TEXT(Table1[[#This Row],[Order Date]],"mmm")</f>
        <v>Oct</v>
      </c>
      <c r="G1177" t="str">
        <f>TEXT(Table1[[#This Row],[Order Date]],"ddd")</f>
        <v>Thu</v>
      </c>
      <c r="H1177" s="1">
        <v>43026</v>
      </c>
      <c r="I1177" t="s">
        <v>49</v>
      </c>
      <c r="J1177" t="s">
        <v>5326</v>
      </c>
      <c r="K1177" t="s">
        <v>5327</v>
      </c>
      <c r="L1177" t="s">
        <v>40</v>
      </c>
      <c r="M1177" t="s">
        <v>26</v>
      </c>
      <c r="N1177" t="s">
        <v>5328</v>
      </c>
      <c r="O1177" t="s">
        <v>660</v>
      </c>
      <c r="P1177">
        <v>87105</v>
      </c>
      <c r="Q1177" t="s">
        <v>43</v>
      </c>
      <c r="R1177" t="s">
        <v>4690</v>
      </c>
      <c r="S1177" t="s">
        <v>70</v>
      </c>
      <c r="T1177" t="s">
        <v>158</v>
      </c>
      <c r="U1177" t="s">
        <v>4691</v>
      </c>
      <c r="V1177" s="3">
        <v>595</v>
      </c>
      <c r="W1177">
        <v>5</v>
      </c>
      <c r="X1177" s="2">
        <v>0</v>
      </c>
      <c r="Y1177" s="13">
        <v>95.2</v>
      </c>
      <c r="Z1177" s="2">
        <f>Y1177/V1177</f>
        <v>0.16</v>
      </c>
    </row>
    <row r="1178" spans="1:26" x14ac:dyDescent="0.25">
      <c r="A1178">
        <v>2419</v>
      </c>
      <c r="B1178" t="s">
        <v>5329</v>
      </c>
      <c r="C1178" s="1">
        <v>42511</v>
      </c>
      <c r="D1178">
        <f>YEAR(C1178)</f>
        <v>2016</v>
      </c>
      <c r="E1178">
        <f>MONTH(C1178)</f>
        <v>5</v>
      </c>
      <c r="F1178" t="str">
        <f>TEXT(Table1[[#This Row],[Order Date]],"mmm")</f>
        <v>May</v>
      </c>
      <c r="G1178" t="str">
        <f>TEXT(Table1[[#This Row],[Order Date]],"ddd")</f>
        <v>Sat</v>
      </c>
      <c r="H1178" s="1">
        <v>42518</v>
      </c>
      <c r="I1178" t="s">
        <v>49</v>
      </c>
      <c r="J1178" t="s">
        <v>205</v>
      </c>
      <c r="K1178" t="s">
        <v>206</v>
      </c>
      <c r="L1178" t="s">
        <v>40</v>
      </c>
      <c r="M1178" t="s">
        <v>26</v>
      </c>
      <c r="N1178" t="s">
        <v>5330</v>
      </c>
      <c r="O1178" t="s">
        <v>1379</v>
      </c>
      <c r="P1178">
        <v>89431</v>
      </c>
      <c r="Q1178" t="s">
        <v>43</v>
      </c>
      <c r="R1178" t="s">
        <v>5331</v>
      </c>
      <c r="S1178" t="s">
        <v>70</v>
      </c>
      <c r="T1178" t="s">
        <v>675</v>
      </c>
      <c r="U1178" t="s">
        <v>5332</v>
      </c>
      <c r="V1178" s="3">
        <v>2396.4</v>
      </c>
      <c r="W1178">
        <v>10</v>
      </c>
      <c r="X1178" s="2">
        <v>0.2</v>
      </c>
      <c r="Y1178" s="13">
        <v>179.73</v>
      </c>
      <c r="Z1178" s="2">
        <f>Y1178/V1178</f>
        <v>7.4999999999999997E-2</v>
      </c>
    </row>
    <row r="1179" spans="1:26" x14ac:dyDescent="0.25">
      <c r="A1179">
        <v>2420</v>
      </c>
      <c r="B1179" t="s">
        <v>5333</v>
      </c>
      <c r="C1179" s="1">
        <v>43048</v>
      </c>
      <c r="D1179">
        <f>YEAR(C1179)</f>
        <v>2017</v>
      </c>
      <c r="E1179">
        <f>MONTH(C1179)</f>
        <v>11</v>
      </c>
      <c r="F1179" t="str">
        <f>TEXT(Table1[[#This Row],[Order Date]],"mmm")</f>
        <v>Nov</v>
      </c>
      <c r="G1179" t="str">
        <f>TEXT(Table1[[#This Row],[Order Date]],"ddd")</f>
        <v>Thu</v>
      </c>
      <c r="H1179" s="1">
        <v>43053</v>
      </c>
      <c r="I1179" t="s">
        <v>49</v>
      </c>
      <c r="J1179" t="s">
        <v>4799</v>
      </c>
      <c r="K1179" t="s">
        <v>4800</v>
      </c>
      <c r="L1179" t="s">
        <v>40</v>
      </c>
      <c r="M1179" t="s">
        <v>26</v>
      </c>
      <c r="N1179" t="s">
        <v>5334</v>
      </c>
      <c r="O1179" t="s">
        <v>42</v>
      </c>
      <c r="P1179">
        <v>92236</v>
      </c>
      <c r="Q1179" t="s">
        <v>43</v>
      </c>
      <c r="R1179" t="s">
        <v>3691</v>
      </c>
      <c r="S1179" t="s">
        <v>45</v>
      </c>
      <c r="T1179" t="s">
        <v>58</v>
      </c>
      <c r="U1179" t="s">
        <v>3692</v>
      </c>
      <c r="V1179" s="3">
        <v>63.56</v>
      </c>
      <c r="W1179">
        <v>2</v>
      </c>
      <c r="X1179" s="2">
        <v>0</v>
      </c>
      <c r="Y1179" s="13">
        <v>3.1779999999999999</v>
      </c>
      <c r="Z1179" s="2">
        <f>Y1179/V1179</f>
        <v>4.9999999999999996E-2</v>
      </c>
    </row>
    <row r="1180" spans="1:26" x14ac:dyDescent="0.25">
      <c r="A1180">
        <v>2422</v>
      </c>
      <c r="B1180" t="s">
        <v>5337</v>
      </c>
      <c r="C1180" s="1">
        <v>42478</v>
      </c>
      <c r="D1180">
        <f>YEAR(C1180)</f>
        <v>2016</v>
      </c>
      <c r="E1180">
        <f>MONTH(C1180)</f>
        <v>4</v>
      </c>
      <c r="F1180" t="str">
        <f>TEXT(Table1[[#This Row],[Order Date]],"mmm")</f>
        <v>Apr</v>
      </c>
      <c r="G1180" t="str">
        <f>TEXT(Table1[[#This Row],[Order Date]],"ddd")</f>
        <v>Mon</v>
      </c>
      <c r="H1180" s="1">
        <v>42483</v>
      </c>
      <c r="I1180" t="s">
        <v>49</v>
      </c>
      <c r="J1180" t="s">
        <v>5338</v>
      </c>
      <c r="K1180" t="s">
        <v>5339</v>
      </c>
      <c r="L1180" t="s">
        <v>101</v>
      </c>
      <c r="M1180" t="s">
        <v>26</v>
      </c>
      <c r="N1180" t="s">
        <v>5340</v>
      </c>
      <c r="O1180" t="s">
        <v>208</v>
      </c>
      <c r="P1180">
        <v>60126</v>
      </c>
      <c r="Q1180" t="s">
        <v>104</v>
      </c>
      <c r="R1180" t="s">
        <v>372</v>
      </c>
      <c r="S1180" t="s">
        <v>45</v>
      </c>
      <c r="T1180" t="s">
        <v>58</v>
      </c>
      <c r="U1180" t="s">
        <v>373</v>
      </c>
      <c r="V1180" s="3">
        <v>230.376</v>
      </c>
      <c r="W1180">
        <v>3</v>
      </c>
      <c r="X1180" s="2">
        <v>0.2</v>
      </c>
      <c r="Y1180" s="13">
        <v>-48.954900000000002</v>
      </c>
      <c r="Z1180" s="2">
        <f>Y1180/V1180</f>
        <v>-0.21249999999999999</v>
      </c>
    </row>
    <row r="1181" spans="1:26" x14ac:dyDescent="0.25">
      <c r="A1181">
        <v>2424</v>
      </c>
      <c r="B1181" t="s">
        <v>5341</v>
      </c>
      <c r="C1181" s="1">
        <v>43094</v>
      </c>
      <c r="D1181">
        <f>YEAR(C1181)</f>
        <v>2017</v>
      </c>
      <c r="E1181">
        <f>MONTH(C1181)</f>
        <v>12</v>
      </c>
      <c r="F1181" t="str">
        <f>TEXT(Table1[[#This Row],[Order Date]],"mmm")</f>
        <v>Dec</v>
      </c>
      <c r="G1181" t="str">
        <f>TEXT(Table1[[#This Row],[Order Date]],"ddd")</f>
        <v>Mon</v>
      </c>
      <c r="H1181" s="1">
        <v>43099</v>
      </c>
      <c r="I1181" t="s">
        <v>49</v>
      </c>
      <c r="J1181" t="s">
        <v>5181</v>
      </c>
      <c r="K1181" t="s">
        <v>5182</v>
      </c>
      <c r="L1181" t="s">
        <v>25</v>
      </c>
      <c r="M1181" t="s">
        <v>26</v>
      </c>
      <c r="N1181" t="s">
        <v>739</v>
      </c>
      <c r="O1181" t="s">
        <v>491</v>
      </c>
      <c r="P1181">
        <v>45014</v>
      </c>
      <c r="Q1181" t="s">
        <v>145</v>
      </c>
      <c r="R1181" t="s">
        <v>2766</v>
      </c>
      <c r="S1181" t="s">
        <v>70</v>
      </c>
      <c r="T1181" t="s">
        <v>158</v>
      </c>
      <c r="U1181" t="s">
        <v>2767</v>
      </c>
      <c r="V1181" s="3">
        <v>158.928</v>
      </c>
      <c r="W1181">
        <v>7</v>
      </c>
      <c r="X1181" s="2">
        <v>0.2</v>
      </c>
      <c r="Y1181" s="13">
        <v>41.718600000000002</v>
      </c>
      <c r="Z1181" s="2">
        <f>Y1181/V1181</f>
        <v>0.26250000000000001</v>
      </c>
    </row>
    <row r="1182" spans="1:26" x14ac:dyDescent="0.25">
      <c r="A1182">
        <v>2428</v>
      </c>
      <c r="B1182" t="s">
        <v>5344</v>
      </c>
      <c r="C1182" s="1">
        <v>42532</v>
      </c>
      <c r="D1182">
        <f>YEAR(C1182)</f>
        <v>2016</v>
      </c>
      <c r="E1182">
        <f>MONTH(C1182)</f>
        <v>6</v>
      </c>
      <c r="F1182" t="str">
        <f>TEXT(Table1[[#This Row],[Order Date]],"mmm")</f>
        <v>Jun</v>
      </c>
      <c r="G1182" t="str">
        <f>TEXT(Table1[[#This Row],[Order Date]],"ddd")</f>
        <v>Sat</v>
      </c>
      <c r="H1182" s="1">
        <v>42538</v>
      </c>
      <c r="I1182" t="s">
        <v>49</v>
      </c>
      <c r="J1182" t="s">
        <v>766</v>
      </c>
      <c r="K1182" t="s">
        <v>767</v>
      </c>
      <c r="L1182" t="s">
        <v>40</v>
      </c>
      <c r="M1182" t="s">
        <v>26</v>
      </c>
      <c r="N1182" t="s">
        <v>1117</v>
      </c>
      <c r="O1182" t="s">
        <v>103</v>
      </c>
      <c r="P1182">
        <v>76017</v>
      </c>
      <c r="Q1182" t="s">
        <v>104</v>
      </c>
      <c r="R1182" t="s">
        <v>5345</v>
      </c>
      <c r="S1182" t="s">
        <v>45</v>
      </c>
      <c r="T1182" t="s">
        <v>74</v>
      </c>
      <c r="U1182" t="s">
        <v>5346</v>
      </c>
      <c r="V1182" s="3">
        <v>1.3440000000000001</v>
      </c>
      <c r="W1182">
        <v>4</v>
      </c>
      <c r="X1182" s="2">
        <v>0.8</v>
      </c>
      <c r="Y1182" s="13">
        <v>-2.1503999999999999</v>
      </c>
      <c r="Z1182" s="2">
        <f>Y1182/V1182</f>
        <v>-1.5999999999999999</v>
      </c>
    </row>
    <row r="1183" spans="1:26" x14ac:dyDescent="0.25">
      <c r="A1183">
        <v>2431</v>
      </c>
      <c r="B1183" t="s">
        <v>5349</v>
      </c>
      <c r="C1183" s="1">
        <v>42868</v>
      </c>
      <c r="D1183">
        <f>YEAR(C1183)</f>
        <v>2017</v>
      </c>
      <c r="E1183">
        <f>MONTH(C1183)</f>
        <v>5</v>
      </c>
      <c r="F1183" t="str">
        <f>TEXT(Table1[[#This Row],[Order Date]],"mmm")</f>
        <v>May</v>
      </c>
      <c r="G1183" t="str">
        <f>TEXT(Table1[[#This Row],[Order Date]],"ddd")</f>
        <v>Sat</v>
      </c>
      <c r="H1183" s="1">
        <v>42875</v>
      </c>
      <c r="I1183" t="s">
        <v>49</v>
      </c>
      <c r="J1183" t="s">
        <v>1491</v>
      </c>
      <c r="K1183" t="s">
        <v>1492</v>
      </c>
      <c r="L1183" t="s">
        <v>101</v>
      </c>
      <c r="M1183" t="s">
        <v>26</v>
      </c>
      <c r="N1183" t="s">
        <v>126</v>
      </c>
      <c r="O1183" t="s">
        <v>42</v>
      </c>
      <c r="P1183">
        <v>94110</v>
      </c>
      <c r="Q1183" t="s">
        <v>43</v>
      </c>
      <c r="R1183" t="s">
        <v>44</v>
      </c>
      <c r="S1183" t="s">
        <v>45</v>
      </c>
      <c r="T1183" t="s">
        <v>46</v>
      </c>
      <c r="U1183" t="s">
        <v>47</v>
      </c>
      <c r="V1183" s="3">
        <v>58.48</v>
      </c>
      <c r="W1183">
        <v>8</v>
      </c>
      <c r="X1183" s="2">
        <v>0</v>
      </c>
      <c r="Y1183" s="13">
        <v>27.485600000000002</v>
      </c>
      <c r="Z1183" s="2">
        <f>Y1183/V1183</f>
        <v>0.47000000000000003</v>
      </c>
    </row>
    <row r="1184" spans="1:26" x14ac:dyDescent="0.25">
      <c r="A1184">
        <v>2432</v>
      </c>
      <c r="B1184" t="s">
        <v>5350</v>
      </c>
      <c r="C1184" s="1">
        <v>43097</v>
      </c>
      <c r="D1184">
        <f>YEAR(C1184)</f>
        <v>2017</v>
      </c>
      <c r="E1184">
        <f>MONTH(C1184)</f>
        <v>12</v>
      </c>
      <c r="F1184" t="str">
        <f>TEXT(Table1[[#This Row],[Order Date]],"mmm")</f>
        <v>Dec</v>
      </c>
      <c r="G1184" t="str">
        <f>TEXT(Table1[[#This Row],[Order Date]],"ddd")</f>
        <v>Thu</v>
      </c>
      <c r="H1184" s="1">
        <v>43102</v>
      </c>
      <c r="I1184" t="s">
        <v>49</v>
      </c>
      <c r="J1184" t="s">
        <v>3656</v>
      </c>
      <c r="K1184" t="s">
        <v>3657</v>
      </c>
      <c r="L1184" t="s">
        <v>40</v>
      </c>
      <c r="M1184" t="s">
        <v>26</v>
      </c>
      <c r="N1184" t="s">
        <v>94</v>
      </c>
      <c r="O1184" t="s">
        <v>95</v>
      </c>
      <c r="P1184">
        <v>98103</v>
      </c>
      <c r="Q1184" t="s">
        <v>43</v>
      </c>
      <c r="R1184" t="s">
        <v>1349</v>
      </c>
      <c r="S1184" t="s">
        <v>31</v>
      </c>
      <c r="T1184" t="s">
        <v>64</v>
      </c>
      <c r="U1184" t="s">
        <v>1350</v>
      </c>
      <c r="V1184" s="3">
        <v>7.4</v>
      </c>
      <c r="W1184">
        <v>2</v>
      </c>
      <c r="X1184" s="2">
        <v>0</v>
      </c>
      <c r="Y1184" s="13">
        <v>3.0339999999999998</v>
      </c>
      <c r="Z1184" s="2">
        <f>Y1184/V1184</f>
        <v>0.41</v>
      </c>
    </row>
    <row r="1185" spans="1:26" x14ac:dyDescent="0.25">
      <c r="A1185">
        <v>2433</v>
      </c>
      <c r="B1185" t="s">
        <v>5351</v>
      </c>
      <c r="C1185" s="1">
        <v>41723</v>
      </c>
      <c r="D1185">
        <f>YEAR(C1185)</f>
        <v>2014</v>
      </c>
      <c r="E1185">
        <f>MONTH(C1185)</f>
        <v>3</v>
      </c>
      <c r="F1185" t="str">
        <f>TEXT(Table1[[#This Row],[Order Date]],"mmm")</f>
        <v>Mar</v>
      </c>
      <c r="G1185" t="str">
        <f>TEXT(Table1[[#This Row],[Order Date]],"ddd")</f>
        <v>Tue</v>
      </c>
      <c r="H1185" s="1">
        <v>41730</v>
      </c>
      <c r="I1185" t="s">
        <v>49</v>
      </c>
      <c r="J1185" t="s">
        <v>5352</v>
      </c>
      <c r="K1185" t="s">
        <v>5353</v>
      </c>
      <c r="L1185" t="s">
        <v>25</v>
      </c>
      <c r="M1185" t="s">
        <v>26</v>
      </c>
      <c r="N1185" t="s">
        <v>263</v>
      </c>
      <c r="O1185" t="s">
        <v>264</v>
      </c>
      <c r="P1185">
        <v>10009</v>
      </c>
      <c r="Q1185" t="s">
        <v>145</v>
      </c>
      <c r="R1185" t="s">
        <v>5354</v>
      </c>
      <c r="S1185" t="s">
        <v>31</v>
      </c>
      <c r="T1185" t="s">
        <v>35</v>
      </c>
      <c r="U1185" t="s">
        <v>5355</v>
      </c>
      <c r="V1185" s="3">
        <v>366.786</v>
      </c>
      <c r="W1185">
        <v>7</v>
      </c>
      <c r="X1185" s="2">
        <v>0.1</v>
      </c>
      <c r="Y1185" s="13">
        <v>65.206400000000002</v>
      </c>
      <c r="Z1185" s="2">
        <f>Y1185/V1185</f>
        <v>0.17777777777777778</v>
      </c>
    </row>
    <row r="1186" spans="1:26" x14ac:dyDescent="0.25">
      <c r="A1186">
        <v>2434</v>
      </c>
      <c r="B1186" t="s">
        <v>5356</v>
      </c>
      <c r="C1186" s="1">
        <v>42883</v>
      </c>
      <c r="D1186">
        <f>YEAR(C1186)</f>
        <v>2017</v>
      </c>
      <c r="E1186">
        <f>MONTH(C1186)</f>
        <v>5</v>
      </c>
      <c r="F1186" t="str">
        <f>TEXT(Table1[[#This Row],[Order Date]],"mmm")</f>
        <v>May</v>
      </c>
      <c r="G1186" t="str">
        <f>TEXT(Table1[[#This Row],[Order Date]],"ddd")</f>
        <v>Sun</v>
      </c>
      <c r="H1186" s="1">
        <v>42887</v>
      </c>
      <c r="I1186" t="s">
        <v>49</v>
      </c>
      <c r="J1186" t="s">
        <v>852</v>
      </c>
      <c r="K1186" t="s">
        <v>853</v>
      </c>
      <c r="L1186" t="s">
        <v>25</v>
      </c>
      <c r="M1186" t="s">
        <v>26</v>
      </c>
      <c r="N1186" t="s">
        <v>181</v>
      </c>
      <c r="O1186" t="s">
        <v>103</v>
      </c>
      <c r="P1186">
        <v>77070</v>
      </c>
      <c r="Q1186" t="s">
        <v>104</v>
      </c>
      <c r="R1186" t="s">
        <v>4946</v>
      </c>
      <c r="S1186" t="s">
        <v>70</v>
      </c>
      <c r="T1186" t="s">
        <v>71</v>
      </c>
      <c r="U1186" t="s">
        <v>4947</v>
      </c>
      <c r="V1186" s="3">
        <v>54.368000000000002</v>
      </c>
      <c r="W1186">
        <v>4</v>
      </c>
      <c r="X1186" s="2">
        <v>0.2</v>
      </c>
      <c r="Y1186" s="13">
        <v>4.0776000000000003</v>
      </c>
      <c r="Z1186" s="2">
        <f>Y1186/V1186</f>
        <v>7.4999999999999997E-2</v>
      </c>
    </row>
    <row r="1187" spans="1:26" x14ac:dyDescent="0.25">
      <c r="A1187">
        <v>2435</v>
      </c>
      <c r="B1187" t="s">
        <v>5357</v>
      </c>
      <c r="C1187" s="1">
        <v>42322</v>
      </c>
      <c r="D1187">
        <f>YEAR(C1187)</f>
        <v>2015</v>
      </c>
      <c r="E1187">
        <f>MONTH(C1187)</f>
        <v>11</v>
      </c>
      <c r="F1187" t="str">
        <f>TEXT(Table1[[#This Row],[Order Date]],"mmm")</f>
        <v>Nov</v>
      </c>
      <c r="G1187" t="str">
        <f>TEXT(Table1[[#This Row],[Order Date]],"ddd")</f>
        <v>Sat</v>
      </c>
      <c r="H1187" s="1">
        <v>42325</v>
      </c>
      <c r="I1187" t="s">
        <v>185</v>
      </c>
      <c r="J1187" t="s">
        <v>5152</v>
      </c>
      <c r="K1187" t="s">
        <v>5153</v>
      </c>
      <c r="L1187" t="s">
        <v>40</v>
      </c>
      <c r="M1187" t="s">
        <v>26</v>
      </c>
      <c r="N1187" t="s">
        <v>311</v>
      </c>
      <c r="O1187" t="s">
        <v>312</v>
      </c>
      <c r="P1187">
        <v>22153</v>
      </c>
      <c r="Q1187" t="s">
        <v>29</v>
      </c>
      <c r="R1187" t="s">
        <v>2386</v>
      </c>
      <c r="S1187" t="s">
        <v>45</v>
      </c>
      <c r="T1187" t="s">
        <v>170</v>
      </c>
      <c r="U1187" t="s">
        <v>2387</v>
      </c>
      <c r="V1187" s="3">
        <v>33.96</v>
      </c>
      <c r="W1187">
        <v>2</v>
      </c>
      <c r="X1187" s="2">
        <v>0</v>
      </c>
      <c r="Y1187" s="13">
        <v>16.98</v>
      </c>
      <c r="Z1187" s="2">
        <f>Y1187/V1187</f>
        <v>0.5</v>
      </c>
    </row>
    <row r="1188" spans="1:26" x14ac:dyDescent="0.25">
      <c r="A1188">
        <v>2437</v>
      </c>
      <c r="B1188" t="s">
        <v>5358</v>
      </c>
      <c r="C1188" s="1">
        <v>42919</v>
      </c>
      <c r="D1188">
        <f>YEAR(C1188)</f>
        <v>2017</v>
      </c>
      <c r="E1188">
        <f>MONTH(C1188)</f>
        <v>7</v>
      </c>
      <c r="F1188" t="str">
        <f>TEXT(Table1[[#This Row],[Order Date]],"mmm")</f>
        <v>Jul</v>
      </c>
      <c r="G1188" t="str">
        <f>TEXT(Table1[[#This Row],[Order Date]],"ddd")</f>
        <v>Mon</v>
      </c>
      <c r="H1188" s="1">
        <v>42926</v>
      </c>
      <c r="I1188" t="s">
        <v>49</v>
      </c>
      <c r="J1188" t="s">
        <v>2017</v>
      </c>
      <c r="K1188" t="s">
        <v>2018</v>
      </c>
      <c r="L1188" t="s">
        <v>25</v>
      </c>
      <c r="M1188" t="s">
        <v>26</v>
      </c>
      <c r="N1188" t="s">
        <v>2799</v>
      </c>
      <c r="O1188" t="s">
        <v>660</v>
      </c>
      <c r="P1188">
        <v>87401</v>
      </c>
      <c r="Q1188" t="s">
        <v>43</v>
      </c>
      <c r="R1188" t="s">
        <v>331</v>
      </c>
      <c r="S1188" t="s">
        <v>31</v>
      </c>
      <c r="T1188" t="s">
        <v>64</v>
      </c>
      <c r="U1188" t="s">
        <v>332</v>
      </c>
      <c r="V1188" s="3">
        <v>545.85</v>
      </c>
      <c r="W1188">
        <v>9</v>
      </c>
      <c r="X1188" s="2">
        <v>0</v>
      </c>
      <c r="Y1188" s="13">
        <v>114.6285</v>
      </c>
      <c r="Z1188" s="2">
        <f>Y1188/V1188</f>
        <v>0.21</v>
      </c>
    </row>
    <row r="1189" spans="1:26" x14ac:dyDescent="0.25">
      <c r="A1189">
        <v>2438</v>
      </c>
      <c r="B1189" t="s">
        <v>5359</v>
      </c>
      <c r="C1189" s="1">
        <v>41961</v>
      </c>
      <c r="D1189">
        <f>YEAR(C1189)</f>
        <v>2014</v>
      </c>
      <c r="E1189">
        <f>MONTH(C1189)</f>
        <v>11</v>
      </c>
      <c r="F1189" t="str">
        <f>TEXT(Table1[[#This Row],[Order Date]],"mmm")</f>
        <v>Nov</v>
      </c>
      <c r="G1189" t="str">
        <f>TEXT(Table1[[#This Row],[Order Date]],"ddd")</f>
        <v>Tue</v>
      </c>
      <c r="H1189" s="1">
        <v>41963</v>
      </c>
      <c r="I1189" t="s">
        <v>22</v>
      </c>
      <c r="J1189" t="s">
        <v>5360</v>
      </c>
      <c r="K1189" t="s">
        <v>5361</v>
      </c>
      <c r="L1189" t="s">
        <v>25</v>
      </c>
      <c r="M1189" t="s">
        <v>26</v>
      </c>
      <c r="N1189" t="s">
        <v>1456</v>
      </c>
      <c r="O1189" t="s">
        <v>450</v>
      </c>
      <c r="P1189">
        <v>80027</v>
      </c>
      <c r="Q1189" t="s">
        <v>43</v>
      </c>
      <c r="R1189" t="s">
        <v>5362</v>
      </c>
      <c r="S1189" t="s">
        <v>31</v>
      </c>
      <c r="T1189" t="s">
        <v>55</v>
      </c>
      <c r="U1189" t="s">
        <v>5363</v>
      </c>
      <c r="V1189" s="3">
        <v>145.97999999999999</v>
      </c>
      <c r="W1189">
        <v>2</v>
      </c>
      <c r="X1189" s="2">
        <v>0.5</v>
      </c>
      <c r="Y1189" s="13">
        <v>-99.266400000000004</v>
      </c>
      <c r="Z1189" s="2">
        <f>Y1189/V1189</f>
        <v>-0.68</v>
      </c>
    </row>
    <row r="1190" spans="1:26" x14ac:dyDescent="0.25">
      <c r="A1190">
        <v>2440</v>
      </c>
      <c r="B1190" t="s">
        <v>5364</v>
      </c>
      <c r="C1190" s="1">
        <v>42933</v>
      </c>
      <c r="D1190">
        <f>YEAR(C1190)</f>
        <v>2017</v>
      </c>
      <c r="E1190">
        <f>MONTH(C1190)</f>
        <v>7</v>
      </c>
      <c r="F1190" t="str">
        <f>TEXT(Table1[[#This Row],[Order Date]],"mmm")</f>
        <v>Jul</v>
      </c>
      <c r="G1190" t="str">
        <f>TEXT(Table1[[#This Row],[Order Date]],"ddd")</f>
        <v>Mon</v>
      </c>
      <c r="H1190" s="1">
        <v>42938</v>
      </c>
      <c r="I1190" t="s">
        <v>49</v>
      </c>
      <c r="J1190" t="s">
        <v>4244</v>
      </c>
      <c r="K1190" t="s">
        <v>4245</v>
      </c>
      <c r="L1190" t="s">
        <v>25</v>
      </c>
      <c r="M1190" t="s">
        <v>26</v>
      </c>
      <c r="N1190" t="s">
        <v>893</v>
      </c>
      <c r="O1190" t="s">
        <v>53</v>
      </c>
      <c r="P1190">
        <v>33614</v>
      </c>
      <c r="Q1190" t="s">
        <v>29</v>
      </c>
      <c r="R1190" t="s">
        <v>2411</v>
      </c>
      <c r="S1190" t="s">
        <v>31</v>
      </c>
      <c r="T1190" t="s">
        <v>64</v>
      </c>
      <c r="U1190" t="s">
        <v>2412</v>
      </c>
      <c r="V1190" s="3">
        <v>7.9039999999999999</v>
      </c>
      <c r="W1190">
        <v>2</v>
      </c>
      <c r="X1190" s="2">
        <v>0.2</v>
      </c>
      <c r="Y1190" s="13">
        <v>2.1736</v>
      </c>
      <c r="Z1190" s="2">
        <f>Y1190/V1190</f>
        <v>0.27500000000000002</v>
      </c>
    </row>
    <row r="1191" spans="1:26" x14ac:dyDescent="0.25">
      <c r="A1191">
        <v>2441</v>
      </c>
      <c r="B1191" t="s">
        <v>5365</v>
      </c>
      <c r="C1191" s="1">
        <v>42512</v>
      </c>
      <c r="D1191">
        <f>YEAR(C1191)</f>
        <v>2016</v>
      </c>
      <c r="E1191">
        <f>MONTH(C1191)</f>
        <v>5</v>
      </c>
      <c r="F1191" t="str">
        <f>TEXT(Table1[[#This Row],[Order Date]],"mmm")</f>
        <v>May</v>
      </c>
      <c r="G1191" t="str">
        <f>TEXT(Table1[[#This Row],[Order Date]],"ddd")</f>
        <v>Sun</v>
      </c>
      <c r="H1191" s="1">
        <v>42517</v>
      </c>
      <c r="I1191" t="s">
        <v>49</v>
      </c>
      <c r="J1191" t="s">
        <v>4949</v>
      </c>
      <c r="K1191" t="s">
        <v>4950</v>
      </c>
      <c r="L1191" t="s">
        <v>25</v>
      </c>
      <c r="M1191" t="s">
        <v>26</v>
      </c>
      <c r="N1191" t="s">
        <v>5366</v>
      </c>
      <c r="O1191" t="s">
        <v>781</v>
      </c>
      <c r="P1191">
        <v>7055</v>
      </c>
      <c r="Q1191" t="s">
        <v>145</v>
      </c>
      <c r="R1191" t="s">
        <v>1190</v>
      </c>
      <c r="S1191" t="s">
        <v>70</v>
      </c>
      <c r="T1191" t="s">
        <v>71</v>
      </c>
      <c r="U1191" t="s">
        <v>1191</v>
      </c>
      <c r="V1191" s="3">
        <v>345</v>
      </c>
      <c r="W1191">
        <v>5</v>
      </c>
      <c r="X1191" s="2">
        <v>0</v>
      </c>
      <c r="Y1191" s="13">
        <v>86.25</v>
      </c>
      <c r="Z1191" s="2">
        <f>Y1191/V1191</f>
        <v>0.25</v>
      </c>
    </row>
    <row r="1192" spans="1:26" x14ac:dyDescent="0.25">
      <c r="A1192">
        <v>2447</v>
      </c>
      <c r="B1192" t="s">
        <v>5369</v>
      </c>
      <c r="C1192" s="1">
        <v>42272</v>
      </c>
      <c r="D1192">
        <f>YEAR(C1192)</f>
        <v>2015</v>
      </c>
      <c r="E1192">
        <f>MONTH(C1192)</f>
        <v>9</v>
      </c>
      <c r="F1192" t="str">
        <f>TEXT(Table1[[#This Row],[Order Date]],"mmm")</f>
        <v>Sep</v>
      </c>
      <c r="G1192" t="str">
        <f>TEXT(Table1[[#This Row],[Order Date]],"ddd")</f>
        <v>Fri</v>
      </c>
      <c r="H1192" s="1">
        <v>42278</v>
      </c>
      <c r="I1192" t="s">
        <v>49</v>
      </c>
      <c r="J1192" t="s">
        <v>4768</v>
      </c>
      <c r="K1192" t="s">
        <v>4769</v>
      </c>
      <c r="L1192" t="s">
        <v>25</v>
      </c>
      <c r="M1192" t="s">
        <v>26</v>
      </c>
      <c r="N1192" t="s">
        <v>41</v>
      </c>
      <c r="O1192" t="s">
        <v>42</v>
      </c>
      <c r="P1192">
        <v>90004</v>
      </c>
      <c r="Q1192" t="s">
        <v>43</v>
      </c>
      <c r="R1192" t="s">
        <v>2900</v>
      </c>
      <c r="S1192" t="s">
        <v>45</v>
      </c>
      <c r="T1192" t="s">
        <v>170</v>
      </c>
      <c r="U1192" t="s">
        <v>2901</v>
      </c>
      <c r="V1192" s="3">
        <v>17.48</v>
      </c>
      <c r="W1192">
        <v>2</v>
      </c>
      <c r="X1192" s="2">
        <v>0</v>
      </c>
      <c r="Y1192" s="13">
        <v>8.2156000000000002</v>
      </c>
      <c r="Z1192" s="2">
        <f>Y1192/V1192</f>
        <v>0.47000000000000003</v>
      </c>
    </row>
    <row r="1193" spans="1:26" x14ac:dyDescent="0.25">
      <c r="A1193">
        <v>2448</v>
      </c>
      <c r="B1193" t="s">
        <v>5370</v>
      </c>
      <c r="C1193" s="1">
        <v>42674</v>
      </c>
      <c r="D1193">
        <f>YEAR(C1193)</f>
        <v>2016</v>
      </c>
      <c r="E1193">
        <f>MONTH(C1193)</f>
        <v>10</v>
      </c>
      <c r="F1193" t="str">
        <f>TEXT(Table1[[#This Row],[Order Date]],"mmm")</f>
        <v>Oct</v>
      </c>
      <c r="G1193" t="str">
        <f>TEXT(Table1[[#This Row],[Order Date]],"ddd")</f>
        <v>Mon</v>
      </c>
      <c r="H1193" s="1">
        <v>42680</v>
      </c>
      <c r="I1193" t="s">
        <v>49</v>
      </c>
      <c r="J1193" t="s">
        <v>1841</v>
      </c>
      <c r="K1193" t="s">
        <v>1842</v>
      </c>
      <c r="L1193" t="s">
        <v>25</v>
      </c>
      <c r="M1193" t="s">
        <v>26</v>
      </c>
      <c r="N1193" t="s">
        <v>143</v>
      </c>
      <c r="O1193" t="s">
        <v>144</v>
      </c>
      <c r="P1193">
        <v>19143</v>
      </c>
      <c r="Q1193" t="s">
        <v>145</v>
      </c>
      <c r="R1193" t="s">
        <v>4505</v>
      </c>
      <c r="S1193" t="s">
        <v>31</v>
      </c>
      <c r="T1193" t="s">
        <v>35</v>
      </c>
      <c r="U1193" t="s">
        <v>4506</v>
      </c>
      <c r="V1193" s="3">
        <v>492.83499999999998</v>
      </c>
      <c r="W1193">
        <v>5</v>
      </c>
      <c r="X1193" s="2">
        <v>0.3</v>
      </c>
      <c r="Y1193" s="13">
        <v>-14.081</v>
      </c>
      <c r="Z1193" s="2">
        <f>Y1193/V1193</f>
        <v>-2.8571428571428571E-2</v>
      </c>
    </row>
    <row r="1194" spans="1:26" x14ac:dyDescent="0.25">
      <c r="A1194">
        <v>2449</v>
      </c>
      <c r="B1194" t="s">
        <v>5371</v>
      </c>
      <c r="C1194" s="1">
        <v>42261</v>
      </c>
      <c r="D1194">
        <f>YEAR(C1194)</f>
        <v>2015</v>
      </c>
      <c r="E1194">
        <f>MONTH(C1194)</f>
        <v>9</v>
      </c>
      <c r="F1194" t="str">
        <f>TEXT(Table1[[#This Row],[Order Date]],"mmm")</f>
        <v>Sep</v>
      </c>
      <c r="G1194" t="str">
        <f>TEXT(Table1[[#This Row],[Order Date]],"ddd")</f>
        <v>Mon</v>
      </c>
      <c r="H1194" s="1">
        <v>42264</v>
      </c>
      <c r="I1194" t="s">
        <v>22</v>
      </c>
      <c r="J1194" t="s">
        <v>1707</v>
      </c>
      <c r="K1194" t="s">
        <v>1708</v>
      </c>
      <c r="L1194" t="s">
        <v>25</v>
      </c>
      <c r="M1194" t="s">
        <v>26</v>
      </c>
      <c r="N1194" t="s">
        <v>5372</v>
      </c>
      <c r="O1194" t="s">
        <v>376</v>
      </c>
      <c r="P1194">
        <v>29406</v>
      </c>
      <c r="Q1194" t="s">
        <v>29</v>
      </c>
      <c r="R1194" t="s">
        <v>1662</v>
      </c>
      <c r="S1194" t="s">
        <v>45</v>
      </c>
      <c r="T1194" t="s">
        <v>58</v>
      </c>
      <c r="U1194" t="s">
        <v>1663</v>
      </c>
      <c r="V1194" s="3">
        <v>269.49</v>
      </c>
      <c r="W1194">
        <v>3</v>
      </c>
      <c r="X1194" s="2">
        <v>0</v>
      </c>
      <c r="Y1194" s="13">
        <v>5.3898000000000001</v>
      </c>
      <c r="Z1194" s="2">
        <f>Y1194/V1194</f>
        <v>0.02</v>
      </c>
    </row>
    <row r="1195" spans="1:26" x14ac:dyDescent="0.25">
      <c r="A1195">
        <v>2450</v>
      </c>
      <c r="B1195" t="s">
        <v>5373</v>
      </c>
      <c r="C1195" s="1">
        <v>42679</v>
      </c>
      <c r="D1195">
        <f>YEAR(C1195)</f>
        <v>2016</v>
      </c>
      <c r="E1195">
        <f>MONTH(C1195)</f>
        <v>11</v>
      </c>
      <c r="F1195" t="str">
        <f>TEXT(Table1[[#This Row],[Order Date]],"mmm")</f>
        <v>Nov</v>
      </c>
      <c r="G1195" t="str">
        <f>TEXT(Table1[[#This Row],[Order Date]],"ddd")</f>
        <v>Sat</v>
      </c>
      <c r="H1195" s="1">
        <v>42684</v>
      </c>
      <c r="I1195" t="s">
        <v>49</v>
      </c>
      <c r="J1195" t="s">
        <v>370</v>
      </c>
      <c r="K1195" t="s">
        <v>371</v>
      </c>
      <c r="L1195" t="s">
        <v>101</v>
      </c>
      <c r="M1195" t="s">
        <v>26</v>
      </c>
      <c r="N1195" t="s">
        <v>622</v>
      </c>
      <c r="O1195" t="s">
        <v>42</v>
      </c>
      <c r="P1195">
        <v>95123</v>
      </c>
      <c r="Q1195" t="s">
        <v>43</v>
      </c>
      <c r="R1195" t="s">
        <v>5374</v>
      </c>
      <c r="S1195" t="s">
        <v>45</v>
      </c>
      <c r="T1195" t="s">
        <v>74</v>
      </c>
      <c r="U1195" t="s">
        <v>5375</v>
      </c>
      <c r="V1195" s="3">
        <v>29.12</v>
      </c>
      <c r="W1195">
        <v>5</v>
      </c>
      <c r="X1195" s="2">
        <v>0.2</v>
      </c>
      <c r="Y1195" s="13">
        <v>9.8279999999999994</v>
      </c>
      <c r="Z1195" s="2">
        <f>Y1195/V1195</f>
        <v>0.33749999999999997</v>
      </c>
    </row>
    <row r="1196" spans="1:26" x14ac:dyDescent="0.25">
      <c r="A1196">
        <v>2451</v>
      </c>
      <c r="B1196" t="s">
        <v>5376</v>
      </c>
      <c r="C1196" s="1">
        <v>42811</v>
      </c>
      <c r="D1196">
        <f>YEAR(C1196)</f>
        <v>2017</v>
      </c>
      <c r="E1196">
        <f>MONTH(C1196)</f>
        <v>3</v>
      </c>
      <c r="F1196" t="str">
        <f>TEXT(Table1[[#This Row],[Order Date]],"mmm")</f>
        <v>Mar</v>
      </c>
      <c r="G1196" t="str">
        <f>TEXT(Table1[[#This Row],[Order Date]],"ddd")</f>
        <v>Fri</v>
      </c>
      <c r="H1196" s="1">
        <v>42816</v>
      </c>
      <c r="I1196" t="s">
        <v>22</v>
      </c>
      <c r="J1196" t="s">
        <v>5063</v>
      </c>
      <c r="K1196" t="s">
        <v>5064</v>
      </c>
      <c r="L1196" t="s">
        <v>25</v>
      </c>
      <c r="M1196" t="s">
        <v>26</v>
      </c>
      <c r="N1196" t="s">
        <v>263</v>
      </c>
      <c r="O1196" t="s">
        <v>264</v>
      </c>
      <c r="P1196">
        <v>10011</v>
      </c>
      <c r="Q1196" t="s">
        <v>145</v>
      </c>
      <c r="R1196" t="s">
        <v>5377</v>
      </c>
      <c r="S1196" t="s">
        <v>45</v>
      </c>
      <c r="T1196" t="s">
        <v>46</v>
      </c>
      <c r="U1196" t="s">
        <v>5378</v>
      </c>
      <c r="V1196" s="3">
        <v>18.75</v>
      </c>
      <c r="W1196">
        <v>5</v>
      </c>
      <c r="X1196" s="2">
        <v>0</v>
      </c>
      <c r="Y1196" s="13">
        <v>9</v>
      </c>
      <c r="Z1196" s="2">
        <f>Y1196/V1196</f>
        <v>0.48</v>
      </c>
    </row>
    <row r="1197" spans="1:26" x14ac:dyDescent="0.25">
      <c r="A1197">
        <v>2460</v>
      </c>
      <c r="B1197" t="s">
        <v>5379</v>
      </c>
      <c r="C1197" s="1">
        <v>42962</v>
      </c>
      <c r="D1197">
        <f>YEAR(C1197)</f>
        <v>2017</v>
      </c>
      <c r="E1197">
        <f>MONTH(C1197)</f>
        <v>8</v>
      </c>
      <c r="F1197" t="str">
        <f>TEXT(Table1[[#This Row],[Order Date]],"mmm")</f>
        <v>Aug</v>
      </c>
      <c r="G1197" t="str">
        <f>TEXT(Table1[[#This Row],[Order Date]],"ddd")</f>
        <v>Tue</v>
      </c>
      <c r="H1197" s="1">
        <v>42968</v>
      </c>
      <c r="I1197" t="s">
        <v>49</v>
      </c>
      <c r="J1197" t="s">
        <v>4158</v>
      </c>
      <c r="K1197" t="s">
        <v>4159</v>
      </c>
      <c r="L1197" t="s">
        <v>25</v>
      </c>
      <c r="M1197" t="s">
        <v>26</v>
      </c>
      <c r="N1197" t="s">
        <v>2091</v>
      </c>
      <c r="O1197" t="s">
        <v>781</v>
      </c>
      <c r="P1197">
        <v>7060</v>
      </c>
      <c r="Q1197" t="s">
        <v>145</v>
      </c>
      <c r="R1197" t="s">
        <v>1580</v>
      </c>
      <c r="S1197" t="s">
        <v>45</v>
      </c>
      <c r="T1197" t="s">
        <v>77</v>
      </c>
      <c r="U1197" t="s">
        <v>1581</v>
      </c>
      <c r="V1197" s="3">
        <v>97.84</v>
      </c>
      <c r="W1197">
        <v>2</v>
      </c>
      <c r="X1197" s="2">
        <v>0</v>
      </c>
      <c r="Y1197" s="13">
        <v>25.438400000000001</v>
      </c>
      <c r="Z1197" s="2">
        <f>Y1197/V1197</f>
        <v>0.26</v>
      </c>
    </row>
    <row r="1198" spans="1:26" x14ac:dyDescent="0.25">
      <c r="A1198">
        <v>2461</v>
      </c>
      <c r="B1198" t="s">
        <v>5380</v>
      </c>
      <c r="C1198" s="1">
        <v>42196</v>
      </c>
      <c r="D1198">
        <f>YEAR(C1198)</f>
        <v>2015</v>
      </c>
      <c r="E1198">
        <f>MONTH(C1198)</f>
        <v>7</v>
      </c>
      <c r="F1198" t="str">
        <f>TEXT(Table1[[#This Row],[Order Date]],"mmm")</f>
        <v>Jul</v>
      </c>
      <c r="G1198" t="str">
        <f>TEXT(Table1[[#This Row],[Order Date]],"ddd")</f>
        <v>Sat</v>
      </c>
      <c r="H1198" s="1">
        <v>42198</v>
      </c>
      <c r="I1198" t="s">
        <v>22</v>
      </c>
      <c r="J1198" t="s">
        <v>5381</v>
      </c>
      <c r="K1198" t="s">
        <v>5382</v>
      </c>
      <c r="L1198" t="s">
        <v>25</v>
      </c>
      <c r="M1198" t="s">
        <v>26</v>
      </c>
      <c r="N1198" t="s">
        <v>94</v>
      </c>
      <c r="O1198" t="s">
        <v>95</v>
      </c>
      <c r="P1198">
        <v>98115</v>
      </c>
      <c r="Q1198" t="s">
        <v>43</v>
      </c>
      <c r="R1198" t="s">
        <v>3217</v>
      </c>
      <c r="S1198" t="s">
        <v>45</v>
      </c>
      <c r="T1198" t="s">
        <v>89</v>
      </c>
      <c r="U1198" t="s">
        <v>3218</v>
      </c>
      <c r="V1198" s="3">
        <v>29.97</v>
      </c>
      <c r="W1198">
        <v>3</v>
      </c>
      <c r="X1198" s="2">
        <v>0</v>
      </c>
      <c r="Y1198" s="13">
        <v>13.486499999999999</v>
      </c>
      <c r="Z1198" s="2">
        <f>Y1198/V1198</f>
        <v>0.45</v>
      </c>
    </row>
    <row r="1199" spans="1:26" x14ac:dyDescent="0.25">
      <c r="A1199">
        <v>2463</v>
      </c>
      <c r="B1199" t="s">
        <v>5383</v>
      </c>
      <c r="C1199" s="1">
        <v>43072</v>
      </c>
      <c r="D1199">
        <f>YEAR(C1199)</f>
        <v>2017</v>
      </c>
      <c r="E1199">
        <f>MONTH(C1199)</f>
        <v>12</v>
      </c>
      <c r="F1199" t="str">
        <f>TEXT(Table1[[#This Row],[Order Date]],"mmm")</f>
        <v>Dec</v>
      </c>
      <c r="G1199" t="str">
        <f>TEXT(Table1[[#This Row],[Order Date]],"ddd")</f>
        <v>Sun</v>
      </c>
      <c r="H1199" s="1">
        <v>43078</v>
      </c>
      <c r="I1199" t="s">
        <v>49</v>
      </c>
      <c r="J1199" t="s">
        <v>3523</v>
      </c>
      <c r="K1199" t="s">
        <v>3524</v>
      </c>
      <c r="L1199" t="s">
        <v>25</v>
      </c>
      <c r="M1199" t="s">
        <v>26</v>
      </c>
      <c r="N1199" t="s">
        <v>263</v>
      </c>
      <c r="O1199" t="s">
        <v>264</v>
      </c>
      <c r="P1199">
        <v>10009</v>
      </c>
      <c r="Q1199" t="s">
        <v>145</v>
      </c>
      <c r="R1199" t="s">
        <v>1185</v>
      </c>
      <c r="S1199" t="s">
        <v>45</v>
      </c>
      <c r="T1199" t="s">
        <v>74</v>
      </c>
      <c r="U1199" t="s">
        <v>1186</v>
      </c>
      <c r="V1199" s="3">
        <v>83.92</v>
      </c>
      <c r="W1199">
        <v>5</v>
      </c>
      <c r="X1199" s="2">
        <v>0.2</v>
      </c>
      <c r="Y1199" s="13">
        <v>29.372</v>
      </c>
      <c r="Z1199" s="2">
        <f>Y1199/V1199</f>
        <v>0.35</v>
      </c>
    </row>
    <row r="1200" spans="1:26" x14ac:dyDescent="0.25">
      <c r="A1200">
        <v>2467</v>
      </c>
      <c r="B1200" t="s">
        <v>5384</v>
      </c>
      <c r="C1200" s="1">
        <v>42859</v>
      </c>
      <c r="D1200">
        <f>YEAR(C1200)</f>
        <v>2017</v>
      </c>
      <c r="E1200">
        <f>MONTH(C1200)</f>
        <v>5</v>
      </c>
      <c r="F1200" t="str">
        <f>TEXT(Table1[[#This Row],[Order Date]],"mmm")</f>
        <v>May</v>
      </c>
      <c r="G1200" t="str">
        <f>TEXT(Table1[[#This Row],[Order Date]],"ddd")</f>
        <v>Thu</v>
      </c>
      <c r="H1200" s="1">
        <v>42863</v>
      </c>
      <c r="I1200" t="s">
        <v>49</v>
      </c>
      <c r="J1200" t="s">
        <v>1502</v>
      </c>
      <c r="K1200" t="s">
        <v>1503</v>
      </c>
      <c r="L1200" t="s">
        <v>25</v>
      </c>
      <c r="M1200" t="s">
        <v>26</v>
      </c>
      <c r="N1200" t="s">
        <v>5385</v>
      </c>
      <c r="O1200" t="s">
        <v>312</v>
      </c>
      <c r="P1200">
        <v>23602</v>
      </c>
      <c r="Q1200" t="s">
        <v>29</v>
      </c>
      <c r="R1200" t="s">
        <v>5386</v>
      </c>
      <c r="S1200" t="s">
        <v>45</v>
      </c>
      <c r="T1200" t="s">
        <v>89</v>
      </c>
      <c r="U1200" t="s">
        <v>5387</v>
      </c>
      <c r="V1200" s="3">
        <v>9.11</v>
      </c>
      <c r="W1200">
        <v>1</v>
      </c>
      <c r="X1200" s="2">
        <v>0</v>
      </c>
      <c r="Y1200" s="13">
        <v>4.0994999999999999</v>
      </c>
      <c r="Z1200" s="2">
        <f>Y1200/V1200</f>
        <v>0.45</v>
      </c>
    </row>
    <row r="1201" spans="1:26" x14ac:dyDescent="0.25">
      <c r="A1201">
        <v>2471</v>
      </c>
      <c r="B1201" t="s">
        <v>5390</v>
      </c>
      <c r="C1201" s="1">
        <v>42391</v>
      </c>
      <c r="D1201">
        <f>YEAR(C1201)</f>
        <v>2016</v>
      </c>
      <c r="E1201">
        <f>MONTH(C1201)</f>
        <v>1</v>
      </c>
      <c r="F1201" t="str">
        <f>TEXT(Table1[[#This Row],[Order Date]],"mmm")</f>
        <v>Jan</v>
      </c>
      <c r="G1201" t="str">
        <f>TEXT(Table1[[#This Row],[Order Date]],"ddd")</f>
        <v>Fri</v>
      </c>
      <c r="H1201" s="1">
        <v>42397</v>
      </c>
      <c r="I1201" t="s">
        <v>49</v>
      </c>
      <c r="J1201" t="s">
        <v>5391</v>
      </c>
      <c r="K1201" t="s">
        <v>5392</v>
      </c>
      <c r="L1201" t="s">
        <v>25</v>
      </c>
      <c r="M1201" t="s">
        <v>26</v>
      </c>
      <c r="N1201" t="s">
        <v>1679</v>
      </c>
      <c r="O1201" t="s">
        <v>87</v>
      </c>
      <c r="P1201">
        <v>28314</v>
      </c>
      <c r="Q1201" t="s">
        <v>29</v>
      </c>
      <c r="R1201" t="s">
        <v>5393</v>
      </c>
      <c r="S1201" t="s">
        <v>31</v>
      </c>
      <c r="T1201" t="s">
        <v>64</v>
      </c>
      <c r="U1201" t="s">
        <v>5394</v>
      </c>
      <c r="V1201" s="3">
        <v>14.272</v>
      </c>
      <c r="W1201">
        <v>8</v>
      </c>
      <c r="X1201" s="2">
        <v>0.2</v>
      </c>
      <c r="Y1201" s="13">
        <v>4.2816000000000001</v>
      </c>
      <c r="Z1201" s="2">
        <f>Y1201/V1201</f>
        <v>0.3</v>
      </c>
    </row>
    <row r="1202" spans="1:26" x14ac:dyDescent="0.25">
      <c r="A1202">
        <v>2474</v>
      </c>
      <c r="B1202" t="s">
        <v>5396</v>
      </c>
      <c r="C1202" s="1">
        <v>42677</v>
      </c>
      <c r="D1202">
        <f>YEAR(C1202)</f>
        <v>2016</v>
      </c>
      <c r="E1202">
        <f>MONTH(C1202)</f>
        <v>11</v>
      </c>
      <c r="F1202" t="str">
        <f>TEXT(Table1[[#This Row],[Order Date]],"mmm")</f>
        <v>Nov</v>
      </c>
      <c r="G1202" t="str">
        <f>TEXT(Table1[[#This Row],[Order Date]],"ddd")</f>
        <v>Thu</v>
      </c>
      <c r="H1202" s="1">
        <v>42680</v>
      </c>
      <c r="I1202" t="s">
        <v>185</v>
      </c>
      <c r="J1202" t="s">
        <v>3443</v>
      </c>
      <c r="K1202" t="s">
        <v>3444</v>
      </c>
      <c r="L1202" t="s">
        <v>25</v>
      </c>
      <c r="M1202" t="s">
        <v>26</v>
      </c>
      <c r="N1202" t="s">
        <v>41</v>
      </c>
      <c r="O1202" t="s">
        <v>42</v>
      </c>
      <c r="P1202">
        <v>90032</v>
      </c>
      <c r="Q1202" t="s">
        <v>43</v>
      </c>
      <c r="R1202" t="s">
        <v>5397</v>
      </c>
      <c r="S1202" t="s">
        <v>31</v>
      </c>
      <c r="T1202" t="s">
        <v>35</v>
      </c>
      <c r="U1202" t="s">
        <v>5398</v>
      </c>
      <c r="V1202" s="3">
        <v>217.584</v>
      </c>
      <c r="W1202">
        <v>2</v>
      </c>
      <c r="X1202" s="2">
        <v>0.2</v>
      </c>
      <c r="Y1202" s="13">
        <v>-29.9178</v>
      </c>
      <c r="Z1202" s="2">
        <f>Y1202/V1202</f>
        <v>-0.13749999999999998</v>
      </c>
    </row>
    <row r="1203" spans="1:26" x14ac:dyDescent="0.25">
      <c r="A1203">
        <v>2478</v>
      </c>
      <c r="B1203" t="s">
        <v>5403</v>
      </c>
      <c r="C1203" s="1">
        <v>42982</v>
      </c>
      <c r="D1203">
        <f>YEAR(C1203)</f>
        <v>2017</v>
      </c>
      <c r="E1203">
        <f>MONTH(C1203)</f>
        <v>9</v>
      </c>
      <c r="F1203" t="str">
        <f>TEXT(Table1[[#This Row],[Order Date]],"mmm")</f>
        <v>Sep</v>
      </c>
      <c r="G1203" t="str">
        <f>TEXT(Table1[[#This Row],[Order Date]],"ddd")</f>
        <v>Mon</v>
      </c>
      <c r="H1203" s="1">
        <v>42986</v>
      </c>
      <c r="I1203" t="s">
        <v>22</v>
      </c>
      <c r="J1203" t="s">
        <v>5404</v>
      </c>
      <c r="K1203" t="s">
        <v>5405</v>
      </c>
      <c r="L1203" t="s">
        <v>40</v>
      </c>
      <c r="M1203" t="s">
        <v>26</v>
      </c>
      <c r="N1203" t="s">
        <v>41</v>
      </c>
      <c r="O1203" t="s">
        <v>42</v>
      </c>
      <c r="P1203">
        <v>90036</v>
      </c>
      <c r="Q1203" t="s">
        <v>43</v>
      </c>
      <c r="R1203" t="s">
        <v>2281</v>
      </c>
      <c r="S1203" t="s">
        <v>31</v>
      </c>
      <c r="T1203" t="s">
        <v>55</v>
      </c>
      <c r="U1203" t="s">
        <v>2282</v>
      </c>
      <c r="V1203" s="3">
        <v>1322.3520000000001</v>
      </c>
      <c r="W1203">
        <v>3</v>
      </c>
      <c r="X1203" s="2">
        <v>0.2</v>
      </c>
      <c r="Y1203" s="13">
        <v>-99.176400000000001</v>
      </c>
      <c r="Z1203" s="2">
        <f>Y1203/V1203</f>
        <v>-7.4999999999999997E-2</v>
      </c>
    </row>
    <row r="1204" spans="1:26" x14ac:dyDescent="0.25">
      <c r="A1204">
        <v>2479</v>
      </c>
      <c r="B1204" t="s">
        <v>5406</v>
      </c>
      <c r="C1204" s="1">
        <v>41895</v>
      </c>
      <c r="D1204">
        <f>YEAR(C1204)</f>
        <v>2014</v>
      </c>
      <c r="E1204">
        <f>MONTH(C1204)</f>
        <v>9</v>
      </c>
      <c r="F1204" t="str">
        <f>TEXT(Table1[[#This Row],[Order Date]],"mmm")</f>
        <v>Sep</v>
      </c>
      <c r="G1204" t="str">
        <f>TEXT(Table1[[#This Row],[Order Date]],"ddd")</f>
        <v>Sat</v>
      </c>
      <c r="H1204" s="1">
        <v>41901</v>
      </c>
      <c r="I1204" t="s">
        <v>49</v>
      </c>
      <c r="J1204" t="s">
        <v>3450</v>
      </c>
      <c r="K1204" t="s">
        <v>3451</v>
      </c>
      <c r="L1204" t="s">
        <v>25</v>
      </c>
      <c r="M1204" t="s">
        <v>26</v>
      </c>
      <c r="N1204" t="s">
        <v>263</v>
      </c>
      <c r="O1204" t="s">
        <v>264</v>
      </c>
      <c r="P1204">
        <v>10011</v>
      </c>
      <c r="Q1204" t="s">
        <v>145</v>
      </c>
      <c r="R1204" t="s">
        <v>66</v>
      </c>
      <c r="S1204" t="s">
        <v>45</v>
      </c>
      <c r="T1204" t="s">
        <v>67</v>
      </c>
      <c r="U1204" t="s">
        <v>68</v>
      </c>
      <c r="V1204" s="3">
        <v>5.46</v>
      </c>
      <c r="W1204">
        <v>3</v>
      </c>
      <c r="X1204" s="2">
        <v>0</v>
      </c>
      <c r="Y1204" s="13">
        <v>1.4742</v>
      </c>
      <c r="Z1204" s="2">
        <f>Y1204/V1204</f>
        <v>0.27</v>
      </c>
    </row>
    <row r="1205" spans="1:26" x14ac:dyDescent="0.25">
      <c r="A1205">
        <v>2480</v>
      </c>
      <c r="B1205" t="s">
        <v>5407</v>
      </c>
      <c r="C1205" s="1">
        <v>42905</v>
      </c>
      <c r="D1205">
        <f>YEAR(C1205)</f>
        <v>2017</v>
      </c>
      <c r="E1205">
        <f>MONTH(C1205)</f>
        <v>6</v>
      </c>
      <c r="F1205" t="str">
        <f>TEXT(Table1[[#This Row],[Order Date]],"mmm")</f>
        <v>Jun</v>
      </c>
      <c r="G1205" t="str">
        <f>TEXT(Table1[[#This Row],[Order Date]],"ddd")</f>
        <v>Mon</v>
      </c>
      <c r="H1205" s="1">
        <v>42911</v>
      </c>
      <c r="I1205" t="s">
        <v>49</v>
      </c>
      <c r="J1205" t="s">
        <v>3094</v>
      </c>
      <c r="K1205" t="s">
        <v>3095</v>
      </c>
      <c r="L1205" t="s">
        <v>25</v>
      </c>
      <c r="M1205" t="s">
        <v>26</v>
      </c>
      <c r="N1205" t="s">
        <v>808</v>
      </c>
      <c r="O1205" t="s">
        <v>103</v>
      </c>
      <c r="P1205">
        <v>75220</v>
      </c>
      <c r="Q1205" t="s">
        <v>104</v>
      </c>
      <c r="R1205" t="s">
        <v>5408</v>
      </c>
      <c r="S1205" t="s">
        <v>45</v>
      </c>
      <c r="T1205" t="s">
        <v>572</v>
      </c>
      <c r="U1205" t="s">
        <v>5409</v>
      </c>
      <c r="V1205" s="3">
        <v>11.183999999999999</v>
      </c>
      <c r="W1205">
        <v>1</v>
      </c>
      <c r="X1205" s="2">
        <v>0.2</v>
      </c>
      <c r="Y1205" s="13">
        <v>0.83879999999999999</v>
      </c>
      <c r="Z1205" s="2">
        <f>Y1205/V1205</f>
        <v>7.4999999999999997E-2</v>
      </c>
    </row>
    <row r="1206" spans="1:26" x14ac:dyDescent="0.25">
      <c r="A1206">
        <v>2482</v>
      </c>
      <c r="B1206" t="s">
        <v>5410</v>
      </c>
      <c r="C1206" s="1">
        <v>43093</v>
      </c>
      <c r="D1206">
        <f>YEAR(C1206)</f>
        <v>2017</v>
      </c>
      <c r="E1206">
        <f>MONTH(C1206)</f>
        <v>12</v>
      </c>
      <c r="F1206" t="str">
        <f>TEXT(Table1[[#This Row],[Order Date]],"mmm")</f>
        <v>Dec</v>
      </c>
      <c r="G1206" t="str">
        <f>TEXT(Table1[[#This Row],[Order Date]],"ddd")</f>
        <v>Sun</v>
      </c>
      <c r="H1206" s="1">
        <v>43100</v>
      </c>
      <c r="I1206" t="s">
        <v>49</v>
      </c>
      <c r="J1206" t="s">
        <v>981</v>
      </c>
      <c r="K1206" t="s">
        <v>982</v>
      </c>
      <c r="L1206" t="s">
        <v>25</v>
      </c>
      <c r="M1206" t="s">
        <v>26</v>
      </c>
      <c r="N1206" t="s">
        <v>94</v>
      </c>
      <c r="O1206" t="s">
        <v>95</v>
      </c>
      <c r="P1206">
        <v>98105</v>
      </c>
      <c r="Q1206" t="s">
        <v>43</v>
      </c>
      <c r="R1206" t="s">
        <v>2873</v>
      </c>
      <c r="S1206" t="s">
        <v>45</v>
      </c>
      <c r="T1206" t="s">
        <v>58</v>
      </c>
      <c r="U1206" t="s">
        <v>2874</v>
      </c>
      <c r="V1206" s="3">
        <v>1003.62</v>
      </c>
      <c r="W1206">
        <v>6</v>
      </c>
      <c r="X1206" s="2">
        <v>0</v>
      </c>
      <c r="Y1206" s="13">
        <v>0</v>
      </c>
      <c r="Z1206" s="2">
        <f>Y1206/V1206</f>
        <v>0</v>
      </c>
    </row>
    <row r="1207" spans="1:26" x14ac:dyDescent="0.25">
      <c r="A1207">
        <v>2483</v>
      </c>
      <c r="B1207" t="s">
        <v>5411</v>
      </c>
      <c r="C1207" s="1">
        <v>42975</v>
      </c>
      <c r="D1207">
        <f>YEAR(C1207)</f>
        <v>2017</v>
      </c>
      <c r="E1207">
        <f>MONTH(C1207)</f>
        <v>8</v>
      </c>
      <c r="F1207" t="str">
        <f>TEXT(Table1[[#This Row],[Order Date]],"mmm")</f>
        <v>Aug</v>
      </c>
      <c r="G1207" t="str">
        <f>TEXT(Table1[[#This Row],[Order Date]],"ddd")</f>
        <v>Mon</v>
      </c>
      <c r="H1207" s="1">
        <v>42981</v>
      </c>
      <c r="I1207" t="s">
        <v>49</v>
      </c>
      <c r="J1207" t="s">
        <v>5202</v>
      </c>
      <c r="K1207" t="s">
        <v>5203</v>
      </c>
      <c r="L1207" t="s">
        <v>101</v>
      </c>
      <c r="M1207" t="s">
        <v>26</v>
      </c>
      <c r="N1207" t="s">
        <v>94</v>
      </c>
      <c r="O1207" t="s">
        <v>95</v>
      </c>
      <c r="P1207">
        <v>98105</v>
      </c>
      <c r="Q1207" t="s">
        <v>43</v>
      </c>
      <c r="R1207" t="s">
        <v>5412</v>
      </c>
      <c r="S1207" t="s">
        <v>70</v>
      </c>
      <c r="T1207" t="s">
        <v>71</v>
      </c>
      <c r="U1207" t="s">
        <v>5413</v>
      </c>
      <c r="V1207" s="3">
        <v>35.167999999999999</v>
      </c>
      <c r="W1207">
        <v>4</v>
      </c>
      <c r="X1207" s="2">
        <v>0.2</v>
      </c>
      <c r="Y1207" s="13">
        <v>11.429600000000001</v>
      </c>
      <c r="Z1207" s="2">
        <f>Y1207/V1207</f>
        <v>0.32500000000000001</v>
      </c>
    </row>
    <row r="1208" spans="1:26" x14ac:dyDescent="0.25">
      <c r="A1208">
        <v>2487</v>
      </c>
      <c r="B1208" t="s">
        <v>5414</v>
      </c>
      <c r="C1208" s="1">
        <v>42006</v>
      </c>
      <c r="D1208">
        <f>YEAR(C1208)</f>
        <v>2015</v>
      </c>
      <c r="E1208">
        <f>MONTH(C1208)</f>
        <v>1</v>
      </c>
      <c r="F1208" t="str">
        <f>TEXT(Table1[[#This Row],[Order Date]],"mmm")</f>
        <v>Jan</v>
      </c>
      <c r="G1208" t="str">
        <f>TEXT(Table1[[#This Row],[Order Date]],"ddd")</f>
        <v>Fri</v>
      </c>
      <c r="H1208" s="1">
        <v>42008</v>
      </c>
      <c r="I1208" t="s">
        <v>22</v>
      </c>
      <c r="J1208" t="s">
        <v>987</v>
      </c>
      <c r="K1208" t="s">
        <v>988</v>
      </c>
      <c r="L1208" t="s">
        <v>40</v>
      </c>
      <c r="M1208" t="s">
        <v>26</v>
      </c>
      <c r="N1208" t="s">
        <v>600</v>
      </c>
      <c r="O1208" t="s">
        <v>242</v>
      </c>
      <c r="P1208">
        <v>19711</v>
      </c>
      <c r="Q1208" t="s">
        <v>145</v>
      </c>
      <c r="R1208" t="s">
        <v>5415</v>
      </c>
      <c r="S1208" t="s">
        <v>45</v>
      </c>
      <c r="T1208" t="s">
        <v>58</v>
      </c>
      <c r="U1208" t="s">
        <v>5416</v>
      </c>
      <c r="V1208" s="3">
        <v>85.52</v>
      </c>
      <c r="W1208">
        <v>2</v>
      </c>
      <c r="X1208" s="2">
        <v>0</v>
      </c>
      <c r="Y1208" s="13">
        <v>22.235199999999999</v>
      </c>
      <c r="Z1208" s="2">
        <f>Y1208/V1208</f>
        <v>0.26</v>
      </c>
    </row>
    <row r="1209" spans="1:26" x14ac:dyDescent="0.25">
      <c r="A1209">
        <v>2490</v>
      </c>
      <c r="B1209" t="s">
        <v>5419</v>
      </c>
      <c r="C1209" s="1">
        <v>42286</v>
      </c>
      <c r="D1209">
        <f>YEAR(C1209)</f>
        <v>2015</v>
      </c>
      <c r="E1209">
        <f>MONTH(C1209)</f>
        <v>10</v>
      </c>
      <c r="F1209" t="str">
        <f>TEXT(Table1[[#This Row],[Order Date]],"mmm")</f>
        <v>Oct</v>
      </c>
      <c r="G1209" t="str">
        <f>TEXT(Table1[[#This Row],[Order Date]],"ddd")</f>
        <v>Fri</v>
      </c>
      <c r="H1209" s="1">
        <v>42290</v>
      </c>
      <c r="I1209" t="s">
        <v>22</v>
      </c>
      <c r="J1209" t="s">
        <v>5420</v>
      </c>
      <c r="K1209" t="s">
        <v>5421</v>
      </c>
      <c r="L1209" t="s">
        <v>25</v>
      </c>
      <c r="M1209" t="s">
        <v>26</v>
      </c>
      <c r="N1209" t="s">
        <v>263</v>
      </c>
      <c r="O1209" t="s">
        <v>264</v>
      </c>
      <c r="P1209">
        <v>10024</v>
      </c>
      <c r="Q1209" t="s">
        <v>145</v>
      </c>
      <c r="R1209" t="s">
        <v>5422</v>
      </c>
      <c r="S1209" t="s">
        <v>70</v>
      </c>
      <c r="T1209" t="s">
        <v>71</v>
      </c>
      <c r="U1209" t="s">
        <v>5423</v>
      </c>
      <c r="V1209" s="3">
        <v>631.96</v>
      </c>
      <c r="W1209">
        <v>4</v>
      </c>
      <c r="X1209" s="2">
        <v>0</v>
      </c>
      <c r="Y1209" s="13">
        <v>303.3408</v>
      </c>
      <c r="Z1209" s="2">
        <f>Y1209/V1209</f>
        <v>0.48</v>
      </c>
    </row>
    <row r="1210" spans="1:26" x14ac:dyDescent="0.25">
      <c r="A1210">
        <v>2492</v>
      </c>
      <c r="B1210" t="s">
        <v>5426</v>
      </c>
      <c r="C1210" s="1">
        <v>41986</v>
      </c>
      <c r="D1210">
        <f>YEAR(C1210)</f>
        <v>2014</v>
      </c>
      <c r="E1210">
        <f>MONTH(C1210)</f>
        <v>12</v>
      </c>
      <c r="F1210" t="str">
        <f>TEXT(Table1[[#This Row],[Order Date]],"mmm")</f>
        <v>Dec</v>
      </c>
      <c r="G1210" t="str">
        <f>TEXT(Table1[[#This Row],[Order Date]],"ddd")</f>
        <v>Sat</v>
      </c>
      <c r="H1210" s="1">
        <v>41988</v>
      </c>
      <c r="I1210" t="s">
        <v>22</v>
      </c>
      <c r="J1210" t="s">
        <v>422</v>
      </c>
      <c r="K1210" t="s">
        <v>423</v>
      </c>
      <c r="L1210" t="s">
        <v>25</v>
      </c>
      <c r="M1210" t="s">
        <v>26</v>
      </c>
      <c r="N1210" t="s">
        <v>41</v>
      </c>
      <c r="O1210" t="s">
        <v>42</v>
      </c>
      <c r="P1210">
        <v>90049</v>
      </c>
      <c r="Q1210" t="s">
        <v>43</v>
      </c>
      <c r="R1210" t="s">
        <v>4324</v>
      </c>
      <c r="S1210" t="s">
        <v>45</v>
      </c>
      <c r="T1210" t="s">
        <v>89</v>
      </c>
      <c r="U1210" t="s">
        <v>4325</v>
      </c>
      <c r="V1210" s="3">
        <v>90.24</v>
      </c>
      <c r="W1210">
        <v>6</v>
      </c>
      <c r="X1210" s="2">
        <v>0</v>
      </c>
      <c r="Y1210" s="13">
        <v>41.510399999999997</v>
      </c>
      <c r="Z1210" s="2">
        <f>Y1210/V1210</f>
        <v>0.46</v>
      </c>
    </row>
    <row r="1211" spans="1:26" x14ac:dyDescent="0.25">
      <c r="A1211">
        <v>2493</v>
      </c>
      <c r="B1211" t="s">
        <v>5427</v>
      </c>
      <c r="C1211" s="1">
        <v>41962</v>
      </c>
      <c r="D1211">
        <f>YEAR(C1211)</f>
        <v>2014</v>
      </c>
      <c r="E1211">
        <f>MONTH(C1211)</f>
        <v>11</v>
      </c>
      <c r="F1211" t="str">
        <f>TEXT(Table1[[#This Row],[Order Date]],"mmm")</f>
        <v>Nov</v>
      </c>
      <c r="G1211" t="str">
        <f>TEXT(Table1[[#This Row],[Order Date]],"ddd")</f>
        <v>Wed</v>
      </c>
      <c r="H1211" s="1">
        <v>41966</v>
      </c>
      <c r="I1211" t="s">
        <v>49</v>
      </c>
      <c r="J1211" t="s">
        <v>5428</v>
      </c>
      <c r="K1211" t="s">
        <v>5429</v>
      </c>
      <c r="L1211" t="s">
        <v>25</v>
      </c>
      <c r="M1211" t="s">
        <v>26</v>
      </c>
      <c r="N1211" t="s">
        <v>5430</v>
      </c>
      <c r="O1211" t="s">
        <v>264</v>
      </c>
      <c r="P1211">
        <v>14701</v>
      </c>
      <c r="Q1211" t="s">
        <v>145</v>
      </c>
      <c r="R1211" t="s">
        <v>4481</v>
      </c>
      <c r="S1211" t="s">
        <v>70</v>
      </c>
      <c r="T1211" t="s">
        <v>71</v>
      </c>
      <c r="U1211" t="s">
        <v>4482</v>
      </c>
      <c r="V1211" s="3">
        <v>4548.8100000000004</v>
      </c>
      <c r="W1211">
        <v>7</v>
      </c>
      <c r="X1211" s="2">
        <v>0</v>
      </c>
      <c r="Y1211" s="13">
        <v>1228.1786999999999</v>
      </c>
      <c r="Z1211" s="2">
        <f>Y1211/V1211</f>
        <v>0.26999999999999996</v>
      </c>
    </row>
    <row r="1212" spans="1:26" x14ac:dyDescent="0.25">
      <c r="A1212">
        <v>2494</v>
      </c>
      <c r="B1212" t="s">
        <v>5431</v>
      </c>
      <c r="C1212" s="1">
        <v>42623</v>
      </c>
      <c r="D1212">
        <f>YEAR(C1212)</f>
        <v>2016</v>
      </c>
      <c r="E1212">
        <f>MONTH(C1212)</f>
        <v>9</v>
      </c>
      <c r="F1212" t="str">
        <f>TEXT(Table1[[#This Row],[Order Date]],"mmm")</f>
        <v>Sep</v>
      </c>
      <c r="G1212" t="str">
        <f>TEXT(Table1[[#This Row],[Order Date]],"ddd")</f>
        <v>Sat</v>
      </c>
      <c r="H1212" s="1">
        <v>42627</v>
      </c>
      <c r="I1212" t="s">
        <v>22</v>
      </c>
      <c r="J1212" t="s">
        <v>3365</v>
      </c>
      <c r="K1212" t="s">
        <v>3366</v>
      </c>
      <c r="L1212" t="s">
        <v>25</v>
      </c>
      <c r="M1212" t="s">
        <v>26</v>
      </c>
      <c r="N1212" t="s">
        <v>181</v>
      </c>
      <c r="O1212" t="s">
        <v>103</v>
      </c>
      <c r="P1212">
        <v>77095</v>
      </c>
      <c r="Q1212" t="s">
        <v>104</v>
      </c>
      <c r="R1212" t="s">
        <v>3200</v>
      </c>
      <c r="S1212" t="s">
        <v>31</v>
      </c>
      <c r="T1212" t="s">
        <v>55</v>
      </c>
      <c r="U1212" t="s">
        <v>3201</v>
      </c>
      <c r="V1212" s="3">
        <v>300.93</v>
      </c>
      <c r="W1212">
        <v>5</v>
      </c>
      <c r="X1212" s="2">
        <v>0.3</v>
      </c>
      <c r="Y1212" s="13">
        <v>-34.392000000000003</v>
      </c>
      <c r="Z1212" s="2">
        <f>Y1212/V1212</f>
        <v>-0.1142857142857143</v>
      </c>
    </row>
    <row r="1213" spans="1:26" x14ac:dyDescent="0.25">
      <c r="A1213">
        <v>2496</v>
      </c>
      <c r="B1213" t="s">
        <v>5432</v>
      </c>
      <c r="C1213" s="1">
        <v>41806</v>
      </c>
      <c r="D1213">
        <f>YEAR(C1213)</f>
        <v>2014</v>
      </c>
      <c r="E1213">
        <f>MONTH(C1213)</f>
        <v>6</v>
      </c>
      <c r="F1213" t="str">
        <f>TEXT(Table1[[#This Row],[Order Date]],"mmm")</f>
        <v>Jun</v>
      </c>
      <c r="G1213" t="str">
        <f>TEXT(Table1[[#This Row],[Order Date]],"ddd")</f>
        <v>Mon</v>
      </c>
      <c r="H1213" s="1">
        <v>41812</v>
      </c>
      <c r="I1213" t="s">
        <v>49</v>
      </c>
      <c r="J1213" t="s">
        <v>5433</v>
      </c>
      <c r="K1213" t="s">
        <v>5434</v>
      </c>
      <c r="L1213" t="s">
        <v>25</v>
      </c>
      <c r="M1213" t="s">
        <v>26</v>
      </c>
      <c r="N1213" t="s">
        <v>5435</v>
      </c>
      <c r="O1213" t="s">
        <v>251</v>
      </c>
      <c r="P1213">
        <v>46544</v>
      </c>
      <c r="Q1213" t="s">
        <v>104</v>
      </c>
      <c r="R1213" t="s">
        <v>1560</v>
      </c>
      <c r="S1213" t="s">
        <v>31</v>
      </c>
      <c r="T1213" t="s">
        <v>35</v>
      </c>
      <c r="U1213" t="s">
        <v>1561</v>
      </c>
      <c r="V1213" s="3">
        <v>647.84</v>
      </c>
      <c r="W1213">
        <v>8</v>
      </c>
      <c r="X1213" s="2">
        <v>0</v>
      </c>
      <c r="Y1213" s="13">
        <v>32.392000000000003</v>
      </c>
      <c r="Z1213" s="2">
        <f>Y1213/V1213</f>
        <v>0.05</v>
      </c>
    </row>
    <row r="1214" spans="1:26" x14ac:dyDescent="0.25">
      <c r="A1214">
        <v>2497</v>
      </c>
      <c r="B1214" t="s">
        <v>5436</v>
      </c>
      <c r="C1214" s="1">
        <v>42273</v>
      </c>
      <c r="D1214">
        <f>YEAR(C1214)</f>
        <v>2015</v>
      </c>
      <c r="E1214">
        <f>MONTH(C1214)</f>
        <v>9</v>
      </c>
      <c r="F1214" t="str">
        <f>TEXT(Table1[[#This Row],[Order Date]],"mmm")</f>
        <v>Sep</v>
      </c>
      <c r="G1214" t="str">
        <f>TEXT(Table1[[#This Row],[Order Date]],"ddd")</f>
        <v>Sat</v>
      </c>
      <c r="H1214" s="1">
        <v>42278</v>
      </c>
      <c r="I1214" t="s">
        <v>49</v>
      </c>
      <c r="J1214" t="s">
        <v>2867</v>
      </c>
      <c r="K1214" t="s">
        <v>2868</v>
      </c>
      <c r="L1214" t="s">
        <v>101</v>
      </c>
      <c r="M1214" t="s">
        <v>26</v>
      </c>
      <c r="N1214" t="s">
        <v>941</v>
      </c>
      <c r="O1214" t="s">
        <v>42</v>
      </c>
      <c r="P1214">
        <v>92037</v>
      </c>
      <c r="Q1214" t="s">
        <v>43</v>
      </c>
      <c r="R1214" t="s">
        <v>361</v>
      </c>
      <c r="S1214" t="s">
        <v>45</v>
      </c>
      <c r="T1214" t="s">
        <v>58</v>
      </c>
      <c r="U1214" t="s">
        <v>362</v>
      </c>
      <c r="V1214" s="3">
        <v>64.17</v>
      </c>
      <c r="W1214">
        <v>3</v>
      </c>
      <c r="X1214" s="2">
        <v>0</v>
      </c>
      <c r="Y1214" s="13">
        <v>18.609300000000001</v>
      </c>
      <c r="Z1214" s="2">
        <f>Y1214/V1214</f>
        <v>0.29000000000000004</v>
      </c>
    </row>
    <row r="1215" spans="1:26" x14ac:dyDescent="0.25">
      <c r="A1215">
        <v>2499</v>
      </c>
      <c r="B1215" t="s">
        <v>5437</v>
      </c>
      <c r="C1215" s="1">
        <v>42509</v>
      </c>
      <c r="D1215">
        <f>YEAR(C1215)</f>
        <v>2016</v>
      </c>
      <c r="E1215">
        <f>MONTH(C1215)</f>
        <v>5</v>
      </c>
      <c r="F1215" t="str">
        <f>TEXT(Table1[[#This Row],[Order Date]],"mmm")</f>
        <v>May</v>
      </c>
      <c r="G1215" t="str">
        <f>TEXT(Table1[[#This Row],[Order Date]],"ddd")</f>
        <v>Thu</v>
      </c>
      <c r="H1215" s="1">
        <v>42514</v>
      </c>
      <c r="I1215" t="s">
        <v>49</v>
      </c>
      <c r="J1215" t="s">
        <v>3116</v>
      </c>
      <c r="K1215" t="s">
        <v>3117</v>
      </c>
      <c r="L1215" t="s">
        <v>40</v>
      </c>
      <c r="M1215" t="s">
        <v>26</v>
      </c>
      <c r="N1215" t="s">
        <v>126</v>
      </c>
      <c r="O1215" t="s">
        <v>42</v>
      </c>
      <c r="P1215">
        <v>94109</v>
      </c>
      <c r="Q1215" t="s">
        <v>43</v>
      </c>
      <c r="R1215" t="s">
        <v>4794</v>
      </c>
      <c r="S1215" t="s">
        <v>45</v>
      </c>
      <c r="T1215" t="s">
        <v>74</v>
      </c>
      <c r="U1215" t="s">
        <v>4795</v>
      </c>
      <c r="V1215" s="3">
        <v>9.5839999999999996</v>
      </c>
      <c r="W1215">
        <v>1</v>
      </c>
      <c r="X1215" s="2">
        <v>0.2</v>
      </c>
      <c r="Y1215" s="13">
        <v>3.3544</v>
      </c>
      <c r="Z1215" s="2">
        <f>Y1215/V1215</f>
        <v>0.35000000000000003</v>
      </c>
    </row>
    <row r="1216" spans="1:26" x14ac:dyDescent="0.25">
      <c r="A1216">
        <v>2500</v>
      </c>
      <c r="B1216" t="s">
        <v>5438</v>
      </c>
      <c r="C1216" s="1">
        <v>42908</v>
      </c>
      <c r="D1216">
        <f>YEAR(C1216)</f>
        <v>2017</v>
      </c>
      <c r="E1216">
        <f>MONTH(C1216)</f>
        <v>6</v>
      </c>
      <c r="F1216" t="str">
        <f>TEXT(Table1[[#This Row],[Order Date]],"mmm")</f>
        <v>Jun</v>
      </c>
      <c r="G1216" t="str">
        <f>TEXT(Table1[[#This Row],[Order Date]],"ddd")</f>
        <v>Thu</v>
      </c>
      <c r="H1216" s="1">
        <v>42909</v>
      </c>
      <c r="I1216" t="s">
        <v>185</v>
      </c>
      <c r="J1216" t="s">
        <v>3450</v>
      </c>
      <c r="K1216" t="s">
        <v>3451</v>
      </c>
      <c r="L1216" t="s">
        <v>25</v>
      </c>
      <c r="M1216" t="s">
        <v>26</v>
      </c>
      <c r="N1216" t="s">
        <v>1404</v>
      </c>
      <c r="O1216" t="s">
        <v>53</v>
      </c>
      <c r="P1216">
        <v>33178</v>
      </c>
      <c r="Q1216" t="s">
        <v>29</v>
      </c>
      <c r="R1216" t="s">
        <v>5439</v>
      </c>
      <c r="S1216" t="s">
        <v>45</v>
      </c>
      <c r="T1216" t="s">
        <v>170</v>
      </c>
      <c r="U1216" t="s">
        <v>5440</v>
      </c>
      <c r="V1216" s="3">
        <v>37.607999999999997</v>
      </c>
      <c r="W1216">
        <v>3</v>
      </c>
      <c r="X1216" s="2">
        <v>0.2</v>
      </c>
      <c r="Y1216" s="13">
        <v>12.6927</v>
      </c>
      <c r="Z1216" s="2">
        <f>Y1216/V1216</f>
        <v>0.33750000000000002</v>
      </c>
    </row>
    <row r="1217" spans="1:26" x14ac:dyDescent="0.25">
      <c r="A1217">
        <v>2501</v>
      </c>
      <c r="B1217" t="s">
        <v>5441</v>
      </c>
      <c r="C1217" s="1">
        <v>42903</v>
      </c>
      <c r="D1217">
        <f>YEAR(C1217)</f>
        <v>2017</v>
      </c>
      <c r="E1217">
        <f>MONTH(C1217)</f>
        <v>6</v>
      </c>
      <c r="F1217" t="str">
        <f>TEXT(Table1[[#This Row],[Order Date]],"mmm")</f>
        <v>Jun</v>
      </c>
      <c r="G1217" t="str">
        <f>TEXT(Table1[[#This Row],[Order Date]],"ddd")</f>
        <v>Sat</v>
      </c>
      <c r="H1217" s="1">
        <v>42906</v>
      </c>
      <c r="I1217" t="s">
        <v>185</v>
      </c>
      <c r="J1217" t="s">
        <v>5442</v>
      </c>
      <c r="K1217" t="s">
        <v>5443</v>
      </c>
      <c r="L1217" t="s">
        <v>40</v>
      </c>
      <c r="M1217" t="s">
        <v>26</v>
      </c>
      <c r="N1217" t="s">
        <v>4186</v>
      </c>
      <c r="O1217" t="s">
        <v>208</v>
      </c>
      <c r="P1217">
        <v>60076</v>
      </c>
      <c r="Q1217" t="s">
        <v>104</v>
      </c>
      <c r="R1217" t="s">
        <v>3170</v>
      </c>
      <c r="S1217" t="s">
        <v>45</v>
      </c>
      <c r="T1217" t="s">
        <v>89</v>
      </c>
      <c r="U1217" t="s">
        <v>3171</v>
      </c>
      <c r="V1217" s="3">
        <v>12.224</v>
      </c>
      <c r="W1217">
        <v>2</v>
      </c>
      <c r="X1217" s="2">
        <v>0.2</v>
      </c>
      <c r="Y1217" s="13">
        <v>4.4311999999999996</v>
      </c>
      <c r="Z1217" s="2">
        <f>Y1217/V1217</f>
        <v>0.36249999999999993</v>
      </c>
    </row>
    <row r="1218" spans="1:26" x14ac:dyDescent="0.25">
      <c r="A1218">
        <v>2504</v>
      </c>
      <c r="B1218" t="s">
        <v>5444</v>
      </c>
      <c r="C1218" s="1">
        <v>42688</v>
      </c>
      <c r="D1218">
        <f>YEAR(C1218)</f>
        <v>2016</v>
      </c>
      <c r="E1218">
        <f>MONTH(C1218)</f>
        <v>11</v>
      </c>
      <c r="F1218" t="str">
        <f>TEXT(Table1[[#This Row],[Order Date]],"mmm")</f>
        <v>Nov</v>
      </c>
      <c r="G1218" t="str">
        <f>TEXT(Table1[[#This Row],[Order Date]],"ddd")</f>
        <v>Mon</v>
      </c>
      <c r="H1218" s="1">
        <v>42693</v>
      </c>
      <c r="I1218" t="s">
        <v>49</v>
      </c>
      <c r="J1218" t="s">
        <v>5445</v>
      </c>
      <c r="K1218" t="s">
        <v>5446</v>
      </c>
      <c r="L1218" t="s">
        <v>25</v>
      </c>
      <c r="M1218" t="s">
        <v>26</v>
      </c>
      <c r="N1218" t="s">
        <v>126</v>
      </c>
      <c r="O1218" t="s">
        <v>42</v>
      </c>
      <c r="P1218">
        <v>94110</v>
      </c>
      <c r="Q1218" t="s">
        <v>43</v>
      </c>
      <c r="R1218" t="s">
        <v>4851</v>
      </c>
      <c r="S1218" t="s">
        <v>45</v>
      </c>
      <c r="T1218" t="s">
        <v>46</v>
      </c>
      <c r="U1218" t="s">
        <v>4852</v>
      </c>
      <c r="V1218" s="3">
        <v>7.38</v>
      </c>
      <c r="W1218">
        <v>2</v>
      </c>
      <c r="X1218" s="2">
        <v>0</v>
      </c>
      <c r="Y1218" s="13">
        <v>3.4685999999999999</v>
      </c>
      <c r="Z1218" s="2">
        <f>Y1218/V1218</f>
        <v>0.47</v>
      </c>
    </row>
    <row r="1219" spans="1:26" x14ac:dyDescent="0.25">
      <c r="A1219">
        <v>2505</v>
      </c>
      <c r="B1219" t="s">
        <v>5447</v>
      </c>
      <c r="C1219" s="1">
        <v>41845</v>
      </c>
      <c r="D1219">
        <f>YEAR(C1219)</f>
        <v>2014</v>
      </c>
      <c r="E1219">
        <f>MONTH(C1219)</f>
        <v>7</v>
      </c>
      <c r="F1219" t="str">
        <f>TEXT(Table1[[#This Row],[Order Date]],"mmm")</f>
        <v>Jul</v>
      </c>
      <c r="G1219" t="str">
        <f>TEXT(Table1[[#This Row],[Order Date]],"ddd")</f>
        <v>Fri</v>
      </c>
      <c r="H1219" s="1">
        <v>41847</v>
      </c>
      <c r="I1219" t="s">
        <v>22</v>
      </c>
      <c r="J1219" t="s">
        <v>909</v>
      </c>
      <c r="K1219" t="s">
        <v>910</v>
      </c>
      <c r="L1219" t="s">
        <v>25</v>
      </c>
      <c r="M1219" t="s">
        <v>26</v>
      </c>
      <c r="N1219" t="s">
        <v>126</v>
      </c>
      <c r="O1219" t="s">
        <v>42</v>
      </c>
      <c r="P1219">
        <v>94122</v>
      </c>
      <c r="Q1219" t="s">
        <v>43</v>
      </c>
      <c r="R1219" t="s">
        <v>947</v>
      </c>
      <c r="S1219" t="s">
        <v>45</v>
      </c>
      <c r="T1219" t="s">
        <v>58</v>
      </c>
      <c r="U1219" t="s">
        <v>948</v>
      </c>
      <c r="V1219" s="3">
        <v>53.72</v>
      </c>
      <c r="W1219">
        <v>4</v>
      </c>
      <c r="X1219" s="2">
        <v>0</v>
      </c>
      <c r="Y1219" s="13">
        <v>15.041600000000001</v>
      </c>
      <c r="Z1219" s="2">
        <f>Y1219/V1219</f>
        <v>0.28000000000000003</v>
      </c>
    </row>
    <row r="1220" spans="1:26" x14ac:dyDescent="0.25">
      <c r="A1220">
        <v>2508</v>
      </c>
      <c r="B1220" t="s">
        <v>5450</v>
      </c>
      <c r="C1220" s="1">
        <v>42187</v>
      </c>
      <c r="D1220">
        <f>YEAR(C1220)</f>
        <v>2015</v>
      </c>
      <c r="E1220">
        <f>MONTH(C1220)</f>
        <v>7</v>
      </c>
      <c r="F1220" t="str">
        <f>TEXT(Table1[[#This Row],[Order Date]],"mmm")</f>
        <v>Jul</v>
      </c>
      <c r="G1220" t="str">
        <f>TEXT(Table1[[#This Row],[Order Date]],"ddd")</f>
        <v>Thu</v>
      </c>
      <c r="H1220" s="1">
        <v>42187</v>
      </c>
      <c r="I1220" t="s">
        <v>1276</v>
      </c>
      <c r="J1220" t="s">
        <v>4953</v>
      </c>
      <c r="K1220" t="s">
        <v>4954</v>
      </c>
      <c r="L1220" t="s">
        <v>25</v>
      </c>
      <c r="M1220" t="s">
        <v>26</v>
      </c>
      <c r="N1220" t="s">
        <v>181</v>
      </c>
      <c r="O1220" t="s">
        <v>103</v>
      </c>
      <c r="P1220">
        <v>77070</v>
      </c>
      <c r="Q1220" t="s">
        <v>104</v>
      </c>
      <c r="R1220" t="s">
        <v>5451</v>
      </c>
      <c r="S1220" t="s">
        <v>45</v>
      </c>
      <c r="T1220" t="s">
        <v>77</v>
      </c>
      <c r="U1220" t="s">
        <v>5452</v>
      </c>
      <c r="V1220" s="3">
        <v>32.783999999999999</v>
      </c>
      <c r="W1220">
        <v>4</v>
      </c>
      <c r="X1220" s="2">
        <v>0.8</v>
      </c>
      <c r="Y1220" s="13">
        <v>-85.238399999999999</v>
      </c>
      <c r="Z1220" s="2">
        <f>Y1220/V1220</f>
        <v>-2.6</v>
      </c>
    </row>
    <row r="1221" spans="1:26" x14ac:dyDescent="0.25">
      <c r="A1221">
        <v>2509</v>
      </c>
      <c r="B1221" t="s">
        <v>5453</v>
      </c>
      <c r="C1221" s="1">
        <v>42796</v>
      </c>
      <c r="D1221">
        <f>YEAR(C1221)</f>
        <v>2017</v>
      </c>
      <c r="E1221">
        <f>MONTH(C1221)</f>
        <v>3</v>
      </c>
      <c r="F1221" t="str">
        <f>TEXT(Table1[[#This Row],[Order Date]],"mmm")</f>
        <v>Mar</v>
      </c>
      <c r="G1221" t="str">
        <f>TEXT(Table1[[#This Row],[Order Date]],"ddd")</f>
        <v>Thu</v>
      </c>
      <c r="H1221" s="1">
        <v>42802</v>
      </c>
      <c r="I1221" t="s">
        <v>49</v>
      </c>
      <c r="J1221" t="s">
        <v>1692</v>
      </c>
      <c r="K1221" t="s">
        <v>1693</v>
      </c>
      <c r="L1221" t="s">
        <v>40</v>
      </c>
      <c r="M1221" t="s">
        <v>26</v>
      </c>
      <c r="N1221" t="s">
        <v>41</v>
      </c>
      <c r="O1221" t="s">
        <v>42</v>
      </c>
      <c r="P1221">
        <v>90045</v>
      </c>
      <c r="Q1221" t="s">
        <v>43</v>
      </c>
      <c r="R1221" t="s">
        <v>5454</v>
      </c>
      <c r="S1221" t="s">
        <v>70</v>
      </c>
      <c r="T1221" t="s">
        <v>71</v>
      </c>
      <c r="U1221" t="s">
        <v>5455</v>
      </c>
      <c r="V1221" s="3">
        <v>196.77600000000001</v>
      </c>
      <c r="W1221">
        <v>3</v>
      </c>
      <c r="X1221" s="2">
        <v>0.2</v>
      </c>
      <c r="Y1221" s="13">
        <v>14.7582</v>
      </c>
      <c r="Z1221" s="2">
        <f>Y1221/V1221</f>
        <v>7.4999999999999997E-2</v>
      </c>
    </row>
    <row r="1222" spans="1:26" x14ac:dyDescent="0.25">
      <c r="A1222">
        <v>2511</v>
      </c>
      <c r="B1222" t="s">
        <v>5456</v>
      </c>
      <c r="C1222" s="1">
        <v>42692</v>
      </c>
      <c r="D1222">
        <f>YEAR(C1222)</f>
        <v>2016</v>
      </c>
      <c r="E1222">
        <f>MONTH(C1222)</f>
        <v>11</v>
      </c>
      <c r="F1222" t="str">
        <f>TEXT(Table1[[#This Row],[Order Date]],"mmm")</f>
        <v>Nov</v>
      </c>
      <c r="G1222" t="str">
        <f>TEXT(Table1[[#This Row],[Order Date]],"ddd")</f>
        <v>Fri</v>
      </c>
      <c r="H1222" s="1">
        <v>42697</v>
      </c>
      <c r="I1222" t="s">
        <v>49</v>
      </c>
      <c r="J1222" t="s">
        <v>5020</v>
      </c>
      <c r="K1222" t="s">
        <v>5021</v>
      </c>
      <c r="L1222" t="s">
        <v>101</v>
      </c>
      <c r="M1222" t="s">
        <v>26</v>
      </c>
      <c r="N1222" t="s">
        <v>4723</v>
      </c>
      <c r="O1222" t="s">
        <v>641</v>
      </c>
      <c r="P1222">
        <v>73120</v>
      </c>
      <c r="Q1222" t="s">
        <v>104</v>
      </c>
      <c r="R1222" t="s">
        <v>5457</v>
      </c>
      <c r="S1222" t="s">
        <v>45</v>
      </c>
      <c r="T1222" t="s">
        <v>58</v>
      </c>
      <c r="U1222" t="s">
        <v>5458</v>
      </c>
      <c r="V1222" s="3">
        <v>1117.92</v>
      </c>
      <c r="W1222">
        <v>4</v>
      </c>
      <c r="X1222" s="2">
        <v>0</v>
      </c>
      <c r="Y1222" s="13">
        <v>55.896000000000001</v>
      </c>
      <c r="Z1222" s="2">
        <f>Y1222/V1222</f>
        <v>4.9999999999999996E-2</v>
      </c>
    </row>
    <row r="1223" spans="1:26" x14ac:dyDescent="0.25">
      <c r="A1223">
        <v>2512</v>
      </c>
      <c r="B1223" t="s">
        <v>5459</v>
      </c>
      <c r="C1223" s="1">
        <v>42112</v>
      </c>
      <c r="D1223">
        <f>YEAR(C1223)</f>
        <v>2015</v>
      </c>
      <c r="E1223">
        <f>MONTH(C1223)</f>
        <v>4</v>
      </c>
      <c r="F1223" t="str">
        <f>TEXT(Table1[[#This Row],[Order Date]],"mmm")</f>
        <v>Apr</v>
      </c>
      <c r="G1223" t="str">
        <f>TEXT(Table1[[#This Row],[Order Date]],"ddd")</f>
        <v>Sat</v>
      </c>
      <c r="H1223" s="1">
        <v>42113</v>
      </c>
      <c r="I1223" t="s">
        <v>185</v>
      </c>
      <c r="J1223" t="s">
        <v>5215</v>
      </c>
      <c r="K1223" t="s">
        <v>5216</v>
      </c>
      <c r="L1223" t="s">
        <v>25</v>
      </c>
      <c r="M1223" t="s">
        <v>26</v>
      </c>
      <c r="N1223" t="s">
        <v>728</v>
      </c>
      <c r="O1223" t="s">
        <v>729</v>
      </c>
      <c r="P1223">
        <v>71203</v>
      </c>
      <c r="Q1223" t="s">
        <v>29</v>
      </c>
      <c r="R1223" t="s">
        <v>3549</v>
      </c>
      <c r="S1223" t="s">
        <v>70</v>
      </c>
      <c r="T1223" t="s">
        <v>158</v>
      </c>
      <c r="U1223" t="s">
        <v>3550</v>
      </c>
      <c r="V1223" s="3">
        <v>106.5</v>
      </c>
      <c r="W1223">
        <v>6</v>
      </c>
      <c r="X1223" s="2">
        <v>0</v>
      </c>
      <c r="Y1223" s="13">
        <v>41.534999999999997</v>
      </c>
      <c r="Z1223" s="2">
        <f>Y1223/V1223</f>
        <v>0.38999999999999996</v>
      </c>
    </row>
    <row r="1224" spans="1:26" x14ac:dyDescent="0.25">
      <c r="A1224">
        <v>2513</v>
      </c>
      <c r="B1224" t="s">
        <v>5460</v>
      </c>
      <c r="C1224" s="1">
        <v>43071</v>
      </c>
      <c r="D1224">
        <f>YEAR(C1224)</f>
        <v>2017</v>
      </c>
      <c r="E1224">
        <f>MONTH(C1224)</f>
        <v>12</v>
      </c>
      <c r="F1224" t="str">
        <f>TEXT(Table1[[#This Row],[Order Date]],"mmm")</f>
        <v>Dec</v>
      </c>
      <c r="G1224" t="str">
        <f>TEXT(Table1[[#This Row],[Order Date]],"ddd")</f>
        <v>Sat</v>
      </c>
      <c r="H1224" s="1">
        <v>43075</v>
      </c>
      <c r="I1224" t="s">
        <v>49</v>
      </c>
      <c r="J1224" t="s">
        <v>5461</v>
      </c>
      <c r="K1224" t="s">
        <v>5462</v>
      </c>
      <c r="L1224" t="s">
        <v>101</v>
      </c>
      <c r="M1224" t="s">
        <v>26</v>
      </c>
      <c r="N1224" t="s">
        <v>893</v>
      </c>
      <c r="O1224" t="s">
        <v>53</v>
      </c>
      <c r="P1224">
        <v>33614</v>
      </c>
      <c r="Q1224" t="s">
        <v>29</v>
      </c>
      <c r="R1224" t="s">
        <v>1802</v>
      </c>
      <c r="S1224" t="s">
        <v>45</v>
      </c>
      <c r="T1224" t="s">
        <v>74</v>
      </c>
      <c r="U1224" t="s">
        <v>1803</v>
      </c>
      <c r="V1224" s="3">
        <v>45.66</v>
      </c>
      <c r="W1224">
        <v>5</v>
      </c>
      <c r="X1224" s="2">
        <v>0.7</v>
      </c>
      <c r="Y1224" s="13">
        <v>-33.484000000000002</v>
      </c>
      <c r="Z1224" s="2">
        <f>Y1224/V1224</f>
        <v>-0.73333333333333339</v>
      </c>
    </row>
    <row r="1225" spans="1:26" x14ac:dyDescent="0.25">
      <c r="A1225">
        <v>2514</v>
      </c>
      <c r="B1225" t="s">
        <v>5463</v>
      </c>
      <c r="C1225" s="1">
        <v>42685</v>
      </c>
      <c r="D1225">
        <f>YEAR(C1225)</f>
        <v>2016</v>
      </c>
      <c r="E1225">
        <f>MONTH(C1225)</f>
        <v>11</v>
      </c>
      <c r="F1225" t="str">
        <f>TEXT(Table1[[#This Row],[Order Date]],"mmm")</f>
        <v>Nov</v>
      </c>
      <c r="G1225" t="str">
        <f>TEXT(Table1[[#This Row],[Order Date]],"ddd")</f>
        <v>Fri</v>
      </c>
      <c r="H1225" s="1">
        <v>42691</v>
      </c>
      <c r="I1225" t="s">
        <v>49</v>
      </c>
      <c r="J1225" t="s">
        <v>1513</v>
      </c>
      <c r="K1225" t="s">
        <v>1514</v>
      </c>
      <c r="L1225" t="s">
        <v>40</v>
      </c>
      <c r="M1225" t="s">
        <v>26</v>
      </c>
      <c r="N1225" t="s">
        <v>296</v>
      </c>
      <c r="O1225" t="s">
        <v>208</v>
      </c>
      <c r="P1225">
        <v>60623</v>
      </c>
      <c r="Q1225" t="s">
        <v>104</v>
      </c>
      <c r="R1225" t="s">
        <v>4064</v>
      </c>
      <c r="S1225" t="s">
        <v>70</v>
      </c>
      <c r="T1225" t="s">
        <v>158</v>
      </c>
      <c r="U1225" t="s">
        <v>4065</v>
      </c>
      <c r="V1225" s="3">
        <v>95.968000000000004</v>
      </c>
      <c r="W1225">
        <v>4</v>
      </c>
      <c r="X1225" s="2">
        <v>0.2</v>
      </c>
      <c r="Y1225" s="13">
        <v>1.1996</v>
      </c>
      <c r="Z1225" s="2">
        <f>Y1225/V1225</f>
        <v>1.2499999999999999E-2</v>
      </c>
    </row>
    <row r="1226" spans="1:26" x14ac:dyDescent="0.25">
      <c r="A1226">
        <v>2516</v>
      </c>
      <c r="B1226" t="s">
        <v>5464</v>
      </c>
      <c r="C1226" s="1">
        <v>41887</v>
      </c>
      <c r="D1226">
        <f>YEAR(C1226)</f>
        <v>2014</v>
      </c>
      <c r="E1226">
        <f>MONTH(C1226)</f>
        <v>9</v>
      </c>
      <c r="F1226" t="str">
        <f>TEXT(Table1[[#This Row],[Order Date]],"mmm")</f>
        <v>Sep</v>
      </c>
      <c r="G1226" t="str">
        <f>TEXT(Table1[[#This Row],[Order Date]],"ddd")</f>
        <v>Fri</v>
      </c>
      <c r="H1226" s="1">
        <v>41892</v>
      </c>
      <c r="I1226" t="s">
        <v>49</v>
      </c>
      <c r="J1226" t="s">
        <v>3401</v>
      </c>
      <c r="K1226" t="s">
        <v>3402</v>
      </c>
      <c r="L1226" t="s">
        <v>25</v>
      </c>
      <c r="M1226" t="s">
        <v>26</v>
      </c>
      <c r="N1226" t="s">
        <v>4504</v>
      </c>
      <c r="O1226" t="s">
        <v>491</v>
      </c>
      <c r="P1226">
        <v>43402</v>
      </c>
      <c r="Q1226" t="s">
        <v>145</v>
      </c>
      <c r="R1226" t="s">
        <v>2082</v>
      </c>
      <c r="S1226" t="s">
        <v>45</v>
      </c>
      <c r="T1226" t="s">
        <v>58</v>
      </c>
      <c r="U1226" t="s">
        <v>2083</v>
      </c>
      <c r="V1226" s="3">
        <v>264.32</v>
      </c>
      <c r="W1226">
        <v>2</v>
      </c>
      <c r="X1226" s="2">
        <v>0.2</v>
      </c>
      <c r="Y1226" s="13">
        <v>19.824000000000002</v>
      </c>
      <c r="Z1226" s="2">
        <f>Y1226/V1226</f>
        <v>7.5000000000000011E-2</v>
      </c>
    </row>
    <row r="1227" spans="1:26" x14ac:dyDescent="0.25">
      <c r="A1227">
        <v>2517</v>
      </c>
      <c r="B1227" t="s">
        <v>5465</v>
      </c>
      <c r="C1227" s="1">
        <v>41958</v>
      </c>
      <c r="D1227">
        <f>YEAR(C1227)</f>
        <v>2014</v>
      </c>
      <c r="E1227">
        <f>MONTH(C1227)</f>
        <v>11</v>
      </c>
      <c r="F1227" t="str">
        <f>TEXT(Table1[[#This Row],[Order Date]],"mmm")</f>
        <v>Nov</v>
      </c>
      <c r="G1227" t="str">
        <f>TEXT(Table1[[#This Row],[Order Date]],"ddd")</f>
        <v>Sat</v>
      </c>
      <c r="H1227" s="1">
        <v>41965</v>
      </c>
      <c r="I1227" t="s">
        <v>49</v>
      </c>
      <c r="J1227" t="s">
        <v>2341</v>
      </c>
      <c r="K1227" t="s">
        <v>2342</v>
      </c>
      <c r="L1227" t="s">
        <v>25</v>
      </c>
      <c r="M1227" t="s">
        <v>26</v>
      </c>
      <c r="N1227" t="s">
        <v>181</v>
      </c>
      <c r="O1227" t="s">
        <v>103</v>
      </c>
      <c r="P1227">
        <v>77095</v>
      </c>
      <c r="Q1227" t="s">
        <v>104</v>
      </c>
      <c r="R1227" t="s">
        <v>3705</v>
      </c>
      <c r="S1227" t="s">
        <v>45</v>
      </c>
      <c r="T1227" t="s">
        <v>170</v>
      </c>
      <c r="U1227" t="s">
        <v>3706</v>
      </c>
      <c r="V1227" s="3">
        <v>604.65599999999995</v>
      </c>
      <c r="W1227">
        <v>9</v>
      </c>
      <c r="X1227" s="2">
        <v>0.2</v>
      </c>
      <c r="Y1227" s="13">
        <v>204.07140000000001</v>
      </c>
      <c r="Z1227" s="2">
        <f>Y1227/V1227</f>
        <v>0.33750000000000002</v>
      </c>
    </row>
    <row r="1228" spans="1:26" x14ac:dyDescent="0.25">
      <c r="A1228">
        <v>2518</v>
      </c>
      <c r="B1228" t="s">
        <v>5466</v>
      </c>
      <c r="C1228" s="1">
        <v>42857</v>
      </c>
      <c r="D1228">
        <f>YEAR(C1228)</f>
        <v>2017</v>
      </c>
      <c r="E1228">
        <f>MONTH(C1228)</f>
        <v>5</v>
      </c>
      <c r="F1228" t="str">
        <f>TEXT(Table1[[#This Row],[Order Date]],"mmm")</f>
        <v>May</v>
      </c>
      <c r="G1228" t="str">
        <f>TEXT(Table1[[#This Row],[Order Date]],"ddd")</f>
        <v>Tue</v>
      </c>
      <c r="H1228" s="1">
        <v>42862</v>
      </c>
      <c r="I1228" t="s">
        <v>49</v>
      </c>
      <c r="J1228" t="s">
        <v>549</v>
      </c>
      <c r="K1228" t="s">
        <v>550</v>
      </c>
      <c r="L1228" t="s">
        <v>40</v>
      </c>
      <c r="M1228" t="s">
        <v>26</v>
      </c>
      <c r="N1228" t="s">
        <v>780</v>
      </c>
      <c r="O1228" t="s">
        <v>781</v>
      </c>
      <c r="P1228">
        <v>7090</v>
      </c>
      <c r="Q1228" t="s">
        <v>145</v>
      </c>
      <c r="R1228" t="s">
        <v>3005</v>
      </c>
      <c r="S1228" t="s">
        <v>31</v>
      </c>
      <c r="T1228" t="s">
        <v>64</v>
      </c>
      <c r="U1228" t="s">
        <v>3006</v>
      </c>
      <c r="V1228" s="3">
        <v>129.93</v>
      </c>
      <c r="W1228">
        <v>3</v>
      </c>
      <c r="X1228" s="2">
        <v>0</v>
      </c>
      <c r="Y1228" s="13">
        <v>12.993</v>
      </c>
      <c r="Z1228" s="2">
        <f>Y1228/V1228</f>
        <v>9.9999999999999992E-2</v>
      </c>
    </row>
    <row r="1229" spans="1:26" x14ac:dyDescent="0.25">
      <c r="A1229">
        <v>2519</v>
      </c>
      <c r="B1229" t="s">
        <v>5467</v>
      </c>
      <c r="C1229" s="1">
        <v>42658</v>
      </c>
      <c r="D1229">
        <f>YEAR(C1229)</f>
        <v>2016</v>
      </c>
      <c r="E1229">
        <f>MONTH(C1229)</f>
        <v>10</v>
      </c>
      <c r="F1229" t="str">
        <f>TEXT(Table1[[#This Row],[Order Date]],"mmm")</f>
        <v>Oct</v>
      </c>
      <c r="G1229" t="str">
        <f>TEXT(Table1[[#This Row],[Order Date]],"ddd")</f>
        <v>Sat</v>
      </c>
      <c r="H1229" s="1">
        <v>42664</v>
      </c>
      <c r="I1229" t="s">
        <v>49</v>
      </c>
      <c r="J1229" t="s">
        <v>4285</v>
      </c>
      <c r="K1229" t="s">
        <v>4286</v>
      </c>
      <c r="L1229" t="s">
        <v>101</v>
      </c>
      <c r="M1229" t="s">
        <v>26</v>
      </c>
      <c r="N1229" t="s">
        <v>4723</v>
      </c>
      <c r="O1229" t="s">
        <v>641</v>
      </c>
      <c r="P1229">
        <v>73120</v>
      </c>
      <c r="Q1229" t="s">
        <v>104</v>
      </c>
      <c r="R1229" t="s">
        <v>5468</v>
      </c>
      <c r="S1229" t="s">
        <v>45</v>
      </c>
      <c r="T1229" t="s">
        <v>46</v>
      </c>
      <c r="U1229" t="s">
        <v>5469</v>
      </c>
      <c r="V1229" s="3">
        <v>20.16</v>
      </c>
      <c r="W1229">
        <v>7</v>
      </c>
      <c r="X1229" s="2">
        <v>0</v>
      </c>
      <c r="Y1229" s="13">
        <v>9.8783999999999992</v>
      </c>
      <c r="Z1229" s="2">
        <f>Y1229/V1229</f>
        <v>0.48999999999999994</v>
      </c>
    </row>
    <row r="1230" spans="1:26" x14ac:dyDescent="0.25">
      <c r="A1230">
        <v>2525</v>
      </c>
      <c r="B1230" t="s">
        <v>5472</v>
      </c>
      <c r="C1230" s="1">
        <v>42100</v>
      </c>
      <c r="D1230">
        <f>YEAR(C1230)</f>
        <v>2015</v>
      </c>
      <c r="E1230">
        <f>MONTH(C1230)</f>
        <v>4</v>
      </c>
      <c r="F1230" t="str">
        <f>TEXT(Table1[[#This Row],[Order Date]],"mmm")</f>
        <v>Apr</v>
      </c>
      <c r="G1230" t="str">
        <f>TEXT(Table1[[#This Row],[Order Date]],"ddd")</f>
        <v>Mon</v>
      </c>
      <c r="H1230" s="1">
        <v>42104</v>
      </c>
      <c r="I1230" t="s">
        <v>49</v>
      </c>
      <c r="J1230" t="s">
        <v>5473</v>
      </c>
      <c r="K1230" t="s">
        <v>5474</v>
      </c>
      <c r="L1230" t="s">
        <v>25</v>
      </c>
      <c r="M1230" t="s">
        <v>26</v>
      </c>
      <c r="N1230" t="s">
        <v>181</v>
      </c>
      <c r="O1230" t="s">
        <v>103</v>
      </c>
      <c r="P1230">
        <v>77041</v>
      </c>
      <c r="Q1230" t="s">
        <v>104</v>
      </c>
      <c r="R1230" t="s">
        <v>1954</v>
      </c>
      <c r="S1230" t="s">
        <v>45</v>
      </c>
      <c r="T1230" t="s">
        <v>67</v>
      </c>
      <c r="U1230" t="s">
        <v>1955</v>
      </c>
      <c r="V1230" s="3">
        <v>42.048000000000002</v>
      </c>
      <c r="W1230">
        <v>9</v>
      </c>
      <c r="X1230" s="2">
        <v>0.2</v>
      </c>
      <c r="Y1230" s="13">
        <v>5.2560000000000002</v>
      </c>
      <c r="Z1230" s="2">
        <f>Y1230/V1230</f>
        <v>0.125</v>
      </c>
    </row>
    <row r="1231" spans="1:26" x14ac:dyDescent="0.25">
      <c r="A1231">
        <v>2530</v>
      </c>
      <c r="B1231" t="s">
        <v>5477</v>
      </c>
      <c r="C1231" s="1">
        <v>41936</v>
      </c>
      <c r="D1231">
        <f>YEAR(C1231)</f>
        <v>2014</v>
      </c>
      <c r="E1231">
        <f>MONTH(C1231)</f>
        <v>10</v>
      </c>
      <c r="F1231" t="str">
        <f>TEXT(Table1[[#This Row],[Order Date]],"mmm")</f>
        <v>Oct</v>
      </c>
      <c r="G1231" t="str">
        <f>TEXT(Table1[[#This Row],[Order Date]],"ddd")</f>
        <v>Fri</v>
      </c>
      <c r="H1231" s="1">
        <v>41941</v>
      </c>
      <c r="I1231" t="s">
        <v>49</v>
      </c>
      <c r="J1231" t="s">
        <v>5461</v>
      </c>
      <c r="K1231" t="s">
        <v>5462</v>
      </c>
      <c r="L1231" t="s">
        <v>101</v>
      </c>
      <c r="M1231" t="s">
        <v>26</v>
      </c>
      <c r="N1231" t="s">
        <v>52</v>
      </c>
      <c r="O1231" t="s">
        <v>53</v>
      </c>
      <c r="P1231">
        <v>33311</v>
      </c>
      <c r="Q1231" t="s">
        <v>29</v>
      </c>
      <c r="R1231" t="s">
        <v>2830</v>
      </c>
      <c r="S1231" t="s">
        <v>45</v>
      </c>
      <c r="T1231" t="s">
        <v>89</v>
      </c>
      <c r="U1231" t="s">
        <v>2831</v>
      </c>
      <c r="V1231" s="3">
        <v>10.368</v>
      </c>
      <c r="W1231">
        <v>2</v>
      </c>
      <c r="X1231" s="2">
        <v>0.2</v>
      </c>
      <c r="Y1231" s="13">
        <v>3.6288</v>
      </c>
      <c r="Z1231" s="2">
        <f>Y1231/V1231</f>
        <v>0.35</v>
      </c>
    </row>
    <row r="1232" spans="1:26" x14ac:dyDescent="0.25">
      <c r="A1232">
        <v>2531</v>
      </c>
      <c r="B1232" t="s">
        <v>5478</v>
      </c>
      <c r="C1232" s="1">
        <v>41868</v>
      </c>
      <c r="D1232">
        <f>YEAR(C1232)</f>
        <v>2014</v>
      </c>
      <c r="E1232">
        <f>MONTH(C1232)</f>
        <v>8</v>
      </c>
      <c r="F1232" t="str">
        <f>TEXT(Table1[[#This Row],[Order Date]],"mmm")</f>
        <v>Aug</v>
      </c>
      <c r="G1232" t="str">
        <f>TEXT(Table1[[#This Row],[Order Date]],"ddd")</f>
        <v>Sun</v>
      </c>
      <c r="H1232" s="1">
        <v>41872</v>
      </c>
      <c r="I1232" t="s">
        <v>49</v>
      </c>
      <c r="J1232" t="s">
        <v>1169</v>
      </c>
      <c r="K1232" t="s">
        <v>1170</v>
      </c>
      <c r="L1232" t="s">
        <v>40</v>
      </c>
      <c r="M1232" t="s">
        <v>26</v>
      </c>
      <c r="N1232" t="s">
        <v>5010</v>
      </c>
      <c r="O1232" t="s">
        <v>1680</v>
      </c>
      <c r="P1232">
        <v>72209</v>
      </c>
      <c r="Q1232" t="s">
        <v>29</v>
      </c>
      <c r="R1232" t="s">
        <v>4440</v>
      </c>
      <c r="S1232" t="s">
        <v>45</v>
      </c>
      <c r="T1232" t="s">
        <v>89</v>
      </c>
      <c r="U1232" t="s">
        <v>4441</v>
      </c>
      <c r="V1232" s="3">
        <v>114.2</v>
      </c>
      <c r="W1232">
        <v>5</v>
      </c>
      <c r="X1232" s="2">
        <v>0</v>
      </c>
      <c r="Y1232" s="13">
        <v>52.531999999999996</v>
      </c>
      <c r="Z1232" s="2">
        <f>Y1232/V1232</f>
        <v>0.45999999999999996</v>
      </c>
    </row>
    <row r="1233" spans="1:26" x14ac:dyDescent="0.25">
      <c r="A1233">
        <v>2535</v>
      </c>
      <c r="B1233" t="s">
        <v>5480</v>
      </c>
      <c r="C1233" s="1">
        <v>42962</v>
      </c>
      <c r="D1233">
        <f>YEAR(C1233)</f>
        <v>2017</v>
      </c>
      <c r="E1233">
        <f>MONTH(C1233)</f>
        <v>8</v>
      </c>
      <c r="F1233" t="str">
        <f>TEXT(Table1[[#This Row],[Order Date]],"mmm")</f>
        <v>Aug</v>
      </c>
      <c r="G1233" t="str">
        <f>TEXT(Table1[[#This Row],[Order Date]],"ddd")</f>
        <v>Tue</v>
      </c>
      <c r="H1233" s="1">
        <v>42965</v>
      </c>
      <c r="I1233" t="s">
        <v>22</v>
      </c>
      <c r="J1233" t="s">
        <v>3183</v>
      </c>
      <c r="K1233" t="s">
        <v>3184</v>
      </c>
      <c r="L1233" t="s">
        <v>40</v>
      </c>
      <c r="M1233" t="s">
        <v>26</v>
      </c>
      <c r="N1233" t="s">
        <v>143</v>
      </c>
      <c r="O1233" t="s">
        <v>144</v>
      </c>
      <c r="P1233">
        <v>19120</v>
      </c>
      <c r="Q1233" t="s">
        <v>145</v>
      </c>
      <c r="R1233" t="s">
        <v>1742</v>
      </c>
      <c r="S1233" t="s">
        <v>45</v>
      </c>
      <c r="T1233" t="s">
        <v>58</v>
      </c>
      <c r="U1233" t="s">
        <v>1743</v>
      </c>
      <c r="V1233" s="3">
        <v>1801.6320000000001</v>
      </c>
      <c r="W1233">
        <v>6</v>
      </c>
      <c r="X1233" s="2">
        <v>0.2</v>
      </c>
      <c r="Y1233" s="13">
        <v>-337.80599999999998</v>
      </c>
      <c r="Z1233" s="2">
        <f>Y1233/V1233</f>
        <v>-0.18749999999999997</v>
      </c>
    </row>
    <row r="1234" spans="1:26" x14ac:dyDescent="0.25">
      <c r="A1234">
        <v>2536</v>
      </c>
      <c r="B1234" t="s">
        <v>5481</v>
      </c>
      <c r="C1234" s="1">
        <v>42253</v>
      </c>
      <c r="D1234">
        <f>YEAR(C1234)</f>
        <v>2015</v>
      </c>
      <c r="E1234">
        <f>MONTH(C1234)</f>
        <v>9</v>
      </c>
      <c r="F1234" t="str">
        <f>TEXT(Table1[[#This Row],[Order Date]],"mmm")</f>
        <v>Sep</v>
      </c>
      <c r="G1234" t="str">
        <f>TEXT(Table1[[#This Row],[Order Date]],"ddd")</f>
        <v>Sun</v>
      </c>
      <c r="H1234" s="1">
        <v>42255</v>
      </c>
      <c r="I1234" t="s">
        <v>185</v>
      </c>
      <c r="J1234" t="s">
        <v>5482</v>
      </c>
      <c r="K1234" t="s">
        <v>5483</v>
      </c>
      <c r="L1234" t="s">
        <v>40</v>
      </c>
      <c r="M1234" t="s">
        <v>26</v>
      </c>
      <c r="N1234" t="s">
        <v>5484</v>
      </c>
      <c r="O1234" t="s">
        <v>42</v>
      </c>
      <c r="P1234">
        <v>92253</v>
      </c>
      <c r="Q1234" t="s">
        <v>43</v>
      </c>
      <c r="R1234" t="s">
        <v>461</v>
      </c>
      <c r="S1234" t="s">
        <v>70</v>
      </c>
      <c r="T1234" t="s">
        <v>158</v>
      </c>
      <c r="U1234" t="s">
        <v>462</v>
      </c>
      <c r="V1234" s="3">
        <v>46.32</v>
      </c>
      <c r="W1234">
        <v>4</v>
      </c>
      <c r="X1234" s="2">
        <v>0</v>
      </c>
      <c r="Y1234" s="13">
        <v>18.064800000000002</v>
      </c>
      <c r="Z1234" s="2">
        <f>Y1234/V1234</f>
        <v>0.39</v>
      </c>
    </row>
    <row r="1235" spans="1:26" x14ac:dyDescent="0.25">
      <c r="A1235">
        <v>2537</v>
      </c>
      <c r="B1235" t="s">
        <v>5485</v>
      </c>
      <c r="C1235" s="1">
        <v>42031</v>
      </c>
      <c r="D1235">
        <f>YEAR(C1235)</f>
        <v>2015</v>
      </c>
      <c r="E1235">
        <f>MONTH(C1235)</f>
        <v>1</v>
      </c>
      <c r="F1235" t="str">
        <f>TEXT(Table1[[#This Row],[Order Date]],"mmm")</f>
        <v>Jan</v>
      </c>
      <c r="G1235" t="str">
        <f>TEXT(Table1[[#This Row],[Order Date]],"ddd")</f>
        <v>Tue</v>
      </c>
      <c r="H1235" s="1">
        <v>42033</v>
      </c>
      <c r="I1235" t="s">
        <v>22</v>
      </c>
      <c r="J1235" t="s">
        <v>2267</v>
      </c>
      <c r="K1235" t="s">
        <v>2268</v>
      </c>
      <c r="L1235" t="s">
        <v>25</v>
      </c>
      <c r="M1235" t="s">
        <v>26</v>
      </c>
      <c r="N1235" t="s">
        <v>2143</v>
      </c>
      <c r="O1235" t="s">
        <v>491</v>
      </c>
      <c r="P1235">
        <v>44105</v>
      </c>
      <c r="Q1235" t="s">
        <v>145</v>
      </c>
      <c r="R1235" t="s">
        <v>329</v>
      </c>
      <c r="S1235" t="s">
        <v>31</v>
      </c>
      <c r="T1235" t="s">
        <v>35</v>
      </c>
      <c r="U1235" t="s">
        <v>330</v>
      </c>
      <c r="V1235" s="3">
        <v>181.98599999999999</v>
      </c>
      <c r="W1235">
        <v>2</v>
      </c>
      <c r="X1235" s="2">
        <v>0.3</v>
      </c>
      <c r="Y1235" s="13">
        <v>-54.595799999999997</v>
      </c>
      <c r="Z1235" s="2">
        <f>Y1235/V1235</f>
        <v>-0.3</v>
      </c>
    </row>
    <row r="1236" spans="1:26" x14ac:dyDescent="0.25">
      <c r="A1236">
        <v>2540</v>
      </c>
      <c r="B1236" t="s">
        <v>5488</v>
      </c>
      <c r="C1236" s="1">
        <v>42201</v>
      </c>
      <c r="D1236">
        <f>YEAR(C1236)</f>
        <v>2015</v>
      </c>
      <c r="E1236">
        <f>MONTH(C1236)</f>
        <v>7</v>
      </c>
      <c r="F1236" t="str">
        <f>TEXT(Table1[[#This Row],[Order Date]],"mmm")</f>
        <v>Jul</v>
      </c>
      <c r="G1236" t="str">
        <f>TEXT(Table1[[#This Row],[Order Date]],"ddd")</f>
        <v>Thu</v>
      </c>
      <c r="H1236" s="1">
        <v>42201</v>
      </c>
      <c r="I1236" t="s">
        <v>1276</v>
      </c>
      <c r="J1236" t="s">
        <v>5319</v>
      </c>
      <c r="K1236" t="s">
        <v>5320</v>
      </c>
      <c r="L1236" t="s">
        <v>40</v>
      </c>
      <c r="M1236" t="s">
        <v>26</v>
      </c>
      <c r="N1236" t="s">
        <v>126</v>
      </c>
      <c r="O1236" t="s">
        <v>42</v>
      </c>
      <c r="P1236">
        <v>94122</v>
      </c>
      <c r="Q1236" t="s">
        <v>43</v>
      </c>
      <c r="R1236" t="s">
        <v>1181</v>
      </c>
      <c r="S1236" t="s">
        <v>31</v>
      </c>
      <c r="T1236" t="s">
        <v>35</v>
      </c>
      <c r="U1236" t="s">
        <v>1182</v>
      </c>
      <c r="V1236" s="3">
        <v>1348.704</v>
      </c>
      <c r="W1236">
        <v>6</v>
      </c>
      <c r="X1236" s="2">
        <v>0.2</v>
      </c>
      <c r="Y1236" s="13">
        <v>-219.1644</v>
      </c>
      <c r="Z1236" s="2">
        <f>Y1236/V1236</f>
        <v>-0.16250000000000001</v>
      </c>
    </row>
    <row r="1237" spans="1:26" x14ac:dyDescent="0.25">
      <c r="A1237">
        <v>2542</v>
      </c>
      <c r="B1237" t="s">
        <v>5489</v>
      </c>
      <c r="C1237" s="1">
        <v>42490</v>
      </c>
      <c r="D1237">
        <f>YEAR(C1237)</f>
        <v>2016</v>
      </c>
      <c r="E1237">
        <f>MONTH(C1237)</f>
        <v>4</v>
      </c>
      <c r="F1237" t="str">
        <f>TEXT(Table1[[#This Row],[Order Date]],"mmm")</f>
        <v>Apr</v>
      </c>
      <c r="G1237" t="str">
        <f>TEXT(Table1[[#This Row],[Order Date]],"ddd")</f>
        <v>Sat</v>
      </c>
      <c r="H1237" s="1">
        <v>42494</v>
      </c>
      <c r="I1237" t="s">
        <v>49</v>
      </c>
      <c r="J1237" t="s">
        <v>5490</v>
      </c>
      <c r="K1237" t="s">
        <v>5491</v>
      </c>
      <c r="L1237" t="s">
        <v>40</v>
      </c>
      <c r="M1237" t="s">
        <v>26</v>
      </c>
      <c r="N1237" t="s">
        <v>616</v>
      </c>
      <c r="O1237" t="s">
        <v>303</v>
      </c>
      <c r="P1237">
        <v>85254</v>
      </c>
      <c r="Q1237" t="s">
        <v>43</v>
      </c>
      <c r="R1237" t="s">
        <v>2147</v>
      </c>
      <c r="S1237" t="s">
        <v>31</v>
      </c>
      <c r="T1237" t="s">
        <v>64</v>
      </c>
      <c r="U1237" t="s">
        <v>2148</v>
      </c>
      <c r="V1237" s="3">
        <v>111.88800000000001</v>
      </c>
      <c r="W1237">
        <v>7</v>
      </c>
      <c r="X1237" s="2">
        <v>0.2</v>
      </c>
      <c r="Y1237" s="13">
        <v>22.377600000000001</v>
      </c>
      <c r="Z1237" s="2">
        <f>Y1237/V1237</f>
        <v>0.2</v>
      </c>
    </row>
    <row r="1238" spans="1:26" x14ac:dyDescent="0.25">
      <c r="A1238">
        <v>2543</v>
      </c>
      <c r="B1238" t="s">
        <v>5492</v>
      </c>
      <c r="C1238" s="1">
        <v>41908</v>
      </c>
      <c r="D1238">
        <f>YEAR(C1238)</f>
        <v>2014</v>
      </c>
      <c r="E1238">
        <f>MONTH(C1238)</f>
        <v>9</v>
      </c>
      <c r="F1238" t="str">
        <f>TEXT(Table1[[#This Row],[Order Date]],"mmm")</f>
        <v>Sep</v>
      </c>
      <c r="G1238" t="str">
        <f>TEXT(Table1[[#This Row],[Order Date]],"ddd")</f>
        <v>Fri</v>
      </c>
      <c r="H1238" s="1">
        <v>41913</v>
      </c>
      <c r="I1238" t="s">
        <v>22</v>
      </c>
      <c r="J1238" t="s">
        <v>5493</v>
      </c>
      <c r="K1238" t="s">
        <v>5494</v>
      </c>
      <c r="L1238" t="s">
        <v>40</v>
      </c>
      <c r="M1238" t="s">
        <v>26</v>
      </c>
      <c r="N1238" t="s">
        <v>143</v>
      </c>
      <c r="O1238" t="s">
        <v>144</v>
      </c>
      <c r="P1238">
        <v>19134</v>
      </c>
      <c r="Q1238" t="s">
        <v>145</v>
      </c>
      <c r="R1238" t="s">
        <v>3113</v>
      </c>
      <c r="S1238" t="s">
        <v>45</v>
      </c>
      <c r="T1238" t="s">
        <v>77</v>
      </c>
      <c r="U1238" t="s">
        <v>3114</v>
      </c>
      <c r="V1238" s="3">
        <v>143.952</v>
      </c>
      <c r="W1238">
        <v>3</v>
      </c>
      <c r="X1238" s="2">
        <v>0.2</v>
      </c>
      <c r="Y1238" s="13">
        <v>14.395200000000001</v>
      </c>
      <c r="Z1238" s="2">
        <f>Y1238/V1238</f>
        <v>0.1</v>
      </c>
    </row>
    <row r="1239" spans="1:26" x14ac:dyDescent="0.25">
      <c r="A1239">
        <v>2544</v>
      </c>
      <c r="B1239" t="s">
        <v>5495</v>
      </c>
      <c r="C1239" s="1">
        <v>42621</v>
      </c>
      <c r="D1239">
        <f>YEAR(C1239)</f>
        <v>2016</v>
      </c>
      <c r="E1239">
        <f>MONTH(C1239)</f>
        <v>9</v>
      </c>
      <c r="F1239" t="str">
        <f>TEXT(Table1[[#This Row],[Order Date]],"mmm")</f>
        <v>Sep</v>
      </c>
      <c r="G1239" t="str">
        <f>TEXT(Table1[[#This Row],[Order Date]],"ddd")</f>
        <v>Thu</v>
      </c>
      <c r="H1239" s="1">
        <v>42627</v>
      </c>
      <c r="I1239" t="s">
        <v>49</v>
      </c>
      <c r="J1239" t="s">
        <v>3261</v>
      </c>
      <c r="K1239" t="s">
        <v>3262</v>
      </c>
      <c r="L1239" t="s">
        <v>101</v>
      </c>
      <c r="M1239" t="s">
        <v>26</v>
      </c>
      <c r="N1239" t="s">
        <v>5302</v>
      </c>
      <c r="O1239" t="s">
        <v>1231</v>
      </c>
      <c r="P1239">
        <v>2148</v>
      </c>
      <c r="Q1239" t="s">
        <v>145</v>
      </c>
      <c r="R1239" t="s">
        <v>5496</v>
      </c>
      <c r="S1239" t="s">
        <v>31</v>
      </c>
      <c r="T1239" t="s">
        <v>32</v>
      </c>
      <c r="U1239" t="s">
        <v>5497</v>
      </c>
      <c r="V1239" s="3">
        <v>173.94</v>
      </c>
      <c r="W1239">
        <v>3</v>
      </c>
      <c r="X1239" s="2">
        <v>0</v>
      </c>
      <c r="Y1239" s="13">
        <v>13.9152</v>
      </c>
      <c r="Z1239" s="2">
        <f>Y1239/V1239</f>
        <v>0.08</v>
      </c>
    </row>
    <row r="1240" spans="1:26" x14ac:dyDescent="0.25">
      <c r="A1240">
        <v>2546</v>
      </c>
      <c r="B1240" t="s">
        <v>5498</v>
      </c>
      <c r="C1240" s="1">
        <v>42841</v>
      </c>
      <c r="D1240">
        <f>YEAR(C1240)</f>
        <v>2017</v>
      </c>
      <c r="E1240">
        <f>MONTH(C1240)</f>
        <v>4</v>
      </c>
      <c r="F1240" t="str">
        <f>TEXT(Table1[[#This Row],[Order Date]],"mmm")</f>
        <v>Apr</v>
      </c>
      <c r="G1240" t="str">
        <f>TEXT(Table1[[#This Row],[Order Date]],"ddd")</f>
        <v>Sun</v>
      </c>
      <c r="H1240" s="1">
        <v>42845</v>
      </c>
      <c r="I1240" t="s">
        <v>49</v>
      </c>
      <c r="J1240" t="s">
        <v>325</v>
      </c>
      <c r="K1240" t="s">
        <v>326</v>
      </c>
      <c r="L1240" t="s">
        <v>25</v>
      </c>
      <c r="M1240" t="s">
        <v>26</v>
      </c>
      <c r="N1240" t="s">
        <v>622</v>
      </c>
      <c r="O1240" t="s">
        <v>42</v>
      </c>
      <c r="P1240">
        <v>95123</v>
      </c>
      <c r="Q1240" t="s">
        <v>43</v>
      </c>
      <c r="R1240" t="s">
        <v>954</v>
      </c>
      <c r="S1240" t="s">
        <v>45</v>
      </c>
      <c r="T1240" t="s">
        <v>58</v>
      </c>
      <c r="U1240" t="s">
        <v>955</v>
      </c>
      <c r="V1240" s="3">
        <v>205.92</v>
      </c>
      <c r="W1240">
        <v>4</v>
      </c>
      <c r="X1240" s="2">
        <v>0</v>
      </c>
      <c r="Y1240" s="13">
        <v>2.0592000000000001</v>
      </c>
      <c r="Z1240" s="2">
        <f>Y1240/V1240</f>
        <v>1.0000000000000002E-2</v>
      </c>
    </row>
    <row r="1241" spans="1:26" x14ac:dyDescent="0.25">
      <c r="A1241">
        <v>2548</v>
      </c>
      <c r="B1241" t="s">
        <v>5499</v>
      </c>
      <c r="C1241" s="1">
        <v>42232</v>
      </c>
      <c r="D1241">
        <f>YEAR(C1241)</f>
        <v>2015</v>
      </c>
      <c r="E1241">
        <f>MONTH(C1241)</f>
        <v>8</v>
      </c>
      <c r="F1241" t="str">
        <f>TEXT(Table1[[#This Row],[Order Date]],"mmm")</f>
        <v>Aug</v>
      </c>
      <c r="G1241" t="str">
        <f>TEXT(Table1[[#This Row],[Order Date]],"ddd")</f>
        <v>Sun</v>
      </c>
      <c r="H1241" s="1">
        <v>42238</v>
      </c>
      <c r="I1241" t="s">
        <v>49</v>
      </c>
      <c r="J1241" t="s">
        <v>5428</v>
      </c>
      <c r="K1241" t="s">
        <v>5429</v>
      </c>
      <c r="L1241" t="s">
        <v>25</v>
      </c>
      <c r="M1241" t="s">
        <v>26</v>
      </c>
      <c r="N1241" t="s">
        <v>537</v>
      </c>
      <c r="O1241" t="s">
        <v>303</v>
      </c>
      <c r="P1241">
        <v>85023</v>
      </c>
      <c r="Q1241" t="s">
        <v>43</v>
      </c>
      <c r="R1241" t="s">
        <v>3164</v>
      </c>
      <c r="S1241" t="s">
        <v>45</v>
      </c>
      <c r="T1241" t="s">
        <v>67</v>
      </c>
      <c r="U1241" t="s">
        <v>3165</v>
      </c>
      <c r="V1241" s="3">
        <v>2.3039999999999998</v>
      </c>
      <c r="W1241">
        <v>1</v>
      </c>
      <c r="X1241" s="2">
        <v>0.2</v>
      </c>
      <c r="Y1241" s="13">
        <v>0.25919999999999999</v>
      </c>
      <c r="Z1241" s="2">
        <f>Y1241/V1241</f>
        <v>0.1125</v>
      </c>
    </row>
    <row r="1242" spans="1:26" x14ac:dyDescent="0.25">
      <c r="A1242">
        <v>2552</v>
      </c>
      <c r="B1242" t="s">
        <v>5500</v>
      </c>
      <c r="C1242" s="1">
        <v>43058</v>
      </c>
      <c r="D1242">
        <f>YEAR(C1242)</f>
        <v>2017</v>
      </c>
      <c r="E1242">
        <f>MONTH(C1242)</f>
        <v>11</v>
      </c>
      <c r="F1242" t="str">
        <f>TEXT(Table1[[#This Row],[Order Date]],"mmm")</f>
        <v>Nov</v>
      </c>
      <c r="G1242" t="str">
        <f>TEXT(Table1[[#This Row],[Order Date]],"ddd")</f>
        <v>Sun</v>
      </c>
      <c r="H1242" s="1">
        <v>43062</v>
      </c>
      <c r="I1242" t="s">
        <v>49</v>
      </c>
      <c r="J1242" t="s">
        <v>3734</v>
      </c>
      <c r="K1242" t="s">
        <v>3735</v>
      </c>
      <c r="L1242" t="s">
        <v>25</v>
      </c>
      <c r="M1242" t="s">
        <v>26</v>
      </c>
      <c r="N1242" t="s">
        <v>27</v>
      </c>
      <c r="O1242" t="s">
        <v>28</v>
      </c>
      <c r="P1242">
        <v>42420</v>
      </c>
      <c r="Q1242" t="s">
        <v>29</v>
      </c>
      <c r="R1242" t="s">
        <v>5501</v>
      </c>
      <c r="S1242" t="s">
        <v>31</v>
      </c>
      <c r="T1242" t="s">
        <v>64</v>
      </c>
      <c r="U1242" t="s">
        <v>5502</v>
      </c>
      <c r="V1242" s="3">
        <v>821.88</v>
      </c>
      <c r="W1242">
        <v>6</v>
      </c>
      <c r="X1242" s="2">
        <v>0</v>
      </c>
      <c r="Y1242" s="13">
        <v>213.68879999999999</v>
      </c>
      <c r="Z1242" s="2">
        <f>Y1242/V1242</f>
        <v>0.26</v>
      </c>
    </row>
    <row r="1243" spans="1:26" x14ac:dyDescent="0.25">
      <c r="A1243">
        <v>2554</v>
      </c>
      <c r="B1243" t="s">
        <v>5503</v>
      </c>
      <c r="C1243" s="1">
        <v>42627</v>
      </c>
      <c r="D1243">
        <f>YEAR(C1243)</f>
        <v>2016</v>
      </c>
      <c r="E1243">
        <f>MONTH(C1243)</f>
        <v>9</v>
      </c>
      <c r="F1243" t="str">
        <f>TEXT(Table1[[#This Row],[Order Date]],"mmm")</f>
        <v>Sep</v>
      </c>
      <c r="G1243" t="str">
        <f>TEXT(Table1[[#This Row],[Order Date]],"ddd")</f>
        <v>Wed</v>
      </c>
      <c r="H1243" s="1">
        <v>42631</v>
      </c>
      <c r="I1243" t="s">
        <v>49</v>
      </c>
      <c r="J1243" t="s">
        <v>417</v>
      </c>
      <c r="K1243" t="s">
        <v>418</v>
      </c>
      <c r="L1243" t="s">
        <v>101</v>
      </c>
      <c r="M1243" t="s">
        <v>26</v>
      </c>
      <c r="N1243" t="s">
        <v>375</v>
      </c>
      <c r="O1243" t="s">
        <v>376</v>
      </c>
      <c r="P1243">
        <v>29203</v>
      </c>
      <c r="Q1243" t="s">
        <v>29</v>
      </c>
      <c r="R1243" t="s">
        <v>3125</v>
      </c>
      <c r="S1243" t="s">
        <v>45</v>
      </c>
      <c r="T1243" t="s">
        <v>89</v>
      </c>
      <c r="U1243" t="s">
        <v>3126</v>
      </c>
      <c r="V1243" s="3">
        <v>25.92</v>
      </c>
      <c r="W1243">
        <v>4</v>
      </c>
      <c r="X1243" s="2">
        <v>0</v>
      </c>
      <c r="Y1243" s="13">
        <v>12.441599999999999</v>
      </c>
      <c r="Z1243" s="2">
        <f>Y1243/V1243</f>
        <v>0.47999999999999993</v>
      </c>
    </row>
    <row r="1244" spans="1:26" x14ac:dyDescent="0.25">
      <c r="A1244">
        <v>2555</v>
      </c>
      <c r="B1244" t="s">
        <v>5504</v>
      </c>
      <c r="C1244" s="1">
        <v>42597</v>
      </c>
      <c r="D1244">
        <f>YEAR(C1244)</f>
        <v>2016</v>
      </c>
      <c r="E1244">
        <f>MONTH(C1244)</f>
        <v>8</v>
      </c>
      <c r="F1244" t="str">
        <f>TEXT(Table1[[#This Row],[Order Date]],"mmm")</f>
        <v>Aug</v>
      </c>
      <c r="G1244" t="str">
        <f>TEXT(Table1[[#This Row],[Order Date]],"ddd")</f>
        <v>Mon</v>
      </c>
      <c r="H1244" s="1">
        <v>42602</v>
      </c>
      <c r="I1244" t="s">
        <v>49</v>
      </c>
      <c r="J1244" t="s">
        <v>4563</v>
      </c>
      <c r="K1244" t="s">
        <v>4564</v>
      </c>
      <c r="L1244" t="s">
        <v>25</v>
      </c>
      <c r="M1244" t="s">
        <v>26</v>
      </c>
      <c r="N1244" t="s">
        <v>5505</v>
      </c>
      <c r="O1244" t="s">
        <v>53</v>
      </c>
      <c r="P1244">
        <v>32303</v>
      </c>
      <c r="Q1244" t="s">
        <v>29</v>
      </c>
      <c r="R1244" t="s">
        <v>5506</v>
      </c>
      <c r="S1244" t="s">
        <v>70</v>
      </c>
      <c r="T1244" t="s">
        <v>71</v>
      </c>
      <c r="U1244" t="s">
        <v>5507</v>
      </c>
      <c r="V1244" s="3">
        <v>705.54399999999998</v>
      </c>
      <c r="W1244">
        <v>7</v>
      </c>
      <c r="X1244" s="2">
        <v>0.2</v>
      </c>
      <c r="Y1244" s="13">
        <v>70.554400000000001</v>
      </c>
      <c r="Z1244" s="2">
        <f>Y1244/V1244</f>
        <v>0.1</v>
      </c>
    </row>
    <row r="1245" spans="1:26" x14ac:dyDescent="0.25">
      <c r="A1245">
        <v>2556</v>
      </c>
      <c r="B1245" t="s">
        <v>5508</v>
      </c>
      <c r="C1245" s="1">
        <v>42273</v>
      </c>
      <c r="D1245">
        <f>YEAR(C1245)</f>
        <v>2015</v>
      </c>
      <c r="E1245">
        <f>MONTH(C1245)</f>
        <v>9</v>
      </c>
      <c r="F1245" t="str">
        <f>TEXT(Table1[[#This Row],[Order Date]],"mmm")</f>
        <v>Sep</v>
      </c>
      <c r="G1245" t="str">
        <f>TEXT(Table1[[#This Row],[Order Date]],"ddd")</f>
        <v>Sat</v>
      </c>
      <c r="H1245" s="1">
        <v>42277</v>
      </c>
      <c r="I1245" t="s">
        <v>49</v>
      </c>
      <c r="J1245" t="s">
        <v>529</v>
      </c>
      <c r="K1245" t="s">
        <v>530</v>
      </c>
      <c r="L1245" t="s">
        <v>25</v>
      </c>
      <c r="M1245" t="s">
        <v>26</v>
      </c>
      <c r="N1245" t="s">
        <v>263</v>
      </c>
      <c r="O1245" t="s">
        <v>264</v>
      </c>
      <c r="P1245">
        <v>10035</v>
      </c>
      <c r="Q1245" t="s">
        <v>145</v>
      </c>
      <c r="R1245" t="s">
        <v>5509</v>
      </c>
      <c r="S1245" t="s">
        <v>70</v>
      </c>
      <c r="T1245" t="s">
        <v>158</v>
      </c>
      <c r="U1245" t="s">
        <v>5510</v>
      </c>
      <c r="V1245" s="3">
        <v>50</v>
      </c>
      <c r="W1245">
        <v>2</v>
      </c>
      <c r="X1245" s="2">
        <v>0</v>
      </c>
      <c r="Y1245" s="13">
        <v>12</v>
      </c>
      <c r="Z1245" s="2">
        <f>Y1245/V1245</f>
        <v>0.24</v>
      </c>
    </row>
    <row r="1246" spans="1:26" x14ac:dyDescent="0.25">
      <c r="A1246">
        <v>2557</v>
      </c>
      <c r="B1246" t="s">
        <v>5511</v>
      </c>
      <c r="C1246" s="1">
        <v>42651</v>
      </c>
      <c r="D1246">
        <f>YEAR(C1246)</f>
        <v>2016</v>
      </c>
      <c r="E1246">
        <f>MONTH(C1246)</f>
        <v>10</v>
      </c>
      <c r="F1246" t="str">
        <f>TEXT(Table1[[#This Row],[Order Date]],"mmm")</f>
        <v>Oct</v>
      </c>
      <c r="G1246" t="str">
        <f>TEXT(Table1[[#This Row],[Order Date]],"ddd")</f>
        <v>Sat</v>
      </c>
      <c r="H1246" s="1">
        <v>42657</v>
      </c>
      <c r="I1246" t="s">
        <v>49</v>
      </c>
      <c r="J1246" t="s">
        <v>2510</v>
      </c>
      <c r="K1246" t="s">
        <v>2511</v>
      </c>
      <c r="L1246" t="s">
        <v>40</v>
      </c>
      <c r="M1246" t="s">
        <v>26</v>
      </c>
      <c r="N1246" t="s">
        <v>181</v>
      </c>
      <c r="O1246" t="s">
        <v>103</v>
      </c>
      <c r="P1246">
        <v>77070</v>
      </c>
      <c r="Q1246" t="s">
        <v>104</v>
      </c>
      <c r="R1246" t="s">
        <v>5512</v>
      </c>
      <c r="S1246" t="s">
        <v>31</v>
      </c>
      <c r="T1246" t="s">
        <v>64</v>
      </c>
      <c r="U1246" t="s">
        <v>5513</v>
      </c>
      <c r="V1246" s="3">
        <v>51.712000000000003</v>
      </c>
      <c r="W1246">
        <v>8</v>
      </c>
      <c r="X1246" s="2">
        <v>0.6</v>
      </c>
      <c r="Y1246" s="13">
        <v>-32.32</v>
      </c>
      <c r="Z1246" s="2">
        <f>Y1246/V1246</f>
        <v>-0.625</v>
      </c>
    </row>
    <row r="1247" spans="1:26" x14ac:dyDescent="0.25">
      <c r="A1247">
        <v>2558</v>
      </c>
      <c r="B1247" t="s">
        <v>5514</v>
      </c>
      <c r="C1247" s="1">
        <v>42087</v>
      </c>
      <c r="D1247">
        <f>YEAR(C1247)</f>
        <v>2015</v>
      </c>
      <c r="E1247">
        <f>MONTH(C1247)</f>
        <v>3</v>
      </c>
      <c r="F1247" t="str">
        <f>TEXT(Table1[[#This Row],[Order Date]],"mmm")</f>
        <v>Mar</v>
      </c>
      <c r="G1247" t="str">
        <f>TEXT(Table1[[#This Row],[Order Date]],"ddd")</f>
        <v>Tue</v>
      </c>
      <c r="H1247" s="1">
        <v>42093</v>
      </c>
      <c r="I1247" t="s">
        <v>49</v>
      </c>
      <c r="J1247" t="s">
        <v>1121</v>
      </c>
      <c r="K1247" t="s">
        <v>1122</v>
      </c>
      <c r="L1247" t="s">
        <v>40</v>
      </c>
      <c r="M1247" t="s">
        <v>26</v>
      </c>
      <c r="N1247" t="s">
        <v>3324</v>
      </c>
      <c r="O1247" t="s">
        <v>53</v>
      </c>
      <c r="P1247">
        <v>33065</v>
      </c>
      <c r="Q1247" t="s">
        <v>29</v>
      </c>
      <c r="R1247" t="s">
        <v>5160</v>
      </c>
      <c r="S1247" t="s">
        <v>45</v>
      </c>
      <c r="T1247" t="s">
        <v>77</v>
      </c>
      <c r="U1247" t="s">
        <v>5161</v>
      </c>
      <c r="V1247" s="3">
        <v>6.992</v>
      </c>
      <c r="W1247">
        <v>2</v>
      </c>
      <c r="X1247" s="2">
        <v>0.2</v>
      </c>
      <c r="Y1247" s="13">
        <v>0.52439999999999998</v>
      </c>
      <c r="Z1247" s="2">
        <f>Y1247/V1247</f>
        <v>7.4999999999999997E-2</v>
      </c>
    </row>
    <row r="1248" spans="1:26" x14ac:dyDescent="0.25">
      <c r="A1248">
        <v>2559</v>
      </c>
      <c r="B1248" t="s">
        <v>5515</v>
      </c>
      <c r="C1248" s="1">
        <v>42155</v>
      </c>
      <c r="D1248">
        <f>YEAR(C1248)</f>
        <v>2015</v>
      </c>
      <c r="E1248">
        <f>MONTH(C1248)</f>
        <v>5</v>
      </c>
      <c r="F1248" t="str">
        <f>TEXT(Table1[[#This Row],[Order Date]],"mmm")</f>
        <v>May</v>
      </c>
      <c r="G1248" t="str">
        <f>TEXT(Table1[[#This Row],[Order Date]],"ddd")</f>
        <v>Sun</v>
      </c>
      <c r="H1248" s="1">
        <v>42159</v>
      </c>
      <c r="I1248" t="s">
        <v>49</v>
      </c>
      <c r="J1248" t="s">
        <v>5312</v>
      </c>
      <c r="K1248" t="s">
        <v>5313</v>
      </c>
      <c r="L1248" t="s">
        <v>25</v>
      </c>
      <c r="M1248" t="s">
        <v>26</v>
      </c>
      <c r="N1248" t="s">
        <v>151</v>
      </c>
      <c r="O1248" t="s">
        <v>120</v>
      </c>
      <c r="P1248">
        <v>84057</v>
      </c>
      <c r="Q1248" t="s">
        <v>43</v>
      </c>
      <c r="R1248" t="s">
        <v>5516</v>
      </c>
      <c r="S1248" t="s">
        <v>31</v>
      </c>
      <c r="T1248" t="s">
        <v>32</v>
      </c>
      <c r="U1248" t="s">
        <v>5517</v>
      </c>
      <c r="V1248" s="3">
        <v>1406.86</v>
      </c>
      <c r="W1248">
        <v>7</v>
      </c>
      <c r="X1248" s="2">
        <v>0</v>
      </c>
      <c r="Y1248" s="13">
        <v>140.68600000000001</v>
      </c>
      <c r="Z1248" s="2">
        <f>Y1248/V1248</f>
        <v>0.1</v>
      </c>
    </row>
    <row r="1249" spans="1:26" x14ac:dyDescent="0.25">
      <c r="A1249">
        <v>2562</v>
      </c>
      <c r="B1249" t="s">
        <v>5518</v>
      </c>
      <c r="C1249" s="1">
        <v>42363</v>
      </c>
      <c r="D1249">
        <f>YEAR(C1249)</f>
        <v>2015</v>
      </c>
      <c r="E1249">
        <f>MONTH(C1249)</f>
        <v>12</v>
      </c>
      <c r="F1249" t="str">
        <f>TEXT(Table1[[#This Row],[Order Date]],"mmm")</f>
        <v>Dec</v>
      </c>
      <c r="G1249" t="str">
        <f>TEXT(Table1[[#This Row],[Order Date]],"ddd")</f>
        <v>Fri</v>
      </c>
      <c r="H1249" s="1">
        <v>42369</v>
      </c>
      <c r="I1249" t="s">
        <v>49</v>
      </c>
      <c r="J1249" t="s">
        <v>792</v>
      </c>
      <c r="K1249" t="s">
        <v>793</v>
      </c>
      <c r="L1249" t="s">
        <v>25</v>
      </c>
      <c r="M1249" t="s">
        <v>26</v>
      </c>
      <c r="N1249" t="s">
        <v>5519</v>
      </c>
      <c r="O1249" t="s">
        <v>328</v>
      </c>
      <c r="P1249">
        <v>37211</v>
      </c>
      <c r="Q1249" t="s">
        <v>29</v>
      </c>
      <c r="R1249" t="s">
        <v>4635</v>
      </c>
      <c r="S1249" t="s">
        <v>45</v>
      </c>
      <c r="T1249" t="s">
        <v>46</v>
      </c>
      <c r="U1249" t="s">
        <v>4636</v>
      </c>
      <c r="V1249" s="3">
        <v>9.2159999999999993</v>
      </c>
      <c r="W1249">
        <v>4</v>
      </c>
      <c r="X1249" s="2">
        <v>0.2</v>
      </c>
      <c r="Y1249" s="13">
        <v>3.3408000000000002</v>
      </c>
      <c r="Z1249" s="2">
        <f>Y1249/V1249</f>
        <v>0.36250000000000004</v>
      </c>
    </row>
    <row r="1250" spans="1:26" x14ac:dyDescent="0.25">
      <c r="A1250">
        <v>2564</v>
      </c>
      <c r="B1250" t="s">
        <v>5520</v>
      </c>
      <c r="C1250" s="1">
        <v>42080</v>
      </c>
      <c r="D1250">
        <f>YEAR(C1250)</f>
        <v>2015</v>
      </c>
      <c r="E1250">
        <f>MONTH(C1250)</f>
        <v>3</v>
      </c>
      <c r="F1250" t="str">
        <f>TEXT(Table1[[#This Row],[Order Date]],"mmm")</f>
        <v>Mar</v>
      </c>
      <c r="G1250" t="str">
        <f>TEXT(Table1[[#This Row],[Order Date]],"ddd")</f>
        <v>Tue</v>
      </c>
      <c r="H1250" s="1">
        <v>42085</v>
      </c>
      <c r="I1250" t="s">
        <v>22</v>
      </c>
      <c r="J1250" t="s">
        <v>3310</v>
      </c>
      <c r="K1250" t="s">
        <v>3311</v>
      </c>
      <c r="L1250" t="s">
        <v>40</v>
      </c>
      <c r="M1250" t="s">
        <v>26</v>
      </c>
      <c r="N1250" t="s">
        <v>263</v>
      </c>
      <c r="O1250" t="s">
        <v>264</v>
      </c>
      <c r="P1250">
        <v>10009</v>
      </c>
      <c r="Q1250" t="s">
        <v>145</v>
      </c>
      <c r="R1250" t="s">
        <v>5521</v>
      </c>
      <c r="S1250" t="s">
        <v>70</v>
      </c>
      <c r="T1250" t="s">
        <v>158</v>
      </c>
      <c r="U1250" t="s">
        <v>5522</v>
      </c>
      <c r="V1250" s="3">
        <v>15.02</v>
      </c>
      <c r="W1250">
        <v>1</v>
      </c>
      <c r="X1250" s="2">
        <v>0</v>
      </c>
      <c r="Y1250" s="13">
        <v>2.7035999999999998</v>
      </c>
      <c r="Z1250" s="2">
        <f>Y1250/V1250</f>
        <v>0.18</v>
      </c>
    </row>
    <row r="1251" spans="1:26" x14ac:dyDescent="0.25">
      <c r="A1251">
        <v>2566</v>
      </c>
      <c r="B1251" t="s">
        <v>5523</v>
      </c>
      <c r="C1251" s="1">
        <v>43090</v>
      </c>
      <c r="D1251">
        <f>YEAR(C1251)</f>
        <v>2017</v>
      </c>
      <c r="E1251">
        <f>MONTH(C1251)</f>
        <v>12</v>
      </c>
      <c r="F1251" t="str">
        <f>TEXT(Table1[[#This Row],[Order Date]],"mmm")</f>
        <v>Dec</v>
      </c>
      <c r="G1251" t="str">
        <f>TEXT(Table1[[#This Row],[Order Date]],"ddd")</f>
        <v>Thu</v>
      </c>
      <c r="H1251" s="1">
        <v>43093</v>
      </c>
      <c r="I1251" t="s">
        <v>185</v>
      </c>
      <c r="J1251" t="s">
        <v>5524</v>
      </c>
      <c r="K1251" t="s">
        <v>5525</v>
      </c>
      <c r="L1251" t="s">
        <v>25</v>
      </c>
      <c r="M1251" t="s">
        <v>26</v>
      </c>
      <c r="N1251" t="s">
        <v>4504</v>
      </c>
      <c r="O1251" t="s">
        <v>28</v>
      </c>
      <c r="P1251">
        <v>42104</v>
      </c>
      <c r="Q1251" t="s">
        <v>29</v>
      </c>
      <c r="R1251" t="s">
        <v>3549</v>
      </c>
      <c r="S1251" t="s">
        <v>70</v>
      </c>
      <c r="T1251" t="s">
        <v>158</v>
      </c>
      <c r="U1251" t="s">
        <v>3550</v>
      </c>
      <c r="V1251" s="3">
        <v>71</v>
      </c>
      <c r="W1251">
        <v>4</v>
      </c>
      <c r="X1251" s="2">
        <v>0</v>
      </c>
      <c r="Y1251" s="13">
        <v>27.69</v>
      </c>
      <c r="Z1251" s="2">
        <f>Y1251/V1251</f>
        <v>0.39</v>
      </c>
    </row>
    <row r="1252" spans="1:26" x14ac:dyDescent="0.25">
      <c r="A1252">
        <v>2567</v>
      </c>
      <c r="B1252" t="s">
        <v>5526</v>
      </c>
      <c r="C1252" s="1">
        <v>43040</v>
      </c>
      <c r="D1252">
        <f>YEAR(C1252)</f>
        <v>2017</v>
      </c>
      <c r="E1252">
        <f>MONTH(C1252)</f>
        <v>11</v>
      </c>
      <c r="F1252" t="str">
        <f>TEXT(Table1[[#This Row],[Order Date]],"mmm")</f>
        <v>Nov</v>
      </c>
      <c r="G1252" t="str">
        <f>TEXT(Table1[[#This Row],[Order Date]],"ddd")</f>
        <v>Wed</v>
      </c>
      <c r="H1252" s="1">
        <v>43042</v>
      </c>
      <c r="I1252" t="s">
        <v>22</v>
      </c>
      <c r="J1252" t="s">
        <v>1908</v>
      </c>
      <c r="K1252" t="s">
        <v>1909</v>
      </c>
      <c r="L1252" t="s">
        <v>25</v>
      </c>
      <c r="M1252" t="s">
        <v>26</v>
      </c>
      <c r="N1252" t="s">
        <v>5527</v>
      </c>
      <c r="O1252" t="s">
        <v>95</v>
      </c>
      <c r="P1252">
        <v>98226</v>
      </c>
      <c r="Q1252" t="s">
        <v>43</v>
      </c>
      <c r="R1252" t="s">
        <v>5528</v>
      </c>
      <c r="S1252" t="s">
        <v>45</v>
      </c>
      <c r="T1252" t="s">
        <v>74</v>
      </c>
      <c r="U1252" t="s">
        <v>5529</v>
      </c>
      <c r="V1252" s="3">
        <v>25.12</v>
      </c>
      <c r="W1252">
        <v>5</v>
      </c>
      <c r="X1252" s="2">
        <v>0.2</v>
      </c>
      <c r="Y1252" s="13">
        <v>7.85</v>
      </c>
      <c r="Z1252" s="2">
        <f>Y1252/V1252</f>
        <v>0.3125</v>
      </c>
    </row>
    <row r="1253" spans="1:26" x14ac:dyDescent="0.25">
      <c r="A1253">
        <v>2569</v>
      </c>
      <c r="B1253" t="s">
        <v>5530</v>
      </c>
      <c r="C1253" s="1">
        <v>42985</v>
      </c>
      <c r="D1253">
        <f>YEAR(C1253)</f>
        <v>2017</v>
      </c>
      <c r="E1253">
        <f>MONTH(C1253)</f>
        <v>9</v>
      </c>
      <c r="F1253" t="str">
        <f>TEXT(Table1[[#This Row],[Order Date]],"mmm")</f>
        <v>Sep</v>
      </c>
      <c r="G1253" t="str">
        <f>TEXT(Table1[[#This Row],[Order Date]],"ddd")</f>
        <v>Thu</v>
      </c>
      <c r="H1253" s="1">
        <v>42989</v>
      </c>
      <c r="I1253" t="s">
        <v>49</v>
      </c>
      <c r="J1253" t="s">
        <v>3344</v>
      </c>
      <c r="K1253" t="s">
        <v>3345</v>
      </c>
      <c r="L1253" t="s">
        <v>40</v>
      </c>
      <c r="M1253" t="s">
        <v>26</v>
      </c>
      <c r="N1253" t="s">
        <v>263</v>
      </c>
      <c r="O1253" t="s">
        <v>264</v>
      </c>
      <c r="P1253">
        <v>10011</v>
      </c>
      <c r="Q1253" t="s">
        <v>145</v>
      </c>
      <c r="R1253" t="s">
        <v>220</v>
      </c>
      <c r="S1253" t="s">
        <v>45</v>
      </c>
      <c r="T1253" t="s">
        <v>58</v>
      </c>
      <c r="U1253" t="s">
        <v>221</v>
      </c>
      <c r="V1253" s="3">
        <v>478.08</v>
      </c>
      <c r="W1253">
        <v>8</v>
      </c>
      <c r="X1253" s="2">
        <v>0</v>
      </c>
      <c r="Y1253" s="13">
        <v>133.86240000000001</v>
      </c>
      <c r="Z1253" s="2">
        <f>Y1253/V1253</f>
        <v>0.28000000000000003</v>
      </c>
    </row>
    <row r="1254" spans="1:26" x14ac:dyDescent="0.25">
      <c r="A1254">
        <v>2570</v>
      </c>
      <c r="B1254" t="s">
        <v>5531</v>
      </c>
      <c r="C1254" s="1">
        <v>43096</v>
      </c>
      <c r="D1254">
        <f>YEAR(C1254)</f>
        <v>2017</v>
      </c>
      <c r="E1254">
        <f>MONTH(C1254)</f>
        <v>12</v>
      </c>
      <c r="F1254" t="str">
        <f>TEXT(Table1[[#This Row],[Order Date]],"mmm")</f>
        <v>Dec</v>
      </c>
      <c r="G1254" t="str">
        <f>TEXT(Table1[[#This Row],[Order Date]],"ddd")</f>
        <v>Wed</v>
      </c>
      <c r="H1254" s="1">
        <v>43096</v>
      </c>
      <c r="I1254" t="s">
        <v>1276</v>
      </c>
      <c r="J1254" t="s">
        <v>952</v>
      </c>
      <c r="K1254" t="s">
        <v>953</v>
      </c>
      <c r="L1254" t="s">
        <v>40</v>
      </c>
      <c r="M1254" t="s">
        <v>26</v>
      </c>
      <c r="N1254" t="s">
        <v>600</v>
      </c>
      <c r="O1254" t="s">
        <v>491</v>
      </c>
      <c r="P1254">
        <v>43055</v>
      </c>
      <c r="Q1254" t="s">
        <v>145</v>
      </c>
      <c r="R1254" t="s">
        <v>3139</v>
      </c>
      <c r="S1254" t="s">
        <v>70</v>
      </c>
      <c r="T1254" t="s">
        <v>71</v>
      </c>
      <c r="U1254" t="s">
        <v>3140</v>
      </c>
      <c r="V1254" s="3">
        <v>164.38800000000001</v>
      </c>
      <c r="W1254">
        <v>2</v>
      </c>
      <c r="X1254" s="2">
        <v>0.4</v>
      </c>
      <c r="Y1254" s="13">
        <v>-35.617400000000004</v>
      </c>
      <c r="Z1254" s="2">
        <f>Y1254/V1254</f>
        <v>-0.21666666666666667</v>
      </c>
    </row>
    <row r="1255" spans="1:26" x14ac:dyDescent="0.25">
      <c r="A1255">
        <v>2572</v>
      </c>
      <c r="B1255" t="s">
        <v>5532</v>
      </c>
      <c r="C1255" s="1">
        <v>42932</v>
      </c>
      <c r="D1255">
        <f>YEAR(C1255)</f>
        <v>2017</v>
      </c>
      <c r="E1255">
        <f>MONTH(C1255)</f>
        <v>7</v>
      </c>
      <c r="F1255" t="str">
        <f>TEXT(Table1[[#This Row],[Order Date]],"mmm")</f>
        <v>Jul</v>
      </c>
      <c r="G1255" t="str">
        <f>TEXT(Table1[[#This Row],[Order Date]],"ddd")</f>
        <v>Sun</v>
      </c>
      <c r="H1255" s="1">
        <v>42937</v>
      </c>
      <c r="I1255" t="s">
        <v>49</v>
      </c>
      <c r="J1255" t="s">
        <v>778</v>
      </c>
      <c r="K1255" t="s">
        <v>779</v>
      </c>
      <c r="L1255" t="s">
        <v>101</v>
      </c>
      <c r="M1255" t="s">
        <v>26</v>
      </c>
      <c r="N1255" t="s">
        <v>5533</v>
      </c>
      <c r="O1255" t="s">
        <v>208</v>
      </c>
      <c r="P1255">
        <v>60098</v>
      </c>
      <c r="Q1255" t="s">
        <v>104</v>
      </c>
      <c r="R1255" t="s">
        <v>3241</v>
      </c>
      <c r="S1255" t="s">
        <v>45</v>
      </c>
      <c r="T1255" t="s">
        <v>67</v>
      </c>
      <c r="U1255" t="s">
        <v>3242</v>
      </c>
      <c r="V1255" s="3">
        <v>2.9119999999999999</v>
      </c>
      <c r="W1255">
        <v>2</v>
      </c>
      <c r="X1255" s="2">
        <v>0.2</v>
      </c>
      <c r="Y1255" s="13">
        <v>0.91</v>
      </c>
      <c r="Z1255" s="2">
        <f>Y1255/V1255</f>
        <v>0.3125</v>
      </c>
    </row>
    <row r="1256" spans="1:26" x14ac:dyDescent="0.25">
      <c r="A1256">
        <v>2573</v>
      </c>
      <c r="B1256" t="s">
        <v>5534</v>
      </c>
      <c r="C1256" s="1">
        <v>42594</v>
      </c>
      <c r="D1256">
        <f>YEAR(C1256)</f>
        <v>2016</v>
      </c>
      <c r="E1256">
        <f>MONTH(C1256)</f>
        <v>8</v>
      </c>
      <c r="F1256" t="str">
        <f>TEXT(Table1[[#This Row],[Order Date]],"mmm")</f>
        <v>Aug</v>
      </c>
      <c r="G1256" t="str">
        <f>TEXT(Table1[[#This Row],[Order Date]],"ddd")</f>
        <v>Fri</v>
      </c>
      <c r="H1256" s="1">
        <v>42597</v>
      </c>
      <c r="I1256" t="s">
        <v>22</v>
      </c>
      <c r="J1256" t="s">
        <v>5535</v>
      </c>
      <c r="K1256" t="s">
        <v>5536</v>
      </c>
      <c r="L1256" t="s">
        <v>25</v>
      </c>
      <c r="M1256" t="s">
        <v>26</v>
      </c>
      <c r="N1256" t="s">
        <v>4111</v>
      </c>
      <c r="O1256" t="s">
        <v>103</v>
      </c>
      <c r="P1256">
        <v>75007</v>
      </c>
      <c r="Q1256" t="s">
        <v>104</v>
      </c>
      <c r="R1256" t="s">
        <v>5117</v>
      </c>
      <c r="S1256" t="s">
        <v>70</v>
      </c>
      <c r="T1256" t="s">
        <v>158</v>
      </c>
      <c r="U1256" t="s">
        <v>5118</v>
      </c>
      <c r="V1256" s="3">
        <v>1399.944</v>
      </c>
      <c r="W1256">
        <v>7</v>
      </c>
      <c r="X1256" s="2">
        <v>0.2</v>
      </c>
      <c r="Y1256" s="13">
        <v>52.497900000000001</v>
      </c>
      <c r="Z1256" s="2">
        <f>Y1256/V1256</f>
        <v>3.7499999999999999E-2</v>
      </c>
    </row>
    <row r="1257" spans="1:26" x14ac:dyDescent="0.25">
      <c r="A1257">
        <v>2574</v>
      </c>
      <c r="B1257" t="s">
        <v>5537</v>
      </c>
      <c r="C1257" s="1">
        <v>42925</v>
      </c>
      <c r="D1257">
        <f>YEAR(C1257)</f>
        <v>2017</v>
      </c>
      <c r="E1257">
        <f>MONTH(C1257)</f>
        <v>7</v>
      </c>
      <c r="F1257" t="str">
        <f>TEXT(Table1[[#This Row],[Order Date]],"mmm")</f>
        <v>Jul</v>
      </c>
      <c r="G1257" t="str">
        <f>TEXT(Table1[[#This Row],[Order Date]],"ddd")</f>
        <v>Sun</v>
      </c>
      <c r="H1257" s="1">
        <v>42930</v>
      </c>
      <c r="I1257" t="s">
        <v>49</v>
      </c>
      <c r="J1257" t="s">
        <v>5120</v>
      </c>
      <c r="K1257" t="s">
        <v>5121</v>
      </c>
      <c r="L1257" t="s">
        <v>101</v>
      </c>
      <c r="M1257" t="s">
        <v>26</v>
      </c>
      <c r="N1257" t="s">
        <v>4165</v>
      </c>
      <c r="O1257" t="s">
        <v>251</v>
      </c>
      <c r="P1257">
        <v>47905</v>
      </c>
      <c r="Q1257" t="s">
        <v>104</v>
      </c>
      <c r="R1257" t="s">
        <v>3042</v>
      </c>
      <c r="S1257" t="s">
        <v>31</v>
      </c>
      <c r="T1257" t="s">
        <v>64</v>
      </c>
      <c r="U1257" t="s">
        <v>3043</v>
      </c>
      <c r="V1257" s="3">
        <v>526.45000000000005</v>
      </c>
      <c r="W1257">
        <v>5</v>
      </c>
      <c r="X1257" s="2">
        <v>0</v>
      </c>
      <c r="Y1257" s="13">
        <v>31.587</v>
      </c>
      <c r="Z1257" s="2">
        <f>Y1257/V1257</f>
        <v>0.06</v>
      </c>
    </row>
    <row r="1258" spans="1:26" x14ac:dyDescent="0.25">
      <c r="A1258">
        <v>2575</v>
      </c>
      <c r="B1258" t="s">
        <v>5538</v>
      </c>
      <c r="C1258" s="1">
        <v>41965</v>
      </c>
      <c r="D1258">
        <f>YEAR(C1258)</f>
        <v>2014</v>
      </c>
      <c r="E1258">
        <f>MONTH(C1258)</f>
        <v>11</v>
      </c>
      <c r="F1258" t="str">
        <f>TEXT(Table1[[#This Row],[Order Date]],"mmm")</f>
        <v>Nov</v>
      </c>
      <c r="G1258" t="str">
        <f>TEXT(Table1[[#This Row],[Order Date]],"ddd")</f>
        <v>Sat</v>
      </c>
      <c r="H1258" s="1">
        <v>41970</v>
      </c>
      <c r="I1258" t="s">
        <v>49</v>
      </c>
      <c r="J1258" t="s">
        <v>212</v>
      </c>
      <c r="K1258" t="s">
        <v>213</v>
      </c>
      <c r="L1258" t="s">
        <v>40</v>
      </c>
      <c r="M1258" t="s">
        <v>26</v>
      </c>
      <c r="N1258" t="s">
        <v>490</v>
      </c>
      <c r="O1258" t="s">
        <v>1258</v>
      </c>
      <c r="P1258">
        <v>31907</v>
      </c>
      <c r="Q1258" t="s">
        <v>29</v>
      </c>
      <c r="R1258" t="s">
        <v>3398</v>
      </c>
      <c r="S1258" t="s">
        <v>45</v>
      </c>
      <c r="T1258" t="s">
        <v>170</v>
      </c>
      <c r="U1258" t="s">
        <v>3399</v>
      </c>
      <c r="V1258" s="3">
        <v>16.23</v>
      </c>
      <c r="W1258">
        <v>3</v>
      </c>
      <c r="X1258" s="2">
        <v>0</v>
      </c>
      <c r="Y1258" s="13">
        <v>7.9527000000000001</v>
      </c>
      <c r="Z1258" s="2">
        <f>Y1258/V1258</f>
        <v>0.49</v>
      </c>
    </row>
    <row r="1259" spans="1:26" x14ac:dyDescent="0.25">
      <c r="A1259">
        <v>2579</v>
      </c>
      <c r="B1259" t="s">
        <v>5539</v>
      </c>
      <c r="C1259" s="1">
        <v>41665</v>
      </c>
      <c r="D1259">
        <f>YEAR(C1259)</f>
        <v>2014</v>
      </c>
      <c r="E1259">
        <f>MONTH(C1259)</f>
        <v>1</v>
      </c>
      <c r="F1259" t="str">
        <f>TEXT(Table1[[#This Row],[Order Date]],"mmm")</f>
        <v>Jan</v>
      </c>
      <c r="G1259" t="str">
        <f>TEXT(Table1[[#This Row],[Order Date]],"ddd")</f>
        <v>Sun</v>
      </c>
      <c r="H1259" s="1">
        <v>41670</v>
      </c>
      <c r="I1259" t="s">
        <v>49</v>
      </c>
      <c r="J1259" t="s">
        <v>1480</v>
      </c>
      <c r="K1259" t="s">
        <v>1481</v>
      </c>
      <c r="L1259" t="s">
        <v>101</v>
      </c>
      <c r="M1259" t="s">
        <v>26</v>
      </c>
      <c r="N1259" t="s">
        <v>2762</v>
      </c>
      <c r="O1259" t="s">
        <v>312</v>
      </c>
      <c r="P1259">
        <v>22304</v>
      </c>
      <c r="Q1259" t="s">
        <v>29</v>
      </c>
      <c r="R1259" t="s">
        <v>5540</v>
      </c>
      <c r="S1259" t="s">
        <v>31</v>
      </c>
      <c r="T1259" t="s">
        <v>64</v>
      </c>
      <c r="U1259" t="s">
        <v>5541</v>
      </c>
      <c r="V1259" s="3">
        <v>62.82</v>
      </c>
      <c r="W1259">
        <v>3</v>
      </c>
      <c r="X1259" s="2">
        <v>0</v>
      </c>
      <c r="Y1259" s="13">
        <v>30.7818</v>
      </c>
      <c r="Z1259" s="2">
        <f>Y1259/V1259</f>
        <v>0.49</v>
      </c>
    </row>
    <row r="1260" spans="1:26" x14ac:dyDescent="0.25">
      <c r="A1260">
        <v>2587</v>
      </c>
      <c r="B1260" t="s">
        <v>5547</v>
      </c>
      <c r="C1260" s="1">
        <v>42916</v>
      </c>
      <c r="D1260">
        <f>YEAR(C1260)</f>
        <v>2017</v>
      </c>
      <c r="E1260">
        <f>MONTH(C1260)</f>
        <v>6</v>
      </c>
      <c r="F1260" t="str">
        <f>TEXT(Table1[[#This Row],[Order Date]],"mmm")</f>
        <v>Jun</v>
      </c>
      <c r="G1260" t="str">
        <f>TEXT(Table1[[#This Row],[Order Date]],"ddd")</f>
        <v>Fri</v>
      </c>
      <c r="H1260" s="1">
        <v>42922</v>
      </c>
      <c r="I1260" t="s">
        <v>49</v>
      </c>
      <c r="J1260" t="s">
        <v>2193</v>
      </c>
      <c r="K1260" t="s">
        <v>2194</v>
      </c>
      <c r="L1260" t="s">
        <v>25</v>
      </c>
      <c r="M1260" t="s">
        <v>26</v>
      </c>
      <c r="N1260" t="s">
        <v>263</v>
      </c>
      <c r="O1260" t="s">
        <v>264</v>
      </c>
      <c r="P1260">
        <v>10024</v>
      </c>
      <c r="Q1260" t="s">
        <v>145</v>
      </c>
      <c r="R1260" t="s">
        <v>3209</v>
      </c>
      <c r="S1260" t="s">
        <v>45</v>
      </c>
      <c r="T1260" t="s">
        <v>58</v>
      </c>
      <c r="U1260" t="s">
        <v>3210</v>
      </c>
      <c r="V1260" s="3">
        <v>248.57</v>
      </c>
      <c r="W1260">
        <v>7</v>
      </c>
      <c r="X1260" s="2">
        <v>0</v>
      </c>
      <c r="Y1260" s="13">
        <v>67.113900000000001</v>
      </c>
      <c r="Z1260" s="2">
        <f>Y1260/V1260</f>
        <v>0.27</v>
      </c>
    </row>
    <row r="1261" spans="1:26" x14ac:dyDescent="0.25">
      <c r="A1261">
        <v>2589</v>
      </c>
      <c r="B1261" t="s">
        <v>5550</v>
      </c>
      <c r="C1261" s="1">
        <v>42495</v>
      </c>
      <c r="D1261">
        <f>YEAR(C1261)</f>
        <v>2016</v>
      </c>
      <c r="E1261">
        <f>MONTH(C1261)</f>
        <v>5</v>
      </c>
      <c r="F1261" t="str">
        <f>TEXT(Table1[[#This Row],[Order Date]],"mmm")</f>
        <v>May</v>
      </c>
      <c r="G1261" t="str">
        <f>TEXT(Table1[[#This Row],[Order Date]],"ddd")</f>
        <v>Thu</v>
      </c>
      <c r="H1261" s="1">
        <v>42499</v>
      </c>
      <c r="I1261" t="s">
        <v>49</v>
      </c>
      <c r="J1261" t="s">
        <v>5089</v>
      </c>
      <c r="K1261" t="s">
        <v>5090</v>
      </c>
      <c r="L1261" t="s">
        <v>101</v>
      </c>
      <c r="M1261" t="s">
        <v>26</v>
      </c>
      <c r="N1261" t="s">
        <v>41</v>
      </c>
      <c r="O1261" t="s">
        <v>42</v>
      </c>
      <c r="P1261">
        <v>90004</v>
      </c>
      <c r="Q1261" t="s">
        <v>43</v>
      </c>
      <c r="R1261" t="s">
        <v>4681</v>
      </c>
      <c r="S1261" t="s">
        <v>45</v>
      </c>
      <c r="T1261" t="s">
        <v>58</v>
      </c>
      <c r="U1261" t="s">
        <v>4682</v>
      </c>
      <c r="V1261" s="3">
        <v>5.98</v>
      </c>
      <c r="W1261">
        <v>1</v>
      </c>
      <c r="X1261" s="2">
        <v>0</v>
      </c>
      <c r="Y1261" s="13">
        <v>1.0165999999999999</v>
      </c>
      <c r="Z1261" s="2">
        <f>Y1261/V1261</f>
        <v>0.16999999999999998</v>
      </c>
    </row>
    <row r="1262" spans="1:26" x14ac:dyDescent="0.25">
      <c r="A1262">
        <v>2591</v>
      </c>
      <c r="B1262" t="s">
        <v>5551</v>
      </c>
      <c r="C1262" s="1">
        <v>42621</v>
      </c>
      <c r="D1262">
        <f>YEAR(C1262)</f>
        <v>2016</v>
      </c>
      <c r="E1262">
        <f>MONTH(C1262)</f>
        <v>9</v>
      </c>
      <c r="F1262" t="str">
        <f>TEXT(Table1[[#This Row],[Order Date]],"mmm")</f>
        <v>Sep</v>
      </c>
      <c r="G1262" t="str">
        <f>TEXT(Table1[[#This Row],[Order Date]],"ddd")</f>
        <v>Thu</v>
      </c>
      <c r="H1262" s="1">
        <v>42627</v>
      </c>
      <c r="I1262" t="s">
        <v>49</v>
      </c>
      <c r="J1262" t="s">
        <v>2764</v>
      </c>
      <c r="K1262" t="s">
        <v>2765</v>
      </c>
      <c r="L1262" t="s">
        <v>25</v>
      </c>
      <c r="M1262" t="s">
        <v>26</v>
      </c>
      <c r="N1262" t="s">
        <v>5552</v>
      </c>
      <c r="O1262" t="s">
        <v>208</v>
      </c>
      <c r="P1262">
        <v>60090</v>
      </c>
      <c r="Q1262" t="s">
        <v>104</v>
      </c>
      <c r="R1262" t="s">
        <v>5553</v>
      </c>
      <c r="S1262" t="s">
        <v>31</v>
      </c>
      <c r="T1262" t="s">
        <v>64</v>
      </c>
      <c r="U1262" t="s">
        <v>5554</v>
      </c>
      <c r="V1262" s="3">
        <v>14.135999999999999</v>
      </c>
      <c r="W1262">
        <v>2</v>
      </c>
      <c r="X1262" s="2">
        <v>0.6</v>
      </c>
      <c r="Y1262" s="13">
        <v>-7.7747999999999999</v>
      </c>
      <c r="Z1262" s="2">
        <f>Y1262/V1262</f>
        <v>-0.55000000000000004</v>
      </c>
    </row>
    <row r="1263" spans="1:26" x14ac:dyDescent="0.25">
      <c r="A1263">
        <v>2593</v>
      </c>
      <c r="B1263" t="s">
        <v>5557</v>
      </c>
      <c r="C1263" s="1">
        <v>43063</v>
      </c>
      <c r="D1263">
        <f>YEAR(C1263)</f>
        <v>2017</v>
      </c>
      <c r="E1263">
        <f>MONTH(C1263)</f>
        <v>11</v>
      </c>
      <c r="F1263" t="str">
        <f>TEXT(Table1[[#This Row],[Order Date]],"mmm")</f>
        <v>Nov</v>
      </c>
      <c r="G1263" t="str">
        <f>TEXT(Table1[[#This Row],[Order Date]],"ddd")</f>
        <v>Fri</v>
      </c>
      <c r="H1263" s="1">
        <v>43065</v>
      </c>
      <c r="I1263" t="s">
        <v>22</v>
      </c>
      <c r="J1263" t="s">
        <v>2256</v>
      </c>
      <c r="K1263" t="s">
        <v>2257</v>
      </c>
      <c r="L1263" t="s">
        <v>40</v>
      </c>
      <c r="M1263" t="s">
        <v>26</v>
      </c>
      <c r="N1263" t="s">
        <v>5558</v>
      </c>
      <c r="O1263" t="s">
        <v>376</v>
      </c>
      <c r="P1263">
        <v>29483</v>
      </c>
      <c r="Q1263" t="s">
        <v>29</v>
      </c>
      <c r="R1263" t="s">
        <v>4928</v>
      </c>
      <c r="S1263" t="s">
        <v>70</v>
      </c>
      <c r="T1263" t="s">
        <v>71</v>
      </c>
      <c r="U1263" t="s">
        <v>4929</v>
      </c>
      <c r="V1263" s="3">
        <v>79.099999999999994</v>
      </c>
      <c r="W1263">
        <v>2</v>
      </c>
      <c r="X1263" s="2">
        <v>0</v>
      </c>
      <c r="Y1263" s="13">
        <v>39.549999999999997</v>
      </c>
      <c r="Z1263" s="2">
        <f>Y1263/V1263</f>
        <v>0.5</v>
      </c>
    </row>
    <row r="1264" spans="1:26" x14ac:dyDescent="0.25">
      <c r="A1264">
        <v>2595</v>
      </c>
      <c r="B1264" t="s">
        <v>5559</v>
      </c>
      <c r="C1264" s="1">
        <v>42868</v>
      </c>
      <c r="D1264">
        <f>YEAR(C1264)</f>
        <v>2017</v>
      </c>
      <c r="E1264">
        <f>MONTH(C1264)</f>
        <v>5</v>
      </c>
      <c r="F1264" t="str">
        <f>TEXT(Table1[[#This Row],[Order Date]],"mmm")</f>
        <v>May</v>
      </c>
      <c r="G1264" t="str">
        <f>TEXT(Table1[[#This Row],[Order Date]],"ddd")</f>
        <v>Sat</v>
      </c>
      <c r="H1264" s="1">
        <v>42872</v>
      </c>
      <c r="I1264" t="s">
        <v>49</v>
      </c>
      <c r="J1264" t="s">
        <v>2561</v>
      </c>
      <c r="K1264" t="s">
        <v>2562</v>
      </c>
      <c r="L1264" t="s">
        <v>40</v>
      </c>
      <c r="M1264" t="s">
        <v>26</v>
      </c>
      <c r="N1264" t="s">
        <v>490</v>
      </c>
      <c r="O1264" t="s">
        <v>251</v>
      </c>
      <c r="P1264">
        <v>47201</v>
      </c>
      <c r="Q1264" t="s">
        <v>104</v>
      </c>
      <c r="R1264" t="s">
        <v>949</v>
      </c>
      <c r="S1264" t="s">
        <v>45</v>
      </c>
      <c r="T1264" t="s">
        <v>170</v>
      </c>
      <c r="U1264" t="s">
        <v>950</v>
      </c>
      <c r="V1264" s="3">
        <v>180.96</v>
      </c>
      <c r="W1264">
        <v>2</v>
      </c>
      <c r="X1264" s="2">
        <v>0</v>
      </c>
      <c r="Y1264" s="13">
        <v>81.432000000000002</v>
      </c>
      <c r="Z1264" s="2">
        <f>Y1264/V1264</f>
        <v>0.45</v>
      </c>
    </row>
    <row r="1265" spans="1:26" x14ac:dyDescent="0.25">
      <c r="A1265">
        <v>2600</v>
      </c>
      <c r="B1265" t="s">
        <v>5563</v>
      </c>
      <c r="C1265" s="1">
        <v>42848</v>
      </c>
      <c r="D1265">
        <f>YEAR(C1265)</f>
        <v>2017</v>
      </c>
      <c r="E1265">
        <f>MONTH(C1265)</f>
        <v>4</v>
      </c>
      <c r="F1265" t="str">
        <f>TEXT(Table1[[#This Row],[Order Date]],"mmm")</f>
        <v>Apr</v>
      </c>
      <c r="G1265" t="str">
        <f>TEXT(Table1[[#This Row],[Order Date]],"ddd")</f>
        <v>Sun</v>
      </c>
      <c r="H1265" s="1">
        <v>42854</v>
      </c>
      <c r="I1265" t="s">
        <v>49</v>
      </c>
      <c r="J1265" t="s">
        <v>737</v>
      </c>
      <c r="K1265" t="s">
        <v>738</v>
      </c>
      <c r="L1265" t="s">
        <v>25</v>
      </c>
      <c r="M1265" t="s">
        <v>26</v>
      </c>
      <c r="N1265" t="s">
        <v>263</v>
      </c>
      <c r="O1265" t="s">
        <v>264</v>
      </c>
      <c r="P1265">
        <v>10024</v>
      </c>
      <c r="Q1265" t="s">
        <v>145</v>
      </c>
      <c r="R1265" t="s">
        <v>5219</v>
      </c>
      <c r="S1265" t="s">
        <v>45</v>
      </c>
      <c r="T1265" t="s">
        <v>77</v>
      </c>
      <c r="U1265" t="s">
        <v>5220</v>
      </c>
      <c r="V1265" s="3">
        <v>121.94</v>
      </c>
      <c r="W1265">
        <v>2</v>
      </c>
      <c r="X1265" s="2">
        <v>0</v>
      </c>
      <c r="Y1265" s="13">
        <v>35.3626</v>
      </c>
      <c r="Z1265" s="2">
        <f>Y1265/V1265</f>
        <v>0.29000000000000004</v>
      </c>
    </row>
    <row r="1266" spans="1:26" x14ac:dyDescent="0.25">
      <c r="A1266">
        <v>2602</v>
      </c>
      <c r="B1266" t="s">
        <v>5564</v>
      </c>
      <c r="C1266" s="1">
        <v>42525</v>
      </c>
      <c r="D1266">
        <f>YEAR(C1266)</f>
        <v>2016</v>
      </c>
      <c r="E1266">
        <f>MONTH(C1266)</f>
        <v>6</v>
      </c>
      <c r="F1266" t="str">
        <f>TEXT(Table1[[#This Row],[Order Date]],"mmm")</f>
        <v>Jun</v>
      </c>
      <c r="G1266" t="str">
        <f>TEXT(Table1[[#This Row],[Order Date]],"ddd")</f>
        <v>Sat</v>
      </c>
      <c r="H1266" s="1">
        <v>42525</v>
      </c>
      <c r="I1266" t="s">
        <v>1276</v>
      </c>
      <c r="J1266" t="s">
        <v>5565</v>
      </c>
      <c r="K1266" t="s">
        <v>5566</v>
      </c>
      <c r="L1266" t="s">
        <v>25</v>
      </c>
      <c r="M1266" t="s">
        <v>26</v>
      </c>
      <c r="N1266" t="s">
        <v>263</v>
      </c>
      <c r="O1266" t="s">
        <v>264</v>
      </c>
      <c r="P1266">
        <v>10035</v>
      </c>
      <c r="Q1266" t="s">
        <v>145</v>
      </c>
      <c r="R1266" t="s">
        <v>3118</v>
      </c>
      <c r="S1266" t="s">
        <v>45</v>
      </c>
      <c r="T1266" t="s">
        <v>89</v>
      </c>
      <c r="U1266" t="s">
        <v>183</v>
      </c>
      <c r="V1266" s="3">
        <v>14.94</v>
      </c>
      <c r="W1266">
        <v>3</v>
      </c>
      <c r="X1266" s="2">
        <v>0</v>
      </c>
      <c r="Y1266" s="13">
        <v>7.0217999999999998</v>
      </c>
      <c r="Z1266" s="2">
        <f>Y1266/V1266</f>
        <v>0.47000000000000003</v>
      </c>
    </row>
    <row r="1267" spans="1:26" x14ac:dyDescent="0.25">
      <c r="A1267">
        <v>2606</v>
      </c>
      <c r="B1267" t="s">
        <v>5567</v>
      </c>
      <c r="C1267" s="1">
        <v>41989</v>
      </c>
      <c r="D1267">
        <f>YEAR(C1267)</f>
        <v>2014</v>
      </c>
      <c r="E1267">
        <f>MONTH(C1267)</f>
        <v>12</v>
      </c>
      <c r="F1267" t="str">
        <f>TEXT(Table1[[#This Row],[Order Date]],"mmm")</f>
        <v>Dec</v>
      </c>
      <c r="G1267" t="str">
        <f>TEXT(Table1[[#This Row],[Order Date]],"ddd")</f>
        <v>Tue</v>
      </c>
      <c r="H1267" s="1">
        <v>41994</v>
      </c>
      <c r="I1267" t="s">
        <v>49</v>
      </c>
      <c r="J1267" t="s">
        <v>5568</v>
      </c>
      <c r="K1267" t="s">
        <v>5569</v>
      </c>
      <c r="L1267" t="s">
        <v>40</v>
      </c>
      <c r="M1267" t="s">
        <v>26</v>
      </c>
      <c r="N1267" t="s">
        <v>1504</v>
      </c>
      <c r="O1267" t="s">
        <v>53</v>
      </c>
      <c r="P1267">
        <v>32216</v>
      </c>
      <c r="Q1267" t="s">
        <v>29</v>
      </c>
      <c r="R1267" t="s">
        <v>4130</v>
      </c>
      <c r="S1267" t="s">
        <v>45</v>
      </c>
      <c r="T1267" t="s">
        <v>74</v>
      </c>
      <c r="U1267" t="s">
        <v>4131</v>
      </c>
      <c r="V1267" s="3">
        <v>1.167</v>
      </c>
      <c r="W1267">
        <v>1</v>
      </c>
      <c r="X1267" s="2">
        <v>0.7</v>
      </c>
      <c r="Y1267" s="13">
        <v>-0.85580000000000001</v>
      </c>
      <c r="Z1267" s="2">
        <f>Y1267/V1267</f>
        <v>-0.73333333333333328</v>
      </c>
    </row>
    <row r="1268" spans="1:26" x14ac:dyDescent="0.25">
      <c r="A1268">
        <v>2607</v>
      </c>
      <c r="B1268" t="s">
        <v>5570</v>
      </c>
      <c r="C1268" s="1">
        <v>42433</v>
      </c>
      <c r="D1268">
        <f>YEAR(C1268)</f>
        <v>2016</v>
      </c>
      <c r="E1268">
        <f>MONTH(C1268)</f>
        <v>3</v>
      </c>
      <c r="F1268" t="str">
        <f>TEXT(Table1[[#This Row],[Order Date]],"mmm")</f>
        <v>Mar</v>
      </c>
      <c r="G1268" t="str">
        <f>TEXT(Table1[[#This Row],[Order Date]],"ddd")</f>
        <v>Fri</v>
      </c>
      <c r="H1268" s="1">
        <v>42439</v>
      </c>
      <c r="I1268" t="s">
        <v>49</v>
      </c>
      <c r="J1268" t="s">
        <v>3675</v>
      </c>
      <c r="K1268" t="s">
        <v>3676</v>
      </c>
      <c r="L1268" t="s">
        <v>101</v>
      </c>
      <c r="M1268" t="s">
        <v>26</v>
      </c>
      <c r="N1268" t="s">
        <v>941</v>
      </c>
      <c r="O1268" t="s">
        <v>42</v>
      </c>
      <c r="P1268">
        <v>92024</v>
      </c>
      <c r="Q1268" t="s">
        <v>43</v>
      </c>
      <c r="R1268" t="s">
        <v>5571</v>
      </c>
      <c r="S1268" t="s">
        <v>45</v>
      </c>
      <c r="T1268" t="s">
        <v>67</v>
      </c>
      <c r="U1268" t="s">
        <v>5572</v>
      </c>
      <c r="V1268" s="3">
        <v>16.989999999999998</v>
      </c>
      <c r="W1268">
        <v>1</v>
      </c>
      <c r="X1268" s="2">
        <v>0</v>
      </c>
      <c r="Y1268" s="13">
        <v>4.9271000000000003</v>
      </c>
      <c r="Z1268" s="2">
        <f>Y1268/V1268</f>
        <v>0.29000000000000004</v>
      </c>
    </row>
    <row r="1269" spans="1:26" x14ac:dyDescent="0.25">
      <c r="A1269">
        <v>2608</v>
      </c>
      <c r="B1269" t="s">
        <v>5573</v>
      </c>
      <c r="C1269" s="1">
        <v>41968</v>
      </c>
      <c r="D1269">
        <f>YEAR(C1269)</f>
        <v>2014</v>
      </c>
      <c r="E1269">
        <f>MONTH(C1269)</f>
        <v>11</v>
      </c>
      <c r="F1269" t="str">
        <f>TEXT(Table1[[#This Row],[Order Date]],"mmm")</f>
        <v>Nov</v>
      </c>
      <c r="G1269" t="str">
        <f>TEXT(Table1[[#This Row],[Order Date]],"ddd")</f>
        <v>Tue</v>
      </c>
      <c r="H1269" s="1">
        <v>41973</v>
      </c>
      <c r="I1269" t="s">
        <v>49</v>
      </c>
      <c r="J1269" t="s">
        <v>4799</v>
      </c>
      <c r="K1269" t="s">
        <v>4800</v>
      </c>
      <c r="L1269" t="s">
        <v>40</v>
      </c>
      <c r="M1269" t="s">
        <v>26</v>
      </c>
      <c r="N1269" t="s">
        <v>1117</v>
      </c>
      <c r="O1269" t="s">
        <v>103</v>
      </c>
      <c r="P1269">
        <v>76017</v>
      </c>
      <c r="Q1269" t="s">
        <v>104</v>
      </c>
      <c r="R1269" t="s">
        <v>5574</v>
      </c>
      <c r="S1269" t="s">
        <v>70</v>
      </c>
      <c r="T1269" t="s">
        <v>158</v>
      </c>
      <c r="U1269" t="s">
        <v>5575</v>
      </c>
      <c r="V1269" s="3">
        <v>24.672000000000001</v>
      </c>
      <c r="W1269">
        <v>3</v>
      </c>
      <c r="X1269" s="2">
        <v>0.2</v>
      </c>
      <c r="Y1269" s="13">
        <v>0</v>
      </c>
      <c r="Z1269" s="2">
        <f>Y1269/V1269</f>
        <v>0</v>
      </c>
    </row>
    <row r="1270" spans="1:26" x14ac:dyDescent="0.25">
      <c r="A1270">
        <v>2614</v>
      </c>
      <c r="B1270" t="s">
        <v>5576</v>
      </c>
      <c r="C1270" s="1">
        <v>42488</v>
      </c>
      <c r="D1270">
        <f>YEAR(C1270)</f>
        <v>2016</v>
      </c>
      <c r="E1270">
        <f>MONTH(C1270)</f>
        <v>4</v>
      </c>
      <c r="F1270" t="str">
        <f>TEXT(Table1[[#This Row],[Order Date]],"mmm")</f>
        <v>Apr</v>
      </c>
      <c r="G1270" t="str">
        <f>TEXT(Table1[[#This Row],[Order Date]],"ddd")</f>
        <v>Thu</v>
      </c>
      <c r="H1270" s="1">
        <v>42495</v>
      </c>
      <c r="I1270" t="s">
        <v>49</v>
      </c>
      <c r="J1270" t="s">
        <v>5577</v>
      </c>
      <c r="K1270" t="s">
        <v>5578</v>
      </c>
      <c r="L1270" t="s">
        <v>40</v>
      </c>
      <c r="M1270" t="s">
        <v>26</v>
      </c>
      <c r="N1270" t="s">
        <v>41</v>
      </c>
      <c r="O1270" t="s">
        <v>42</v>
      </c>
      <c r="P1270">
        <v>90045</v>
      </c>
      <c r="Q1270" t="s">
        <v>43</v>
      </c>
      <c r="R1270" t="s">
        <v>3035</v>
      </c>
      <c r="S1270" t="s">
        <v>31</v>
      </c>
      <c r="T1270" t="s">
        <v>35</v>
      </c>
      <c r="U1270" t="s">
        <v>3036</v>
      </c>
      <c r="V1270" s="3">
        <v>41.567999999999998</v>
      </c>
      <c r="W1270">
        <v>2</v>
      </c>
      <c r="X1270" s="2">
        <v>0.2</v>
      </c>
      <c r="Y1270" s="13">
        <v>2.5979999999999999</v>
      </c>
      <c r="Z1270" s="2">
        <f>Y1270/V1270</f>
        <v>6.25E-2</v>
      </c>
    </row>
    <row r="1271" spans="1:26" x14ac:dyDescent="0.25">
      <c r="A1271">
        <v>2615</v>
      </c>
      <c r="B1271" t="s">
        <v>5579</v>
      </c>
      <c r="C1271" s="1">
        <v>41755</v>
      </c>
      <c r="D1271">
        <f>YEAR(C1271)</f>
        <v>2014</v>
      </c>
      <c r="E1271">
        <f>MONTH(C1271)</f>
        <v>4</v>
      </c>
      <c r="F1271" t="str">
        <f>TEXT(Table1[[#This Row],[Order Date]],"mmm")</f>
        <v>Apr</v>
      </c>
      <c r="G1271" t="str">
        <f>TEXT(Table1[[#This Row],[Order Date]],"ddd")</f>
        <v>Sat</v>
      </c>
      <c r="H1271" s="1">
        <v>41762</v>
      </c>
      <c r="I1271" t="s">
        <v>49</v>
      </c>
      <c r="J1271" t="s">
        <v>5580</v>
      </c>
      <c r="K1271" t="s">
        <v>5581</v>
      </c>
      <c r="L1271" t="s">
        <v>40</v>
      </c>
      <c r="M1271" t="s">
        <v>26</v>
      </c>
      <c r="N1271" t="s">
        <v>41</v>
      </c>
      <c r="O1271" t="s">
        <v>42</v>
      </c>
      <c r="P1271">
        <v>90049</v>
      </c>
      <c r="Q1271" t="s">
        <v>43</v>
      </c>
      <c r="R1271" t="s">
        <v>1445</v>
      </c>
      <c r="S1271" t="s">
        <v>31</v>
      </c>
      <c r="T1271" t="s">
        <v>35</v>
      </c>
      <c r="U1271" t="s">
        <v>1446</v>
      </c>
      <c r="V1271" s="3">
        <v>230.28</v>
      </c>
      <c r="W1271">
        <v>3</v>
      </c>
      <c r="X1271" s="2">
        <v>0.2</v>
      </c>
      <c r="Y1271" s="13">
        <v>23.027999999999999</v>
      </c>
      <c r="Z1271" s="2">
        <f>Y1271/V1271</f>
        <v>9.9999999999999992E-2</v>
      </c>
    </row>
    <row r="1272" spans="1:26" x14ac:dyDescent="0.25">
      <c r="A1272">
        <v>2619</v>
      </c>
      <c r="B1272" t="s">
        <v>5584</v>
      </c>
      <c r="C1272" s="1">
        <v>43091</v>
      </c>
      <c r="D1272">
        <f>YEAR(C1272)</f>
        <v>2017</v>
      </c>
      <c r="E1272">
        <f>MONTH(C1272)</f>
        <v>12</v>
      </c>
      <c r="F1272" t="str">
        <f>TEXT(Table1[[#This Row],[Order Date]],"mmm")</f>
        <v>Dec</v>
      </c>
      <c r="G1272" t="str">
        <f>TEXT(Table1[[#This Row],[Order Date]],"ddd")</f>
        <v>Fri</v>
      </c>
      <c r="H1272" s="1">
        <v>43095</v>
      </c>
      <c r="I1272" t="s">
        <v>49</v>
      </c>
      <c r="J1272" t="s">
        <v>3983</v>
      </c>
      <c r="K1272" t="s">
        <v>3984</v>
      </c>
      <c r="L1272" t="s">
        <v>40</v>
      </c>
      <c r="M1272" t="s">
        <v>26</v>
      </c>
      <c r="N1272" t="s">
        <v>659</v>
      </c>
      <c r="O1272" t="s">
        <v>660</v>
      </c>
      <c r="P1272">
        <v>88220</v>
      </c>
      <c r="Q1272" t="s">
        <v>43</v>
      </c>
      <c r="R1272" t="s">
        <v>1488</v>
      </c>
      <c r="S1272" t="s">
        <v>45</v>
      </c>
      <c r="T1272" t="s">
        <v>67</v>
      </c>
      <c r="U1272" t="s">
        <v>1489</v>
      </c>
      <c r="V1272" s="3">
        <v>4.17</v>
      </c>
      <c r="W1272">
        <v>3</v>
      </c>
      <c r="X1272" s="2">
        <v>0</v>
      </c>
      <c r="Y1272" s="13">
        <v>1.0842000000000001</v>
      </c>
      <c r="Z1272" s="2">
        <f>Y1272/V1272</f>
        <v>0.26</v>
      </c>
    </row>
    <row r="1273" spans="1:26" x14ac:dyDescent="0.25">
      <c r="A1273">
        <v>2623</v>
      </c>
      <c r="B1273" t="s">
        <v>5585</v>
      </c>
      <c r="C1273" s="1">
        <v>41976</v>
      </c>
      <c r="D1273">
        <f>YEAR(C1273)</f>
        <v>2014</v>
      </c>
      <c r="E1273">
        <f>MONTH(C1273)</f>
        <v>12</v>
      </c>
      <c r="F1273" t="str">
        <f>TEXT(Table1[[#This Row],[Order Date]],"mmm")</f>
        <v>Dec</v>
      </c>
      <c r="G1273" t="str">
        <f>TEXT(Table1[[#This Row],[Order Date]],"ddd")</f>
        <v>Wed</v>
      </c>
      <c r="H1273" s="1">
        <v>41979</v>
      </c>
      <c r="I1273" t="s">
        <v>22</v>
      </c>
      <c r="J1273" t="s">
        <v>5586</v>
      </c>
      <c r="K1273" t="s">
        <v>5587</v>
      </c>
      <c r="L1273" t="s">
        <v>40</v>
      </c>
      <c r="M1273" t="s">
        <v>26</v>
      </c>
      <c r="N1273" t="s">
        <v>4955</v>
      </c>
      <c r="O1273" t="s">
        <v>590</v>
      </c>
      <c r="P1273">
        <v>63116</v>
      </c>
      <c r="Q1273" t="s">
        <v>104</v>
      </c>
      <c r="R1273" t="s">
        <v>4663</v>
      </c>
      <c r="S1273" t="s">
        <v>45</v>
      </c>
      <c r="T1273" t="s">
        <v>89</v>
      </c>
      <c r="U1273" t="s">
        <v>4664</v>
      </c>
      <c r="V1273" s="3">
        <v>25.92</v>
      </c>
      <c r="W1273">
        <v>4</v>
      </c>
      <c r="X1273" s="2">
        <v>0</v>
      </c>
      <c r="Y1273" s="13">
        <v>12.441599999999999</v>
      </c>
      <c r="Z1273" s="2">
        <f>Y1273/V1273</f>
        <v>0.47999999999999993</v>
      </c>
    </row>
    <row r="1274" spans="1:26" x14ac:dyDescent="0.25">
      <c r="A1274">
        <v>2624</v>
      </c>
      <c r="B1274" t="s">
        <v>5588</v>
      </c>
      <c r="C1274" s="1">
        <v>43030</v>
      </c>
      <c r="D1274">
        <f>YEAR(C1274)</f>
        <v>2017</v>
      </c>
      <c r="E1274">
        <f>MONTH(C1274)</f>
        <v>10</v>
      </c>
      <c r="F1274" t="str">
        <f>TEXT(Table1[[#This Row],[Order Date]],"mmm")</f>
        <v>Oct</v>
      </c>
      <c r="G1274" t="str">
        <f>TEXT(Table1[[#This Row],[Order Date]],"ddd")</f>
        <v>Sun</v>
      </c>
      <c r="H1274" s="1">
        <v>43032</v>
      </c>
      <c r="I1274" t="s">
        <v>185</v>
      </c>
      <c r="J1274" t="s">
        <v>5589</v>
      </c>
      <c r="K1274" t="s">
        <v>5590</v>
      </c>
      <c r="L1274" t="s">
        <v>101</v>
      </c>
      <c r="M1274" t="s">
        <v>26</v>
      </c>
      <c r="N1274" t="s">
        <v>263</v>
      </c>
      <c r="O1274" t="s">
        <v>264</v>
      </c>
      <c r="P1274">
        <v>10024</v>
      </c>
      <c r="Q1274" t="s">
        <v>145</v>
      </c>
      <c r="R1274" t="s">
        <v>5591</v>
      </c>
      <c r="S1274" t="s">
        <v>70</v>
      </c>
      <c r="T1274" t="s">
        <v>1202</v>
      </c>
      <c r="U1274" t="s">
        <v>5592</v>
      </c>
      <c r="V1274" s="3">
        <v>11199.968000000001</v>
      </c>
      <c r="W1274">
        <v>4</v>
      </c>
      <c r="X1274" s="2">
        <v>0.2</v>
      </c>
      <c r="Y1274" s="13">
        <v>3919.9888000000001</v>
      </c>
      <c r="Z1274" s="2">
        <f>Y1274/V1274</f>
        <v>0.35</v>
      </c>
    </row>
    <row r="1275" spans="1:26" x14ac:dyDescent="0.25">
      <c r="A1275">
        <v>2628</v>
      </c>
      <c r="B1275" t="s">
        <v>5593</v>
      </c>
      <c r="C1275" s="1">
        <v>43052</v>
      </c>
      <c r="D1275">
        <f>YEAR(C1275)</f>
        <v>2017</v>
      </c>
      <c r="E1275">
        <f>MONTH(C1275)</f>
        <v>11</v>
      </c>
      <c r="F1275" t="str">
        <f>TEXT(Table1[[#This Row],[Order Date]],"mmm")</f>
        <v>Nov</v>
      </c>
      <c r="G1275" t="str">
        <f>TEXT(Table1[[#This Row],[Order Date]],"ddd")</f>
        <v>Mon</v>
      </c>
      <c r="H1275" s="1">
        <v>43054</v>
      </c>
      <c r="I1275" t="s">
        <v>185</v>
      </c>
      <c r="J1275" t="s">
        <v>973</v>
      </c>
      <c r="K1275" t="s">
        <v>974</v>
      </c>
      <c r="L1275" t="s">
        <v>40</v>
      </c>
      <c r="M1275" t="s">
        <v>26</v>
      </c>
      <c r="N1275" t="s">
        <v>311</v>
      </c>
      <c r="O1275" t="s">
        <v>491</v>
      </c>
      <c r="P1275">
        <v>45503</v>
      </c>
      <c r="Q1275" t="s">
        <v>145</v>
      </c>
      <c r="R1275" t="s">
        <v>1723</v>
      </c>
      <c r="S1275" t="s">
        <v>70</v>
      </c>
      <c r="T1275" t="s">
        <v>158</v>
      </c>
      <c r="U1275" t="s">
        <v>1724</v>
      </c>
      <c r="V1275" s="3">
        <v>60.863999999999997</v>
      </c>
      <c r="W1275">
        <v>4</v>
      </c>
      <c r="X1275" s="2">
        <v>0.2</v>
      </c>
      <c r="Y1275" s="13">
        <v>9.1295999999999999</v>
      </c>
      <c r="Z1275" s="2">
        <f>Y1275/V1275</f>
        <v>0.15</v>
      </c>
    </row>
    <row r="1276" spans="1:26" x14ac:dyDescent="0.25">
      <c r="A1276">
        <v>2631</v>
      </c>
      <c r="B1276" t="s">
        <v>5598</v>
      </c>
      <c r="C1276" s="1">
        <v>42257</v>
      </c>
      <c r="D1276">
        <f>YEAR(C1276)</f>
        <v>2015</v>
      </c>
      <c r="E1276">
        <f>MONTH(C1276)</f>
        <v>9</v>
      </c>
      <c r="F1276" t="str">
        <f>TEXT(Table1[[#This Row],[Order Date]],"mmm")</f>
        <v>Sep</v>
      </c>
      <c r="G1276" t="str">
        <f>TEXT(Table1[[#This Row],[Order Date]],"ddd")</f>
        <v>Thu</v>
      </c>
      <c r="H1276" s="1">
        <v>42262</v>
      </c>
      <c r="I1276" t="s">
        <v>49</v>
      </c>
      <c r="J1276" t="s">
        <v>4023</v>
      </c>
      <c r="K1276" t="s">
        <v>4024</v>
      </c>
      <c r="L1276" t="s">
        <v>25</v>
      </c>
      <c r="M1276" t="s">
        <v>26</v>
      </c>
      <c r="N1276" t="s">
        <v>4435</v>
      </c>
      <c r="O1276" t="s">
        <v>641</v>
      </c>
      <c r="P1276">
        <v>74133</v>
      </c>
      <c r="Q1276" t="s">
        <v>104</v>
      </c>
      <c r="R1276" t="s">
        <v>4817</v>
      </c>
      <c r="S1276" t="s">
        <v>45</v>
      </c>
      <c r="T1276" t="s">
        <v>89</v>
      </c>
      <c r="U1276" t="s">
        <v>4818</v>
      </c>
      <c r="V1276" s="3">
        <v>14.94</v>
      </c>
      <c r="W1276">
        <v>3</v>
      </c>
      <c r="X1276" s="2">
        <v>0</v>
      </c>
      <c r="Y1276" s="13">
        <v>7.0217999999999998</v>
      </c>
      <c r="Z1276" s="2">
        <f>Y1276/V1276</f>
        <v>0.47000000000000003</v>
      </c>
    </row>
    <row r="1277" spans="1:26" x14ac:dyDescent="0.25">
      <c r="A1277">
        <v>2632</v>
      </c>
      <c r="B1277" t="s">
        <v>5599</v>
      </c>
      <c r="C1277" s="1">
        <v>42870</v>
      </c>
      <c r="D1277">
        <f>YEAR(C1277)</f>
        <v>2017</v>
      </c>
      <c r="E1277">
        <f>MONTH(C1277)</f>
        <v>5</v>
      </c>
      <c r="F1277" t="str">
        <f>TEXT(Table1[[#This Row],[Order Date]],"mmm")</f>
        <v>May</v>
      </c>
      <c r="G1277" t="str">
        <f>TEXT(Table1[[#This Row],[Order Date]],"ddd")</f>
        <v>Mon</v>
      </c>
      <c r="H1277" s="1">
        <v>42875</v>
      </c>
      <c r="I1277" t="s">
        <v>49</v>
      </c>
      <c r="J1277" t="s">
        <v>5600</v>
      </c>
      <c r="K1277" t="s">
        <v>5601</v>
      </c>
      <c r="L1277" t="s">
        <v>25</v>
      </c>
      <c r="M1277" t="s">
        <v>26</v>
      </c>
      <c r="N1277" t="s">
        <v>94</v>
      </c>
      <c r="O1277" t="s">
        <v>95</v>
      </c>
      <c r="P1277">
        <v>98103</v>
      </c>
      <c r="Q1277" t="s">
        <v>43</v>
      </c>
      <c r="R1277" t="s">
        <v>3377</v>
      </c>
      <c r="S1277" t="s">
        <v>31</v>
      </c>
      <c r="T1277" t="s">
        <v>64</v>
      </c>
      <c r="U1277" t="s">
        <v>3378</v>
      </c>
      <c r="V1277" s="3">
        <v>39.96</v>
      </c>
      <c r="W1277">
        <v>2</v>
      </c>
      <c r="X1277" s="2">
        <v>0</v>
      </c>
      <c r="Y1277" s="13">
        <v>17.1828</v>
      </c>
      <c r="Z1277" s="2">
        <f>Y1277/V1277</f>
        <v>0.43</v>
      </c>
    </row>
    <row r="1278" spans="1:26" x14ac:dyDescent="0.25">
      <c r="A1278">
        <v>2635</v>
      </c>
      <c r="B1278" t="s">
        <v>5604</v>
      </c>
      <c r="C1278" s="1">
        <v>42190</v>
      </c>
      <c r="D1278">
        <f>YEAR(C1278)</f>
        <v>2015</v>
      </c>
      <c r="E1278">
        <f>MONTH(C1278)</f>
        <v>7</v>
      </c>
      <c r="F1278" t="str">
        <f>TEXT(Table1[[#This Row],[Order Date]],"mmm")</f>
        <v>Jul</v>
      </c>
      <c r="G1278" t="str">
        <f>TEXT(Table1[[#This Row],[Order Date]],"ddd")</f>
        <v>Sun</v>
      </c>
      <c r="H1278" s="1">
        <v>42195</v>
      </c>
      <c r="I1278" t="s">
        <v>22</v>
      </c>
      <c r="J1278" t="s">
        <v>4497</v>
      </c>
      <c r="K1278" t="s">
        <v>4498</v>
      </c>
      <c r="L1278" t="s">
        <v>40</v>
      </c>
      <c r="M1278" t="s">
        <v>26</v>
      </c>
      <c r="N1278" t="s">
        <v>1679</v>
      </c>
      <c r="O1278" t="s">
        <v>87</v>
      </c>
      <c r="P1278">
        <v>28314</v>
      </c>
      <c r="Q1278" t="s">
        <v>29</v>
      </c>
      <c r="R1278" t="s">
        <v>5605</v>
      </c>
      <c r="S1278" t="s">
        <v>31</v>
      </c>
      <c r="T1278" t="s">
        <v>64</v>
      </c>
      <c r="U1278" t="s">
        <v>5606</v>
      </c>
      <c r="V1278" s="3">
        <v>4.9279999999999999</v>
      </c>
      <c r="W1278">
        <v>2</v>
      </c>
      <c r="X1278" s="2">
        <v>0.2</v>
      </c>
      <c r="Y1278" s="13">
        <v>0.73919999999999997</v>
      </c>
      <c r="Z1278" s="2">
        <f>Y1278/V1278</f>
        <v>0.15</v>
      </c>
    </row>
    <row r="1279" spans="1:26" x14ac:dyDescent="0.25">
      <c r="A1279">
        <v>2637</v>
      </c>
      <c r="B1279" t="s">
        <v>5607</v>
      </c>
      <c r="C1279" s="1">
        <v>42231</v>
      </c>
      <c r="D1279">
        <f>YEAR(C1279)</f>
        <v>2015</v>
      </c>
      <c r="E1279">
        <f>MONTH(C1279)</f>
        <v>8</v>
      </c>
      <c r="F1279" t="str">
        <f>TEXT(Table1[[#This Row],[Order Date]],"mmm")</f>
        <v>Aug</v>
      </c>
      <c r="G1279" t="str">
        <f>TEXT(Table1[[#This Row],[Order Date]],"ddd")</f>
        <v>Sat</v>
      </c>
      <c r="H1279" s="1">
        <v>42235</v>
      </c>
      <c r="I1279" t="s">
        <v>49</v>
      </c>
      <c r="J1279" t="s">
        <v>5608</v>
      </c>
      <c r="K1279" t="s">
        <v>5609</v>
      </c>
      <c r="L1279" t="s">
        <v>40</v>
      </c>
      <c r="M1279" t="s">
        <v>26</v>
      </c>
      <c r="N1279" t="s">
        <v>41</v>
      </c>
      <c r="O1279" t="s">
        <v>42</v>
      </c>
      <c r="P1279">
        <v>90045</v>
      </c>
      <c r="Q1279" t="s">
        <v>43</v>
      </c>
      <c r="R1279" t="s">
        <v>2936</v>
      </c>
      <c r="S1279" t="s">
        <v>45</v>
      </c>
      <c r="T1279" t="s">
        <v>58</v>
      </c>
      <c r="U1279" t="s">
        <v>2937</v>
      </c>
      <c r="V1279" s="3">
        <v>323.10000000000002</v>
      </c>
      <c r="W1279">
        <v>2</v>
      </c>
      <c r="X1279" s="2">
        <v>0</v>
      </c>
      <c r="Y1279" s="13">
        <v>61.389000000000003</v>
      </c>
      <c r="Z1279" s="2">
        <f>Y1279/V1279</f>
        <v>0.19</v>
      </c>
    </row>
    <row r="1280" spans="1:26" x14ac:dyDescent="0.25">
      <c r="A1280">
        <v>2638</v>
      </c>
      <c r="B1280" t="s">
        <v>5610</v>
      </c>
      <c r="C1280" s="1">
        <v>42898</v>
      </c>
      <c r="D1280">
        <f>YEAR(C1280)</f>
        <v>2017</v>
      </c>
      <c r="E1280">
        <f>MONTH(C1280)</f>
        <v>6</v>
      </c>
      <c r="F1280" t="str">
        <f>TEXT(Table1[[#This Row],[Order Date]],"mmm")</f>
        <v>Jun</v>
      </c>
      <c r="G1280" t="str">
        <f>TEXT(Table1[[#This Row],[Order Date]],"ddd")</f>
        <v>Mon</v>
      </c>
      <c r="H1280" s="1">
        <v>42904</v>
      </c>
      <c r="I1280" t="s">
        <v>49</v>
      </c>
      <c r="J1280" t="s">
        <v>5611</v>
      </c>
      <c r="K1280" t="s">
        <v>5612</v>
      </c>
      <c r="L1280" t="s">
        <v>25</v>
      </c>
      <c r="M1280" t="s">
        <v>26</v>
      </c>
      <c r="N1280" t="s">
        <v>263</v>
      </c>
      <c r="O1280" t="s">
        <v>264</v>
      </c>
      <c r="P1280">
        <v>10035</v>
      </c>
      <c r="Q1280" t="s">
        <v>145</v>
      </c>
      <c r="R1280" t="s">
        <v>5613</v>
      </c>
      <c r="S1280" t="s">
        <v>45</v>
      </c>
      <c r="T1280" t="s">
        <v>89</v>
      </c>
      <c r="U1280" t="s">
        <v>5614</v>
      </c>
      <c r="V1280" s="3">
        <v>19.04</v>
      </c>
      <c r="W1280">
        <v>4</v>
      </c>
      <c r="X1280" s="2">
        <v>0</v>
      </c>
      <c r="Y1280" s="13">
        <v>9.3295999999999992</v>
      </c>
      <c r="Z1280" s="2">
        <f>Y1280/V1280</f>
        <v>0.49</v>
      </c>
    </row>
    <row r="1281" spans="1:26" x14ac:dyDescent="0.25">
      <c r="A1281">
        <v>2642</v>
      </c>
      <c r="B1281" t="s">
        <v>5615</v>
      </c>
      <c r="C1281" s="1">
        <v>42055</v>
      </c>
      <c r="D1281">
        <f>YEAR(C1281)</f>
        <v>2015</v>
      </c>
      <c r="E1281">
        <f>MONTH(C1281)</f>
        <v>2</v>
      </c>
      <c r="F1281" t="str">
        <f>TEXT(Table1[[#This Row],[Order Date]],"mmm")</f>
        <v>Feb</v>
      </c>
      <c r="G1281" t="str">
        <f>TEXT(Table1[[#This Row],[Order Date]],"ddd")</f>
        <v>Fri</v>
      </c>
      <c r="H1281" s="1">
        <v>42060</v>
      </c>
      <c r="I1281" t="s">
        <v>49</v>
      </c>
      <c r="J1281" t="s">
        <v>1824</v>
      </c>
      <c r="K1281" t="s">
        <v>1825</v>
      </c>
      <c r="L1281" t="s">
        <v>25</v>
      </c>
      <c r="M1281" t="s">
        <v>26</v>
      </c>
      <c r="N1281" t="s">
        <v>5616</v>
      </c>
      <c r="O1281" t="s">
        <v>1680</v>
      </c>
      <c r="P1281">
        <v>71901</v>
      </c>
      <c r="Q1281" t="s">
        <v>29</v>
      </c>
      <c r="R1281" t="s">
        <v>2692</v>
      </c>
      <c r="S1281" t="s">
        <v>70</v>
      </c>
      <c r="T1281" t="s">
        <v>158</v>
      </c>
      <c r="U1281" t="s">
        <v>2693</v>
      </c>
      <c r="V1281" s="3">
        <v>29.99</v>
      </c>
      <c r="W1281">
        <v>1</v>
      </c>
      <c r="X1281" s="2">
        <v>0</v>
      </c>
      <c r="Y1281" s="13">
        <v>2.9990000000000001</v>
      </c>
      <c r="Z1281" s="2">
        <f>Y1281/V1281</f>
        <v>0.1</v>
      </c>
    </row>
    <row r="1282" spans="1:26" x14ac:dyDescent="0.25">
      <c r="A1282">
        <v>2643</v>
      </c>
      <c r="B1282" t="s">
        <v>5617</v>
      </c>
      <c r="C1282" s="1">
        <v>42733</v>
      </c>
      <c r="D1282">
        <f>YEAR(C1282)</f>
        <v>2016</v>
      </c>
      <c r="E1282">
        <f>MONTH(C1282)</f>
        <v>12</v>
      </c>
      <c r="F1282" t="str">
        <f>TEXT(Table1[[#This Row],[Order Date]],"mmm")</f>
        <v>Dec</v>
      </c>
      <c r="G1282" t="str">
        <f>TEXT(Table1[[#This Row],[Order Date]],"ddd")</f>
        <v>Thu</v>
      </c>
      <c r="H1282" s="1">
        <v>42734</v>
      </c>
      <c r="I1282" t="s">
        <v>185</v>
      </c>
      <c r="J1282" t="s">
        <v>4830</v>
      </c>
      <c r="K1282" t="s">
        <v>4831</v>
      </c>
      <c r="L1282" t="s">
        <v>25</v>
      </c>
      <c r="M1282" t="s">
        <v>26</v>
      </c>
      <c r="N1282" t="s">
        <v>449</v>
      </c>
      <c r="O1282" t="s">
        <v>208</v>
      </c>
      <c r="P1282">
        <v>60505</v>
      </c>
      <c r="Q1282" t="s">
        <v>104</v>
      </c>
      <c r="R1282" t="s">
        <v>3700</v>
      </c>
      <c r="S1282" t="s">
        <v>45</v>
      </c>
      <c r="T1282" t="s">
        <v>89</v>
      </c>
      <c r="U1282" t="s">
        <v>3701</v>
      </c>
      <c r="V1282" s="3">
        <v>186.048</v>
      </c>
      <c r="W1282">
        <v>6</v>
      </c>
      <c r="X1282" s="2">
        <v>0.2</v>
      </c>
      <c r="Y1282" s="13">
        <v>67.442400000000006</v>
      </c>
      <c r="Z1282" s="2">
        <f>Y1282/V1282</f>
        <v>0.36250000000000004</v>
      </c>
    </row>
    <row r="1283" spans="1:26" x14ac:dyDescent="0.25">
      <c r="A1283">
        <v>2644</v>
      </c>
      <c r="B1283" t="s">
        <v>5618</v>
      </c>
      <c r="C1283" s="1">
        <v>42477</v>
      </c>
      <c r="D1283">
        <f>YEAR(C1283)</f>
        <v>2016</v>
      </c>
      <c r="E1283">
        <f>MONTH(C1283)</f>
        <v>4</v>
      </c>
      <c r="F1283" t="str">
        <f>TEXT(Table1[[#This Row],[Order Date]],"mmm")</f>
        <v>Apr</v>
      </c>
      <c r="G1283" t="str">
        <f>TEXT(Table1[[#This Row],[Order Date]],"ddd")</f>
        <v>Sun</v>
      </c>
      <c r="H1283" s="1">
        <v>42481</v>
      </c>
      <c r="I1283" t="s">
        <v>22</v>
      </c>
      <c r="J1283" t="s">
        <v>3353</v>
      </c>
      <c r="K1283" t="s">
        <v>3354</v>
      </c>
      <c r="L1283" t="s">
        <v>101</v>
      </c>
      <c r="M1283" t="s">
        <v>26</v>
      </c>
      <c r="N1283" t="s">
        <v>4474</v>
      </c>
      <c r="O1283" t="s">
        <v>87</v>
      </c>
      <c r="P1283">
        <v>27604</v>
      </c>
      <c r="Q1283" t="s">
        <v>29</v>
      </c>
      <c r="R1283" t="s">
        <v>1985</v>
      </c>
      <c r="S1283" t="s">
        <v>70</v>
      </c>
      <c r="T1283" t="s">
        <v>71</v>
      </c>
      <c r="U1283" t="s">
        <v>1986</v>
      </c>
      <c r="V1283" s="3">
        <v>36.792000000000002</v>
      </c>
      <c r="W1283">
        <v>1</v>
      </c>
      <c r="X1283" s="2">
        <v>0.2</v>
      </c>
      <c r="Y1283" s="13">
        <v>4.1391</v>
      </c>
      <c r="Z1283" s="2">
        <f>Y1283/V1283</f>
        <v>0.11249999999999999</v>
      </c>
    </row>
    <row r="1284" spans="1:26" x14ac:dyDescent="0.25">
      <c r="A1284">
        <v>2646</v>
      </c>
      <c r="B1284" t="s">
        <v>5619</v>
      </c>
      <c r="C1284" s="1">
        <v>41889</v>
      </c>
      <c r="D1284">
        <f>YEAR(C1284)</f>
        <v>2014</v>
      </c>
      <c r="E1284">
        <f>MONTH(C1284)</f>
        <v>9</v>
      </c>
      <c r="F1284" t="str">
        <f>TEXT(Table1[[#This Row],[Order Date]],"mmm")</f>
        <v>Sep</v>
      </c>
      <c r="G1284" t="str">
        <f>TEXT(Table1[[#This Row],[Order Date]],"ddd")</f>
        <v>Sun</v>
      </c>
      <c r="H1284" s="1">
        <v>41894</v>
      </c>
      <c r="I1284" t="s">
        <v>22</v>
      </c>
      <c r="J1284" t="s">
        <v>3946</v>
      </c>
      <c r="K1284" t="s">
        <v>3947</v>
      </c>
      <c r="L1284" t="s">
        <v>25</v>
      </c>
      <c r="M1284" t="s">
        <v>26</v>
      </c>
      <c r="N1284" t="s">
        <v>4435</v>
      </c>
      <c r="O1284" t="s">
        <v>641</v>
      </c>
      <c r="P1284">
        <v>74133</v>
      </c>
      <c r="Q1284" t="s">
        <v>104</v>
      </c>
      <c r="R1284" t="s">
        <v>3855</v>
      </c>
      <c r="S1284" t="s">
        <v>31</v>
      </c>
      <c r="T1284" t="s">
        <v>64</v>
      </c>
      <c r="U1284" t="s">
        <v>5620</v>
      </c>
      <c r="V1284" s="3">
        <v>57.69</v>
      </c>
      <c r="W1284">
        <v>3</v>
      </c>
      <c r="X1284" s="2">
        <v>0</v>
      </c>
      <c r="Y1284" s="13">
        <v>23.652899999999999</v>
      </c>
      <c r="Z1284" s="2">
        <f>Y1284/V1284</f>
        <v>0.41</v>
      </c>
    </row>
    <row r="1285" spans="1:26" x14ac:dyDescent="0.25">
      <c r="A1285">
        <v>2651</v>
      </c>
      <c r="B1285" t="s">
        <v>5625</v>
      </c>
      <c r="C1285" s="1">
        <v>42639</v>
      </c>
      <c r="D1285">
        <f>YEAR(C1285)</f>
        <v>2016</v>
      </c>
      <c r="E1285">
        <f>MONTH(C1285)</f>
        <v>9</v>
      </c>
      <c r="F1285" t="str">
        <f>TEXT(Table1[[#This Row],[Order Date]],"mmm")</f>
        <v>Sep</v>
      </c>
      <c r="G1285" t="str">
        <f>TEXT(Table1[[#This Row],[Order Date]],"ddd")</f>
        <v>Mon</v>
      </c>
      <c r="H1285" s="1">
        <v>42644</v>
      </c>
      <c r="I1285" t="s">
        <v>49</v>
      </c>
      <c r="J1285" t="s">
        <v>578</v>
      </c>
      <c r="K1285" t="s">
        <v>579</v>
      </c>
      <c r="L1285" t="s">
        <v>40</v>
      </c>
      <c r="M1285" t="s">
        <v>26</v>
      </c>
      <c r="N1285" t="s">
        <v>1165</v>
      </c>
      <c r="O1285" t="s">
        <v>42</v>
      </c>
      <c r="P1285">
        <v>92345</v>
      </c>
      <c r="Q1285" t="s">
        <v>43</v>
      </c>
      <c r="R1285" t="s">
        <v>3406</v>
      </c>
      <c r="S1285" t="s">
        <v>31</v>
      </c>
      <c r="T1285" t="s">
        <v>32</v>
      </c>
      <c r="U1285" t="s">
        <v>3407</v>
      </c>
      <c r="V1285" s="3">
        <v>424.95749999999998</v>
      </c>
      <c r="W1285">
        <v>5</v>
      </c>
      <c r="X1285" s="2">
        <v>0.15</v>
      </c>
      <c r="Y1285" s="13">
        <v>19.998000000000001</v>
      </c>
      <c r="Z1285" s="2">
        <f>Y1285/V1285</f>
        <v>4.7058823529411771E-2</v>
      </c>
    </row>
    <row r="1286" spans="1:26" x14ac:dyDescent="0.25">
      <c r="A1286">
        <v>2652</v>
      </c>
      <c r="B1286" t="s">
        <v>5626</v>
      </c>
      <c r="C1286" s="1">
        <v>42995</v>
      </c>
      <c r="D1286">
        <f>YEAR(C1286)</f>
        <v>2017</v>
      </c>
      <c r="E1286">
        <f>MONTH(C1286)</f>
        <v>9</v>
      </c>
      <c r="F1286" t="str">
        <f>TEXT(Table1[[#This Row],[Order Date]],"mmm")</f>
        <v>Sep</v>
      </c>
      <c r="G1286" t="str">
        <f>TEXT(Table1[[#This Row],[Order Date]],"ddd")</f>
        <v>Sun</v>
      </c>
      <c r="H1286" s="1">
        <v>42999</v>
      </c>
      <c r="I1286" t="s">
        <v>22</v>
      </c>
      <c r="J1286" t="s">
        <v>1098</v>
      </c>
      <c r="K1286" t="s">
        <v>1099</v>
      </c>
      <c r="L1286" t="s">
        <v>40</v>
      </c>
      <c r="M1286" t="s">
        <v>26</v>
      </c>
      <c r="N1286" t="s">
        <v>3681</v>
      </c>
      <c r="O1286" t="s">
        <v>120</v>
      </c>
      <c r="P1286">
        <v>84604</v>
      </c>
      <c r="Q1286" t="s">
        <v>43</v>
      </c>
      <c r="R1286" t="s">
        <v>5479</v>
      </c>
      <c r="S1286" t="s">
        <v>45</v>
      </c>
      <c r="T1286" t="s">
        <v>74</v>
      </c>
      <c r="U1286" t="s">
        <v>1205</v>
      </c>
      <c r="V1286" s="3">
        <v>10.776</v>
      </c>
      <c r="W1286">
        <v>3</v>
      </c>
      <c r="X1286" s="2">
        <v>0.2</v>
      </c>
      <c r="Y1286" s="13">
        <v>3.5022000000000002</v>
      </c>
      <c r="Z1286" s="2">
        <f>Y1286/V1286</f>
        <v>0.32500000000000001</v>
      </c>
    </row>
    <row r="1287" spans="1:26" x14ac:dyDescent="0.25">
      <c r="A1287">
        <v>2659</v>
      </c>
      <c r="B1287" t="s">
        <v>5631</v>
      </c>
      <c r="C1287" s="1">
        <v>42598</v>
      </c>
      <c r="D1287">
        <f>YEAR(C1287)</f>
        <v>2016</v>
      </c>
      <c r="E1287">
        <f>MONTH(C1287)</f>
        <v>8</v>
      </c>
      <c r="F1287" t="str">
        <f>TEXT(Table1[[#This Row],[Order Date]],"mmm")</f>
        <v>Aug</v>
      </c>
      <c r="G1287" t="str">
        <f>TEXT(Table1[[#This Row],[Order Date]],"ddd")</f>
        <v>Tue</v>
      </c>
      <c r="H1287" s="1">
        <v>42602</v>
      </c>
      <c r="I1287" t="s">
        <v>49</v>
      </c>
      <c r="J1287" t="s">
        <v>110</v>
      </c>
      <c r="K1287" t="s">
        <v>111</v>
      </c>
      <c r="L1287" t="s">
        <v>25</v>
      </c>
      <c r="M1287" t="s">
        <v>26</v>
      </c>
      <c r="N1287" t="s">
        <v>126</v>
      </c>
      <c r="O1287" t="s">
        <v>42</v>
      </c>
      <c r="P1287">
        <v>94110</v>
      </c>
      <c r="Q1287" t="s">
        <v>43</v>
      </c>
      <c r="R1287" t="s">
        <v>582</v>
      </c>
      <c r="S1287" t="s">
        <v>45</v>
      </c>
      <c r="T1287" t="s">
        <v>170</v>
      </c>
      <c r="U1287" t="s">
        <v>583</v>
      </c>
      <c r="V1287" s="3">
        <v>10.86</v>
      </c>
      <c r="W1287">
        <v>3</v>
      </c>
      <c r="X1287" s="2">
        <v>0</v>
      </c>
      <c r="Y1287" s="13">
        <v>5.1041999999999996</v>
      </c>
      <c r="Z1287" s="2">
        <f>Y1287/V1287</f>
        <v>0.47</v>
      </c>
    </row>
    <row r="1288" spans="1:26" x14ac:dyDescent="0.25">
      <c r="A1288">
        <v>2660</v>
      </c>
      <c r="B1288" t="s">
        <v>5632</v>
      </c>
      <c r="C1288" s="1">
        <v>42362</v>
      </c>
      <c r="D1288">
        <f>YEAR(C1288)</f>
        <v>2015</v>
      </c>
      <c r="E1288">
        <f>MONTH(C1288)</f>
        <v>12</v>
      </c>
      <c r="F1288" t="str">
        <f>TEXT(Table1[[#This Row],[Order Date]],"mmm")</f>
        <v>Dec</v>
      </c>
      <c r="G1288" t="str">
        <f>TEXT(Table1[[#This Row],[Order Date]],"ddd")</f>
        <v>Thu</v>
      </c>
      <c r="H1288" s="1">
        <v>42366</v>
      </c>
      <c r="I1288" t="s">
        <v>49</v>
      </c>
      <c r="J1288" t="s">
        <v>3310</v>
      </c>
      <c r="K1288" t="s">
        <v>3311</v>
      </c>
      <c r="L1288" t="s">
        <v>40</v>
      </c>
      <c r="M1288" t="s">
        <v>26</v>
      </c>
      <c r="N1288" t="s">
        <v>302</v>
      </c>
      <c r="O1288" t="s">
        <v>303</v>
      </c>
      <c r="P1288">
        <v>85234</v>
      </c>
      <c r="Q1288" t="s">
        <v>43</v>
      </c>
      <c r="R1288" t="s">
        <v>679</v>
      </c>
      <c r="S1288" t="s">
        <v>31</v>
      </c>
      <c r="T1288" t="s">
        <v>35</v>
      </c>
      <c r="U1288" t="s">
        <v>680</v>
      </c>
      <c r="V1288" s="3">
        <v>883.84</v>
      </c>
      <c r="W1288">
        <v>4</v>
      </c>
      <c r="X1288" s="2">
        <v>0.2</v>
      </c>
      <c r="Y1288" s="13">
        <v>99.432000000000002</v>
      </c>
      <c r="Z1288" s="2">
        <f>Y1288/V1288</f>
        <v>0.1125</v>
      </c>
    </row>
    <row r="1289" spans="1:26" x14ac:dyDescent="0.25">
      <c r="A1289">
        <v>2661</v>
      </c>
      <c r="B1289" t="s">
        <v>5633</v>
      </c>
      <c r="C1289" s="1">
        <v>43067</v>
      </c>
      <c r="D1289">
        <f>YEAR(C1289)</f>
        <v>2017</v>
      </c>
      <c r="E1289">
        <f>MONTH(C1289)</f>
        <v>11</v>
      </c>
      <c r="F1289" t="str">
        <f>TEXT(Table1[[#This Row],[Order Date]],"mmm")</f>
        <v>Nov</v>
      </c>
      <c r="G1289" t="str">
        <f>TEXT(Table1[[#This Row],[Order Date]],"ddd")</f>
        <v>Tue</v>
      </c>
      <c r="H1289" s="1">
        <v>43071</v>
      </c>
      <c r="I1289" t="s">
        <v>49</v>
      </c>
      <c r="J1289" t="s">
        <v>3040</v>
      </c>
      <c r="K1289" t="s">
        <v>3041</v>
      </c>
      <c r="L1289" t="s">
        <v>40</v>
      </c>
      <c r="M1289" t="s">
        <v>26</v>
      </c>
      <c r="N1289" t="s">
        <v>263</v>
      </c>
      <c r="O1289" t="s">
        <v>264</v>
      </c>
      <c r="P1289">
        <v>10035</v>
      </c>
      <c r="Q1289" t="s">
        <v>145</v>
      </c>
      <c r="R1289" t="s">
        <v>5634</v>
      </c>
      <c r="S1289" t="s">
        <v>70</v>
      </c>
      <c r="T1289" t="s">
        <v>71</v>
      </c>
      <c r="U1289" t="s">
        <v>5635</v>
      </c>
      <c r="V1289" s="3">
        <v>1979.89</v>
      </c>
      <c r="W1289">
        <v>11</v>
      </c>
      <c r="X1289" s="2">
        <v>0</v>
      </c>
      <c r="Y1289" s="13">
        <v>494.97250000000003</v>
      </c>
      <c r="Z1289" s="2">
        <f>Y1289/V1289</f>
        <v>0.25</v>
      </c>
    </row>
    <row r="1290" spans="1:26" x14ac:dyDescent="0.25">
      <c r="A1290">
        <v>2663</v>
      </c>
      <c r="B1290" t="s">
        <v>5636</v>
      </c>
      <c r="C1290" s="1">
        <v>42839</v>
      </c>
      <c r="D1290">
        <f>YEAR(C1290)</f>
        <v>2017</v>
      </c>
      <c r="E1290">
        <f>MONTH(C1290)</f>
        <v>4</v>
      </c>
      <c r="F1290" t="str">
        <f>TEXT(Table1[[#This Row],[Order Date]],"mmm")</f>
        <v>Apr</v>
      </c>
      <c r="G1290" t="str">
        <f>TEXT(Table1[[#This Row],[Order Date]],"ddd")</f>
        <v>Fri</v>
      </c>
      <c r="H1290" s="1">
        <v>42840</v>
      </c>
      <c r="I1290" t="s">
        <v>185</v>
      </c>
      <c r="J1290" t="s">
        <v>5637</v>
      </c>
      <c r="K1290" t="s">
        <v>5638</v>
      </c>
      <c r="L1290" t="s">
        <v>101</v>
      </c>
      <c r="M1290" t="s">
        <v>26</v>
      </c>
      <c r="N1290" t="s">
        <v>311</v>
      </c>
      <c r="O1290" t="s">
        <v>590</v>
      </c>
      <c r="P1290">
        <v>65807</v>
      </c>
      <c r="Q1290" t="s">
        <v>104</v>
      </c>
      <c r="R1290" t="s">
        <v>965</v>
      </c>
      <c r="S1290" t="s">
        <v>45</v>
      </c>
      <c r="T1290" t="s">
        <v>74</v>
      </c>
      <c r="U1290" t="s">
        <v>966</v>
      </c>
      <c r="V1290" s="3">
        <v>8.76</v>
      </c>
      <c r="W1290">
        <v>2</v>
      </c>
      <c r="X1290" s="2">
        <v>0</v>
      </c>
      <c r="Y1290" s="13">
        <v>4.2047999999999996</v>
      </c>
      <c r="Z1290" s="2">
        <f>Y1290/V1290</f>
        <v>0.48</v>
      </c>
    </row>
    <row r="1291" spans="1:26" x14ac:dyDescent="0.25">
      <c r="A1291">
        <v>2664</v>
      </c>
      <c r="B1291" t="s">
        <v>5639</v>
      </c>
      <c r="C1291" s="1">
        <v>42491</v>
      </c>
      <c r="D1291">
        <f>YEAR(C1291)</f>
        <v>2016</v>
      </c>
      <c r="E1291">
        <f>MONTH(C1291)</f>
        <v>5</v>
      </c>
      <c r="F1291" t="str">
        <f>TEXT(Table1[[#This Row],[Order Date]],"mmm")</f>
        <v>May</v>
      </c>
      <c r="G1291" t="str">
        <f>TEXT(Table1[[#This Row],[Order Date]],"ddd")</f>
        <v>Sun</v>
      </c>
      <c r="H1291" s="1">
        <v>42494</v>
      </c>
      <c r="I1291" t="s">
        <v>185</v>
      </c>
      <c r="J1291" t="s">
        <v>4268</v>
      </c>
      <c r="K1291" t="s">
        <v>4269</v>
      </c>
      <c r="L1291" t="s">
        <v>25</v>
      </c>
      <c r="M1291" t="s">
        <v>26</v>
      </c>
      <c r="N1291" t="s">
        <v>327</v>
      </c>
      <c r="O1291" t="s">
        <v>328</v>
      </c>
      <c r="P1291">
        <v>38109</v>
      </c>
      <c r="Q1291" t="s">
        <v>29</v>
      </c>
      <c r="R1291" t="s">
        <v>2456</v>
      </c>
      <c r="S1291" t="s">
        <v>45</v>
      </c>
      <c r="T1291" t="s">
        <v>46</v>
      </c>
      <c r="U1291" t="s">
        <v>2457</v>
      </c>
      <c r="V1291" s="3">
        <v>3.984</v>
      </c>
      <c r="W1291">
        <v>1</v>
      </c>
      <c r="X1291" s="2">
        <v>0.2</v>
      </c>
      <c r="Y1291" s="13">
        <v>1.2948</v>
      </c>
      <c r="Z1291" s="2">
        <f>Y1291/V1291</f>
        <v>0.32500000000000001</v>
      </c>
    </row>
    <row r="1292" spans="1:26" x14ac:dyDescent="0.25">
      <c r="A1292">
        <v>2667</v>
      </c>
      <c r="B1292" t="s">
        <v>5640</v>
      </c>
      <c r="C1292" s="1">
        <v>42644</v>
      </c>
      <c r="D1292">
        <f>YEAR(C1292)</f>
        <v>2016</v>
      </c>
      <c r="E1292">
        <f>MONTH(C1292)</f>
        <v>10</v>
      </c>
      <c r="F1292" t="str">
        <f>TEXT(Table1[[#This Row],[Order Date]],"mmm")</f>
        <v>Oct</v>
      </c>
      <c r="G1292" t="str">
        <f>TEXT(Table1[[#This Row],[Order Date]],"ddd")</f>
        <v>Sat</v>
      </c>
      <c r="H1292" s="1">
        <v>42644</v>
      </c>
      <c r="I1292" t="s">
        <v>1276</v>
      </c>
      <c r="J1292" t="s">
        <v>5641</v>
      </c>
      <c r="K1292" t="s">
        <v>5642</v>
      </c>
      <c r="L1292" t="s">
        <v>25</v>
      </c>
      <c r="M1292" t="s">
        <v>26</v>
      </c>
      <c r="N1292" t="s">
        <v>1587</v>
      </c>
      <c r="O1292" t="s">
        <v>103</v>
      </c>
      <c r="P1292">
        <v>79109</v>
      </c>
      <c r="Q1292" t="s">
        <v>104</v>
      </c>
      <c r="R1292" t="s">
        <v>900</v>
      </c>
      <c r="S1292" t="s">
        <v>70</v>
      </c>
      <c r="T1292" t="s">
        <v>158</v>
      </c>
      <c r="U1292" t="s">
        <v>1757</v>
      </c>
      <c r="V1292" s="3">
        <v>79.512</v>
      </c>
      <c r="W1292">
        <v>3</v>
      </c>
      <c r="X1292" s="2">
        <v>0.2</v>
      </c>
      <c r="Y1292" s="13">
        <v>20.8719</v>
      </c>
      <c r="Z1292" s="2">
        <f>Y1292/V1292</f>
        <v>0.26250000000000001</v>
      </c>
    </row>
    <row r="1293" spans="1:26" x14ac:dyDescent="0.25">
      <c r="A1293">
        <v>2669</v>
      </c>
      <c r="B1293" t="s">
        <v>5643</v>
      </c>
      <c r="C1293" s="1">
        <v>42241</v>
      </c>
      <c r="D1293">
        <f>YEAR(C1293)</f>
        <v>2015</v>
      </c>
      <c r="E1293">
        <f>MONTH(C1293)</f>
        <v>8</v>
      </c>
      <c r="F1293" t="str">
        <f>TEXT(Table1[[#This Row],[Order Date]],"mmm")</f>
        <v>Aug</v>
      </c>
      <c r="G1293" t="str">
        <f>TEXT(Table1[[#This Row],[Order Date]],"ddd")</f>
        <v>Tue</v>
      </c>
      <c r="H1293" s="1">
        <v>42246</v>
      </c>
      <c r="I1293" t="s">
        <v>49</v>
      </c>
      <c r="J1293" t="s">
        <v>5644</v>
      </c>
      <c r="K1293" t="s">
        <v>5645</v>
      </c>
      <c r="L1293" t="s">
        <v>101</v>
      </c>
      <c r="M1293" t="s">
        <v>26</v>
      </c>
      <c r="N1293" t="s">
        <v>41</v>
      </c>
      <c r="O1293" t="s">
        <v>42</v>
      </c>
      <c r="P1293">
        <v>90045</v>
      </c>
      <c r="Q1293" t="s">
        <v>43</v>
      </c>
      <c r="R1293" t="s">
        <v>146</v>
      </c>
      <c r="S1293" t="s">
        <v>31</v>
      </c>
      <c r="T1293" t="s">
        <v>35</v>
      </c>
      <c r="U1293" t="s">
        <v>147</v>
      </c>
      <c r="V1293" s="3">
        <v>40.783999999999999</v>
      </c>
      <c r="W1293">
        <v>1</v>
      </c>
      <c r="X1293" s="2">
        <v>0.2</v>
      </c>
      <c r="Y1293" s="13">
        <v>4.5881999999999996</v>
      </c>
      <c r="Z1293" s="2">
        <f>Y1293/V1293</f>
        <v>0.11249999999999999</v>
      </c>
    </row>
    <row r="1294" spans="1:26" x14ac:dyDescent="0.25">
      <c r="A1294">
        <v>2671</v>
      </c>
      <c r="B1294" t="s">
        <v>5646</v>
      </c>
      <c r="C1294" s="1">
        <v>41891</v>
      </c>
      <c r="D1294">
        <f>YEAR(C1294)</f>
        <v>2014</v>
      </c>
      <c r="E1294">
        <f>MONTH(C1294)</f>
        <v>9</v>
      </c>
      <c r="F1294" t="str">
        <f>TEXT(Table1[[#This Row],[Order Date]],"mmm")</f>
        <v>Sep</v>
      </c>
      <c r="G1294" t="str">
        <f>TEXT(Table1[[#This Row],[Order Date]],"ddd")</f>
        <v>Tue</v>
      </c>
      <c r="H1294" s="1">
        <v>41894</v>
      </c>
      <c r="I1294" t="s">
        <v>22</v>
      </c>
      <c r="J1294" t="s">
        <v>5647</v>
      </c>
      <c r="K1294" t="s">
        <v>5648</v>
      </c>
      <c r="L1294" t="s">
        <v>40</v>
      </c>
      <c r="M1294" t="s">
        <v>26</v>
      </c>
      <c r="N1294" t="s">
        <v>1230</v>
      </c>
      <c r="O1294" t="s">
        <v>1231</v>
      </c>
      <c r="P1294">
        <v>1852</v>
      </c>
      <c r="Q1294" t="s">
        <v>145</v>
      </c>
      <c r="R1294" t="s">
        <v>692</v>
      </c>
      <c r="S1294" t="s">
        <v>45</v>
      </c>
      <c r="T1294" t="s">
        <v>89</v>
      </c>
      <c r="U1294" t="s">
        <v>693</v>
      </c>
      <c r="V1294" s="3">
        <v>166.44</v>
      </c>
      <c r="W1294">
        <v>3</v>
      </c>
      <c r="X1294" s="2">
        <v>0</v>
      </c>
      <c r="Y1294" s="13">
        <v>79.891199999999998</v>
      </c>
      <c r="Z1294" s="2">
        <f>Y1294/V1294</f>
        <v>0.48</v>
      </c>
    </row>
    <row r="1295" spans="1:26" x14ac:dyDescent="0.25">
      <c r="A1295">
        <v>2675</v>
      </c>
      <c r="B1295" t="s">
        <v>5653</v>
      </c>
      <c r="C1295" s="1">
        <v>43072</v>
      </c>
      <c r="D1295">
        <f>YEAR(C1295)</f>
        <v>2017</v>
      </c>
      <c r="E1295">
        <f>MONTH(C1295)</f>
        <v>12</v>
      </c>
      <c r="F1295" t="str">
        <f>TEXT(Table1[[#This Row],[Order Date]],"mmm")</f>
        <v>Dec</v>
      </c>
      <c r="G1295" t="str">
        <f>TEXT(Table1[[#This Row],[Order Date]],"ddd")</f>
        <v>Sun</v>
      </c>
      <c r="H1295" s="1">
        <v>43072</v>
      </c>
      <c r="I1295" t="s">
        <v>1276</v>
      </c>
      <c r="J1295" t="s">
        <v>5654</v>
      </c>
      <c r="K1295" t="s">
        <v>5655</v>
      </c>
      <c r="L1295" t="s">
        <v>25</v>
      </c>
      <c r="M1295" t="s">
        <v>26</v>
      </c>
      <c r="N1295" t="s">
        <v>941</v>
      </c>
      <c r="O1295" t="s">
        <v>42</v>
      </c>
      <c r="P1295">
        <v>92024</v>
      </c>
      <c r="Q1295" t="s">
        <v>43</v>
      </c>
      <c r="R1295" t="s">
        <v>1703</v>
      </c>
      <c r="S1295" t="s">
        <v>45</v>
      </c>
      <c r="T1295" t="s">
        <v>89</v>
      </c>
      <c r="U1295" t="s">
        <v>4881</v>
      </c>
      <c r="V1295" s="3">
        <v>166.44</v>
      </c>
      <c r="W1295">
        <v>3</v>
      </c>
      <c r="X1295" s="2">
        <v>0</v>
      </c>
      <c r="Y1295" s="13">
        <v>79.891199999999998</v>
      </c>
      <c r="Z1295" s="2">
        <f>Y1295/V1295</f>
        <v>0.48</v>
      </c>
    </row>
    <row r="1296" spans="1:26" x14ac:dyDescent="0.25">
      <c r="A1296">
        <v>2676</v>
      </c>
      <c r="B1296" t="s">
        <v>5656</v>
      </c>
      <c r="C1296" s="1">
        <v>43066</v>
      </c>
      <c r="D1296">
        <f>YEAR(C1296)</f>
        <v>2017</v>
      </c>
      <c r="E1296">
        <f>MONTH(C1296)</f>
        <v>11</v>
      </c>
      <c r="F1296" t="str">
        <f>TEXT(Table1[[#This Row],[Order Date]],"mmm")</f>
        <v>Nov</v>
      </c>
      <c r="G1296" t="str">
        <f>TEXT(Table1[[#This Row],[Order Date]],"ddd")</f>
        <v>Mon</v>
      </c>
      <c r="H1296" s="1">
        <v>43071</v>
      </c>
      <c r="I1296" t="s">
        <v>49</v>
      </c>
      <c r="J1296" t="s">
        <v>1197</v>
      </c>
      <c r="K1296" t="s">
        <v>1198</v>
      </c>
      <c r="L1296" t="s">
        <v>25</v>
      </c>
      <c r="M1296" t="s">
        <v>26</v>
      </c>
      <c r="N1296" t="s">
        <v>2450</v>
      </c>
      <c r="O1296" t="s">
        <v>87</v>
      </c>
      <c r="P1296">
        <v>28806</v>
      </c>
      <c r="Q1296" t="s">
        <v>29</v>
      </c>
      <c r="R1296" t="s">
        <v>3445</v>
      </c>
      <c r="S1296" t="s">
        <v>45</v>
      </c>
      <c r="T1296" t="s">
        <v>67</v>
      </c>
      <c r="U1296" t="s">
        <v>3446</v>
      </c>
      <c r="V1296" s="3">
        <v>8.76</v>
      </c>
      <c r="W1296">
        <v>5</v>
      </c>
      <c r="X1296" s="2">
        <v>0.2</v>
      </c>
      <c r="Y1296" s="13">
        <v>0.76649999999999996</v>
      </c>
      <c r="Z1296" s="2">
        <f>Y1296/V1296</f>
        <v>8.7499999999999994E-2</v>
      </c>
    </row>
    <row r="1297" spans="1:26" x14ac:dyDescent="0.25">
      <c r="A1297">
        <v>2678</v>
      </c>
      <c r="B1297" t="s">
        <v>5657</v>
      </c>
      <c r="C1297" s="1">
        <v>41811</v>
      </c>
      <c r="D1297">
        <f>YEAR(C1297)</f>
        <v>2014</v>
      </c>
      <c r="E1297">
        <f>MONTH(C1297)</f>
        <v>6</v>
      </c>
      <c r="F1297" t="str">
        <f>TEXT(Table1[[#This Row],[Order Date]],"mmm")</f>
        <v>Jun</v>
      </c>
      <c r="G1297" t="str">
        <f>TEXT(Table1[[#This Row],[Order Date]],"ddd")</f>
        <v>Sat</v>
      </c>
      <c r="H1297" s="1">
        <v>41811</v>
      </c>
      <c r="I1297" t="s">
        <v>1276</v>
      </c>
      <c r="J1297" t="s">
        <v>5658</v>
      </c>
      <c r="K1297" t="s">
        <v>5659</v>
      </c>
      <c r="L1297" t="s">
        <v>25</v>
      </c>
      <c r="M1297" t="s">
        <v>26</v>
      </c>
      <c r="N1297" t="s">
        <v>3508</v>
      </c>
      <c r="O1297" t="s">
        <v>450</v>
      </c>
      <c r="P1297">
        <v>81001</v>
      </c>
      <c r="Q1297" t="s">
        <v>43</v>
      </c>
      <c r="R1297" t="s">
        <v>4212</v>
      </c>
      <c r="S1297" t="s">
        <v>45</v>
      </c>
      <c r="T1297" t="s">
        <v>74</v>
      </c>
      <c r="U1297" t="s">
        <v>4213</v>
      </c>
      <c r="V1297" s="3">
        <v>11.087999999999999</v>
      </c>
      <c r="W1297">
        <v>7</v>
      </c>
      <c r="X1297" s="2">
        <v>0.7</v>
      </c>
      <c r="Y1297" s="13">
        <v>-8.1311999999999998</v>
      </c>
      <c r="Z1297" s="2">
        <f>Y1297/V1297</f>
        <v>-0.73333333333333339</v>
      </c>
    </row>
    <row r="1298" spans="1:26" x14ac:dyDescent="0.25">
      <c r="A1298">
        <v>2680</v>
      </c>
      <c r="B1298" t="s">
        <v>5660</v>
      </c>
      <c r="C1298" s="1">
        <v>42756</v>
      </c>
      <c r="D1298">
        <f>YEAR(C1298)</f>
        <v>2017</v>
      </c>
      <c r="E1298">
        <f>MONTH(C1298)</f>
        <v>1</v>
      </c>
      <c r="F1298" t="str">
        <f>TEXT(Table1[[#This Row],[Order Date]],"mmm")</f>
        <v>Jan</v>
      </c>
      <c r="G1298" t="str">
        <f>TEXT(Table1[[#This Row],[Order Date]],"ddd")</f>
        <v>Sat</v>
      </c>
      <c r="H1298" s="1">
        <v>42762</v>
      </c>
      <c r="I1298" t="s">
        <v>49</v>
      </c>
      <c r="J1298" t="s">
        <v>3418</v>
      </c>
      <c r="K1298" t="s">
        <v>3419</v>
      </c>
      <c r="L1298" t="s">
        <v>101</v>
      </c>
      <c r="M1298" t="s">
        <v>26</v>
      </c>
      <c r="N1298" t="s">
        <v>321</v>
      </c>
      <c r="O1298" t="s">
        <v>235</v>
      </c>
      <c r="P1298">
        <v>49201</v>
      </c>
      <c r="Q1298" t="s">
        <v>104</v>
      </c>
      <c r="R1298" t="s">
        <v>2354</v>
      </c>
      <c r="S1298" t="s">
        <v>45</v>
      </c>
      <c r="T1298" t="s">
        <v>74</v>
      </c>
      <c r="U1298" t="s">
        <v>2355</v>
      </c>
      <c r="V1298" s="3">
        <v>14.4</v>
      </c>
      <c r="W1298">
        <v>5</v>
      </c>
      <c r="X1298" s="2">
        <v>0</v>
      </c>
      <c r="Y1298" s="13">
        <v>7.056</v>
      </c>
      <c r="Z1298" s="2">
        <f>Y1298/V1298</f>
        <v>0.49</v>
      </c>
    </row>
    <row r="1299" spans="1:26" x14ac:dyDescent="0.25">
      <c r="A1299">
        <v>2685</v>
      </c>
      <c r="B1299" t="s">
        <v>5665</v>
      </c>
      <c r="C1299" s="1">
        <v>42915</v>
      </c>
      <c r="D1299">
        <f>YEAR(C1299)</f>
        <v>2017</v>
      </c>
      <c r="E1299">
        <f>MONTH(C1299)</f>
        <v>6</v>
      </c>
      <c r="F1299" t="str">
        <f>TEXT(Table1[[#This Row],[Order Date]],"mmm")</f>
        <v>Jun</v>
      </c>
      <c r="G1299" t="str">
        <f>TEXT(Table1[[#This Row],[Order Date]],"ddd")</f>
        <v>Thu</v>
      </c>
      <c r="H1299" s="1">
        <v>42922</v>
      </c>
      <c r="I1299" t="s">
        <v>49</v>
      </c>
      <c r="J1299" t="s">
        <v>4786</v>
      </c>
      <c r="K1299" t="s">
        <v>4787</v>
      </c>
      <c r="L1299" t="s">
        <v>25</v>
      </c>
      <c r="M1299" t="s">
        <v>26</v>
      </c>
      <c r="N1299" t="s">
        <v>41</v>
      </c>
      <c r="O1299" t="s">
        <v>42</v>
      </c>
      <c r="P1299">
        <v>90004</v>
      </c>
      <c r="Q1299" t="s">
        <v>43</v>
      </c>
      <c r="R1299" t="s">
        <v>5238</v>
      </c>
      <c r="S1299" t="s">
        <v>45</v>
      </c>
      <c r="T1299" t="s">
        <v>74</v>
      </c>
      <c r="U1299" t="s">
        <v>5239</v>
      </c>
      <c r="V1299" s="3">
        <v>312.55200000000002</v>
      </c>
      <c r="W1299">
        <v>9</v>
      </c>
      <c r="X1299" s="2">
        <v>0.2</v>
      </c>
      <c r="Y1299" s="13">
        <v>101.57940000000001</v>
      </c>
      <c r="Z1299" s="2">
        <f>Y1299/V1299</f>
        <v>0.32500000000000001</v>
      </c>
    </row>
    <row r="1300" spans="1:26" x14ac:dyDescent="0.25">
      <c r="A1300">
        <v>2686</v>
      </c>
      <c r="B1300" t="s">
        <v>5666</v>
      </c>
      <c r="C1300" s="1">
        <v>42619</v>
      </c>
      <c r="D1300">
        <f>YEAR(C1300)</f>
        <v>2016</v>
      </c>
      <c r="E1300">
        <f>MONTH(C1300)</f>
        <v>9</v>
      </c>
      <c r="F1300" t="str">
        <f>TEXT(Table1[[#This Row],[Order Date]],"mmm")</f>
        <v>Sep</v>
      </c>
      <c r="G1300" t="str">
        <f>TEXT(Table1[[#This Row],[Order Date]],"ddd")</f>
        <v>Tue</v>
      </c>
      <c r="H1300" s="1">
        <v>42624</v>
      </c>
      <c r="I1300" t="s">
        <v>49</v>
      </c>
      <c r="J1300" t="s">
        <v>400</v>
      </c>
      <c r="K1300" t="s">
        <v>401</v>
      </c>
      <c r="L1300" t="s">
        <v>25</v>
      </c>
      <c r="M1300" t="s">
        <v>26</v>
      </c>
      <c r="N1300" t="s">
        <v>3869</v>
      </c>
      <c r="O1300" t="s">
        <v>87</v>
      </c>
      <c r="P1300">
        <v>27360</v>
      </c>
      <c r="Q1300" t="s">
        <v>29</v>
      </c>
      <c r="R1300" t="s">
        <v>3368</v>
      </c>
      <c r="S1300" t="s">
        <v>45</v>
      </c>
      <c r="T1300" t="s">
        <v>170</v>
      </c>
      <c r="U1300" t="s">
        <v>3369</v>
      </c>
      <c r="V1300" s="3">
        <v>95.951999999999998</v>
      </c>
      <c r="W1300">
        <v>3</v>
      </c>
      <c r="X1300" s="2">
        <v>0.2</v>
      </c>
      <c r="Y1300" s="13">
        <v>29.984999999999999</v>
      </c>
      <c r="Z1300" s="2">
        <f>Y1300/V1300</f>
        <v>0.3125</v>
      </c>
    </row>
    <row r="1301" spans="1:26" x14ac:dyDescent="0.25">
      <c r="A1301">
        <v>2688</v>
      </c>
      <c r="B1301" t="s">
        <v>5667</v>
      </c>
      <c r="C1301" s="1">
        <v>42586</v>
      </c>
      <c r="D1301">
        <f>YEAR(C1301)</f>
        <v>2016</v>
      </c>
      <c r="E1301">
        <f>MONTH(C1301)</f>
        <v>8</v>
      </c>
      <c r="F1301" t="str">
        <f>TEXT(Table1[[#This Row],[Order Date]],"mmm")</f>
        <v>Aug</v>
      </c>
      <c r="G1301" t="str">
        <f>TEXT(Table1[[#This Row],[Order Date]],"ddd")</f>
        <v>Thu</v>
      </c>
      <c r="H1301" s="1">
        <v>42587</v>
      </c>
      <c r="I1301" t="s">
        <v>185</v>
      </c>
      <c r="J1301" t="s">
        <v>2193</v>
      </c>
      <c r="K1301" t="s">
        <v>2194</v>
      </c>
      <c r="L1301" t="s">
        <v>25</v>
      </c>
      <c r="M1301" t="s">
        <v>26</v>
      </c>
      <c r="N1301" t="s">
        <v>1372</v>
      </c>
      <c r="O1301" t="s">
        <v>208</v>
      </c>
      <c r="P1301">
        <v>61604</v>
      </c>
      <c r="Q1301" t="s">
        <v>104</v>
      </c>
      <c r="R1301" t="s">
        <v>5668</v>
      </c>
      <c r="S1301" t="s">
        <v>45</v>
      </c>
      <c r="T1301" t="s">
        <v>74</v>
      </c>
      <c r="U1301" t="s">
        <v>5669</v>
      </c>
      <c r="V1301" s="3">
        <v>3.98</v>
      </c>
      <c r="W1301">
        <v>5</v>
      </c>
      <c r="X1301" s="2">
        <v>0.8</v>
      </c>
      <c r="Y1301" s="13">
        <v>-6.5670000000000002</v>
      </c>
      <c r="Z1301" s="2">
        <f>Y1301/V1301</f>
        <v>-1.6500000000000001</v>
      </c>
    </row>
    <row r="1302" spans="1:26" x14ac:dyDescent="0.25">
      <c r="A1302">
        <v>2689</v>
      </c>
      <c r="B1302" t="s">
        <v>5670</v>
      </c>
      <c r="C1302" s="1">
        <v>42320</v>
      </c>
      <c r="D1302">
        <f>YEAR(C1302)</f>
        <v>2015</v>
      </c>
      <c r="E1302">
        <f>MONTH(C1302)</f>
        <v>11</v>
      </c>
      <c r="F1302" t="str">
        <f>TEXT(Table1[[#This Row],[Order Date]],"mmm")</f>
        <v>Nov</v>
      </c>
      <c r="G1302" t="str">
        <f>TEXT(Table1[[#This Row],[Order Date]],"ddd")</f>
        <v>Thu</v>
      </c>
      <c r="H1302" s="1">
        <v>42322</v>
      </c>
      <c r="I1302" t="s">
        <v>185</v>
      </c>
      <c r="J1302" t="s">
        <v>2357</v>
      </c>
      <c r="K1302" t="s">
        <v>2358</v>
      </c>
      <c r="L1302" t="s">
        <v>40</v>
      </c>
      <c r="M1302" t="s">
        <v>26</v>
      </c>
      <c r="N1302" t="s">
        <v>41</v>
      </c>
      <c r="O1302" t="s">
        <v>42</v>
      </c>
      <c r="P1302">
        <v>90032</v>
      </c>
      <c r="Q1302" t="s">
        <v>43</v>
      </c>
      <c r="R1302" t="s">
        <v>5671</v>
      </c>
      <c r="S1302" t="s">
        <v>45</v>
      </c>
      <c r="T1302" t="s">
        <v>89</v>
      </c>
      <c r="U1302" t="s">
        <v>5672</v>
      </c>
      <c r="V1302" s="3">
        <v>15.7</v>
      </c>
      <c r="W1302">
        <v>5</v>
      </c>
      <c r="X1302" s="2">
        <v>0</v>
      </c>
      <c r="Y1302" s="13">
        <v>7.0650000000000004</v>
      </c>
      <c r="Z1302" s="2">
        <f>Y1302/V1302</f>
        <v>0.45000000000000007</v>
      </c>
    </row>
    <row r="1303" spans="1:26" x14ac:dyDescent="0.25">
      <c r="A1303">
        <v>2690</v>
      </c>
      <c r="B1303" t="s">
        <v>5673</v>
      </c>
      <c r="C1303" s="1">
        <v>41820</v>
      </c>
      <c r="D1303">
        <f>YEAR(C1303)</f>
        <v>2014</v>
      </c>
      <c r="E1303">
        <f>MONTH(C1303)</f>
        <v>6</v>
      </c>
      <c r="F1303" t="str">
        <f>TEXT(Table1[[#This Row],[Order Date]],"mmm")</f>
        <v>Jun</v>
      </c>
      <c r="G1303" t="str">
        <f>TEXT(Table1[[#This Row],[Order Date]],"ddd")</f>
        <v>Mon</v>
      </c>
      <c r="H1303" s="1">
        <v>41822</v>
      </c>
      <c r="I1303" t="s">
        <v>185</v>
      </c>
      <c r="J1303" t="s">
        <v>1316</v>
      </c>
      <c r="K1303" t="s">
        <v>1317</v>
      </c>
      <c r="L1303" t="s">
        <v>25</v>
      </c>
      <c r="M1303" t="s">
        <v>26</v>
      </c>
      <c r="N1303" t="s">
        <v>296</v>
      </c>
      <c r="O1303" t="s">
        <v>208</v>
      </c>
      <c r="P1303">
        <v>60653</v>
      </c>
      <c r="Q1303" t="s">
        <v>104</v>
      </c>
      <c r="R1303" t="s">
        <v>4688</v>
      </c>
      <c r="S1303" t="s">
        <v>45</v>
      </c>
      <c r="T1303" t="s">
        <v>67</v>
      </c>
      <c r="U1303" t="s">
        <v>4689</v>
      </c>
      <c r="V1303" s="3">
        <v>5.2480000000000002</v>
      </c>
      <c r="W1303">
        <v>4</v>
      </c>
      <c r="X1303" s="2">
        <v>0.2</v>
      </c>
      <c r="Y1303" s="13">
        <v>1.64</v>
      </c>
      <c r="Z1303" s="2">
        <f>Y1303/V1303</f>
        <v>0.31249999999999994</v>
      </c>
    </row>
    <row r="1304" spans="1:26" x14ac:dyDescent="0.25">
      <c r="A1304">
        <v>2691</v>
      </c>
      <c r="B1304" t="s">
        <v>5674</v>
      </c>
      <c r="C1304" s="1">
        <v>43073</v>
      </c>
      <c r="D1304">
        <f>YEAR(C1304)</f>
        <v>2017</v>
      </c>
      <c r="E1304">
        <f>MONTH(C1304)</f>
        <v>12</v>
      </c>
      <c r="F1304" t="str">
        <f>TEXT(Table1[[#This Row],[Order Date]],"mmm")</f>
        <v>Dec</v>
      </c>
      <c r="G1304" t="str">
        <f>TEXT(Table1[[#This Row],[Order Date]],"ddd")</f>
        <v>Mon</v>
      </c>
      <c r="H1304" s="1">
        <v>43077</v>
      </c>
      <c r="I1304" t="s">
        <v>49</v>
      </c>
      <c r="J1304" t="s">
        <v>3083</v>
      </c>
      <c r="K1304" t="s">
        <v>3084</v>
      </c>
      <c r="L1304" t="s">
        <v>25</v>
      </c>
      <c r="M1304" t="s">
        <v>26</v>
      </c>
      <c r="N1304" t="s">
        <v>143</v>
      </c>
      <c r="O1304" t="s">
        <v>144</v>
      </c>
      <c r="P1304">
        <v>19134</v>
      </c>
      <c r="Q1304" t="s">
        <v>145</v>
      </c>
      <c r="R1304" t="s">
        <v>3782</v>
      </c>
      <c r="S1304" t="s">
        <v>45</v>
      </c>
      <c r="T1304" t="s">
        <v>74</v>
      </c>
      <c r="U1304" t="s">
        <v>1200</v>
      </c>
      <c r="V1304" s="3">
        <v>5.3460000000000001</v>
      </c>
      <c r="W1304">
        <v>3</v>
      </c>
      <c r="X1304" s="2">
        <v>0.7</v>
      </c>
      <c r="Y1304" s="13">
        <v>-4.4550000000000001</v>
      </c>
      <c r="Z1304" s="2">
        <f>Y1304/V1304</f>
        <v>-0.83333333333333337</v>
      </c>
    </row>
    <row r="1305" spans="1:26" x14ac:dyDescent="0.25">
      <c r="A1305">
        <v>2694</v>
      </c>
      <c r="B1305" t="s">
        <v>5679</v>
      </c>
      <c r="C1305" s="1">
        <v>42391</v>
      </c>
      <c r="D1305">
        <f>YEAR(C1305)</f>
        <v>2016</v>
      </c>
      <c r="E1305">
        <f>MONTH(C1305)</f>
        <v>1</v>
      </c>
      <c r="F1305" t="str">
        <f>TEXT(Table1[[#This Row],[Order Date]],"mmm")</f>
        <v>Jan</v>
      </c>
      <c r="G1305" t="str">
        <f>TEXT(Table1[[#This Row],[Order Date]],"ddd")</f>
        <v>Fri</v>
      </c>
      <c r="H1305" s="1">
        <v>42397</v>
      </c>
      <c r="I1305" t="s">
        <v>49</v>
      </c>
      <c r="J1305" t="s">
        <v>2395</v>
      </c>
      <c r="K1305" t="s">
        <v>2396</v>
      </c>
      <c r="L1305" t="s">
        <v>40</v>
      </c>
      <c r="M1305" t="s">
        <v>26</v>
      </c>
      <c r="N1305" t="s">
        <v>94</v>
      </c>
      <c r="O1305" t="s">
        <v>95</v>
      </c>
      <c r="P1305">
        <v>98115</v>
      </c>
      <c r="Q1305" t="s">
        <v>43</v>
      </c>
      <c r="R1305" t="s">
        <v>1921</v>
      </c>
      <c r="S1305" t="s">
        <v>31</v>
      </c>
      <c r="T1305" t="s">
        <v>64</v>
      </c>
      <c r="U1305" t="s">
        <v>1922</v>
      </c>
      <c r="V1305" s="3">
        <v>109.9</v>
      </c>
      <c r="W1305">
        <v>5</v>
      </c>
      <c r="X1305" s="2">
        <v>0</v>
      </c>
      <c r="Y1305" s="13">
        <v>37.366</v>
      </c>
      <c r="Z1305" s="2">
        <f>Y1305/V1305</f>
        <v>0.33999999999999997</v>
      </c>
    </row>
    <row r="1306" spans="1:26" x14ac:dyDescent="0.25">
      <c r="A1306">
        <v>2695</v>
      </c>
      <c r="B1306" t="s">
        <v>5680</v>
      </c>
      <c r="C1306" s="1">
        <v>41927</v>
      </c>
      <c r="D1306">
        <f>YEAR(C1306)</f>
        <v>2014</v>
      </c>
      <c r="E1306">
        <f>MONTH(C1306)</f>
        <v>10</v>
      </c>
      <c r="F1306" t="str">
        <f>TEXT(Table1[[#This Row],[Order Date]],"mmm")</f>
        <v>Oct</v>
      </c>
      <c r="G1306" t="str">
        <f>TEXT(Table1[[#This Row],[Order Date]],"ddd")</f>
        <v>Wed</v>
      </c>
      <c r="H1306" s="1">
        <v>41932</v>
      </c>
      <c r="I1306" t="s">
        <v>49</v>
      </c>
      <c r="J1306" t="s">
        <v>2414</v>
      </c>
      <c r="K1306" t="s">
        <v>2415</v>
      </c>
      <c r="L1306" t="s">
        <v>25</v>
      </c>
      <c r="M1306" t="s">
        <v>26</v>
      </c>
      <c r="N1306" t="s">
        <v>2293</v>
      </c>
      <c r="O1306" t="s">
        <v>53</v>
      </c>
      <c r="P1306">
        <v>33012</v>
      </c>
      <c r="Q1306" t="s">
        <v>29</v>
      </c>
      <c r="R1306" t="s">
        <v>3855</v>
      </c>
      <c r="S1306" t="s">
        <v>31</v>
      </c>
      <c r="T1306" t="s">
        <v>64</v>
      </c>
      <c r="U1306" t="s">
        <v>5620</v>
      </c>
      <c r="V1306" s="3">
        <v>15.384</v>
      </c>
      <c r="W1306">
        <v>1</v>
      </c>
      <c r="X1306" s="2">
        <v>0.2</v>
      </c>
      <c r="Y1306" s="13">
        <v>4.0382999999999996</v>
      </c>
      <c r="Z1306" s="2">
        <f>Y1306/V1306</f>
        <v>0.26249999999999996</v>
      </c>
    </row>
    <row r="1307" spans="1:26" x14ac:dyDescent="0.25">
      <c r="A1307">
        <v>2696</v>
      </c>
      <c r="B1307" t="s">
        <v>5681</v>
      </c>
      <c r="C1307" s="1">
        <v>42407</v>
      </c>
      <c r="D1307">
        <f>YEAR(C1307)</f>
        <v>2016</v>
      </c>
      <c r="E1307">
        <f>MONTH(C1307)</f>
        <v>2</v>
      </c>
      <c r="F1307" t="str">
        <f>TEXT(Table1[[#This Row],[Order Date]],"mmm")</f>
        <v>Feb</v>
      </c>
      <c r="G1307" t="str">
        <f>TEXT(Table1[[#This Row],[Order Date]],"ddd")</f>
        <v>Sun</v>
      </c>
      <c r="H1307" s="1">
        <v>42409</v>
      </c>
      <c r="I1307" t="s">
        <v>185</v>
      </c>
      <c r="J1307" t="s">
        <v>5682</v>
      </c>
      <c r="K1307" t="s">
        <v>5683</v>
      </c>
      <c r="L1307" t="s">
        <v>25</v>
      </c>
      <c r="M1307" t="s">
        <v>26</v>
      </c>
      <c r="N1307" t="s">
        <v>2434</v>
      </c>
      <c r="O1307" t="s">
        <v>491</v>
      </c>
      <c r="P1307">
        <v>43130</v>
      </c>
      <c r="Q1307" t="s">
        <v>145</v>
      </c>
      <c r="R1307" t="s">
        <v>1612</v>
      </c>
      <c r="S1307" t="s">
        <v>45</v>
      </c>
      <c r="T1307" t="s">
        <v>89</v>
      </c>
      <c r="U1307" t="s">
        <v>1613</v>
      </c>
      <c r="V1307" s="3">
        <v>30.352</v>
      </c>
      <c r="W1307">
        <v>2</v>
      </c>
      <c r="X1307" s="2">
        <v>0.2</v>
      </c>
      <c r="Y1307" s="13">
        <v>10.623200000000001</v>
      </c>
      <c r="Z1307" s="2">
        <f>Y1307/V1307</f>
        <v>0.35000000000000003</v>
      </c>
    </row>
    <row r="1308" spans="1:26" x14ac:dyDescent="0.25">
      <c r="A1308">
        <v>2697</v>
      </c>
      <c r="B1308" t="s">
        <v>5684</v>
      </c>
      <c r="C1308" s="1">
        <v>41716</v>
      </c>
      <c r="D1308">
        <f>YEAR(C1308)</f>
        <v>2014</v>
      </c>
      <c r="E1308">
        <f>MONTH(C1308)</f>
        <v>3</v>
      </c>
      <c r="F1308" t="str">
        <f>TEXT(Table1[[#This Row],[Order Date]],"mmm")</f>
        <v>Mar</v>
      </c>
      <c r="G1308" t="str">
        <f>TEXT(Table1[[#This Row],[Order Date]],"ddd")</f>
        <v>Tue</v>
      </c>
      <c r="H1308" s="1">
        <v>41721</v>
      </c>
      <c r="I1308" t="s">
        <v>49</v>
      </c>
      <c r="J1308" t="s">
        <v>5120</v>
      </c>
      <c r="K1308" t="s">
        <v>5121</v>
      </c>
      <c r="L1308" t="s">
        <v>101</v>
      </c>
      <c r="M1308" t="s">
        <v>26</v>
      </c>
      <c r="N1308" t="s">
        <v>1504</v>
      </c>
      <c r="O1308" t="s">
        <v>53</v>
      </c>
      <c r="P1308">
        <v>32216</v>
      </c>
      <c r="Q1308" t="s">
        <v>29</v>
      </c>
      <c r="R1308" t="s">
        <v>5685</v>
      </c>
      <c r="S1308" t="s">
        <v>70</v>
      </c>
      <c r="T1308" t="s">
        <v>675</v>
      </c>
      <c r="U1308" t="s">
        <v>5686</v>
      </c>
      <c r="V1308" s="3">
        <v>821.3</v>
      </c>
      <c r="W1308">
        <v>4</v>
      </c>
      <c r="X1308" s="2">
        <v>0.5</v>
      </c>
      <c r="Y1308" s="13">
        <v>-16.425999999999998</v>
      </c>
      <c r="Z1308" s="2">
        <f>Y1308/V1308</f>
        <v>-0.02</v>
      </c>
    </row>
    <row r="1309" spans="1:26" x14ac:dyDescent="0.25">
      <c r="A1309">
        <v>2704</v>
      </c>
      <c r="B1309" t="s">
        <v>5689</v>
      </c>
      <c r="C1309" s="1">
        <v>41783</v>
      </c>
      <c r="D1309">
        <f>YEAR(C1309)</f>
        <v>2014</v>
      </c>
      <c r="E1309">
        <f>MONTH(C1309)</f>
        <v>5</v>
      </c>
      <c r="F1309" t="str">
        <f>TEXT(Table1[[#This Row],[Order Date]],"mmm")</f>
        <v>May</v>
      </c>
      <c r="G1309" t="str">
        <f>TEXT(Table1[[#This Row],[Order Date]],"ddd")</f>
        <v>Sat</v>
      </c>
      <c r="H1309" s="1">
        <v>41789</v>
      </c>
      <c r="I1309" t="s">
        <v>49</v>
      </c>
      <c r="J1309" t="s">
        <v>2141</v>
      </c>
      <c r="K1309" t="s">
        <v>2142</v>
      </c>
      <c r="L1309" t="s">
        <v>25</v>
      </c>
      <c r="M1309" t="s">
        <v>26</v>
      </c>
      <c r="N1309" t="s">
        <v>4381</v>
      </c>
      <c r="O1309" t="s">
        <v>2689</v>
      </c>
      <c r="P1309">
        <v>21215</v>
      </c>
      <c r="Q1309" t="s">
        <v>145</v>
      </c>
      <c r="R1309" t="s">
        <v>5690</v>
      </c>
      <c r="S1309" t="s">
        <v>45</v>
      </c>
      <c r="T1309" t="s">
        <v>89</v>
      </c>
      <c r="U1309" t="s">
        <v>5691</v>
      </c>
      <c r="V1309" s="3">
        <v>116.28</v>
      </c>
      <c r="W1309">
        <v>3</v>
      </c>
      <c r="X1309" s="2">
        <v>0</v>
      </c>
      <c r="Y1309" s="13">
        <v>56.977200000000003</v>
      </c>
      <c r="Z1309" s="2">
        <f>Y1309/V1309</f>
        <v>0.49000000000000005</v>
      </c>
    </row>
    <row r="1310" spans="1:26" x14ac:dyDescent="0.25">
      <c r="A1310">
        <v>2705</v>
      </c>
      <c r="B1310" t="s">
        <v>5692</v>
      </c>
      <c r="C1310" s="1">
        <v>42927</v>
      </c>
      <c r="D1310">
        <f>YEAR(C1310)</f>
        <v>2017</v>
      </c>
      <c r="E1310">
        <f>MONTH(C1310)</f>
        <v>7</v>
      </c>
      <c r="F1310" t="str">
        <f>TEXT(Table1[[#This Row],[Order Date]],"mmm")</f>
        <v>Jul</v>
      </c>
      <c r="G1310" t="str">
        <f>TEXT(Table1[[#This Row],[Order Date]],"ddd")</f>
        <v>Tue</v>
      </c>
      <c r="H1310" s="1">
        <v>42929</v>
      </c>
      <c r="I1310" t="s">
        <v>22</v>
      </c>
      <c r="J1310" t="s">
        <v>4708</v>
      </c>
      <c r="K1310" t="s">
        <v>4709</v>
      </c>
      <c r="L1310" t="s">
        <v>25</v>
      </c>
      <c r="M1310" t="s">
        <v>26</v>
      </c>
      <c r="N1310" t="s">
        <v>263</v>
      </c>
      <c r="O1310" t="s">
        <v>264</v>
      </c>
      <c r="P1310">
        <v>10009</v>
      </c>
      <c r="Q1310" t="s">
        <v>145</v>
      </c>
      <c r="R1310" t="s">
        <v>746</v>
      </c>
      <c r="S1310" t="s">
        <v>70</v>
      </c>
      <c r="T1310" t="s">
        <v>158</v>
      </c>
      <c r="U1310" t="s">
        <v>747</v>
      </c>
      <c r="V1310" s="3">
        <v>132.6</v>
      </c>
      <c r="W1310">
        <v>6</v>
      </c>
      <c r="X1310" s="2">
        <v>0</v>
      </c>
      <c r="Y1310" s="13">
        <v>17.238</v>
      </c>
      <c r="Z1310" s="2">
        <f>Y1310/V1310</f>
        <v>0.13</v>
      </c>
    </row>
    <row r="1311" spans="1:26" x14ac:dyDescent="0.25">
      <c r="A1311">
        <v>2706</v>
      </c>
      <c r="B1311" t="s">
        <v>5693</v>
      </c>
      <c r="C1311" s="1">
        <v>42902</v>
      </c>
      <c r="D1311">
        <f>YEAR(C1311)</f>
        <v>2017</v>
      </c>
      <c r="E1311">
        <f>MONTH(C1311)</f>
        <v>6</v>
      </c>
      <c r="F1311" t="str">
        <f>TEXT(Table1[[#This Row],[Order Date]],"mmm")</f>
        <v>Jun</v>
      </c>
      <c r="G1311" t="str">
        <f>TEXT(Table1[[#This Row],[Order Date]],"ddd")</f>
        <v>Fri</v>
      </c>
      <c r="H1311" s="1">
        <v>42907</v>
      </c>
      <c r="I1311" t="s">
        <v>49</v>
      </c>
      <c r="J1311" t="s">
        <v>3588</v>
      </c>
      <c r="K1311" t="s">
        <v>3589</v>
      </c>
      <c r="L1311" t="s">
        <v>101</v>
      </c>
      <c r="M1311" t="s">
        <v>26</v>
      </c>
      <c r="N1311" t="s">
        <v>659</v>
      </c>
      <c r="O1311" t="s">
        <v>660</v>
      </c>
      <c r="P1311">
        <v>88220</v>
      </c>
      <c r="Q1311" t="s">
        <v>43</v>
      </c>
      <c r="R1311" t="s">
        <v>4114</v>
      </c>
      <c r="S1311" t="s">
        <v>45</v>
      </c>
      <c r="T1311" t="s">
        <v>572</v>
      </c>
      <c r="U1311" t="s">
        <v>4115</v>
      </c>
      <c r="V1311" s="3">
        <v>16.68</v>
      </c>
      <c r="W1311">
        <v>2</v>
      </c>
      <c r="X1311" s="2">
        <v>0</v>
      </c>
      <c r="Y1311" s="13">
        <v>4.3368000000000002</v>
      </c>
      <c r="Z1311" s="2">
        <f>Y1311/V1311</f>
        <v>0.26</v>
      </c>
    </row>
    <row r="1312" spans="1:26" x14ac:dyDescent="0.25">
      <c r="A1312">
        <v>2709</v>
      </c>
      <c r="B1312" t="s">
        <v>5698</v>
      </c>
      <c r="C1312" s="1">
        <v>42034</v>
      </c>
      <c r="D1312">
        <f>YEAR(C1312)</f>
        <v>2015</v>
      </c>
      <c r="E1312">
        <f>MONTH(C1312)</f>
        <v>1</v>
      </c>
      <c r="F1312" t="str">
        <f>TEXT(Table1[[#This Row],[Order Date]],"mmm")</f>
        <v>Jan</v>
      </c>
      <c r="G1312" t="str">
        <f>TEXT(Table1[[#This Row],[Order Date]],"ddd")</f>
        <v>Fri</v>
      </c>
      <c r="H1312" s="1">
        <v>42041</v>
      </c>
      <c r="I1312" t="s">
        <v>49</v>
      </c>
      <c r="J1312" t="s">
        <v>1924</v>
      </c>
      <c r="K1312" t="s">
        <v>1925</v>
      </c>
      <c r="L1312" t="s">
        <v>25</v>
      </c>
      <c r="M1312" t="s">
        <v>26</v>
      </c>
      <c r="N1312" t="s">
        <v>41</v>
      </c>
      <c r="O1312" t="s">
        <v>42</v>
      </c>
      <c r="P1312">
        <v>90049</v>
      </c>
      <c r="Q1312" t="s">
        <v>43</v>
      </c>
      <c r="R1312" t="s">
        <v>5699</v>
      </c>
      <c r="S1312" t="s">
        <v>31</v>
      </c>
      <c r="T1312" t="s">
        <v>64</v>
      </c>
      <c r="U1312" t="s">
        <v>5700</v>
      </c>
      <c r="V1312" s="3">
        <v>227.36</v>
      </c>
      <c r="W1312">
        <v>7</v>
      </c>
      <c r="X1312" s="2">
        <v>0</v>
      </c>
      <c r="Y1312" s="13">
        <v>81.849599999999995</v>
      </c>
      <c r="Z1312" s="2">
        <f>Y1312/V1312</f>
        <v>0.35999999999999993</v>
      </c>
    </row>
    <row r="1313" spans="1:26" x14ac:dyDescent="0.25">
      <c r="A1313">
        <v>2711</v>
      </c>
      <c r="B1313" t="s">
        <v>5701</v>
      </c>
      <c r="C1313" s="1">
        <v>42349</v>
      </c>
      <c r="D1313">
        <f>YEAR(C1313)</f>
        <v>2015</v>
      </c>
      <c r="E1313">
        <f>MONTH(C1313)</f>
        <v>12</v>
      </c>
      <c r="F1313" t="str">
        <f>TEXT(Table1[[#This Row],[Order Date]],"mmm")</f>
        <v>Dec</v>
      </c>
      <c r="G1313" t="str">
        <f>TEXT(Table1[[#This Row],[Order Date]],"ddd")</f>
        <v>Fri</v>
      </c>
      <c r="H1313" s="1">
        <v>42353</v>
      </c>
      <c r="I1313" t="s">
        <v>49</v>
      </c>
      <c r="J1313" t="s">
        <v>3955</v>
      </c>
      <c r="K1313" t="s">
        <v>3956</v>
      </c>
      <c r="L1313" t="s">
        <v>25</v>
      </c>
      <c r="M1313" t="s">
        <v>26</v>
      </c>
      <c r="N1313" t="s">
        <v>1504</v>
      </c>
      <c r="O1313" t="s">
        <v>53</v>
      </c>
      <c r="P1313">
        <v>32216</v>
      </c>
      <c r="Q1313" t="s">
        <v>29</v>
      </c>
      <c r="R1313" t="s">
        <v>1571</v>
      </c>
      <c r="S1313" t="s">
        <v>45</v>
      </c>
      <c r="T1313" t="s">
        <v>74</v>
      </c>
      <c r="U1313" t="s">
        <v>1572</v>
      </c>
      <c r="V1313" s="3">
        <v>12.827999999999999</v>
      </c>
      <c r="W1313">
        <v>2</v>
      </c>
      <c r="X1313" s="2">
        <v>0.7</v>
      </c>
      <c r="Y1313" s="13">
        <v>-8.9795999999999996</v>
      </c>
      <c r="Z1313" s="2">
        <f>Y1313/V1313</f>
        <v>-0.7</v>
      </c>
    </row>
    <row r="1314" spans="1:26" x14ac:dyDescent="0.25">
      <c r="A1314">
        <v>2712</v>
      </c>
      <c r="B1314" t="s">
        <v>5702</v>
      </c>
      <c r="C1314" s="1">
        <v>43017</v>
      </c>
      <c r="D1314">
        <f>YEAR(C1314)</f>
        <v>2017</v>
      </c>
      <c r="E1314">
        <f>MONTH(C1314)</f>
        <v>10</v>
      </c>
      <c r="F1314" t="str">
        <f>TEXT(Table1[[#This Row],[Order Date]],"mmm")</f>
        <v>Oct</v>
      </c>
      <c r="G1314" t="str">
        <f>TEXT(Table1[[#This Row],[Order Date]],"ddd")</f>
        <v>Mon</v>
      </c>
      <c r="H1314" s="1">
        <v>43019</v>
      </c>
      <c r="I1314" t="s">
        <v>185</v>
      </c>
      <c r="J1314" t="s">
        <v>3577</v>
      </c>
      <c r="K1314" t="s">
        <v>3578</v>
      </c>
      <c r="L1314" t="s">
        <v>40</v>
      </c>
      <c r="M1314" t="s">
        <v>26</v>
      </c>
      <c r="N1314" t="s">
        <v>1109</v>
      </c>
      <c r="O1314" t="s">
        <v>491</v>
      </c>
      <c r="P1314">
        <v>44107</v>
      </c>
      <c r="Q1314" t="s">
        <v>145</v>
      </c>
      <c r="R1314" t="s">
        <v>2352</v>
      </c>
      <c r="S1314" t="s">
        <v>31</v>
      </c>
      <c r="T1314" t="s">
        <v>64</v>
      </c>
      <c r="U1314" t="s">
        <v>2353</v>
      </c>
      <c r="V1314" s="3">
        <v>45.887999999999998</v>
      </c>
      <c r="W1314">
        <v>4</v>
      </c>
      <c r="X1314" s="2">
        <v>0.2</v>
      </c>
      <c r="Y1314" s="13">
        <v>9.1776</v>
      </c>
      <c r="Z1314" s="2">
        <f>Y1314/V1314</f>
        <v>0.2</v>
      </c>
    </row>
    <row r="1315" spans="1:26" x14ac:dyDescent="0.25">
      <c r="A1315">
        <v>2713</v>
      </c>
      <c r="B1315" t="s">
        <v>5703</v>
      </c>
      <c r="C1315" s="1">
        <v>42945</v>
      </c>
      <c r="D1315">
        <f>YEAR(C1315)</f>
        <v>2017</v>
      </c>
      <c r="E1315">
        <f>MONTH(C1315)</f>
        <v>7</v>
      </c>
      <c r="F1315" t="str">
        <f>TEXT(Table1[[#This Row],[Order Date]],"mmm")</f>
        <v>Jul</v>
      </c>
      <c r="G1315" t="str">
        <f>TEXT(Table1[[#This Row],[Order Date]],"ddd")</f>
        <v>Sat</v>
      </c>
      <c r="H1315" s="1">
        <v>42948</v>
      </c>
      <c r="I1315" t="s">
        <v>22</v>
      </c>
      <c r="J1315" t="s">
        <v>2484</v>
      </c>
      <c r="K1315" t="s">
        <v>2485</v>
      </c>
      <c r="L1315" t="s">
        <v>25</v>
      </c>
      <c r="M1315" t="s">
        <v>26</v>
      </c>
      <c r="N1315" t="s">
        <v>271</v>
      </c>
      <c r="O1315" t="s">
        <v>264</v>
      </c>
      <c r="P1315">
        <v>12180</v>
      </c>
      <c r="Q1315" t="s">
        <v>145</v>
      </c>
      <c r="R1315" t="s">
        <v>681</v>
      </c>
      <c r="S1315" t="s">
        <v>45</v>
      </c>
      <c r="T1315" t="s">
        <v>67</v>
      </c>
      <c r="U1315" t="s">
        <v>682</v>
      </c>
      <c r="V1315" s="3">
        <v>60.12</v>
      </c>
      <c r="W1315">
        <v>9</v>
      </c>
      <c r="X1315" s="2">
        <v>0</v>
      </c>
      <c r="Y1315" s="13">
        <v>22.244399999999999</v>
      </c>
      <c r="Z1315" s="2">
        <f>Y1315/V1315</f>
        <v>0.37</v>
      </c>
    </row>
    <row r="1316" spans="1:26" x14ac:dyDescent="0.25">
      <c r="A1316">
        <v>2714</v>
      </c>
      <c r="B1316" t="s">
        <v>5704</v>
      </c>
      <c r="C1316" s="1">
        <v>41754</v>
      </c>
      <c r="D1316">
        <f>YEAR(C1316)</f>
        <v>2014</v>
      </c>
      <c r="E1316">
        <f>MONTH(C1316)</f>
        <v>4</v>
      </c>
      <c r="F1316" t="str">
        <f>TEXT(Table1[[#This Row],[Order Date]],"mmm")</f>
        <v>Apr</v>
      </c>
      <c r="G1316" t="str">
        <f>TEXT(Table1[[#This Row],[Order Date]],"ddd")</f>
        <v>Fri</v>
      </c>
      <c r="H1316" s="1">
        <v>41758</v>
      </c>
      <c r="I1316" t="s">
        <v>49</v>
      </c>
      <c r="J1316" t="s">
        <v>558</v>
      </c>
      <c r="K1316" t="s">
        <v>559</v>
      </c>
      <c r="L1316" t="s">
        <v>25</v>
      </c>
      <c r="M1316" t="s">
        <v>26</v>
      </c>
      <c r="N1316" t="s">
        <v>514</v>
      </c>
      <c r="O1316" t="s">
        <v>87</v>
      </c>
      <c r="P1316">
        <v>28403</v>
      </c>
      <c r="Q1316" t="s">
        <v>29</v>
      </c>
      <c r="R1316" t="s">
        <v>2768</v>
      </c>
      <c r="S1316" t="s">
        <v>70</v>
      </c>
      <c r="T1316" t="s">
        <v>71</v>
      </c>
      <c r="U1316" t="s">
        <v>5705</v>
      </c>
      <c r="V1316" s="3">
        <v>302.37599999999998</v>
      </c>
      <c r="W1316">
        <v>3</v>
      </c>
      <c r="X1316" s="2">
        <v>0.2</v>
      </c>
      <c r="Y1316" s="13">
        <v>37.796999999999997</v>
      </c>
      <c r="Z1316" s="2">
        <f>Y1316/V1316</f>
        <v>0.125</v>
      </c>
    </row>
    <row r="1317" spans="1:26" x14ac:dyDescent="0.25">
      <c r="A1317">
        <v>2715</v>
      </c>
      <c r="B1317" t="s">
        <v>5706</v>
      </c>
      <c r="C1317" s="1">
        <v>42339</v>
      </c>
      <c r="D1317">
        <f>YEAR(C1317)</f>
        <v>2015</v>
      </c>
      <c r="E1317">
        <f>MONTH(C1317)</f>
        <v>12</v>
      </c>
      <c r="F1317" t="str">
        <f>TEXT(Table1[[#This Row],[Order Date]],"mmm")</f>
        <v>Dec</v>
      </c>
      <c r="G1317" t="str">
        <f>TEXT(Table1[[#This Row],[Order Date]],"ddd")</f>
        <v>Tue</v>
      </c>
      <c r="H1317" s="1">
        <v>42344</v>
      </c>
      <c r="I1317" t="s">
        <v>49</v>
      </c>
      <c r="J1317" t="s">
        <v>3744</v>
      </c>
      <c r="K1317" t="s">
        <v>3745</v>
      </c>
      <c r="L1317" t="s">
        <v>101</v>
      </c>
      <c r="M1317" t="s">
        <v>26</v>
      </c>
      <c r="N1317" t="s">
        <v>94</v>
      </c>
      <c r="O1317" t="s">
        <v>95</v>
      </c>
      <c r="P1317">
        <v>98105</v>
      </c>
      <c r="Q1317" t="s">
        <v>43</v>
      </c>
      <c r="R1317" t="s">
        <v>4120</v>
      </c>
      <c r="S1317" t="s">
        <v>45</v>
      </c>
      <c r="T1317" t="s">
        <v>67</v>
      </c>
      <c r="U1317" t="s">
        <v>4121</v>
      </c>
      <c r="V1317" s="3">
        <v>13.9</v>
      </c>
      <c r="W1317">
        <v>5</v>
      </c>
      <c r="X1317" s="2">
        <v>0</v>
      </c>
      <c r="Y1317" s="13">
        <v>5.56</v>
      </c>
      <c r="Z1317" s="2">
        <f>Y1317/V1317</f>
        <v>0.39999999999999997</v>
      </c>
    </row>
    <row r="1318" spans="1:26" x14ac:dyDescent="0.25">
      <c r="A1318">
        <v>2716</v>
      </c>
      <c r="B1318" t="s">
        <v>5707</v>
      </c>
      <c r="C1318" s="1">
        <v>41977</v>
      </c>
      <c r="D1318">
        <f>YEAR(C1318)</f>
        <v>2014</v>
      </c>
      <c r="E1318">
        <f>MONTH(C1318)</f>
        <v>12</v>
      </c>
      <c r="F1318" t="str">
        <f>TEXT(Table1[[#This Row],[Order Date]],"mmm")</f>
        <v>Dec</v>
      </c>
      <c r="G1318" t="str">
        <f>TEXT(Table1[[#This Row],[Order Date]],"ddd")</f>
        <v>Thu</v>
      </c>
      <c r="H1318" s="1">
        <v>41981</v>
      </c>
      <c r="I1318" t="s">
        <v>49</v>
      </c>
      <c r="J1318" t="s">
        <v>3577</v>
      </c>
      <c r="K1318" t="s">
        <v>3578</v>
      </c>
      <c r="L1318" t="s">
        <v>40</v>
      </c>
      <c r="M1318" t="s">
        <v>26</v>
      </c>
      <c r="N1318" t="s">
        <v>263</v>
      </c>
      <c r="O1318" t="s">
        <v>264</v>
      </c>
      <c r="P1318">
        <v>10024</v>
      </c>
      <c r="Q1318" t="s">
        <v>145</v>
      </c>
      <c r="R1318" t="s">
        <v>5708</v>
      </c>
      <c r="S1318" t="s">
        <v>70</v>
      </c>
      <c r="T1318" t="s">
        <v>71</v>
      </c>
      <c r="U1318" t="s">
        <v>5709</v>
      </c>
      <c r="V1318" s="3">
        <v>129.97999999999999</v>
      </c>
      <c r="W1318">
        <v>2</v>
      </c>
      <c r="X1318" s="2">
        <v>0</v>
      </c>
      <c r="Y1318" s="13">
        <v>62.3904</v>
      </c>
      <c r="Z1318" s="2">
        <f>Y1318/V1318</f>
        <v>0.48000000000000004</v>
      </c>
    </row>
    <row r="1319" spans="1:26" x14ac:dyDescent="0.25">
      <c r="A1319">
        <v>2717</v>
      </c>
      <c r="B1319" t="s">
        <v>5710</v>
      </c>
      <c r="C1319" s="1">
        <v>42973</v>
      </c>
      <c r="D1319">
        <f>YEAR(C1319)</f>
        <v>2017</v>
      </c>
      <c r="E1319">
        <f>MONTH(C1319)</f>
        <v>8</v>
      </c>
      <c r="F1319" t="str">
        <f>TEXT(Table1[[#This Row],[Order Date]],"mmm")</f>
        <v>Aug</v>
      </c>
      <c r="G1319" t="str">
        <f>TEXT(Table1[[#This Row],[Order Date]],"ddd")</f>
        <v>Sat</v>
      </c>
      <c r="H1319" s="1">
        <v>42979</v>
      </c>
      <c r="I1319" t="s">
        <v>49</v>
      </c>
      <c r="J1319" t="s">
        <v>5711</v>
      </c>
      <c r="K1319" t="s">
        <v>5712</v>
      </c>
      <c r="L1319" t="s">
        <v>101</v>
      </c>
      <c r="M1319" t="s">
        <v>26</v>
      </c>
      <c r="N1319" t="s">
        <v>490</v>
      </c>
      <c r="O1319" t="s">
        <v>1258</v>
      </c>
      <c r="P1319">
        <v>31907</v>
      </c>
      <c r="Q1319" t="s">
        <v>29</v>
      </c>
      <c r="R1319" t="s">
        <v>1399</v>
      </c>
      <c r="S1319" t="s">
        <v>70</v>
      </c>
      <c r="T1319" t="s">
        <v>158</v>
      </c>
      <c r="U1319" t="s">
        <v>1400</v>
      </c>
      <c r="V1319" s="3">
        <v>71.98</v>
      </c>
      <c r="W1319">
        <v>2</v>
      </c>
      <c r="X1319" s="2">
        <v>0</v>
      </c>
      <c r="Y1319" s="13">
        <v>15.1158</v>
      </c>
      <c r="Z1319" s="2">
        <f>Y1319/V1319</f>
        <v>0.21</v>
      </c>
    </row>
    <row r="1320" spans="1:26" x14ac:dyDescent="0.25">
      <c r="A1320">
        <v>2718</v>
      </c>
      <c r="B1320" t="s">
        <v>5713</v>
      </c>
      <c r="C1320" s="1">
        <v>41889</v>
      </c>
      <c r="D1320">
        <f>YEAR(C1320)</f>
        <v>2014</v>
      </c>
      <c r="E1320">
        <f>MONTH(C1320)</f>
        <v>9</v>
      </c>
      <c r="F1320" t="str">
        <f>TEXT(Table1[[#This Row],[Order Date]],"mmm")</f>
        <v>Sep</v>
      </c>
      <c r="G1320" t="str">
        <f>TEXT(Table1[[#This Row],[Order Date]],"ddd")</f>
        <v>Sun</v>
      </c>
      <c r="H1320" s="1">
        <v>41895</v>
      </c>
      <c r="I1320" t="s">
        <v>49</v>
      </c>
      <c r="J1320" t="s">
        <v>5045</v>
      </c>
      <c r="K1320" t="s">
        <v>5046</v>
      </c>
      <c r="L1320" t="s">
        <v>25</v>
      </c>
      <c r="M1320" t="s">
        <v>26</v>
      </c>
      <c r="N1320" t="s">
        <v>263</v>
      </c>
      <c r="O1320" t="s">
        <v>264</v>
      </c>
      <c r="P1320">
        <v>10024</v>
      </c>
      <c r="Q1320" t="s">
        <v>145</v>
      </c>
      <c r="R1320" t="s">
        <v>5714</v>
      </c>
      <c r="S1320" t="s">
        <v>70</v>
      </c>
      <c r="T1320" t="s">
        <v>71</v>
      </c>
      <c r="U1320" t="s">
        <v>5715</v>
      </c>
      <c r="V1320" s="3">
        <v>377.97</v>
      </c>
      <c r="W1320">
        <v>3</v>
      </c>
      <c r="X1320" s="2">
        <v>0</v>
      </c>
      <c r="Y1320" s="13">
        <v>109.6113</v>
      </c>
      <c r="Z1320" s="2">
        <f>Y1320/V1320</f>
        <v>0.28999999999999998</v>
      </c>
    </row>
    <row r="1321" spans="1:26" x14ac:dyDescent="0.25">
      <c r="A1321">
        <v>2719</v>
      </c>
      <c r="B1321" t="s">
        <v>5716</v>
      </c>
      <c r="C1321" s="1">
        <v>43090</v>
      </c>
      <c r="D1321">
        <f>YEAR(C1321)</f>
        <v>2017</v>
      </c>
      <c r="E1321">
        <f>MONTH(C1321)</f>
        <v>12</v>
      </c>
      <c r="F1321" t="str">
        <f>TEXT(Table1[[#This Row],[Order Date]],"mmm")</f>
        <v>Dec</v>
      </c>
      <c r="G1321" t="str">
        <f>TEXT(Table1[[#This Row],[Order Date]],"ddd")</f>
        <v>Thu</v>
      </c>
      <c r="H1321" s="1">
        <v>43096</v>
      </c>
      <c r="I1321" t="s">
        <v>49</v>
      </c>
      <c r="J1321" t="s">
        <v>2764</v>
      </c>
      <c r="K1321" t="s">
        <v>2765</v>
      </c>
      <c r="L1321" t="s">
        <v>25</v>
      </c>
      <c r="M1321" t="s">
        <v>26</v>
      </c>
      <c r="N1321" t="s">
        <v>1684</v>
      </c>
      <c r="O1321" t="s">
        <v>42</v>
      </c>
      <c r="P1321">
        <v>92627</v>
      </c>
      <c r="Q1321" t="s">
        <v>43</v>
      </c>
      <c r="R1321" t="s">
        <v>3150</v>
      </c>
      <c r="S1321" t="s">
        <v>45</v>
      </c>
      <c r="T1321" t="s">
        <v>58</v>
      </c>
      <c r="U1321" t="s">
        <v>3151</v>
      </c>
      <c r="V1321" s="3">
        <v>124.36</v>
      </c>
      <c r="W1321">
        <v>2</v>
      </c>
      <c r="X1321" s="2">
        <v>0</v>
      </c>
      <c r="Y1321" s="13">
        <v>33.577199999999998</v>
      </c>
      <c r="Z1321" s="2">
        <f>Y1321/V1321</f>
        <v>0.26999999999999996</v>
      </c>
    </row>
    <row r="1322" spans="1:26" x14ac:dyDescent="0.25">
      <c r="A1322">
        <v>2720</v>
      </c>
      <c r="B1322" t="s">
        <v>5717</v>
      </c>
      <c r="C1322" s="1">
        <v>41979</v>
      </c>
      <c r="D1322">
        <f>YEAR(C1322)</f>
        <v>2014</v>
      </c>
      <c r="E1322">
        <f>MONTH(C1322)</f>
        <v>12</v>
      </c>
      <c r="F1322" t="str">
        <f>TEXT(Table1[[#This Row],[Order Date]],"mmm")</f>
        <v>Dec</v>
      </c>
      <c r="G1322" t="str">
        <f>TEXT(Table1[[#This Row],[Order Date]],"ddd")</f>
        <v>Sat</v>
      </c>
      <c r="H1322" s="1">
        <v>41981</v>
      </c>
      <c r="I1322" t="s">
        <v>22</v>
      </c>
      <c r="J1322" t="s">
        <v>1402</v>
      </c>
      <c r="K1322" t="s">
        <v>1403</v>
      </c>
      <c r="L1322" t="s">
        <v>25</v>
      </c>
      <c r="M1322" t="s">
        <v>26</v>
      </c>
      <c r="N1322" t="s">
        <v>181</v>
      </c>
      <c r="O1322" t="s">
        <v>103</v>
      </c>
      <c r="P1322">
        <v>77095</v>
      </c>
      <c r="Q1322" t="s">
        <v>104</v>
      </c>
      <c r="R1322" t="s">
        <v>2147</v>
      </c>
      <c r="S1322" t="s">
        <v>31</v>
      </c>
      <c r="T1322" t="s">
        <v>64</v>
      </c>
      <c r="U1322" t="s">
        <v>2148</v>
      </c>
      <c r="V1322" s="3">
        <v>23.975999999999999</v>
      </c>
      <c r="W1322">
        <v>3</v>
      </c>
      <c r="X1322" s="2">
        <v>0.6</v>
      </c>
      <c r="Y1322" s="13">
        <v>-14.3856</v>
      </c>
      <c r="Z1322" s="2">
        <f>Y1322/V1322</f>
        <v>-0.6</v>
      </c>
    </row>
    <row r="1323" spans="1:26" x14ac:dyDescent="0.25">
      <c r="A1323">
        <v>2721</v>
      </c>
      <c r="B1323" t="s">
        <v>5718</v>
      </c>
      <c r="C1323" s="1">
        <v>41947</v>
      </c>
      <c r="D1323">
        <f>YEAR(C1323)</f>
        <v>2014</v>
      </c>
      <c r="E1323">
        <f>MONTH(C1323)</f>
        <v>11</v>
      </c>
      <c r="F1323" t="str">
        <f>TEXT(Table1[[#This Row],[Order Date]],"mmm")</f>
        <v>Nov</v>
      </c>
      <c r="G1323" t="str">
        <f>TEXT(Table1[[#This Row],[Order Date]],"ddd")</f>
        <v>Tue</v>
      </c>
      <c r="H1323" s="1">
        <v>41951</v>
      </c>
      <c r="I1323" t="s">
        <v>22</v>
      </c>
      <c r="J1323" t="s">
        <v>223</v>
      </c>
      <c r="K1323" t="s">
        <v>224</v>
      </c>
      <c r="L1323" t="s">
        <v>40</v>
      </c>
      <c r="M1323" t="s">
        <v>26</v>
      </c>
      <c r="N1323" t="s">
        <v>2236</v>
      </c>
      <c r="O1323" t="s">
        <v>87</v>
      </c>
      <c r="P1323">
        <v>27511</v>
      </c>
      <c r="Q1323" t="s">
        <v>29</v>
      </c>
      <c r="R1323" t="s">
        <v>860</v>
      </c>
      <c r="S1323" t="s">
        <v>45</v>
      </c>
      <c r="T1323" t="s">
        <v>266</v>
      </c>
      <c r="U1323" t="s">
        <v>861</v>
      </c>
      <c r="V1323" s="3">
        <v>8.3759999999999994</v>
      </c>
      <c r="W1323">
        <v>3</v>
      </c>
      <c r="X1323" s="2">
        <v>0.2</v>
      </c>
      <c r="Y1323" s="13">
        <v>2.7222</v>
      </c>
      <c r="Z1323" s="2">
        <f>Y1323/V1323</f>
        <v>0.32500000000000001</v>
      </c>
    </row>
    <row r="1324" spans="1:26" x14ac:dyDescent="0.25">
      <c r="A1324">
        <v>2723</v>
      </c>
      <c r="B1324" t="s">
        <v>5719</v>
      </c>
      <c r="C1324" s="1">
        <v>42474</v>
      </c>
      <c r="D1324">
        <f>YEAR(C1324)</f>
        <v>2016</v>
      </c>
      <c r="E1324">
        <f>MONTH(C1324)</f>
        <v>4</v>
      </c>
      <c r="F1324" t="str">
        <f>TEXT(Table1[[#This Row],[Order Date]],"mmm")</f>
        <v>Apr</v>
      </c>
      <c r="G1324" t="str">
        <f>TEXT(Table1[[#This Row],[Order Date]],"ddd")</f>
        <v>Thu</v>
      </c>
      <c r="H1324" s="1">
        <v>42479</v>
      </c>
      <c r="I1324" t="s">
        <v>22</v>
      </c>
      <c r="J1324" t="s">
        <v>3946</v>
      </c>
      <c r="K1324" t="s">
        <v>3947</v>
      </c>
      <c r="L1324" t="s">
        <v>25</v>
      </c>
      <c r="M1324" t="s">
        <v>26</v>
      </c>
      <c r="N1324" t="s">
        <v>2762</v>
      </c>
      <c r="O1324" t="s">
        <v>312</v>
      </c>
      <c r="P1324">
        <v>22304</v>
      </c>
      <c r="Q1324" t="s">
        <v>29</v>
      </c>
      <c r="R1324" t="s">
        <v>2759</v>
      </c>
      <c r="S1324" t="s">
        <v>45</v>
      </c>
      <c r="T1324" t="s">
        <v>58</v>
      </c>
      <c r="U1324" t="s">
        <v>2760</v>
      </c>
      <c r="V1324" s="3">
        <v>81.2</v>
      </c>
      <c r="W1324">
        <v>5</v>
      </c>
      <c r="X1324" s="2">
        <v>0</v>
      </c>
      <c r="Y1324" s="13">
        <v>12.18</v>
      </c>
      <c r="Z1324" s="2">
        <f>Y1324/V1324</f>
        <v>0.15</v>
      </c>
    </row>
    <row r="1325" spans="1:26" x14ac:dyDescent="0.25">
      <c r="A1325">
        <v>2724</v>
      </c>
      <c r="B1325" t="s">
        <v>5720</v>
      </c>
      <c r="C1325" s="1">
        <v>41916</v>
      </c>
      <c r="D1325">
        <f>YEAR(C1325)</f>
        <v>2014</v>
      </c>
      <c r="E1325">
        <f>MONTH(C1325)</f>
        <v>10</v>
      </c>
      <c r="F1325" t="str">
        <f>TEXT(Table1[[#This Row],[Order Date]],"mmm")</f>
        <v>Oct</v>
      </c>
      <c r="G1325" t="str">
        <f>TEXT(Table1[[#This Row],[Order Date]],"ddd")</f>
        <v>Sat</v>
      </c>
      <c r="H1325" s="1">
        <v>41920</v>
      </c>
      <c r="I1325" t="s">
        <v>49</v>
      </c>
      <c r="J1325" t="s">
        <v>5721</v>
      </c>
      <c r="K1325" t="s">
        <v>5722</v>
      </c>
      <c r="L1325" t="s">
        <v>25</v>
      </c>
      <c r="M1325" t="s">
        <v>26</v>
      </c>
      <c r="N1325" t="s">
        <v>2070</v>
      </c>
      <c r="O1325" t="s">
        <v>42</v>
      </c>
      <c r="P1325">
        <v>94591</v>
      </c>
      <c r="Q1325" t="s">
        <v>43</v>
      </c>
      <c r="R1325" t="s">
        <v>1062</v>
      </c>
      <c r="S1325" t="s">
        <v>45</v>
      </c>
      <c r="T1325" t="s">
        <v>46</v>
      </c>
      <c r="U1325" t="s">
        <v>1063</v>
      </c>
      <c r="V1325" s="3">
        <v>14.45</v>
      </c>
      <c r="W1325">
        <v>5</v>
      </c>
      <c r="X1325" s="2">
        <v>0</v>
      </c>
      <c r="Y1325" s="13">
        <v>6.7915000000000001</v>
      </c>
      <c r="Z1325" s="2">
        <f>Y1325/V1325</f>
        <v>0.47000000000000003</v>
      </c>
    </row>
    <row r="1326" spans="1:26" x14ac:dyDescent="0.25">
      <c r="A1326">
        <v>2726</v>
      </c>
      <c r="B1326" t="s">
        <v>5723</v>
      </c>
      <c r="C1326" s="1">
        <v>43046</v>
      </c>
      <c r="D1326">
        <f>YEAR(C1326)</f>
        <v>2017</v>
      </c>
      <c r="E1326">
        <f>MONTH(C1326)</f>
        <v>11</v>
      </c>
      <c r="F1326" t="str">
        <f>TEXT(Table1[[#This Row],[Order Date]],"mmm")</f>
        <v>Nov</v>
      </c>
      <c r="G1326" t="str">
        <f>TEXT(Table1[[#This Row],[Order Date]],"ddd")</f>
        <v>Tue</v>
      </c>
      <c r="H1326" s="1">
        <v>43052</v>
      </c>
      <c r="I1326" t="s">
        <v>49</v>
      </c>
      <c r="J1326" t="s">
        <v>1800</v>
      </c>
      <c r="K1326" t="s">
        <v>1801</v>
      </c>
      <c r="L1326" t="s">
        <v>25</v>
      </c>
      <c r="M1326" t="s">
        <v>26</v>
      </c>
      <c r="N1326" t="s">
        <v>143</v>
      </c>
      <c r="O1326" t="s">
        <v>144</v>
      </c>
      <c r="P1326">
        <v>19120</v>
      </c>
      <c r="Q1326" t="s">
        <v>145</v>
      </c>
      <c r="R1326" t="s">
        <v>4724</v>
      </c>
      <c r="S1326" t="s">
        <v>70</v>
      </c>
      <c r="T1326" t="s">
        <v>71</v>
      </c>
      <c r="U1326" t="s">
        <v>4725</v>
      </c>
      <c r="V1326" s="3">
        <v>359.97</v>
      </c>
      <c r="W1326">
        <v>5</v>
      </c>
      <c r="X1326" s="2">
        <v>0.4</v>
      </c>
      <c r="Y1326" s="13">
        <v>-71.994</v>
      </c>
      <c r="Z1326" s="2">
        <f>Y1326/V1326</f>
        <v>-0.19999999999999998</v>
      </c>
    </row>
    <row r="1327" spans="1:26" x14ac:dyDescent="0.25">
      <c r="A1327">
        <v>2728</v>
      </c>
      <c r="B1327" t="s">
        <v>5724</v>
      </c>
      <c r="C1327" s="1">
        <v>43091</v>
      </c>
      <c r="D1327">
        <f>YEAR(C1327)</f>
        <v>2017</v>
      </c>
      <c r="E1327">
        <f>MONTH(C1327)</f>
        <v>12</v>
      </c>
      <c r="F1327" t="str">
        <f>TEXT(Table1[[#This Row],[Order Date]],"mmm")</f>
        <v>Dec</v>
      </c>
      <c r="G1327" t="str">
        <f>TEXT(Table1[[#This Row],[Order Date]],"ddd")</f>
        <v>Fri</v>
      </c>
      <c r="H1327" s="1">
        <v>43093</v>
      </c>
      <c r="I1327" t="s">
        <v>185</v>
      </c>
      <c r="J1327" t="s">
        <v>737</v>
      </c>
      <c r="K1327" t="s">
        <v>738</v>
      </c>
      <c r="L1327" t="s">
        <v>25</v>
      </c>
      <c r="M1327" t="s">
        <v>26</v>
      </c>
      <c r="N1327" t="s">
        <v>2785</v>
      </c>
      <c r="O1327" t="s">
        <v>491</v>
      </c>
      <c r="P1327">
        <v>43615</v>
      </c>
      <c r="Q1327" t="s">
        <v>145</v>
      </c>
      <c r="R1327" t="s">
        <v>1983</v>
      </c>
      <c r="S1327" t="s">
        <v>45</v>
      </c>
      <c r="T1327" t="s">
        <v>74</v>
      </c>
      <c r="U1327" t="s">
        <v>1984</v>
      </c>
      <c r="V1327" s="3">
        <v>1.641</v>
      </c>
      <c r="W1327">
        <v>1</v>
      </c>
      <c r="X1327" s="2">
        <v>0.7</v>
      </c>
      <c r="Y1327" s="13">
        <v>-1.3128</v>
      </c>
      <c r="Z1327" s="2">
        <f>Y1327/V1327</f>
        <v>-0.79999999999999993</v>
      </c>
    </row>
    <row r="1328" spans="1:26" x14ac:dyDescent="0.25">
      <c r="A1328">
        <v>2730</v>
      </c>
      <c r="B1328" t="s">
        <v>5725</v>
      </c>
      <c r="C1328" s="1">
        <v>42779</v>
      </c>
      <c r="D1328">
        <f>YEAR(C1328)</f>
        <v>2017</v>
      </c>
      <c r="E1328">
        <f>MONTH(C1328)</f>
        <v>2</v>
      </c>
      <c r="F1328" t="str">
        <f>TEXT(Table1[[#This Row],[Order Date]],"mmm")</f>
        <v>Feb</v>
      </c>
      <c r="G1328" t="str">
        <f>TEXT(Table1[[#This Row],[Order Date]],"ddd")</f>
        <v>Mon</v>
      </c>
      <c r="H1328" s="1">
        <v>42785</v>
      </c>
      <c r="I1328" t="s">
        <v>49</v>
      </c>
      <c r="J1328" t="s">
        <v>5726</v>
      </c>
      <c r="K1328" t="s">
        <v>5727</v>
      </c>
      <c r="L1328" t="s">
        <v>25</v>
      </c>
      <c r="M1328" t="s">
        <v>26</v>
      </c>
      <c r="N1328" t="s">
        <v>94</v>
      </c>
      <c r="O1328" t="s">
        <v>95</v>
      </c>
      <c r="P1328">
        <v>98105</v>
      </c>
      <c r="Q1328" t="s">
        <v>43</v>
      </c>
      <c r="R1328" t="s">
        <v>632</v>
      </c>
      <c r="S1328" t="s">
        <v>45</v>
      </c>
      <c r="T1328" t="s">
        <v>67</v>
      </c>
      <c r="U1328" t="s">
        <v>633</v>
      </c>
      <c r="V1328" s="3">
        <v>6.63</v>
      </c>
      <c r="W1328">
        <v>3</v>
      </c>
      <c r="X1328" s="2">
        <v>0</v>
      </c>
      <c r="Y1328" s="13">
        <v>1.7901</v>
      </c>
      <c r="Z1328" s="2">
        <f>Y1328/V1328</f>
        <v>0.27</v>
      </c>
    </row>
    <row r="1329" spans="1:26" x14ac:dyDescent="0.25">
      <c r="A1329">
        <v>2733</v>
      </c>
      <c r="B1329" t="s">
        <v>5728</v>
      </c>
      <c r="C1329" s="1">
        <v>41822</v>
      </c>
      <c r="D1329">
        <f>YEAR(C1329)</f>
        <v>2014</v>
      </c>
      <c r="E1329">
        <f>MONTH(C1329)</f>
        <v>7</v>
      </c>
      <c r="F1329" t="str">
        <f>TEXT(Table1[[#This Row],[Order Date]],"mmm")</f>
        <v>Jul</v>
      </c>
      <c r="G1329" t="str">
        <f>TEXT(Table1[[#This Row],[Order Date]],"ddd")</f>
        <v>Wed</v>
      </c>
      <c r="H1329" s="1">
        <v>41826</v>
      </c>
      <c r="I1329" t="s">
        <v>49</v>
      </c>
      <c r="J1329" t="s">
        <v>153</v>
      </c>
      <c r="K1329" t="s">
        <v>154</v>
      </c>
      <c r="L1329" t="s">
        <v>25</v>
      </c>
      <c r="M1329" t="s">
        <v>26</v>
      </c>
      <c r="N1329" t="s">
        <v>2091</v>
      </c>
      <c r="O1329" t="s">
        <v>781</v>
      </c>
      <c r="P1329">
        <v>7060</v>
      </c>
      <c r="Q1329" t="s">
        <v>145</v>
      </c>
      <c r="R1329" t="s">
        <v>2624</v>
      </c>
      <c r="S1329" t="s">
        <v>70</v>
      </c>
      <c r="T1329" t="s">
        <v>71</v>
      </c>
      <c r="U1329" t="s">
        <v>2625</v>
      </c>
      <c r="V1329" s="3">
        <v>73.98</v>
      </c>
      <c r="W1329">
        <v>2</v>
      </c>
      <c r="X1329" s="2">
        <v>0</v>
      </c>
      <c r="Y1329" s="13">
        <v>19.974599999999999</v>
      </c>
      <c r="Z1329" s="2">
        <f>Y1329/V1329</f>
        <v>0.26999999999999996</v>
      </c>
    </row>
    <row r="1330" spans="1:26" x14ac:dyDescent="0.25">
      <c r="A1330">
        <v>2735</v>
      </c>
      <c r="B1330" t="s">
        <v>5729</v>
      </c>
      <c r="C1330" s="1">
        <v>42056</v>
      </c>
      <c r="D1330">
        <f>YEAR(C1330)</f>
        <v>2015</v>
      </c>
      <c r="E1330">
        <f>MONTH(C1330)</f>
        <v>2</v>
      </c>
      <c r="F1330" t="str">
        <f>TEXT(Table1[[#This Row],[Order Date]],"mmm")</f>
        <v>Feb</v>
      </c>
      <c r="G1330" t="str">
        <f>TEXT(Table1[[#This Row],[Order Date]],"ddd")</f>
        <v>Sat</v>
      </c>
      <c r="H1330" s="1">
        <v>42058</v>
      </c>
      <c r="I1330" t="s">
        <v>22</v>
      </c>
      <c r="J1330" t="s">
        <v>4676</v>
      </c>
      <c r="K1330" t="s">
        <v>4677</v>
      </c>
      <c r="L1330" t="s">
        <v>25</v>
      </c>
      <c r="M1330" t="s">
        <v>26</v>
      </c>
      <c r="N1330" t="s">
        <v>5730</v>
      </c>
      <c r="O1330" t="s">
        <v>660</v>
      </c>
      <c r="P1330">
        <v>88001</v>
      </c>
      <c r="Q1330" t="s">
        <v>43</v>
      </c>
      <c r="R1330" t="s">
        <v>182</v>
      </c>
      <c r="S1330" t="s">
        <v>45</v>
      </c>
      <c r="T1330" t="s">
        <v>89</v>
      </c>
      <c r="U1330" t="s">
        <v>183</v>
      </c>
      <c r="V1330" s="3">
        <v>49.12</v>
      </c>
      <c r="W1330">
        <v>4</v>
      </c>
      <c r="X1330" s="2">
        <v>0</v>
      </c>
      <c r="Y1330" s="13">
        <v>23.086400000000001</v>
      </c>
      <c r="Z1330" s="2">
        <f>Y1330/V1330</f>
        <v>0.47000000000000003</v>
      </c>
    </row>
    <row r="1331" spans="1:26" x14ac:dyDescent="0.25">
      <c r="A1331">
        <v>2736</v>
      </c>
      <c r="B1331" t="s">
        <v>5731</v>
      </c>
      <c r="C1331" s="1">
        <v>42321</v>
      </c>
      <c r="D1331">
        <f>YEAR(C1331)</f>
        <v>2015</v>
      </c>
      <c r="E1331">
        <f>MONTH(C1331)</f>
        <v>11</v>
      </c>
      <c r="F1331" t="str">
        <f>TEXT(Table1[[#This Row],[Order Date]],"mmm")</f>
        <v>Nov</v>
      </c>
      <c r="G1331" t="str">
        <f>TEXT(Table1[[#This Row],[Order Date]],"ddd")</f>
        <v>Fri</v>
      </c>
      <c r="H1331" s="1">
        <v>42327</v>
      </c>
      <c r="I1331" t="s">
        <v>49</v>
      </c>
      <c r="J1331" t="s">
        <v>909</v>
      </c>
      <c r="K1331" t="s">
        <v>910</v>
      </c>
      <c r="L1331" t="s">
        <v>25</v>
      </c>
      <c r="M1331" t="s">
        <v>26</v>
      </c>
      <c r="N1331" t="s">
        <v>600</v>
      </c>
      <c r="O1331" t="s">
        <v>242</v>
      </c>
      <c r="P1331">
        <v>19711</v>
      </c>
      <c r="Q1331" t="s">
        <v>145</v>
      </c>
      <c r="R1331" t="s">
        <v>5732</v>
      </c>
      <c r="S1331" t="s">
        <v>70</v>
      </c>
      <c r="T1331" t="s">
        <v>71</v>
      </c>
      <c r="U1331" t="s">
        <v>5733</v>
      </c>
      <c r="V1331" s="3">
        <v>377.97</v>
      </c>
      <c r="W1331">
        <v>3</v>
      </c>
      <c r="X1331" s="2">
        <v>0</v>
      </c>
      <c r="Y1331" s="13">
        <v>94.492500000000007</v>
      </c>
      <c r="Z1331" s="2">
        <f>Y1331/V1331</f>
        <v>0.25</v>
      </c>
    </row>
    <row r="1332" spans="1:26" x14ac:dyDescent="0.25">
      <c r="A1332">
        <v>2740</v>
      </c>
      <c r="B1332" t="s">
        <v>5734</v>
      </c>
      <c r="C1332" s="1">
        <v>42841</v>
      </c>
      <c r="D1332">
        <f>YEAR(C1332)</f>
        <v>2017</v>
      </c>
      <c r="E1332">
        <f>MONTH(C1332)</f>
        <v>4</v>
      </c>
      <c r="F1332" t="str">
        <f>TEXT(Table1[[#This Row],[Order Date]],"mmm")</f>
        <v>Apr</v>
      </c>
      <c r="G1332" t="str">
        <f>TEXT(Table1[[#This Row],[Order Date]],"ddd")</f>
        <v>Sun</v>
      </c>
      <c r="H1332" s="1">
        <v>42843</v>
      </c>
      <c r="I1332" t="s">
        <v>185</v>
      </c>
      <c r="J1332" t="s">
        <v>4033</v>
      </c>
      <c r="K1332" t="s">
        <v>4034</v>
      </c>
      <c r="L1332" t="s">
        <v>40</v>
      </c>
      <c r="M1332" t="s">
        <v>26</v>
      </c>
      <c r="N1332" t="s">
        <v>5735</v>
      </c>
      <c r="O1332" t="s">
        <v>351</v>
      </c>
      <c r="P1332">
        <v>35244</v>
      </c>
      <c r="Q1332" t="s">
        <v>29</v>
      </c>
      <c r="R1332" t="s">
        <v>5736</v>
      </c>
      <c r="S1332" t="s">
        <v>45</v>
      </c>
      <c r="T1332" t="s">
        <v>572</v>
      </c>
      <c r="U1332" t="s">
        <v>5737</v>
      </c>
      <c r="V1332" s="3">
        <v>477.24</v>
      </c>
      <c r="W1332">
        <v>4</v>
      </c>
      <c r="X1332" s="2">
        <v>0</v>
      </c>
      <c r="Y1332" s="13">
        <v>9.5448000000000004</v>
      </c>
      <c r="Z1332" s="2">
        <f>Y1332/V1332</f>
        <v>0.02</v>
      </c>
    </row>
    <row r="1333" spans="1:26" x14ac:dyDescent="0.25">
      <c r="A1333">
        <v>2742</v>
      </c>
      <c r="B1333" t="s">
        <v>5740</v>
      </c>
      <c r="C1333" s="1">
        <v>42425</v>
      </c>
      <c r="D1333">
        <f>YEAR(C1333)</f>
        <v>2016</v>
      </c>
      <c r="E1333">
        <f>MONTH(C1333)</f>
        <v>2</v>
      </c>
      <c r="F1333" t="str">
        <f>TEXT(Table1[[#This Row],[Order Date]],"mmm")</f>
        <v>Feb</v>
      </c>
      <c r="G1333" t="str">
        <f>TEXT(Table1[[#This Row],[Order Date]],"ddd")</f>
        <v>Thu</v>
      </c>
      <c r="H1333" s="1">
        <v>42427</v>
      </c>
      <c r="I1333" t="s">
        <v>22</v>
      </c>
      <c r="J1333" t="s">
        <v>1936</v>
      </c>
      <c r="K1333" t="s">
        <v>1937</v>
      </c>
      <c r="L1333" t="s">
        <v>25</v>
      </c>
      <c r="M1333" t="s">
        <v>26</v>
      </c>
      <c r="N1333" t="s">
        <v>600</v>
      </c>
      <c r="O1333" t="s">
        <v>491</v>
      </c>
      <c r="P1333">
        <v>43055</v>
      </c>
      <c r="Q1333" t="s">
        <v>145</v>
      </c>
      <c r="R1333" t="s">
        <v>4028</v>
      </c>
      <c r="S1333" t="s">
        <v>45</v>
      </c>
      <c r="T1333" t="s">
        <v>170</v>
      </c>
      <c r="U1333" t="s">
        <v>662</v>
      </c>
      <c r="V1333" s="3">
        <v>46.72</v>
      </c>
      <c r="W1333">
        <v>5</v>
      </c>
      <c r="X1333" s="2">
        <v>0.2</v>
      </c>
      <c r="Y1333" s="13">
        <v>17.52</v>
      </c>
      <c r="Z1333" s="2">
        <f>Y1333/V1333</f>
        <v>0.375</v>
      </c>
    </row>
    <row r="1334" spans="1:26" x14ac:dyDescent="0.25">
      <c r="A1334">
        <v>2743</v>
      </c>
      <c r="B1334" t="s">
        <v>5741</v>
      </c>
      <c r="C1334" s="1">
        <v>41947</v>
      </c>
      <c r="D1334">
        <f>YEAR(C1334)</f>
        <v>2014</v>
      </c>
      <c r="E1334">
        <f>MONTH(C1334)</f>
        <v>11</v>
      </c>
      <c r="F1334" t="str">
        <f>TEXT(Table1[[#This Row],[Order Date]],"mmm")</f>
        <v>Nov</v>
      </c>
      <c r="G1334" t="str">
        <f>TEXT(Table1[[#This Row],[Order Date]],"ddd")</f>
        <v>Tue</v>
      </c>
      <c r="H1334" s="1">
        <v>41951</v>
      </c>
      <c r="I1334" t="s">
        <v>49</v>
      </c>
      <c r="J1334" t="s">
        <v>5742</v>
      </c>
      <c r="K1334" t="s">
        <v>5743</v>
      </c>
      <c r="L1334" t="s">
        <v>25</v>
      </c>
      <c r="M1334" t="s">
        <v>26</v>
      </c>
      <c r="N1334" t="s">
        <v>941</v>
      </c>
      <c r="O1334" t="s">
        <v>42</v>
      </c>
      <c r="P1334">
        <v>92037</v>
      </c>
      <c r="Q1334" t="s">
        <v>43</v>
      </c>
      <c r="R1334" t="s">
        <v>5553</v>
      </c>
      <c r="S1334" t="s">
        <v>31</v>
      </c>
      <c r="T1334" t="s">
        <v>64</v>
      </c>
      <c r="U1334" t="s">
        <v>5554</v>
      </c>
      <c r="V1334" s="3">
        <v>35.340000000000003</v>
      </c>
      <c r="W1334">
        <v>2</v>
      </c>
      <c r="X1334" s="2">
        <v>0</v>
      </c>
      <c r="Y1334" s="13">
        <v>13.4292</v>
      </c>
      <c r="Z1334" s="2">
        <f>Y1334/V1334</f>
        <v>0.37999999999999995</v>
      </c>
    </row>
    <row r="1335" spans="1:26" x14ac:dyDescent="0.25">
      <c r="A1335">
        <v>2744</v>
      </c>
      <c r="B1335" t="s">
        <v>5744</v>
      </c>
      <c r="C1335" s="1">
        <v>42175</v>
      </c>
      <c r="D1335">
        <f>YEAR(C1335)</f>
        <v>2015</v>
      </c>
      <c r="E1335">
        <f>MONTH(C1335)</f>
        <v>6</v>
      </c>
      <c r="F1335" t="str">
        <f>TEXT(Table1[[#This Row],[Order Date]],"mmm")</f>
        <v>Jun</v>
      </c>
      <c r="G1335" t="str">
        <f>TEXT(Table1[[#This Row],[Order Date]],"ddd")</f>
        <v>Sat</v>
      </c>
      <c r="H1335" s="1">
        <v>42180</v>
      </c>
      <c r="I1335" t="s">
        <v>22</v>
      </c>
      <c r="J1335" t="s">
        <v>348</v>
      </c>
      <c r="K1335" t="s">
        <v>349</v>
      </c>
      <c r="L1335" t="s">
        <v>40</v>
      </c>
      <c r="M1335" t="s">
        <v>26</v>
      </c>
      <c r="N1335" t="s">
        <v>126</v>
      </c>
      <c r="O1335" t="s">
        <v>42</v>
      </c>
      <c r="P1335">
        <v>94122</v>
      </c>
      <c r="Q1335" t="s">
        <v>43</v>
      </c>
      <c r="R1335" t="s">
        <v>2270</v>
      </c>
      <c r="S1335" t="s">
        <v>31</v>
      </c>
      <c r="T1335" t="s">
        <v>64</v>
      </c>
      <c r="U1335" t="s">
        <v>2271</v>
      </c>
      <c r="V1335" s="3">
        <v>257.64</v>
      </c>
      <c r="W1335">
        <v>6</v>
      </c>
      <c r="X1335" s="2">
        <v>0</v>
      </c>
      <c r="Y1335" s="13">
        <v>100.4796</v>
      </c>
      <c r="Z1335" s="2">
        <f>Y1335/V1335</f>
        <v>0.39</v>
      </c>
    </row>
    <row r="1336" spans="1:26" x14ac:dyDescent="0.25">
      <c r="A1336">
        <v>2746</v>
      </c>
      <c r="B1336" t="s">
        <v>5745</v>
      </c>
      <c r="C1336" s="1">
        <v>42954</v>
      </c>
      <c r="D1336">
        <f>YEAR(C1336)</f>
        <v>2017</v>
      </c>
      <c r="E1336">
        <f>MONTH(C1336)</f>
        <v>8</v>
      </c>
      <c r="F1336" t="str">
        <f>TEXT(Table1[[#This Row],[Order Date]],"mmm")</f>
        <v>Aug</v>
      </c>
      <c r="G1336" t="str">
        <f>TEXT(Table1[[#This Row],[Order Date]],"ddd")</f>
        <v>Mon</v>
      </c>
      <c r="H1336" s="1">
        <v>42958</v>
      </c>
      <c r="I1336" t="s">
        <v>22</v>
      </c>
      <c r="J1336" t="s">
        <v>2045</v>
      </c>
      <c r="K1336" t="s">
        <v>2046</v>
      </c>
      <c r="L1336" t="s">
        <v>25</v>
      </c>
      <c r="M1336" t="s">
        <v>26</v>
      </c>
      <c r="N1336" t="s">
        <v>1504</v>
      </c>
      <c r="O1336" t="s">
        <v>87</v>
      </c>
      <c r="P1336">
        <v>28540</v>
      </c>
      <c r="Q1336" t="s">
        <v>29</v>
      </c>
      <c r="R1336" t="s">
        <v>1569</v>
      </c>
      <c r="S1336" t="s">
        <v>70</v>
      </c>
      <c r="T1336" t="s">
        <v>158</v>
      </c>
      <c r="U1336" t="s">
        <v>1570</v>
      </c>
      <c r="V1336" s="3">
        <v>79.992000000000004</v>
      </c>
      <c r="W1336">
        <v>1</v>
      </c>
      <c r="X1336" s="2">
        <v>0.2</v>
      </c>
      <c r="Y1336" s="13">
        <v>21.997800000000002</v>
      </c>
      <c r="Z1336" s="2">
        <f>Y1336/V1336</f>
        <v>0.27500000000000002</v>
      </c>
    </row>
    <row r="1337" spans="1:26" x14ac:dyDescent="0.25">
      <c r="A1337">
        <v>2747</v>
      </c>
      <c r="B1337" t="s">
        <v>5746</v>
      </c>
      <c r="C1337" s="1">
        <v>41771</v>
      </c>
      <c r="D1337">
        <f>YEAR(C1337)</f>
        <v>2014</v>
      </c>
      <c r="E1337">
        <f>MONTH(C1337)</f>
        <v>5</v>
      </c>
      <c r="F1337" t="str">
        <f>TEXT(Table1[[#This Row],[Order Date]],"mmm")</f>
        <v>May</v>
      </c>
      <c r="G1337" t="str">
        <f>TEXT(Table1[[#This Row],[Order Date]],"ddd")</f>
        <v>Mon</v>
      </c>
      <c r="H1337" s="1">
        <v>41776</v>
      </c>
      <c r="I1337" t="s">
        <v>49</v>
      </c>
      <c r="J1337" t="s">
        <v>3365</v>
      </c>
      <c r="K1337" t="s">
        <v>3366</v>
      </c>
      <c r="L1337" t="s">
        <v>25</v>
      </c>
      <c r="M1337" t="s">
        <v>26</v>
      </c>
      <c r="N1337" t="s">
        <v>606</v>
      </c>
      <c r="O1337" t="s">
        <v>1231</v>
      </c>
      <c r="P1337">
        <v>2038</v>
      </c>
      <c r="Q1337" t="s">
        <v>145</v>
      </c>
      <c r="R1337" t="s">
        <v>2309</v>
      </c>
      <c r="S1337" t="s">
        <v>31</v>
      </c>
      <c r="T1337" t="s">
        <v>55</v>
      </c>
      <c r="U1337" t="s">
        <v>2310</v>
      </c>
      <c r="V1337" s="3">
        <v>700.05600000000004</v>
      </c>
      <c r="W1337">
        <v>3</v>
      </c>
      <c r="X1337" s="2">
        <v>0.3</v>
      </c>
      <c r="Y1337" s="13">
        <v>-130.0104</v>
      </c>
      <c r="Z1337" s="2">
        <f>Y1337/V1337</f>
        <v>-0.18571428571428572</v>
      </c>
    </row>
    <row r="1338" spans="1:26" x14ac:dyDescent="0.25">
      <c r="A1338">
        <v>2748</v>
      </c>
      <c r="B1338" t="s">
        <v>5747</v>
      </c>
      <c r="C1338" s="1">
        <v>42330</v>
      </c>
      <c r="D1338">
        <f>YEAR(C1338)</f>
        <v>2015</v>
      </c>
      <c r="E1338">
        <f>MONTH(C1338)</f>
        <v>11</v>
      </c>
      <c r="F1338" t="str">
        <f>TEXT(Table1[[#This Row],[Order Date]],"mmm")</f>
        <v>Nov</v>
      </c>
      <c r="G1338" t="str">
        <f>TEXT(Table1[[#This Row],[Order Date]],"ddd")</f>
        <v>Sun</v>
      </c>
      <c r="H1338" s="1">
        <v>42334</v>
      </c>
      <c r="I1338" t="s">
        <v>49</v>
      </c>
      <c r="J1338" t="s">
        <v>3261</v>
      </c>
      <c r="K1338" t="s">
        <v>3262</v>
      </c>
      <c r="L1338" t="s">
        <v>101</v>
      </c>
      <c r="M1338" t="s">
        <v>26</v>
      </c>
      <c r="N1338" t="s">
        <v>5748</v>
      </c>
      <c r="O1338" t="s">
        <v>103</v>
      </c>
      <c r="P1338">
        <v>75034</v>
      </c>
      <c r="Q1338" t="s">
        <v>104</v>
      </c>
      <c r="R1338" t="s">
        <v>5749</v>
      </c>
      <c r="S1338" t="s">
        <v>70</v>
      </c>
      <c r="T1338" t="s">
        <v>158</v>
      </c>
      <c r="U1338" t="s">
        <v>5750</v>
      </c>
      <c r="V1338" s="3">
        <v>27.167999999999999</v>
      </c>
      <c r="W1338">
        <v>4</v>
      </c>
      <c r="X1338" s="2">
        <v>0.2</v>
      </c>
      <c r="Y1338" s="13">
        <v>-1.3584000000000001</v>
      </c>
      <c r="Z1338" s="2">
        <f>Y1338/V1338</f>
        <v>-0.05</v>
      </c>
    </row>
    <row r="1339" spans="1:26" x14ac:dyDescent="0.25">
      <c r="A1339">
        <v>2749</v>
      </c>
      <c r="B1339" t="s">
        <v>5751</v>
      </c>
      <c r="C1339" s="1">
        <v>42342</v>
      </c>
      <c r="D1339">
        <f>YEAR(C1339)</f>
        <v>2015</v>
      </c>
      <c r="E1339">
        <f>MONTH(C1339)</f>
        <v>12</v>
      </c>
      <c r="F1339" t="str">
        <f>TEXT(Table1[[#This Row],[Order Date]],"mmm")</f>
        <v>Dec</v>
      </c>
      <c r="G1339" t="str">
        <f>TEXT(Table1[[#This Row],[Order Date]],"ddd")</f>
        <v>Fri</v>
      </c>
      <c r="H1339" s="1">
        <v>42346</v>
      </c>
      <c r="I1339" t="s">
        <v>49</v>
      </c>
      <c r="J1339" t="s">
        <v>5752</v>
      </c>
      <c r="K1339" t="s">
        <v>5753</v>
      </c>
      <c r="L1339" t="s">
        <v>25</v>
      </c>
      <c r="M1339" t="s">
        <v>26</v>
      </c>
      <c r="N1339" t="s">
        <v>5505</v>
      </c>
      <c r="O1339" t="s">
        <v>53</v>
      </c>
      <c r="P1339">
        <v>32303</v>
      </c>
      <c r="Q1339" t="s">
        <v>29</v>
      </c>
      <c r="R1339" t="s">
        <v>5249</v>
      </c>
      <c r="S1339" t="s">
        <v>45</v>
      </c>
      <c r="T1339" t="s">
        <v>74</v>
      </c>
      <c r="U1339" t="s">
        <v>5250</v>
      </c>
      <c r="V1339" s="3">
        <v>8.2260000000000009</v>
      </c>
      <c r="W1339">
        <v>3</v>
      </c>
      <c r="X1339" s="2">
        <v>0.7</v>
      </c>
      <c r="Y1339" s="13">
        <v>-6.0324</v>
      </c>
      <c r="Z1339" s="2">
        <f>Y1339/V1339</f>
        <v>-0.73333333333333328</v>
      </c>
    </row>
    <row r="1340" spans="1:26" x14ac:dyDescent="0.25">
      <c r="A1340">
        <v>2750</v>
      </c>
      <c r="B1340" t="s">
        <v>5754</v>
      </c>
      <c r="C1340" s="1">
        <v>41798</v>
      </c>
      <c r="D1340">
        <f>YEAR(C1340)</f>
        <v>2014</v>
      </c>
      <c r="E1340">
        <f>MONTH(C1340)</f>
        <v>6</v>
      </c>
      <c r="F1340" t="str">
        <f>TEXT(Table1[[#This Row],[Order Date]],"mmm")</f>
        <v>Jun</v>
      </c>
      <c r="G1340" t="str">
        <f>TEXT(Table1[[#This Row],[Order Date]],"ddd")</f>
        <v>Sun</v>
      </c>
      <c r="H1340" s="1">
        <v>41804</v>
      </c>
      <c r="I1340" t="s">
        <v>49</v>
      </c>
      <c r="J1340" t="s">
        <v>1919</v>
      </c>
      <c r="K1340" t="s">
        <v>1920</v>
      </c>
      <c r="L1340" t="s">
        <v>25</v>
      </c>
      <c r="M1340" t="s">
        <v>26</v>
      </c>
      <c r="N1340" t="s">
        <v>94</v>
      </c>
      <c r="O1340" t="s">
        <v>95</v>
      </c>
      <c r="P1340">
        <v>98115</v>
      </c>
      <c r="Q1340" t="s">
        <v>43</v>
      </c>
      <c r="R1340" t="s">
        <v>5755</v>
      </c>
      <c r="S1340" t="s">
        <v>31</v>
      </c>
      <c r="T1340" t="s">
        <v>35</v>
      </c>
      <c r="U1340" t="s">
        <v>5756</v>
      </c>
      <c r="V1340" s="3">
        <v>585.55200000000002</v>
      </c>
      <c r="W1340">
        <v>3</v>
      </c>
      <c r="X1340" s="2">
        <v>0.2</v>
      </c>
      <c r="Y1340" s="13">
        <v>73.194000000000003</v>
      </c>
      <c r="Z1340" s="2">
        <f>Y1340/V1340</f>
        <v>0.125</v>
      </c>
    </row>
    <row r="1341" spans="1:26" x14ac:dyDescent="0.25">
      <c r="A1341">
        <v>2751</v>
      </c>
      <c r="B1341" t="s">
        <v>5757</v>
      </c>
      <c r="C1341" s="1">
        <v>41859</v>
      </c>
      <c r="D1341">
        <f>YEAR(C1341)</f>
        <v>2014</v>
      </c>
      <c r="E1341">
        <f>MONTH(C1341)</f>
        <v>8</v>
      </c>
      <c r="F1341" t="str">
        <f>TEXT(Table1[[#This Row],[Order Date]],"mmm")</f>
        <v>Aug</v>
      </c>
      <c r="G1341" t="str">
        <f>TEXT(Table1[[#This Row],[Order Date]],"ddd")</f>
        <v>Fri</v>
      </c>
      <c r="H1341" s="1">
        <v>41862</v>
      </c>
      <c r="I1341" t="s">
        <v>22</v>
      </c>
      <c r="J1341" t="s">
        <v>5312</v>
      </c>
      <c r="K1341" t="s">
        <v>5313</v>
      </c>
      <c r="L1341" t="s">
        <v>25</v>
      </c>
      <c r="M1341" t="s">
        <v>26</v>
      </c>
      <c r="N1341" t="s">
        <v>5758</v>
      </c>
      <c r="O1341" t="s">
        <v>42</v>
      </c>
      <c r="P1341">
        <v>95687</v>
      </c>
      <c r="Q1341" t="s">
        <v>43</v>
      </c>
      <c r="R1341" t="s">
        <v>5759</v>
      </c>
      <c r="S1341" t="s">
        <v>45</v>
      </c>
      <c r="T1341" t="s">
        <v>58</v>
      </c>
      <c r="U1341" t="s">
        <v>5760</v>
      </c>
      <c r="V1341" s="3">
        <v>423.28</v>
      </c>
      <c r="W1341">
        <v>11</v>
      </c>
      <c r="X1341" s="2">
        <v>0</v>
      </c>
      <c r="Y1341" s="13">
        <v>110.0528</v>
      </c>
      <c r="Z1341" s="2">
        <f>Y1341/V1341</f>
        <v>0.26</v>
      </c>
    </row>
    <row r="1342" spans="1:26" x14ac:dyDescent="0.25">
      <c r="A1342">
        <v>2752</v>
      </c>
      <c r="B1342" t="s">
        <v>5761</v>
      </c>
      <c r="C1342" s="1">
        <v>41785</v>
      </c>
      <c r="D1342">
        <f>YEAR(C1342)</f>
        <v>2014</v>
      </c>
      <c r="E1342">
        <f>MONTH(C1342)</f>
        <v>5</v>
      </c>
      <c r="F1342" t="str">
        <f>TEXT(Table1[[#This Row],[Order Date]],"mmm")</f>
        <v>May</v>
      </c>
      <c r="G1342" t="str">
        <f>TEXT(Table1[[#This Row],[Order Date]],"ddd")</f>
        <v>Mon</v>
      </c>
      <c r="H1342" s="1">
        <v>41789</v>
      </c>
      <c r="I1342" t="s">
        <v>49</v>
      </c>
      <c r="J1342" t="s">
        <v>4268</v>
      </c>
      <c r="K1342" t="s">
        <v>4269</v>
      </c>
      <c r="L1342" t="s">
        <v>25</v>
      </c>
      <c r="M1342" t="s">
        <v>26</v>
      </c>
      <c r="N1342" t="s">
        <v>41</v>
      </c>
      <c r="O1342" t="s">
        <v>42</v>
      </c>
      <c r="P1342">
        <v>90008</v>
      </c>
      <c r="Q1342" t="s">
        <v>43</v>
      </c>
      <c r="R1342" t="s">
        <v>4505</v>
      </c>
      <c r="S1342" t="s">
        <v>31</v>
      </c>
      <c r="T1342" t="s">
        <v>35</v>
      </c>
      <c r="U1342" t="s">
        <v>4506</v>
      </c>
      <c r="V1342" s="3">
        <v>225.29599999999999</v>
      </c>
      <c r="W1342">
        <v>2</v>
      </c>
      <c r="X1342" s="2">
        <v>0.2</v>
      </c>
      <c r="Y1342" s="13">
        <v>22.529599999999999</v>
      </c>
      <c r="Z1342" s="2">
        <f>Y1342/V1342</f>
        <v>9.9999999999999992E-2</v>
      </c>
    </row>
    <row r="1343" spans="1:26" x14ac:dyDescent="0.25">
      <c r="A1343">
        <v>2753</v>
      </c>
      <c r="B1343" t="s">
        <v>5762</v>
      </c>
      <c r="C1343" s="1">
        <v>42111</v>
      </c>
      <c r="D1343">
        <f>YEAR(C1343)</f>
        <v>2015</v>
      </c>
      <c r="E1343">
        <f>MONTH(C1343)</f>
        <v>4</v>
      </c>
      <c r="F1343" t="str">
        <f>TEXT(Table1[[#This Row],[Order Date]],"mmm")</f>
        <v>Apr</v>
      </c>
      <c r="G1343" t="str">
        <f>TEXT(Table1[[#This Row],[Order Date]],"ddd")</f>
        <v>Fri</v>
      </c>
      <c r="H1343" s="1">
        <v>42115</v>
      </c>
      <c r="I1343" t="s">
        <v>49</v>
      </c>
      <c r="J1343" t="s">
        <v>5763</v>
      </c>
      <c r="K1343" t="s">
        <v>5764</v>
      </c>
      <c r="L1343" t="s">
        <v>25</v>
      </c>
      <c r="M1343" t="s">
        <v>26</v>
      </c>
      <c r="N1343" t="s">
        <v>126</v>
      </c>
      <c r="O1343" t="s">
        <v>42</v>
      </c>
      <c r="P1343">
        <v>94122</v>
      </c>
      <c r="Q1343" t="s">
        <v>43</v>
      </c>
      <c r="R1343" t="s">
        <v>4120</v>
      </c>
      <c r="S1343" t="s">
        <v>45</v>
      </c>
      <c r="T1343" t="s">
        <v>67</v>
      </c>
      <c r="U1343" t="s">
        <v>4121</v>
      </c>
      <c r="V1343" s="3">
        <v>5.56</v>
      </c>
      <c r="W1343">
        <v>2</v>
      </c>
      <c r="X1343" s="2">
        <v>0</v>
      </c>
      <c r="Y1343" s="13">
        <v>2.2240000000000002</v>
      </c>
      <c r="Z1343" s="2">
        <f>Y1343/V1343</f>
        <v>0.40000000000000008</v>
      </c>
    </row>
    <row r="1344" spans="1:26" x14ac:dyDescent="0.25">
      <c r="A1344">
        <v>2758</v>
      </c>
      <c r="B1344" t="s">
        <v>5765</v>
      </c>
      <c r="C1344" s="1">
        <v>42532</v>
      </c>
      <c r="D1344">
        <f>YEAR(C1344)</f>
        <v>2016</v>
      </c>
      <c r="E1344">
        <f>MONTH(C1344)</f>
        <v>6</v>
      </c>
      <c r="F1344" t="str">
        <f>TEXT(Table1[[#This Row],[Order Date]],"mmm")</f>
        <v>Jun</v>
      </c>
      <c r="G1344" t="str">
        <f>TEXT(Table1[[#This Row],[Order Date]],"ddd")</f>
        <v>Sat</v>
      </c>
      <c r="H1344" s="1">
        <v>42534</v>
      </c>
      <c r="I1344" t="s">
        <v>22</v>
      </c>
      <c r="J1344" t="s">
        <v>2454</v>
      </c>
      <c r="K1344" t="s">
        <v>2455</v>
      </c>
      <c r="L1344" t="s">
        <v>25</v>
      </c>
      <c r="M1344" t="s">
        <v>26</v>
      </c>
      <c r="N1344" t="s">
        <v>263</v>
      </c>
      <c r="O1344" t="s">
        <v>264</v>
      </c>
      <c r="P1344">
        <v>10035</v>
      </c>
      <c r="Q1344" t="s">
        <v>145</v>
      </c>
      <c r="R1344" t="s">
        <v>2526</v>
      </c>
      <c r="S1344" t="s">
        <v>70</v>
      </c>
      <c r="T1344" t="s">
        <v>158</v>
      </c>
      <c r="U1344" t="s">
        <v>2527</v>
      </c>
      <c r="V1344" s="3">
        <v>239.97</v>
      </c>
      <c r="W1344">
        <v>3</v>
      </c>
      <c r="X1344" s="2">
        <v>0</v>
      </c>
      <c r="Y1344" s="13">
        <v>71.991</v>
      </c>
      <c r="Z1344" s="2">
        <f>Y1344/V1344</f>
        <v>0.3</v>
      </c>
    </row>
    <row r="1345" spans="1:26" x14ac:dyDescent="0.25">
      <c r="A1345">
        <v>2759</v>
      </c>
      <c r="B1345" t="s">
        <v>5766</v>
      </c>
      <c r="C1345" s="1">
        <v>42440</v>
      </c>
      <c r="D1345">
        <f>YEAR(C1345)</f>
        <v>2016</v>
      </c>
      <c r="E1345">
        <f>MONTH(C1345)</f>
        <v>3</v>
      </c>
      <c r="F1345" t="str">
        <f>TEXT(Table1[[#This Row],[Order Date]],"mmm")</f>
        <v>Mar</v>
      </c>
      <c r="G1345" t="str">
        <f>TEXT(Table1[[#This Row],[Order Date]],"ddd")</f>
        <v>Fri</v>
      </c>
      <c r="H1345" s="1">
        <v>42444</v>
      </c>
      <c r="I1345" t="s">
        <v>49</v>
      </c>
      <c r="J1345" t="s">
        <v>5767</v>
      </c>
      <c r="K1345" t="s">
        <v>5768</v>
      </c>
      <c r="L1345" t="s">
        <v>101</v>
      </c>
      <c r="M1345" t="s">
        <v>26</v>
      </c>
      <c r="N1345" t="s">
        <v>490</v>
      </c>
      <c r="O1345" t="s">
        <v>1258</v>
      </c>
      <c r="P1345">
        <v>31907</v>
      </c>
      <c r="Q1345" t="s">
        <v>29</v>
      </c>
      <c r="R1345" t="s">
        <v>3855</v>
      </c>
      <c r="S1345" t="s">
        <v>31</v>
      </c>
      <c r="T1345" t="s">
        <v>64</v>
      </c>
      <c r="U1345" t="s">
        <v>5620</v>
      </c>
      <c r="V1345" s="3">
        <v>76.92</v>
      </c>
      <c r="W1345">
        <v>4</v>
      </c>
      <c r="X1345" s="2">
        <v>0</v>
      </c>
      <c r="Y1345" s="13">
        <v>31.537199999999999</v>
      </c>
      <c r="Z1345" s="2">
        <f>Y1345/V1345</f>
        <v>0.41</v>
      </c>
    </row>
    <row r="1346" spans="1:26" x14ac:dyDescent="0.25">
      <c r="A1346">
        <v>2761</v>
      </c>
      <c r="B1346" t="s">
        <v>5769</v>
      </c>
      <c r="C1346" s="1">
        <v>41785</v>
      </c>
      <c r="D1346">
        <f>YEAR(C1346)</f>
        <v>2014</v>
      </c>
      <c r="E1346">
        <f>MONTH(C1346)</f>
        <v>5</v>
      </c>
      <c r="F1346" t="str">
        <f>TEXT(Table1[[#This Row],[Order Date]],"mmm")</f>
        <v>May</v>
      </c>
      <c r="G1346" t="str">
        <f>TEXT(Table1[[#This Row],[Order Date]],"ddd")</f>
        <v>Mon</v>
      </c>
      <c r="H1346" s="1">
        <v>41788</v>
      </c>
      <c r="I1346" t="s">
        <v>185</v>
      </c>
      <c r="J1346" t="s">
        <v>5770</v>
      </c>
      <c r="K1346" t="s">
        <v>5771</v>
      </c>
      <c r="L1346" t="s">
        <v>101</v>
      </c>
      <c r="M1346" t="s">
        <v>26</v>
      </c>
      <c r="N1346" t="s">
        <v>3561</v>
      </c>
      <c r="O1346" t="s">
        <v>120</v>
      </c>
      <c r="P1346">
        <v>84107</v>
      </c>
      <c r="Q1346" t="s">
        <v>43</v>
      </c>
      <c r="R1346" t="s">
        <v>1422</v>
      </c>
      <c r="S1346" t="s">
        <v>45</v>
      </c>
      <c r="T1346" t="s">
        <v>89</v>
      </c>
      <c r="U1346" t="s">
        <v>1423</v>
      </c>
      <c r="V1346" s="3">
        <v>48.4</v>
      </c>
      <c r="W1346">
        <v>5</v>
      </c>
      <c r="X1346" s="2">
        <v>0</v>
      </c>
      <c r="Y1346" s="13">
        <v>23.231999999999999</v>
      </c>
      <c r="Z1346" s="2">
        <f>Y1346/V1346</f>
        <v>0.48</v>
      </c>
    </row>
    <row r="1347" spans="1:26" x14ac:dyDescent="0.25">
      <c r="A1347">
        <v>2762</v>
      </c>
      <c r="B1347" t="s">
        <v>5772</v>
      </c>
      <c r="C1347" s="1">
        <v>43020</v>
      </c>
      <c r="D1347">
        <f>YEAR(C1347)</f>
        <v>2017</v>
      </c>
      <c r="E1347">
        <f>MONTH(C1347)</f>
        <v>10</v>
      </c>
      <c r="F1347" t="str">
        <f>TEXT(Table1[[#This Row],[Order Date]],"mmm")</f>
        <v>Oct</v>
      </c>
      <c r="G1347" t="str">
        <f>TEXT(Table1[[#This Row],[Order Date]],"ddd")</f>
        <v>Thu</v>
      </c>
      <c r="H1347" s="1">
        <v>43022</v>
      </c>
      <c r="I1347" t="s">
        <v>185</v>
      </c>
      <c r="J1347" t="s">
        <v>630</v>
      </c>
      <c r="K1347" t="s">
        <v>631</v>
      </c>
      <c r="L1347" t="s">
        <v>101</v>
      </c>
      <c r="M1347" t="s">
        <v>26</v>
      </c>
      <c r="N1347" t="s">
        <v>126</v>
      </c>
      <c r="O1347" t="s">
        <v>42</v>
      </c>
      <c r="P1347">
        <v>94110</v>
      </c>
      <c r="Q1347" t="s">
        <v>43</v>
      </c>
      <c r="R1347" t="s">
        <v>5773</v>
      </c>
      <c r="S1347" t="s">
        <v>70</v>
      </c>
      <c r="T1347" t="s">
        <v>158</v>
      </c>
      <c r="U1347" t="s">
        <v>5774</v>
      </c>
      <c r="V1347" s="3">
        <v>0.99</v>
      </c>
      <c r="W1347">
        <v>1</v>
      </c>
      <c r="X1347" s="2">
        <v>0</v>
      </c>
      <c r="Y1347" s="13">
        <v>0.43559999999999999</v>
      </c>
      <c r="Z1347" s="2">
        <f>Y1347/V1347</f>
        <v>0.44</v>
      </c>
    </row>
    <row r="1348" spans="1:26" x14ac:dyDescent="0.25">
      <c r="A1348">
        <v>2764</v>
      </c>
      <c r="B1348" t="s">
        <v>5775</v>
      </c>
      <c r="C1348" s="1">
        <v>42908</v>
      </c>
      <c r="D1348">
        <f>YEAR(C1348)</f>
        <v>2017</v>
      </c>
      <c r="E1348">
        <f>MONTH(C1348)</f>
        <v>6</v>
      </c>
      <c r="F1348" t="str">
        <f>TEXT(Table1[[#This Row],[Order Date]],"mmm")</f>
        <v>Jun</v>
      </c>
      <c r="G1348" t="str">
        <f>TEXT(Table1[[#This Row],[Order Date]],"ddd")</f>
        <v>Thu</v>
      </c>
      <c r="H1348" s="1">
        <v>42914</v>
      </c>
      <c r="I1348" t="s">
        <v>49</v>
      </c>
      <c r="J1348" t="s">
        <v>3950</v>
      </c>
      <c r="K1348" t="s">
        <v>3951</v>
      </c>
      <c r="L1348" t="s">
        <v>101</v>
      </c>
      <c r="M1348" t="s">
        <v>26</v>
      </c>
      <c r="N1348" t="s">
        <v>143</v>
      </c>
      <c r="O1348" t="s">
        <v>144</v>
      </c>
      <c r="P1348">
        <v>19140</v>
      </c>
      <c r="Q1348" t="s">
        <v>145</v>
      </c>
      <c r="R1348" t="s">
        <v>5776</v>
      </c>
      <c r="S1348" t="s">
        <v>45</v>
      </c>
      <c r="T1348" t="s">
        <v>74</v>
      </c>
      <c r="U1348" t="s">
        <v>5777</v>
      </c>
      <c r="V1348" s="3">
        <v>10.332000000000001</v>
      </c>
      <c r="W1348">
        <v>3</v>
      </c>
      <c r="X1348" s="2">
        <v>0.7</v>
      </c>
      <c r="Y1348" s="13">
        <v>-7.5768000000000004</v>
      </c>
      <c r="Z1348" s="2">
        <f>Y1348/V1348</f>
        <v>-0.73333333333333328</v>
      </c>
    </row>
    <row r="1349" spans="1:26" x14ac:dyDescent="0.25">
      <c r="A1349">
        <v>2767</v>
      </c>
      <c r="B1349" t="s">
        <v>5780</v>
      </c>
      <c r="C1349" s="1">
        <v>42750</v>
      </c>
      <c r="D1349">
        <f>YEAR(C1349)</f>
        <v>2017</v>
      </c>
      <c r="E1349">
        <f>MONTH(C1349)</f>
        <v>1</v>
      </c>
      <c r="F1349" t="str">
        <f>TEXT(Table1[[#This Row],[Order Date]],"mmm")</f>
        <v>Jan</v>
      </c>
      <c r="G1349" t="str">
        <f>TEXT(Table1[[#This Row],[Order Date]],"ddd")</f>
        <v>Sun</v>
      </c>
      <c r="H1349" s="1">
        <v>42753</v>
      </c>
      <c r="I1349" t="s">
        <v>185</v>
      </c>
      <c r="J1349" t="s">
        <v>2884</v>
      </c>
      <c r="K1349" t="s">
        <v>2885</v>
      </c>
      <c r="L1349" t="s">
        <v>25</v>
      </c>
      <c r="M1349" t="s">
        <v>26</v>
      </c>
      <c r="N1349" t="s">
        <v>143</v>
      </c>
      <c r="O1349" t="s">
        <v>144</v>
      </c>
      <c r="P1349">
        <v>19134</v>
      </c>
      <c r="Q1349" t="s">
        <v>145</v>
      </c>
      <c r="R1349" t="s">
        <v>5781</v>
      </c>
      <c r="S1349" t="s">
        <v>45</v>
      </c>
      <c r="T1349" t="s">
        <v>77</v>
      </c>
      <c r="U1349" t="s">
        <v>5782</v>
      </c>
      <c r="V1349" s="3">
        <v>34.384</v>
      </c>
      <c r="W1349">
        <v>1</v>
      </c>
      <c r="X1349" s="2">
        <v>0.2</v>
      </c>
      <c r="Y1349" s="13">
        <v>3.8681999999999999</v>
      </c>
      <c r="Z1349" s="2">
        <f>Y1349/V1349</f>
        <v>0.11249999999999999</v>
      </c>
    </row>
    <row r="1350" spans="1:26" x14ac:dyDescent="0.25">
      <c r="A1350">
        <v>2769</v>
      </c>
      <c r="B1350" t="s">
        <v>5783</v>
      </c>
      <c r="C1350" s="1">
        <v>42096</v>
      </c>
      <c r="D1350">
        <f>YEAR(C1350)</f>
        <v>2015</v>
      </c>
      <c r="E1350">
        <f>MONTH(C1350)</f>
        <v>4</v>
      </c>
      <c r="F1350" t="str">
        <f>TEXT(Table1[[#This Row],[Order Date]],"mmm")</f>
        <v>Apr</v>
      </c>
      <c r="G1350" t="str">
        <f>TEXT(Table1[[#This Row],[Order Date]],"ddd")</f>
        <v>Thu</v>
      </c>
      <c r="H1350" s="1">
        <v>42101</v>
      </c>
      <c r="I1350" t="s">
        <v>49</v>
      </c>
      <c r="J1350" t="s">
        <v>5784</v>
      </c>
      <c r="K1350" t="s">
        <v>5785</v>
      </c>
      <c r="L1350" t="s">
        <v>25</v>
      </c>
      <c r="M1350" t="s">
        <v>26</v>
      </c>
      <c r="N1350" t="s">
        <v>808</v>
      </c>
      <c r="O1350" t="s">
        <v>103</v>
      </c>
      <c r="P1350">
        <v>75220</v>
      </c>
      <c r="Q1350" t="s">
        <v>104</v>
      </c>
      <c r="R1350" t="s">
        <v>5786</v>
      </c>
      <c r="S1350" t="s">
        <v>45</v>
      </c>
      <c r="T1350" t="s">
        <v>77</v>
      </c>
      <c r="U1350" t="s">
        <v>5787</v>
      </c>
      <c r="V1350" s="3">
        <v>32.192</v>
      </c>
      <c r="W1350">
        <v>2</v>
      </c>
      <c r="X1350" s="2">
        <v>0.8</v>
      </c>
      <c r="Y1350" s="13">
        <v>-80.48</v>
      </c>
      <c r="Z1350" s="2">
        <f>Y1350/V1350</f>
        <v>-2.5</v>
      </c>
    </row>
    <row r="1351" spans="1:26" x14ac:dyDescent="0.25">
      <c r="A1351">
        <v>2772</v>
      </c>
      <c r="B1351" t="s">
        <v>5788</v>
      </c>
      <c r="C1351" s="1">
        <v>42616</v>
      </c>
      <c r="D1351">
        <f>YEAR(C1351)</f>
        <v>2016</v>
      </c>
      <c r="E1351">
        <f>MONTH(C1351)</f>
        <v>9</v>
      </c>
      <c r="F1351" t="str">
        <f>TEXT(Table1[[#This Row],[Order Date]],"mmm")</f>
        <v>Sep</v>
      </c>
      <c r="G1351" t="str">
        <f>TEXT(Table1[[#This Row],[Order Date]],"ddd")</f>
        <v>Sat</v>
      </c>
      <c r="H1351" s="1">
        <v>42623</v>
      </c>
      <c r="I1351" t="s">
        <v>49</v>
      </c>
      <c r="J1351" t="s">
        <v>3008</v>
      </c>
      <c r="K1351" t="s">
        <v>3009</v>
      </c>
      <c r="L1351" t="s">
        <v>25</v>
      </c>
      <c r="M1351" t="s">
        <v>26</v>
      </c>
      <c r="N1351" t="s">
        <v>5789</v>
      </c>
      <c r="O1351" t="s">
        <v>113</v>
      </c>
      <c r="P1351">
        <v>53186</v>
      </c>
      <c r="Q1351" t="s">
        <v>104</v>
      </c>
      <c r="R1351" t="s">
        <v>1465</v>
      </c>
      <c r="S1351" t="s">
        <v>45</v>
      </c>
      <c r="T1351" t="s">
        <v>58</v>
      </c>
      <c r="U1351" t="s">
        <v>1466</v>
      </c>
      <c r="V1351" s="3">
        <v>54.5</v>
      </c>
      <c r="W1351">
        <v>5</v>
      </c>
      <c r="X1351" s="2">
        <v>0</v>
      </c>
      <c r="Y1351" s="13">
        <v>14.17</v>
      </c>
      <c r="Z1351" s="2">
        <f>Y1351/V1351</f>
        <v>0.26</v>
      </c>
    </row>
    <row r="1352" spans="1:26" x14ac:dyDescent="0.25">
      <c r="A1352">
        <v>2773</v>
      </c>
      <c r="B1352" t="s">
        <v>5790</v>
      </c>
      <c r="C1352" s="1">
        <v>43079</v>
      </c>
      <c r="D1352">
        <f>YEAR(C1352)</f>
        <v>2017</v>
      </c>
      <c r="E1352">
        <f>MONTH(C1352)</f>
        <v>12</v>
      </c>
      <c r="F1352" t="str">
        <f>TEXT(Table1[[#This Row],[Order Date]],"mmm")</f>
        <v>Dec</v>
      </c>
      <c r="G1352" t="str">
        <f>TEXT(Table1[[#This Row],[Order Date]],"ddd")</f>
        <v>Sun</v>
      </c>
      <c r="H1352" s="1">
        <v>43081</v>
      </c>
      <c r="I1352" t="s">
        <v>185</v>
      </c>
      <c r="J1352" t="s">
        <v>4444</v>
      </c>
      <c r="K1352" t="s">
        <v>4445</v>
      </c>
      <c r="L1352" t="s">
        <v>25</v>
      </c>
      <c r="M1352" t="s">
        <v>26</v>
      </c>
      <c r="N1352" t="s">
        <v>52</v>
      </c>
      <c r="O1352" t="s">
        <v>53</v>
      </c>
      <c r="P1352">
        <v>33311</v>
      </c>
      <c r="Q1352" t="s">
        <v>29</v>
      </c>
      <c r="R1352" t="s">
        <v>2835</v>
      </c>
      <c r="S1352" t="s">
        <v>31</v>
      </c>
      <c r="T1352" t="s">
        <v>64</v>
      </c>
      <c r="U1352" t="s">
        <v>916</v>
      </c>
      <c r="V1352" s="3">
        <v>19.103999999999999</v>
      </c>
      <c r="W1352">
        <v>3</v>
      </c>
      <c r="X1352" s="2">
        <v>0.2</v>
      </c>
      <c r="Y1352" s="13">
        <v>5.7312000000000003</v>
      </c>
      <c r="Z1352" s="2">
        <f>Y1352/V1352</f>
        <v>0.30000000000000004</v>
      </c>
    </row>
    <row r="1353" spans="1:26" x14ac:dyDescent="0.25">
      <c r="A1353">
        <v>2774</v>
      </c>
      <c r="B1353" t="s">
        <v>5791</v>
      </c>
      <c r="C1353" s="1">
        <v>42696</v>
      </c>
      <c r="D1353">
        <f>YEAR(C1353)</f>
        <v>2016</v>
      </c>
      <c r="E1353">
        <f>MONTH(C1353)</f>
        <v>11</v>
      </c>
      <c r="F1353" t="str">
        <f>TEXT(Table1[[#This Row],[Order Date]],"mmm")</f>
        <v>Nov</v>
      </c>
      <c r="G1353" t="str">
        <f>TEXT(Table1[[#This Row],[Order Date]],"ddd")</f>
        <v>Tue</v>
      </c>
      <c r="H1353" s="1">
        <v>42700</v>
      </c>
      <c r="I1353" t="s">
        <v>49</v>
      </c>
      <c r="J1353" t="s">
        <v>2920</v>
      </c>
      <c r="K1353" t="s">
        <v>2921</v>
      </c>
      <c r="L1353" t="s">
        <v>25</v>
      </c>
      <c r="M1353" t="s">
        <v>26</v>
      </c>
      <c r="N1353" t="s">
        <v>873</v>
      </c>
      <c r="O1353" t="s">
        <v>235</v>
      </c>
      <c r="P1353">
        <v>48205</v>
      </c>
      <c r="Q1353" t="s">
        <v>104</v>
      </c>
      <c r="R1353" t="s">
        <v>407</v>
      </c>
      <c r="S1353" t="s">
        <v>45</v>
      </c>
      <c r="T1353" t="s">
        <v>74</v>
      </c>
      <c r="U1353" t="s">
        <v>408</v>
      </c>
      <c r="V1353" s="3">
        <v>49.44</v>
      </c>
      <c r="W1353">
        <v>3</v>
      </c>
      <c r="X1353" s="2">
        <v>0</v>
      </c>
      <c r="Y1353" s="13">
        <v>24.2256</v>
      </c>
      <c r="Z1353" s="2">
        <f>Y1353/V1353</f>
        <v>0.49000000000000005</v>
      </c>
    </row>
    <row r="1354" spans="1:26" x14ac:dyDescent="0.25">
      <c r="A1354">
        <v>2775</v>
      </c>
      <c r="B1354" t="s">
        <v>5792</v>
      </c>
      <c r="C1354" s="1">
        <v>43050</v>
      </c>
      <c r="D1354">
        <f>YEAR(C1354)</f>
        <v>2017</v>
      </c>
      <c r="E1354">
        <f>MONTH(C1354)</f>
        <v>11</v>
      </c>
      <c r="F1354" t="str">
        <f>TEXT(Table1[[#This Row],[Order Date]],"mmm")</f>
        <v>Nov</v>
      </c>
      <c r="G1354" t="str">
        <f>TEXT(Table1[[#This Row],[Order Date]],"ddd")</f>
        <v>Sat</v>
      </c>
      <c r="H1354" s="1">
        <v>43057</v>
      </c>
      <c r="I1354" t="s">
        <v>49</v>
      </c>
      <c r="J1354" t="s">
        <v>4368</v>
      </c>
      <c r="K1354" t="s">
        <v>4369</v>
      </c>
      <c r="L1354" t="s">
        <v>101</v>
      </c>
      <c r="M1354" t="s">
        <v>26</v>
      </c>
      <c r="N1354" t="s">
        <v>311</v>
      </c>
      <c r="O1354" t="s">
        <v>491</v>
      </c>
      <c r="P1354">
        <v>45503</v>
      </c>
      <c r="Q1354" t="s">
        <v>145</v>
      </c>
      <c r="R1354" t="s">
        <v>1898</v>
      </c>
      <c r="S1354" t="s">
        <v>45</v>
      </c>
      <c r="T1354" t="s">
        <v>89</v>
      </c>
      <c r="U1354" t="s">
        <v>1899</v>
      </c>
      <c r="V1354" s="3">
        <v>10.368</v>
      </c>
      <c r="W1354">
        <v>2</v>
      </c>
      <c r="X1354" s="2">
        <v>0.2</v>
      </c>
      <c r="Y1354" s="13">
        <v>3.6288</v>
      </c>
      <c r="Z1354" s="2">
        <f>Y1354/V1354</f>
        <v>0.35</v>
      </c>
    </row>
    <row r="1355" spans="1:26" x14ac:dyDescent="0.25">
      <c r="A1355">
        <v>2776</v>
      </c>
      <c r="B1355" t="s">
        <v>5793</v>
      </c>
      <c r="C1355" s="1">
        <v>42664</v>
      </c>
      <c r="D1355">
        <f>YEAR(C1355)</f>
        <v>2016</v>
      </c>
      <c r="E1355">
        <f>MONTH(C1355)</f>
        <v>10</v>
      </c>
      <c r="F1355" t="str">
        <f>TEXT(Table1[[#This Row],[Order Date]],"mmm")</f>
        <v>Oct</v>
      </c>
      <c r="G1355" t="str">
        <f>TEXT(Table1[[#This Row],[Order Date]],"ddd")</f>
        <v>Fri</v>
      </c>
      <c r="H1355" s="1">
        <v>42668</v>
      </c>
      <c r="I1355" t="s">
        <v>49</v>
      </c>
      <c r="J1355" t="s">
        <v>325</v>
      </c>
      <c r="K1355" t="s">
        <v>326</v>
      </c>
      <c r="L1355" t="s">
        <v>25</v>
      </c>
      <c r="M1355" t="s">
        <v>26</v>
      </c>
      <c r="N1355" t="s">
        <v>941</v>
      </c>
      <c r="O1355" t="s">
        <v>42</v>
      </c>
      <c r="P1355">
        <v>92037</v>
      </c>
      <c r="Q1355" t="s">
        <v>43</v>
      </c>
      <c r="R1355" t="s">
        <v>954</v>
      </c>
      <c r="S1355" t="s">
        <v>45</v>
      </c>
      <c r="T1355" t="s">
        <v>58</v>
      </c>
      <c r="U1355" t="s">
        <v>955</v>
      </c>
      <c r="V1355" s="3">
        <v>154.44</v>
      </c>
      <c r="W1355">
        <v>3</v>
      </c>
      <c r="X1355" s="2">
        <v>0</v>
      </c>
      <c r="Y1355" s="13">
        <v>1.5444</v>
      </c>
      <c r="Z1355" s="2">
        <f>Y1355/V1355</f>
        <v>0.01</v>
      </c>
    </row>
    <row r="1356" spans="1:26" x14ac:dyDescent="0.25">
      <c r="A1356">
        <v>2777</v>
      </c>
      <c r="B1356" t="s">
        <v>5794</v>
      </c>
      <c r="C1356" s="1">
        <v>42359</v>
      </c>
      <c r="D1356">
        <f>YEAR(C1356)</f>
        <v>2015</v>
      </c>
      <c r="E1356">
        <f>MONTH(C1356)</f>
        <v>12</v>
      </c>
      <c r="F1356" t="str">
        <f>TEXT(Table1[[#This Row],[Order Date]],"mmm")</f>
        <v>Dec</v>
      </c>
      <c r="G1356" t="str">
        <f>TEXT(Table1[[#This Row],[Order Date]],"ddd")</f>
        <v>Mon</v>
      </c>
      <c r="H1356" s="1">
        <v>42363</v>
      </c>
      <c r="I1356" t="s">
        <v>49</v>
      </c>
      <c r="J1356" t="s">
        <v>427</v>
      </c>
      <c r="K1356" t="s">
        <v>428</v>
      </c>
      <c r="L1356" t="s">
        <v>40</v>
      </c>
      <c r="M1356" t="s">
        <v>26</v>
      </c>
      <c r="N1356" t="s">
        <v>1071</v>
      </c>
      <c r="O1356" t="s">
        <v>450</v>
      </c>
      <c r="P1356">
        <v>80906</v>
      </c>
      <c r="Q1356" t="s">
        <v>43</v>
      </c>
      <c r="R1356" t="s">
        <v>3531</v>
      </c>
      <c r="S1356" t="s">
        <v>45</v>
      </c>
      <c r="T1356" t="s">
        <v>77</v>
      </c>
      <c r="U1356" t="s">
        <v>3532</v>
      </c>
      <c r="V1356" s="3">
        <v>60.984000000000002</v>
      </c>
      <c r="W1356">
        <v>7</v>
      </c>
      <c r="X1356" s="2">
        <v>0.2</v>
      </c>
      <c r="Y1356" s="13">
        <v>4.5738000000000003</v>
      </c>
      <c r="Z1356" s="2">
        <f>Y1356/V1356</f>
        <v>7.4999999999999997E-2</v>
      </c>
    </row>
    <row r="1357" spans="1:26" x14ac:dyDescent="0.25">
      <c r="A1357">
        <v>2778</v>
      </c>
      <c r="B1357" t="s">
        <v>5795</v>
      </c>
      <c r="C1357" s="1">
        <v>42202</v>
      </c>
      <c r="D1357">
        <f>YEAR(C1357)</f>
        <v>2015</v>
      </c>
      <c r="E1357">
        <f>MONTH(C1357)</f>
        <v>7</v>
      </c>
      <c r="F1357" t="str">
        <f>TEXT(Table1[[#This Row],[Order Date]],"mmm")</f>
        <v>Jul</v>
      </c>
      <c r="G1357" t="str">
        <f>TEXT(Table1[[#This Row],[Order Date]],"ddd")</f>
        <v>Fri</v>
      </c>
      <c r="H1357" s="1">
        <v>42204</v>
      </c>
      <c r="I1357" t="s">
        <v>22</v>
      </c>
      <c r="J1357" t="s">
        <v>2775</v>
      </c>
      <c r="K1357" t="s">
        <v>2776</v>
      </c>
      <c r="L1357" t="s">
        <v>25</v>
      </c>
      <c r="M1357" t="s">
        <v>26</v>
      </c>
      <c r="N1357" t="s">
        <v>5796</v>
      </c>
      <c r="O1357" t="s">
        <v>42</v>
      </c>
      <c r="P1357">
        <v>93309</v>
      </c>
      <c r="Q1357" t="s">
        <v>43</v>
      </c>
      <c r="R1357" t="s">
        <v>4365</v>
      </c>
      <c r="S1357" t="s">
        <v>31</v>
      </c>
      <c r="T1357" t="s">
        <v>32</v>
      </c>
      <c r="U1357" t="s">
        <v>4366</v>
      </c>
      <c r="V1357" s="3">
        <v>195.46600000000001</v>
      </c>
      <c r="W1357">
        <v>2</v>
      </c>
      <c r="X1357" s="2">
        <v>0.15</v>
      </c>
      <c r="Y1357" s="13">
        <v>-13.797599999999999</v>
      </c>
      <c r="Z1357" s="2">
        <f>Y1357/V1357</f>
        <v>-7.0588235294117646E-2</v>
      </c>
    </row>
    <row r="1358" spans="1:26" x14ac:dyDescent="0.25">
      <c r="A1358">
        <v>2779</v>
      </c>
      <c r="B1358" t="s">
        <v>5797</v>
      </c>
      <c r="C1358" s="1">
        <v>42855</v>
      </c>
      <c r="D1358">
        <f>YEAR(C1358)</f>
        <v>2017</v>
      </c>
      <c r="E1358">
        <f>MONTH(C1358)</f>
        <v>4</v>
      </c>
      <c r="F1358" t="str">
        <f>TEXT(Table1[[#This Row],[Order Date]],"mmm")</f>
        <v>Apr</v>
      </c>
      <c r="G1358" t="str">
        <f>TEXT(Table1[[#This Row],[Order Date]],"ddd")</f>
        <v>Sun</v>
      </c>
      <c r="H1358" s="1">
        <v>42860</v>
      </c>
      <c r="I1358" t="s">
        <v>49</v>
      </c>
      <c r="J1358" t="s">
        <v>1383</v>
      </c>
      <c r="K1358" t="s">
        <v>1384</v>
      </c>
      <c r="L1358" t="s">
        <v>40</v>
      </c>
      <c r="M1358" t="s">
        <v>26</v>
      </c>
      <c r="N1358" t="s">
        <v>5798</v>
      </c>
      <c r="O1358" t="s">
        <v>53</v>
      </c>
      <c r="P1358">
        <v>33068</v>
      </c>
      <c r="Q1358" t="s">
        <v>29</v>
      </c>
      <c r="R1358" t="s">
        <v>1349</v>
      </c>
      <c r="S1358" t="s">
        <v>31</v>
      </c>
      <c r="T1358" t="s">
        <v>64</v>
      </c>
      <c r="U1358" t="s">
        <v>1350</v>
      </c>
      <c r="V1358" s="3">
        <v>23.68</v>
      </c>
      <c r="W1358">
        <v>8</v>
      </c>
      <c r="X1358" s="2">
        <v>0.2</v>
      </c>
      <c r="Y1358" s="13">
        <v>6.2160000000000002</v>
      </c>
      <c r="Z1358" s="2">
        <f>Y1358/V1358</f>
        <v>0.26250000000000001</v>
      </c>
    </row>
    <row r="1359" spans="1:26" x14ac:dyDescent="0.25">
      <c r="A1359">
        <v>2781</v>
      </c>
      <c r="B1359" t="s">
        <v>5801</v>
      </c>
      <c r="C1359" s="1">
        <v>42861</v>
      </c>
      <c r="D1359">
        <f>YEAR(C1359)</f>
        <v>2017</v>
      </c>
      <c r="E1359">
        <f>MONTH(C1359)</f>
        <v>5</v>
      </c>
      <c r="F1359" t="str">
        <f>TEXT(Table1[[#This Row],[Order Date]],"mmm")</f>
        <v>May</v>
      </c>
      <c r="G1359" t="str">
        <f>TEXT(Table1[[#This Row],[Order Date]],"ddd")</f>
        <v>Sat</v>
      </c>
      <c r="H1359" s="1">
        <v>42863</v>
      </c>
      <c r="I1359" t="s">
        <v>185</v>
      </c>
      <c r="J1359" t="s">
        <v>5654</v>
      </c>
      <c r="K1359" t="s">
        <v>5655</v>
      </c>
      <c r="L1359" t="s">
        <v>25</v>
      </c>
      <c r="M1359" t="s">
        <v>26</v>
      </c>
      <c r="N1359" t="s">
        <v>263</v>
      </c>
      <c r="O1359" t="s">
        <v>264</v>
      </c>
      <c r="P1359">
        <v>10035</v>
      </c>
      <c r="Q1359" t="s">
        <v>145</v>
      </c>
      <c r="R1359" t="s">
        <v>843</v>
      </c>
      <c r="S1359" t="s">
        <v>45</v>
      </c>
      <c r="T1359" t="s">
        <v>46</v>
      </c>
      <c r="U1359" t="s">
        <v>844</v>
      </c>
      <c r="V1359" s="3">
        <v>59.2</v>
      </c>
      <c r="W1359">
        <v>4</v>
      </c>
      <c r="X1359" s="2">
        <v>0</v>
      </c>
      <c r="Y1359" s="13">
        <v>29.6</v>
      </c>
      <c r="Z1359" s="2">
        <f>Y1359/V1359</f>
        <v>0.5</v>
      </c>
    </row>
    <row r="1360" spans="1:26" x14ac:dyDescent="0.25">
      <c r="A1360">
        <v>2782</v>
      </c>
      <c r="B1360" t="s">
        <v>5802</v>
      </c>
      <c r="C1360" s="1">
        <v>43059</v>
      </c>
      <c r="D1360">
        <f>YEAR(C1360)</f>
        <v>2017</v>
      </c>
      <c r="E1360">
        <f>MONTH(C1360)</f>
        <v>11</v>
      </c>
      <c r="F1360" t="str">
        <f>TEXT(Table1[[#This Row],[Order Date]],"mmm")</f>
        <v>Nov</v>
      </c>
      <c r="G1360" t="str">
        <f>TEXT(Table1[[#This Row],[Order Date]],"ddd")</f>
        <v>Mon</v>
      </c>
      <c r="H1360" s="1">
        <v>43066</v>
      </c>
      <c r="I1360" t="s">
        <v>49</v>
      </c>
      <c r="J1360" t="s">
        <v>5641</v>
      </c>
      <c r="K1360" t="s">
        <v>5642</v>
      </c>
      <c r="L1360" t="s">
        <v>25</v>
      </c>
      <c r="M1360" t="s">
        <v>26</v>
      </c>
      <c r="N1360" t="s">
        <v>926</v>
      </c>
      <c r="O1360" t="s">
        <v>226</v>
      </c>
      <c r="P1360">
        <v>55044</v>
      </c>
      <c r="Q1360" t="s">
        <v>104</v>
      </c>
      <c r="R1360" t="s">
        <v>874</v>
      </c>
      <c r="S1360" t="s">
        <v>45</v>
      </c>
      <c r="T1360" t="s">
        <v>67</v>
      </c>
      <c r="U1360" t="s">
        <v>875</v>
      </c>
      <c r="V1360" s="3">
        <v>22</v>
      </c>
      <c r="W1360">
        <v>10</v>
      </c>
      <c r="X1360" s="2">
        <v>0</v>
      </c>
      <c r="Y1360" s="13">
        <v>9.68</v>
      </c>
      <c r="Z1360" s="2">
        <f>Y1360/V1360</f>
        <v>0.44</v>
      </c>
    </row>
    <row r="1361" spans="1:26" x14ac:dyDescent="0.25">
      <c r="A1361">
        <v>2783</v>
      </c>
      <c r="B1361" t="s">
        <v>5803</v>
      </c>
      <c r="C1361" s="1">
        <v>42685</v>
      </c>
      <c r="D1361">
        <f>YEAR(C1361)</f>
        <v>2016</v>
      </c>
      <c r="E1361">
        <f>MONTH(C1361)</f>
        <v>11</v>
      </c>
      <c r="F1361" t="str">
        <f>TEXT(Table1[[#This Row],[Order Date]],"mmm")</f>
        <v>Nov</v>
      </c>
      <c r="G1361" t="str">
        <f>TEXT(Table1[[#This Row],[Order Date]],"ddd")</f>
        <v>Fri</v>
      </c>
      <c r="H1361" s="1">
        <v>42690</v>
      </c>
      <c r="I1361" t="s">
        <v>49</v>
      </c>
      <c r="J1361" t="s">
        <v>3585</v>
      </c>
      <c r="K1361" t="s">
        <v>3586</v>
      </c>
      <c r="L1361" t="s">
        <v>25</v>
      </c>
      <c r="M1361" t="s">
        <v>26</v>
      </c>
      <c r="N1361" t="s">
        <v>873</v>
      </c>
      <c r="O1361" t="s">
        <v>235</v>
      </c>
      <c r="P1361">
        <v>48234</v>
      </c>
      <c r="Q1361" t="s">
        <v>104</v>
      </c>
      <c r="R1361" t="s">
        <v>3660</v>
      </c>
      <c r="S1361" t="s">
        <v>70</v>
      </c>
      <c r="T1361" t="s">
        <v>71</v>
      </c>
      <c r="U1361" t="s">
        <v>3661</v>
      </c>
      <c r="V1361" s="3">
        <v>257.98</v>
      </c>
      <c r="W1361">
        <v>2</v>
      </c>
      <c r="X1361" s="2">
        <v>0</v>
      </c>
      <c r="Y1361" s="13">
        <v>74.8142</v>
      </c>
      <c r="Z1361" s="2">
        <f>Y1361/V1361</f>
        <v>0.28999999999999998</v>
      </c>
    </row>
    <row r="1362" spans="1:26" x14ac:dyDescent="0.25">
      <c r="A1362">
        <v>2784</v>
      </c>
      <c r="B1362" t="s">
        <v>5804</v>
      </c>
      <c r="C1362" s="1">
        <v>42679</v>
      </c>
      <c r="D1362">
        <f>YEAR(C1362)</f>
        <v>2016</v>
      </c>
      <c r="E1362">
        <f>MONTH(C1362)</f>
        <v>11</v>
      </c>
      <c r="F1362" t="str">
        <f>TEXT(Table1[[#This Row],[Order Date]],"mmm")</f>
        <v>Nov</v>
      </c>
      <c r="G1362" t="str">
        <f>TEXT(Table1[[#This Row],[Order Date]],"ddd")</f>
        <v>Sat</v>
      </c>
      <c r="H1362" s="1">
        <v>42684</v>
      </c>
      <c r="I1362" t="s">
        <v>49</v>
      </c>
      <c r="J1362" t="s">
        <v>1325</v>
      </c>
      <c r="K1362" t="s">
        <v>1326</v>
      </c>
      <c r="L1362" t="s">
        <v>40</v>
      </c>
      <c r="M1362" t="s">
        <v>26</v>
      </c>
      <c r="N1362" t="s">
        <v>143</v>
      </c>
      <c r="O1362" t="s">
        <v>144</v>
      </c>
      <c r="P1362">
        <v>19134</v>
      </c>
      <c r="Q1362" t="s">
        <v>145</v>
      </c>
      <c r="R1362" t="s">
        <v>5805</v>
      </c>
      <c r="S1362" t="s">
        <v>70</v>
      </c>
      <c r="T1362" t="s">
        <v>71</v>
      </c>
      <c r="U1362" t="s">
        <v>5806</v>
      </c>
      <c r="V1362" s="3">
        <v>23.988</v>
      </c>
      <c r="W1362">
        <v>2</v>
      </c>
      <c r="X1362" s="2">
        <v>0.4</v>
      </c>
      <c r="Y1362" s="13">
        <v>-15.992000000000001</v>
      </c>
      <c r="Z1362" s="2">
        <f>Y1362/V1362</f>
        <v>-0.66666666666666674</v>
      </c>
    </row>
    <row r="1363" spans="1:26" x14ac:dyDescent="0.25">
      <c r="A1363">
        <v>2785</v>
      </c>
      <c r="B1363" t="s">
        <v>5807</v>
      </c>
      <c r="C1363" s="1">
        <v>42652</v>
      </c>
      <c r="D1363">
        <f>YEAR(C1363)</f>
        <v>2016</v>
      </c>
      <c r="E1363">
        <f>MONTH(C1363)</f>
        <v>10</v>
      </c>
      <c r="F1363" t="str">
        <f>TEXT(Table1[[#This Row],[Order Date]],"mmm")</f>
        <v>Oct</v>
      </c>
      <c r="G1363" t="str">
        <f>TEXT(Table1[[#This Row],[Order Date]],"ddd")</f>
        <v>Sun</v>
      </c>
      <c r="H1363" s="1">
        <v>42658</v>
      </c>
      <c r="I1363" t="s">
        <v>49</v>
      </c>
      <c r="J1363" t="s">
        <v>1460</v>
      </c>
      <c r="K1363" t="s">
        <v>1461</v>
      </c>
      <c r="L1363" t="s">
        <v>40</v>
      </c>
      <c r="M1363" t="s">
        <v>26</v>
      </c>
      <c r="N1363" t="s">
        <v>271</v>
      </c>
      <c r="O1363" t="s">
        <v>491</v>
      </c>
      <c r="P1363">
        <v>45373</v>
      </c>
      <c r="Q1363" t="s">
        <v>145</v>
      </c>
      <c r="R1363" t="s">
        <v>4436</v>
      </c>
      <c r="S1363" t="s">
        <v>70</v>
      </c>
      <c r="T1363" t="s">
        <v>71</v>
      </c>
      <c r="U1363" t="s">
        <v>4437</v>
      </c>
      <c r="V1363" s="3">
        <v>23.975999999999999</v>
      </c>
      <c r="W1363">
        <v>4</v>
      </c>
      <c r="X1363" s="2">
        <v>0.4</v>
      </c>
      <c r="Y1363" s="13">
        <v>-15.5844</v>
      </c>
      <c r="Z1363" s="2">
        <f>Y1363/V1363</f>
        <v>-0.65</v>
      </c>
    </row>
    <row r="1364" spans="1:26" x14ac:dyDescent="0.25">
      <c r="A1364">
        <v>2786</v>
      </c>
      <c r="B1364" t="s">
        <v>5808</v>
      </c>
      <c r="C1364" s="1">
        <v>42268</v>
      </c>
      <c r="D1364">
        <f>YEAR(C1364)</f>
        <v>2015</v>
      </c>
      <c r="E1364">
        <f>MONTH(C1364)</f>
        <v>9</v>
      </c>
      <c r="F1364" t="str">
        <f>TEXT(Table1[[#This Row],[Order Date]],"mmm")</f>
        <v>Sep</v>
      </c>
      <c r="G1364" t="str">
        <f>TEXT(Table1[[#This Row],[Order Date]],"ddd")</f>
        <v>Mon</v>
      </c>
      <c r="H1364" s="1">
        <v>42270</v>
      </c>
      <c r="I1364" t="s">
        <v>185</v>
      </c>
      <c r="J1364" t="s">
        <v>4285</v>
      </c>
      <c r="K1364" t="s">
        <v>4286</v>
      </c>
      <c r="L1364" t="s">
        <v>101</v>
      </c>
      <c r="M1364" t="s">
        <v>26</v>
      </c>
      <c r="N1364" t="s">
        <v>41</v>
      </c>
      <c r="O1364" t="s">
        <v>42</v>
      </c>
      <c r="P1364">
        <v>90036</v>
      </c>
      <c r="Q1364" t="s">
        <v>43</v>
      </c>
      <c r="R1364" t="s">
        <v>1900</v>
      </c>
      <c r="S1364" t="s">
        <v>31</v>
      </c>
      <c r="T1364" t="s">
        <v>35</v>
      </c>
      <c r="U1364" t="s">
        <v>1901</v>
      </c>
      <c r="V1364" s="3">
        <v>601.53599999999994</v>
      </c>
      <c r="W1364">
        <v>4</v>
      </c>
      <c r="X1364" s="2">
        <v>0.2</v>
      </c>
      <c r="Y1364" s="13">
        <v>0</v>
      </c>
      <c r="Z1364" s="2">
        <f>Y1364/V1364</f>
        <v>0</v>
      </c>
    </row>
    <row r="1365" spans="1:26" x14ac:dyDescent="0.25">
      <c r="A1365">
        <v>2788</v>
      </c>
      <c r="B1365" t="s">
        <v>5811</v>
      </c>
      <c r="C1365" s="1">
        <v>41975</v>
      </c>
      <c r="D1365">
        <f>YEAR(C1365)</f>
        <v>2014</v>
      </c>
      <c r="E1365">
        <f>MONTH(C1365)</f>
        <v>12</v>
      </c>
      <c r="F1365" t="str">
        <f>TEXT(Table1[[#This Row],[Order Date]],"mmm")</f>
        <v>Dec</v>
      </c>
      <c r="G1365" t="str">
        <f>TEXT(Table1[[#This Row],[Order Date]],"ddd")</f>
        <v>Tue</v>
      </c>
      <c r="H1365" s="1">
        <v>41979</v>
      </c>
      <c r="I1365" t="s">
        <v>49</v>
      </c>
      <c r="J1365" t="s">
        <v>4614</v>
      </c>
      <c r="K1365" t="s">
        <v>4615</v>
      </c>
      <c r="L1365" t="s">
        <v>40</v>
      </c>
      <c r="M1365" t="s">
        <v>26</v>
      </c>
      <c r="N1365" t="s">
        <v>5812</v>
      </c>
      <c r="O1365" t="s">
        <v>103</v>
      </c>
      <c r="P1365">
        <v>78415</v>
      </c>
      <c r="Q1365" t="s">
        <v>104</v>
      </c>
      <c r="R1365" t="s">
        <v>1134</v>
      </c>
      <c r="S1365" t="s">
        <v>31</v>
      </c>
      <c r="T1365" t="s">
        <v>64</v>
      </c>
      <c r="U1365" t="s">
        <v>1135</v>
      </c>
      <c r="V1365" s="3">
        <v>58.36</v>
      </c>
      <c r="W1365">
        <v>5</v>
      </c>
      <c r="X1365" s="2">
        <v>0.6</v>
      </c>
      <c r="Y1365" s="13">
        <v>-24.803000000000001</v>
      </c>
      <c r="Z1365" s="2">
        <f>Y1365/V1365</f>
        <v>-0.42500000000000004</v>
      </c>
    </row>
    <row r="1366" spans="1:26" x14ac:dyDescent="0.25">
      <c r="A1366">
        <v>2791</v>
      </c>
      <c r="B1366" t="s">
        <v>5813</v>
      </c>
      <c r="C1366" s="1">
        <v>41903</v>
      </c>
      <c r="D1366">
        <f>YEAR(C1366)</f>
        <v>2014</v>
      </c>
      <c r="E1366">
        <f>MONTH(C1366)</f>
        <v>9</v>
      </c>
      <c r="F1366" t="str">
        <f>TEXT(Table1[[#This Row],[Order Date]],"mmm")</f>
        <v>Sep</v>
      </c>
      <c r="G1366" t="str">
        <f>TEXT(Table1[[#This Row],[Order Date]],"ddd")</f>
        <v>Sun</v>
      </c>
      <c r="H1366" s="1">
        <v>41904</v>
      </c>
      <c r="I1366" t="s">
        <v>185</v>
      </c>
      <c r="J1366" t="s">
        <v>2561</v>
      </c>
      <c r="K1366" t="s">
        <v>2562</v>
      </c>
      <c r="L1366" t="s">
        <v>40</v>
      </c>
      <c r="M1366" t="s">
        <v>26</v>
      </c>
      <c r="N1366" t="s">
        <v>2494</v>
      </c>
      <c r="O1366" t="s">
        <v>135</v>
      </c>
      <c r="P1366">
        <v>68104</v>
      </c>
      <c r="Q1366" t="s">
        <v>104</v>
      </c>
      <c r="R1366" t="s">
        <v>430</v>
      </c>
      <c r="S1366" t="s">
        <v>45</v>
      </c>
      <c r="T1366" t="s">
        <v>77</v>
      </c>
      <c r="U1366" t="s">
        <v>431</v>
      </c>
      <c r="V1366" s="3">
        <v>25.96</v>
      </c>
      <c r="W1366">
        <v>2</v>
      </c>
      <c r="X1366" s="2">
        <v>0</v>
      </c>
      <c r="Y1366" s="13">
        <v>7.5284000000000004</v>
      </c>
      <c r="Z1366" s="2">
        <f>Y1366/V1366</f>
        <v>0.28999999999999998</v>
      </c>
    </row>
    <row r="1367" spans="1:26" x14ac:dyDescent="0.25">
      <c r="A1367">
        <v>2794</v>
      </c>
      <c r="B1367" t="s">
        <v>5814</v>
      </c>
      <c r="C1367" s="1">
        <v>41741</v>
      </c>
      <c r="D1367">
        <f>YEAR(C1367)</f>
        <v>2014</v>
      </c>
      <c r="E1367">
        <f>MONTH(C1367)</f>
        <v>4</v>
      </c>
      <c r="F1367" t="str">
        <f>TEXT(Table1[[#This Row],[Order Date]],"mmm")</f>
        <v>Apr</v>
      </c>
      <c r="G1367" t="str">
        <f>TEXT(Table1[[#This Row],[Order Date]],"ddd")</f>
        <v>Sat</v>
      </c>
      <c r="H1367" s="1">
        <v>41746</v>
      </c>
      <c r="I1367" t="s">
        <v>49</v>
      </c>
      <c r="J1367" t="s">
        <v>5568</v>
      </c>
      <c r="K1367" t="s">
        <v>5569</v>
      </c>
      <c r="L1367" t="s">
        <v>40</v>
      </c>
      <c r="M1367" t="s">
        <v>26</v>
      </c>
      <c r="N1367" t="s">
        <v>5815</v>
      </c>
      <c r="O1367" t="s">
        <v>42</v>
      </c>
      <c r="P1367">
        <v>90278</v>
      </c>
      <c r="Q1367" t="s">
        <v>43</v>
      </c>
      <c r="R1367" t="s">
        <v>2544</v>
      </c>
      <c r="S1367" t="s">
        <v>70</v>
      </c>
      <c r="T1367" t="s">
        <v>71</v>
      </c>
      <c r="U1367" t="s">
        <v>2545</v>
      </c>
      <c r="V1367" s="3">
        <v>1075.088</v>
      </c>
      <c r="W1367">
        <v>14</v>
      </c>
      <c r="X1367" s="2">
        <v>0.2</v>
      </c>
      <c r="Y1367" s="13">
        <v>94.0702</v>
      </c>
      <c r="Z1367" s="2">
        <f>Y1367/V1367</f>
        <v>8.7500000000000008E-2</v>
      </c>
    </row>
    <row r="1368" spans="1:26" x14ac:dyDescent="0.25">
      <c r="A1368">
        <v>2798</v>
      </c>
      <c r="B1368" t="s">
        <v>5816</v>
      </c>
      <c r="C1368" s="1">
        <v>43028</v>
      </c>
      <c r="D1368">
        <f>YEAR(C1368)</f>
        <v>2017</v>
      </c>
      <c r="E1368">
        <f>MONTH(C1368)</f>
        <v>10</v>
      </c>
      <c r="F1368" t="str">
        <f>TEXT(Table1[[#This Row],[Order Date]],"mmm")</f>
        <v>Oct</v>
      </c>
      <c r="G1368" t="str">
        <f>TEXT(Table1[[#This Row],[Order Date]],"ddd")</f>
        <v>Fri</v>
      </c>
      <c r="H1368" s="1">
        <v>43035</v>
      </c>
      <c r="I1368" t="s">
        <v>49</v>
      </c>
      <c r="J1368" t="s">
        <v>4009</v>
      </c>
      <c r="K1368" t="s">
        <v>4010</v>
      </c>
      <c r="L1368" t="s">
        <v>25</v>
      </c>
      <c r="M1368" t="s">
        <v>26</v>
      </c>
      <c r="N1368" t="s">
        <v>5010</v>
      </c>
      <c r="O1368" t="s">
        <v>1680</v>
      </c>
      <c r="P1368">
        <v>72209</v>
      </c>
      <c r="Q1368" t="s">
        <v>29</v>
      </c>
      <c r="R1368" t="s">
        <v>4739</v>
      </c>
      <c r="S1368" t="s">
        <v>45</v>
      </c>
      <c r="T1368" t="s">
        <v>67</v>
      </c>
      <c r="U1368" t="s">
        <v>4740</v>
      </c>
      <c r="V1368" s="3">
        <v>13.36</v>
      </c>
      <c r="W1368">
        <v>4</v>
      </c>
      <c r="X1368" s="2">
        <v>0</v>
      </c>
      <c r="Y1368" s="13">
        <v>4.1416000000000004</v>
      </c>
      <c r="Z1368" s="2">
        <f>Y1368/V1368</f>
        <v>0.31000000000000005</v>
      </c>
    </row>
    <row r="1369" spans="1:26" x14ac:dyDescent="0.25">
      <c r="A1369">
        <v>2801</v>
      </c>
      <c r="B1369" t="s">
        <v>5817</v>
      </c>
      <c r="C1369" s="1">
        <v>42668</v>
      </c>
      <c r="D1369">
        <f>YEAR(C1369)</f>
        <v>2016</v>
      </c>
      <c r="E1369">
        <f>MONTH(C1369)</f>
        <v>10</v>
      </c>
      <c r="F1369" t="str">
        <f>TEXT(Table1[[#This Row],[Order Date]],"mmm")</f>
        <v>Oct</v>
      </c>
      <c r="G1369" t="str">
        <f>TEXT(Table1[[#This Row],[Order Date]],"ddd")</f>
        <v>Tue</v>
      </c>
      <c r="H1369" s="1">
        <v>42671</v>
      </c>
      <c r="I1369" t="s">
        <v>185</v>
      </c>
      <c r="J1369" t="s">
        <v>2679</v>
      </c>
      <c r="K1369" t="s">
        <v>2680</v>
      </c>
      <c r="L1369" t="s">
        <v>40</v>
      </c>
      <c r="M1369" t="s">
        <v>26</v>
      </c>
      <c r="N1369" t="s">
        <v>1404</v>
      </c>
      <c r="O1369" t="s">
        <v>53</v>
      </c>
      <c r="P1369">
        <v>33180</v>
      </c>
      <c r="Q1369" t="s">
        <v>29</v>
      </c>
      <c r="R1369" t="s">
        <v>1791</v>
      </c>
      <c r="S1369" t="s">
        <v>70</v>
      </c>
      <c r="T1369" t="s">
        <v>71</v>
      </c>
      <c r="U1369" t="s">
        <v>1792</v>
      </c>
      <c r="V1369" s="3">
        <v>783.96</v>
      </c>
      <c r="W1369">
        <v>5</v>
      </c>
      <c r="X1369" s="2">
        <v>0.2</v>
      </c>
      <c r="Y1369" s="13">
        <v>78.396000000000001</v>
      </c>
      <c r="Z1369" s="2">
        <f>Y1369/V1369</f>
        <v>9.9999999999999992E-2</v>
      </c>
    </row>
    <row r="1370" spans="1:26" x14ac:dyDescent="0.25">
      <c r="A1370">
        <v>2802</v>
      </c>
      <c r="B1370" t="s">
        <v>5818</v>
      </c>
      <c r="C1370" s="1">
        <v>42309</v>
      </c>
      <c r="D1370">
        <f>YEAR(C1370)</f>
        <v>2015</v>
      </c>
      <c r="E1370">
        <f>MONTH(C1370)</f>
        <v>11</v>
      </c>
      <c r="F1370" t="str">
        <f>TEXT(Table1[[#This Row],[Order Date]],"mmm")</f>
        <v>Nov</v>
      </c>
      <c r="G1370" t="str">
        <f>TEXT(Table1[[#This Row],[Order Date]],"ddd")</f>
        <v>Sun</v>
      </c>
      <c r="H1370" s="1">
        <v>42312</v>
      </c>
      <c r="I1370" t="s">
        <v>185</v>
      </c>
      <c r="J1370" t="s">
        <v>2580</v>
      </c>
      <c r="K1370" t="s">
        <v>2581</v>
      </c>
      <c r="L1370" t="s">
        <v>25</v>
      </c>
      <c r="M1370" t="s">
        <v>26</v>
      </c>
      <c r="N1370" t="s">
        <v>1943</v>
      </c>
      <c r="O1370" t="s">
        <v>413</v>
      </c>
      <c r="P1370">
        <v>97301</v>
      </c>
      <c r="Q1370" t="s">
        <v>43</v>
      </c>
      <c r="R1370" t="s">
        <v>176</v>
      </c>
      <c r="S1370" t="s">
        <v>45</v>
      </c>
      <c r="T1370" t="s">
        <v>67</v>
      </c>
      <c r="U1370" t="s">
        <v>177</v>
      </c>
      <c r="V1370" s="3">
        <v>7.88</v>
      </c>
      <c r="W1370">
        <v>1</v>
      </c>
      <c r="X1370" s="2">
        <v>0.2</v>
      </c>
      <c r="Y1370" s="13">
        <v>1.7729999999999999</v>
      </c>
      <c r="Z1370" s="2">
        <f>Y1370/V1370</f>
        <v>0.22499999999999998</v>
      </c>
    </row>
    <row r="1371" spans="1:26" x14ac:dyDescent="0.25">
      <c r="A1371">
        <v>2803</v>
      </c>
      <c r="B1371" t="s">
        <v>5819</v>
      </c>
      <c r="C1371" s="1">
        <v>43042</v>
      </c>
      <c r="D1371">
        <f>YEAR(C1371)</f>
        <v>2017</v>
      </c>
      <c r="E1371">
        <f>MONTH(C1371)</f>
        <v>11</v>
      </c>
      <c r="F1371" t="str">
        <f>TEXT(Table1[[#This Row],[Order Date]],"mmm")</f>
        <v>Nov</v>
      </c>
      <c r="G1371" t="str">
        <f>TEXT(Table1[[#This Row],[Order Date]],"ddd")</f>
        <v>Fri</v>
      </c>
      <c r="H1371" s="1">
        <v>43047</v>
      </c>
      <c r="I1371" t="s">
        <v>49</v>
      </c>
      <c r="J1371" t="s">
        <v>5820</v>
      </c>
      <c r="K1371" t="s">
        <v>5821</v>
      </c>
      <c r="L1371" t="s">
        <v>25</v>
      </c>
      <c r="M1371" t="s">
        <v>26</v>
      </c>
      <c r="N1371" t="s">
        <v>5730</v>
      </c>
      <c r="O1371" t="s">
        <v>660</v>
      </c>
      <c r="P1371">
        <v>88001</v>
      </c>
      <c r="Q1371" t="s">
        <v>43</v>
      </c>
      <c r="R1371" t="s">
        <v>419</v>
      </c>
      <c r="S1371" t="s">
        <v>31</v>
      </c>
      <c r="T1371" t="s">
        <v>64</v>
      </c>
      <c r="U1371" t="s">
        <v>420</v>
      </c>
      <c r="V1371" s="3">
        <v>41.37</v>
      </c>
      <c r="W1371">
        <v>3</v>
      </c>
      <c r="X1371" s="2">
        <v>0</v>
      </c>
      <c r="Y1371" s="13">
        <v>17.375399999999999</v>
      </c>
      <c r="Z1371" s="2">
        <f>Y1371/V1371</f>
        <v>0.42</v>
      </c>
    </row>
    <row r="1372" spans="1:26" x14ac:dyDescent="0.25">
      <c r="A1372">
        <v>2804</v>
      </c>
      <c r="B1372" t="s">
        <v>5822</v>
      </c>
      <c r="C1372" s="1">
        <v>42136</v>
      </c>
      <c r="D1372">
        <f>YEAR(C1372)</f>
        <v>2015</v>
      </c>
      <c r="E1372">
        <f>MONTH(C1372)</f>
        <v>5</v>
      </c>
      <c r="F1372" t="str">
        <f>TEXT(Table1[[#This Row],[Order Date]],"mmm")</f>
        <v>May</v>
      </c>
      <c r="G1372" t="str">
        <f>TEXT(Table1[[#This Row],[Order Date]],"ddd")</f>
        <v>Tue</v>
      </c>
      <c r="H1372" s="1">
        <v>42140</v>
      </c>
      <c r="I1372" t="s">
        <v>49</v>
      </c>
      <c r="J1372" t="s">
        <v>3867</v>
      </c>
      <c r="K1372" t="s">
        <v>3868</v>
      </c>
      <c r="L1372" t="s">
        <v>25</v>
      </c>
      <c r="M1372" t="s">
        <v>26</v>
      </c>
      <c r="N1372" t="s">
        <v>126</v>
      </c>
      <c r="O1372" t="s">
        <v>42</v>
      </c>
      <c r="P1372">
        <v>94122</v>
      </c>
      <c r="Q1372" t="s">
        <v>43</v>
      </c>
      <c r="R1372" t="s">
        <v>4352</v>
      </c>
      <c r="S1372" t="s">
        <v>45</v>
      </c>
      <c r="T1372" t="s">
        <v>89</v>
      </c>
      <c r="U1372" t="s">
        <v>4353</v>
      </c>
      <c r="V1372" s="3">
        <v>12.84</v>
      </c>
      <c r="W1372">
        <v>3</v>
      </c>
      <c r="X1372" s="2">
        <v>0</v>
      </c>
      <c r="Y1372" s="13">
        <v>5.7779999999999996</v>
      </c>
      <c r="Z1372" s="2">
        <f>Y1372/V1372</f>
        <v>0.44999999999999996</v>
      </c>
    </row>
    <row r="1373" spans="1:26" x14ac:dyDescent="0.25">
      <c r="A1373">
        <v>2806</v>
      </c>
      <c r="B1373" t="s">
        <v>5825</v>
      </c>
      <c r="C1373" s="1">
        <v>42254</v>
      </c>
      <c r="D1373">
        <f>YEAR(C1373)</f>
        <v>2015</v>
      </c>
      <c r="E1373">
        <f>MONTH(C1373)</f>
        <v>9</v>
      </c>
      <c r="F1373" t="str">
        <f>TEXT(Table1[[#This Row],[Order Date]],"mmm")</f>
        <v>Sep</v>
      </c>
      <c r="G1373" t="str">
        <f>TEXT(Table1[[#This Row],[Order Date]],"ddd")</f>
        <v>Mon</v>
      </c>
      <c r="H1373" s="1">
        <v>42258</v>
      </c>
      <c r="I1373" t="s">
        <v>49</v>
      </c>
      <c r="J1373" t="s">
        <v>1924</v>
      </c>
      <c r="K1373" t="s">
        <v>1925</v>
      </c>
      <c r="L1373" t="s">
        <v>25</v>
      </c>
      <c r="M1373" t="s">
        <v>26</v>
      </c>
      <c r="N1373" t="s">
        <v>4069</v>
      </c>
      <c r="O1373" t="s">
        <v>103</v>
      </c>
      <c r="P1373">
        <v>79907</v>
      </c>
      <c r="Q1373" t="s">
        <v>104</v>
      </c>
      <c r="R1373" t="s">
        <v>5034</v>
      </c>
      <c r="S1373" t="s">
        <v>31</v>
      </c>
      <c r="T1373" t="s">
        <v>35</v>
      </c>
      <c r="U1373" t="s">
        <v>5035</v>
      </c>
      <c r="V1373" s="3">
        <v>47.515999999999998</v>
      </c>
      <c r="W1373">
        <v>2</v>
      </c>
      <c r="X1373" s="2">
        <v>0.3</v>
      </c>
      <c r="Y1373" s="13">
        <v>-2.0364</v>
      </c>
      <c r="Z1373" s="2">
        <f>Y1373/V1373</f>
        <v>-4.2857142857142858E-2</v>
      </c>
    </row>
    <row r="1374" spans="1:26" x14ac:dyDescent="0.25">
      <c r="A1374">
        <v>2807</v>
      </c>
      <c r="B1374" t="s">
        <v>5826</v>
      </c>
      <c r="C1374" s="1">
        <v>42210</v>
      </c>
      <c r="D1374">
        <f>YEAR(C1374)</f>
        <v>2015</v>
      </c>
      <c r="E1374">
        <f>MONTH(C1374)</f>
        <v>7</v>
      </c>
      <c r="F1374" t="str">
        <f>TEXT(Table1[[#This Row],[Order Date]],"mmm")</f>
        <v>Jul</v>
      </c>
      <c r="G1374" t="str">
        <f>TEXT(Table1[[#This Row],[Order Date]],"ddd")</f>
        <v>Sat</v>
      </c>
      <c r="H1374" s="1">
        <v>42212</v>
      </c>
      <c r="I1374" t="s">
        <v>22</v>
      </c>
      <c r="J1374" t="s">
        <v>5827</v>
      </c>
      <c r="K1374" t="s">
        <v>5828</v>
      </c>
      <c r="L1374" t="s">
        <v>25</v>
      </c>
      <c r="M1374" t="s">
        <v>26</v>
      </c>
      <c r="N1374" t="s">
        <v>94</v>
      </c>
      <c r="O1374" t="s">
        <v>95</v>
      </c>
      <c r="P1374">
        <v>98115</v>
      </c>
      <c r="Q1374" t="s">
        <v>43</v>
      </c>
      <c r="R1374" t="s">
        <v>4741</v>
      </c>
      <c r="S1374" t="s">
        <v>45</v>
      </c>
      <c r="T1374" t="s">
        <v>266</v>
      </c>
      <c r="U1374" t="s">
        <v>4742</v>
      </c>
      <c r="V1374" s="3">
        <v>9.42</v>
      </c>
      <c r="W1374">
        <v>2</v>
      </c>
      <c r="X1374" s="2">
        <v>0</v>
      </c>
      <c r="Y1374" s="13">
        <v>0.47099999999999997</v>
      </c>
      <c r="Z1374" s="2">
        <f>Y1374/V1374</f>
        <v>4.9999999999999996E-2</v>
      </c>
    </row>
    <row r="1375" spans="1:26" x14ac:dyDescent="0.25">
      <c r="A1375">
        <v>2811</v>
      </c>
      <c r="B1375" t="s">
        <v>5831</v>
      </c>
      <c r="C1375" s="1">
        <v>42324</v>
      </c>
      <c r="D1375">
        <f>YEAR(C1375)</f>
        <v>2015</v>
      </c>
      <c r="E1375">
        <f>MONTH(C1375)</f>
        <v>11</v>
      </c>
      <c r="F1375" t="str">
        <f>TEXT(Table1[[#This Row],[Order Date]],"mmm")</f>
        <v>Nov</v>
      </c>
      <c r="G1375" t="str">
        <f>TEXT(Table1[[#This Row],[Order Date]],"ddd")</f>
        <v>Mon</v>
      </c>
      <c r="H1375" s="1">
        <v>42326</v>
      </c>
      <c r="I1375" t="s">
        <v>22</v>
      </c>
      <c r="J1375" t="s">
        <v>3979</v>
      </c>
      <c r="K1375" t="s">
        <v>3980</v>
      </c>
      <c r="L1375" t="s">
        <v>101</v>
      </c>
      <c r="M1375" t="s">
        <v>26</v>
      </c>
      <c r="N1375" t="s">
        <v>2512</v>
      </c>
      <c r="O1375" t="s">
        <v>113</v>
      </c>
      <c r="P1375">
        <v>53209</v>
      </c>
      <c r="Q1375" t="s">
        <v>104</v>
      </c>
      <c r="R1375" t="s">
        <v>1434</v>
      </c>
      <c r="S1375" t="s">
        <v>45</v>
      </c>
      <c r="T1375" t="s">
        <v>89</v>
      </c>
      <c r="U1375" t="s">
        <v>1435</v>
      </c>
      <c r="V1375" s="3">
        <v>179.82</v>
      </c>
      <c r="W1375">
        <v>9</v>
      </c>
      <c r="X1375" s="2">
        <v>0</v>
      </c>
      <c r="Y1375" s="13">
        <v>84.5154</v>
      </c>
      <c r="Z1375" s="2">
        <f>Y1375/V1375</f>
        <v>0.47000000000000003</v>
      </c>
    </row>
    <row r="1376" spans="1:26" x14ac:dyDescent="0.25">
      <c r="A1376">
        <v>2816</v>
      </c>
      <c r="B1376" t="s">
        <v>5834</v>
      </c>
      <c r="C1376" s="1">
        <v>42248</v>
      </c>
      <c r="D1376">
        <f>YEAR(C1376)</f>
        <v>2015</v>
      </c>
      <c r="E1376">
        <f>MONTH(C1376)</f>
        <v>9</v>
      </c>
      <c r="F1376" t="str">
        <f>TEXT(Table1[[#This Row],[Order Date]],"mmm")</f>
        <v>Sep</v>
      </c>
      <c r="G1376" t="str">
        <f>TEXT(Table1[[#This Row],[Order Date]],"ddd")</f>
        <v>Tue</v>
      </c>
      <c r="H1376" s="1">
        <v>42255</v>
      </c>
      <c r="I1376" t="s">
        <v>49</v>
      </c>
      <c r="J1376" t="s">
        <v>5835</v>
      </c>
      <c r="K1376" t="s">
        <v>5836</v>
      </c>
      <c r="L1376" t="s">
        <v>101</v>
      </c>
      <c r="M1376" t="s">
        <v>26</v>
      </c>
      <c r="N1376" t="s">
        <v>606</v>
      </c>
      <c r="O1376" t="s">
        <v>1231</v>
      </c>
      <c r="P1376">
        <v>2038</v>
      </c>
      <c r="Q1376" t="s">
        <v>145</v>
      </c>
      <c r="R1376" t="s">
        <v>2726</v>
      </c>
      <c r="S1376" t="s">
        <v>45</v>
      </c>
      <c r="T1376" t="s">
        <v>74</v>
      </c>
      <c r="U1376" t="s">
        <v>2727</v>
      </c>
      <c r="V1376" s="3">
        <v>114.6</v>
      </c>
      <c r="W1376">
        <v>5</v>
      </c>
      <c r="X1376" s="2">
        <v>0</v>
      </c>
      <c r="Y1376" s="13">
        <v>51.57</v>
      </c>
      <c r="Z1376" s="2">
        <f>Y1376/V1376</f>
        <v>0.45</v>
      </c>
    </row>
    <row r="1377" spans="1:26" x14ac:dyDescent="0.25">
      <c r="A1377">
        <v>2820</v>
      </c>
      <c r="B1377" t="s">
        <v>5837</v>
      </c>
      <c r="C1377" s="1">
        <v>42495</v>
      </c>
      <c r="D1377">
        <f>YEAR(C1377)</f>
        <v>2016</v>
      </c>
      <c r="E1377">
        <f>MONTH(C1377)</f>
        <v>5</v>
      </c>
      <c r="F1377" t="str">
        <f>TEXT(Table1[[#This Row],[Order Date]],"mmm")</f>
        <v>May</v>
      </c>
      <c r="G1377" t="str">
        <f>TEXT(Table1[[#This Row],[Order Date]],"ddd")</f>
        <v>Thu</v>
      </c>
      <c r="H1377" s="1">
        <v>42498</v>
      </c>
      <c r="I1377" t="s">
        <v>185</v>
      </c>
      <c r="J1377" t="s">
        <v>5838</v>
      </c>
      <c r="K1377" t="s">
        <v>5839</v>
      </c>
      <c r="L1377" t="s">
        <v>25</v>
      </c>
      <c r="M1377" t="s">
        <v>26</v>
      </c>
      <c r="N1377" t="s">
        <v>3181</v>
      </c>
      <c r="O1377" t="s">
        <v>42</v>
      </c>
      <c r="P1377">
        <v>92024</v>
      </c>
      <c r="Q1377" t="s">
        <v>43</v>
      </c>
      <c r="R1377" t="s">
        <v>5345</v>
      </c>
      <c r="S1377" t="s">
        <v>45</v>
      </c>
      <c r="T1377" t="s">
        <v>74</v>
      </c>
      <c r="U1377" t="s">
        <v>5346</v>
      </c>
      <c r="V1377" s="3">
        <v>6.72</v>
      </c>
      <c r="W1377">
        <v>5</v>
      </c>
      <c r="X1377" s="2">
        <v>0.2</v>
      </c>
      <c r="Y1377" s="13">
        <v>2.3519999999999999</v>
      </c>
      <c r="Z1377" s="2">
        <f>Y1377/V1377</f>
        <v>0.35</v>
      </c>
    </row>
    <row r="1378" spans="1:26" x14ac:dyDescent="0.25">
      <c r="A1378">
        <v>2822</v>
      </c>
      <c r="B1378" t="s">
        <v>5840</v>
      </c>
      <c r="C1378" s="1">
        <v>42735</v>
      </c>
      <c r="D1378">
        <f>YEAR(C1378)</f>
        <v>2016</v>
      </c>
      <c r="E1378">
        <f>MONTH(C1378)</f>
        <v>12</v>
      </c>
      <c r="F1378" t="str">
        <f>TEXT(Table1[[#This Row],[Order Date]],"mmm")</f>
        <v>Dec</v>
      </c>
      <c r="G1378" t="str">
        <f>TEXT(Table1[[#This Row],[Order Date]],"ddd")</f>
        <v>Sat</v>
      </c>
      <c r="H1378" s="1">
        <v>42740</v>
      </c>
      <c r="I1378" t="s">
        <v>49</v>
      </c>
      <c r="J1378" t="s">
        <v>3080</v>
      </c>
      <c r="K1378" t="s">
        <v>3081</v>
      </c>
      <c r="L1378" t="s">
        <v>25</v>
      </c>
      <c r="M1378" t="s">
        <v>26</v>
      </c>
      <c r="N1378" t="s">
        <v>1854</v>
      </c>
      <c r="O1378" t="s">
        <v>42</v>
      </c>
      <c r="P1378">
        <v>92804</v>
      </c>
      <c r="Q1378" t="s">
        <v>43</v>
      </c>
      <c r="R1378" t="s">
        <v>854</v>
      </c>
      <c r="S1378" t="s">
        <v>70</v>
      </c>
      <c r="T1378" t="s">
        <v>71</v>
      </c>
      <c r="U1378" t="s">
        <v>855</v>
      </c>
      <c r="V1378" s="3">
        <v>302.37599999999998</v>
      </c>
      <c r="W1378">
        <v>3</v>
      </c>
      <c r="X1378" s="2">
        <v>0.2</v>
      </c>
      <c r="Y1378" s="13">
        <v>22.6782</v>
      </c>
      <c r="Z1378" s="2">
        <f>Y1378/V1378</f>
        <v>7.5000000000000011E-2</v>
      </c>
    </row>
    <row r="1379" spans="1:26" x14ac:dyDescent="0.25">
      <c r="A1379">
        <v>2823</v>
      </c>
      <c r="B1379" t="s">
        <v>5841</v>
      </c>
      <c r="C1379" s="1">
        <v>42996</v>
      </c>
      <c r="D1379">
        <f>YEAR(C1379)</f>
        <v>2017</v>
      </c>
      <c r="E1379">
        <f>MONTH(C1379)</f>
        <v>9</v>
      </c>
      <c r="F1379" t="str">
        <f>TEXT(Table1[[#This Row],[Order Date]],"mmm")</f>
        <v>Sep</v>
      </c>
      <c r="G1379" t="str">
        <f>TEXT(Table1[[#This Row],[Order Date]],"ddd")</f>
        <v>Mon</v>
      </c>
      <c r="H1379" s="1">
        <v>42998</v>
      </c>
      <c r="I1379" t="s">
        <v>185</v>
      </c>
      <c r="J1379" t="s">
        <v>3450</v>
      </c>
      <c r="K1379" t="s">
        <v>3451</v>
      </c>
      <c r="L1379" t="s">
        <v>25</v>
      </c>
      <c r="M1379" t="s">
        <v>26</v>
      </c>
      <c r="N1379" t="s">
        <v>1117</v>
      </c>
      <c r="O1379" t="s">
        <v>103</v>
      </c>
      <c r="P1379">
        <v>76017</v>
      </c>
      <c r="Q1379" t="s">
        <v>104</v>
      </c>
      <c r="R1379" t="s">
        <v>1218</v>
      </c>
      <c r="S1379" t="s">
        <v>45</v>
      </c>
      <c r="T1379" t="s">
        <v>67</v>
      </c>
      <c r="U1379" t="s">
        <v>1219</v>
      </c>
      <c r="V1379" s="3">
        <v>8.9280000000000008</v>
      </c>
      <c r="W1379">
        <v>2</v>
      </c>
      <c r="X1379" s="2">
        <v>0.2</v>
      </c>
      <c r="Y1379" s="13">
        <v>0.55800000000000005</v>
      </c>
      <c r="Z1379" s="2">
        <f>Y1379/V1379</f>
        <v>6.25E-2</v>
      </c>
    </row>
    <row r="1380" spans="1:26" x14ac:dyDescent="0.25">
      <c r="A1380">
        <v>2825</v>
      </c>
      <c r="B1380" t="s">
        <v>5842</v>
      </c>
      <c r="C1380" s="1">
        <v>41907</v>
      </c>
      <c r="D1380">
        <f>YEAR(C1380)</f>
        <v>2014</v>
      </c>
      <c r="E1380">
        <f>MONTH(C1380)</f>
        <v>9</v>
      </c>
      <c r="F1380" t="str">
        <f>TEXT(Table1[[#This Row],[Order Date]],"mmm")</f>
        <v>Sep</v>
      </c>
      <c r="G1380" t="str">
        <f>TEXT(Table1[[#This Row],[Order Date]],"ddd")</f>
        <v>Thu</v>
      </c>
      <c r="H1380" s="1">
        <v>41912</v>
      </c>
      <c r="I1380" t="s">
        <v>49</v>
      </c>
      <c r="J1380" t="s">
        <v>1638</v>
      </c>
      <c r="K1380" t="s">
        <v>1639</v>
      </c>
      <c r="L1380" t="s">
        <v>101</v>
      </c>
      <c r="M1380" t="s">
        <v>26</v>
      </c>
      <c r="N1380" t="s">
        <v>181</v>
      </c>
      <c r="O1380" t="s">
        <v>103</v>
      </c>
      <c r="P1380">
        <v>77041</v>
      </c>
      <c r="Q1380" t="s">
        <v>104</v>
      </c>
      <c r="R1380" t="s">
        <v>5843</v>
      </c>
      <c r="S1380" t="s">
        <v>45</v>
      </c>
      <c r="T1380" t="s">
        <v>89</v>
      </c>
      <c r="U1380" t="s">
        <v>5844</v>
      </c>
      <c r="V1380" s="3">
        <v>33.792000000000002</v>
      </c>
      <c r="W1380">
        <v>8</v>
      </c>
      <c r="X1380" s="2">
        <v>0.2</v>
      </c>
      <c r="Y1380" s="13">
        <v>10.56</v>
      </c>
      <c r="Z1380" s="2">
        <f>Y1380/V1380</f>
        <v>0.3125</v>
      </c>
    </row>
    <row r="1381" spans="1:26" x14ac:dyDescent="0.25">
      <c r="A1381">
        <v>2829</v>
      </c>
      <c r="B1381" t="s">
        <v>5845</v>
      </c>
      <c r="C1381" s="1">
        <v>42483</v>
      </c>
      <c r="D1381">
        <f>YEAR(C1381)</f>
        <v>2016</v>
      </c>
      <c r="E1381">
        <f>MONTH(C1381)</f>
        <v>4</v>
      </c>
      <c r="F1381" t="str">
        <f>TEXT(Table1[[#This Row],[Order Date]],"mmm")</f>
        <v>Apr</v>
      </c>
      <c r="G1381" t="str">
        <f>TEXT(Table1[[#This Row],[Order Date]],"ddd")</f>
        <v>Sat</v>
      </c>
      <c r="H1381" s="1">
        <v>42486</v>
      </c>
      <c r="I1381" t="s">
        <v>185</v>
      </c>
      <c r="J1381" t="s">
        <v>664</v>
      </c>
      <c r="K1381" t="s">
        <v>665</v>
      </c>
      <c r="L1381" t="s">
        <v>25</v>
      </c>
      <c r="M1381" t="s">
        <v>26</v>
      </c>
      <c r="N1381" t="s">
        <v>2434</v>
      </c>
      <c r="O1381" t="s">
        <v>491</v>
      </c>
      <c r="P1381">
        <v>43130</v>
      </c>
      <c r="Q1381" t="s">
        <v>145</v>
      </c>
      <c r="R1381" t="s">
        <v>5846</v>
      </c>
      <c r="S1381" t="s">
        <v>45</v>
      </c>
      <c r="T1381" t="s">
        <v>89</v>
      </c>
      <c r="U1381" t="s">
        <v>5847</v>
      </c>
      <c r="V1381" s="3">
        <v>108.336</v>
      </c>
      <c r="W1381">
        <v>6</v>
      </c>
      <c r="X1381" s="2">
        <v>0.2</v>
      </c>
      <c r="Y1381" s="13">
        <v>37.9176</v>
      </c>
      <c r="Z1381" s="2">
        <f>Y1381/V1381</f>
        <v>0.35000000000000003</v>
      </c>
    </row>
    <row r="1382" spans="1:26" x14ac:dyDescent="0.25">
      <c r="A1382">
        <v>2832</v>
      </c>
      <c r="B1382" t="s">
        <v>5848</v>
      </c>
      <c r="C1382" s="1">
        <v>41944</v>
      </c>
      <c r="D1382">
        <f>YEAR(C1382)</f>
        <v>2014</v>
      </c>
      <c r="E1382">
        <f>MONTH(C1382)</f>
        <v>11</v>
      </c>
      <c r="F1382" t="str">
        <f>TEXT(Table1[[#This Row],[Order Date]],"mmm")</f>
        <v>Nov</v>
      </c>
      <c r="G1382" t="str">
        <f>TEXT(Table1[[#This Row],[Order Date]],"ddd")</f>
        <v>Sat</v>
      </c>
      <c r="H1382" s="1">
        <v>41948</v>
      </c>
      <c r="I1382" t="s">
        <v>49</v>
      </c>
      <c r="J1382" t="s">
        <v>3643</v>
      </c>
      <c r="K1382" t="s">
        <v>3644</v>
      </c>
      <c r="L1382" t="s">
        <v>25</v>
      </c>
      <c r="M1382" t="s">
        <v>26</v>
      </c>
      <c r="N1382" t="s">
        <v>412</v>
      </c>
      <c r="O1382" t="s">
        <v>413</v>
      </c>
      <c r="P1382">
        <v>97206</v>
      </c>
      <c r="Q1382" t="s">
        <v>43</v>
      </c>
      <c r="R1382" t="s">
        <v>5849</v>
      </c>
      <c r="S1382" t="s">
        <v>45</v>
      </c>
      <c r="T1382" t="s">
        <v>58</v>
      </c>
      <c r="U1382" t="s">
        <v>5850</v>
      </c>
      <c r="V1382" s="3">
        <v>443.92</v>
      </c>
      <c r="W1382">
        <v>5</v>
      </c>
      <c r="X1382" s="2">
        <v>0.2</v>
      </c>
      <c r="Y1382" s="13">
        <v>-94.332999999999998</v>
      </c>
      <c r="Z1382" s="2">
        <f>Y1382/V1382</f>
        <v>-0.21249999999999999</v>
      </c>
    </row>
    <row r="1383" spans="1:26" x14ac:dyDescent="0.25">
      <c r="A1383">
        <v>2834</v>
      </c>
      <c r="B1383" t="s">
        <v>5851</v>
      </c>
      <c r="C1383" s="1">
        <v>42761</v>
      </c>
      <c r="D1383">
        <f>YEAR(C1383)</f>
        <v>2017</v>
      </c>
      <c r="E1383">
        <f>MONTH(C1383)</f>
        <v>1</v>
      </c>
      <c r="F1383" t="str">
        <f>TEXT(Table1[[#This Row],[Order Date]],"mmm")</f>
        <v>Jan</v>
      </c>
      <c r="G1383" t="str">
        <f>TEXT(Table1[[#This Row],[Order Date]],"ddd")</f>
        <v>Thu</v>
      </c>
      <c r="H1383" s="1">
        <v>42766</v>
      </c>
      <c r="I1383" t="s">
        <v>22</v>
      </c>
      <c r="J1383" t="s">
        <v>5852</v>
      </c>
      <c r="K1383" t="s">
        <v>5853</v>
      </c>
      <c r="L1383" t="s">
        <v>40</v>
      </c>
      <c r="M1383" t="s">
        <v>26</v>
      </c>
      <c r="N1383" t="s">
        <v>5735</v>
      </c>
      <c r="O1383" t="s">
        <v>351</v>
      </c>
      <c r="P1383">
        <v>35244</v>
      </c>
      <c r="Q1383" t="s">
        <v>29</v>
      </c>
      <c r="R1383" t="s">
        <v>632</v>
      </c>
      <c r="S1383" t="s">
        <v>45</v>
      </c>
      <c r="T1383" t="s">
        <v>67</v>
      </c>
      <c r="U1383" t="s">
        <v>633</v>
      </c>
      <c r="V1383" s="3">
        <v>15.47</v>
      </c>
      <c r="W1383">
        <v>7</v>
      </c>
      <c r="X1383" s="2">
        <v>0</v>
      </c>
      <c r="Y1383" s="13">
        <v>4.1768999999999998</v>
      </c>
      <c r="Z1383" s="2">
        <f>Y1383/V1383</f>
        <v>0.26999999999999996</v>
      </c>
    </row>
    <row r="1384" spans="1:26" x14ac:dyDescent="0.25">
      <c r="A1384">
        <v>2836</v>
      </c>
      <c r="B1384" t="s">
        <v>5854</v>
      </c>
      <c r="C1384" s="1">
        <v>43050</v>
      </c>
      <c r="D1384">
        <f>YEAR(C1384)</f>
        <v>2017</v>
      </c>
      <c r="E1384">
        <f>MONTH(C1384)</f>
        <v>11</v>
      </c>
      <c r="F1384" t="str">
        <f>TEXT(Table1[[#This Row],[Order Date]],"mmm")</f>
        <v>Nov</v>
      </c>
      <c r="G1384" t="str">
        <f>TEXT(Table1[[#This Row],[Order Date]],"ddd")</f>
        <v>Sat</v>
      </c>
      <c r="H1384" s="1">
        <v>43055</v>
      </c>
      <c r="I1384" t="s">
        <v>49</v>
      </c>
      <c r="J1384" t="s">
        <v>2580</v>
      </c>
      <c r="K1384" t="s">
        <v>2581</v>
      </c>
      <c r="L1384" t="s">
        <v>25</v>
      </c>
      <c r="M1384" t="s">
        <v>26</v>
      </c>
      <c r="N1384" t="s">
        <v>41</v>
      </c>
      <c r="O1384" t="s">
        <v>42</v>
      </c>
      <c r="P1384">
        <v>90036</v>
      </c>
      <c r="Q1384" t="s">
        <v>43</v>
      </c>
      <c r="R1384" t="s">
        <v>3531</v>
      </c>
      <c r="S1384" t="s">
        <v>45</v>
      </c>
      <c r="T1384" t="s">
        <v>77</v>
      </c>
      <c r="U1384" t="s">
        <v>3532</v>
      </c>
      <c r="V1384" s="3">
        <v>10.89</v>
      </c>
      <c r="W1384">
        <v>1</v>
      </c>
      <c r="X1384" s="2">
        <v>0</v>
      </c>
      <c r="Y1384" s="13">
        <v>2.8313999999999999</v>
      </c>
      <c r="Z1384" s="2">
        <f>Y1384/V1384</f>
        <v>0.25999999999999995</v>
      </c>
    </row>
    <row r="1385" spans="1:26" x14ac:dyDescent="0.25">
      <c r="A1385">
        <v>2839</v>
      </c>
      <c r="B1385" t="s">
        <v>5857</v>
      </c>
      <c r="C1385" s="1">
        <v>42530</v>
      </c>
      <c r="D1385">
        <f>YEAR(C1385)</f>
        <v>2016</v>
      </c>
      <c r="E1385">
        <f>MONTH(C1385)</f>
        <v>6</v>
      </c>
      <c r="F1385" t="str">
        <f>TEXT(Table1[[#This Row],[Order Date]],"mmm")</f>
        <v>Jun</v>
      </c>
      <c r="G1385" t="str">
        <f>TEXT(Table1[[#This Row],[Order Date]],"ddd")</f>
        <v>Thu</v>
      </c>
      <c r="H1385" s="1">
        <v>42533</v>
      </c>
      <c r="I1385" t="s">
        <v>185</v>
      </c>
      <c r="J1385" t="s">
        <v>5654</v>
      </c>
      <c r="K1385" t="s">
        <v>5655</v>
      </c>
      <c r="L1385" t="s">
        <v>25</v>
      </c>
      <c r="M1385" t="s">
        <v>26</v>
      </c>
      <c r="N1385" t="s">
        <v>5505</v>
      </c>
      <c r="O1385" t="s">
        <v>53</v>
      </c>
      <c r="P1385">
        <v>32303</v>
      </c>
      <c r="Q1385" t="s">
        <v>29</v>
      </c>
      <c r="R1385" t="s">
        <v>3617</v>
      </c>
      <c r="S1385" t="s">
        <v>70</v>
      </c>
      <c r="T1385" t="s">
        <v>675</v>
      </c>
      <c r="U1385" t="s">
        <v>3618</v>
      </c>
      <c r="V1385" s="3">
        <v>695.7</v>
      </c>
      <c r="W1385">
        <v>2</v>
      </c>
      <c r="X1385" s="2">
        <v>0.5</v>
      </c>
      <c r="Y1385" s="13">
        <v>-27.827999999999999</v>
      </c>
      <c r="Z1385" s="2">
        <f>Y1385/V1385</f>
        <v>-3.9999999999999994E-2</v>
      </c>
    </row>
    <row r="1386" spans="1:26" x14ac:dyDescent="0.25">
      <c r="A1386">
        <v>2840</v>
      </c>
      <c r="B1386" t="s">
        <v>5858</v>
      </c>
      <c r="C1386" s="1">
        <v>42250</v>
      </c>
      <c r="D1386">
        <f>YEAR(C1386)</f>
        <v>2015</v>
      </c>
      <c r="E1386">
        <f>MONTH(C1386)</f>
        <v>9</v>
      </c>
      <c r="F1386" t="str">
        <f>TEXT(Table1[[#This Row],[Order Date]],"mmm")</f>
        <v>Sep</v>
      </c>
      <c r="G1386" t="str">
        <f>TEXT(Table1[[#This Row],[Order Date]],"ddd")</f>
        <v>Thu</v>
      </c>
      <c r="H1386" s="1">
        <v>42255</v>
      </c>
      <c r="I1386" t="s">
        <v>22</v>
      </c>
      <c r="J1386" t="s">
        <v>697</v>
      </c>
      <c r="K1386" t="s">
        <v>698</v>
      </c>
      <c r="L1386" t="s">
        <v>40</v>
      </c>
      <c r="M1386" t="s">
        <v>26</v>
      </c>
      <c r="N1386" t="s">
        <v>263</v>
      </c>
      <c r="O1386" t="s">
        <v>264</v>
      </c>
      <c r="P1386">
        <v>10009</v>
      </c>
      <c r="Q1386" t="s">
        <v>145</v>
      </c>
      <c r="R1386" t="s">
        <v>2968</v>
      </c>
      <c r="S1386" t="s">
        <v>45</v>
      </c>
      <c r="T1386" t="s">
        <v>58</v>
      </c>
      <c r="U1386" t="s">
        <v>2969</v>
      </c>
      <c r="V1386" s="3">
        <v>120.33</v>
      </c>
      <c r="W1386">
        <v>1</v>
      </c>
      <c r="X1386" s="2">
        <v>0</v>
      </c>
      <c r="Y1386" s="13">
        <v>31.285799999999998</v>
      </c>
      <c r="Z1386" s="2">
        <f>Y1386/V1386</f>
        <v>0.26</v>
      </c>
    </row>
    <row r="1387" spans="1:26" x14ac:dyDescent="0.25">
      <c r="A1387">
        <v>2841</v>
      </c>
      <c r="B1387" t="s">
        <v>5859</v>
      </c>
      <c r="C1387" s="1">
        <v>41712</v>
      </c>
      <c r="D1387">
        <f>YEAR(C1387)</f>
        <v>2014</v>
      </c>
      <c r="E1387">
        <f>MONTH(C1387)</f>
        <v>3</v>
      </c>
      <c r="F1387" t="str">
        <f>TEXT(Table1[[#This Row],[Order Date]],"mmm")</f>
        <v>Mar</v>
      </c>
      <c r="G1387" t="str">
        <f>TEXT(Table1[[#This Row],[Order Date]],"ddd")</f>
        <v>Fri</v>
      </c>
      <c r="H1387" s="1">
        <v>41717</v>
      </c>
      <c r="I1387" t="s">
        <v>49</v>
      </c>
      <c r="J1387" t="s">
        <v>2273</v>
      </c>
      <c r="K1387" t="s">
        <v>2274</v>
      </c>
      <c r="L1387" t="s">
        <v>101</v>
      </c>
      <c r="M1387" t="s">
        <v>26</v>
      </c>
      <c r="N1387" t="s">
        <v>4749</v>
      </c>
      <c r="O1387" t="s">
        <v>312</v>
      </c>
      <c r="P1387">
        <v>23320</v>
      </c>
      <c r="Q1387" t="s">
        <v>29</v>
      </c>
      <c r="R1387" t="s">
        <v>1766</v>
      </c>
      <c r="S1387" t="s">
        <v>31</v>
      </c>
      <c r="T1387" t="s">
        <v>35</v>
      </c>
      <c r="U1387" t="s">
        <v>1767</v>
      </c>
      <c r="V1387" s="3">
        <v>1139.92</v>
      </c>
      <c r="W1387">
        <v>4</v>
      </c>
      <c r="X1387" s="2">
        <v>0</v>
      </c>
      <c r="Y1387" s="13">
        <v>284.98</v>
      </c>
      <c r="Z1387" s="2">
        <f>Y1387/V1387</f>
        <v>0.25</v>
      </c>
    </row>
    <row r="1388" spans="1:26" x14ac:dyDescent="0.25">
      <c r="A1388">
        <v>2842</v>
      </c>
      <c r="B1388" t="s">
        <v>5860</v>
      </c>
      <c r="C1388" s="1">
        <v>42978</v>
      </c>
      <c r="D1388">
        <f>YEAR(C1388)</f>
        <v>2017</v>
      </c>
      <c r="E1388">
        <f>MONTH(C1388)</f>
        <v>8</v>
      </c>
      <c r="F1388" t="str">
        <f>TEXT(Table1[[#This Row],[Order Date]],"mmm")</f>
        <v>Aug</v>
      </c>
      <c r="G1388" t="str">
        <f>TEXT(Table1[[#This Row],[Order Date]],"ddd")</f>
        <v>Thu</v>
      </c>
      <c r="H1388" s="1">
        <v>42982</v>
      </c>
      <c r="I1388" t="s">
        <v>22</v>
      </c>
      <c r="J1388" t="s">
        <v>1788</v>
      </c>
      <c r="K1388" t="s">
        <v>1789</v>
      </c>
      <c r="L1388" t="s">
        <v>25</v>
      </c>
      <c r="M1388" t="s">
        <v>26</v>
      </c>
      <c r="N1388" t="s">
        <v>1679</v>
      </c>
      <c r="O1388" t="s">
        <v>87</v>
      </c>
      <c r="P1388">
        <v>28314</v>
      </c>
      <c r="Q1388" t="s">
        <v>29</v>
      </c>
      <c r="R1388" t="s">
        <v>3202</v>
      </c>
      <c r="S1388" t="s">
        <v>45</v>
      </c>
      <c r="T1388" t="s">
        <v>89</v>
      </c>
      <c r="U1388" t="s">
        <v>3203</v>
      </c>
      <c r="V1388" s="3">
        <v>229.54400000000001</v>
      </c>
      <c r="W1388">
        <v>7</v>
      </c>
      <c r="X1388" s="2">
        <v>0.2</v>
      </c>
      <c r="Y1388" s="13">
        <v>83.209699999999998</v>
      </c>
      <c r="Z1388" s="2">
        <f>Y1388/V1388</f>
        <v>0.36249999999999999</v>
      </c>
    </row>
    <row r="1389" spans="1:26" x14ac:dyDescent="0.25">
      <c r="A1389">
        <v>2843</v>
      </c>
      <c r="B1389" t="s">
        <v>5861</v>
      </c>
      <c r="C1389" s="1">
        <v>42817</v>
      </c>
      <c r="D1389">
        <f>YEAR(C1389)</f>
        <v>2017</v>
      </c>
      <c r="E1389">
        <f>MONTH(C1389)</f>
        <v>3</v>
      </c>
      <c r="F1389" t="str">
        <f>TEXT(Table1[[#This Row],[Order Date]],"mmm")</f>
        <v>Mar</v>
      </c>
      <c r="G1389" t="str">
        <f>TEXT(Table1[[#This Row],[Order Date]],"ddd")</f>
        <v>Thu</v>
      </c>
      <c r="H1389" s="1">
        <v>42821</v>
      </c>
      <c r="I1389" t="s">
        <v>49</v>
      </c>
      <c r="J1389" t="s">
        <v>5862</v>
      </c>
      <c r="K1389" t="s">
        <v>5863</v>
      </c>
      <c r="L1389" t="s">
        <v>25</v>
      </c>
      <c r="M1389" t="s">
        <v>26</v>
      </c>
      <c r="N1389" t="s">
        <v>1654</v>
      </c>
      <c r="O1389" t="s">
        <v>103</v>
      </c>
      <c r="P1389">
        <v>77340</v>
      </c>
      <c r="Q1389" t="s">
        <v>104</v>
      </c>
      <c r="R1389" t="s">
        <v>1662</v>
      </c>
      <c r="S1389" t="s">
        <v>45</v>
      </c>
      <c r="T1389" t="s">
        <v>58</v>
      </c>
      <c r="U1389" t="s">
        <v>1663</v>
      </c>
      <c r="V1389" s="3">
        <v>143.72800000000001</v>
      </c>
      <c r="W1389">
        <v>2</v>
      </c>
      <c r="X1389" s="2">
        <v>0.2</v>
      </c>
      <c r="Y1389" s="13">
        <v>-32.338799999999999</v>
      </c>
      <c r="Z1389" s="2">
        <f>Y1389/V1389</f>
        <v>-0.22499999999999998</v>
      </c>
    </row>
    <row r="1390" spans="1:26" x14ac:dyDescent="0.25">
      <c r="A1390">
        <v>2844</v>
      </c>
      <c r="B1390" t="s">
        <v>5864</v>
      </c>
      <c r="C1390" s="1">
        <v>42873</v>
      </c>
      <c r="D1390">
        <f>YEAR(C1390)</f>
        <v>2017</v>
      </c>
      <c r="E1390">
        <f>MONTH(C1390)</f>
        <v>5</v>
      </c>
      <c r="F1390" t="str">
        <f>TEXT(Table1[[#This Row],[Order Date]],"mmm")</f>
        <v>May</v>
      </c>
      <c r="G1390" t="str">
        <f>TEXT(Table1[[#This Row],[Order Date]],"ddd")</f>
        <v>Thu</v>
      </c>
      <c r="H1390" s="1">
        <v>42877</v>
      </c>
      <c r="I1390" t="s">
        <v>49</v>
      </c>
      <c r="J1390" t="s">
        <v>61</v>
      </c>
      <c r="K1390" t="s">
        <v>62</v>
      </c>
      <c r="L1390" t="s">
        <v>25</v>
      </c>
      <c r="M1390" t="s">
        <v>26</v>
      </c>
      <c r="N1390" t="s">
        <v>143</v>
      </c>
      <c r="O1390" t="s">
        <v>144</v>
      </c>
      <c r="P1390">
        <v>19140</v>
      </c>
      <c r="Q1390" t="s">
        <v>145</v>
      </c>
      <c r="R1390" t="s">
        <v>5521</v>
      </c>
      <c r="S1390" t="s">
        <v>70</v>
      </c>
      <c r="T1390" t="s">
        <v>158</v>
      </c>
      <c r="U1390" t="s">
        <v>5522</v>
      </c>
      <c r="V1390" s="3">
        <v>36.048000000000002</v>
      </c>
      <c r="W1390">
        <v>3</v>
      </c>
      <c r="X1390" s="2">
        <v>0.2</v>
      </c>
      <c r="Y1390" s="13">
        <v>-0.9012</v>
      </c>
      <c r="Z1390" s="2">
        <f>Y1390/V1390</f>
        <v>-2.4999999999999998E-2</v>
      </c>
    </row>
    <row r="1391" spans="1:26" x14ac:dyDescent="0.25">
      <c r="A1391">
        <v>2845</v>
      </c>
      <c r="B1391" t="s">
        <v>5865</v>
      </c>
      <c r="C1391" s="1">
        <v>42731</v>
      </c>
      <c r="D1391">
        <f>YEAR(C1391)</f>
        <v>2016</v>
      </c>
      <c r="E1391">
        <f>MONTH(C1391)</f>
        <v>12</v>
      </c>
      <c r="F1391" t="str">
        <f>TEXT(Table1[[#This Row],[Order Date]],"mmm")</f>
        <v>Dec</v>
      </c>
      <c r="G1391" t="str">
        <f>TEXT(Table1[[#This Row],[Order Date]],"ddd")</f>
        <v>Tue</v>
      </c>
      <c r="H1391" s="1">
        <v>42735</v>
      </c>
      <c r="I1391" t="s">
        <v>49</v>
      </c>
      <c r="J1391" t="s">
        <v>3371</v>
      </c>
      <c r="K1391" t="s">
        <v>3372</v>
      </c>
      <c r="L1391" t="s">
        <v>40</v>
      </c>
      <c r="M1391" t="s">
        <v>26</v>
      </c>
      <c r="N1391" t="s">
        <v>5533</v>
      </c>
      <c r="O1391" t="s">
        <v>208</v>
      </c>
      <c r="P1391">
        <v>60098</v>
      </c>
      <c r="Q1391" t="s">
        <v>104</v>
      </c>
      <c r="R1391" t="s">
        <v>2025</v>
      </c>
      <c r="S1391" t="s">
        <v>31</v>
      </c>
      <c r="T1391" t="s">
        <v>35</v>
      </c>
      <c r="U1391" t="s">
        <v>2026</v>
      </c>
      <c r="V1391" s="3">
        <v>845.48800000000006</v>
      </c>
      <c r="W1391">
        <v>8</v>
      </c>
      <c r="X1391" s="2">
        <v>0.3</v>
      </c>
      <c r="Y1391" s="13">
        <v>-12.0784</v>
      </c>
      <c r="Z1391" s="2">
        <f>Y1391/V1391</f>
        <v>-1.4285714285714285E-2</v>
      </c>
    </row>
    <row r="1392" spans="1:26" x14ac:dyDescent="0.25">
      <c r="A1392">
        <v>2846</v>
      </c>
      <c r="B1392" t="s">
        <v>5866</v>
      </c>
      <c r="C1392" s="1">
        <v>43056</v>
      </c>
      <c r="D1392">
        <f>YEAR(C1392)</f>
        <v>2017</v>
      </c>
      <c r="E1392">
        <f>MONTH(C1392)</f>
        <v>11</v>
      </c>
      <c r="F1392" t="str">
        <f>TEXT(Table1[[#This Row],[Order Date]],"mmm")</f>
        <v>Nov</v>
      </c>
      <c r="G1392" t="str">
        <f>TEXT(Table1[[#This Row],[Order Date]],"ddd")</f>
        <v>Fri</v>
      </c>
      <c r="H1392" s="1">
        <v>43059</v>
      </c>
      <c r="I1392" t="s">
        <v>185</v>
      </c>
      <c r="J1392" t="s">
        <v>1628</v>
      </c>
      <c r="K1392" t="s">
        <v>1629</v>
      </c>
      <c r="L1392" t="s">
        <v>25</v>
      </c>
      <c r="M1392" t="s">
        <v>26</v>
      </c>
      <c r="N1392" t="s">
        <v>3993</v>
      </c>
      <c r="O1392" t="s">
        <v>1231</v>
      </c>
      <c r="P1392">
        <v>2149</v>
      </c>
      <c r="Q1392" t="s">
        <v>145</v>
      </c>
      <c r="R1392" t="s">
        <v>868</v>
      </c>
      <c r="S1392" t="s">
        <v>45</v>
      </c>
      <c r="T1392" t="s">
        <v>67</v>
      </c>
      <c r="U1392" t="s">
        <v>869</v>
      </c>
      <c r="V1392" s="3">
        <v>50.94</v>
      </c>
      <c r="W1392">
        <v>3</v>
      </c>
      <c r="X1392" s="2">
        <v>0</v>
      </c>
      <c r="Y1392" s="13">
        <v>14.263199999999999</v>
      </c>
      <c r="Z1392" s="2">
        <f>Y1392/V1392</f>
        <v>0.28000000000000003</v>
      </c>
    </row>
    <row r="1393" spans="1:26" x14ac:dyDescent="0.25">
      <c r="A1393">
        <v>2847</v>
      </c>
      <c r="B1393" t="s">
        <v>5867</v>
      </c>
      <c r="C1393" s="1">
        <v>42988</v>
      </c>
      <c r="D1393">
        <f>YEAR(C1393)</f>
        <v>2017</v>
      </c>
      <c r="E1393">
        <f>MONTH(C1393)</f>
        <v>9</v>
      </c>
      <c r="F1393" t="str">
        <f>TEXT(Table1[[#This Row],[Order Date]],"mmm")</f>
        <v>Sep</v>
      </c>
      <c r="G1393" t="str">
        <f>TEXT(Table1[[#This Row],[Order Date]],"ddd")</f>
        <v>Sun</v>
      </c>
      <c r="H1393" s="1">
        <v>42993</v>
      </c>
      <c r="I1393" t="s">
        <v>49</v>
      </c>
      <c r="J1393" t="s">
        <v>3088</v>
      </c>
      <c r="K1393" t="s">
        <v>3089</v>
      </c>
      <c r="L1393" t="s">
        <v>101</v>
      </c>
      <c r="M1393" t="s">
        <v>26</v>
      </c>
      <c r="N1393" t="s">
        <v>296</v>
      </c>
      <c r="O1393" t="s">
        <v>208</v>
      </c>
      <c r="P1393">
        <v>60653</v>
      </c>
      <c r="Q1393" t="s">
        <v>104</v>
      </c>
      <c r="R1393" t="s">
        <v>1715</v>
      </c>
      <c r="S1393" t="s">
        <v>45</v>
      </c>
      <c r="T1393" t="s">
        <v>74</v>
      </c>
      <c r="U1393" t="s">
        <v>1716</v>
      </c>
      <c r="V1393" s="3">
        <v>762.59400000000005</v>
      </c>
      <c r="W1393">
        <v>3</v>
      </c>
      <c r="X1393" s="2">
        <v>0.8</v>
      </c>
      <c r="Y1393" s="13">
        <v>-1143.8910000000001</v>
      </c>
      <c r="Z1393" s="2">
        <f>Y1393/V1393</f>
        <v>-1.5</v>
      </c>
    </row>
    <row r="1394" spans="1:26" x14ac:dyDescent="0.25">
      <c r="A1394">
        <v>2848</v>
      </c>
      <c r="B1394" t="s">
        <v>5868</v>
      </c>
      <c r="C1394" s="1">
        <v>42833</v>
      </c>
      <c r="D1394">
        <f>YEAR(C1394)</f>
        <v>2017</v>
      </c>
      <c r="E1394">
        <f>MONTH(C1394)</f>
        <v>4</v>
      </c>
      <c r="F1394" t="str">
        <f>TEXT(Table1[[#This Row],[Order Date]],"mmm")</f>
        <v>Apr</v>
      </c>
      <c r="G1394" t="str">
        <f>TEXT(Table1[[#This Row],[Order Date]],"ddd")</f>
        <v>Sat</v>
      </c>
      <c r="H1394" s="1">
        <v>42840</v>
      </c>
      <c r="I1394" t="s">
        <v>49</v>
      </c>
      <c r="J1394" t="s">
        <v>5869</v>
      </c>
      <c r="K1394" t="s">
        <v>5870</v>
      </c>
      <c r="L1394" t="s">
        <v>40</v>
      </c>
      <c r="M1394" t="s">
        <v>26</v>
      </c>
      <c r="N1394" t="s">
        <v>3188</v>
      </c>
      <c r="O1394" t="s">
        <v>1258</v>
      </c>
      <c r="P1394">
        <v>30076</v>
      </c>
      <c r="Q1394" t="s">
        <v>29</v>
      </c>
      <c r="R1394" t="s">
        <v>5871</v>
      </c>
      <c r="S1394" t="s">
        <v>31</v>
      </c>
      <c r="T1394" t="s">
        <v>64</v>
      </c>
      <c r="U1394" t="s">
        <v>5872</v>
      </c>
      <c r="V1394" s="3">
        <v>56.28</v>
      </c>
      <c r="W1394">
        <v>6</v>
      </c>
      <c r="X1394" s="2">
        <v>0</v>
      </c>
      <c r="Y1394" s="13">
        <v>15.7584</v>
      </c>
      <c r="Z1394" s="2">
        <f>Y1394/V1394</f>
        <v>0.27999999999999997</v>
      </c>
    </row>
    <row r="1395" spans="1:26" x14ac:dyDescent="0.25">
      <c r="A1395">
        <v>2850</v>
      </c>
      <c r="B1395" t="s">
        <v>5873</v>
      </c>
      <c r="C1395" s="1">
        <v>42702</v>
      </c>
      <c r="D1395">
        <f>YEAR(C1395)</f>
        <v>2016</v>
      </c>
      <c r="E1395">
        <f>MONTH(C1395)</f>
        <v>11</v>
      </c>
      <c r="F1395" t="str">
        <f>TEXT(Table1[[#This Row],[Order Date]],"mmm")</f>
        <v>Nov</v>
      </c>
      <c r="G1395" t="str">
        <f>TEXT(Table1[[#This Row],[Order Date]],"ddd")</f>
        <v>Mon</v>
      </c>
      <c r="H1395" s="1">
        <v>42707</v>
      </c>
      <c r="I1395" t="s">
        <v>49</v>
      </c>
      <c r="J1395" t="s">
        <v>2627</v>
      </c>
      <c r="K1395" t="s">
        <v>2628</v>
      </c>
      <c r="L1395" t="s">
        <v>40</v>
      </c>
      <c r="M1395" t="s">
        <v>26</v>
      </c>
      <c r="N1395" t="s">
        <v>2252</v>
      </c>
      <c r="O1395" t="s">
        <v>53</v>
      </c>
      <c r="P1395">
        <v>32137</v>
      </c>
      <c r="Q1395" t="s">
        <v>29</v>
      </c>
      <c r="R1395" t="s">
        <v>3283</v>
      </c>
      <c r="S1395" t="s">
        <v>45</v>
      </c>
      <c r="T1395" t="s">
        <v>74</v>
      </c>
      <c r="U1395" t="s">
        <v>3284</v>
      </c>
      <c r="V1395" s="3">
        <v>7.4340000000000002</v>
      </c>
      <c r="W1395">
        <v>6</v>
      </c>
      <c r="X1395" s="2">
        <v>0.7</v>
      </c>
      <c r="Y1395" s="13">
        <v>-5.6993999999999998</v>
      </c>
      <c r="Z1395" s="2">
        <f>Y1395/V1395</f>
        <v>-0.76666666666666661</v>
      </c>
    </row>
    <row r="1396" spans="1:26" x14ac:dyDescent="0.25">
      <c r="A1396">
        <v>2851</v>
      </c>
      <c r="B1396" t="s">
        <v>5874</v>
      </c>
      <c r="C1396" s="1">
        <v>42523</v>
      </c>
      <c r="D1396">
        <f>YEAR(C1396)</f>
        <v>2016</v>
      </c>
      <c r="E1396">
        <f>MONTH(C1396)</f>
        <v>6</v>
      </c>
      <c r="F1396" t="str">
        <f>TEXT(Table1[[#This Row],[Order Date]],"mmm")</f>
        <v>Jun</v>
      </c>
      <c r="G1396" t="str">
        <f>TEXT(Table1[[#This Row],[Order Date]],"ddd")</f>
        <v>Thu</v>
      </c>
      <c r="H1396" s="1">
        <v>42526</v>
      </c>
      <c r="I1396" t="s">
        <v>185</v>
      </c>
      <c r="J1396" t="s">
        <v>2809</v>
      </c>
      <c r="K1396" t="s">
        <v>2810</v>
      </c>
      <c r="L1396" t="s">
        <v>40</v>
      </c>
      <c r="M1396" t="s">
        <v>26</v>
      </c>
      <c r="N1396" t="s">
        <v>143</v>
      </c>
      <c r="O1396" t="s">
        <v>144</v>
      </c>
      <c r="P1396">
        <v>19120</v>
      </c>
      <c r="Q1396" t="s">
        <v>145</v>
      </c>
      <c r="R1396" t="s">
        <v>1747</v>
      </c>
      <c r="S1396" t="s">
        <v>45</v>
      </c>
      <c r="T1396" t="s">
        <v>58</v>
      </c>
      <c r="U1396" t="s">
        <v>1748</v>
      </c>
      <c r="V1396" s="3">
        <v>64.784000000000006</v>
      </c>
      <c r="W1396">
        <v>1</v>
      </c>
      <c r="X1396" s="2">
        <v>0.2</v>
      </c>
      <c r="Y1396" s="13">
        <v>-12.956799999999999</v>
      </c>
      <c r="Z1396" s="2">
        <f>Y1396/V1396</f>
        <v>-0.19999999999999998</v>
      </c>
    </row>
    <row r="1397" spans="1:26" x14ac:dyDescent="0.25">
      <c r="A1397">
        <v>2852</v>
      </c>
      <c r="B1397" t="s">
        <v>5875</v>
      </c>
      <c r="C1397" s="1">
        <v>43086</v>
      </c>
      <c r="D1397">
        <f>YEAR(C1397)</f>
        <v>2017</v>
      </c>
      <c r="E1397">
        <f>MONTH(C1397)</f>
        <v>12</v>
      </c>
      <c r="F1397" t="str">
        <f>TEXT(Table1[[#This Row],[Order Date]],"mmm")</f>
        <v>Dec</v>
      </c>
      <c r="G1397" t="str">
        <f>TEXT(Table1[[#This Row],[Order Date]],"ddd")</f>
        <v>Sun</v>
      </c>
      <c r="H1397" s="1">
        <v>43091</v>
      </c>
      <c r="I1397" t="s">
        <v>49</v>
      </c>
      <c r="J1397" t="s">
        <v>5876</v>
      </c>
      <c r="K1397" t="s">
        <v>5877</v>
      </c>
      <c r="L1397" t="s">
        <v>101</v>
      </c>
      <c r="M1397" t="s">
        <v>26</v>
      </c>
      <c r="N1397" t="s">
        <v>490</v>
      </c>
      <c r="O1397" t="s">
        <v>251</v>
      </c>
      <c r="P1397">
        <v>47201</v>
      </c>
      <c r="Q1397" t="s">
        <v>104</v>
      </c>
      <c r="R1397" t="s">
        <v>2794</v>
      </c>
      <c r="S1397" t="s">
        <v>45</v>
      </c>
      <c r="T1397" t="s">
        <v>89</v>
      </c>
      <c r="U1397" t="s">
        <v>2795</v>
      </c>
      <c r="V1397" s="3">
        <v>28.16</v>
      </c>
      <c r="W1397">
        <v>4</v>
      </c>
      <c r="X1397" s="2">
        <v>0</v>
      </c>
      <c r="Y1397" s="13">
        <v>13.235200000000001</v>
      </c>
      <c r="Z1397" s="2">
        <f>Y1397/V1397</f>
        <v>0.47000000000000003</v>
      </c>
    </row>
    <row r="1398" spans="1:26" x14ac:dyDescent="0.25">
      <c r="A1398">
        <v>2853</v>
      </c>
      <c r="B1398" t="s">
        <v>5878</v>
      </c>
      <c r="C1398" s="1">
        <v>42448</v>
      </c>
      <c r="D1398">
        <f>YEAR(C1398)</f>
        <v>2016</v>
      </c>
      <c r="E1398">
        <f>MONTH(C1398)</f>
        <v>3</v>
      </c>
      <c r="F1398" t="str">
        <f>TEXT(Table1[[#This Row],[Order Date]],"mmm")</f>
        <v>Mar</v>
      </c>
      <c r="G1398" t="str">
        <f>TEXT(Table1[[#This Row],[Order Date]],"ddd")</f>
        <v>Sat</v>
      </c>
      <c r="H1398" s="1">
        <v>42450</v>
      </c>
      <c r="I1398" t="s">
        <v>22</v>
      </c>
      <c r="J1398" t="s">
        <v>5181</v>
      </c>
      <c r="K1398" t="s">
        <v>5182</v>
      </c>
      <c r="L1398" t="s">
        <v>25</v>
      </c>
      <c r="M1398" t="s">
        <v>26</v>
      </c>
      <c r="N1398" t="s">
        <v>2306</v>
      </c>
      <c r="O1398" t="s">
        <v>264</v>
      </c>
      <c r="P1398">
        <v>11572</v>
      </c>
      <c r="Q1398" t="s">
        <v>145</v>
      </c>
      <c r="R1398" t="s">
        <v>5879</v>
      </c>
      <c r="S1398" t="s">
        <v>31</v>
      </c>
      <c r="T1398" t="s">
        <v>64</v>
      </c>
      <c r="U1398" t="s">
        <v>5880</v>
      </c>
      <c r="V1398" s="3">
        <v>14.98</v>
      </c>
      <c r="W1398">
        <v>1</v>
      </c>
      <c r="X1398" s="2">
        <v>0</v>
      </c>
      <c r="Y1398" s="13">
        <v>6.8907999999999996</v>
      </c>
      <c r="Z1398" s="2">
        <f>Y1398/V1398</f>
        <v>0.45999999999999996</v>
      </c>
    </row>
    <row r="1399" spans="1:26" x14ac:dyDescent="0.25">
      <c r="A1399">
        <v>2855</v>
      </c>
      <c r="B1399" t="s">
        <v>5881</v>
      </c>
      <c r="C1399" s="1">
        <v>42967</v>
      </c>
      <c r="D1399">
        <f>YEAR(C1399)</f>
        <v>2017</v>
      </c>
      <c r="E1399">
        <f>MONTH(C1399)</f>
        <v>8</v>
      </c>
      <c r="F1399" t="str">
        <f>TEXT(Table1[[#This Row],[Order Date]],"mmm")</f>
        <v>Aug</v>
      </c>
      <c r="G1399" t="str">
        <f>TEXT(Table1[[#This Row],[Order Date]],"ddd")</f>
        <v>Sun</v>
      </c>
      <c r="H1399" s="1">
        <v>42967</v>
      </c>
      <c r="I1399" t="s">
        <v>1276</v>
      </c>
      <c r="J1399" t="s">
        <v>5319</v>
      </c>
      <c r="K1399" t="s">
        <v>5320</v>
      </c>
      <c r="L1399" t="s">
        <v>40</v>
      </c>
      <c r="M1399" t="s">
        <v>26</v>
      </c>
      <c r="N1399" t="s">
        <v>606</v>
      </c>
      <c r="O1399" t="s">
        <v>1231</v>
      </c>
      <c r="P1399">
        <v>2038</v>
      </c>
      <c r="Q1399" t="s">
        <v>145</v>
      </c>
      <c r="R1399" t="s">
        <v>3973</v>
      </c>
      <c r="S1399" t="s">
        <v>45</v>
      </c>
      <c r="T1399" t="s">
        <v>58</v>
      </c>
      <c r="U1399" t="s">
        <v>3974</v>
      </c>
      <c r="V1399" s="3">
        <v>40.29</v>
      </c>
      <c r="W1399">
        <v>3</v>
      </c>
      <c r="X1399" s="2">
        <v>0</v>
      </c>
      <c r="Y1399" s="13">
        <v>10.4754</v>
      </c>
      <c r="Z1399" s="2">
        <f>Y1399/V1399</f>
        <v>0.26</v>
      </c>
    </row>
    <row r="1400" spans="1:26" x14ac:dyDescent="0.25">
      <c r="A1400">
        <v>2856</v>
      </c>
      <c r="B1400" t="s">
        <v>5882</v>
      </c>
      <c r="C1400" s="1">
        <v>42941</v>
      </c>
      <c r="D1400">
        <f>YEAR(C1400)</f>
        <v>2017</v>
      </c>
      <c r="E1400">
        <f>MONTH(C1400)</f>
        <v>7</v>
      </c>
      <c r="F1400" t="str">
        <f>TEXT(Table1[[#This Row],[Order Date]],"mmm")</f>
        <v>Jul</v>
      </c>
      <c r="G1400" t="str">
        <f>TEXT(Table1[[#This Row],[Order Date]],"ddd")</f>
        <v>Tue</v>
      </c>
      <c r="H1400" s="1">
        <v>42947</v>
      </c>
      <c r="I1400" t="s">
        <v>49</v>
      </c>
      <c r="J1400" t="s">
        <v>1535</v>
      </c>
      <c r="K1400" t="s">
        <v>1536</v>
      </c>
      <c r="L1400" t="s">
        <v>25</v>
      </c>
      <c r="M1400" t="s">
        <v>26</v>
      </c>
      <c r="N1400" t="s">
        <v>5189</v>
      </c>
      <c r="O1400" t="s">
        <v>5190</v>
      </c>
      <c r="P1400">
        <v>57103</v>
      </c>
      <c r="Q1400" t="s">
        <v>104</v>
      </c>
      <c r="R1400" t="s">
        <v>5582</v>
      </c>
      <c r="S1400" t="s">
        <v>45</v>
      </c>
      <c r="T1400" t="s">
        <v>46</v>
      </c>
      <c r="U1400" t="s">
        <v>5583</v>
      </c>
      <c r="V1400" s="3">
        <v>20.23</v>
      </c>
      <c r="W1400">
        <v>7</v>
      </c>
      <c r="X1400" s="2">
        <v>0</v>
      </c>
      <c r="Y1400" s="13">
        <v>9.5081000000000007</v>
      </c>
      <c r="Z1400" s="2">
        <f>Y1400/V1400</f>
        <v>0.47000000000000003</v>
      </c>
    </row>
    <row r="1401" spans="1:26" x14ac:dyDescent="0.25">
      <c r="A1401">
        <v>2857</v>
      </c>
      <c r="B1401" t="s">
        <v>5883</v>
      </c>
      <c r="C1401" s="1">
        <v>42608</v>
      </c>
      <c r="D1401">
        <f>YEAR(C1401)</f>
        <v>2016</v>
      </c>
      <c r="E1401">
        <f>MONTH(C1401)</f>
        <v>8</v>
      </c>
      <c r="F1401" t="str">
        <f>TEXT(Table1[[#This Row],[Order Date]],"mmm")</f>
        <v>Aug</v>
      </c>
      <c r="G1401" t="str">
        <f>TEXT(Table1[[#This Row],[Order Date]],"ddd")</f>
        <v>Fri</v>
      </c>
      <c r="H1401" s="1">
        <v>42611</v>
      </c>
      <c r="I1401" t="s">
        <v>185</v>
      </c>
      <c r="J1401" t="s">
        <v>1169</v>
      </c>
      <c r="K1401" t="s">
        <v>1170</v>
      </c>
      <c r="L1401" t="s">
        <v>40</v>
      </c>
      <c r="M1401" t="s">
        <v>26</v>
      </c>
      <c r="N1401" t="s">
        <v>941</v>
      </c>
      <c r="O1401" t="s">
        <v>42</v>
      </c>
      <c r="P1401">
        <v>92037</v>
      </c>
      <c r="Q1401" t="s">
        <v>43</v>
      </c>
      <c r="R1401" t="s">
        <v>1699</v>
      </c>
      <c r="S1401" t="s">
        <v>31</v>
      </c>
      <c r="T1401" t="s">
        <v>35</v>
      </c>
      <c r="U1401" t="s">
        <v>1700</v>
      </c>
      <c r="V1401" s="3">
        <v>1603.136</v>
      </c>
      <c r="W1401">
        <v>4</v>
      </c>
      <c r="X1401" s="2">
        <v>0.2</v>
      </c>
      <c r="Y1401" s="13">
        <v>100.196</v>
      </c>
      <c r="Z1401" s="2">
        <f>Y1401/V1401</f>
        <v>6.25E-2</v>
      </c>
    </row>
    <row r="1402" spans="1:26" x14ac:dyDescent="0.25">
      <c r="A1402">
        <v>2858</v>
      </c>
      <c r="B1402" t="s">
        <v>5884</v>
      </c>
      <c r="C1402" s="1">
        <v>42597</v>
      </c>
      <c r="D1402">
        <f>YEAR(C1402)</f>
        <v>2016</v>
      </c>
      <c r="E1402">
        <f>MONTH(C1402)</f>
        <v>8</v>
      </c>
      <c r="F1402" t="str">
        <f>TEXT(Table1[[#This Row],[Order Date]],"mmm")</f>
        <v>Aug</v>
      </c>
      <c r="G1402" t="str">
        <f>TEXT(Table1[[#This Row],[Order Date]],"ddd")</f>
        <v>Mon</v>
      </c>
      <c r="H1402" s="1">
        <v>42599</v>
      </c>
      <c r="I1402" t="s">
        <v>22</v>
      </c>
      <c r="J1402" t="s">
        <v>5885</v>
      </c>
      <c r="K1402" t="s">
        <v>5886</v>
      </c>
      <c r="L1402" t="s">
        <v>25</v>
      </c>
      <c r="M1402" t="s">
        <v>26</v>
      </c>
      <c r="N1402" t="s">
        <v>1679</v>
      </c>
      <c r="O1402" t="s">
        <v>87</v>
      </c>
      <c r="P1402">
        <v>28314</v>
      </c>
      <c r="Q1402" t="s">
        <v>29</v>
      </c>
      <c r="R1402" t="s">
        <v>4505</v>
      </c>
      <c r="S1402" t="s">
        <v>31</v>
      </c>
      <c r="T1402" t="s">
        <v>35</v>
      </c>
      <c r="U1402" t="s">
        <v>4506</v>
      </c>
      <c r="V1402" s="3">
        <v>225.29599999999999</v>
      </c>
      <c r="W1402">
        <v>2</v>
      </c>
      <c r="X1402" s="2">
        <v>0.2</v>
      </c>
      <c r="Y1402" s="13">
        <v>22.529599999999999</v>
      </c>
      <c r="Z1402" s="2">
        <f>Y1402/V1402</f>
        <v>9.9999999999999992E-2</v>
      </c>
    </row>
    <row r="1403" spans="1:26" x14ac:dyDescent="0.25">
      <c r="A1403">
        <v>2859</v>
      </c>
      <c r="B1403" t="s">
        <v>5887</v>
      </c>
      <c r="C1403" s="1">
        <v>42874</v>
      </c>
      <c r="D1403">
        <f>YEAR(C1403)</f>
        <v>2017</v>
      </c>
      <c r="E1403">
        <f>MONTH(C1403)</f>
        <v>5</v>
      </c>
      <c r="F1403" t="str">
        <f>TEXT(Table1[[#This Row],[Order Date]],"mmm")</f>
        <v>May</v>
      </c>
      <c r="G1403" t="str">
        <f>TEXT(Table1[[#This Row],[Order Date]],"ddd")</f>
        <v>Fri</v>
      </c>
      <c r="H1403" s="1">
        <v>42878</v>
      </c>
      <c r="I1403" t="s">
        <v>49</v>
      </c>
      <c r="J1403" t="s">
        <v>5381</v>
      </c>
      <c r="K1403" t="s">
        <v>5382</v>
      </c>
      <c r="L1403" t="s">
        <v>25</v>
      </c>
      <c r="M1403" t="s">
        <v>26</v>
      </c>
      <c r="N1403" t="s">
        <v>1709</v>
      </c>
      <c r="O1403" t="s">
        <v>1258</v>
      </c>
      <c r="P1403">
        <v>30318</v>
      </c>
      <c r="Q1403" t="s">
        <v>29</v>
      </c>
      <c r="R1403" t="s">
        <v>2531</v>
      </c>
      <c r="S1403" t="s">
        <v>70</v>
      </c>
      <c r="T1403" t="s">
        <v>158</v>
      </c>
      <c r="U1403" t="s">
        <v>2532</v>
      </c>
      <c r="V1403" s="3">
        <v>67.8</v>
      </c>
      <c r="W1403">
        <v>4</v>
      </c>
      <c r="X1403" s="2">
        <v>0</v>
      </c>
      <c r="Y1403" s="13">
        <v>4.0679999999999996</v>
      </c>
      <c r="Z1403" s="2">
        <f>Y1403/V1403</f>
        <v>0.06</v>
      </c>
    </row>
    <row r="1404" spans="1:26" x14ac:dyDescent="0.25">
      <c r="A1404">
        <v>2864</v>
      </c>
      <c r="B1404" t="s">
        <v>5891</v>
      </c>
      <c r="C1404" s="1">
        <v>42960</v>
      </c>
      <c r="D1404">
        <f>YEAR(C1404)</f>
        <v>2017</v>
      </c>
      <c r="E1404">
        <f>MONTH(C1404)</f>
        <v>8</v>
      </c>
      <c r="F1404" t="str">
        <f>TEXT(Table1[[#This Row],[Order Date]],"mmm")</f>
        <v>Aug</v>
      </c>
      <c r="G1404" t="str">
        <f>TEXT(Table1[[#This Row],[Order Date]],"ddd")</f>
        <v>Sun</v>
      </c>
      <c r="H1404" s="1">
        <v>42960</v>
      </c>
      <c r="I1404" t="s">
        <v>1276</v>
      </c>
      <c r="J1404" t="s">
        <v>2229</v>
      </c>
      <c r="K1404" t="s">
        <v>2230</v>
      </c>
      <c r="L1404" t="s">
        <v>25</v>
      </c>
      <c r="M1404" t="s">
        <v>26</v>
      </c>
      <c r="N1404" t="s">
        <v>126</v>
      </c>
      <c r="O1404" t="s">
        <v>42</v>
      </c>
      <c r="P1404">
        <v>94122</v>
      </c>
      <c r="Q1404" t="s">
        <v>43</v>
      </c>
      <c r="R1404" t="s">
        <v>1797</v>
      </c>
      <c r="S1404" t="s">
        <v>45</v>
      </c>
      <c r="T1404" t="s">
        <v>58</v>
      </c>
      <c r="U1404" t="s">
        <v>1798</v>
      </c>
      <c r="V1404" s="3">
        <v>31.44</v>
      </c>
      <c r="W1404">
        <v>3</v>
      </c>
      <c r="X1404" s="2">
        <v>0</v>
      </c>
      <c r="Y1404" s="13">
        <v>8.4887999999999995</v>
      </c>
      <c r="Z1404" s="2">
        <f>Y1404/V1404</f>
        <v>0.26999999999999996</v>
      </c>
    </row>
    <row r="1405" spans="1:26" x14ac:dyDescent="0.25">
      <c r="A1405">
        <v>2868</v>
      </c>
      <c r="B1405" t="s">
        <v>5892</v>
      </c>
      <c r="C1405" s="1">
        <v>42684</v>
      </c>
      <c r="D1405">
        <f>YEAR(C1405)</f>
        <v>2016</v>
      </c>
      <c r="E1405">
        <f>MONTH(C1405)</f>
        <v>11</v>
      </c>
      <c r="F1405" t="str">
        <f>TEXT(Table1[[#This Row],[Order Date]],"mmm")</f>
        <v>Nov</v>
      </c>
      <c r="G1405" t="str">
        <f>TEXT(Table1[[#This Row],[Order Date]],"ddd")</f>
        <v>Thu</v>
      </c>
      <c r="H1405" s="1">
        <v>42686</v>
      </c>
      <c r="I1405" t="s">
        <v>22</v>
      </c>
      <c r="J1405" t="s">
        <v>2577</v>
      </c>
      <c r="K1405" t="s">
        <v>2578</v>
      </c>
      <c r="L1405" t="s">
        <v>25</v>
      </c>
      <c r="M1405" t="s">
        <v>26</v>
      </c>
      <c r="N1405" t="s">
        <v>2785</v>
      </c>
      <c r="O1405" t="s">
        <v>491</v>
      </c>
      <c r="P1405">
        <v>43615</v>
      </c>
      <c r="Q1405" t="s">
        <v>145</v>
      </c>
      <c r="R1405" t="s">
        <v>1282</v>
      </c>
      <c r="S1405" t="s">
        <v>45</v>
      </c>
      <c r="T1405" t="s">
        <v>572</v>
      </c>
      <c r="U1405" t="s">
        <v>1283</v>
      </c>
      <c r="V1405" s="3">
        <v>14.72</v>
      </c>
      <c r="W1405">
        <v>5</v>
      </c>
      <c r="X1405" s="2">
        <v>0.2</v>
      </c>
      <c r="Y1405" s="13">
        <v>-3.3119999999999998</v>
      </c>
      <c r="Z1405" s="2">
        <f>Y1405/V1405</f>
        <v>-0.22499999999999998</v>
      </c>
    </row>
    <row r="1406" spans="1:26" x14ac:dyDescent="0.25">
      <c r="A1406">
        <v>2870</v>
      </c>
      <c r="B1406" t="s">
        <v>5893</v>
      </c>
      <c r="C1406" s="1">
        <v>42898</v>
      </c>
      <c r="D1406">
        <f>YEAR(C1406)</f>
        <v>2017</v>
      </c>
      <c r="E1406">
        <f>MONTH(C1406)</f>
        <v>6</v>
      </c>
      <c r="F1406" t="str">
        <f>TEXT(Table1[[#This Row],[Order Date]],"mmm")</f>
        <v>Jun</v>
      </c>
      <c r="G1406" t="str">
        <f>TEXT(Table1[[#This Row],[Order Date]],"ddd")</f>
        <v>Mon</v>
      </c>
      <c r="H1406" s="1">
        <v>42905</v>
      </c>
      <c r="I1406" t="s">
        <v>49</v>
      </c>
      <c r="J1406" t="s">
        <v>558</v>
      </c>
      <c r="K1406" t="s">
        <v>559</v>
      </c>
      <c r="L1406" t="s">
        <v>25</v>
      </c>
      <c r="M1406" t="s">
        <v>26</v>
      </c>
      <c r="N1406" t="s">
        <v>1139</v>
      </c>
      <c r="O1406" t="s">
        <v>53</v>
      </c>
      <c r="P1406">
        <v>33710</v>
      </c>
      <c r="Q1406" t="s">
        <v>29</v>
      </c>
      <c r="R1406" t="s">
        <v>5894</v>
      </c>
      <c r="S1406" t="s">
        <v>31</v>
      </c>
      <c r="T1406" t="s">
        <v>64</v>
      </c>
      <c r="U1406" t="s">
        <v>5895</v>
      </c>
      <c r="V1406" s="3">
        <v>17.088000000000001</v>
      </c>
      <c r="W1406">
        <v>2</v>
      </c>
      <c r="X1406" s="2">
        <v>0.2</v>
      </c>
      <c r="Y1406" s="13">
        <v>1.0680000000000001</v>
      </c>
      <c r="Z1406" s="2">
        <f>Y1406/V1406</f>
        <v>6.25E-2</v>
      </c>
    </row>
    <row r="1407" spans="1:26" x14ac:dyDescent="0.25">
      <c r="A1407">
        <v>2871</v>
      </c>
      <c r="B1407" t="s">
        <v>5896</v>
      </c>
      <c r="C1407" s="1">
        <v>41720</v>
      </c>
      <c r="D1407">
        <f>YEAR(C1407)</f>
        <v>2014</v>
      </c>
      <c r="E1407">
        <f>MONTH(C1407)</f>
        <v>3</v>
      </c>
      <c r="F1407" t="str">
        <f>TEXT(Table1[[#This Row],[Order Date]],"mmm")</f>
        <v>Mar</v>
      </c>
      <c r="G1407" t="str">
        <f>TEXT(Table1[[#This Row],[Order Date]],"ddd")</f>
        <v>Sat</v>
      </c>
      <c r="H1407" s="1">
        <v>41724</v>
      </c>
      <c r="I1407" t="s">
        <v>49</v>
      </c>
      <c r="J1407" t="s">
        <v>5897</v>
      </c>
      <c r="K1407" t="s">
        <v>5898</v>
      </c>
      <c r="L1407" t="s">
        <v>40</v>
      </c>
      <c r="M1407" t="s">
        <v>26</v>
      </c>
      <c r="N1407" t="s">
        <v>1297</v>
      </c>
      <c r="O1407" t="s">
        <v>303</v>
      </c>
      <c r="P1407">
        <v>85705</v>
      </c>
      <c r="Q1407" t="s">
        <v>43</v>
      </c>
      <c r="R1407" t="s">
        <v>5275</v>
      </c>
      <c r="S1407" t="s">
        <v>45</v>
      </c>
      <c r="T1407" t="s">
        <v>89</v>
      </c>
      <c r="U1407" t="s">
        <v>5276</v>
      </c>
      <c r="V1407" s="3">
        <v>74.352000000000004</v>
      </c>
      <c r="W1407">
        <v>3</v>
      </c>
      <c r="X1407" s="2">
        <v>0.2</v>
      </c>
      <c r="Y1407" s="13">
        <v>23.234999999999999</v>
      </c>
      <c r="Z1407" s="2">
        <f>Y1407/V1407</f>
        <v>0.3125</v>
      </c>
    </row>
    <row r="1408" spans="1:26" x14ac:dyDescent="0.25">
      <c r="A1408">
        <v>2873</v>
      </c>
      <c r="B1408" t="s">
        <v>5899</v>
      </c>
      <c r="C1408" s="1">
        <v>42901</v>
      </c>
      <c r="D1408">
        <f>YEAR(C1408)</f>
        <v>2017</v>
      </c>
      <c r="E1408">
        <f>MONTH(C1408)</f>
        <v>6</v>
      </c>
      <c r="F1408" t="str">
        <f>TEXT(Table1[[#This Row],[Order Date]],"mmm")</f>
        <v>Jun</v>
      </c>
      <c r="G1408" t="str">
        <f>TEXT(Table1[[#This Row],[Order Date]],"ddd")</f>
        <v>Thu</v>
      </c>
      <c r="H1408" s="1">
        <v>42906</v>
      </c>
      <c r="I1408" t="s">
        <v>49</v>
      </c>
      <c r="J1408" t="s">
        <v>4763</v>
      </c>
      <c r="K1408" t="s">
        <v>4764</v>
      </c>
      <c r="L1408" t="s">
        <v>25</v>
      </c>
      <c r="M1408" t="s">
        <v>26</v>
      </c>
      <c r="N1408" t="s">
        <v>41</v>
      </c>
      <c r="O1408" t="s">
        <v>42</v>
      </c>
      <c r="P1408">
        <v>90036</v>
      </c>
      <c r="Q1408" t="s">
        <v>43</v>
      </c>
      <c r="R1408" t="s">
        <v>1250</v>
      </c>
      <c r="S1408" t="s">
        <v>45</v>
      </c>
      <c r="T1408" t="s">
        <v>67</v>
      </c>
      <c r="U1408" t="s">
        <v>1251</v>
      </c>
      <c r="V1408" s="3">
        <v>4.26</v>
      </c>
      <c r="W1408">
        <v>1</v>
      </c>
      <c r="X1408" s="2">
        <v>0</v>
      </c>
      <c r="Y1408" s="13">
        <v>1.7465999999999999</v>
      </c>
      <c r="Z1408" s="2">
        <f>Y1408/V1408</f>
        <v>0.41000000000000003</v>
      </c>
    </row>
    <row r="1409" spans="1:26" x14ac:dyDescent="0.25">
      <c r="A1409">
        <v>2874</v>
      </c>
      <c r="B1409" t="s">
        <v>5900</v>
      </c>
      <c r="C1409" s="1">
        <v>43055</v>
      </c>
      <c r="D1409">
        <f>YEAR(C1409)</f>
        <v>2017</v>
      </c>
      <c r="E1409">
        <f>MONTH(C1409)</f>
        <v>11</v>
      </c>
      <c r="F1409" t="str">
        <f>TEXT(Table1[[#This Row],[Order Date]],"mmm")</f>
        <v>Nov</v>
      </c>
      <c r="G1409" t="str">
        <f>TEXT(Table1[[#This Row],[Order Date]],"ddd")</f>
        <v>Thu</v>
      </c>
      <c r="H1409" s="1">
        <v>43061</v>
      </c>
      <c r="I1409" t="s">
        <v>49</v>
      </c>
      <c r="J1409" t="s">
        <v>2841</v>
      </c>
      <c r="K1409" t="s">
        <v>2842</v>
      </c>
      <c r="L1409" t="s">
        <v>25</v>
      </c>
      <c r="M1409" t="s">
        <v>26</v>
      </c>
      <c r="N1409" t="s">
        <v>941</v>
      </c>
      <c r="O1409" t="s">
        <v>42</v>
      </c>
      <c r="P1409">
        <v>92105</v>
      </c>
      <c r="Q1409" t="s">
        <v>43</v>
      </c>
      <c r="R1409" t="s">
        <v>2047</v>
      </c>
      <c r="S1409" t="s">
        <v>45</v>
      </c>
      <c r="T1409" t="s">
        <v>58</v>
      </c>
      <c r="U1409" t="s">
        <v>2048</v>
      </c>
      <c r="V1409" s="3">
        <v>811.28</v>
      </c>
      <c r="W1409">
        <v>8</v>
      </c>
      <c r="X1409" s="2">
        <v>0</v>
      </c>
      <c r="Y1409" s="13">
        <v>24.3384</v>
      </c>
      <c r="Z1409" s="2">
        <f>Y1409/V1409</f>
        <v>3.0000000000000002E-2</v>
      </c>
    </row>
    <row r="1410" spans="1:26" x14ac:dyDescent="0.25">
      <c r="A1410">
        <v>2875</v>
      </c>
      <c r="B1410" t="s">
        <v>5901</v>
      </c>
      <c r="C1410" s="1">
        <v>43098</v>
      </c>
      <c r="D1410">
        <f>YEAR(C1410)</f>
        <v>2017</v>
      </c>
      <c r="E1410">
        <f>MONTH(C1410)</f>
        <v>12</v>
      </c>
      <c r="F1410" t="str">
        <f>TEXT(Table1[[#This Row],[Order Date]],"mmm")</f>
        <v>Dec</v>
      </c>
      <c r="G1410" t="str">
        <f>TEXT(Table1[[#This Row],[Order Date]],"ddd")</f>
        <v>Fri</v>
      </c>
      <c r="H1410" s="1">
        <v>43100</v>
      </c>
      <c r="I1410" t="s">
        <v>185</v>
      </c>
      <c r="J1410" t="s">
        <v>2188</v>
      </c>
      <c r="K1410" t="s">
        <v>2189</v>
      </c>
      <c r="L1410" t="s">
        <v>25</v>
      </c>
      <c r="M1410" t="s">
        <v>26</v>
      </c>
      <c r="N1410" t="s">
        <v>263</v>
      </c>
      <c r="O1410" t="s">
        <v>264</v>
      </c>
      <c r="P1410">
        <v>10035</v>
      </c>
      <c r="Q1410" t="s">
        <v>145</v>
      </c>
      <c r="R1410" t="s">
        <v>567</v>
      </c>
      <c r="S1410" t="s">
        <v>45</v>
      </c>
      <c r="T1410" t="s">
        <v>266</v>
      </c>
      <c r="U1410" t="s">
        <v>568</v>
      </c>
      <c r="V1410" s="3">
        <v>6.03</v>
      </c>
      <c r="W1410">
        <v>3</v>
      </c>
      <c r="X1410" s="2">
        <v>0</v>
      </c>
      <c r="Y1410" s="13">
        <v>2.9546999999999999</v>
      </c>
      <c r="Z1410" s="2">
        <f>Y1410/V1410</f>
        <v>0.48999999999999994</v>
      </c>
    </row>
    <row r="1411" spans="1:26" x14ac:dyDescent="0.25">
      <c r="A1411">
        <v>2876</v>
      </c>
      <c r="B1411" t="s">
        <v>5902</v>
      </c>
      <c r="C1411" s="1">
        <v>42390</v>
      </c>
      <c r="D1411">
        <f>YEAR(C1411)</f>
        <v>2016</v>
      </c>
      <c r="E1411">
        <f>MONTH(C1411)</f>
        <v>1</v>
      </c>
      <c r="F1411" t="str">
        <f>TEXT(Table1[[#This Row],[Order Date]],"mmm")</f>
        <v>Jan</v>
      </c>
      <c r="G1411" t="str">
        <f>TEXT(Table1[[#This Row],[Order Date]],"ddd")</f>
        <v>Thu</v>
      </c>
      <c r="H1411" s="1">
        <v>42392</v>
      </c>
      <c r="I1411" t="s">
        <v>22</v>
      </c>
      <c r="J1411" t="s">
        <v>1228</v>
      </c>
      <c r="K1411" t="s">
        <v>1229</v>
      </c>
      <c r="L1411" t="s">
        <v>25</v>
      </c>
      <c r="M1411" t="s">
        <v>26</v>
      </c>
      <c r="N1411" t="s">
        <v>941</v>
      </c>
      <c r="O1411" t="s">
        <v>42</v>
      </c>
      <c r="P1411">
        <v>92037</v>
      </c>
      <c r="Q1411" t="s">
        <v>43</v>
      </c>
      <c r="R1411" t="s">
        <v>3794</v>
      </c>
      <c r="S1411" t="s">
        <v>31</v>
      </c>
      <c r="T1411" t="s">
        <v>35</v>
      </c>
      <c r="U1411" t="s">
        <v>3795</v>
      </c>
      <c r="V1411" s="3">
        <v>153.56800000000001</v>
      </c>
      <c r="W1411">
        <v>2</v>
      </c>
      <c r="X1411" s="2">
        <v>0.2</v>
      </c>
      <c r="Y1411" s="13">
        <v>-5.7587999999999999</v>
      </c>
      <c r="Z1411" s="2">
        <f>Y1411/V1411</f>
        <v>-3.7499999999999999E-2</v>
      </c>
    </row>
    <row r="1412" spans="1:26" x14ac:dyDescent="0.25">
      <c r="A1412">
        <v>2878</v>
      </c>
      <c r="B1412" t="s">
        <v>5903</v>
      </c>
      <c r="C1412" s="1">
        <v>42384</v>
      </c>
      <c r="D1412">
        <f>YEAR(C1412)</f>
        <v>2016</v>
      </c>
      <c r="E1412">
        <f>MONTH(C1412)</f>
        <v>1</v>
      </c>
      <c r="F1412" t="str">
        <f>TEXT(Table1[[#This Row],[Order Date]],"mmm")</f>
        <v>Jan</v>
      </c>
      <c r="G1412" t="str">
        <f>TEXT(Table1[[#This Row],[Order Date]],"ddd")</f>
        <v>Fri</v>
      </c>
      <c r="H1412" s="1">
        <v>42388</v>
      </c>
      <c r="I1412" t="s">
        <v>49</v>
      </c>
      <c r="J1412" t="s">
        <v>5770</v>
      </c>
      <c r="K1412" t="s">
        <v>5771</v>
      </c>
      <c r="L1412" t="s">
        <v>101</v>
      </c>
      <c r="M1412" t="s">
        <v>26</v>
      </c>
      <c r="N1412" t="s">
        <v>780</v>
      </c>
      <c r="O1412" t="s">
        <v>781</v>
      </c>
      <c r="P1412">
        <v>7090</v>
      </c>
      <c r="Q1412" t="s">
        <v>145</v>
      </c>
      <c r="R1412" t="s">
        <v>4908</v>
      </c>
      <c r="S1412" t="s">
        <v>45</v>
      </c>
      <c r="T1412" t="s">
        <v>170</v>
      </c>
      <c r="U1412" t="s">
        <v>4909</v>
      </c>
      <c r="V1412" s="3">
        <v>52.34</v>
      </c>
      <c r="W1412">
        <v>2</v>
      </c>
      <c r="X1412" s="2">
        <v>0</v>
      </c>
      <c r="Y1412" s="13">
        <v>24.599799999999998</v>
      </c>
      <c r="Z1412" s="2">
        <f>Y1412/V1412</f>
        <v>0.46999999999999992</v>
      </c>
    </row>
    <row r="1413" spans="1:26" x14ac:dyDescent="0.25">
      <c r="A1413">
        <v>2881</v>
      </c>
      <c r="B1413" t="s">
        <v>5904</v>
      </c>
      <c r="C1413" s="1">
        <v>42632</v>
      </c>
      <c r="D1413">
        <f>YEAR(C1413)</f>
        <v>2016</v>
      </c>
      <c r="E1413">
        <f>MONTH(C1413)</f>
        <v>9</v>
      </c>
      <c r="F1413" t="str">
        <f>TEXT(Table1[[#This Row],[Order Date]],"mmm")</f>
        <v>Sep</v>
      </c>
      <c r="G1413" t="str">
        <f>TEXT(Table1[[#This Row],[Order Date]],"ddd")</f>
        <v>Mon</v>
      </c>
      <c r="H1413" s="1">
        <v>42636</v>
      </c>
      <c r="I1413" t="s">
        <v>22</v>
      </c>
      <c r="J1413" t="s">
        <v>1480</v>
      </c>
      <c r="K1413" t="s">
        <v>1481</v>
      </c>
      <c r="L1413" t="s">
        <v>101</v>
      </c>
      <c r="M1413" t="s">
        <v>26</v>
      </c>
      <c r="N1413" t="s">
        <v>5905</v>
      </c>
      <c r="O1413" t="s">
        <v>781</v>
      </c>
      <c r="P1413">
        <v>7050</v>
      </c>
      <c r="Q1413" t="s">
        <v>145</v>
      </c>
      <c r="R1413" t="s">
        <v>107</v>
      </c>
      <c r="S1413" t="s">
        <v>45</v>
      </c>
      <c r="T1413" t="s">
        <v>74</v>
      </c>
      <c r="U1413" t="s">
        <v>108</v>
      </c>
      <c r="V1413" s="3">
        <v>25.44</v>
      </c>
      <c r="W1413">
        <v>6</v>
      </c>
      <c r="X1413" s="2">
        <v>0</v>
      </c>
      <c r="Y1413" s="13">
        <v>12.72</v>
      </c>
      <c r="Z1413" s="2">
        <f>Y1413/V1413</f>
        <v>0.5</v>
      </c>
    </row>
    <row r="1414" spans="1:26" x14ac:dyDescent="0.25">
      <c r="A1414">
        <v>2883</v>
      </c>
      <c r="B1414" t="s">
        <v>5906</v>
      </c>
      <c r="C1414" s="1">
        <v>41691</v>
      </c>
      <c r="D1414">
        <f>YEAR(C1414)</f>
        <v>2014</v>
      </c>
      <c r="E1414">
        <f>MONTH(C1414)</f>
        <v>2</v>
      </c>
      <c r="F1414" t="str">
        <f>TEXT(Table1[[#This Row],[Order Date]],"mmm")</f>
        <v>Feb</v>
      </c>
      <c r="G1414" t="str">
        <f>TEXT(Table1[[#This Row],[Order Date]],"ddd")</f>
        <v>Fri</v>
      </c>
      <c r="H1414" s="1">
        <v>41695</v>
      </c>
      <c r="I1414" t="s">
        <v>49</v>
      </c>
      <c r="J1414" t="s">
        <v>5312</v>
      </c>
      <c r="K1414" t="s">
        <v>5313</v>
      </c>
      <c r="L1414" t="s">
        <v>25</v>
      </c>
      <c r="M1414" t="s">
        <v>26</v>
      </c>
      <c r="N1414" t="s">
        <v>5533</v>
      </c>
      <c r="O1414" t="s">
        <v>208</v>
      </c>
      <c r="P1414">
        <v>60098</v>
      </c>
      <c r="Q1414" t="s">
        <v>104</v>
      </c>
      <c r="R1414" t="s">
        <v>2330</v>
      </c>
      <c r="S1414" t="s">
        <v>45</v>
      </c>
      <c r="T1414" t="s">
        <v>74</v>
      </c>
      <c r="U1414" t="s">
        <v>2331</v>
      </c>
      <c r="V1414" s="3">
        <v>8.85</v>
      </c>
      <c r="W1414">
        <v>5</v>
      </c>
      <c r="X1414" s="2">
        <v>0.8</v>
      </c>
      <c r="Y1414" s="13">
        <v>-13.717499999999999</v>
      </c>
      <c r="Z1414" s="2">
        <f>Y1414/V1414</f>
        <v>-1.55</v>
      </c>
    </row>
    <row r="1415" spans="1:26" x14ac:dyDescent="0.25">
      <c r="A1415">
        <v>2884</v>
      </c>
      <c r="B1415" t="s">
        <v>5907</v>
      </c>
      <c r="C1415" s="1">
        <v>42685</v>
      </c>
      <c r="D1415">
        <f>YEAR(C1415)</f>
        <v>2016</v>
      </c>
      <c r="E1415">
        <f>MONTH(C1415)</f>
        <v>11</v>
      </c>
      <c r="F1415" t="str">
        <f>TEXT(Table1[[#This Row],[Order Date]],"mmm")</f>
        <v>Nov</v>
      </c>
      <c r="G1415" t="str">
        <f>TEXT(Table1[[#This Row],[Order Date]],"ddd")</f>
        <v>Fri</v>
      </c>
      <c r="H1415" s="1">
        <v>42690</v>
      </c>
      <c r="I1415" t="s">
        <v>22</v>
      </c>
      <c r="J1415" t="s">
        <v>2602</v>
      </c>
      <c r="K1415" t="s">
        <v>2603</v>
      </c>
      <c r="L1415" t="s">
        <v>25</v>
      </c>
      <c r="M1415" t="s">
        <v>26</v>
      </c>
      <c r="N1415" t="s">
        <v>126</v>
      </c>
      <c r="O1415" t="s">
        <v>42</v>
      </c>
      <c r="P1415">
        <v>94110</v>
      </c>
      <c r="Q1415" t="s">
        <v>43</v>
      </c>
      <c r="R1415" t="s">
        <v>3237</v>
      </c>
      <c r="S1415" t="s">
        <v>31</v>
      </c>
      <c r="T1415" t="s">
        <v>64</v>
      </c>
      <c r="U1415" t="s">
        <v>3238</v>
      </c>
      <c r="V1415" s="3">
        <v>6.96</v>
      </c>
      <c r="W1415">
        <v>4</v>
      </c>
      <c r="X1415" s="2">
        <v>0</v>
      </c>
      <c r="Y1415" s="13">
        <v>2.2271999999999998</v>
      </c>
      <c r="Z1415" s="2">
        <f>Y1415/V1415</f>
        <v>0.32</v>
      </c>
    </row>
    <row r="1416" spans="1:26" x14ac:dyDescent="0.25">
      <c r="A1416">
        <v>2885</v>
      </c>
      <c r="B1416" t="s">
        <v>5908</v>
      </c>
      <c r="C1416" s="1">
        <v>42399</v>
      </c>
      <c r="D1416">
        <f>YEAR(C1416)</f>
        <v>2016</v>
      </c>
      <c r="E1416">
        <f>MONTH(C1416)</f>
        <v>1</v>
      </c>
      <c r="F1416" t="str">
        <f>TEXT(Table1[[#This Row],[Order Date]],"mmm")</f>
        <v>Jan</v>
      </c>
      <c r="G1416" t="str">
        <f>TEXT(Table1[[#This Row],[Order Date]],"ddd")</f>
        <v>Sat</v>
      </c>
      <c r="H1416" s="1">
        <v>42403</v>
      </c>
      <c r="I1416" t="s">
        <v>49</v>
      </c>
      <c r="J1416" t="s">
        <v>1882</v>
      </c>
      <c r="K1416" t="s">
        <v>1883</v>
      </c>
      <c r="L1416" t="s">
        <v>25</v>
      </c>
      <c r="M1416" t="s">
        <v>26</v>
      </c>
      <c r="N1416" t="s">
        <v>126</v>
      </c>
      <c r="O1416" t="s">
        <v>42</v>
      </c>
      <c r="P1416">
        <v>94122</v>
      </c>
      <c r="Q1416" t="s">
        <v>43</v>
      </c>
      <c r="R1416" t="s">
        <v>2435</v>
      </c>
      <c r="S1416" t="s">
        <v>45</v>
      </c>
      <c r="T1416" t="s">
        <v>74</v>
      </c>
      <c r="U1416" t="s">
        <v>2436</v>
      </c>
      <c r="V1416" s="3">
        <v>17.456</v>
      </c>
      <c r="W1416">
        <v>2</v>
      </c>
      <c r="X1416" s="2">
        <v>0.2</v>
      </c>
      <c r="Y1416" s="13">
        <v>5.8914</v>
      </c>
      <c r="Z1416" s="2">
        <f>Y1416/V1416</f>
        <v>0.33750000000000002</v>
      </c>
    </row>
    <row r="1417" spans="1:26" x14ac:dyDescent="0.25">
      <c r="A1417">
        <v>2886</v>
      </c>
      <c r="B1417" t="s">
        <v>5909</v>
      </c>
      <c r="C1417" s="1">
        <v>42661</v>
      </c>
      <c r="D1417">
        <f>YEAR(C1417)</f>
        <v>2016</v>
      </c>
      <c r="E1417">
        <f>MONTH(C1417)</f>
        <v>10</v>
      </c>
      <c r="F1417" t="str">
        <f>TEXT(Table1[[#This Row],[Order Date]],"mmm")</f>
        <v>Oct</v>
      </c>
      <c r="G1417" t="str">
        <f>TEXT(Table1[[#This Row],[Order Date]],"ddd")</f>
        <v>Tue</v>
      </c>
      <c r="H1417" s="1">
        <v>42665</v>
      </c>
      <c r="I1417" t="s">
        <v>49</v>
      </c>
      <c r="J1417" t="s">
        <v>1800</v>
      </c>
      <c r="K1417" t="s">
        <v>1801</v>
      </c>
      <c r="L1417" t="s">
        <v>25</v>
      </c>
      <c r="M1417" t="s">
        <v>26</v>
      </c>
      <c r="N1417" t="s">
        <v>3972</v>
      </c>
      <c r="O1417" t="s">
        <v>303</v>
      </c>
      <c r="P1417">
        <v>85281</v>
      </c>
      <c r="Q1417" t="s">
        <v>43</v>
      </c>
      <c r="R1417" t="s">
        <v>1518</v>
      </c>
      <c r="S1417" t="s">
        <v>31</v>
      </c>
      <c r="T1417" t="s">
        <v>35</v>
      </c>
      <c r="U1417" t="s">
        <v>1519</v>
      </c>
      <c r="V1417" s="3">
        <v>307.92</v>
      </c>
      <c r="W1417">
        <v>5</v>
      </c>
      <c r="X1417" s="2">
        <v>0.2</v>
      </c>
      <c r="Y1417" s="13">
        <v>-34.640999999999998</v>
      </c>
      <c r="Z1417" s="2">
        <f>Y1417/V1417</f>
        <v>-0.11249999999999999</v>
      </c>
    </row>
    <row r="1418" spans="1:26" x14ac:dyDescent="0.25">
      <c r="A1418">
        <v>2887</v>
      </c>
      <c r="B1418" t="s">
        <v>5910</v>
      </c>
      <c r="C1418" s="1">
        <v>43087</v>
      </c>
      <c r="D1418">
        <f>YEAR(C1418)</f>
        <v>2017</v>
      </c>
      <c r="E1418">
        <f>MONTH(C1418)</f>
        <v>12</v>
      </c>
      <c r="F1418" t="str">
        <f>TEXT(Table1[[#This Row],[Order Date]],"mmm")</f>
        <v>Dec</v>
      </c>
      <c r="G1418" t="str">
        <f>TEXT(Table1[[#This Row],[Order Date]],"ddd")</f>
        <v>Mon</v>
      </c>
      <c r="H1418" s="1">
        <v>43088</v>
      </c>
      <c r="I1418" t="s">
        <v>185</v>
      </c>
      <c r="J1418" t="s">
        <v>1800</v>
      </c>
      <c r="K1418" t="s">
        <v>1801</v>
      </c>
      <c r="L1418" t="s">
        <v>25</v>
      </c>
      <c r="M1418" t="s">
        <v>26</v>
      </c>
      <c r="N1418" t="s">
        <v>41</v>
      </c>
      <c r="O1418" t="s">
        <v>42</v>
      </c>
      <c r="P1418">
        <v>90008</v>
      </c>
      <c r="Q1418" t="s">
        <v>43</v>
      </c>
      <c r="R1418" t="s">
        <v>1729</v>
      </c>
      <c r="S1418" t="s">
        <v>45</v>
      </c>
      <c r="T1418" t="s">
        <v>67</v>
      </c>
      <c r="U1418" t="s">
        <v>1730</v>
      </c>
      <c r="V1418" s="3">
        <v>6.63</v>
      </c>
      <c r="W1418">
        <v>3</v>
      </c>
      <c r="X1418" s="2">
        <v>0</v>
      </c>
      <c r="Y1418" s="13">
        <v>1.7901</v>
      </c>
      <c r="Z1418" s="2">
        <f>Y1418/V1418</f>
        <v>0.27</v>
      </c>
    </row>
    <row r="1419" spans="1:26" x14ac:dyDescent="0.25">
      <c r="A1419">
        <v>2890</v>
      </c>
      <c r="B1419" t="s">
        <v>5911</v>
      </c>
      <c r="C1419" s="1">
        <v>43041</v>
      </c>
      <c r="D1419">
        <f>YEAR(C1419)</f>
        <v>2017</v>
      </c>
      <c r="E1419">
        <f>MONTH(C1419)</f>
        <v>11</v>
      </c>
      <c r="F1419" t="str">
        <f>TEXT(Table1[[#This Row],[Order Date]],"mmm")</f>
        <v>Nov</v>
      </c>
      <c r="G1419" t="str">
        <f>TEXT(Table1[[#This Row],[Order Date]],"ddd")</f>
        <v>Thu</v>
      </c>
      <c r="H1419" s="1">
        <v>43045</v>
      </c>
      <c r="I1419" t="s">
        <v>49</v>
      </c>
      <c r="J1419" t="s">
        <v>1486</v>
      </c>
      <c r="K1419" t="s">
        <v>1487</v>
      </c>
      <c r="L1419" t="s">
        <v>40</v>
      </c>
      <c r="M1419" t="s">
        <v>26</v>
      </c>
      <c r="N1419" t="s">
        <v>94</v>
      </c>
      <c r="O1419" t="s">
        <v>95</v>
      </c>
      <c r="P1419">
        <v>98105</v>
      </c>
      <c r="Q1419" t="s">
        <v>43</v>
      </c>
      <c r="R1419" t="s">
        <v>5912</v>
      </c>
      <c r="S1419" t="s">
        <v>45</v>
      </c>
      <c r="T1419" t="s">
        <v>89</v>
      </c>
      <c r="U1419" t="s">
        <v>5913</v>
      </c>
      <c r="V1419" s="3">
        <v>23.85</v>
      </c>
      <c r="W1419">
        <v>5</v>
      </c>
      <c r="X1419" s="2">
        <v>0</v>
      </c>
      <c r="Y1419" s="13">
        <v>10.7325</v>
      </c>
      <c r="Z1419" s="2">
        <f>Y1419/V1419</f>
        <v>0.44999999999999996</v>
      </c>
    </row>
    <row r="1420" spans="1:26" x14ac:dyDescent="0.25">
      <c r="A1420">
        <v>2891</v>
      </c>
      <c r="B1420" t="s">
        <v>5914</v>
      </c>
      <c r="C1420" s="1">
        <v>41758</v>
      </c>
      <c r="D1420">
        <f>YEAR(C1420)</f>
        <v>2014</v>
      </c>
      <c r="E1420">
        <f>MONTH(C1420)</f>
        <v>4</v>
      </c>
      <c r="F1420" t="str">
        <f>TEXT(Table1[[#This Row],[Order Date]],"mmm")</f>
        <v>Apr</v>
      </c>
      <c r="G1420" t="str">
        <f>TEXT(Table1[[#This Row],[Order Date]],"ddd")</f>
        <v>Tue</v>
      </c>
      <c r="H1420" s="1">
        <v>41760</v>
      </c>
      <c r="I1420" t="s">
        <v>22</v>
      </c>
      <c r="J1420" t="s">
        <v>5915</v>
      </c>
      <c r="K1420" t="s">
        <v>5916</v>
      </c>
      <c r="L1420" t="s">
        <v>25</v>
      </c>
      <c r="M1420" t="s">
        <v>26</v>
      </c>
      <c r="N1420" t="s">
        <v>5917</v>
      </c>
      <c r="O1420" t="s">
        <v>729</v>
      </c>
      <c r="P1420">
        <v>70601</v>
      </c>
      <c r="Q1420" t="s">
        <v>29</v>
      </c>
      <c r="R1420" t="s">
        <v>3035</v>
      </c>
      <c r="S1420" t="s">
        <v>31</v>
      </c>
      <c r="T1420" t="s">
        <v>35</v>
      </c>
      <c r="U1420" t="s">
        <v>3036</v>
      </c>
      <c r="V1420" s="3">
        <v>51.96</v>
      </c>
      <c r="W1420">
        <v>2</v>
      </c>
      <c r="X1420" s="2">
        <v>0</v>
      </c>
      <c r="Y1420" s="13">
        <v>12.99</v>
      </c>
      <c r="Z1420" s="2">
        <f>Y1420/V1420</f>
        <v>0.25</v>
      </c>
    </row>
    <row r="1421" spans="1:26" x14ac:dyDescent="0.25">
      <c r="A1421">
        <v>2893</v>
      </c>
      <c r="B1421" t="s">
        <v>5918</v>
      </c>
      <c r="C1421" s="1">
        <v>43031</v>
      </c>
      <c r="D1421">
        <f>YEAR(C1421)</f>
        <v>2017</v>
      </c>
      <c r="E1421">
        <f>MONTH(C1421)</f>
        <v>10</v>
      </c>
      <c r="F1421" t="str">
        <f>TEXT(Table1[[#This Row],[Order Date]],"mmm")</f>
        <v>Oct</v>
      </c>
      <c r="G1421" t="str">
        <f>TEXT(Table1[[#This Row],[Order Date]],"ddd")</f>
        <v>Mon</v>
      </c>
      <c r="H1421" s="1">
        <v>43037</v>
      </c>
      <c r="I1421" t="s">
        <v>49</v>
      </c>
      <c r="J1421" t="s">
        <v>364</v>
      </c>
      <c r="K1421" t="s">
        <v>365</v>
      </c>
      <c r="L1421" t="s">
        <v>40</v>
      </c>
      <c r="M1421" t="s">
        <v>26</v>
      </c>
      <c r="N1421" t="s">
        <v>382</v>
      </c>
      <c r="O1421" t="s">
        <v>264</v>
      </c>
      <c r="P1421">
        <v>14609</v>
      </c>
      <c r="Q1421" t="s">
        <v>145</v>
      </c>
      <c r="R1421" t="s">
        <v>5919</v>
      </c>
      <c r="S1421" t="s">
        <v>45</v>
      </c>
      <c r="T1421" t="s">
        <v>89</v>
      </c>
      <c r="U1421" t="s">
        <v>5920</v>
      </c>
      <c r="V1421" s="3">
        <v>11.56</v>
      </c>
      <c r="W1421">
        <v>2</v>
      </c>
      <c r="X1421" s="2">
        <v>0</v>
      </c>
      <c r="Y1421" s="13">
        <v>5.6643999999999997</v>
      </c>
      <c r="Z1421" s="2">
        <f>Y1421/V1421</f>
        <v>0.48999999999999994</v>
      </c>
    </row>
    <row r="1422" spans="1:26" x14ac:dyDescent="0.25">
      <c r="A1422">
        <v>2897</v>
      </c>
      <c r="B1422" t="s">
        <v>5923</v>
      </c>
      <c r="C1422" s="1">
        <v>41728</v>
      </c>
      <c r="D1422">
        <f>YEAR(C1422)</f>
        <v>2014</v>
      </c>
      <c r="E1422">
        <f>MONTH(C1422)</f>
        <v>3</v>
      </c>
      <c r="F1422" t="str">
        <f>TEXT(Table1[[#This Row],[Order Date]],"mmm")</f>
        <v>Mar</v>
      </c>
      <c r="G1422" t="str">
        <f>TEXT(Table1[[#This Row],[Order Date]],"ddd")</f>
        <v>Sun</v>
      </c>
      <c r="H1422" s="1">
        <v>41732</v>
      </c>
      <c r="I1422" t="s">
        <v>49</v>
      </c>
      <c r="J1422" t="s">
        <v>283</v>
      </c>
      <c r="K1422" t="s">
        <v>284</v>
      </c>
      <c r="L1422" t="s">
        <v>25</v>
      </c>
      <c r="M1422" t="s">
        <v>26</v>
      </c>
      <c r="N1422" t="s">
        <v>1159</v>
      </c>
      <c r="O1422" t="s">
        <v>264</v>
      </c>
      <c r="P1422">
        <v>11561</v>
      </c>
      <c r="Q1422" t="s">
        <v>145</v>
      </c>
      <c r="R1422" t="s">
        <v>4142</v>
      </c>
      <c r="S1422" t="s">
        <v>45</v>
      </c>
      <c r="T1422" t="s">
        <v>67</v>
      </c>
      <c r="U1422" t="s">
        <v>4143</v>
      </c>
      <c r="V1422" s="3">
        <v>49.65</v>
      </c>
      <c r="W1422">
        <v>5</v>
      </c>
      <c r="X1422" s="2">
        <v>0</v>
      </c>
      <c r="Y1422" s="13">
        <v>20.853000000000002</v>
      </c>
      <c r="Z1422" s="2">
        <f>Y1422/V1422</f>
        <v>0.42000000000000004</v>
      </c>
    </row>
    <row r="1423" spans="1:26" x14ac:dyDescent="0.25">
      <c r="A1423">
        <v>2898</v>
      </c>
      <c r="B1423" t="s">
        <v>5924</v>
      </c>
      <c r="C1423" s="1">
        <v>42373</v>
      </c>
      <c r="D1423">
        <f>YEAR(C1423)</f>
        <v>2016</v>
      </c>
      <c r="E1423">
        <f>MONTH(C1423)</f>
        <v>1</v>
      </c>
      <c r="F1423" t="str">
        <f>TEXT(Table1[[#This Row],[Order Date]],"mmm")</f>
        <v>Jan</v>
      </c>
      <c r="G1423" t="str">
        <f>TEXT(Table1[[#This Row],[Order Date]],"ddd")</f>
        <v>Mon</v>
      </c>
      <c r="H1423" s="1">
        <v>42378</v>
      </c>
      <c r="I1423" t="s">
        <v>49</v>
      </c>
      <c r="J1423" t="s">
        <v>3510</v>
      </c>
      <c r="K1423" t="s">
        <v>3511</v>
      </c>
      <c r="L1423" t="s">
        <v>40</v>
      </c>
      <c r="M1423" t="s">
        <v>26</v>
      </c>
      <c r="N1423" t="s">
        <v>460</v>
      </c>
      <c r="O1423" t="s">
        <v>87</v>
      </c>
      <c r="P1423">
        <v>28205</v>
      </c>
      <c r="Q1423" t="s">
        <v>29</v>
      </c>
      <c r="R1423" t="s">
        <v>5286</v>
      </c>
      <c r="S1423" t="s">
        <v>70</v>
      </c>
      <c r="T1423" t="s">
        <v>1202</v>
      </c>
      <c r="U1423" t="s">
        <v>5287</v>
      </c>
      <c r="V1423" s="3">
        <v>959.96799999999996</v>
      </c>
      <c r="W1423">
        <v>4</v>
      </c>
      <c r="X1423" s="2">
        <v>0.2</v>
      </c>
      <c r="Y1423" s="13">
        <v>119.996</v>
      </c>
      <c r="Z1423" s="2">
        <f>Y1423/V1423</f>
        <v>0.125</v>
      </c>
    </row>
    <row r="1424" spans="1:26" x14ac:dyDescent="0.25">
      <c r="A1424">
        <v>2899</v>
      </c>
      <c r="B1424" t="s">
        <v>5925</v>
      </c>
      <c r="C1424" s="1">
        <v>42120</v>
      </c>
      <c r="D1424">
        <f>YEAR(C1424)</f>
        <v>2015</v>
      </c>
      <c r="E1424">
        <f>MONTH(C1424)</f>
        <v>4</v>
      </c>
      <c r="F1424" t="str">
        <f>TEXT(Table1[[#This Row],[Order Date]],"mmm")</f>
        <v>Apr</v>
      </c>
      <c r="G1424" t="str">
        <f>TEXT(Table1[[#This Row],[Order Date]],"ddd")</f>
        <v>Sun</v>
      </c>
      <c r="H1424" s="1">
        <v>42124</v>
      </c>
      <c r="I1424" t="s">
        <v>49</v>
      </c>
      <c r="J1424" t="s">
        <v>5360</v>
      </c>
      <c r="K1424" t="s">
        <v>5361</v>
      </c>
      <c r="L1424" t="s">
        <v>25</v>
      </c>
      <c r="M1424" t="s">
        <v>26</v>
      </c>
      <c r="N1424" t="s">
        <v>181</v>
      </c>
      <c r="O1424" t="s">
        <v>103</v>
      </c>
      <c r="P1424">
        <v>77036</v>
      </c>
      <c r="Q1424" t="s">
        <v>104</v>
      </c>
      <c r="R1424" t="s">
        <v>1126</v>
      </c>
      <c r="S1424" t="s">
        <v>31</v>
      </c>
      <c r="T1424" t="s">
        <v>35</v>
      </c>
      <c r="U1424" t="s">
        <v>1127</v>
      </c>
      <c r="V1424" s="3">
        <v>408.42200000000003</v>
      </c>
      <c r="W1424">
        <v>2</v>
      </c>
      <c r="X1424" s="2">
        <v>0.3</v>
      </c>
      <c r="Y1424" s="13">
        <v>-5.8346</v>
      </c>
      <c r="Z1424" s="2">
        <f>Y1424/V1424</f>
        <v>-1.4285714285714285E-2</v>
      </c>
    </row>
    <row r="1425" spans="1:26" x14ac:dyDescent="0.25">
      <c r="A1425">
        <v>2900</v>
      </c>
      <c r="B1425" t="s">
        <v>5926</v>
      </c>
      <c r="C1425" s="1">
        <v>42259</v>
      </c>
      <c r="D1425">
        <f>YEAR(C1425)</f>
        <v>2015</v>
      </c>
      <c r="E1425">
        <f>MONTH(C1425)</f>
        <v>9</v>
      </c>
      <c r="F1425" t="str">
        <f>TEXT(Table1[[#This Row],[Order Date]],"mmm")</f>
        <v>Sep</v>
      </c>
      <c r="G1425" t="str">
        <f>TEXT(Table1[[#This Row],[Order Date]],"ddd")</f>
        <v>Sat</v>
      </c>
      <c r="H1425" s="1">
        <v>42264</v>
      </c>
      <c r="I1425" t="s">
        <v>49</v>
      </c>
      <c r="J1425" t="s">
        <v>380</v>
      </c>
      <c r="K1425" t="s">
        <v>381</v>
      </c>
      <c r="L1425" t="s">
        <v>25</v>
      </c>
      <c r="M1425" t="s">
        <v>26</v>
      </c>
      <c r="N1425" t="s">
        <v>263</v>
      </c>
      <c r="O1425" t="s">
        <v>264</v>
      </c>
      <c r="P1425">
        <v>10035</v>
      </c>
      <c r="Q1425" t="s">
        <v>145</v>
      </c>
      <c r="R1425" t="s">
        <v>5286</v>
      </c>
      <c r="S1425" t="s">
        <v>70</v>
      </c>
      <c r="T1425" t="s">
        <v>1202</v>
      </c>
      <c r="U1425" t="s">
        <v>5287</v>
      </c>
      <c r="V1425" s="3">
        <v>479.98399999999998</v>
      </c>
      <c r="W1425">
        <v>2</v>
      </c>
      <c r="X1425" s="2">
        <v>0.2</v>
      </c>
      <c r="Y1425" s="13">
        <v>59.997999999999998</v>
      </c>
      <c r="Z1425" s="2">
        <f>Y1425/V1425</f>
        <v>0.125</v>
      </c>
    </row>
    <row r="1426" spans="1:26" x14ac:dyDescent="0.25">
      <c r="A1426">
        <v>2902</v>
      </c>
      <c r="B1426" t="s">
        <v>5927</v>
      </c>
      <c r="C1426" s="1">
        <v>42989</v>
      </c>
      <c r="D1426">
        <f>YEAR(C1426)</f>
        <v>2017</v>
      </c>
      <c r="E1426">
        <f>MONTH(C1426)</f>
        <v>9</v>
      </c>
      <c r="F1426" t="str">
        <f>TEXT(Table1[[#This Row],[Order Date]],"mmm")</f>
        <v>Sep</v>
      </c>
      <c r="G1426" t="str">
        <f>TEXT(Table1[[#This Row],[Order Date]],"ddd")</f>
        <v>Mon</v>
      </c>
      <c r="H1426" s="1">
        <v>42993</v>
      </c>
      <c r="I1426" t="s">
        <v>49</v>
      </c>
      <c r="J1426" t="s">
        <v>5461</v>
      </c>
      <c r="K1426" t="s">
        <v>5462</v>
      </c>
      <c r="L1426" t="s">
        <v>101</v>
      </c>
      <c r="M1426" t="s">
        <v>26</v>
      </c>
      <c r="N1426" t="s">
        <v>490</v>
      </c>
      <c r="O1426" t="s">
        <v>1258</v>
      </c>
      <c r="P1426">
        <v>31907</v>
      </c>
      <c r="Q1426" t="s">
        <v>29</v>
      </c>
      <c r="R1426" t="s">
        <v>2989</v>
      </c>
      <c r="S1426" t="s">
        <v>45</v>
      </c>
      <c r="T1426" t="s">
        <v>89</v>
      </c>
      <c r="U1426" t="s">
        <v>2990</v>
      </c>
      <c r="V1426" s="3">
        <v>184.66</v>
      </c>
      <c r="W1426">
        <v>7</v>
      </c>
      <c r="X1426" s="2">
        <v>0</v>
      </c>
      <c r="Y1426" s="13">
        <v>84.943600000000004</v>
      </c>
      <c r="Z1426" s="2">
        <f>Y1426/V1426</f>
        <v>0.46</v>
      </c>
    </row>
    <row r="1427" spans="1:26" x14ac:dyDescent="0.25">
      <c r="A1427">
        <v>2903</v>
      </c>
      <c r="B1427" t="s">
        <v>5928</v>
      </c>
      <c r="C1427" s="1">
        <v>42533</v>
      </c>
      <c r="D1427">
        <f>YEAR(C1427)</f>
        <v>2016</v>
      </c>
      <c r="E1427">
        <f>MONTH(C1427)</f>
        <v>6</v>
      </c>
      <c r="F1427" t="str">
        <f>TEXT(Table1[[#This Row],[Order Date]],"mmm")</f>
        <v>Jun</v>
      </c>
      <c r="G1427" t="str">
        <f>TEXT(Table1[[#This Row],[Order Date]],"ddd")</f>
        <v>Sun</v>
      </c>
      <c r="H1427" s="1">
        <v>42538</v>
      </c>
      <c r="I1427" t="s">
        <v>49</v>
      </c>
      <c r="J1427" t="s">
        <v>2115</v>
      </c>
      <c r="K1427" t="s">
        <v>2116</v>
      </c>
      <c r="L1427" t="s">
        <v>25</v>
      </c>
      <c r="M1427" t="s">
        <v>26</v>
      </c>
      <c r="N1427" t="s">
        <v>296</v>
      </c>
      <c r="O1427" t="s">
        <v>208</v>
      </c>
      <c r="P1427">
        <v>60610</v>
      </c>
      <c r="Q1427" t="s">
        <v>104</v>
      </c>
      <c r="R1427" t="s">
        <v>4735</v>
      </c>
      <c r="S1427" t="s">
        <v>45</v>
      </c>
      <c r="T1427" t="s">
        <v>89</v>
      </c>
      <c r="U1427" t="s">
        <v>4736</v>
      </c>
      <c r="V1427" s="3">
        <v>23.12</v>
      </c>
      <c r="W1427">
        <v>5</v>
      </c>
      <c r="X1427" s="2">
        <v>0.2</v>
      </c>
      <c r="Y1427" s="13">
        <v>8.3810000000000002</v>
      </c>
      <c r="Z1427" s="2">
        <f>Y1427/V1427</f>
        <v>0.36249999999999999</v>
      </c>
    </row>
    <row r="1428" spans="1:26" x14ac:dyDescent="0.25">
      <c r="A1428">
        <v>2904</v>
      </c>
      <c r="B1428" t="s">
        <v>5929</v>
      </c>
      <c r="C1428" s="1">
        <v>42548</v>
      </c>
      <c r="D1428">
        <f>YEAR(C1428)</f>
        <v>2016</v>
      </c>
      <c r="E1428">
        <f>MONTH(C1428)</f>
        <v>6</v>
      </c>
      <c r="F1428" t="str">
        <f>TEXT(Table1[[#This Row],[Order Date]],"mmm")</f>
        <v>Jun</v>
      </c>
      <c r="G1428" t="str">
        <f>TEXT(Table1[[#This Row],[Order Date]],"ddd")</f>
        <v>Mon</v>
      </c>
      <c r="H1428" s="1">
        <v>42552</v>
      </c>
      <c r="I1428" t="s">
        <v>49</v>
      </c>
      <c r="J1428" t="s">
        <v>4502</v>
      </c>
      <c r="K1428" t="s">
        <v>4503</v>
      </c>
      <c r="L1428" t="s">
        <v>40</v>
      </c>
      <c r="M1428" t="s">
        <v>26</v>
      </c>
      <c r="N1428" t="s">
        <v>5930</v>
      </c>
      <c r="O1428" t="s">
        <v>208</v>
      </c>
      <c r="P1428">
        <v>60035</v>
      </c>
      <c r="Q1428" t="s">
        <v>104</v>
      </c>
      <c r="R1428" t="s">
        <v>4147</v>
      </c>
      <c r="S1428" t="s">
        <v>45</v>
      </c>
      <c r="T1428" t="s">
        <v>89</v>
      </c>
      <c r="U1428" t="s">
        <v>4148</v>
      </c>
      <c r="V1428" s="3">
        <v>37.463999999999999</v>
      </c>
      <c r="W1428">
        <v>7</v>
      </c>
      <c r="X1428" s="2">
        <v>0.2</v>
      </c>
      <c r="Y1428" s="13">
        <v>12.175800000000001</v>
      </c>
      <c r="Z1428" s="2">
        <f>Y1428/V1428</f>
        <v>0.32500000000000001</v>
      </c>
    </row>
    <row r="1429" spans="1:26" x14ac:dyDescent="0.25">
      <c r="A1429">
        <v>2906</v>
      </c>
      <c r="B1429" t="s">
        <v>5931</v>
      </c>
      <c r="C1429" s="1">
        <v>41908</v>
      </c>
      <c r="D1429">
        <f>YEAR(C1429)</f>
        <v>2014</v>
      </c>
      <c r="E1429">
        <f>MONTH(C1429)</f>
        <v>9</v>
      </c>
      <c r="F1429" t="str">
        <f>TEXT(Table1[[#This Row],[Order Date]],"mmm")</f>
        <v>Sep</v>
      </c>
      <c r="G1429" t="str">
        <f>TEXT(Table1[[#This Row],[Order Date]],"ddd")</f>
        <v>Fri</v>
      </c>
      <c r="H1429" s="1">
        <v>41912</v>
      </c>
      <c r="I1429" t="s">
        <v>49</v>
      </c>
      <c r="J1429" t="s">
        <v>370</v>
      </c>
      <c r="K1429" t="s">
        <v>371</v>
      </c>
      <c r="L1429" t="s">
        <v>101</v>
      </c>
      <c r="M1429" t="s">
        <v>26</v>
      </c>
      <c r="N1429" t="s">
        <v>94</v>
      </c>
      <c r="O1429" t="s">
        <v>95</v>
      </c>
      <c r="P1429">
        <v>98115</v>
      </c>
      <c r="Q1429" t="s">
        <v>43</v>
      </c>
      <c r="R1429" t="s">
        <v>5932</v>
      </c>
      <c r="S1429" t="s">
        <v>45</v>
      </c>
      <c r="T1429" t="s">
        <v>58</v>
      </c>
      <c r="U1429" t="s">
        <v>5933</v>
      </c>
      <c r="V1429" s="3">
        <v>310.12</v>
      </c>
      <c r="W1429">
        <v>2</v>
      </c>
      <c r="X1429" s="2">
        <v>0</v>
      </c>
      <c r="Y1429" s="13">
        <v>80.631200000000007</v>
      </c>
      <c r="Z1429" s="2">
        <f>Y1429/V1429</f>
        <v>0.26</v>
      </c>
    </row>
    <row r="1430" spans="1:26" x14ac:dyDescent="0.25">
      <c r="A1430">
        <v>2907</v>
      </c>
      <c r="B1430" t="s">
        <v>5934</v>
      </c>
      <c r="C1430" s="1">
        <v>43042</v>
      </c>
      <c r="D1430">
        <f>YEAR(C1430)</f>
        <v>2017</v>
      </c>
      <c r="E1430">
        <f>MONTH(C1430)</f>
        <v>11</v>
      </c>
      <c r="F1430" t="str">
        <f>TEXT(Table1[[#This Row],[Order Date]],"mmm")</f>
        <v>Nov</v>
      </c>
      <c r="G1430" t="str">
        <f>TEXT(Table1[[#This Row],[Order Date]],"ddd")</f>
        <v>Fri</v>
      </c>
      <c r="H1430" s="1">
        <v>43048</v>
      </c>
      <c r="I1430" t="s">
        <v>49</v>
      </c>
      <c r="J1430" t="s">
        <v>2849</v>
      </c>
      <c r="K1430" t="s">
        <v>2850</v>
      </c>
      <c r="L1430" t="s">
        <v>25</v>
      </c>
      <c r="M1430" t="s">
        <v>26</v>
      </c>
      <c r="N1430" t="s">
        <v>225</v>
      </c>
      <c r="O1430" t="s">
        <v>226</v>
      </c>
      <c r="P1430">
        <v>55122</v>
      </c>
      <c r="Q1430" t="s">
        <v>104</v>
      </c>
      <c r="R1430" t="s">
        <v>5935</v>
      </c>
      <c r="S1430" t="s">
        <v>45</v>
      </c>
      <c r="T1430" t="s">
        <v>89</v>
      </c>
      <c r="U1430" t="s">
        <v>5936</v>
      </c>
      <c r="V1430" s="3">
        <v>8.56</v>
      </c>
      <c r="W1430">
        <v>2</v>
      </c>
      <c r="X1430" s="2">
        <v>0</v>
      </c>
      <c r="Y1430" s="13">
        <v>3.8519999999999999</v>
      </c>
      <c r="Z1430" s="2">
        <f>Y1430/V1430</f>
        <v>0.44999999999999996</v>
      </c>
    </row>
    <row r="1431" spans="1:26" x14ac:dyDescent="0.25">
      <c r="A1431">
        <v>2910</v>
      </c>
      <c r="B1431" t="s">
        <v>5937</v>
      </c>
      <c r="C1431" s="1">
        <v>42785</v>
      </c>
      <c r="D1431">
        <f>YEAR(C1431)</f>
        <v>2017</v>
      </c>
      <c r="E1431">
        <f>MONTH(C1431)</f>
        <v>2</v>
      </c>
      <c r="F1431" t="str">
        <f>TEXT(Table1[[#This Row],[Order Date]],"mmm")</f>
        <v>Feb</v>
      </c>
      <c r="G1431" t="str">
        <f>TEXT(Table1[[#This Row],[Order Date]],"ddd")</f>
        <v>Sun</v>
      </c>
      <c r="H1431" s="1">
        <v>42789</v>
      </c>
      <c r="I1431" t="s">
        <v>49</v>
      </c>
      <c r="J1431" t="s">
        <v>2063</v>
      </c>
      <c r="K1431" t="s">
        <v>2064</v>
      </c>
      <c r="L1431" t="s">
        <v>25</v>
      </c>
      <c r="M1431" t="s">
        <v>26</v>
      </c>
      <c r="N1431" t="s">
        <v>94</v>
      </c>
      <c r="O1431" t="s">
        <v>95</v>
      </c>
      <c r="P1431">
        <v>98103</v>
      </c>
      <c r="Q1431" t="s">
        <v>43</v>
      </c>
      <c r="R1431" t="s">
        <v>3966</v>
      </c>
      <c r="S1431" t="s">
        <v>45</v>
      </c>
      <c r="T1431" t="s">
        <v>266</v>
      </c>
      <c r="U1431" t="s">
        <v>3967</v>
      </c>
      <c r="V1431" s="3">
        <v>11.22</v>
      </c>
      <c r="W1431">
        <v>3</v>
      </c>
      <c r="X1431" s="2">
        <v>0</v>
      </c>
      <c r="Y1431" s="13">
        <v>0.22439999999999999</v>
      </c>
      <c r="Z1431" s="2">
        <f>Y1431/V1431</f>
        <v>1.9999999999999997E-2</v>
      </c>
    </row>
    <row r="1432" spans="1:26" x14ac:dyDescent="0.25">
      <c r="A1432">
        <v>2911</v>
      </c>
      <c r="B1432" t="s">
        <v>5938</v>
      </c>
      <c r="C1432" s="1">
        <v>42313</v>
      </c>
      <c r="D1432">
        <f>YEAR(C1432)</f>
        <v>2015</v>
      </c>
      <c r="E1432">
        <f>MONTH(C1432)</f>
        <v>11</v>
      </c>
      <c r="F1432" t="str">
        <f>TEXT(Table1[[#This Row],[Order Date]],"mmm")</f>
        <v>Nov</v>
      </c>
      <c r="G1432" t="str">
        <f>TEXT(Table1[[#This Row],[Order Date]],"ddd")</f>
        <v>Thu</v>
      </c>
      <c r="H1432" s="1">
        <v>42317</v>
      </c>
      <c r="I1432" t="s">
        <v>49</v>
      </c>
      <c r="J1432" t="s">
        <v>881</v>
      </c>
      <c r="K1432" t="s">
        <v>882</v>
      </c>
      <c r="L1432" t="s">
        <v>25</v>
      </c>
      <c r="M1432" t="s">
        <v>26</v>
      </c>
      <c r="N1432" t="s">
        <v>3324</v>
      </c>
      <c r="O1432" t="s">
        <v>53</v>
      </c>
      <c r="P1432">
        <v>33065</v>
      </c>
      <c r="Q1432" t="s">
        <v>29</v>
      </c>
      <c r="R1432" t="s">
        <v>2476</v>
      </c>
      <c r="S1432" t="s">
        <v>45</v>
      </c>
      <c r="T1432" t="s">
        <v>77</v>
      </c>
      <c r="U1432" t="s">
        <v>3255</v>
      </c>
      <c r="V1432" s="3">
        <v>387.13600000000002</v>
      </c>
      <c r="W1432">
        <v>4</v>
      </c>
      <c r="X1432" s="2">
        <v>0.2</v>
      </c>
      <c r="Y1432" s="13">
        <v>24.196000000000002</v>
      </c>
      <c r="Z1432" s="2">
        <f>Y1432/V1432</f>
        <v>6.25E-2</v>
      </c>
    </row>
    <row r="1433" spans="1:26" x14ac:dyDescent="0.25">
      <c r="A1433">
        <v>2912</v>
      </c>
      <c r="B1433" t="s">
        <v>5939</v>
      </c>
      <c r="C1433" s="1">
        <v>41806</v>
      </c>
      <c r="D1433">
        <f>YEAR(C1433)</f>
        <v>2014</v>
      </c>
      <c r="E1433">
        <f>MONTH(C1433)</f>
        <v>6</v>
      </c>
      <c r="F1433" t="str">
        <f>TEXT(Table1[[#This Row],[Order Date]],"mmm")</f>
        <v>Jun</v>
      </c>
      <c r="G1433" t="str">
        <f>TEXT(Table1[[#This Row],[Order Date]],"ddd")</f>
        <v>Mon</v>
      </c>
      <c r="H1433" s="1">
        <v>41811</v>
      </c>
      <c r="I1433" t="s">
        <v>49</v>
      </c>
      <c r="J1433" t="s">
        <v>1969</v>
      </c>
      <c r="K1433" t="s">
        <v>1970</v>
      </c>
      <c r="L1433" t="s">
        <v>25</v>
      </c>
      <c r="M1433" t="s">
        <v>26</v>
      </c>
      <c r="N1433" t="s">
        <v>5940</v>
      </c>
      <c r="O1433" t="s">
        <v>264</v>
      </c>
      <c r="P1433">
        <v>11550</v>
      </c>
      <c r="Q1433" t="s">
        <v>145</v>
      </c>
      <c r="R1433" t="s">
        <v>5941</v>
      </c>
      <c r="S1433" t="s">
        <v>45</v>
      </c>
      <c r="T1433" t="s">
        <v>170</v>
      </c>
      <c r="U1433" t="s">
        <v>662</v>
      </c>
      <c r="V1433" s="3">
        <v>41.4</v>
      </c>
      <c r="W1433">
        <v>5</v>
      </c>
      <c r="X1433" s="2">
        <v>0</v>
      </c>
      <c r="Y1433" s="13">
        <v>19.457999999999998</v>
      </c>
      <c r="Z1433" s="2">
        <f>Y1433/V1433</f>
        <v>0.47</v>
      </c>
    </row>
    <row r="1434" spans="1:26" x14ac:dyDescent="0.25">
      <c r="A1434">
        <v>2915</v>
      </c>
      <c r="B1434" t="s">
        <v>5942</v>
      </c>
      <c r="C1434" s="1">
        <v>42289</v>
      </c>
      <c r="D1434">
        <f>YEAR(C1434)</f>
        <v>2015</v>
      </c>
      <c r="E1434">
        <f>MONTH(C1434)</f>
        <v>10</v>
      </c>
      <c r="F1434" t="str">
        <f>TEXT(Table1[[#This Row],[Order Date]],"mmm")</f>
        <v>Oct</v>
      </c>
      <c r="G1434" t="str">
        <f>TEXT(Table1[[#This Row],[Order Date]],"ddd")</f>
        <v>Mon</v>
      </c>
      <c r="H1434" s="1">
        <v>42294</v>
      </c>
      <c r="I1434" t="s">
        <v>22</v>
      </c>
      <c r="J1434" t="s">
        <v>2849</v>
      </c>
      <c r="K1434" t="s">
        <v>2850</v>
      </c>
      <c r="L1434" t="s">
        <v>25</v>
      </c>
      <c r="M1434" t="s">
        <v>26</v>
      </c>
      <c r="N1434" t="s">
        <v>5943</v>
      </c>
      <c r="O1434" t="s">
        <v>251</v>
      </c>
      <c r="P1434">
        <v>46060</v>
      </c>
      <c r="Q1434" t="s">
        <v>104</v>
      </c>
      <c r="R1434" t="s">
        <v>5677</v>
      </c>
      <c r="S1434" t="s">
        <v>70</v>
      </c>
      <c r="T1434" t="s">
        <v>71</v>
      </c>
      <c r="U1434" t="s">
        <v>5678</v>
      </c>
      <c r="V1434" s="3">
        <v>135.72</v>
      </c>
      <c r="W1434">
        <v>3</v>
      </c>
      <c r="X1434" s="2">
        <v>0</v>
      </c>
      <c r="Y1434" s="13">
        <v>35.287199999999999</v>
      </c>
      <c r="Z1434" s="2">
        <f>Y1434/V1434</f>
        <v>0.26</v>
      </c>
    </row>
    <row r="1435" spans="1:26" x14ac:dyDescent="0.25">
      <c r="A1435">
        <v>2918</v>
      </c>
      <c r="B1435" t="s">
        <v>5944</v>
      </c>
      <c r="C1435" s="1">
        <v>42974</v>
      </c>
      <c r="D1435">
        <f>YEAR(C1435)</f>
        <v>2017</v>
      </c>
      <c r="E1435">
        <f>MONTH(C1435)</f>
        <v>8</v>
      </c>
      <c r="F1435" t="str">
        <f>TEXT(Table1[[#This Row],[Order Date]],"mmm")</f>
        <v>Aug</v>
      </c>
      <c r="G1435" t="str">
        <f>TEXT(Table1[[#This Row],[Order Date]],"ddd")</f>
        <v>Sun</v>
      </c>
      <c r="H1435" s="1">
        <v>42977</v>
      </c>
      <c r="I1435" t="s">
        <v>185</v>
      </c>
      <c r="J1435" t="s">
        <v>2764</v>
      </c>
      <c r="K1435" t="s">
        <v>2765</v>
      </c>
      <c r="L1435" t="s">
        <v>25</v>
      </c>
      <c r="M1435" t="s">
        <v>26</v>
      </c>
      <c r="N1435" t="s">
        <v>808</v>
      </c>
      <c r="O1435" t="s">
        <v>103</v>
      </c>
      <c r="P1435">
        <v>75220</v>
      </c>
      <c r="Q1435" t="s">
        <v>104</v>
      </c>
      <c r="R1435" t="s">
        <v>5945</v>
      </c>
      <c r="S1435" t="s">
        <v>45</v>
      </c>
      <c r="T1435" t="s">
        <v>67</v>
      </c>
      <c r="U1435" t="s">
        <v>5946</v>
      </c>
      <c r="V1435" s="3">
        <v>5.952</v>
      </c>
      <c r="W1435">
        <v>1</v>
      </c>
      <c r="X1435" s="2">
        <v>0.2</v>
      </c>
      <c r="Y1435" s="13">
        <v>0.372</v>
      </c>
      <c r="Z1435" s="2">
        <f>Y1435/V1435</f>
        <v>6.25E-2</v>
      </c>
    </row>
    <row r="1436" spans="1:26" x14ac:dyDescent="0.25">
      <c r="A1436">
        <v>2919</v>
      </c>
      <c r="B1436" t="s">
        <v>5947</v>
      </c>
      <c r="C1436" s="1">
        <v>42697</v>
      </c>
      <c r="D1436">
        <f>YEAR(C1436)</f>
        <v>2016</v>
      </c>
      <c r="E1436">
        <f>MONTH(C1436)</f>
        <v>11</v>
      </c>
      <c r="F1436" t="str">
        <f>TEXT(Table1[[#This Row],[Order Date]],"mmm")</f>
        <v>Nov</v>
      </c>
      <c r="G1436" t="str">
        <f>TEXT(Table1[[#This Row],[Order Date]],"ddd")</f>
        <v>Wed</v>
      </c>
      <c r="H1436" s="1">
        <v>42697</v>
      </c>
      <c r="I1436" t="s">
        <v>1276</v>
      </c>
      <c r="J1436" t="s">
        <v>5442</v>
      </c>
      <c r="K1436" t="s">
        <v>5443</v>
      </c>
      <c r="L1436" t="s">
        <v>40</v>
      </c>
      <c r="M1436" t="s">
        <v>26</v>
      </c>
      <c r="N1436" t="s">
        <v>143</v>
      </c>
      <c r="O1436" t="s">
        <v>144</v>
      </c>
      <c r="P1436">
        <v>19140</v>
      </c>
      <c r="Q1436" t="s">
        <v>145</v>
      </c>
      <c r="R1436" t="s">
        <v>5809</v>
      </c>
      <c r="S1436" t="s">
        <v>45</v>
      </c>
      <c r="T1436" t="s">
        <v>266</v>
      </c>
      <c r="U1436" t="s">
        <v>5810</v>
      </c>
      <c r="V1436" s="3">
        <v>15.8</v>
      </c>
      <c r="W1436">
        <v>5</v>
      </c>
      <c r="X1436" s="2">
        <v>0.2</v>
      </c>
      <c r="Y1436" s="13">
        <v>2.37</v>
      </c>
      <c r="Z1436" s="2">
        <f>Y1436/V1436</f>
        <v>0.15</v>
      </c>
    </row>
    <row r="1437" spans="1:26" x14ac:dyDescent="0.25">
      <c r="A1437">
        <v>2922</v>
      </c>
      <c r="B1437" t="s">
        <v>5948</v>
      </c>
      <c r="C1437" s="1">
        <v>42765</v>
      </c>
      <c r="D1437">
        <f>YEAR(C1437)</f>
        <v>2017</v>
      </c>
      <c r="E1437">
        <f>MONTH(C1437)</f>
        <v>1</v>
      </c>
      <c r="F1437" t="str">
        <f>TEXT(Table1[[#This Row],[Order Date]],"mmm")</f>
        <v>Jan</v>
      </c>
      <c r="G1437" t="str">
        <f>TEXT(Table1[[#This Row],[Order Date]],"ddd")</f>
        <v>Mon</v>
      </c>
      <c r="H1437" s="1">
        <v>42765</v>
      </c>
      <c r="I1437" t="s">
        <v>1276</v>
      </c>
      <c r="J1437" t="s">
        <v>3784</v>
      </c>
      <c r="K1437" t="s">
        <v>3785</v>
      </c>
      <c r="L1437" t="s">
        <v>25</v>
      </c>
      <c r="M1437" t="s">
        <v>26</v>
      </c>
      <c r="N1437" t="s">
        <v>126</v>
      </c>
      <c r="O1437" t="s">
        <v>42</v>
      </c>
      <c r="P1437">
        <v>94109</v>
      </c>
      <c r="Q1437" t="s">
        <v>43</v>
      </c>
      <c r="R1437" t="s">
        <v>2127</v>
      </c>
      <c r="S1437" t="s">
        <v>45</v>
      </c>
      <c r="T1437" t="s">
        <v>58</v>
      </c>
      <c r="U1437" t="s">
        <v>2128</v>
      </c>
      <c r="V1437" s="3">
        <v>129.30000000000001</v>
      </c>
      <c r="W1437">
        <v>2</v>
      </c>
      <c r="X1437" s="2">
        <v>0</v>
      </c>
      <c r="Y1437" s="13">
        <v>6.4649999999999999</v>
      </c>
      <c r="Z1437" s="2">
        <f>Y1437/V1437</f>
        <v>4.9999999999999996E-2</v>
      </c>
    </row>
    <row r="1438" spans="1:26" x14ac:dyDescent="0.25">
      <c r="A1438">
        <v>2924</v>
      </c>
      <c r="B1438" t="s">
        <v>5949</v>
      </c>
      <c r="C1438" s="1">
        <v>41818</v>
      </c>
      <c r="D1438">
        <f>YEAR(C1438)</f>
        <v>2014</v>
      </c>
      <c r="E1438">
        <f>MONTH(C1438)</f>
        <v>6</v>
      </c>
      <c r="F1438" t="str">
        <f>TEXT(Table1[[#This Row],[Order Date]],"mmm")</f>
        <v>Jun</v>
      </c>
      <c r="G1438" t="str">
        <f>TEXT(Table1[[#This Row],[Order Date]],"ddd")</f>
        <v>Sat</v>
      </c>
      <c r="H1438" s="1">
        <v>41824</v>
      </c>
      <c r="I1438" t="s">
        <v>49</v>
      </c>
      <c r="J1438" t="s">
        <v>2757</v>
      </c>
      <c r="K1438" t="s">
        <v>2758</v>
      </c>
      <c r="L1438" t="s">
        <v>40</v>
      </c>
      <c r="M1438" t="s">
        <v>26</v>
      </c>
      <c r="N1438" t="s">
        <v>873</v>
      </c>
      <c r="O1438" t="s">
        <v>235</v>
      </c>
      <c r="P1438">
        <v>48234</v>
      </c>
      <c r="Q1438" t="s">
        <v>104</v>
      </c>
      <c r="R1438" t="s">
        <v>3175</v>
      </c>
      <c r="S1438" t="s">
        <v>45</v>
      </c>
      <c r="T1438" t="s">
        <v>266</v>
      </c>
      <c r="U1438" t="s">
        <v>556</v>
      </c>
      <c r="V1438" s="3">
        <v>6.08</v>
      </c>
      <c r="W1438">
        <v>1</v>
      </c>
      <c r="X1438" s="2">
        <v>0</v>
      </c>
      <c r="Y1438" s="13">
        <v>3.04</v>
      </c>
      <c r="Z1438" s="2">
        <f>Y1438/V1438</f>
        <v>0.5</v>
      </c>
    </row>
    <row r="1439" spans="1:26" x14ac:dyDescent="0.25">
      <c r="A1439">
        <v>2925</v>
      </c>
      <c r="B1439" t="s">
        <v>5950</v>
      </c>
      <c r="C1439" s="1">
        <v>41884</v>
      </c>
      <c r="D1439">
        <f>YEAR(C1439)</f>
        <v>2014</v>
      </c>
      <c r="E1439">
        <f>MONTH(C1439)</f>
        <v>9</v>
      </c>
      <c r="F1439" t="str">
        <f>TEXT(Table1[[#This Row],[Order Date]],"mmm")</f>
        <v>Sep</v>
      </c>
      <c r="G1439" t="str">
        <f>TEXT(Table1[[#This Row],[Order Date]],"ddd")</f>
        <v>Tue</v>
      </c>
      <c r="H1439" s="1">
        <v>41887</v>
      </c>
      <c r="I1439" t="s">
        <v>185</v>
      </c>
      <c r="J1439" t="s">
        <v>5092</v>
      </c>
      <c r="K1439" t="s">
        <v>5093</v>
      </c>
      <c r="L1439" t="s">
        <v>25</v>
      </c>
      <c r="M1439" t="s">
        <v>26</v>
      </c>
      <c r="N1439" t="s">
        <v>4000</v>
      </c>
      <c r="O1439" t="s">
        <v>264</v>
      </c>
      <c r="P1439">
        <v>13601</v>
      </c>
      <c r="Q1439" t="s">
        <v>145</v>
      </c>
      <c r="R1439" t="s">
        <v>3593</v>
      </c>
      <c r="S1439" t="s">
        <v>45</v>
      </c>
      <c r="T1439" t="s">
        <v>77</v>
      </c>
      <c r="U1439" t="s">
        <v>3594</v>
      </c>
      <c r="V1439" s="3">
        <v>19.899999999999999</v>
      </c>
      <c r="W1439">
        <v>1</v>
      </c>
      <c r="X1439" s="2">
        <v>0</v>
      </c>
      <c r="Y1439" s="13">
        <v>8.9550000000000001</v>
      </c>
      <c r="Z1439" s="2">
        <f>Y1439/V1439</f>
        <v>0.45</v>
      </c>
    </row>
    <row r="1440" spans="1:26" x14ac:dyDescent="0.25">
      <c r="A1440">
        <v>2927</v>
      </c>
      <c r="B1440" t="s">
        <v>5953</v>
      </c>
      <c r="C1440" s="1">
        <v>42926</v>
      </c>
      <c r="D1440">
        <f>YEAR(C1440)</f>
        <v>2017</v>
      </c>
      <c r="E1440">
        <f>MONTH(C1440)</f>
        <v>7</v>
      </c>
      <c r="F1440" t="str">
        <f>TEXT(Table1[[#This Row],[Order Date]],"mmm")</f>
        <v>Jul</v>
      </c>
      <c r="G1440" t="str">
        <f>TEXT(Table1[[#This Row],[Order Date]],"ddd")</f>
        <v>Mon</v>
      </c>
      <c r="H1440" s="1">
        <v>42930</v>
      </c>
      <c r="I1440" t="s">
        <v>22</v>
      </c>
      <c r="J1440" t="s">
        <v>5954</v>
      </c>
      <c r="K1440" t="s">
        <v>5955</v>
      </c>
      <c r="L1440" t="s">
        <v>25</v>
      </c>
      <c r="M1440" t="s">
        <v>26</v>
      </c>
      <c r="N1440" t="s">
        <v>490</v>
      </c>
      <c r="O1440" t="s">
        <v>1258</v>
      </c>
      <c r="P1440">
        <v>31907</v>
      </c>
      <c r="Q1440" t="s">
        <v>29</v>
      </c>
      <c r="R1440" t="s">
        <v>5921</v>
      </c>
      <c r="S1440" t="s">
        <v>31</v>
      </c>
      <c r="T1440" t="s">
        <v>64</v>
      </c>
      <c r="U1440" t="s">
        <v>5922</v>
      </c>
      <c r="V1440" s="3">
        <v>18.84</v>
      </c>
      <c r="W1440">
        <v>3</v>
      </c>
      <c r="X1440" s="2">
        <v>0</v>
      </c>
      <c r="Y1440" s="13">
        <v>7.9127999999999998</v>
      </c>
      <c r="Z1440" s="2">
        <f>Y1440/V1440</f>
        <v>0.42</v>
      </c>
    </row>
    <row r="1441" spans="1:26" x14ac:dyDescent="0.25">
      <c r="A1441">
        <v>2928</v>
      </c>
      <c r="B1441" t="s">
        <v>5956</v>
      </c>
      <c r="C1441" s="1">
        <v>42890</v>
      </c>
      <c r="D1441">
        <f>YEAR(C1441)</f>
        <v>2017</v>
      </c>
      <c r="E1441">
        <f>MONTH(C1441)</f>
        <v>6</v>
      </c>
      <c r="F1441" t="str">
        <f>TEXT(Table1[[#This Row],[Order Date]],"mmm")</f>
        <v>Jun</v>
      </c>
      <c r="G1441" t="str">
        <f>TEXT(Table1[[#This Row],[Order Date]],"ddd")</f>
        <v>Sun</v>
      </c>
      <c r="H1441" s="1">
        <v>42896</v>
      </c>
      <c r="I1441" t="s">
        <v>49</v>
      </c>
      <c r="J1441" t="s">
        <v>4786</v>
      </c>
      <c r="K1441" t="s">
        <v>4787</v>
      </c>
      <c r="L1441" t="s">
        <v>25</v>
      </c>
      <c r="M1441" t="s">
        <v>26</v>
      </c>
      <c r="N1441" t="s">
        <v>5957</v>
      </c>
      <c r="O1441" t="s">
        <v>226</v>
      </c>
      <c r="P1441">
        <v>55124</v>
      </c>
      <c r="Q1441" t="s">
        <v>104</v>
      </c>
      <c r="R1441" t="s">
        <v>3164</v>
      </c>
      <c r="S1441" t="s">
        <v>45</v>
      </c>
      <c r="T1441" t="s">
        <v>67</v>
      </c>
      <c r="U1441" t="s">
        <v>3165</v>
      </c>
      <c r="V1441" s="3">
        <v>8.64</v>
      </c>
      <c r="W1441">
        <v>3</v>
      </c>
      <c r="X1441" s="2">
        <v>0</v>
      </c>
      <c r="Y1441" s="13">
        <v>2.5055999999999998</v>
      </c>
      <c r="Z1441" s="2">
        <f>Y1441/V1441</f>
        <v>0.28999999999999998</v>
      </c>
    </row>
    <row r="1442" spans="1:26" x14ac:dyDescent="0.25">
      <c r="A1442">
        <v>2929</v>
      </c>
      <c r="B1442" t="s">
        <v>5958</v>
      </c>
      <c r="C1442" s="1">
        <v>43027</v>
      </c>
      <c r="D1442">
        <f>YEAR(C1442)</f>
        <v>2017</v>
      </c>
      <c r="E1442">
        <f>MONTH(C1442)</f>
        <v>10</v>
      </c>
      <c r="F1442" t="str">
        <f>TEXT(Table1[[#This Row],[Order Date]],"mmm")</f>
        <v>Oct</v>
      </c>
      <c r="G1442" t="str">
        <f>TEXT(Table1[[#This Row],[Order Date]],"ddd")</f>
        <v>Thu</v>
      </c>
      <c r="H1442" s="1">
        <v>43034</v>
      </c>
      <c r="I1442" t="s">
        <v>49</v>
      </c>
      <c r="J1442" t="s">
        <v>2247</v>
      </c>
      <c r="K1442" t="s">
        <v>2248</v>
      </c>
      <c r="L1442" t="s">
        <v>101</v>
      </c>
      <c r="M1442" t="s">
        <v>26</v>
      </c>
      <c r="N1442" t="s">
        <v>2184</v>
      </c>
      <c r="O1442" t="s">
        <v>87</v>
      </c>
      <c r="P1442">
        <v>27217</v>
      </c>
      <c r="Q1442" t="s">
        <v>29</v>
      </c>
      <c r="R1442" t="s">
        <v>1241</v>
      </c>
      <c r="S1442" t="s">
        <v>45</v>
      </c>
      <c r="T1442" t="s">
        <v>74</v>
      </c>
      <c r="U1442" t="s">
        <v>1242</v>
      </c>
      <c r="V1442" s="3">
        <v>1633.1880000000001</v>
      </c>
      <c r="W1442">
        <v>4</v>
      </c>
      <c r="X1442" s="2">
        <v>0.7</v>
      </c>
      <c r="Y1442" s="13">
        <v>-1306.5504000000001</v>
      </c>
      <c r="Z1442" s="2">
        <f>Y1442/V1442</f>
        <v>-0.8</v>
      </c>
    </row>
    <row r="1443" spans="1:26" x14ac:dyDescent="0.25">
      <c r="A1443">
        <v>2930</v>
      </c>
      <c r="B1443" t="s">
        <v>5959</v>
      </c>
      <c r="C1443" s="1">
        <v>43057</v>
      </c>
      <c r="D1443">
        <f>YEAR(C1443)</f>
        <v>2017</v>
      </c>
      <c r="E1443">
        <f>MONTH(C1443)</f>
        <v>11</v>
      </c>
      <c r="F1443" t="str">
        <f>TEXT(Table1[[#This Row],[Order Date]],"mmm")</f>
        <v>Nov</v>
      </c>
      <c r="G1443" t="str">
        <f>TEXT(Table1[[#This Row],[Order Date]],"ddd")</f>
        <v>Sat</v>
      </c>
      <c r="H1443" s="1">
        <v>43063</v>
      </c>
      <c r="I1443" t="s">
        <v>49</v>
      </c>
      <c r="J1443" t="s">
        <v>3816</v>
      </c>
      <c r="K1443" t="s">
        <v>3817</v>
      </c>
      <c r="L1443" t="s">
        <v>101</v>
      </c>
      <c r="M1443" t="s">
        <v>26</v>
      </c>
      <c r="N1443" t="s">
        <v>825</v>
      </c>
      <c r="O1443" t="s">
        <v>235</v>
      </c>
      <c r="P1443">
        <v>48601</v>
      </c>
      <c r="Q1443" t="s">
        <v>104</v>
      </c>
      <c r="R1443" t="s">
        <v>2411</v>
      </c>
      <c r="S1443" t="s">
        <v>31</v>
      </c>
      <c r="T1443" t="s">
        <v>64</v>
      </c>
      <c r="U1443" t="s">
        <v>2412</v>
      </c>
      <c r="V1443" s="3">
        <v>19.760000000000002</v>
      </c>
      <c r="W1443">
        <v>4</v>
      </c>
      <c r="X1443" s="2">
        <v>0</v>
      </c>
      <c r="Y1443" s="13">
        <v>8.2992000000000008</v>
      </c>
      <c r="Z1443" s="2">
        <f>Y1443/V1443</f>
        <v>0.42</v>
      </c>
    </row>
    <row r="1444" spans="1:26" x14ac:dyDescent="0.25">
      <c r="A1444">
        <v>2931</v>
      </c>
      <c r="B1444" t="s">
        <v>5960</v>
      </c>
      <c r="C1444" s="1">
        <v>42224</v>
      </c>
      <c r="D1444">
        <f>YEAR(C1444)</f>
        <v>2015</v>
      </c>
      <c r="E1444">
        <f>MONTH(C1444)</f>
        <v>8</v>
      </c>
      <c r="F1444" t="str">
        <f>TEXT(Table1[[#This Row],[Order Date]],"mmm")</f>
        <v>Aug</v>
      </c>
      <c r="G1444" t="str">
        <f>TEXT(Table1[[#This Row],[Order Date]],"ddd")</f>
        <v>Sat</v>
      </c>
      <c r="H1444" s="1">
        <v>42224</v>
      </c>
      <c r="I1444" t="s">
        <v>1276</v>
      </c>
      <c r="J1444" t="s">
        <v>5473</v>
      </c>
      <c r="K1444" t="s">
        <v>5474</v>
      </c>
      <c r="L1444" t="s">
        <v>25</v>
      </c>
      <c r="M1444" t="s">
        <v>26</v>
      </c>
      <c r="N1444" t="s">
        <v>126</v>
      </c>
      <c r="O1444" t="s">
        <v>42</v>
      </c>
      <c r="P1444">
        <v>94109</v>
      </c>
      <c r="Q1444" t="s">
        <v>43</v>
      </c>
      <c r="R1444" t="s">
        <v>3502</v>
      </c>
      <c r="S1444" t="s">
        <v>45</v>
      </c>
      <c r="T1444" t="s">
        <v>74</v>
      </c>
      <c r="U1444" t="s">
        <v>3503</v>
      </c>
      <c r="V1444" s="3">
        <v>6.6079999999999997</v>
      </c>
      <c r="W1444">
        <v>2</v>
      </c>
      <c r="X1444" s="2">
        <v>0.2</v>
      </c>
      <c r="Y1444" s="13">
        <v>2.2302</v>
      </c>
      <c r="Z1444" s="2">
        <f>Y1444/V1444</f>
        <v>0.33750000000000002</v>
      </c>
    </row>
    <row r="1445" spans="1:26" x14ac:dyDescent="0.25">
      <c r="A1445">
        <v>2934</v>
      </c>
      <c r="B1445" t="s">
        <v>5961</v>
      </c>
      <c r="C1445" s="1">
        <v>42710</v>
      </c>
      <c r="D1445">
        <f>YEAR(C1445)</f>
        <v>2016</v>
      </c>
      <c r="E1445">
        <f>MONTH(C1445)</f>
        <v>12</v>
      </c>
      <c r="F1445" t="str">
        <f>TEXT(Table1[[#This Row],[Order Date]],"mmm")</f>
        <v>Dec</v>
      </c>
      <c r="G1445" t="str">
        <f>TEXT(Table1[[#This Row],[Order Date]],"ddd")</f>
        <v>Tue</v>
      </c>
      <c r="H1445" s="1">
        <v>42716</v>
      </c>
      <c r="I1445" t="s">
        <v>49</v>
      </c>
      <c r="J1445" t="s">
        <v>1849</v>
      </c>
      <c r="K1445" t="s">
        <v>1850</v>
      </c>
      <c r="L1445" t="s">
        <v>25</v>
      </c>
      <c r="M1445" t="s">
        <v>26</v>
      </c>
      <c r="N1445" t="s">
        <v>94</v>
      </c>
      <c r="O1445" t="s">
        <v>95</v>
      </c>
      <c r="P1445">
        <v>98105</v>
      </c>
      <c r="Q1445" t="s">
        <v>43</v>
      </c>
      <c r="R1445" t="s">
        <v>3690</v>
      </c>
      <c r="S1445" t="s">
        <v>70</v>
      </c>
      <c r="T1445" t="s">
        <v>71</v>
      </c>
      <c r="U1445" t="s">
        <v>5560</v>
      </c>
      <c r="V1445" s="3">
        <v>156.792</v>
      </c>
      <c r="W1445">
        <v>1</v>
      </c>
      <c r="X1445" s="2">
        <v>0.2</v>
      </c>
      <c r="Y1445" s="13">
        <v>13.7193</v>
      </c>
      <c r="Z1445" s="2">
        <f>Y1445/V1445</f>
        <v>8.7500000000000008E-2</v>
      </c>
    </row>
    <row r="1446" spans="1:26" x14ac:dyDescent="0.25">
      <c r="A1446">
        <v>2941</v>
      </c>
      <c r="B1446" t="s">
        <v>5962</v>
      </c>
      <c r="C1446" s="1">
        <v>42819</v>
      </c>
      <c r="D1446">
        <f>YEAR(C1446)</f>
        <v>2017</v>
      </c>
      <c r="E1446">
        <f>MONTH(C1446)</f>
        <v>3</v>
      </c>
      <c r="F1446" t="str">
        <f>TEXT(Table1[[#This Row],[Order Date]],"mmm")</f>
        <v>Mar</v>
      </c>
      <c r="G1446" t="str">
        <f>TEXT(Table1[[#This Row],[Order Date]],"ddd")</f>
        <v>Sat</v>
      </c>
      <c r="H1446" s="1">
        <v>42825</v>
      </c>
      <c r="I1446" t="s">
        <v>49</v>
      </c>
      <c r="J1446" t="s">
        <v>2074</v>
      </c>
      <c r="K1446" t="s">
        <v>2075</v>
      </c>
      <c r="L1446" t="s">
        <v>40</v>
      </c>
      <c r="M1446" t="s">
        <v>26</v>
      </c>
      <c r="N1446" t="s">
        <v>2512</v>
      </c>
      <c r="O1446" t="s">
        <v>113</v>
      </c>
      <c r="P1446">
        <v>53209</v>
      </c>
      <c r="Q1446" t="s">
        <v>104</v>
      </c>
      <c r="R1446" t="s">
        <v>5963</v>
      </c>
      <c r="S1446" t="s">
        <v>31</v>
      </c>
      <c r="T1446" t="s">
        <v>35</v>
      </c>
      <c r="U1446" t="s">
        <v>5964</v>
      </c>
      <c r="V1446" s="3">
        <v>90.99</v>
      </c>
      <c r="W1446">
        <v>1</v>
      </c>
      <c r="X1446" s="2">
        <v>0</v>
      </c>
      <c r="Y1446" s="13">
        <v>14.558400000000001</v>
      </c>
      <c r="Z1446" s="2">
        <f>Y1446/V1446</f>
        <v>0.16</v>
      </c>
    </row>
    <row r="1447" spans="1:26" x14ac:dyDescent="0.25">
      <c r="A1447">
        <v>2944</v>
      </c>
      <c r="B1447" t="s">
        <v>5965</v>
      </c>
      <c r="C1447" s="1">
        <v>43058</v>
      </c>
      <c r="D1447">
        <f>YEAR(C1447)</f>
        <v>2017</v>
      </c>
      <c r="E1447">
        <f>MONTH(C1447)</f>
        <v>11</v>
      </c>
      <c r="F1447" t="str">
        <f>TEXT(Table1[[#This Row],[Order Date]],"mmm")</f>
        <v>Nov</v>
      </c>
      <c r="G1447" t="str">
        <f>TEXT(Table1[[#This Row],[Order Date]],"ddd")</f>
        <v>Sun</v>
      </c>
      <c r="H1447" s="1">
        <v>43063</v>
      </c>
      <c r="I1447" t="s">
        <v>49</v>
      </c>
      <c r="J1447" t="s">
        <v>4067</v>
      </c>
      <c r="K1447" t="s">
        <v>4068</v>
      </c>
      <c r="L1447" t="s">
        <v>25</v>
      </c>
      <c r="M1447" t="s">
        <v>26</v>
      </c>
      <c r="N1447" t="s">
        <v>41</v>
      </c>
      <c r="O1447" t="s">
        <v>42</v>
      </c>
      <c r="P1447">
        <v>90049</v>
      </c>
      <c r="Q1447" t="s">
        <v>43</v>
      </c>
      <c r="R1447" t="s">
        <v>1179</v>
      </c>
      <c r="S1447" t="s">
        <v>45</v>
      </c>
      <c r="T1447" t="s">
        <v>58</v>
      </c>
      <c r="U1447" t="s">
        <v>1180</v>
      </c>
      <c r="V1447" s="3">
        <v>305.01</v>
      </c>
      <c r="W1447">
        <v>9</v>
      </c>
      <c r="X1447" s="2">
        <v>0</v>
      </c>
      <c r="Y1447" s="13">
        <v>76.252499999999998</v>
      </c>
      <c r="Z1447" s="2">
        <f>Y1447/V1447</f>
        <v>0.25</v>
      </c>
    </row>
    <row r="1448" spans="1:26" x14ac:dyDescent="0.25">
      <c r="A1448">
        <v>2946</v>
      </c>
      <c r="B1448" t="s">
        <v>5966</v>
      </c>
      <c r="C1448" s="1">
        <v>42678</v>
      </c>
      <c r="D1448">
        <f>YEAR(C1448)</f>
        <v>2016</v>
      </c>
      <c r="E1448">
        <f>MONTH(C1448)</f>
        <v>11</v>
      </c>
      <c r="F1448" t="str">
        <f>TEXT(Table1[[#This Row],[Order Date]],"mmm")</f>
        <v>Nov</v>
      </c>
      <c r="G1448" t="str">
        <f>TEXT(Table1[[#This Row],[Order Date]],"ddd")</f>
        <v>Fri</v>
      </c>
      <c r="H1448" s="1">
        <v>42679</v>
      </c>
      <c r="I1448" t="s">
        <v>185</v>
      </c>
      <c r="J1448" t="s">
        <v>2380</v>
      </c>
      <c r="K1448" t="s">
        <v>2381</v>
      </c>
      <c r="L1448" t="s">
        <v>25</v>
      </c>
      <c r="M1448" t="s">
        <v>26</v>
      </c>
      <c r="N1448" t="s">
        <v>126</v>
      </c>
      <c r="O1448" t="s">
        <v>42</v>
      </c>
      <c r="P1448">
        <v>94122</v>
      </c>
      <c r="Q1448" t="s">
        <v>43</v>
      </c>
      <c r="R1448" t="s">
        <v>1879</v>
      </c>
      <c r="S1448" t="s">
        <v>31</v>
      </c>
      <c r="T1448" t="s">
        <v>64</v>
      </c>
      <c r="U1448" t="s">
        <v>1880</v>
      </c>
      <c r="V1448" s="3">
        <v>38.29</v>
      </c>
      <c r="W1448">
        <v>7</v>
      </c>
      <c r="X1448" s="2">
        <v>0</v>
      </c>
      <c r="Y1448" s="13">
        <v>16.464700000000001</v>
      </c>
      <c r="Z1448" s="2">
        <f>Y1448/V1448</f>
        <v>0.43000000000000005</v>
      </c>
    </row>
    <row r="1449" spans="1:26" x14ac:dyDescent="0.25">
      <c r="A1449">
        <v>2947</v>
      </c>
      <c r="B1449" t="s">
        <v>5967</v>
      </c>
      <c r="C1449" s="1">
        <v>43083</v>
      </c>
      <c r="D1449">
        <f>YEAR(C1449)</f>
        <v>2017</v>
      </c>
      <c r="E1449">
        <f>MONTH(C1449)</f>
        <v>12</v>
      </c>
      <c r="F1449" t="str">
        <f>TEXT(Table1[[#This Row],[Order Date]],"mmm")</f>
        <v>Dec</v>
      </c>
      <c r="G1449" t="str">
        <f>TEXT(Table1[[#This Row],[Order Date]],"ddd")</f>
        <v>Thu</v>
      </c>
      <c r="H1449" s="1">
        <v>43087</v>
      </c>
      <c r="I1449" t="s">
        <v>49</v>
      </c>
      <c r="J1449" t="s">
        <v>3979</v>
      </c>
      <c r="K1449" t="s">
        <v>3980</v>
      </c>
      <c r="L1449" t="s">
        <v>101</v>
      </c>
      <c r="M1449" t="s">
        <v>26</v>
      </c>
      <c r="N1449" t="s">
        <v>941</v>
      </c>
      <c r="O1449" t="s">
        <v>42</v>
      </c>
      <c r="P1449">
        <v>92024</v>
      </c>
      <c r="Q1449" t="s">
        <v>43</v>
      </c>
      <c r="R1449" t="s">
        <v>5968</v>
      </c>
      <c r="S1449" t="s">
        <v>31</v>
      </c>
      <c r="T1449" t="s">
        <v>64</v>
      </c>
      <c r="U1449" t="s">
        <v>5969</v>
      </c>
      <c r="V1449" s="3">
        <v>26.25</v>
      </c>
      <c r="W1449">
        <v>3</v>
      </c>
      <c r="X1449" s="2">
        <v>0</v>
      </c>
      <c r="Y1449" s="13">
        <v>11.025</v>
      </c>
      <c r="Z1449" s="2">
        <f>Y1449/V1449</f>
        <v>0.42000000000000004</v>
      </c>
    </row>
    <row r="1450" spans="1:26" x14ac:dyDescent="0.25">
      <c r="A1450">
        <v>2950</v>
      </c>
      <c r="B1450" t="s">
        <v>5972</v>
      </c>
      <c r="C1450" s="1">
        <v>43051</v>
      </c>
      <c r="D1450">
        <f>YEAR(C1450)</f>
        <v>2017</v>
      </c>
      <c r="E1450">
        <f>MONTH(C1450)</f>
        <v>11</v>
      </c>
      <c r="F1450" t="str">
        <f>TEXT(Table1[[#This Row],[Order Date]],"mmm")</f>
        <v>Nov</v>
      </c>
      <c r="G1450" t="str">
        <f>TEXT(Table1[[#This Row],[Order Date]],"ddd")</f>
        <v>Sun</v>
      </c>
      <c r="H1450" s="1">
        <v>43051</v>
      </c>
      <c r="I1450" t="s">
        <v>1276</v>
      </c>
      <c r="J1450" t="s">
        <v>5973</v>
      </c>
      <c r="K1450" t="s">
        <v>5974</v>
      </c>
      <c r="L1450" t="s">
        <v>101</v>
      </c>
      <c r="M1450" t="s">
        <v>26</v>
      </c>
      <c r="N1450" t="s">
        <v>3843</v>
      </c>
      <c r="O1450" t="s">
        <v>303</v>
      </c>
      <c r="P1450">
        <v>85301</v>
      </c>
      <c r="Q1450" t="s">
        <v>43</v>
      </c>
      <c r="R1450" t="s">
        <v>837</v>
      </c>
      <c r="S1450" t="s">
        <v>70</v>
      </c>
      <c r="T1450" t="s">
        <v>158</v>
      </c>
      <c r="U1450" t="s">
        <v>838</v>
      </c>
      <c r="V1450" s="3">
        <v>41.6</v>
      </c>
      <c r="W1450">
        <v>4</v>
      </c>
      <c r="X1450" s="2">
        <v>0.2</v>
      </c>
      <c r="Y1450" s="13">
        <v>13</v>
      </c>
      <c r="Z1450" s="2">
        <f>Y1450/V1450</f>
        <v>0.3125</v>
      </c>
    </row>
    <row r="1451" spans="1:26" x14ac:dyDescent="0.25">
      <c r="A1451">
        <v>2956</v>
      </c>
      <c r="B1451" t="s">
        <v>5981</v>
      </c>
      <c r="C1451" s="1">
        <v>42600</v>
      </c>
      <c r="D1451">
        <f>YEAR(C1451)</f>
        <v>2016</v>
      </c>
      <c r="E1451">
        <f>MONTH(C1451)</f>
        <v>8</v>
      </c>
      <c r="F1451" t="str">
        <f>TEXT(Table1[[#This Row],[Order Date]],"mmm")</f>
        <v>Aug</v>
      </c>
      <c r="G1451" t="str">
        <f>TEXT(Table1[[#This Row],[Order Date]],"ddd")</f>
        <v>Thu</v>
      </c>
      <c r="H1451" s="1">
        <v>42606</v>
      </c>
      <c r="I1451" t="s">
        <v>49</v>
      </c>
      <c r="J1451" t="s">
        <v>506</v>
      </c>
      <c r="K1451" t="s">
        <v>507</v>
      </c>
      <c r="L1451" t="s">
        <v>40</v>
      </c>
      <c r="M1451" t="s">
        <v>26</v>
      </c>
      <c r="N1451" t="s">
        <v>263</v>
      </c>
      <c r="O1451" t="s">
        <v>264</v>
      </c>
      <c r="P1451">
        <v>10035</v>
      </c>
      <c r="Q1451" t="s">
        <v>145</v>
      </c>
      <c r="R1451" t="s">
        <v>3355</v>
      </c>
      <c r="S1451" t="s">
        <v>70</v>
      </c>
      <c r="T1451" t="s">
        <v>71</v>
      </c>
      <c r="U1451" t="s">
        <v>3356</v>
      </c>
      <c r="V1451" s="3">
        <v>39.99</v>
      </c>
      <c r="W1451">
        <v>1</v>
      </c>
      <c r="X1451" s="2">
        <v>0</v>
      </c>
      <c r="Y1451" s="13">
        <v>11.597099999999999</v>
      </c>
      <c r="Z1451" s="2">
        <f>Y1451/V1451</f>
        <v>0.28999999999999998</v>
      </c>
    </row>
    <row r="1452" spans="1:26" x14ac:dyDescent="0.25">
      <c r="A1452">
        <v>2957</v>
      </c>
      <c r="B1452" t="s">
        <v>5982</v>
      </c>
      <c r="C1452" s="1">
        <v>42913</v>
      </c>
      <c r="D1452">
        <f>YEAR(C1452)</f>
        <v>2017</v>
      </c>
      <c r="E1452">
        <f>MONTH(C1452)</f>
        <v>6</v>
      </c>
      <c r="F1452" t="str">
        <f>TEXT(Table1[[#This Row],[Order Date]],"mmm")</f>
        <v>Jun</v>
      </c>
      <c r="G1452" t="str">
        <f>TEXT(Table1[[#This Row],[Order Date]],"ddd")</f>
        <v>Tue</v>
      </c>
      <c r="H1452" s="1">
        <v>42920</v>
      </c>
      <c r="I1452" t="s">
        <v>49</v>
      </c>
      <c r="J1452" t="s">
        <v>5983</v>
      </c>
      <c r="K1452" t="s">
        <v>5984</v>
      </c>
      <c r="L1452" t="s">
        <v>101</v>
      </c>
      <c r="M1452" t="s">
        <v>26</v>
      </c>
      <c r="N1452" t="s">
        <v>4000</v>
      </c>
      <c r="O1452" t="s">
        <v>264</v>
      </c>
      <c r="P1452">
        <v>13601</v>
      </c>
      <c r="Q1452" t="s">
        <v>145</v>
      </c>
      <c r="R1452" t="s">
        <v>1812</v>
      </c>
      <c r="S1452" t="s">
        <v>31</v>
      </c>
      <c r="T1452" t="s">
        <v>35</v>
      </c>
      <c r="U1452" t="s">
        <v>1813</v>
      </c>
      <c r="V1452" s="3">
        <v>191.64599999999999</v>
      </c>
      <c r="W1452">
        <v>3</v>
      </c>
      <c r="X1452" s="2">
        <v>0.1</v>
      </c>
      <c r="Y1452" s="13">
        <v>31.940999999999999</v>
      </c>
      <c r="Z1452" s="2">
        <f>Y1452/V1452</f>
        <v>0.16666666666666669</v>
      </c>
    </row>
    <row r="1453" spans="1:26" x14ac:dyDescent="0.25">
      <c r="A1453">
        <v>2958</v>
      </c>
      <c r="B1453" t="s">
        <v>5985</v>
      </c>
      <c r="C1453" s="1">
        <v>42859</v>
      </c>
      <c r="D1453">
        <f>YEAR(C1453)</f>
        <v>2017</v>
      </c>
      <c r="E1453">
        <f>MONTH(C1453)</f>
        <v>5</v>
      </c>
      <c r="F1453" t="str">
        <f>TEXT(Table1[[#This Row],[Order Date]],"mmm")</f>
        <v>May</v>
      </c>
      <c r="G1453" t="str">
        <f>TEXT(Table1[[#This Row],[Order Date]],"ddd")</f>
        <v>Thu</v>
      </c>
      <c r="H1453" s="1">
        <v>42864</v>
      </c>
      <c r="I1453" t="s">
        <v>49</v>
      </c>
      <c r="J1453" t="s">
        <v>1115</v>
      </c>
      <c r="K1453" t="s">
        <v>1116</v>
      </c>
      <c r="L1453" t="s">
        <v>25</v>
      </c>
      <c r="M1453" t="s">
        <v>26</v>
      </c>
      <c r="N1453" t="s">
        <v>311</v>
      </c>
      <c r="O1453" t="s">
        <v>491</v>
      </c>
      <c r="P1453">
        <v>45503</v>
      </c>
      <c r="Q1453" t="s">
        <v>145</v>
      </c>
      <c r="R1453" t="s">
        <v>73</v>
      </c>
      <c r="S1453" t="s">
        <v>45</v>
      </c>
      <c r="T1453" t="s">
        <v>74</v>
      </c>
      <c r="U1453" t="s">
        <v>75</v>
      </c>
      <c r="V1453" s="3">
        <v>2.3130000000000002</v>
      </c>
      <c r="W1453">
        <v>1</v>
      </c>
      <c r="X1453" s="2">
        <v>0.7</v>
      </c>
      <c r="Y1453" s="13">
        <v>-1.9275</v>
      </c>
      <c r="Z1453" s="2">
        <f>Y1453/V1453</f>
        <v>-0.83333333333333326</v>
      </c>
    </row>
    <row r="1454" spans="1:26" x14ac:dyDescent="0.25">
      <c r="A1454">
        <v>2959</v>
      </c>
      <c r="B1454" t="s">
        <v>5986</v>
      </c>
      <c r="C1454" s="1">
        <v>42362</v>
      </c>
      <c r="D1454">
        <f>YEAR(C1454)</f>
        <v>2015</v>
      </c>
      <c r="E1454">
        <f>MONTH(C1454)</f>
        <v>12</v>
      </c>
      <c r="F1454" t="str">
        <f>TEXT(Table1[[#This Row],[Order Date]],"mmm")</f>
        <v>Dec</v>
      </c>
      <c r="G1454" t="str">
        <f>TEXT(Table1[[#This Row],[Order Date]],"ddd")</f>
        <v>Thu</v>
      </c>
      <c r="H1454" s="1">
        <v>42367</v>
      </c>
      <c r="I1454" t="s">
        <v>49</v>
      </c>
      <c r="J1454" t="s">
        <v>3651</v>
      </c>
      <c r="K1454" t="s">
        <v>3652</v>
      </c>
      <c r="L1454" t="s">
        <v>25</v>
      </c>
      <c r="M1454" t="s">
        <v>26</v>
      </c>
      <c r="N1454" t="s">
        <v>41</v>
      </c>
      <c r="O1454" t="s">
        <v>42</v>
      </c>
      <c r="P1454">
        <v>90032</v>
      </c>
      <c r="Q1454" t="s">
        <v>43</v>
      </c>
      <c r="R1454" t="s">
        <v>3058</v>
      </c>
      <c r="S1454" t="s">
        <v>45</v>
      </c>
      <c r="T1454" t="s">
        <v>74</v>
      </c>
      <c r="U1454" t="s">
        <v>3059</v>
      </c>
      <c r="V1454" s="3">
        <v>19.936</v>
      </c>
      <c r="W1454">
        <v>4</v>
      </c>
      <c r="X1454" s="2">
        <v>0.2</v>
      </c>
      <c r="Y1454" s="13">
        <v>7.2267999999999999</v>
      </c>
      <c r="Z1454" s="2">
        <f>Y1454/V1454</f>
        <v>0.36249999999999999</v>
      </c>
    </row>
    <row r="1455" spans="1:26" x14ac:dyDescent="0.25">
      <c r="A1455">
        <v>2961</v>
      </c>
      <c r="B1455" t="s">
        <v>5987</v>
      </c>
      <c r="C1455" s="1">
        <v>42851</v>
      </c>
      <c r="D1455">
        <f>YEAR(C1455)</f>
        <v>2017</v>
      </c>
      <c r="E1455">
        <f>MONTH(C1455)</f>
        <v>4</v>
      </c>
      <c r="F1455" t="str">
        <f>TEXT(Table1[[#This Row],[Order Date]],"mmm")</f>
        <v>Apr</v>
      </c>
      <c r="G1455" t="str">
        <f>TEXT(Table1[[#This Row],[Order Date]],"ddd")</f>
        <v>Wed</v>
      </c>
      <c r="H1455" s="1">
        <v>42856</v>
      </c>
      <c r="I1455" t="s">
        <v>49</v>
      </c>
      <c r="J1455" t="s">
        <v>1508</v>
      </c>
      <c r="K1455" t="s">
        <v>1509</v>
      </c>
      <c r="L1455" t="s">
        <v>101</v>
      </c>
      <c r="M1455" t="s">
        <v>26</v>
      </c>
      <c r="N1455" t="s">
        <v>94</v>
      </c>
      <c r="O1455" t="s">
        <v>95</v>
      </c>
      <c r="P1455">
        <v>98115</v>
      </c>
      <c r="Q1455" t="s">
        <v>43</v>
      </c>
      <c r="R1455" t="s">
        <v>3770</v>
      </c>
      <c r="S1455" t="s">
        <v>45</v>
      </c>
      <c r="T1455" t="s">
        <v>89</v>
      </c>
      <c r="U1455" t="s">
        <v>3771</v>
      </c>
      <c r="V1455" s="3">
        <v>20.34</v>
      </c>
      <c r="W1455">
        <v>3</v>
      </c>
      <c r="X1455" s="2">
        <v>0</v>
      </c>
      <c r="Y1455" s="13">
        <v>9.3564000000000007</v>
      </c>
      <c r="Z1455" s="2">
        <f>Y1455/V1455</f>
        <v>0.46</v>
      </c>
    </row>
    <row r="1456" spans="1:26" x14ac:dyDescent="0.25">
      <c r="A1456">
        <v>2963</v>
      </c>
      <c r="B1456" t="s">
        <v>5988</v>
      </c>
      <c r="C1456" s="1">
        <v>43085</v>
      </c>
      <c r="D1456">
        <f>YEAR(C1456)</f>
        <v>2017</v>
      </c>
      <c r="E1456">
        <f>MONTH(C1456)</f>
        <v>12</v>
      </c>
      <c r="F1456" t="str">
        <f>TEXT(Table1[[#This Row],[Order Date]],"mmm")</f>
        <v>Dec</v>
      </c>
      <c r="G1456" t="str">
        <f>TEXT(Table1[[#This Row],[Order Date]],"ddd")</f>
        <v>Sat</v>
      </c>
      <c r="H1456" s="1">
        <v>43090</v>
      </c>
      <c r="I1456" t="s">
        <v>22</v>
      </c>
      <c r="J1456" t="s">
        <v>5989</v>
      </c>
      <c r="K1456" t="s">
        <v>5990</v>
      </c>
      <c r="L1456" t="s">
        <v>40</v>
      </c>
      <c r="M1456" t="s">
        <v>26</v>
      </c>
      <c r="N1456" t="s">
        <v>2306</v>
      </c>
      <c r="O1456" t="s">
        <v>42</v>
      </c>
      <c r="P1456">
        <v>92054</v>
      </c>
      <c r="Q1456" t="s">
        <v>43</v>
      </c>
      <c r="R1456" t="s">
        <v>146</v>
      </c>
      <c r="S1456" t="s">
        <v>31</v>
      </c>
      <c r="T1456" t="s">
        <v>35</v>
      </c>
      <c r="U1456" t="s">
        <v>147</v>
      </c>
      <c r="V1456" s="3">
        <v>81.567999999999998</v>
      </c>
      <c r="W1456">
        <v>2</v>
      </c>
      <c r="X1456" s="2">
        <v>0.2</v>
      </c>
      <c r="Y1456" s="13">
        <v>9.1763999999999992</v>
      </c>
      <c r="Z1456" s="2">
        <f>Y1456/V1456</f>
        <v>0.11249999999999999</v>
      </c>
    </row>
    <row r="1457" spans="1:26" x14ac:dyDescent="0.25">
      <c r="A1457">
        <v>2967</v>
      </c>
      <c r="B1457" t="s">
        <v>5993</v>
      </c>
      <c r="C1457" s="1">
        <v>42000</v>
      </c>
      <c r="D1457">
        <f>YEAR(C1457)</f>
        <v>2014</v>
      </c>
      <c r="E1457">
        <f>MONTH(C1457)</f>
        <v>12</v>
      </c>
      <c r="F1457" t="str">
        <f>TEXT(Table1[[#This Row],[Order Date]],"mmm")</f>
        <v>Dec</v>
      </c>
      <c r="G1457" t="str">
        <f>TEXT(Table1[[#This Row],[Order Date]],"ddd")</f>
        <v>Sat</v>
      </c>
      <c r="H1457" s="1">
        <v>42004</v>
      </c>
      <c r="I1457" t="s">
        <v>49</v>
      </c>
      <c r="J1457" t="s">
        <v>3897</v>
      </c>
      <c r="K1457" t="s">
        <v>3898</v>
      </c>
      <c r="L1457" t="s">
        <v>25</v>
      </c>
      <c r="M1457" t="s">
        <v>26</v>
      </c>
      <c r="N1457" t="s">
        <v>4186</v>
      </c>
      <c r="O1457" t="s">
        <v>208</v>
      </c>
      <c r="P1457">
        <v>60076</v>
      </c>
      <c r="Q1457" t="s">
        <v>104</v>
      </c>
      <c r="R1457" t="s">
        <v>3829</v>
      </c>
      <c r="S1457" t="s">
        <v>31</v>
      </c>
      <c r="T1457" t="s">
        <v>64</v>
      </c>
      <c r="U1457" t="s">
        <v>3830</v>
      </c>
      <c r="V1457" s="3">
        <v>32.951999999999998</v>
      </c>
      <c r="W1457">
        <v>6</v>
      </c>
      <c r="X1457" s="2">
        <v>0.6</v>
      </c>
      <c r="Y1457" s="13">
        <v>-19.7712</v>
      </c>
      <c r="Z1457" s="2">
        <f>Y1457/V1457</f>
        <v>-0.60000000000000009</v>
      </c>
    </row>
    <row r="1458" spans="1:26" x14ac:dyDescent="0.25">
      <c r="A1458">
        <v>2969</v>
      </c>
      <c r="B1458" t="s">
        <v>5994</v>
      </c>
      <c r="C1458" s="1">
        <v>43045</v>
      </c>
      <c r="D1458">
        <f>YEAR(C1458)</f>
        <v>2017</v>
      </c>
      <c r="E1458">
        <f>MONTH(C1458)</f>
        <v>11</v>
      </c>
      <c r="F1458" t="str">
        <f>TEXT(Table1[[#This Row],[Order Date]],"mmm")</f>
        <v>Nov</v>
      </c>
      <c r="G1458" t="str">
        <f>TEXT(Table1[[#This Row],[Order Date]],"ddd")</f>
        <v>Mon</v>
      </c>
      <c r="H1458" s="1">
        <v>43048</v>
      </c>
      <c r="I1458" t="s">
        <v>22</v>
      </c>
      <c r="J1458" t="s">
        <v>4423</v>
      </c>
      <c r="K1458" t="s">
        <v>4424</v>
      </c>
      <c r="L1458" t="s">
        <v>25</v>
      </c>
      <c r="M1458" t="s">
        <v>26</v>
      </c>
      <c r="N1458" t="s">
        <v>1679</v>
      </c>
      <c r="O1458" t="s">
        <v>87</v>
      </c>
      <c r="P1458">
        <v>28314</v>
      </c>
      <c r="Q1458" t="s">
        <v>29</v>
      </c>
      <c r="R1458" t="s">
        <v>352</v>
      </c>
      <c r="S1458" t="s">
        <v>45</v>
      </c>
      <c r="T1458" t="s">
        <v>77</v>
      </c>
      <c r="U1458" t="s">
        <v>353</v>
      </c>
      <c r="V1458" s="3">
        <v>499.584</v>
      </c>
      <c r="W1458">
        <v>3</v>
      </c>
      <c r="X1458" s="2">
        <v>0.2</v>
      </c>
      <c r="Y1458" s="13">
        <v>43.7136</v>
      </c>
      <c r="Z1458" s="2">
        <f>Y1458/V1458</f>
        <v>8.7499999999999994E-2</v>
      </c>
    </row>
    <row r="1459" spans="1:26" x14ac:dyDescent="0.25">
      <c r="A1459">
        <v>2974</v>
      </c>
      <c r="B1459" t="s">
        <v>5995</v>
      </c>
      <c r="C1459" s="1">
        <v>43085</v>
      </c>
      <c r="D1459">
        <f>YEAR(C1459)</f>
        <v>2017</v>
      </c>
      <c r="E1459">
        <f>MONTH(C1459)</f>
        <v>12</v>
      </c>
      <c r="F1459" t="str">
        <f>TEXT(Table1[[#This Row],[Order Date]],"mmm")</f>
        <v>Dec</v>
      </c>
      <c r="G1459" t="str">
        <f>TEXT(Table1[[#This Row],[Order Date]],"ddd")</f>
        <v>Sat</v>
      </c>
      <c r="H1459" s="1">
        <v>43089</v>
      </c>
      <c r="I1459" t="s">
        <v>49</v>
      </c>
      <c r="J1459" t="s">
        <v>1981</v>
      </c>
      <c r="K1459" t="s">
        <v>1982</v>
      </c>
      <c r="L1459" t="s">
        <v>25</v>
      </c>
      <c r="M1459" t="s">
        <v>26</v>
      </c>
      <c r="N1459" t="s">
        <v>4435</v>
      </c>
      <c r="O1459" t="s">
        <v>641</v>
      </c>
      <c r="P1459">
        <v>74133</v>
      </c>
      <c r="Q1459" t="s">
        <v>104</v>
      </c>
      <c r="R1459" t="s">
        <v>3312</v>
      </c>
      <c r="S1459" t="s">
        <v>45</v>
      </c>
      <c r="T1459" t="s">
        <v>74</v>
      </c>
      <c r="U1459" t="s">
        <v>3313</v>
      </c>
      <c r="V1459" s="3">
        <v>10.8</v>
      </c>
      <c r="W1459">
        <v>5</v>
      </c>
      <c r="X1459" s="2">
        <v>0</v>
      </c>
      <c r="Y1459" s="13">
        <v>5.1840000000000002</v>
      </c>
      <c r="Z1459" s="2">
        <f>Y1459/V1459</f>
        <v>0.48</v>
      </c>
    </row>
    <row r="1460" spans="1:26" x14ac:dyDescent="0.25">
      <c r="A1460">
        <v>2975</v>
      </c>
      <c r="B1460" t="s">
        <v>5996</v>
      </c>
      <c r="C1460" s="1">
        <v>42131</v>
      </c>
      <c r="D1460">
        <f>YEAR(C1460)</f>
        <v>2015</v>
      </c>
      <c r="E1460">
        <f>MONTH(C1460)</f>
        <v>5</v>
      </c>
      <c r="F1460" t="str">
        <f>TEXT(Table1[[#This Row],[Order Date]],"mmm")</f>
        <v>May</v>
      </c>
      <c r="G1460" t="str">
        <f>TEXT(Table1[[#This Row],[Order Date]],"ddd")</f>
        <v>Thu</v>
      </c>
      <c r="H1460" s="1">
        <v>42136</v>
      </c>
      <c r="I1460" t="s">
        <v>49</v>
      </c>
      <c r="J1460" t="s">
        <v>1395</v>
      </c>
      <c r="K1460" t="s">
        <v>1396</v>
      </c>
      <c r="L1460" t="s">
        <v>25</v>
      </c>
      <c r="M1460" t="s">
        <v>26</v>
      </c>
      <c r="N1460" t="s">
        <v>4052</v>
      </c>
      <c r="O1460" t="s">
        <v>103</v>
      </c>
      <c r="P1460">
        <v>75002</v>
      </c>
      <c r="Q1460" t="s">
        <v>104</v>
      </c>
      <c r="R1460" t="s">
        <v>2363</v>
      </c>
      <c r="S1460" t="s">
        <v>31</v>
      </c>
      <c r="T1460" t="s">
        <v>55</v>
      </c>
      <c r="U1460" t="s">
        <v>2364</v>
      </c>
      <c r="V1460" s="3">
        <v>244.006</v>
      </c>
      <c r="W1460">
        <v>2</v>
      </c>
      <c r="X1460" s="2">
        <v>0.3</v>
      </c>
      <c r="Y1460" s="13">
        <v>-31.372199999999999</v>
      </c>
      <c r="Z1460" s="2">
        <f>Y1460/V1460</f>
        <v>-0.12857142857142856</v>
      </c>
    </row>
    <row r="1461" spans="1:26" x14ac:dyDescent="0.25">
      <c r="A1461">
        <v>2977</v>
      </c>
      <c r="B1461" t="s">
        <v>5997</v>
      </c>
      <c r="C1461" s="1">
        <v>43073</v>
      </c>
      <c r="D1461">
        <f>YEAR(C1461)</f>
        <v>2017</v>
      </c>
      <c r="E1461">
        <f>MONTH(C1461)</f>
        <v>12</v>
      </c>
      <c r="F1461" t="str">
        <f>TEXT(Table1[[#This Row],[Order Date]],"mmm")</f>
        <v>Dec</v>
      </c>
      <c r="G1461" t="str">
        <f>TEXT(Table1[[#This Row],[Order Date]],"ddd")</f>
        <v>Mon</v>
      </c>
      <c r="H1461" s="1">
        <v>43073</v>
      </c>
      <c r="I1461" t="s">
        <v>1276</v>
      </c>
      <c r="J1461" t="s">
        <v>38</v>
      </c>
      <c r="K1461" t="s">
        <v>39</v>
      </c>
      <c r="L1461" t="s">
        <v>40</v>
      </c>
      <c r="M1461" t="s">
        <v>26</v>
      </c>
      <c r="N1461" t="s">
        <v>143</v>
      </c>
      <c r="O1461" t="s">
        <v>144</v>
      </c>
      <c r="P1461">
        <v>19143</v>
      </c>
      <c r="Q1461" t="s">
        <v>145</v>
      </c>
      <c r="R1461" t="s">
        <v>5998</v>
      </c>
      <c r="S1461" t="s">
        <v>31</v>
      </c>
      <c r="T1461" t="s">
        <v>35</v>
      </c>
      <c r="U1461" t="s">
        <v>5999</v>
      </c>
      <c r="V1461" s="3">
        <v>188.55199999999999</v>
      </c>
      <c r="W1461">
        <v>7</v>
      </c>
      <c r="X1461" s="2">
        <v>0.3</v>
      </c>
      <c r="Y1461" s="13">
        <v>-2.6936</v>
      </c>
      <c r="Z1461" s="2">
        <f>Y1461/V1461</f>
        <v>-1.4285714285714287E-2</v>
      </c>
    </row>
    <row r="1462" spans="1:26" x14ac:dyDescent="0.25">
      <c r="A1462">
        <v>2978</v>
      </c>
      <c r="B1462" t="s">
        <v>6000</v>
      </c>
      <c r="C1462" s="1">
        <v>43011</v>
      </c>
      <c r="D1462">
        <f>YEAR(C1462)</f>
        <v>2017</v>
      </c>
      <c r="E1462">
        <f>MONTH(C1462)</f>
        <v>10</v>
      </c>
      <c r="F1462" t="str">
        <f>TEXT(Table1[[#This Row],[Order Date]],"mmm")</f>
        <v>Oct</v>
      </c>
      <c r="G1462" t="str">
        <f>TEXT(Table1[[#This Row],[Order Date]],"ddd")</f>
        <v>Tue</v>
      </c>
      <c r="H1462" s="1">
        <v>43016</v>
      </c>
      <c r="I1462" t="s">
        <v>22</v>
      </c>
      <c r="J1462" t="s">
        <v>2706</v>
      </c>
      <c r="K1462" t="s">
        <v>2707</v>
      </c>
      <c r="L1462" t="s">
        <v>25</v>
      </c>
      <c r="M1462" t="s">
        <v>26</v>
      </c>
      <c r="N1462" t="s">
        <v>382</v>
      </c>
      <c r="O1462" t="s">
        <v>264</v>
      </c>
      <c r="P1462">
        <v>14609</v>
      </c>
      <c r="Q1462" t="s">
        <v>145</v>
      </c>
      <c r="R1462" t="s">
        <v>3877</v>
      </c>
      <c r="S1462" t="s">
        <v>45</v>
      </c>
      <c r="T1462" t="s">
        <v>58</v>
      </c>
      <c r="U1462" t="s">
        <v>3878</v>
      </c>
      <c r="V1462" s="3">
        <v>22.58</v>
      </c>
      <c r="W1462">
        <v>2</v>
      </c>
      <c r="X1462" s="2">
        <v>0</v>
      </c>
      <c r="Y1462" s="13">
        <v>5.8708</v>
      </c>
      <c r="Z1462" s="2">
        <f>Y1462/V1462</f>
        <v>0.26</v>
      </c>
    </row>
    <row r="1463" spans="1:26" x14ac:dyDescent="0.25">
      <c r="A1463">
        <v>2979</v>
      </c>
      <c r="B1463" t="s">
        <v>6001</v>
      </c>
      <c r="C1463" s="1">
        <v>41652</v>
      </c>
      <c r="D1463">
        <f>YEAR(C1463)</f>
        <v>2014</v>
      </c>
      <c r="E1463">
        <f>MONTH(C1463)</f>
        <v>1</v>
      </c>
      <c r="F1463" t="str">
        <f>TEXT(Table1[[#This Row],[Order Date]],"mmm")</f>
        <v>Jan</v>
      </c>
      <c r="G1463" t="str">
        <f>TEXT(Table1[[#This Row],[Order Date]],"ddd")</f>
        <v>Mon</v>
      </c>
      <c r="H1463" s="1">
        <v>41655</v>
      </c>
      <c r="I1463" t="s">
        <v>22</v>
      </c>
      <c r="J1463" t="s">
        <v>3643</v>
      </c>
      <c r="K1463" t="s">
        <v>3644</v>
      </c>
      <c r="L1463" t="s">
        <v>25</v>
      </c>
      <c r="M1463" t="s">
        <v>26</v>
      </c>
      <c r="N1463" t="s">
        <v>6002</v>
      </c>
      <c r="O1463" t="s">
        <v>376</v>
      </c>
      <c r="P1463">
        <v>29464</v>
      </c>
      <c r="Q1463" t="s">
        <v>29</v>
      </c>
      <c r="R1463" t="s">
        <v>5963</v>
      </c>
      <c r="S1463" t="s">
        <v>31</v>
      </c>
      <c r="T1463" t="s">
        <v>35</v>
      </c>
      <c r="U1463" t="s">
        <v>5964</v>
      </c>
      <c r="V1463" s="3">
        <v>545.94000000000005</v>
      </c>
      <c r="W1463">
        <v>6</v>
      </c>
      <c r="X1463" s="2">
        <v>0</v>
      </c>
      <c r="Y1463" s="13">
        <v>87.350399999999993</v>
      </c>
      <c r="Z1463" s="2">
        <f>Y1463/V1463</f>
        <v>0.15999999999999998</v>
      </c>
    </row>
    <row r="1464" spans="1:26" x14ac:dyDescent="0.25">
      <c r="A1464">
        <v>2980</v>
      </c>
      <c r="B1464" t="s">
        <v>6003</v>
      </c>
      <c r="C1464" s="1">
        <v>42167</v>
      </c>
      <c r="D1464">
        <f>YEAR(C1464)</f>
        <v>2015</v>
      </c>
      <c r="E1464">
        <f>MONTH(C1464)</f>
        <v>6</v>
      </c>
      <c r="F1464" t="str">
        <f>TEXT(Table1[[#This Row],[Order Date]],"mmm")</f>
        <v>Jun</v>
      </c>
      <c r="G1464" t="str">
        <f>TEXT(Table1[[#This Row],[Order Date]],"ddd")</f>
        <v>Fri</v>
      </c>
      <c r="H1464" s="1">
        <v>42172</v>
      </c>
      <c r="I1464" t="s">
        <v>49</v>
      </c>
      <c r="J1464" t="s">
        <v>6004</v>
      </c>
      <c r="K1464" t="s">
        <v>6005</v>
      </c>
      <c r="L1464" t="s">
        <v>25</v>
      </c>
      <c r="M1464" t="s">
        <v>26</v>
      </c>
      <c r="N1464" t="s">
        <v>143</v>
      </c>
      <c r="O1464" t="s">
        <v>144</v>
      </c>
      <c r="P1464">
        <v>19134</v>
      </c>
      <c r="Q1464" t="s">
        <v>145</v>
      </c>
      <c r="R1464" t="s">
        <v>6006</v>
      </c>
      <c r="S1464" t="s">
        <v>45</v>
      </c>
      <c r="T1464" t="s">
        <v>89</v>
      </c>
      <c r="U1464" t="s">
        <v>6007</v>
      </c>
      <c r="V1464" s="3">
        <v>20.736000000000001</v>
      </c>
      <c r="W1464">
        <v>4</v>
      </c>
      <c r="X1464" s="2">
        <v>0.2</v>
      </c>
      <c r="Y1464" s="13">
        <v>7.2576000000000001</v>
      </c>
      <c r="Z1464" s="2">
        <f>Y1464/V1464</f>
        <v>0.35</v>
      </c>
    </row>
    <row r="1465" spans="1:26" x14ac:dyDescent="0.25">
      <c r="A1465">
        <v>2982</v>
      </c>
      <c r="B1465" t="s">
        <v>6008</v>
      </c>
      <c r="C1465" s="1">
        <v>41832</v>
      </c>
      <c r="D1465">
        <f>YEAR(C1465)</f>
        <v>2014</v>
      </c>
      <c r="E1465">
        <f>MONTH(C1465)</f>
        <v>7</v>
      </c>
      <c r="F1465" t="str">
        <f>TEXT(Table1[[#This Row],[Order Date]],"mmm")</f>
        <v>Jul</v>
      </c>
      <c r="G1465" t="str">
        <f>TEXT(Table1[[#This Row],[Order Date]],"ddd")</f>
        <v>Sat</v>
      </c>
      <c r="H1465" s="1">
        <v>41838</v>
      </c>
      <c r="I1465" t="s">
        <v>49</v>
      </c>
      <c r="J1465" t="s">
        <v>479</v>
      </c>
      <c r="K1465" t="s">
        <v>480</v>
      </c>
      <c r="L1465" t="s">
        <v>25</v>
      </c>
      <c r="M1465" t="s">
        <v>26</v>
      </c>
      <c r="N1465" t="s">
        <v>94</v>
      </c>
      <c r="O1465" t="s">
        <v>95</v>
      </c>
      <c r="P1465">
        <v>98115</v>
      </c>
      <c r="Q1465" t="s">
        <v>43</v>
      </c>
      <c r="R1465" t="s">
        <v>5998</v>
      </c>
      <c r="S1465" t="s">
        <v>31</v>
      </c>
      <c r="T1465" t="s">
        <v>35</v>
      </c>
      <c r="U1465" t="s">
        <v>5999</v>
      </c>
      <c r="V1465" s="3">
        <v>123.136</v>
      </c>
      <c r="W1465">
        <v>4</v>
      </c>
      <c r="X1465" s="2">
        <v>0.2</v>
      </c>
      <c r="Y1465" s="13">
        <v>13.8528</v>
      </c>
      <c r="Z1465" s="2">
        <f>Y1465/V1465</f>
        <v>0.1125</v>
      </c>
    </row>
    <row r="1466" spans="1:26" x14ac:dyDescent="0.25">
      <c r="A1466">
        <v>2984</v>
      </c>
      <c r="B1466" t="s">
        <v>6009</v>
      </c>
      <c r="C1466" s="1">
        <v>41979</v>
      </c>
      <c r="D1466">
        <f>YEAR(C1466)</f>
        <v>2014</v>
      </c>
      <c r="E1466">
        <f>MONTH(C1466)</f>
        <v>12</v>
      </c>
      <c r="F1466" t="str">
        <f>TEXT(Table1[[#This Row],[Order Date]],"mmm")</f>
        <v>Dec</v>
      </c>
      <c r="G1466" t="str">
        <f>TEXT(Table1[[#This Row],[Order Date]],"ddd")</f>
        <v>Sat</v>
      </c>
      <c r="H1466" s="1">
        <v>41984</v>
      </c>
      <c r="I1466" t="s">
        <v>22</v>
      </c>
      <c r="J1466" t="s">
        <v>488</v>
      </c>
      <c r="K1466" t="s">
        <v>489</v>
      </c>
      <c r="L1466" t="s">
        <v>25</v>
      </c>
      <c r="M1466" t="s">
        <v>26</v>
      </c>
      <c r="N1466" t="s">
        <v>311</v>
      </c>
      <c r="O1466" t="s">
        <v>413</v>
      </c>
      <c r="P1466">
        <v>97477</v>
      </c>
      <c r="Q1466" t="s">
        <v>43</v>
      </c>
      <c r="R1466" t="s">
        <v>1292</v>
      </c>
      <c r="S1466" t="s">
        <v>45</v>
      </c>
      <c r="T1466" t="s">
        <v>58</v>
      </c>
      <c r="U1466" t="s">
        <v>1293</v>
      </c>
      <c r="V1466" s="3">
        <v>53.423999999999999</v>
      </c>
      <c r="W1466">
        <v>3</v>
      </c>
      <c r="X1466" s="2">
        <v>0.2</v>
      </c>
      <c r="Y1466" s="13">
        <v>4.6745999999999999</v>
      </c>
      <c r="Z1466" s="2">
        <f>Y1466/V1466</f>
        <v>8.7499999999999994E-2</v>
      </c>
    </row>
    <row r="1467" spans="1:26" x14ac:dyDescent="0.25">
      <c r="A1467">
        <v>2986</v>
      </c>
      <c r="B1467" t="s">
        <v>6010</v>
      </c>
      <c r="C1467" s="1">
        <v>42515</v>
      </c>
      <c r="D1467">
        <f>YEAR(C1467)</f>
        <v>2016</v>
      </c>
      <c r="E1467">
        <f>MONTH(C1467)</f>
        <v>5</v>
      </c>
      <c r="F1467" t="str">
        <f>TEXT(Table1[[#This Row],[Order Date]],"mmm")</f>
        <v>May</v>
      </c>
      <c r="G1467" t="str">
        <f>TEXT(Table1[[#This Row],[Order Date]],"ddd")</f>
        <v>Wed</v>
      </c>
      <c r="H1467" s="1">
        <v>42520</v>
      </c>
      <c r="I1467" t="s">
        <v>49</v>
      </c>
      <c r="J1467" t="s">
        <v>6011</v>
      </c>
      <c r="K1467" t="s">
        <v>6012</v>
      </c>
      <c r="L1467" t="s">
        <v>101</v>
      </c>
      <c r="M1467" t="s">
        <v>26</v>
      </c>
      <c r="N1467" t="s">
        <v>490</v>
      </c>
      <c r="O1467" t="s">
        <v>1258</v>
      </c>
      <c r="P1467">
        <v>31907</v>
      </c>
      <c r="Q1467" t="s">
        <v>29</v>
      </c>
      <c r="R1467" t="s">
        <v>6013</v>
      </c>
      <c r="S1467" t="s">
        <v>31</v>
      </c>
      <c r="T1467" t="s">
        <v>64</v>
      </c>
      <c r="U1467" t="s">
        <v>6014</v>
      </c>
      <c r="V1467" s="3">
        <v>24.96</v>
      </c>
      <c r="W1467">
        <v>4</v>
      </c>
      <c r="X1467" s="2">
        <v>0</v>
      </c>
      <c r="Y1467" s="13">
        <v>6.24</v>
      </c>
      <c r="Z1467" s="2">
        <f>Y1467/V1467</f>
        <v>0.25</v>
      </c>
    </row>
    <row r="1468" spans="1:26" x14ac:dyDescent="0.25">
      <c r="A1468">
        <v>2989</v>
      </c>
      <c r="B1468" t="s">
        <v>6015</v>
      </c>
      <c r="C1468" s="1">
        <v>42421</v>
      </c>
      <c r="D1468">
        <f>YEAR(C1468)</f>
        <v>2016</v>
      </c>
      <c r="E1468">
        <f>MONTH(C1468)</f>
        <v>2</v>
      </c>
      <c r="F1468" t="str">
        <f>TEXT(Table1[[#This Row],[Order Date]],"mmm")</f>
        <v>Feb</v>
      </c>
      <c r="G1468" t="str">
        <f>TEXT(Table1[[#This Row],[Order Date]],"ddd")</f>
        <v>Sun</v>
      </c>
      <c r="H1468" s="1">
        <v>42426</v>
      </c>
      <c r="I1468" t="s">
        <v>22</v>
      </c>
      <c r="J1468" t="s">
        <v>5586</v>
      </c>
      <c r="K1468" t="s">
        <v>5587</v>
      </c>
      <c r="L1468" t="s">
        <v>40</v>
      </c>
      <c r="M1468" t="s">
        <v>26</v>
      </c>
      <c r="N1468" t="s">
        <v>41</v>
      </c>
      <c r="O1468" t="s">
        <v>42</v>
      </c>
      <c r="P1468">
        <v>90032</v>
      </c>
      <c r="Q1468" t="s">
        <v>43</v>
      </c>
      <c r="R1468" t="s">
        <v>5738</v>
      </c>
      <c r="S1468" t="s">
        <v>70</v>
      </c>
      <c r="T1468" t="s">
        <v>158</v>
      </c>
      <c r="U1468" t="s">
        <v>5739</v>
      </c>
      <c r="V1468" s="3">
        <v>12.99</v>
      </c>
      <c r="W1468">
        <v>1</v>
      </c>
      <c r="X1468" s="2">
        <v>0</v>
      </c>
      <c r="Y1468" s="13">
        <v>0.77939999999999998</v>
      </c>
      <c r="Z1468" s="2">
        <f>Y1468/V1468</f>
        <v>0.06</v>
      </c>
    </row>
    <row r="1469" spans="1:26" x14ac:dyDescent="0.25">
      <c r="A1469">
        <v>2993</v>
      </c>
      <c r="B1469" t="s">
        <v>6016</v>
      </c>
      <c r="C1469" s="1">
        <v>42645</v>
      </c>
      <c r="D1469">
        <f>YEAR(C1469)</f>
        <v>2016</v>
      </c>
      <c r="E1469">
        <f>MONTH(C1469)</f>
        <v>10</v>
      </c>
      <c r="F1469" t="str">
        <f>TEXT(Table1[[#This Row],[Order Date]],"mmm")</f>
        <v>Oct</v>
      </c>
      <c r="G1469" t="str">
        <f>TEXT(Table1[[#This Row],[Order Date]],"ddd")</f>
        <v>Sun</v>
      </c>
      <c r="H1469" s="1">
        <v>42649</v>
      </c>
      <c r="I1469" t="s">
        <v>49</v>
      </c>
      <c r="J1469" t="s">
        <v>5608</v>
      </c>
      <c r="K1469" t="s">
        <v>5609</v>
      </c>
      <c r="L1469" t="s">
        <v>40</v>
      </c>
      <c r="M1469" t="s">
        <v>26</v>
      </c>
      <c r="N1469" t="s">
        <v>263</v>
      </c>
      <c r="O1469" t="s">
        <v>264</v>
      </c>
      <c r="P1469">
        <v>10024</v>
      </c>
      <c r="Q1469" t="s">
        <v>145</v>
      </c>
      <c r="R1469" t="s">
        <v>2158</v>
      </c>
      <c r="S1469" t="s">
        <v>45</v>
      </c>
      <c r="T1469" t="s">
        <v>77</v>
      </c>
      <c r="U1469" t="s">
        <v>2159</v>
      </c>
      <c r="V1469" s="3">
        <v>61.44</v>
      </c>
      <c r="W1469">
        <v>3</v>
      </c>
      <c r="X1469" s="2">
        <v>0</v>
      </c>
      <c r="Y1469" s="13">
        <v>16.588799999999999</v>
      </c>
      <c r="Z1469" s="2">
        <f>Y1469/V1469</f>
        <v>0.27</v>
      </c>
    </row>
    <row r="1470" spans="1:26" x14ac:dyDescent="0.25">
      <c r="A1470">
        <v>2994</v>
      </c>
      <c r="B1470" t="s">
        <v>6017</v>
      </c>
      <c r="C1470" s="1">
        <v>42805</v>
      </c>
      <c r="D1470">
        <f>YEAR(C1470)</f>
        <v>2017</v>
      </c>
      <c r="E1470">
        <f>MONTH(C1470)</f>
        <v>3</v>
      </c>
      <c r="F1470" t="str">
        <f>TEXT(Table1[[#This Row],[Order Date]],"mmm")</f>
        <v>Mar</v>
      </c>
      <c r="G1470" t="str">
        <f>TEXT(Table1[[#This Row],[Order Date]],"ddd")</f>
        <v>Sat</v>
      </c>
      <c r="H1470" s="1">
        <v>42811</v>
      </c>
      <c r="I1470" t="s">
        <v>49</v>
      </c>
      <c r="J1470" t="s">
        <v>664</v>
      </c>
      <c r="K1470" t="s">
        <v>665</v>
      </c>
      <c r="L1470" t="s">
        <v>25</v>
      </c>
      <c r="M1470" t="s">
        <v>26</v>
      </c>
      <c r="N1470" t="s">
        <v>873</v>
      </c>
      <c r="O1470" t="s">
        <v>235</v>
      </c>
      <c r="P1470">
        <v>48227</v>
      </c>
      <c r="Q1470" t="s">
        <v>104</v>
      </c>
      <c r="R1470" t="s">
        <v>4644</v>
      </c>
      <c r="S1470" t="s">
        <v>45</v>
      </c>
      <c r="T1470" t="s">
        <v>74</v>
      </c>
      <c r="U1470" t="s">
        <v>4645</v>
      </c>
      <c r="V1470" s="3">
        <v>895.92</v>
      </c>
      <c r="W1470">
        <v>4</v>
      </c>
      <c r="X1470" s="2">
        <v>0</v>
      </c>
      <c r="Y1470" s="13">
        <v>421.08240000000001</v>
      </c>
      <c r="Z1470" s="2">
        <f>Y1470/V1470</f>
        <v>0.47000000000000003</v>
      </c>
    </row>
    <row r="1471" spans="1:26" x14ac:dyDescent="0.25">
      <c r="A1471">
        <v>2995</v>
      </c>
      <c r="B1471" t="s">
        <v>6018</v>
      </c>
      <c r="C1471" s="1">
        <v>42622</v>
      </c>
      <c r="D1471">
        <f>YEAR(C1471)</f>
        <v>2016</v>
      </c>
      <c r="E1471">
        <f>MONTH(C1471)</f>
        <v>9</v>
      </c>
      <c r="F1471" t="str">
        <f>TEXT(Table1[[#This Row],[Order Date]],"mmm")</f>
        <v>Sep</v>
      </c>
      <c r="G1471" t="str">
        <f>TEXT(Table1[[#This Row],[Order Date]],"ddd")</f>
        <v>Fri</v>
      </c>
      <c r="H1471" s="1">
        <v>42626</v>
      </c>
      <c r="I1471" t="s">
        <v>22</v>
      </c>
      <c r="J1471" t="s">
        <v>2037</v>
      </c>
      <c r="K1471" t="s">
        <v>2038</v>
      </c>
      <c r="L1471" t="s">
        <v>25</v>
      </c>
      <c r="M1471" t="s">
        <v>26</v>
      </c>
      <c r="N1471" t="s">
        <v>4900</v>
      </c>
      <c r="O1471" t="s">
        <v>42</v>
      </c>
      <c r="P1471">
        <v>95207</v>
      </c>
      <c r="Q1471" t="s">
        <v>43</v>
      </c>
      <c r="R1471" t="s">
        <v>318</v>
      </c>
      <c r="S1471" t="s">
        <v>45</v>
      </c>
      <c r="T1471" t="s">
        <v>74</v>
      </c>
      <c r="U1471" t="s">
        <v>6019</v>
      </c>
      <c r="V1471" s="3">
        <v>55.36</v>
      </c>
      <c r="W1471">
        <v>4</v>
      </c>
      <c r="X1471" s="2">
        <v>0.2</v>
      </c>
      <c r="Y1471" s="13">
        <v>18.684000000000001</v>
      </c>
      <c r="Z1471" s="2">
        <f>Y1471/V1471</f>
        <v>0.33750000000000002</v>
      </c>
    </row>
    <row r="1472" spans="1:26" x14ac:dyDescent="0.25">
      <c r="A1472">
        <v>2996</v>
      </c>
      <c r="B1472" t="s">
        <v>6020</v>
      </c>
      <c r="C1472" s="1">
        <v>41834</v>
      </c>
      <c r="D1472">
        <f>YEAR(C1472)</f>
        <v>2014</v>
      </c>
      <c r="E1472">
        <f>MONTH(C1472)</f>
        <v>7</v>
      </c>
      <c r="F1472" t="str">
        <f>TEXT(Table1[[#This Row],[Order Date]],"mmm")</f>
        <v>Jul</v>
      </c>
      <c r="G1472" t="str">
        <f>TEXT(Table1[[#This Row],[Order Date]],"ddd")</f>
        <v>Mon</v>
      </c>
      <c r="H1472" s="1">
        <v>41841</v>
      </c>
      <c r="I1472" t="s">
        <v>49</v>
      </c>
      <c r="J1472" t="s">
        <v>1443</v>
      </c>
      <c r="K1472" t="s">
        <v>1444</v>
      </c>
      <c r="L1472" t="s">
        <v>25</v>
      </c>
      <c r="M1472" t="s">
        <v>26</v>
      </c>
      <c r="N1472" t="s">
        <v>537</v>
      </c>
      <c r="O1472" t="s">
        <v>303</v>
      </c>
      <c r="P1472">
        <v>85023</v>
      </c>
      <c r="Q1472" t="s">
        <v>43</v>
      </c>
      <c r="R1472" t="s">
        <v>57</v>
      </c>
      <c r="S1472" t="s">
        <v>45</v>
      </c>
      <c r="T1472" t="s">
        <v>58</v>
      </c>
      <c r="U1472" t="s">
        <v>59</v>
      </c>
      <c r="V1472" s="3">
        <v>55.92</v>
      </c>
      <c r="W1472">
        <v>5</v>
      </c>
      <c r="X1472" s="2">
        <v>0.2</v>
      </c>
      <c r="Y1472" s="13">
        <v>6.2910000000000004</v>
      </c>
      <c r="Z1472" s="2">
        <f>Y1472/V1472</f>
        <v>0.1125</v>
      </c>
    </row>
    <row r="1473" spans="1:26" x14ac:dyDescent="0.25">
      <c r="A1473">
        <v>2997</v>
      </c>
      <c r="B1473" t="s">
        <v>6021</v>
      </c>
      <c r="C1473" s="1">
        <v>41811</v>
      </c>
      <c r="D1473">
        <f>YEAR(C1473)</f>
        <v>2014</v>
      </c>
      <c r="E1473">
        <f>MONTH(C1473)</f>
        <v>6</v>
      </c>
      <c r="F1473" t="str">
        <f>TEXT(Table1[[#This Row],[Order Date]],"mmm")</f>
        <v>Jun</v>
      </c>
      <c r="G1473" t="str">
        <f>TEXT(Table1[[#This Row],[Order Date]],"ddd")</f>
        <v>Sat</v>
      </c>
      <c r="H1473" s="1">
        <v>41815</v>
      </c>
      <c r="I1473" t="s">
        <v>49</v>
      </c>
      <c r="J1473" t="s">
        <v>4173</v>
      </c>
      <c r="K1473" t="s">
        <v>4174</v>
      </c>
      <c r="L1473" t="s">
        <v>25</v>
      </c>
      <c r="M1473" t="s">
        <v>26</v>
      </c>
      <c r="N1473" t="s">
        <v>143</v>
      </c>
      <c r="O1473" t="s">
        <v>144</v>
      </c>
      <c r="P1473">
        <v>19120</v>
      </c>
      <c r="Q1473" t="s">
        <v>145</v>
      </c>
      <c r="R1473" t="s">
        <v>3197</v>
      </c>
      <c r="S1473" t="s">
        <v>45</v>
      </c>
      <c r="T1473" t="s">
        <v>170</v>
      </c>
      <c r="U1473" t="s">
        <v>662</v>
      </c>
      <c r="V1473" s="3">
        <v>24.896000000000001</v>
      </c>
      <c r="W1473">
        <v>4</v>
      </c>
      <c r="X1473" s="2">
        <v>0.2</v>
      </c>
      <c r="Y1473" s="13">
        <v>8.4024000000000001</v>
      </c>
      <c r="Z1473" s="2">
        <f>Y1473/V1473</f>
        <v>0.33749999999999997</v>
      </c>
    </row>
    <row r="1474" spans="1:26" x14ac:dyDescent="0.25">
      <c r="A1474">
        <v>3003</v>
      </c>
      <c r="B1474" t="s">
        <v>6022</v>
      </c>
      <c r="C1474" s="1">
        <v>42190</v>
      </c>
      <c r="D1474">
        <f>YEAR(C1474)</f>
        <v>2015</v>
      </c>
      <c r="E1474">
        <f>MONTH(C1474)</f>
        <v>7</v>
      </c>
      <c r="F1474" t="str">
        <f>TEXT(Table1[[#This Row],[Order Date]],"mmm")</f>
        <v>Jul</v>
      </c>
      <c r="G1474" t="str">
        <f>TEXT(Table1[[#This Row],[Order Date]],"ddd")</f>
        <v>Sun</v>
      </c>
      <c r="H1474" s="1">
        <v>42195</v>
      </c>
      <c r="I1474" t="s">
        <v>49</v>
      </c>
      <c r="J1474" t="s">
        <v>1376</v>
      </c>
      <c r="K1474" t="s">
        <v>1377</v>
      </c>
      <c r="L1474" t="s">
        <v>101</v>
      </c>
      <c r="M1474" t="s">
        <v>26</v>
      </c>
      <c r="N1474" t="s">
        <v>6023</v>
      </c>
      <c r="O1474" t="s">
        <v>235</v>
      </c>
      <c r="P1474">
        <v>48310</v>
      </c>
      <c r="Q1474" t="s">
        <v>104</v>
      </c>
      <c r="R1474" t="s">
        <v>6024</v>
      </c>
      <c r="S1474" t="s">
        <v>45</v>
      </c>
      <c r="T1474" t="s">
        <v>74</v>
      </c>
      <c r="U1474" t="s">
        <v>6025</v>
      </c>
      <c r="V1474" s="3">
        <v>19</v>
      </c>
      <c r="W1474">
        <v>5</v>
      </c>
      <c r="X1474" s="2">
        <v>0</v>
      </c>
      <c r="Y1474" s="13">
        <v>8.93</v>
      </c>
      <c r="Z1474" s="2">
        <f>Y1474/V1474</f>
        <v>0.47</v>
      </c>
    </row>
    <row r="1475" spans="1:26" x14ac:dyDescent="0.25">
      <c r="A1475">
        <v>3004</v>
      </c>
      <c r="B1475" t="s">
        <v>6026</v>
      </c>
      <c r="C1475" s="1">
        <v>43085</v>
      </c>
      <c r="D1475">
        <f>YEAR(C1475)</f>
        <v>2017</v>
      </c>
      <c r="E1475">
        <f>MONTH(C1475)</f>
        <v>12</v>
      </c>
      <c r="F1475" t="str">
        <f>TEXT(Table1[[#This Row],[Order Date]],"mmm")</f>
        <v>Dec</v>
      </c>
      <c r="G1475" t="str">
        <f>TEXT(Table1[[#This Row],[Order Date]],"ddd")</f>
        <v>Sat</v>
      </c>
      <c r="H1475" s="1">
        <v>43092</v>
      </c>
      <c r="I1475" t="s">
        <v>49</v>
      </c>
      <c r="J1475" t="s">
        <v>2276</v>
      </c>
      <c r="K1475" t="s">
        <v>2277</v>
      </c>
      <c r="L1475" t="s">
        <v>101</v>
      </c>
      <c r="M1475" t="s">
        <v>26</v>
      </c>
      <c r="N1475" t="s">
        <v>382</v>
      </c>
      <c r="O1475" t="s">
        <v>264</v>
      </c>
      <c r="P1475">
        <v>14609</v>
      </c>
      <c r="Q1475" t="s">
        <v>145</v>
      </c>
      <c r="R1475" t="s">
        <v>4382</v>
      </c>
      <c r="S1475" t="s">
        <v>45</v>
      </c>
      <c r="T1475" t="s">
        <v>74</v>
      </c>
      <c r="U1475" t="s">
        <v>4383</v>
      </c>
      <c r="V1475" s="3">
        <v>33.375999999999998</v>
      </c>
      <c r="W1475">
        <v>4</v>
      </c>
      <c r="X1475" s="2">
        <v>0.2</v>
      </c>
      <c r="Y1475" s="13">
        <v>10.43</v>
      </c>
      <c r="Z1475" s="2">
        <f>Y1475/V1475</f>
        <v>0.3125</v>
      </c>
    </row>
    <row r="1476" spans="1:26" x14ac:dyDescent="0.25">
      <c r="A1476">
        <v>3005</v>
      </c>
      <c r="B1476" t="s">
        <v>6027</v>
      </c>
      <c r="C1476" s="1">
        <v>42621</v>
      </c>
      <c r="D1476">
        <f>YEAR(C1476)</f>
        <v>2016</v>
      </c>
      <c r="E1476">
        <f>MONTH(C1476)</f>
        <v>9</v>
      </c>
      <c r="F1476" t="str">
        <f>TEXT(Table1[[#This Row],[Order Date]],"mmm")</f>
        <v>Sep</v>
      </c>
      <c r="G1476" t="str">
        <f>TEXT(Table1[[#This Row],[Order Date]],"ddd")</f>
        <v>Thu</v>
      </c>
      <c r="H1476" s="1">
        <v>42623</v>
      </c>
      <c r="I1476" t="s">
        <v>185</v>
      </c>
      <c r="J1476" t="s">
        <v>6028</v>
      </c>
      <c r="K1476" t="s">
        <v>6029</v>
      </c>
      <c r="L1476" t="s">
        <v>101</v>
      </c>
      <c r="M1476" t="s">
        <v>26</v>
      </c>
      <c r="N1476" t="s">
        <v>263</v>
      </c>
      <c r="O1476" t="s">
        <v>264</v>
      </c>
      <c r="P1476">
        <v>10011</v>
      </c>
      <c r="Q1476" t="s">
        <v>145</v>
      </c>
      <c r="R1476" t="s">
        <v>6030</v>
      </c>
      <c r="S1476" t="s">
        <v>45</v>
      </c>
      <c r="T1476" t="s">
        <v>77</v>
      </c>
      <c r="U1476" t="s">
        <v>6031</v>
      </c>
      <c r="V1476" s="3">
        <v>207.48</v>
      </c>
      <c r="W1476">
        <v>1</v>
      </c>
      <c r="X1476" s="2">
        <v>0</v>
      </c>
      <c r="Y1476" s="13">
        <v>62.244</v>
      </c>
      <c r="Z1476" s="2">
        <f>Y1476/V1476</f>
        <v>0.3</v>
      </c>
    </row>
    <row r="1477" spans="1:26" x14ac:dyDescent="0.25">
      <c r="A1477">
        <v>3006</v>
      </c>
      <c r="B1477" t="s">
        <v>6032</v>
      </c>
      <c r="C1477" s="1">
        <v>41776</v>
      </c>
      <c r="D1477">
        <f>YEAR(C1477)</f>
        <v>2014</v>
      </c>
      <c r="E1477">
        <f>MONTH(C1477)</f>
        <v>5</v>
      </c>
      <c r="F1477" t="str">
        <f>TEXT(Table1[[#This Row],[Order Date]],"mmm")</f>
        <v>May</v>
      </c>
      <c r="G1477" t="str">
        <f>TEXT(Table1[[#This Row],[Order Date]],"ddd")</f>
        <v>Sat</v>
      </c>
      <c r="H1477" s="1">
        <v>41780</v>
      </c>
      <c r="I1477" t="s">
        <v>49</v>
      </c>
      <c r="J1477" t="s">
        <v>468</v>
      </c>
      <c r="K1477" t="s">
        <v>469</v>
      </c>
      <c r="L1477" t="s">
        <v>101</v>
      </c>
      <c r="M1477" t="s">
        <v>26</v>
      </c>
      <c r="N1477" t="s">
        <v>6033</v>
      </c>
      <c r="O1477" t="s">
        <v>113</v>
      </c>
      <c r="P1477">
        <v>54703</v>
      </c>
      <c r="Q1477" t="s">
        <v>104</v>
      </c>
      <c r="R1477" t="s">
        <v>3813</v>
      </c>
      <c r="S1477" t="s">
        <v>45</v>
      </c>
      <c r="T1477" t="s">
        <v>74</v>
      </c>
      <c r="U1477" t="s">
        <v>3814</v>
      </c>
      <c r="V1477" s="3">
        <v>91.68</v>
      </c>
      <c r="W1477">
        <v>3</v>
      </c>
      <c r="X1477" s="2">
        <v>0</v>
      </c>
      <c r="Y1477" s="13">
        <v>45.84</v>
      </c>
      <c r="Z1477" s="2">
        <f>Y1477/V1477</f>
        <v>0.5</v>
      </c>
    </row>
    <row r="1478" spans="1:26" x14ac:dyDescent="0.25">
      <c r="A1478">
        <v>3007</v>
      </c>
      <c r="B1478" t="s">
        <v>6034</v>
      </c>
      <c r="C1478" s="1">
        <v>43021</v>
      </c>
      <c r="D1478">
        <f>YEAR(C1478)</f>
        <v>2017</v>
      </c>
      <c r="E1478">
        <f>MONTH(C1478)</f>
        <v>10</v>
      </c>
      <c r="F1478" t="str">
        <f>TEXT(Table1[[#This Row],[Order Date]],"mmm")</f>
        <v>Oct</v>
      </c>
      <c r="G1478" t="str">
        <f>TEXT(Table1[[#This Row],[Order Date]],"ddd")</f>
        <v>Fri</v>
      </c>
      <c r="H1478" s="1">
        <v>43023</v>
      </c>
      <c r="I1478" t="s">
        <v>185</v>
      </c>
      <c r="J1478" t="s">
        <v>2115</v>
      </c>
      <c r="K1478" t="s">
        <v>2116</v>
      </c>
      <c r="L1478" t="s">
        <v>25</v>
      </c>
      <c r="M1478" t="s">
        <v>26</v>
      </c>
      <c r="N1478" t="s">
        <v>263</v>
      </c>
      <c r="O1478" t="s">
        <v>264</v>
      </c>
      <c r="P1478">
        <v>10009</v>
      </c>
      <c r="Q1478" t="s">
        <v>145</v>
      </c>
      <c r="R1478" t="s">
        <v>4313</v>
      </c>
      <c r="S1478" t="s">
        <v>45</v>
      </c>
      <c r="T1478" t="s">
        <v>77</v>
      </c>
      <c r="U1478" t="s">
        <v>4314</v>
      </c>
      <c r="V1478" s="3">
        <v>904.9</v>
      </c>
      <c r="W1478">
        <v>5</v>
      </c>
      <c r="X1478" s="2">
        <v>0</v>
      </c>
      <c r="Y1478" s="13">
        <v>253.37200000000001</v>
      </c>
      <c r="Z1478" s="2">
        <f>Y1478/V1478</f>
        <v>0.28000000000000003</v>
      </c>
    </row>
    <row r="1479" spans="1:26" x14ac:dyDescent="0.25">
      <c r="A1479">
        <v>3008</v>
      </c>
      <c r="B1479" t="s">
        <v>6035</v>
      </c>
      <c r="C1479" s="1">
        <v>41936</v>
      </c>
      <c r="D1479">
        <f>YEAR(C1479)</f>
        <v>2014</v>
      </c>
      <c r="E1479">
        <f>MONTH(C1479)</f>
        <v>10</v>
      </c>
      <c r="F1479" t="str">
        <f>TEXT(Table1[[#This Row],[Order Date]],"mmm")</f>
        <v>Oct</v>
      </c>
      <c r="G1479" t="str">
        <f>TEXT(Table1[[#This Row],[Order Date]],"ddd")</f>
        <v>Fri</v>
      </c>
      <c r="H1479" s="1">
        <v>41941</v>
      </c>
      <c r="I1479" t="s">
        <v>49</v>
      </c>
      <c r="J1479" t="s">
        <v>1794</v>
      </c>
      <c r="K1479" t="s">
        <v>1795</v>
      </c>
      <c r="L1479" t="s">
        <v>25</v>
      </c>
      <c r="M1479" t="s">
        <v>26</v>
      </c>
      <c r="N1479" t="s">
        <v>4856</v>
      </c>
      <c r="O1479" t="s">
        <v>42</v>
      </c>
      <c r="P1479">
        <v>91730</v>
      </c>
      <c r="Q1479" t="s">
        <v>43</v>
      </c>
      <c r="R1479" t="s">
        <v>1092</v>
      </c>
      <c r="S1479" t="s">
        <v>45</v>
      </c>
      <c r="T1479" t="s">
        <v>74</v>
      </c>
      <c r="U1479" t="s">
        <v>1093</v>
      </c>
      <c r="V1479" s="3">
        <v>34.271999999999998</v>
      </c>
      <c r="W1479">
        <v>3</v>
      </c>
      <c r="X1479" s="2">
        <v>0.2</v>
      </c>
      <c r="Y1479" s="13">
        <v>11.138400000000001</v>
      </c>
      <c r="Z1479" s="2">
        <f>Y1479/V1479</f>
        <v>0.32500000000000001</v>
      </c>
    </row>
    <row r="1480" spans="1:26" x14ac:dyDescent="0.25">
      <c r="A1480">
        <v>3009</v>
      </c>
      <c r="B1480" t="s">
        <v>6036</v>
      </c>
      <c r="C1480" s="1">
        <v>42709</v>
      </c>
      <c r="D1480">
        <f>YEAR(C1480)</f>
        <v>2016</v>
      </c>
      <c r="E1480">
        <f>MONTH(C1480)</f>
        <v>12</v>
      </c>
      <c r="F1480" t="str">
        <f>TEXT(Table1[[#This Row],[Order Date]],"mmm")</f>
        <v>Dec</v>
      </c>
      <c r="G1480" t="str">
        <f>TEXT(Table1[[#This Row],[Order Date]],"ddd")</f>
        <v>Mon</v>
      </c>
      <c r="H1480" s="1">
        <v>42710</v>
      </c>
      <c r="I1480" t="s">
        <v>185</v>
      </c>
      <c r="J1480" t="s">
        <v>4158</v>
      </c>
      <c r="K1480" t="s">
        <v>4159</v>
      </c>
      <c r="L1480" t="s">
        <v>25</v>
      </c>
      <c r="M1480" t="s">
        <v>26</v>
      </c>
      <c r="N1480" t="s">
        <v>3561</v>
      </c>
      <c r="O1480" t="s">
        <v>28</v>
      </c>
      <c r="P1480">
        <v>42071</v>
      </c>
      <c r="Q1480" t="s">
        <v>29</v>
      </c>
      <c r="R1480" t="s">
        <v>5012</v>
      </c>
      <c r="S1480" t="s">
        <v>31</v>
      </c>
      <c r="T1480" t="s">
        <v>64</v>
      </c>
      <c r="U1480" t="s">
        <v>5013</v>
      </c>
      <c r="V1480" s="3">
        <v>191.82</v>
      </c>
      <c r="W1480">
        <v>3</v>
      </c>
      <c r="X1480" s="2">
        <v>0</v>
      </c>
      <c r="Y1480" s="13">
        <v>74.809799999999996</v>
      </c>
      <c r="Z1480" s="2">
        <f>Y1480/V1480</f>
        <v>0.39</v>
      </c>
    </row>
    <row r="1481" spans="1:26" x14ac:dyDescent="0.25">
      <c r="A1481">
        <v>3010</v>
      </c>
      <c r="B1481" t="s">
        <v>6037</v>
      </c>
      <c r="C1481" s="1">
        <v>42576</v>
      </c>
      <c r="D1481">
        <f>YEAR(C1481)</f>
        <v>2016</v>
      </c>
      <c r="E1481">
        <f>MONTH(C1481)</f>
        <v>7</v>
      </c>
      <c r="F1481" t="str">
        <f>TEXT(Table1[[#This Row],[Order Date]],"mmm")</f>
        <v>Jul</v>
      </c>
      <c r="G1481" t="str">
        <f>TEXT(Table1[[#This Row],[Order Date]],"ddd")</f>
        <v>Mon</v>
      </c>
      <c r="H1481" s="1">
        <v>42580</v>
      </c>
      <c r="I1481" t="s">
        <v>49</v>
      </c>
      <c r="J1481" t="s">
        <v>5647</v>
      </c>
      <c r="K1481" t="s">
        <v>5648</v>
      </c>
      <c r="L1481" t="s">
        <v>40</v>
      </c>
      <c r="M1481" t="s">
        <v>26</v>
      </c>
      <c r="N1481" t="s">
        <v>2785</v>
      </c>
      <c r="O1481" t="s">
        <v>491</v>
      </c>
      <c r="P1481">
        <v>43615</v>
      </c>
      <c r="Q1481" t="s">
        <v>145</v>
      </c>
      <c r="R1481" t="s">
        <v>5219</v>
      </c>
      <c r="S1481" t="s">
        <v>45</v>
      </c>
      <c r="T1481" t="s">
        <v>77</v>
      </c>
      <c r="U1481" t="s">
        <v>5220</v>
      </c>
      <c r="V1481" s="3">
        <v>243.88</v>
      </c>
      <c r="W1481">
        <v>5</v>
      </c>
      <c r="X1481" s="2">
        <v>0.2</v>
      </c>
      <c r="Y1481" s="13">
        <v>27.436499999999999</v>
      </c>
      <c r="Z1481" s="2">
        <f>Y1481/V1481</f>
        <v>0.1125</v>
      </c>
    </row>
    <row r="1482" spans="1:26" x14ac:dyDescent="0.25">
      <c r="A1482">
        <v>3011</v>
      </c>
      <c r="B1482" t="s">
        <v>6038</v>
      </c>
      <c r="C1482" s="1">
        <v>42842</v>
      </c>
      <c r="D1482">
        <f>YEAR(C1482)</f>
        <v>2017</v>
      </c>
      <c r="E1482">
        <f>MONTH(C1482)</f>
        <v>4</v>
      </c>
      <c r="F1482" t="str">
        <f>TEXT(Table1[[#This Row],[Order Date]],"mmm")</f>
        <v>Apr</v>
      </c>
      <c r="G1482" t="str">
        <f>TEXT(Table1[[#This Row],[Order Date]],"ddd")</f>
        <v>Mon</v>
      </c>
      <c r="H1482" s="1">
        <v>42848</v>
      </c>
      <c r="I1482" t="s">
        <v>49</v>
      </c>
      <c r="J1482" t="s">
        <v>6039</v>
      </c>
      <c r="K1482" t="s">
        <v>6040</v>
      </c>
      <c r="L1482" t="s">
        <v>101</v>
      </c>
      <c r="M1482" t="s">
        <v>26</v>
      </c>
      <c r="N1482" t="s">
        <v>1456</v>
      </c>
      <c r="O1482" t="s">
        <v>450</v>
      </c>
      <c r="P1482">
        <v>80027</v>
      </c>
      <c r="Q1482" t="s">
        <v>43</v>
      </c>
      <c r="R1482" t="s">
        <v>1505</v>
      </c>
      <c r="S1482" t="s">
        <v>45</v>
      </c>
      <c r="T1482" t="s">
        <v>74</v>
      </c>
      <c r="U1482" t="s">
        <v>1506</v>
      </c>
      <c r="V1482" s="3">
        <v>12.03</v>
      </c>
      <c r="W1482">
        <v>5</v>
      </c>
      <c r="X1482" s="2">
        <v>0.7</v>
      </c>
      <c r="Y1482" s="13">
        <v>-9.2230000000000008</v>
      </c>
      <c r="Z1482" s="2">
        <f>Y1482/V1482</f>
        <v>-0.76666666666666672</v>
      </c>
    </row>
    <row r="1483" spans="1:26" x14ac:dyDescent="0.25">
      <c r="A1483">
        <v>3016</v>
      </c>
      <c r="B1483" t="s">
        <v>6041</v>
      </c>
      <c r="C1483" s="1">
        <v>42264</v>
      </c>
      <c r="D1483">
        <f>YEAR(C1483)</f>
        <v>2015</v>
      </c>
      <c r="E1483">
        <f>MONTH(C1483)</f>
        <v>9</v>
      </c>
      <c r="F1483" t="str">
        <f>TEXT(Table1[[#This Row],[Order Date]],"mmm")</f>
        <v>Sep</v>
      </c>
      <c r="G1483" t="str">
        <f>TEXT(Table1[[#This Row],[Order Date]],"ddd")</f>
        <v>Thu</v>
      </c>
      <c r="H1483" s="1">
        <v>42268</v>
      </c>
      <c r="I1483" t="s">
        <v>49</v>
      </c>
      <c r="J1483" t="s">
        <v>543</v>
      </c>
      <c r="K1483" t="s">
        <v>544</v>
      </c>
      <c r="L1483" t="s">
        <v>101</v>
      </c>
      <c r="M1483" t="s">
        <v>26</v>
      </c>
      <c r="N1483" t="s">
        <v>263</v>
      </c>
      <c r="O1483" t="s">
        <v>264</v>
      </c>
      <c r="P1483">
        <v>10035</v>
      </c>
      <c r="Q1483" t="s">
        <v>145</v>
      </c>
      <c r="R1483" t="s">
        <v>2828</v>
      </c>
      <c r="S1483" t="s">
        <v>31</v>
      </c>
      <c r="T1483" t="s">
        <v>55</v>
      </c>
      <c r="U1483" t="s">
        <v>2829</v>
      </c>
      <c r="V1483" s="3">
        <v>344.22</v>
      </c>
      <c r="W1483">
        <v>2</v>
      </c>
      <c r="X1483" s="2">
        <v>0.4</v>
      </c>
      <c r="Y1483" s="13">
        <v>-103.26600000000001</v>
      </c>
      <c r="Z1483" s="2">
        <f>Y1483/V1483</f>
        <v>-0.3</v>
      </c>
    </row>
    <row r="1484" spans="1:26" x14ac:dyDescent="0.25">
      <c r="A1484">
        <v>3017</v>
      </c>
      <c r="B1484" t="s">
        <v>6042</v>
      </c>
      <c r="C1484" s="1">
        <v>42605</v>
      </c>
      <c r="D1484">
        <f>YEAR(C1484)</f>
        <v>2016</v>
      </c>
      <c r="E1484">
        <f>MONTH(C1484)</f>
        <v>8</v>
      </c>
      <c r="F1484" t="str">
        <f>TEXT(Table1[[#This Row],[Order Date]],"mmm")</f>
        <v>Aug</v>
      </c>
      <c r="G1484" t="str">
        <f>TEXT(Table1[[#This Row],[Order Date]],"ddd")</f>
        <v>Tue</v>
      </c>
      <c r="H1484" s="1">
        <v>42612</v>
      </c>
      <c r="I1484" t="s">
        <v>49</v>
      </c>
      <c r="J1484" t="s">
        <v>3418</v>
      </c>
      <c r="K1484" t="s">
        <v>3419</v>
      </c>
      <c r="L1484" t="s">
        <v>101</v>
      </c>
      <c r="M1484" t="s">
        <v>26</v>
      </c>
      <c r="N1484" t="s">
        <v>6043</v>
      </c>
      <c r="O1484" t="s">
        <v>103</v>
      </c>
      <c r="P1484">
        <v>78577</v>
      </c>
      <c r="Q1484" t="s">
        <v>104</v>
      </c>
      <c r="R1484" t="s">
        <v>1602</v>
      </c>
      <c r="S1484" t="s">
        <v>45</v>
      </c>
      <c r="T1484" t="s">
        <v>58</v>
      </c>
      <c r="U1484" t="s">
        <v>1603</v>
      </c>
      <c r="V1484" s="3">
        <v>727.29600000000005</v>
      </c>
      <c r="W1484">
        <v>8</v>
      </c>
      <c r="X1484" s="2">
        <v>0.2</v>
      </c>
      <c r="Y1484" s="13">
        <v>-172.7328</v>
      </c>
      <c r="Z1484" s="2">
        <f>Y1484/V1484</f>
        <v>-0.23749999999999999</v>
      </c>
    </row>
    <row r="1485" spans="1:26" x14ac:dyDescent="0.25">
      <c r="A1485">
        <v>3020</v>
      </c>
      <c r="B1485" t="s">
        <v>6044</v>
      </c>
      <c r="C1485" s="1">
        <v>42316</v>
      </c>
      <c r="D1485">
        <f>YEAR(C1485)</f>
        <v>2015</v>
      </c>
      <c r="E1485">
        <f>MONTH(C1485)</f>
        <v>11</v>
      </c>
      <c r="F1485" t="str">
        <f>TEXT(Table1[[#This Row],[Order Date]],"mmm")</f>
        <v>Nov</v>
      </c>
      <c r="G1485" t="str">
        <f>TEXT(Table1[[#This Row],[Order Date]],"ddd")</f>
        <v>Sun</v>
      </c>
      <c r="H1485" s="1">
        <v>42322</v>
      </c>
      <c r="I1485" t="s">
        <v>49</v>
      </c>
      <c r="J1485" t="s">
        <v>1558</v>
      </c>
      <c r="K1485" t="s">
        <v>1559</v>
      </c>
      <c r="L1485" t="s">
        <v>25</v>
      </c>
      <c r="M1485" t="s">
        <v>26</v>
      </c>
      <c r="N1485" t="s">
        <v>119</v>
      </c>
      <c r="O1485" t="s">
        <v>120</v>
      </c>
      <c r="P1485">
        <v>84084</v>
      </c>
      <c r="Q1485" t="s">
        <v>43</v>
      </c>
      <c r="R1485" t="s">
        <v>6045</v>
      </c>
      <c r="S1485" t="s">
        <v>45</v>
      </c>
      <c r="T1485" t="s">
        <v>266</v>
      </c>
      <c r="U1485" t="s">
        <v>6046</v>
      </c>
      <c r="V1485" s="3">
        <v>5.04</v>
      </c>
      <c r="W1485">
        <v>3</v>
      </c>
      <c r="X1485" s="2">
        <v>0</v>
      </c>
      <c r="Y1485" s="13">
        <v>0.2016</v>
      </c>
      <c r="Z1485" s="2">
        <f>Y1485/V1485</f>
        <v>0.04</v>
      </c>
    </row>
    <row r="1486" spans="1:26" x14ac:dyDescent="0.25">
      <c r="A1486">
        <v>3024</v>
      </c>
      <c r="B1486" t="s">
        <v>6047</v>
      </c>
      <c r="C1486" s="1">
        <v>43056</v>
      </c>
      <c r="D1486">
        <f>YEAR(C1486)</f>
        <v>2017</v>
      </c>
      <c r="E1486">
        <f>MONTH(C1486)</f>
        <v>11</v>
      </c>
      <c r="F1486" t="str">
        <f>TEXT(Table1[[#This Row],[Order Date]],"mmm")</f>
        <v>Nov</v>
      </c>
      <c r="G1486" t="str">
        <f>TEXT(Table1[[#This Row],[Order Date]],"ddd")</f>
        <v>Fri</v>
      </c>
      <c r="H1486" s="1">
        <v>43062</v>
      </c>
      <c r="I1486" t="s">
        <v>49</v>
      </c>
      <c r="J1486" t="s">
        <v>6048</v>
      </c>
      <c r="K1486" t="s">
        <v>6049</v>
      </c>
      <c r="L1486" t="s">
        <v>25</v>
      </c>
      <c r="M1486" t="s">
        <v>26</v>
      </c>
      <c r="N1486" t="s">
        <v>3085</v>
      </c>
      <c r="O1486" t="s">
        <v>103</v>
      </c>
      <c r="P1486">
        <v>78521</v>
      </c>
      <c r="Q1486" t="s">
        <v>104</v>
      </c>
      <c r="R1486" t="s">
        <v>5055</v>
      </c>
      <c r="S1486" t="s">
        <v>31</v>
      </c>
      <c r="T1486" t="s">
        <v>32</v>
      </c>
      <c r="U1486" t="s">
        <v>5056</v>
      </c>
      <c r="V1486" s="3">
        <v>327.7328</v>
      </c>
      <c r="W1486">
        <v>2</v>
      </c>
      <c r="X1486" s="2">
        <v>0.32</v>
      </c>
      <c r="Y1486" s="13">
        <v>-14.4588</v>
      </c>
      <c r="Z1486" s="2">
        <f>Y1486/V1486</f>
        <v>-4.4117647058823532E-2</v>
      </c>
    </row>
    <row r="1487" spans="1:26" x14ac:dyDescent="0.25">
      <c r="A1487">
        <v>3025</v>
      </c>
      <c r="B1487" t="s">
        <v>6050</v>
      </c>
      <c r="C1487" s="1">
        <v>42316</v>
      </c>
      <c r="D1487">
        <f>YEAR(C1487)</f>
        <v>2015</v>
      </c>
      <c r="E1487">
        <f>MONTH(C1487)</f>
        <v>11</v>
      </c>
      <c r="F1487" t="str">
        <f>TEXT(Table1[[#This Row],[Order Date]],"mmm")</f>
        <v>Nov</v>
      </c>
      <c r="G1487" t="str">
        <f>TEXT(Table1[[#This Row],[Order Date]],"ddd")</f>
        <v>Sun</v>
      </c>
      <c r="H1487" s="1">
        <v>42321</v>
      </c>
      <c r="I1487" t="s">
        <v>49</v>
      </c>
      <c r="J1487" t="s">
        <v>4597</v>
      </c>
      <c r="K1487" t="s">
        <v>4598</v>
      </c>
      <c r="L1487" t="s">
        <v>25</v>
      </c>
      <c r="M1487" t="s">
        <v>26</v>
      </c>
      <c r="N1487" t="s">
        <v>263</v>
      </c>
      <c r="O1487" t="s">
        <v>264</v>
      </c>
      <c r="P1487">
        <v>10011</v>
      </c>
      <c r="Q1487" t="s">
        <v>145</v>
      </c>
      <c r="R1487" t="s">
        <v>1199</v>
      </c>
      <c r="S1487" t="s">
        <v>45</v>
      </c>
      <c r="T1487" t="s">
        <v>74</v>
      </c>
      <c r="U1487" t="s">
        <v>1200</v>
      </c>
      <c r="V1487" s="3">
        <v>52.271999999999998</v>
      </c>
      <c r="W1487">
        <v>11</v>
      </c>
      <c r="X1487" s="2">
        <v>0.2</v>
      </c>
      <c r="Y1487" s="13">
        <v>17.6418</v>
      </c>
      <c r="Z1487" s="2">
        <f>Y1487/V1487</f>
        <v>0.33750000000000002</v>
      </c>
    </row>
    <row r="1488" spans="1:26" x14ac:dyDescent="0.25">
      <c r="A1488">
        <v>3028</v>
      </c>
      <c r="B1488" t="s">
        <v>6051</v>
      </c>
      <c r="C1488" s="1">
        <v>41875</v>
      </c>
      <c r="D1488">
        <f>YEAR(C1488)</f>
        <v>2014</v>
      </c>
      <c r="E1488">
        <f>MONTH(C1488)</f>
        <v>8</v>
      </c>
      <c r="F1488" t="str">
        <f>TEXT(Table1[[#This Row],[Order Date]],"mmm")</f>
        <v>Aug</v>
      </c>
      <c r="G1488" t="str">
        <f>TEXT(Table1[[#This Row],[Order Date]],"ddd")</f>
        <v>Sun</v>
      </c>
      <c r="H1488" s="1">
        <v>41875</v>
      </c>
      <c r="I1488" t="s">
        <v>1276</v>
      </c>
      <c r="J1488" t="s">
        <v>4239</v>
      </c>
      <c r="K1488" t="s">
        <v>4240</v>
      </c>
      <c r="L1488" t="s">
        <v>40</v>
      </c>
      <c r="M1488" t="s">
        <v>26</v>
      </c>
      <c r="N1488" t="s">
        <v>6052</v>
      </c>
      <c r="O1488" t="s">
        <v>1735</v>
      </c>
      <c r="P1488">
        <v>59102</v>
      </c>
      <c r="Q1488" t="s">
        <v>43</v>
      </c>
      <c r="R1488" t="s">
        <v>6053</v>
      </c>
      <c r="S1488" t="s">
        <v>45</v>
      </c>
      <c r="T1488" t="s">
        <v>74</v>
      </c>
      <c r="U1488" t="s">
        <v>6054</v>
      </c>
      <c r="V1488" s="3">
        <v>8.2880000000000003</v>
      </c>
      <c r="W1488">
        <v>2</v>
      </c>
      <c r="X1488" s="2">
        <v>0.2</v>
      </c>
      <c r="Y1488" s="13">
        <v>2.6936</v>
      </c>
      <c r="Z1488" s="2">
        <f>Y1488/V1488</f>
        <v>0.32500000000000001</v>
      </c>
    </row>
    <row r="1489" spans="1:26" x14ac:dyDescent="0.25">
      <c r="A1489">
        <v>3029</v>
      </c>
      <c r="B1489" t="s">
        <v>6055</v>
      </c>
      <c r="C1489" s="1">
        <v>43086</v>
      </c>
      <c r="D1489">
        <f>YEAR(C1489)</f>
        <v>2017</v>
      </c>
      <c r="E1489">
        <f>MONTH(C1489)</f>
        <v>12</v>
      </c>
      <c r="F1489" t="str">
        <f>TEXT(Table1[[#This Row],[Order Date]],"mmm")</f>
        <v>Dec</v>
      </c>
      <c r="G1489" t="str">
        <f>TEXT(Table1[[#This Row],[Order Date]],"ddd")</f>
        <v>Sun</v>
      </c>
      <c r="H1489" s="1">
        <v>43090</v>
      </c>
      <c r="I1489" t="s">
        <v>49</v>
      </c>
      <c r="J1489" t="s">
        <v>3941</v>
      </c>
      <c r="K1489" t="s">
        <v>3942</v>
      </c>
      <c r="L1489" t="s">
        <v>25</v>
      </c>
      <c r="M1489" t="s">
        <v>26</v>
      </c>
      <c r="N1489" t="s">
        <v>4749</v>
      </c>
      <c r="O1489" t="s">
        <v>312</v>
      </c>
      <c r="P1489">
        <v>23320</v>
      </c>
      <c r="Q1489" t="s">
        <v>29</v>
      </c>
      <c r="R1489" t="s">
        <v>3533</v>
      </c>
      <c r="S1489" t="s">
        <v>31</v>
      </c>
      <c r="T1489" t="s">
        <v>35</v>
      </c>
      <c r="U1489" t="s">
        <v>3534</v>
      </c>
      <c r="V1489" s="3">
        <v>504.9</v>
      </c>
      <c r="W1489">
        <v>5</v>
      </c>
      <c r="X1489" s="2">
        <v>0</v>
      </c>
      <c r="Y1489" s="13">
        <v>80.784000000000006</v>
      </c>
      <c r="Z1489" s="2">
        <f>Y1489/V1489</f>
        <v>0.16000000000000003</v>
      </c>
    </row>
    <row r="1490" spans="1:26" x14ac:dyDescent="0.25">
      <c r="A1490">
        <v>3030</v>
      </c>
      <c r="B1490" t="s">
        <v>6056</v>
      </c>
      <c r="C1490" s="1">
        <v>42453</v>
      </c>
      <c r="D1490">
        <f>YEAR(C1490)</f>
        <v>2016</v>
      </c>
      <c r="E1490">
        <f>MONTH(C1490)</f>
        <v>3</v>
      </c>
      <c r="F1490" t="str">
        <f>TEXT(Table1[[#This Row],[Order Date]],"mmm")</f>
        <v>Mar</v>
      </c>
      <c r="G1490" t="str">
        <f>TEXT(Table1[[#This Row],[Order Date]],"ddd")</f>
        <v>Thu</v>
      </c>
      <c r="H1490" s="1">
        <v>42457</v>
      </c>
      <c r="I1490" t="s">
        <v>49</v>
      </c>
      <c r="J1490" t="s">
        <v>952</v>
      </c>
      <c r="K1490" t="s">
        <v>953</v>
      </c>
      <c r="L1490" t="s">
        <v>40</v>
      </c>
      <c r="M1490" t="s">
        <v>26</v>
      </c>
      <c r="N1490" t="s">
        <v>6057</v>
      </c>
      <c r="O1490" t="s">
        <v>413</v>
      </c>
      <c r="P1490">
        <v>97030</v>
      </c>
      <c r="Q1490" t="s">
        <v>43</v>
      </c>
      <c r="R1490" t="s">
        <v>5732</v>
      </c>
      <c r="S1490" t="s">
        <v>70</v>
      </c>
      <c r="T1490" t="s">
        <v>71</v>
      </c>
      <c r="U1490" t="s">
        <v>5733</v>
      </c>
      <c r="V1490" s="3">
        <v>403.16800000000001</v>
      </c>
      <c r="W1490">
        <v>4</v>
      </c>
      <c r="X1490" s="2">
        <v>0.2</v>
      </c>
      <c r="Y1490" s="13">
        <v>25.198</v>
      </c>
      <c r="Z1490" s="2">
        <f>Y1490/V1490</f>
        <v>6.25E-2</v>
      </c>
    </row>
    <row r="1491" spans="1:26" x14ac:dyDescent="0.25">
      <c r="A1491">
        <v>3031</v>
      </c>
      <c r="B1491" t="s">
        <v>6058</v>
      </c>
      <c r="C1491" s="1">
        <v>42268</v>
      </c>
      <c r="D1491">
        <f>YEAR(C1491)</f>
        <v>2015</v>
      </c>
      <c r="E1491">
        <f>MONTH(C1491)</f>
        <v>9</v>
      </c>
      <c r="F1491" t="str">
        <f>TEXT(Table1[[#This Row],[Order Date]],"mmm")</f>
        <v>Sep</v>
      </c>
      <c r="G1491" t="str">
        <f>TEXT(Table1[[#This Row],[Order Date]],"ddd")</f>
        <v>Mon</v>
      </c>
      <c r="H1491" s="1">
        <v>42274</v>
      </c>
      <c r="I1491" t="s">
        <v>49</v>
      </c>
      <c r="J1491" t="s">
        <v>6059</v>
      </c>
      <c r="K1491" t="s">
        <v>6060</v>
      </c>
      <c r="L1491" t="s">
        <v>40</v>
      </c>
      <c r="M1491" t="s">
        <v>26</v>
      </c>
      <c r="N1491" t="s">
        <v>5029</v>
      </c>
      <c r="O1491" t="s">
        <v>235</v>
      </c>
      <c r="P1491">
        <v>48146</v>
      </c>
      <c r="Q1491" t="s">
        <v>104</v>
      </c>
      <c r="R1491" t="s">
        <v>4669</v>
      </c>
      <c r="S1491" t="s">
        <v>31</v>
      </c>
      <c r="T1491" t="s">
        <v>32</v>
      </c>
      <c r="U1491" t="s">
        <v>4670</v>
      </c>
      <c r="V1491" s="3">
        <v>194.32</v>
      </c>
      <c r="W1491">
        <v>4</v>
      </c>
      <c r="X1491" s="2">
        <v>0</v>
      </c>
      <c r="Y1491" s="13">
        <v>31.091200000000001</v>
      </c>
      <c r="Z1491" s="2">
        <f>Y1491/V1491</f>
        <v>0.16</v>
      </c>
    </row>
    <row r="1492" spans="1:26" x14ac:dyDescent="0.25">
      <c r="A1492">
        <v>3033</v>
      </c>
      <c r="B1492" t="s">
        <v>6061</v>
      </c>
      <c r="C1492" s="1">
        <v>42695</v>
      </c>
      <c r="D1492">
        <f>YEAR(C1492)</f>
        <v>2016</v>
      </c>
      <c r="E1492">
        <f>MONTH(C1492)</f>
        <v>11</v>
      </c>
      <c r="F1492" t="str">
        <f>TEXT(Table1[[#This Row],[Order Date]],"mmm")</f>
        <v>Nov</v>
      </c>
      <c r="G1492" t="str">
        <f>TEXT(Table1[[#This Row],[Order Date]],"ddd")</f>
        <v>Mon</v>
      </c>
      <c r="H1492" s="1">
        <v>42700</v>
      </c>
      <c r="I1492" t="s">
        <v>49</v>
      </c>
      <c r="J1492" t="s">
        <v>3506</v>
      </c>
      <c r="K1492" t="s">
        <v>3507</v>
      </c>
      <c r="L1492" t="s">
        <v>25</v>
      </c>
      <c r="M1492" t="s">
        <v>26</v>
      </c>
      <c r="N1492" t="s">
        <v>6057</v>
      </c>
      <c r="O1492" t="s">
        <v>413</v>
      </c>
      <c r="P1492">
        <v>97030</v>
      </c>
      <c r="Q1492" t="s">
        <v>43</v>
      </c>
      <c r="R1492" t="s">
        <v>4803</v>
      </c>
      <c r="S1492" t="s">
        <v>31</v>
      </c>
      <c r="T1492" t="s">
        <v>35</v>
      </c>
      <c r="U1492" t="s">
        <v>4804</v>
      </c>
      <c r="V1492" s="3">
        <v>195.136</v>
      </c>
      <c r="W1492">
        <v>4</v>
      </c>
      <c r="X1492" s="2">
        <v>0.2</v>
      </c>
      <c r="Y1492" s="13">
        <v>-12.196</v>
      </c>
      <c r="Z1492" s="2">
        <f>Y1492/V1492</f>
        <v>-6.25E-2</v>
      </c>
    </row>
    <row r="1493" spans="1:26" x14ac:dyDescent="0.25">
      <c r="A1493">
        <v>3034</v>
      </c>
      <c r="B1493" t="s">
        <v>6062</v>
      </c>
      <c r="C1493" s="1">
        <v>42994</v>
      </c>
      <c r="D1493">
        <f>YEAR(C1493)</f>
        <v>2017</v>
      </c>
      <c r="E1493">
        <f>MONTH(C1493)</f>
        <v>9</v>
      </c>
      <c r="F1493" t="str">
        <f>TEXT(Table1[[#This Row],[Order Date]],"mmm")</f>
        <v>Sep</v>
      </c>
      <c r="G1493" t="str">
        <f>TEXT(Table1[[#This Row],[Order Date]],"ddd")</f>
        <v>Sat</v>
      </c>
      <c r="H1493" s="1">
        <v>42999</v>
      </c>
      <c r="I1493" t="s">
        <v>49</v>
      </c>
      <c r="J1493" t="s">
        <v>1235</v>
      </c>
      <c r="K1493" t="s">
        <v>1236</v>
      </c>
      <c r="L1493" t="s">
        <v>101</v>
      </c>
      <c r="M1493" t="s">
        <v>26</v>
      </c>
      <c r="N1493" t="s">
        <v>143</v>
      </c>
      <c r="O1493" t="s">
        <v>144</v>
      </c>
      <c r="P1493">
        <v>19143</v>
      </c>
      <c r="Q1493" t="s">
        <v>145</v>
      </c>
      <c r="R1493" t="s">
        <v>4337</v>
      </c>
      <c r="S1493" t="s">
        <v>45</v>
      </c>
      <c r="T1493" t="s">
        <v>89</v>
      </c>
      <c r="U1493" t="s">
        <v>4338</v>
      </c>
      <c r="V1493" s="3">
        <v>20.736000000000001</v>
      </c>
      <c r="W1493">
        <v>4</v>
      </c>
      <c r="X1493" s="2">
        <v>0.2</v>
      </c>
      <c r="Y1493" s="13">
        <v>7.2576000000000001</v>
      </c>
      <c r="Z1493" s="2">
        <f>Y1493/V1493</f>
        <v>0.35</v>
      </c>
    </row>
    <row r="1494" spans="1:26" x14ac:dyDescent="0.25">
      <c r="A1494">
        <v>3035</v>
      </c>
      <c r="B1494" t="s">
        <v>6063</v>
      </c>
      <c r="C1494" s="1">
        <v>42166</v>
      </c>
      <c r="D1494">
        <f>YEAR(C1494)</f>
        <v>2015</v>
      </c>
      <c r="E1494">
        <f>MONTH(C1494)</f>
        <v>6</v>
      </c>
      <c r="F1494" t="str">
        <f>TEXT(Table1[[#This Row],[Order Date]],"mmm")</f>
        <v>Jun</v>
      </c>
      <c r="G1494" t="str">
        <f>TEXT(Table1[[#This Row],[Order Date]],"ddd")</f>
        <v>Thu</v>
      </c>
      <c r="H1494" s="1">
        <v>42171</v>
      </c>
      <c r="I1494" t="s">
        <v>49</v>
      </c>
      <c r="J1494" t="s">
        <v>1759</v>
      </c>
      <c r="K1494" t="s">
        <v>1760</v>
      </c>
      <c r="L1494" t="s">
        <v>25</v>
      </c>
      <c r="M1494" t="s">
        <v>26</v>
      </c>
      <c r="N1494" t="s">
        <v>728</v>
      </c>
      <c r="O1494" t="s">
        <v>729</v>
      </c>
      <c r="P1494">
        <v>71203</v>
      </c>
      <c r="Q1494" t="s">
        <v>29</v>
      </c>
      <c r="R1494" t="s">
        <v>4053</v>
      </c>
      <c r="S1494" t="s">
        <v>70</v>
      </c>
      <c r="T1494" t="s">
        <v>158</v>
      </c>
      <c r="U1494" t="s">
        <v>4054</v>
      </c>
      <c r="V1494" s="3">
        <v>53.7</v>
      </c>
      <c r="W1494">
        <v>6</v>
      </c>
      <c r="X1494" s="2">
        <v>0</v>
      </c>
      <c r="Y1494" s="13">
        <v>10.202999999999999</v>
      </c>
      <c r="Z1494" s="2">
        <f>Y1494/V1494</f>
        <v>0.18999999999999997</v>
      </c>
    </row>
    <row r="1495" spans="1:26" x14ac:dyDescent="0.25">
      <c r="A1495">
        <v>3040</v>
      </c>
      <c r="B1495" t="s">
        <v>6066</v>
      </c>
      <c r="C1495" s="1">
        <v>43011</v>
      </c>
      <c r="D1495">
        <f>YEAR(C1495)</f>
        <v>2017</v>
      </c>
      <c r="E1495">
        <f>MONTH(C1495)</f>
        <v>10</v>
      </c>
      <c r="F1495" t="str">
        <f>TEXT(Table1[[#This Row],[Order Date]],"mmm")</f>
        <v>Oct</v>
      </c>
      <c r="G1495" t="str">
        <f>TEXT(Table1[[#This Row],[Order Date]],"ddd")</f>
        <v>Tue</v>
      </c>
      <c r="H1495" s="1">
        <v>43016</v>
      </c>
      <c r="I1495" t="s">
        <v>49</v>
      </c>
      <c r="J1495" t="s">
        <v>3615</v>
      </c>
      <c r="K1495" t="s">
        <v>3616</v>
      </c>
      <c r="L1495" t="s">
        <v>40</v>
      </c>
      <c r="M1495" t="s">
        <v>26</v>
      </c>
      <c r="N1495" t="s">
        <v>596</v>
      </c>
      <c r="O1495" t="s">
        <v>42</v>
      </c>
      <c r="P1495">
        <v>91104</v>
      </c>
      <c r="Q1495" t="s">
        <v>43</v>
      </c>
      <c r="R1495" t="s">
        <v>2754</v>
      </c>
      <c r="S1495" t="s">
        <v>31</v>
      </c>
      <c r="T1495" t="s">
        <v>55</v>
      </c>
      <c r="U1495" t="s">
        <v>2755</v>
      </c>
      <c r="V1495" s="3">
        <v>171.28800000000001</v>
      </c>
      <c r="W1495">
        <v>3</v>
      </c>
      <c r="X1495" s="2">
        <v>0.2</v>
      </c>
      <c r="Y1495" s="13">
        <v>-6.4233000000000002</v>
      </c>
      <c r="Z1495" s="2">
        <f>Y1495/V1495</f>
        <v>-3.7499999999999999E-2</v>
      </c>
    </row>
    <row r="1496" spans="1:26" x14ac:dyDescent="0.25">
      <c r="A1496">
        <v>3041</v>
      </c>
      <c r="B1496" t="s">
        <v>6067</v>
      </c>
      <c r="C1496" s="1">
        <v>42495</v>
      </c>
      <c r="D1496">
        <f>YEAR(C1496)</f>
        <v>2016</v>
      </c>
      <c r="E1496">
        <f>MONTH(C1496)</f>
        <v>5</v>
      </c>
      <c r="F1496" t="str">
        <f>TEXT(Table1[[#This Row],[Order Date]],"mmm")</f>
        <v>May</v>
      </c>
      <c r="G1496" t="str">
        <f>TEXT(Table1[[#This Row],[Order Date]],"ddd")</f>
        <v>Thu</v>
      </c>
      <c r="H1496" s="1">
        <v>42499</v>
      </c>
      <c r="I1496" t="s">
        <v>49</v>
      </c>
      <c r="J1496" t="s">
        <v>124</v>
      </c>
      <c r="K1496" t="s">
        <v>125</v>
      </c>
      <c r="L1496" t="s">
        <v>25</v>
      </c>
      <c r="M1496" t="s">
        <v>26</v>
      </c>
      <c r="N1496" t="s">
        <v>6068</v>
      </c>
      <c r="O1496" t="s">
        <v>328</v>
      </c>
      <c r="P1496">
        <v>37421</v>
      </c>
      <c r="Q1496" t="s">
        <v>29</v>
      </c>
      <c r="R1496" t="s">
        <v>3855</v>
      </c>
      <c r="S1496" t="s">
        <v>31</v>
      </c>
      <c r="T1496" t="s">
        <v>64</v>
      </c>
      <c r="U1496" t="s">
        <v>3856</v>
      </c>
      <c r="V1496" s="3">
        <v>16.72</v>
      </c>
      <c r="W1496">
        <v>5</v>
      </c>
      <c r="X1496" s="2">
        <v>0.2</v>
      </c>
      <c r="Y1496" s="13">
        <v>3.3439999999999999</v>
      </c>
      <c r="Z1496" s="2">
        <f>Y1496/V1496</f>
        <v>0.2</v>
      </c>
    </row>
    <row r="1497" spans="1:26" x14ac:dyDescent="0.25">
      <c r="A1497">
        <v>3042</v>
      </c>
      <c r="B1497" t="s">
        <v>6069</v>
      </c>
      <c r="C1497" s="1">
        <v>42989</v>
      </c>
      <c r="D1497">
        <f>YEAR(C1497)</f>
        <v>2017</v>
      </c>
      <c r="E1497">
        <f>MONTH(C1497)</f>
        <v>9</v>
      </c>
      <c r="F1497" t="str">
        <f>TEXT(Table1[[#This Row],[Order Date]],"mmm")</f>
        <v>Sep</v>
      </c>
      <c r="G1497" t="str">
        <f>TEXT(Table1[[#This Row],[Order Date]],"ddd")</f>
        <v>Mon</v>
      </c>
      <c r="H1497" s="1">
        <v>42990</v>
      </c>
      <c r="I1497" t="s">
        <v>1276</v>
      </c>
      <c r="J1497" t="s">
        <v>4970</v>
      </c>
      <c r="K1497" t="s">
        <v>4971</v>
      </c>
      <c r="L1497" t="s">
        <v>101</v>
      </c>
      <c r="M1497" t="s">
        <v>26</v>
      </c>
      <c r="N1497" t="s">
        <v>1159</v>
      </c>
      <c r="O1497" t="s">
        <v>42</v>
      </c>
      <c r="P1497">
        <v>90805</v>
      </c>
      <c r="Q1497" t="s">
        <v>43</v>
      </c>
      <c r="R1497" t="s">
        <v>3274</v>
      </c>
      <c r="S1497" t="s">
        <v>45</v>
      </c>
      <c r="T1497" t="s">
        <v>89</v>
      </c>
      <c r="U1497" t="s">
        <v>3275</v>
      </c>
      <c r="V1497" s="3">
        <v>12.96</v>
      </c>
      <c r="W1497">
        <v>2</v>
      </c>
      <c r="X1497" s="2">
        <v>0</v>
      </c>
      <c r="Y1497" s="13">
        <v>6.2207999999999997</v>
      </c>
      <c r="Z1497" s="2">
        <f>Y1497/V1497</f>
        <v>0.47999999999999993</v>
      </c>
    </row>
    <row r="1498" spans="1:26" x14ac:dyDescent="0.25">
      <c r="A1498">
        <v>3045</v>
      </c>
      <c r="B1498" t="s">
        <v>6074</v>
      </c>
      <c r="C1498" s="1">
        <v>42124</v>
      </c>
      <c r="D1498">
        <f>YEAR(C1498)</f>
        <v>2015</v>
      </c>
      <c r="E1498">
        <f>MONTH(C1498)</f>
        <v>4</v>
      </c>
      <c r="F1498" t="str">
        <f>TEXT(Table1[[#This Row],[Order Date]],"mmm")</f>
        <v>Apr</v>
      </c>
      <c r="G1498" t="str">
        <f>TEXT(Table1[[#This Row],[Order Date]],"ddd")</f>
        <v>Thu</v>
      </c>
      <c r="H1498" s="1">
        <v>42126</v>
      </c>
      <c r="I1498" t="s">
        <v>22</v>
      </c>
      <c r="J1498" t="s">
        <v>4555</v>
      </c>
      <c r="K1498" t="s">
        <v>4556</v>
      </c>
      <c r="L1498" t="s">
        <v>25</v>
      </c>
      <c r="M1498" t="s">
        <v>26</v>
      </c>
      <c r="N1498" t="s">
        <v>271</v>
      </c>
      <c r="O1498" t="s">
        <v>491</v>
      </c>
      <c r="P1498">
        <v>45373</v>
      </c>
      <c r="Q1498" t="s">
        <v>145</v>
      </c>
      <c r="R1498" t="s">
        <v>2451</v>
      </c>
      <c r="S1498" t="s">
        <v>70</v>
      </c>
      <c r="T1498" t="s">
        <v>71</v>
      </c>
      <c r="U1498" t="s">
        <v>2452</v>
      </c>
      <c r="V1498" s="3">
        <v>1022.97</v>
      </c>
      <c r="W1498">
        <v>5</v>
      </c>
      <c r="X1498" s="2">
        <v>0.4</v>
      </c>
      <c r="Y1498" s="13">
        <v>-255.74250000000001</v>
      </c>
      <c r="Z1498" s="2">
        <f>Y1498/V1498</f>
        <v>-0.25</v>
      </c>
    </row>
    <row r="1499" spans="1:26" x14ac:dyDescent="0.25">
      <c r="A1499">
        <v>3046</v>
      </c>
      <c r="B1499" t="s">
        <v>6075</v>
      </c>
      <c r="C1499" s="1">
        <v>43045</v>
      </c>
      <c r="D1499">
        <f>YEAR(C1499)</f>
        <v>2017</v>
      </c>
      <c r="E1499">
        <f>MONTH(C1499)</f>
        <v>11</v>
      </c>
      <c r="F1499" t="str">
        <f>TEXT(Table1[[#This Row],[Order Date]],"mmm")</f>
        <v>Nov</v>
      </c>
      <c r="G1499" t="str">
        <f>TEXT(Table1[[#This Row],[Order Date]],"ddd")</f>
        <v>Mon</v>
      </c>
      <c r="H1499" s="1">
        <v>43049</v>
      </c>
      <c r="I1499" t="s">
        <v>22</v>
      </c>
      <c r="J1499" t="s">
        <v>2095</v>
      </c>
      <c r="K1499" t="s">
        <v>2096</v>
      </c>
      <c r="L1499" t="s">
        <v>101</v>
      </c>
      <c r="M1499" t="s">
        <v>26</v>
      </c>
      <c r="N1499" t="s">
        <v>402</v>
      </c>
      <c r="O1499" t="s">
        <v>226</v>
      </c>
      <c r="P1499">
        <v>55407</v>
      </c>
      <c r="Q1499" t="s">
        <v>104</v>
      </c>
      <c r="R1499" t="s">
        <v>6076</v>
      </c>
      <c r="S1499" t="s">
        <v>45</v>
      </c>
      <c r="T1499" t="s">
        <v>67</v>
      </c>
      <c r="U1499" t="s">
        <v>6077</v>
      </c>
      <c r="V1499" s="3">
        <v>13.9</v>
      </c>
      <c r="W1499">
        <v>5</v>
      </c>
      <c r="X1499" s="2">
        <v>0</v>
      </c>
      <c r="Y1499" s="13">
        <v>3.6139999999999999</v>
      </c>
      <c r="Z1499" s="2">
        <f>Y1499/V1499</f>
        <v>0.26</v>
      </c>
    </row>
    <row r="1500" spans="1:26" x14ac:dyDescent="0.25">
      <c r="A1500">
        <v>3048</v>
      </c>
      <c r="B1500" t="s">
        <v>6078</v>
      </c>
      <c r="C1500" s="1">
        <v>41912</v>
      </c>
      <c r="D1500">
        <f>YEAR(C1500)</f>
        <v>2014</v>
      </c>
      <c r="E1500">
        <f>MONTH(C1500)</f>
        <v>9</v>
      </c>
      <c r="F1500" t="str">
        <f>TEXT(Table1[[#This Row],[Order Date]],"mmm")</f>
        <v>Sep</v>
      </c>
      <c r="G1500" t="str">
        <f>TEXT(Table1[[#This Row],[Order Date]],"ddd")</f>
        <v>Tue</v>
      </c>
      <c r="H1500" s="1">
        <v>41916</v>
      </c>
      <c r="I1500" t="s">
        <v>49</v>
      </c>
      <c r="J1500" t="s">
        <v>1197</v>
      </c>
      <c r="K1500" t="s">
        <v>1198</v>
      </c>
      <c r="L1500" t="s">
        <v>25</v>
      </c>
      <c r="M1500" t="s">
        <v>26</v>
      </c>
      <c r="N1500" t="s">
        <v>94</v>
      </c>
      <c r="O1500" t="s">
        <v>95</v>
      </c>
      <c r="P1500">
        <v>98105</v>
      </c>
      <c r="Q1500" t="s">
        <v>43</v>
      </c>
      <c r="R1500" t="s">
        <v>73</v>
      </c>
      <c r="S1500" t="s">
        <v>45</v>
      </c>
      <c r="T1500" t="s">
        <v>74</v>
      </c>
      <c r="U1500" t="s">
        <v>75</v>
      </c>
      <c r="V1500" s="3">
        <v>43.176000000000002</v>
      </c>
      <c r="W1500">
        <v>7</v>
      </c>
      <c r="X1500" s="2">
        <v>0.2</v>
      </c>
      <c r="Y1500" s="13">
        <v>13.4925</v>
      </c>
      <c r="Z1500" s="2">
        <f>Y1500/V1500</f>
        <v>0.3125</v>
      </c>
    </row>
    <row r="1501" spans="1:26" x14ac:dyDescent="0.25">
      <c r="A1501">
        <v>3049</v>
      </c>
      <c r="B1501" t="s">
        <v>6079</v>
      </c>
      <c r="C1501" s="1">
        <v>42827</v>
      </c>
      <c r="D1501">
        <f>YEAR(C1501)</f>
        <v>2017</v>
      </c>
      <c r="E1501">
        <f>MONTH(C1501)</f>
        <v>4</v>
      </c>
      <c r="F1501" t="str">
        <f>TEXT(Table1[[#This Row],[Order Date]],"mmm")</f>
        <v>Apr</v>
      </c>
      <c r="G1501" t="str">
        <f>TEXT(Table1[[#This Row],[Order Date]],"ddd")</f>
        <v>Sun</v>
      </c>
      <c r="H1501" s="1">
        <v>42829</v>
      </c>
      <c r="I1501" t="s">
        <v>185</v>
      </c>
      <c r="J1501" t="s">
        <v>6080</v>
      </c>
      <c r="K1501" t="s">
        <v>6081</v>
      </c>
      <c r="L1501" t="s">
        <v>101</v>
      </c>
      <c r="M1501" t="s">
        <v>26</v>
      </c>
      <c r="N1501" t="s">
        <v>490</v>
      </c>
      <c r="O1501" t="s">
        <v>1258</v>
      </c>
      <c r="P1501">
        <v>31907</v>
      </c>
      <c r="Q1501" t="s">
        <v>29</v>
      </c>
      <c r="R1501" t="s">
        <v>532</v>
      </c>
      <c r="S1501" t="s">
        <v>31</v>
      </c>
      <c r="T1501" t="s">
        <v>55</v>
      </c>
      <c r="U1501" t="s">
        <v>533</v>
      </c>
      <c r="V1501" s="3">
        <v>411.8</v>
      </c>
      <c r="W1501">
        <v>2</v>
      </c>
      <c r="X1501" s="2">
        <v>0</v>
      </c>
      <c r="Y1501" s="13">
        <v>70.006</v>
      </c>
      <c r="Z1501" s="2">
        <f>Y1501/V1501</f>
        <v>0.16999999999999998</v>
      </c>
    </row>
    <row r="1502" spans="1:26" x14ac:dyDescent="0.25">
      <c r="A1502">
        <v>3051</v>
      </c>
      <c r="B1502" t="s">
        <v>6082</v>
      </c>
      <c r="C1502" s="1">
        <v>43014</v>
      </c>
      <c r="D1502">
        <f>YEAR(C1502)</f>
        <v>2017</v>
      </c>
      <c r="E1502">
        <f>MONTH(C1502)</f>
        <v>10</v>
      </c>
      <c r="F1502" t="str">
        <f>TEXT(Table1[[#This Row],[Order Date]],"mmm")</f>
        <v>Oct</v>
      </c>
      <c r="G1502" t="str">
        <f>TEXT(Table1[[#This Row],[Order Date]],"ddd")</f>
        <v>Fri</v>
      </c>
      <c r="H1502" s="1">
        <v>43019</v>
      </c>
      <c r="I1502" t="s">
        <v>49</v>
      </c>
      <c r="J1502" t="s">
        <v>1058</v>
      </c>
      <c r="K1502" t="s">
        <v>1059</v>
      </c>
      <c r="L1502" t="s">
        <v>101</v>
      </c>
      <c r="M1502" t="s">
        <v>26</v>
      </c>
      <c r="N1502" t="s">
        <v>6083</v>
      </c>
      <c r="O1502" t="s">
        <v>6084</v>
      </c>
      <c r="P1502">
        <v>83642</v>
      </c>
      <c r="Q1502" t="s">
        <v>43</v>
      </c>
      <c r="R1502" t="s">
        <v>6085</v>
      </c>
      <c r="S1502" t="s">
        <v>31</v>
      </c>
      <c r="T1502" t="s">
        <v>64</v>
      </c>
      <c r="U1502" t="s">
        <v>6086</v>
      </c>
      <c r="V1502" s="3">
        <v>41.96</v>
      </c>
      <c r="W1502">
        <v>2</v>
      </c>
      <c r="X1502" s="2">
        <v>0</v>
      </c>
      <c r="Y1502" s="13">
        <v>2.9371999999999998</v>
      </c>
      <c r="Z1502" s="2">
        <f>Y1502/V1502</f>
        <v>6.9999999999999993E-2</v>
      </c>
    </row>
    <row r="1503" spans="1:26" x14ac:dyDescent="0.25">
      <c r="A1503">
        <v>3054</v>
      </c>
      <c r="B1503" t="s">
        <v>6087</v>
      </c>
      <c r="C1503" s="1">
        <v>42469</v>
      </c>
      <c r="D1503">
        <f>YEAR(C1503)</f>
        <v>2016</v>
      </c>
      <c r="E1503">
        <f>MONTH(C1503)</f>
        <v>4</v>
      </c>
      <c r="F1503" t="str">
        <f>TEXT(Table1[[#This Row],[Order Date]],"mmm")</f>
        <v>Apr</v>
      </c>
      <c r="G1503" t="str">
        <f>TEXT(Table1[[#This Row],[Order Date]],"ddd")</f>
        <v>Sat</v>
      </c>
      <c r="H1503" s="1">
        <v>42474</v>
      </c>
      <c r="I1503" t="s">
        <v>22</v>
      </c>
      <c r="J1503" t="s">
        <v>6088</v>
      </c>
      <c r="K1503" t="s">
        <v>6089</v>
      </c>
      <c r="L1503" t="s">
        <v>101</v>
      </c>
      <c r="M1503" t="s">
        <v>26</v>
      </c>
      <c r="N1503" t="s">
        <v>873</v>
      </c>
      <c r="O1503" t="s">
        <v>235</v>
      </c>
      <c r="P1503">
        <v>48227</v>
      </c>
      <c r="Q1503" t="s">
        <v>104</v>
      </c>
      <c r="R1503" t="s">
        <v>5486</v>
      </c>
      <c r="S1503" t="s">
        <v>70</v>
      </c>
      <c r="T1503" t="s">
        <v>71</v>
      </c>
      <c r="U1503" t="s">
        <v>5487</v>
      </c>
      <c r="V1503" s="3">
        <v>517.9</v>
      </c>
      <c r="W1503">
        <v>2</v>
      </c>
      <c r="X1503" s="2">
        <v>0</v>
      </c>
      <c r="Y1503" s="13">
        <v>134.654</v>
      </c>
      <c r="Z1503" s="2">
        <f>Y1503/V1503</f>
        <v>0.26</v>
      </c>
    </row>
    <row r="1504" spans="1:26" x14ac:dyDescent="0.25">
      <c r="A1504">
        <v>3056</v>
      </c>
      <c r="B1504" t="s">
        <v>6090</v>
      </c>
      <c r="C1504" s="1">
        <v>42244</v>
      </c>
      <c r="D1504">
        <f>YEAR(C1504)</f>
        <v>2015</v>
      </c>
      <c r="E1504">
        <f>MONTH(C1504)</f>
        <v>8</v>
      </c>
      <c r="F1504" t="str">
        <f>TEXT(Table1[[#This Row],[Order Date]],"mmm")</f>
        <v>Aug</v>
      </c>
      <c r="G1504" t="str">
        <f>TEXT(Table1[[#This Row],[Order Date]],"ddd")</f>
        <v>Fri</v>
      </c>
      <c r="H1504" s="1">
        <v>42248</v>
      </c>
      <c r="I1504" t="s">
        <v>49</v>
      </c>
      <c r="J1504" t="s">
        <v>3901</v>
      </c>
      <c r="K1504" t="s">
        <v>3902</v>
      </c>
      <c r="L1504" t="s">
        <v>40</v>
      </c>
      <c r="M1504" t="s">
        <v>26</v>
      </c>
      <c r="N1504" t="s">
        <v>296</v>
      </c>
      <c r="O1504" t="s">
        <v>208</v>
      </c>
      <c r="P1504">
        <v>60623</v>
      </c>
      <c r="Q1504" t="s">
        <v>104</v>
      </c>
      <c r="R1504" t="s">
        <v>3373</v>
      </c>
      <c r="S1504" t="s">
        <v>70</v>
      </c>
      <c r="T1504" t="s">
        <v>1202</v>
      </c>
      <c r="U1504" t="s">
        <v>3374</v>
      </c>
      <c r="V1504" s="3">
        <v>2799.96</v>
      </c>
      <c r="W1504">
        <v>5</v>
      </c>
      <c r="X1504" s="2">
        <v>0.2</v>
      </c>
      <c r="Y1504" s="13">
        <v>874.98749999999995</v>
      </c>
      <c r="Z1504" s="2">
        <f>Y1504/V1504</f>
        <v>0.3125</v>
      </c>
    </row>
    <row r="1505" spans="1:26" x14ac:dyDescent="0.25">
      <c r="A1505">
        <v>3057</v>
      </c>
      <c r="B1505" t="s">
        <v>6091</v>
      </c>
      <c r="C1505" s="1">
        <v>43027</v>
      </c>
      <c r="D1505">
        <f>YEAR(C1505)</f>
        <v>2017</v>
      </c>
      <c r="E1505">
        <f>MONTH(C1505)</f>
        <v>10</v>
      </c>
      <c r="F1505" t="str">
        <f>TEXT(Table1[[#This Row],[Order Date]],"mmm")</f>
        <v>Oct</v>
      </c>
      <c r="G1505" t="str">
        <f>TEXT(Table1[[#This Row],[Order Date]],"ddd")</f>
        <v>Thu</v>
      </c>
      <c r="H1505" s="1">
        <v>43032</v>
      </c>
      <c r="I1505" t="s">
        <v>22</v>
      </c>
      <c r="J1505" t="s">
        <v>4201</v>
      </c>
      <c r="K1505" t="s">
        <v>4202</v>
      </c>
      <c r="L1505" t="s">
        <v>40</v>
      </c>
      <c r="M1505" t="s">
        <v>26</v>
      </c>
      <c r="N1505" t="s">
        <v>126</v>
      </c>
      <c r="O1505" t="s">
        <v>42</v>
      </c>
      <c r="P1505">
        <v>94110</v>
      </c>
      <c r="Q1505" t="s">
        <v>43</v>
      </c>
      <c r="R1505" t="s">
        <v>5367</v>
      </c>
      <c r="S1505" t="s">
        <v>45</v>
      </c>
      <c r="T1505" t="s">
        <v>170</v>
      </c>
      <c r="U1505" t="s">
        <v>5368</v>
      </c>
      <c r="V1505" s="3">
        <v>8.9600000000000009</v>
      </c>
      <c r="W1505">
        <v>2</v>
      </c>
      <c r="X1505" s="2">
        <v>0</v>
      </c>
      <c r="Y1505" s="13">
        <v>4.3007999999999997</v>
      </c>
      <c r="Z1505" s="2">
        <f>Y1505/V1505</f>
        <v>0.47999999999999993</v>
      </c>
    </row>
    <row r="1506" spans="1:26" x14ac:dyDescent="0.25">
      <c r="A1506">
        <v>3061</v>
      </c>
      <c r="B1506" t="s">
        <v>6092</v>
      </c>
      <c r="C1506" s="1">
        <v>42681</v>
      </c>
      <c r="D1506">
        <f>YEAR(C1506)</f>
        <v>2016</v>
      </c>
      <c r="E1506">
        <f>MONTH(C1506)</f>
        <v>11</v>
      </c>
      <c r="F1506" t="str">
        <f>TEXT(Table1[[#This Row],[Order Date]],"mmm")</f>
        <v>Nov</v>
      </c>
      <c r="G1506" t="str">
        <f>TEXT(Table1[[#This Row],[Order Date]],"ddd")</f>
        <v>Mon</v>
      </c>
      <c r="H1506" s="1">
        <v>42686</v>
      </c>
      <c r="I1506" t="s">
        <v>49</v>
      </c>
      <c r="J1506" t="s">
        <v>5869</v>
      </c>
      <c r="K1506" t="s">
        <v>5870</v>
      </c>
      <c r="L1506" t="s">
        <v>40</v>
      </c>
      <c r="M1506" t="s">
        <v>26</v>
      </c>
      <c r="N1506" t="s">
        <v>600</v>
      </c>
      <c r="O1506" t="s">
        <v>491</v>
      </c>
      <c r="P1506">
        <v>43055</v>
      </c>
      <c r="Q1506" t="s">
        <v>145</v>
      </c>
      <c r="R1506" t="s">
        <v>4822</v>
      </c>
      <c r="S1506" t="s">
        <v>70</v>
      </c>
      <c r="T1506" t="s">
        <v>158</v>
      </c>
      <c r="U1506" t="s">
        <v>4823</v>
      </c>
      <c r="V1506" s="3">
        <v>119.976</v>
      </c>
      <c r="W1506">
        <v>3</v>
      </c>
      <c r="X1506" s="2">
        <v>0.2</v>
      </c>
      <c r="Y1506" s="13">
        <v>22.4955</v>
      </c>
      <c r="Z1506" s="2">
        <f>Y1506/V1506</f>
        <v>0.1875</v>
      </c>
    </row>
    <row r="1507" spans="1:26" x14ac:dyDescent="0.25">
      <c r="A1507">
        <v>3062</v>
      </c>
      <c r="B1507" t="s">
        <v>6093</v>
      </c>
      <c r="C1507" s="1">
        <v>42797</v>
      </c>
      <c r="D1507">
        <f>YEAR(C1507)</f>
        <v>2017</v>
      </c>
      <c r="E1507">
        <f>MONTH(C1507)</f>
        <v>3</v>
      </c>
      <c r="F1507" t="str">
        <f>TEXT(Table1[[#This Row],[Order Date]],"mmm")</f>
        <v>Mar</v>
      </c>
      <c r="G1507" t="str">
        <f>TEXT(Table1[[#This Row],[Order Date]],"ddd")</f>
        <v>Fri</v>
      </c>
      <c r="H1507" s="1">
        <v>42801</v>
      </c>
      <c r="I1507" t="s">
        <v>49</v>
      </c>
      <c r="J1507" t="s">
        <v>6094</v>
      </c>
      <c r="K1507" t="s">
        <v>6095</v>
      </c>
      <c r="L1507" t="s">
        <v>25</v>
      </c>
      <c r="M1507" t="s">
        <v>26</v>
      </c>
      <c r="N1507" t="s">
        <v>808</v>
      </c>
      <c r="O1507" t="s">
        <v>103</v>
      </c>
      <c r="P1507">
        <v>75081</v>
      </c>
      <c r="Q1507" t="s">
        <v>104</v>
      </c>
      <c r="R1507" t="s">
        <v>3044</v>
      </c>
      <c r="S1507" t="s">
        <v>45</v>
      </c>
      <c r="T1507" t="s">
        <v>89</v>
      </c>
      <c r="U1507" t="s">
        <v>3045</v>
      </c>
      <c r="V1507" s="3">
        <v>26.88</v>
      </c>
      <c r="W1507">
        <v>8</v>
      </c>
      <c r="X1507" s="2">
        <v>0.2</v>
      </c>
      <c r="Y1507" s="13">
        <v>9.7439999999999998</v>
      </c>
      <c r="Z1507" s="2">
        <f>Y1507/V1507</f>
        <v>0.36249999999999999</v>
      </c>
    </row>
    <row r="1508" spans="1:26" x14ac:dyDescent="0.25">
      <c r="A1508">
        <v>3063</v>
      </c>
      <c r="B1508" t="s">
        <v>6096</v>
      </c>
      <c r="C1508" s="1">
        <v>42335</v>
      </c>
      <c r="D1508">
        <f>YEAR(C1508)</f>
        <v>2015</v>
      </c>
      <c r="E1508">
        <f>MONTH(C1508)</f>
        <v>11</v>
      </c>
      <c r="F1508" t="str">
        <f>TEXT(Table1[[#This Row],[Order Date]],"mmm")</f>
        <v>Nov</v>
      </c>
      <c r="G1508" t="str">
        <f>TEXT(Table1[[#This Row],[Order Date]],"ddd")</f>
        <v>Fri</v>
      </c>
      <c r="H1508" s="1">
        <v>42337</v>
      </c>
      <c r="I1508" t="s">
        <v>185</v>
      </c>
      <c r="J1508" t="s">
        <v>2074</v>
      </c>
      <c r="K1508" t="s">
        <v>2075</v>
      </c>
      <c r="L1508" t="s">
        <v>40</v>
      </c>
      <c r="M1508" t="s">
        <v>26</v>
      </c>
      <c r="N1508" t="s">
        <v>600</v>
      </c>
      <c r="O1508" t="s">
        <v>242</v>
      </c>
      <c r="P1508">
        <v>19711</v>
      </c>
      <c r="Q1508" t="s">
        <v>145</v>
      </c>
      <c r="R1508" t="s">
        <v>6097</v>
      </c>
      <c r="S1508" t="s">
        <v>70</v>
      </c>
      <c r="T1508" t="s">
        <v>71</v>
      </c>
      <c r="U1508" t="s">
        <v>6098</v>
      </c>
      <c r="V1508" s="3">
        <v>83.97</v>
      </c>
      <c r="W1508">
        <v>3</v>
      </c>
      <c r="X1508" s="2">
        <v>0</v>
      </c>
      <c r="Y1508" s="13">
        <v>23.511600000000001</v>
      </c>
      <c r="Z1508" s="2">
        <f>Y1508/V1508</f>
        <v>0.28000000000000003</v>
      </c>
    </row>
    <row r="1509" spans="1:26" x14ac:dyDescent="0.25">
      <c r="A1509">
        <v>3065</v>
      </c>
      <c r="B1509" t="s">
        <v>6099</v>
      </c>
      <c r="C1509" s="1">
        <v>42807</v>
      </c>
      <c r="D1509">
        <f>YEAR(C1509)</f>
        <v>2017</v>
      </c>
      <c r="E1509">
        <f>MONTH(C1509)</f>
        <v>3</v>
      </c>
      <c r="F1509" t="str">
        <f>TEXT(Table1[[#This Row],[Order Date]],"mmm")</f>
        <v>Mar</v>
      </c>
      <c r="G1509" t="str">
        <f>TEXT(Table1[[#This Row],[Order Date]],"ddd")</f>
        <v>Mon</v>
      </c>
      <c r="H1509" s="1">
        <v>42812</v>
      </c>
      <c r="I1509" t="s">
        <v>22</v>
      </c>
      <c r="J1509" t="s">
        <v>6100</v>
      </c>
      <c r="K1509" t="s">
        <v>6101</v>
      </c>
      <c r="L1509" t="s">
        <v>101</v>
      </c>
      <c r="M1509" t="s">
        <v>26</v>
      </c>
      <c r="N1509" t="s">
        <v>5328</v>
      </c>
      <c r="O1509" t="s">
        <v>660</v>
      </c>
      <c r="P1509">
        <v>87105</v>
      </c>
      <c r="Q1509" t="s">
        <v>43</v>
      </c>
      <c r="R1509" t="s">
        <v>342</v>
      </c>
      <c r="S1509" t="s">
        <v>45</v>
      </c>
      <c r="T1509" t="s">
        <v>58</v>
      </c>
      <c r="U1509" t="s">
        <v>343</v>
      </c>
      <c r="V1509" s="3">
        <v>90.8</v>
      </c>
      <c r="W1509">
        <v>8</v>
      </c>
      <c r="X1509" s="2">
        <v>0</v>
      </c>
      <c r="Y1509" s="13">
        <v>25.423999999999999</v>
      </c>
      <c r="Z1509" s="2">
        <f>Y1509/V1509</f>
        <v>0.28000000000000003</v>
      </c>
    </row>
    <row r="1510" spans="1:26" x14ac:dyDescent="0.25">
      <c r="A1510">
        <v>3070</v>
      </c>
      <c r="B1510" t="s">
        <v>6104</v>
      </c>
      <c r="C1510" s="1">
        <v>43069</v>
      </c>
      <c r="D1510">
        <f>YEAR(C1510)</f>
        <v>2017</v>
      </c>
      <c r="E1510">
        <f>MONTH(C1510)</f>
        <v>11</v>
      </c>
      <c r="F1510" t="str">
        <f>TEXT(Table1[[#This Row],[Order Date]],"mmm")</f>
        <v>Nov</v>
      </c>
      <c r="G1510" t="str">
        <f>TEXT(Table1[[#This Row],[Order Date]],"ddd")</f>
        <v>Thu</v>
      </c>
      <c r="H1510" s="1">
        <v>43069</v>
      </c>
      <c r="I1510" t="s">
        <v>1276</v>
      </c>
      <c r="J1510" t="s">
        <v>4368</v>
      </c>
      <c r="K1510" t="s">
        <v>4369</v>
      </c>
      <c r="L1510" t="s">
        <v>101</v>
      </c>
      <c r="M1510" t="s">
        <v>26</v>
      </c>
      <c r="N1510" t="s">
        <v>2785</v>
      </c>
      <c r="O1510" t="s">
        <v>491</v>
      </c>
      <c r="P1510">
        <v>43615</v>
      </c>
      <c r="Q1510" t="s">
        <v>145</v>
      </c>
      <c r="R1510" t="s">
        <v>6030</v>
      </c>
      <c r="S1510" t="s">
        <v>45</v>
      </c>
      <c r="T1510" t="s">
        <v>77</v>
      </c>
      <c r="U1510" t="s">
        <v>6031</v>
      </c>
      <c r="V1510" s="3">
        <v>663.93600000000004</v>
      </c>
      <c r="W1510">
        <v>4</v>
      </c>
      <c r="X1510" s="2">
        <v>0.2</v>
      </c>
      <c r="Y1510" s="13">
        <v>82.992000000000004</v>
      </c>
      <c r="Z1510" s="2">
        <f>Y1510/V1510</f>
        <v>0.125</v>
      </c>
    </row>
    <row r="1511" spans="1:26" x14ac:dyDescent="0.25">
      <c r="A1511">
        <v>3071</v>
      </c>
      <c r="B1511" t="s">
        <v>6105</v>
      </c>
      <c r="C1511" s="1">
        <v>41960</v>
      </c>
      <c r="D1511">
        <f>YEAR(C1511)</f>
        <v>2014</v>
      </c>
      <c r="E1511">
        <f>MONTH(C1511)</f>
        <v>11</v>
      </c>
      <c r="F1511" t="str">
        <f>TEXT(Table1[[#This Row],[Order Date]],"mmm")</f>
        <v>Nov</v>
      </c>
      <c r="G1511" t="str">
        <f>TEXT(Table1[[#This Row],[Order Date]],"ddd")</f>
        <v>Mon</v>
      </c>
      <c r="H1511" s="1">
        <v>41965</v>
      </c>
      <c r="I1511" t="s">
        <v>49</v>
      </c>
      <c r="J1511" t="s">
        <v>2357</v>
      </c>
      <c r="K1511" t="s">
        <v>2358</v>
      </c>
      <c r="L1511" t="s">
        <v>40</v>
      </c>
      <c r="M1511" t="s">
        <v>26</v>
      </c>
      <c r="N1511" t="s">
        <v>600</v>
      </c>
      <c r="O1511" t="s">
        <v>242</v>
      </c>
      <c r="P1511">
        <v>19711</v>
      </c>
      <c r="Q1511" t="s">
        <v>145</v>
      </c>
      <c r="R1511" t="s">
        <v>4170</v>
      </c>
      <c r="S1511" t="s">
        <v>45</v>
      </c>
      <c r="T1511" t="s">
        <v>58</v>
      </c>
      <c r="U1511" t="s">
        <v>4171</v>
      </c>
      <c r="V1511" s="3">
        <v>2934.33</v>
      </c>
      <c r="W1511">
        <v>7</v>
      </c>
      <c r="X1511" s="2">
        <v>0</v>
      </c>
      <c r="Y1511" s="13">
        <v>792.26909999999998</v>
      </c>
      <c r="Z1511" s="2">
        <f>Y1511/V1511</f>
        <v>0.27</v>
      </c>
    </row>
    <row r="1512" spans="1:26" x14ac:dyDescent="0.25">
      <c r="A1512">
        <v>3074</v>
      </c>
      <c r="B1512" t="s">
        <v>6106</v>
      </c>
      <c r="C1512" s="1">
        <v>42372</v>
      </c>
      <c r="D1512">
        <f>YEAR(C1512)</f>
        <v>2016</v>
      </c>
      <c r="E1512">
        <f>MONTH(C1512)</f>
        <v>1</v>
      </c>
      <c r="F1512" t="str">
        <f>TEXT(Table1[[#This Row],[Order Date]],"mmm")</f>
        <v>Jan</v>
      </c>
      <c r="G1512" t="str">
        <f>TEXT(Table1[[#This Row],[Order Date]],"ddd")</f>
        <v>Sun</v>
      </c>
      <c r="H1512" s="1">
        <v>42374</v>
      </c>
      <c r="I1512" t="s">
        <v>185</v>
      </c>
      <c r="J1512" t="s">
        <v>1957</v>
      </c>
      <c r="K1512" t="s">
        <v>1958</v>
      </c>
      <c r="L1512" t="s">
        <v>25</v>
      </c>
      <c r="M1512" t="s">
        <v>26</v>
      </c>
      <c r="N1512" t="s">
        <v>41</v>
      </c>
      <c r="O1512" t="s">
        <v>42</v>
      </c>
      <c r="P1512">
        <v>90045</v>
      </c>
      <c r="Q1512" t="s">
        <v>43</v>
      </c>
      <c r="R1512" t="s">
        <v>5066</v>
      </c>
      <c r="S1512" t="s">
        <v>45</v>
      </c>
      <c r="T1512" t="s">
        <v>58</v>
      </c>
      <c r="U1512" t="s">
        <v>5067</v>
      </c>
      <c r="V1512" s="3">
        <v>114.46</v>
      </c>
      <c r="W1512">
        <v>2</v>
      </c>
      <c r="X1512" s="2">
        <v>0</v>
      </c>
      <c r="Y1512" s="13">
        <v>28.614999999999998</v>
      </c>
      <c r="Z1512" s="2">
        <f>Y1512/V1512</f>
        <v>0.25</v>
      </c>
    </row>
    <row r="1513" spans="1:26" x14ac:dyDescent="0.25">
      <c r="A1513">
        <v>3075</v>
      </c>
      <c r="B1513" t="s">
        <v>6107</v>
      </c>
      <c r="C1513" s="1">
        <v>42280</v>
      </c>
      <c r="D1513">
        <f>YEAR(C1513)</f>
        <v>2015</v>
      </c>
      <c r="E1513">
        <f>MONTH(C1513)</f>
        <v>10</v>
      </c>
      <c r="F1513" t="str">
        <f>TEXT(Table1[[#This Row],[Order Date]],"mmm")</f>
        <v>Oct</v>
      </c>
      <c r="G1513" t="str">
        <f>TEXT(Table1[[#This Row],[Order Date]],"ddd")</f>
        <v>Sat</v>
      </c>
      <c r="H1513" s="1">
        <v>42285</v>
      </c>
      <c r="I1513" t="s">
        <v>49</v>
      </c>
      <c r="J1513" t="s">
        <v>798</v>
      </c>
      <c r="K1513" t="s">
        <v>799</v>
      </c>
      <c r="L1513" t="s">
        <v>25</v>
      </c>
      <c r="M1513" t="s">
        <v>26</v>
      </c>
      <c r="N1513" t="s">
        <v>41</v>
      </c>
      <c r="O1513" t="s">
        <v>42</v>
      </c>
      <c r="P1513">
        <v>90032</v>
      </c>
      <c r="Q1513" t="s">
        <v>43</v>
      </c>
      <c r="R1513" t="s">
        <v>2426</v>
      </c>
      <c r="S1513" t="s">
        <v>31</v>
      </c>
      <c r="T1513" t="s">
        <v>32</v>
      </c>
      <c r="U1513" t="s">
        <v>2427</v>
      </c>
      <c r="V1513" s="3">
        <v>120.666</v>
      </c>
      <c r="W1513">
        <v>2</v>
      </c>
      <c r="X1513" s="2">
        <v>0.15</v>
      </c>
      <c r="Y1513" s="13">
        <v>18.454799999999999</v>
      </c>
      <c r="Z1513" s="2">
        <f>Y1513/V1513</f>
        <v>0.15294117647058822</v>
      </c>
    </row>
    <row r="1514" spans="1:26" x14ac:dyDescent="0.25">
      <c r="A1514">
        <v>3076</v>
      </c>
      <c r="B1514" t="s">
        <v>6108</v>
      </c>
      <c r="C1514" s="1">
        <v>41840</v>
      </c>
      <c r="D1514">
        <f>YEAR(C1514)</f>
        <v>2014</v>
      </c>
      <c r="E1514">
        <f>MONTH(C1514)</f>
        <v>7</v>
      </c>
      <c r="F1514" t="str">
        <f>TEXT(Table1[[#This Row],[Order Date]],"mmm")</f>
        <v>Jul</v>
      </c>
      <c r="G1514" t="str">
        <f>TEXT(Table1[[#This Row],[Order Date]],"ddd")</f>
        <v>Sun</v>
      </c>
      <c r="H1514" s="1">
        <v>41844</v>
      </c>
      <c r="I1514" t="s">
        <v>49</v>
      </c>
      <c r="J1514" t="s">
        <v>3721</v>
      </c>
      <c r="K1514" t="s">
        <v>3722</v>
      </c>
      <c r="L1514" t="s">
        <v>101</v>
      </c>
      <c r="M1514" t="s">
        <v>26</v>
      </c>
      <c r="N1514" t="s">
        <v>808</v>
      </c>
      <c r="O1514" t="s">
        <v>103</v>
      </c>
      <c r="P1514">
        <v>75217</v>
      </c>
      <c r="Q1514" t="s">
        <v>104</v>
      </c>
      <c r="R1514" t="s">
        <v>1499</v>
      </c>
      <c r="S1514" t="s">
        <v>45</v>
      </c>
      <c r="T1514" t="s">
        <v>58</v>
      </c>
      <c r="U1514" t="s">
        <v>1500</v>
      </c>
      <c r="V1514" s="3">
        <v>342.86399999999998</v>
      </c>
      <c r="W1514">
        <v>3</v>
      </c>
      <c r="X1514" s="2">
        <v>0.2</v>
      </c>
      <c r="Y1514" s="13">
        <v>38.572200000000002</v>
      </c>
      <c r="Z1514" s="2">
        <f>Y1514/V1514</f>
        <v>0.11250000000000002</v>
      </c>
    </row>
    <row r="1515" spans="1:26" x14ac:dyDescent="0.25">
      <c r="A1515">
        <v>3079</v>
      </c>
      <c r="B1515" t="s">
        <v>6109</v>
      </c>
      <c r="C1515" s="1">
        <v>41780</v>
      </c>
      <c r="D1515">
        <f>YEAR(C1515)</f>
        <v>2014</v>
      </c>
      <c r="E1515">
        <f>MONTH(C1515)</f>
        <v>5</v>
      </c>
      <c r="F1515" t="str">
        <f>TEXT(Table1[[#This Row],[Order Date]],"mmm")</f>
        <v>May</v>
      </c>
      <c r="G1515" t="str">
        <f>TEXT(Table1[[#This Row],[Order Date]],"ddd")</f>
        <v>Wed</v>
      </c>
      <c r="H1515" s="1">
        <v>41784</v>
      </c>
      <c r="I1515" t="s">
        <v>49</v>
      </c>
      <c r="J1515" t="s">
        <v>3317</v>
      </c>
      <c r="K1515" t="s">
        <v>3318</v>
      </c>
      <c r="L1515" t="s">
        <v>101</v>
      </c>
      <c r="M1515" t="s">
        <v>26</v>
      </c>
      <c r="N1515" t="s">
        <v>941</v>
      </c>
      <c r="O1515" t="s">
        <v>42</v>
      </c>
      <c r="P1515">
        <v>92037</v>
      </c>
      <c r="Q1515" t="s">
        <v>43</v>
      </c>
      <c r="R1515" t="s">
        <v>763</v>
      </c>
      <c r="S1515" t="s">
        <v>45</v>
      </c>
      <c r="T1515" t="s">
        <v>67</v>
      </c>
      <c r="U1515" t="s">
        <v>764</v>
      </c>
      <c r="V1515" s="3">
        <v>31.84</v>
      </c>
      <c r="W1515">
        <v>8</v>
      </c>
      <c r="X1515" s="2">
        <v>0</v>
      </c>
      <c r="Y1515" s="13">
        <v>10.507199999999999</v>
      </c>
      <c r="Z1515" s="2">
        <f>Y1515/V1515</f>
        <v>0.32999999999999996</v>
      </c>
    </row>
    <row r="1516" spans="1:26" x14ac:dyDescent="0.25">
      <c r="A1516">
        <v>3080</v>
      </c>
      <c r="B1516" t="s">
        <v>6110</v>
      </c>
      <c r="C1516" s="1">
        <v>42982</v>
      </c>
      <c r="D1516">
        <f>YEAR(C1516)</f>
        <v>2017</v>
      </c>
      <c r="E1516">
        <f>MONTH(C1516)</f>
        <v>9</v>
      </c>
      <c r="F1516" t="str">
        <f>TEXT(Table1[[#This Row],[Order Date]],"mmm")</f>
        <v>Sep</v>
      </c>
      <c r="G1516" t="str">
        <f>TEXT(Table1[[#This Row],[Order Date]],"ddd")</f>
        <v>Mon</v>
      </c>
      <c r="H1516" s="1">
        <v>42983</v>
      </c>
      <c r="I1516" t="s">
        <v>185</v>
      </c>
      <c r="J1516" t="s">
        <v>6111</v>
      </c>
      <c r="K1516" t="s">
        <v>6112</v>
      </c>
      <c r="L1516" t="s">
        <v>101</v>
      </c>
      <c r="M1516" t="s">
        <v>26</v>
      </c>
      <c r="N1516" t="s">
        <v>5957</v>
      </c>
      <c r="O1516" t="s">
        <v>42</v>
      </c>
      <c r="P1516">
        <v>92307</v>
      </c>
      <c r="Q1516" t="s">
        <v>43</v>
      </c>
      <c r="R1516" t="s">
        <v>2237</v>
      </c>
      <c r="S1516" t="s">
        <v>45</v>
      </c>
      <c r="T1516" t="s">
        <v>89</v>
      </c>
      <c r="U1516" t="s">
        <v>2238</v>
      </c>
      <c r="V1516" s="3">
        <v>12.96</v>
      </c>
      <c r="W1516">
        <v>2</v>
      </c>
      <c r="X1516" s="2">
        <v>0</v>
      </c>
      <c r="Y1516" s="13">
        <v>6.2207999999999997</v>
      </c>
      <c r="Z1516" s="2">
        <f>Y1516/V1516</f>
        <v>0.47999999999999993</v>
      </c>
    </row>
    <row r="1517" spans="1:26" x14ac:dyDescent="0.25">
      <c r="A1517">
        <v>3082</v>
      </c>
      <c r="B1517" t="s">
        <v>6113</v>
      </c>
      <c r="C1517" s="1">
        <v>42882</v>
      </c>
      <c r="D1517">
        <f>YEAR(C1517)</f>
        <v>2017</v>
      </c>
      <c r="E1517">
        <f>MONTH(C1517)</f>
        <v>5</v>
      </c>
      <c r="F1517" t="str">
        <f>TEXT(Table1[[#This Row],[Order Date]],"mmm")</f>
        <v>May</v>
      </c>
      <c r="G1517" t="str">
        <f>TEXT(Table1[[#This Row],[Order Date]],"ddd")</f>
        <v>Sat</v>
      </c>
      <c r="H1517" s="1">
        <v>42888</v>
      </c>
      <c r="I1517" t="s">
        <v>49</v>
      </c>
      <c r="J1517" t="s">
        <v>924</v>
      </c>
      <c r="K1517" t="s">
        <v>925</v>
      </c>
      <c r="L1517" t="s">
        <v>101</v>
      </c>
      <c r="M1517" t="s">
        <v>26</v>
      </c>
      <c r="N1517" t="s">
        <v>1456</v>
      </c>
      <c r="O1517" t="s">
        <v>28</v>
      </c>
      <c r="P1517">
        <v>40214</v>
      </c>
      <c r="Q1517" t="s">
        <v>29</v>
      </c>
      <c r="R1517" t="s">
        <v>2703</v>
      </c>
      <c r="S1517" t="s">
        <v>45</v>
      </c>
      <c r="T1517" t="s">
        <v>74</v>
      </c>
      <c r="U1517" t="s">
        <v>2704</v>
      </c>
      <c r="V1517" s="3">
        <v>58.34</v>
      </c>
      <c r="W1517">
        <v>2</v>
      </c>
      <c r="X1517" s="2">
        <v>0</v>
      </c>
      <c r="Y1517" s="13">
        <v>28.0032</v>
      </c>
      <c r="Z1517" s="2">
        <f>Y1517/V1517</f>
        <v>0.48</v>
      </c>
    </row>
    <row r="1518" spans="1:26" x14ac:dyDescent="0.25">
      <c r="A1518">
        <v>3084</v>
      </c>
      <c r="B1518" t="s">
        <v>6114</v>
      </c>
      <c r="C1518" s="1">
        <v>41667</v>
      </c>
      <c r="D1518">
        <f>YEAR(C1518)</f>
        <v>2014</v>
      </c>
      <c r="E1518">
        <f>MONTH(C1518)</f>
        <v>1</v>
      </c>
      <c r="F1518" t="str">
        <f>TEXT(Table1[[#This Row],[Order Date]],"mmm")</f>
        <v>Jan</v>
      </c>
      <c r="G1518" t="str">
        <f>TEXT(Table1[[#This Row],[Order Date]],"ddd")</f>
        <v>Tue</v>
      </c>
      <c r="H1518" s="1">
        <v>41673</v>
      </c>
      <c r="I1518" t="s">
        <v>49</v>
      </c>
      <c r="J1518" t="s">
        <v>1783</v>
      </c>
      <c r="K1518" t="s">
        <v>1784</v>
      </c>
      <c r="L1518" t="s">
        <v>25</v>
      </c>
      <c r="M1518" t="s">
        <v>26</v>
      </c>
      <c r="N1518" t="s">
        <v>263</v>
      </c>
      <c r="O1518" t="s">
        <v>264</v>
      </c>
      <c r="P1518">
        <v>10024</v>
      </c>
      <c r="Q1518" t="s">
        <v>145</v>
      </c>
      <c r="R1518" t="s">
        <v>787</v>
      </c>
      <c r="S1518" t="s">
        <v>45</v>
      </c>
      <c r="T1518" t="s">
        <v>74</v>
      </c>
      <c r="U1518" t="s">
        <v>788</v>
      </c>
      <c r="V1518" s="3">
        <v>3.9279999999999999</v>
      </c>
      <c r="W1518">
        <v>1</v>
      </c>
      <c r="X1518" s="2">
        <v>0.2</v>
      </c>
      <c r="Y1518" s="13">
        <v>1.3257000000000001</v>
      </c>
      <c r="Z1518" s="2">
        <f>Y1518/V1518</f>
        <v>0.33750000000000002</v>
      </c>
    </row>
    <row r="1519" spans="1:26" x14ac:dyDescent="0.25">
      <c r="A1519">
        <v>3085</v>
      </c>
      <c r="B1519" t="s">
        <v>6115</v>
      </c>
      <c r="C1519" s="1">
        <v>42775</v>
      </c>
      <c r="D1519">
        <f>YEAR(C1519)</f>
        <v>2017</v>
      </c>
      <c r="E1519">
        <f>MONTH(C1519)</f>
        <v>2</v>
      </c>
      <c r="F1519" t="str">
        <f>TEXT(Table1[[#This Row],[Order Date]],"mmm")</f>
        <v>Feb</v>
      </c>
      <c r="G1519" t="str">
        <f>TEXT(Table1[[#This Row],[Order Date]],"ddd")</f>
        <v>Thu</v>
      </c>
      <c r="H1519" s="1">
        <v>42780</v>
      </c>
      <c r="I1519" t="s">
        <v>49</v>
      </c>
      <c r="J1519" t="s">
        <v>5125</v>
      </c>
      <c r="K1519" t="s">
        <v>5126</v>
      </c>
      <c r="L1519" t="s">
        <v>25</v>
      </c>
      <c r="M1519" t="s">
        <v>26</v>
      </c>
      <c r="N1519" t="s">
        <v>181</v>
      </c>
      <c r="O1519" t="s">
        <v>103</v>
      </c>
      <c r="P1519">
        <v>77070</v>
      </c>
      <c r="Q1519" t="s">
        <v>104</v>
      </c>
      <c r="R1519" t="s">
        <v>1494</v>
      </c>
      <c r="S1519" t="s">
        <v>45</v>
      </c>
      <c r="T1519" t="s">
        <v>74</v>
      </c>
      <c r="U1519" t="s">
        <v>1495</v>
      </c>
      <c r="V1519" s="3">
        <v>252.78399999999999</v>
      </c>
      <c r="W1519">
        <v>4</v>
      </c>
      <c r="X1519" s="2">
        <v>0.8</v>
      </c>
      <c r="Y1519" s="13">
        <v>-417.09359999999998</v>
      </c>
      <c r="Z1519" s="2">
        <f>Y1519/V1519</f>
        <v>-1.65</v>
      </c>
    </row>
    <row r="1520" spans="1:26" x14ac:dyDescent="0.25">
      <c r="A1520">
        <v>3089</v>
      </c>
      <c r="B1520" t="s">
        <v>6116</v>
      </c>
      <c r="C1520" s="1">
        <v>42825</v>
      </c>
      <c r="D1520">
        <f>YEAR(C1520)</f>
        <v>2017</v>
      </c>
      <c r="E1520">
        <f>MONTH(C1520)</f>
        <v>3</v>
      </c>
      <c r="F1520" t="str">
        <f>TEXT(Table1[[#This Row],[Order Date]],"mmm")</f>
        <v>Mar</v>
      </c>
      <c r="G1520" t="str">
        <f>TEXT(Table1[[#This Row],[Order Date]],"ddd")</f>
        <v>Fri</v>
      </c>
      <c r="H1520" s="1">
        <v>42827</v>
      </c>
      <c r="I1520" t="s">
        <v>22</v>
      </c>
      <c r="J1520" t="s">
        <v>5461</v>
      </c>
      <c r="K1520" t="s">
        <v>5462</v>
      </c>
      <c r="L1520" t="s">
        <v>101</v>
      </c>
      <c r="M1520" t="s">
        <v>26</v>
      </c>
      <c r="N1520" t="s">
        <v>27</v>
      </c>
      <c r="O1520" t="s">
        <v>28</v>
      </c>
      <c r="P1520">
        <v>42420</v>
      </c>
      <c r="Q1520" t="s">
        <v>29</v>
      </c>
      <c r="R1520" t="s">
        <v>4370</v>
      </c>
      <c r="S1520" t="s">
        <v>31</v>
      </c>
      <c r="T1520" t="s">
        <v>64</v>
      </c>
      <c r="U1520" t="s">
        <v>4371</v>
      </c>
      <c r="V1520" s="3">
        <v>61</v>
      </c>
      <c r="W1520">
        <v>5</v>
      </c>
      <c r="X1520" s="2">
        <v>0</v>
      </c>
      <c r="Y1520" s="13">
        <v>25.62</v>
      </c>
      <c r="Z1520" s="2">
        <f>Y1520/V1520</f>
        <v>0.42000000000000004</v>
      </c>
    </row>
    <row r="1521" spans="1:26" x14ac:dyDescent="0.25">
      <c r="A1521">
        <v>3091</v>
      </c>
      <c r="B1521" t="s">
        <v>6119</v>
      </c>
      <c r="C1521" s="1">
        <v>42432</v>
      </c>
      <c r="D1521">
        <f>YEAR(C1521)</f>
        <v>2016</v>
      </c>
      <c r="E1521">
        <f>MONTH(C1521)</f>
        <v>3</v>
      </c>
      <c r="F1521" t="str">
        <f>TEXT(Table1[[#This Row],[Order Date]],"mmm")</f>
        <v>Mar</v>
      </c>
      <c r="G1521" t="str">
        <f>TEXT(Table1[[#This Row],[Order Date]],"ddd")</f>
        <v>Thu</v>
      </c>
      <c r="H1521" s="1">
        <v>42437</v>
      </c>
      <c r="I1521" t="s">
        <v>49</v>
      </c>
      <c r="J1521" t="s">
        <v>61</v>
      </c>
      <c r="K1521" t="s">
        <v>62</v>
      </c>
      <c r="L1521" t="s">
        <v>25</v>
      </c>
      <c r="M1521" t="s">
        <v>26</v>
      </c>
      <c r="N1521" t="s">
        <v>600</v>
      </c>
      <c r="O1521" t="s">
        <v>242</v>
      </c>
      <c r="P1521">
        <v>19711</v>
      </c>
      <c r="Q1521" t="s">
        <v>145</v>
      </c>
      <c r="R1521" t="s">
        <v>2552</v>
      </c>
      <c r="S1521" t="s">
        <v>45</v>
      </c>
      <c r="T1521" t="s">
        <v>74</v>
      </c>
      <c r="U1521" t="s">
        <v>2553</v>
      </c>
      <c r="V1521" s="3">
        <v>447.86</v>
      </c>
      <c r="W1521">
        <v>7</v>
      </c>
      <c r="X1521" s="2">
        <v>0</v>
      </c>
      <c r="Y1521" s="13">
        <v>219.45140000000001</v>
      </c>
      <c r="Z1521" s="2">
        <f>Y1521/V1521</f>
        <v>0.49</v>
      </c>
    </row>
    <row r="1522" spans="1:26" x14ac:dyDescent="0.25">
      <c r="A1522">
        <v>3094</v>
      </c>
      <c r="B1522" t="s">
        <v>6122</v>
      </c>
      <c r="C1522" s="1">
        <v>42239</v>
      </c>
      <c r="D1522">
        <f>YEAR(C1522)</f>
        <v>2015</v>
      </c>
      <c r="E1522">
        <f>MONTH(C1522)</f>
        <v>8</v>
      </c>
      <c r="F1522" t="str">
        <f>TEXT(Table1[[#This Row],[Order Date]],"mmm")</f>
        <v>Aug</v>
      </c>
      <c r="G1522" t="str">
        <f>TEXT(Table1[[#This Row],[Order Date]],"ddd")</f>
        <v>Sun</v>
      </c>
      <c r="H1522" s="1">
        <v>42239</v>
      </c>
      <c r="I1522" t="s">
        <v>1276</v>
      </c>
      <c r="J1522" t="s">
        <v>1228</v>
      </c>
      <c r="K1522" t="s">
        <v>1229</v>
      </c>
      <c r="L1522" t="s">
        <v>25</v>
      </c>
      <c r="M1522" t="s">
        <v>26</v>
      </c>
      <c r="N1522" t="s">
        <v>6123</v>
      </c>
      <c r="O1522" t="s">
        <v>208</v>
      </c>
      <c r="P1522">
        <v>60440</v>
      </c>
      <c r="Q1522" t="s">
        <v>104</v>
      </c>
      <c r="R1522" t="s">
        <v>2136</v>
      </c>
      <c r="S1522" t="s">
        <v>45</v>
      </c>
      <c r="T1522" t="s">
        <v>572</v>
      </c>
      <c r="U1522" t="s">
        <v>2137</v>
      </c>
      <c r="V1522" s="3">
        <v>31.68</v>
      </c>
      <c r="W1522">
        <v>4</v>
      </c>
      <c r="X1522" s="2">
        <v>0.2</v>
      </c>
      <c r="Y1522" s="13">
        <v>2.7719999999999998</v>
      </c>
      <c r="Z1522" s="2">
        <f>Y1522/V1522</f>
        <v>8.7499999999999994E-2</v>
      </c>
    </row>
    <row r="1523" spans="1:26" x14ac:dyDescent="0.25">
      <c r="A1523">
        <v>3098</v>
      </c>
      <c r="B1523" t="s">
        <v>6124</v>
      </c>
      <c r="C1523" s="1">
        <v>42852</v>
      </c>
      <c r="D1523">
        <f>YEAR(C1523)</f>
        <v>2017</v>
      </c>
      <c r="E1523">
        <f>MONTH(C1523)</f>
        <v>4</v>
      </c>
      <c r="F1523" t="str">
        <f>TEXT(Table1[[#This Row],[Order Date]],"mmm")</f>
        <v>Apr</v>
      </c>
      <c r="G1523" t="str">
        <f>TEXT(Table1[[#This Row],[Order Date]],"ddd")</f>
        <v>Thu</v>
      </c>
      <c r="H1523" s="1">
        <v>42856</v>
      </c>
      <c r="I1523" t="s">
        <v>49</v>
      </c>
      <c r="J1523" t="s">
        <v>474</v>
      </c>
      <c r="K1523" t="s">
        <v>475</v>
      </c>
      <c r="L1523" t="s">
        <v>40</v>
      </c>
      <c r="M1523" t="s">
        <v>26</v>
      </c>
      <c r="N1523" t="s">
        <v>102</v>
      </c>
      <c r="O1523" t="s">
        <v>103</v>
      </c>
      <c r="P1523">
        <v>76106</v>
      </c>
      <c r="Q1523" t="s">
        <v>104</v>
      </c>
      <c r="R1523" t="s">
        <v>1261</v>
      </c>
      <c r="S1523" t="s">
        <v>45</v>
      </c>
      <c r="T1523" t="s">
        <v>46</v>
      </c>
      <c r="U1523" t="s">
        <v>1262</v>
      </c>
      <c r="V1523" s="3">
        <v>33.119999999999997</v>
      </c>
      <c r="W1523">
        <v>4</v>
      </c>
      <c r="X1523" s="2">
        <v>0.2</v>
      </c>
      <c r="Y1523" s="13">
        <v>11.592000000000001</v>
      </c>
      <c r="Z1523" s="2">
        <f>Y1523/V1523</f>
        <v>0.35000000000000003</v>
      </c>
    </row>
    <row r="1524" spans="1:26" x14ac:dyDescent="0.25">
      <c r="A1524">
        <v>3102</v>
      </c>
      <c r="B1524" t="s">
        <v>6125</v>
      </c>
      <c r="C1524" s="1">
        <v>43091</v>
      </c>
      <c r="D1524">
        <f>YEAR(C1524)</f>
        <v>2017</v>
      </c>
      <c r="E1524">
        <f>MONTH(C1524)</f>
        <v>12</v>
      </c>
      <c r="F1524" t="str">
        <f>TEXT(Table1[[#This Row],[Order Date]],"mmm")</f>
        <v>Dec</v>
      </c>
      <c r="G1524" t="str">
        <f>TEXT(Table1[[#This Row],[Order Date]],"ddd")</f>
        <v>Fri</v>
      </c>
      <c r="H1524" s="1">
        <v>43096</v>
      </c>
      <c r="I1524" t="s">
        <v>22</v>
      </c>
      <c r="J1524" t="s">
        <v>6126</v>
      </c>
      <c r="K1524" t="s">
        <v>6127</v>
      </c>
      <c r="L1524" t="s">
        <v>40</v>
      </c>
      <c r="M1524" t="s">
        <v>26</v>
      </c>
      <c r="N1524" t="s">
        <v>3492</v>
      </c>
      <c r="O1524" t="s">
        <v>1386</v>
      </c>
      <c r="P1524">
        <v>2908</v>
      </c>
      <c r="Q1524" t="s">
        <v>145</v>
      </c>
      <c r="R1524" t="s">
        <v>1578</v>
      </c>
      <c r="S1524" t="s">
        <v>45</v>
      </c>
      <c r="T1524" t="s">
        <v>572</v>
      </c>
      <c r="U1524" t="s">
        <v>1579</v>
      </c>
      <c r="V1524" s="3">
        <v>695.16</v>
      </c>
      <c r="W1524">
        <v>6</v>
      </c>
      <c r="X1524" s="2">
        <v>0</v>
      </c>
      <c r="Y1524" s="13">
        <v>34.758000000000003</v>
      </c>
      <c r="Z1524" s="2">
        <f>Y1524/V1524</f>
        <v>0.05</v>
      </c>
    </row>
    <row r="1525" spans="1:26" x14ac:dyDescent="0.25">
      <c r="A1525">
        <v>3104</v>
      </c>
      <c r="B1525" t="s">
        <v>6130</v>
      </c>
      <c r="C1525" s="1">
        <v>42712</v>
      </c>
      <c r="D1525">
        <f>YEAR(C1525)</f>
        <v>2016</v>
      </c>
      <c r="E1525">
        <f>MONTH(C1525)</f>
        <v>12</v>
      </c>
      <c r="F1525" t="str">
        <f>TEXT(Table1[[#This Row],[Order Date]],"mmm")</f>
        <v>Dec</v>
      </c>
      <c r="G1525" t="str">
        <f>TEXT(Table1[[#This Row],[Order Date]],"ddd")</f>
        <v>Thu</v>
      </c>
      <c r="H1525" s="1">
        <v>42716</v>
      </c>
      <c r="I1525" t="s">
        <v>49</v>
      </c>
      <c r="J1525" t="s">
        <v>5767</v>
      </c>
      <c r="K1525" t="s">
        <v>5768</v>
      </c>
      <c r="L1525" t="s">
        <v>101</v>
      </c>
      <c r="M1525" t="s">
        <v>26</v>
      </c>
      <c r="N1525" t="s">
        <v>490</v>
      </c>
      <c r="O1525" t="s">
        <v>491</v>
      </c>
      <c r="P1525">
        <v>43229</v>
      </c>
      <c r="Q1525" t="s">
        <v>145</v>
      </c>
      <c r="R1525" t="s">
        <v>6131</v>
      </c>
      <c r="S1525" t="s">
        <v>45</v>
      </c>
      <c r="T1525" t="s">
        <v>74</v>
      </c>
      <c r="U1525" t="s">
        <v>6132</v>
      </c>
      <c r="V1525" s="3">
        <v>12.957000000000001</v>
      </c>
      <c r="W1525">
        <v>7</v>
      </c>
      <c r="X1525" s="2">
        <v>0.7</v>
      </c>
      <c r="Y1525" s="13">
        <v>-9.5017999999999994</v>
      </c>
      <c r="Z1525" s="2">
        <f>Y1525/V1525</f>
        <v>-0.73333333333333328</v>
      </c>
    </row>
    <row r="1526" spans="1:26" x14ac:dyDescent="0.25">
      <c r="A1526">
        <v>3105</v>
      </c>
      <c r="B1526" t="s">
        <v>6133</v>
      </c>
      <c r="C1526" s="1">
        <v>42817</v>
      </c>
      <c r="D1526">
        <f>YEAR(C1526)</f>
        <v>2017</v>
      </c>
      <c r="E1526">
        <f>MONTH(C1526)</f>
        <v>3</v>
      </c>
      <c r="F1526" t="str">
        <f>TEXT(Table1[[#This Row],[Order Date]],"mmm")</f>
        <v>Mar</v>
      </c>
      <c r="G1526" t="str">
        <f>TEXT(Table1[[#This Row],[Order Date]],"ddd")</f>
        <v>Thu</v>
      </c>
      <c r="H1526" s="1">
        <v>42823</v>
      </c>
      <c r="I1526" t="s">
        <v>49</v>
      </c>
      <c r="J1526" t="s">
        <v>6134</v>
      </c>
      <c r="K1526" t="s">
        <v>6135</v>
      </c>
      <c r="L1526" t="s">
        <v>25</v>
      </c>
      <c r="M1526" t="s">
        <v>26</v>
      </c>
      <c r="N1526" t="s">
        <v>263</v>
      </c>
      <c r="O1526" t="s">
        <v>264</v>
      </c>
      <c r="P1526">
        <v>10024</v>
      </c>
      <c r="Q1526" t="s">
        <v>145</v>
      </c>
      <c r="R1526" t="s">
        <v>6136</v>
      </c>
      <c r="S1526" t="s">
        <v>45</v>
      </c>
      <c r="T1526" t="s">
        <v>89</v>
      </c>
      <c r="U1526" t="s">
        <v>6137</v>
      </c>
      <c r="V1526" s="3">
        <v>25.68</v>
      </c>
      <c r="W1526">
        <v>6</v>
      </c>
      <c r="X1526" s="2">
        <v>0</v>
      </c>
      <c r="Y1526" s="13">
        <v>11.555999999999999</v>
      </c>
      <c r="Z1526" s="2">
        <f>Y1526/V1526</f>
        <v>0.44999999999999996</v>
      </c>
    </row>
    <row r="1527" spans="1:26" x14ac:dyDescent="0.25">
      <c r="A1527">
        <v>3106</v>
      </c>
      <c r="B1527" t="s">
        <v>6138</v>
      </c>
      <c r="C1527" s="1">
        <v>42576</v>
      </c>
      <c r="D1527">
        <f>YEAR(C1527)</f>
        <v>2016</v>
      </c>
      <c r="E1527">
        <f>MONTH(C1527)</f>
        <v>7</v>
      </c>
      <c r="F1527" t="str">
        <f>TEXT(Table1[[#This Row],[Order Date]],"mmm")</f>
        <v>Jul</v>
      </c>
      <c r="G1527" t="str">
        <f>TEXT(Table1[[#This Row],[Order Date]],"ddd")</f>
        <v>Mon</v>
      </c>
      <c r="H1527" s="1">
        <v>42580</v>
      </c>
      <c r="I1527" t="s">
        <v>49</v>
      </c>
      <c r="J1527" t="s">
        <v>1486</v>
      </c>
      <c r="K1527" t="s">
        <v>1487</v>
      </c>
      <c r="L1527" t="s">
        <v>40</v>
      </c>
      <c r="M1527" t="s">
        <v>26</v>
      </c>
      <c r="N1527" t="s">
        <v>181</v>
      </c>
      <c r="O1527" t="s">
        <v>103</v>
      </c>
      <c r="P1527">
        <v>77070</v>
      </c>
      <c r="Q1527" t="s">
        <v>104</v>
      </c>
      <c r="R1527" t="s">
        <v>1990</v>
      </c>
      <c r="S1527" t="s">
        <v>45</v>
      </c>
      <c r="T1527" t="s">
        <v>46</v>
      </c>
      <c r="U1527" t="s">
        <v>1991</v>
      </c>
      <c r="V1527" s="3">
        <v>15.712</v>
      </c>
      <c r="W1527">
        <v>4</v>
      </c>
      <c r="X1527" s="2">
        <v>0.2</v>
      </c>
      <c r="Y1527" s="13">
        <v>5.6955999999999998</v>
      </c>
      <c r="Z1527" s="2">
        <f>Y1527/V1527</f>
        <v>0.36249999999999999</v>
      </c>
    </row>
    <row r="1528" spans="1:26" x14ac:dyDescent="0.25">
      <c r="A1528">
        <v>3107</v>
      </c>
      <c r="B1528" t="s">
        <v>6139</v>
      </c>
      <c r="C1528" s="1">
        <v>42926</v>
      </c>
      <c r="D1528">
        <f>YEAR(C1528)</f>
        <v>2017</v>
      </c>
      <c r="E1528">
        <f>MONTH(C1528)</f>
        <v>7</v>
      </c>
      <c r="F1528" t="str">
        <f>TEXT(Table1[[#This Row],[Order Date]],"mmm")</f>
        <v>Jul</v>
      </c>
      <c r="G1528" t="str">
        <f>TEXT(Table1[[#This Row],[Order Date]],"ddd")</f>
        <v>Mon</v>
      </c>
      <c r="H1528" s="1">
        <v>42930</v>
      </c>
      <c r="I1528" t="s">
        <v>49</v>
      </c>
      <c r="J1528" t="s">
        <v>3580</v>
      </c>
      <c r="K1528" t="s">
        <v>3581</v>
      </c>
      <c r="L1528" t="s">
        <v>101</v>
      </c>
      <c r="M1528" t="s">
        <v>26</v>
      </c>
      <c r="N1528" t="s">
        <v>449</v>
      </c>
      <c r="O1528" t="s">
        <v>208</v>
      </c>
      <c r="P1528">
        <v>60505</v>
      </c>
      <c r="Q1528" t="s">
        <v>104</v>
      </c>
      <c r="R1528" t="s">
        <v>3150</v>
      </c>
      <c r="S1528" t="s">
        <v>45</v>
      </c>
      <c r="T1528" t="s">
        <v>58</v>
      </c>
      <c r="U1528" t="s">
        <v>3151</v>
      </c>
      <c r="V1528" s="3">
        <v>298.464</v>
      </c>
      <c r="W1528">
        <v>6</v>
      </c>
      <c r="X1528" s="2">
        <v>0.2</v>
      </c>
      <c r="Y1528" s="13">
        <v>26.115600000000001</v>
      </c>
      <c r="Z1528" s="2">
        <f>Y1528/V1528</f>
        <v>8.7500000000000008E-2</v>
      </c>
    </row>
    <row r="1529" spans="1:26" x14ac:dyDescent="0.25">
      <c r="A1529">
        <v>3113</v>
      </c>
      <c r="B1529" t="s">
        <v>6142</v>
      </c>
      <c r="C1529" s="1">
        <v>42605</v>
      </c>
      <c r="D1529">
        <f>YEAR(C1529)</f>
        <v>2016</v>
      </c>
      <c r="E1529">
        <f>MONTH(C1529)</f>
        <v>8</v>
      </c>
      <c r="F1529" t="str">
        <f>TEXT(Table1[[#This Row],[Order Date]],"mmm")</f>
        <v>Aug</v>
      </c>
      <c r="G1529" t="str">
        <f>TEXT(Table1[[#This Row],[Order Date]],"ddd")</f>
        <v>Tue</v>
      </c>
      <c r="H1529" s="1">
        <v>42612</v>
      </c>
      <c r="I1529" t="s">
        <v>49</v>
      </c>
      <c r="J1529" t="s">
        <v>3886</v>
      </c>
      <c r="K1529" t="s">
        <v>3887</v>
      </c>
      <c r="L1529" t="s">
        <v>25</v>
      </c>
      <c r="M1529" t="s">
        <v>26</v>
      </c>
      <c r="N1529" t="s">
        <v>94</v>
      </c>
      <c r="O1529" t="s">
        <v>95</v>
      </c>
      <c r="P1529">
        <v>98105</v>
      </c>
      <c r="Q1529" t="s">
        <v>43</v>
      </c>
      <c r="R1529" t="s">
        <v>6143</v>
      </c>
      <c r="S1529" t="s">
        <v>70</v>
      </c>
      <c r="T1529" t="s">
        <v>675</v>
      </c>
      <c r="U1529" t="s">
        <v>6144</v>
      </c>
      <c r="V1529" s="3">
        <v>837.6</v>
      </c>
      <c r="W1529">
        <v>3</v>
      </c>
      <c r="X1529" s="2">
        <v>0.2</v>
      </c>
      <c r="Y1529" s="13">
        <v>62.82</v>
      </c>
      <c r="Z1529" s="2">
        <f>Y1529/V1529</f>
        <v>7.4999999999999997E-2</v>
      </c>
    </row>
    <row r="1530" spans="1:26" x14ac:dyDescent="0.25">
      <c r="A1530">
        <v>3119</v>
      </c>
      <c r="B1530" t="s">
        <v>6145</v>
      </c>
      <c r="C1530" s="1">
        <v>42166</v>
      </c>
      <c r="D1530">
        <f>YEAR(C1530)</f>
        <v>2015</v>
      </c>
      <c r="E1530">
        <f>MONTH(C1530)</f>
        <v>6</v>
      </c>
      <c r="F1530" t="str">
        <f>TEXT(Table1[[#This Row],[Order Date]],"mmm")</f>
        <v>Jun</v>
      </c>
      <c r="G1530" t="str">
        <f>TEXT(Table1[[#This Row],[Order Date]],"ddd")</f>
        <v>Thu</v>
      </c>
      <c r="H1530" s="1">
        <v>42167</v>
      </c>
      <c r="I1530" t="s">
        <v>185</v>
      </c>
      <c r="J1530" t="s">
        <v>4396</v>
      </c>
      <c r="K1530" t="s">
        <v>4397</v>
      </c>
      <c r="L1530" t="s">
        <v>40</v>
      </c>
      <c r="M1530" t="s">
        <v>26</v>
      </c>
      <c r="N1530" t="s">
        <v>1765</v>
      </c>
      <c r="O1530" t="s">
        <v>53</v>
      </c>
      <c r="P1530">
        <v>33801</v>
      </c>
      <c r="Q1530" t="s">
        <v>29</v>
      </c>
      <c r="R1530" t="s">
        <v>1181</v>
      </c>
      <c r="S1530" t="s">
        <v>31</v>
      </c>
      <c r="T1530" t="s">
        <v>35</v>
      </c>
      <c r="U1530" t="s">
        <v>1182</v>
      </c>
      <c r="V1530" s="3">
        <v>1123.92</v>
      </c>
      <c r="W1530">
        <v>5</v>
      </c>
      <c r="X1530" s="2">
        <v>0.2</v>
      </c>
      <c r="Y1530" s="13">
        <v>-182.637</v>
      </c>
      <c r="Z1530" s="2">
        <f>Y1530/V1530</f>
        <v>-0.16249999999999998</v>
      </c>
    </row>
    <row r="1531" spans="1:26" x14ac:dyDescent="0.25">
      <c r="A1531">
        <v>3127</v>
      </c>
      <c r="B1531" t="s">
        <v>6148</v>
      </c>
      <c r="C1531" s="1">
        <v>42986</v>
      </c>
      <c r="D1531">
        <f>YEAR(C1531)</f>
        <v>2017</v>
      </c>
      <c r="E1531">
        <f>MONTH(C1531)</f>
        <v>9</v>
      </c>
      <c r="F1531" t="str">
        <f>TEXT(Table1[[#This Row],[Order Date]],"mmm")</f>
        <v>Sep</v>
      </c>
      <c r="G1531" t="str">
        <f>TEXT(Table1[[#This Row],[Order Date]],"ddd")</f>
        <v>Fri</v>
      </c>
      <c r="H1531" s="1">
        <v>42990</v>
      </c>
      <c r="I1531" t="s">
        <v>49</v>
      </c>
      <c r="J1531" t="s">
        <v>6149</v>
      </c>
      <c r="K1531" t="s">
        <v>6150</v>
      </c>
      <c r="L1531" t="s">
        <v>25</v>
      </c>
      <c r="M1531" t="s">
        <v>26</v>
      </c>
      <c r="N1531" t="s">
        <v>143</v>
      </c>
      <c r="O1531" t="s">
        <v>144</v>
      </c>
      <c r="P1531">
        <v>19134</v>
      </c>
      <c r="Q1531" t="s">
        <v>145</v>
      </c>
      <c r="R1531" t="s">
        <v>3350</v>
      </c>
      <c r="S1531" t="s">
        <v>70</v>
      </c>
      <c r="T1531" t="s">
        <v>71</v>
      </c>
      <c r="U1531" t="s">
        <v>6151</v>
      </c>
      <c r="V1531" s="3">
        <v>258.52800000000002</v>
      </c>
      <c r="W1531">
        <v>2</v>
      </c>
      <c r="X1531" s="2">
        <v>0.4</v>
      </c>
      <c r="Y1531" s="13">
        <v>-47.396799999999999</v>
      </c>
      <c r="Z1531" s="2">
        <f>Y1531/V1531</f>
        <v>-0.18333333333333332</v>
      </c>
    </row>
    <row r="1532" spans="1:26" x14ac:dyDescent="0.25">
      <c r="A1532">
        <v>3128</v>
      </c>
      <c r="B1532" t="s">
        <v>6152</v>
      </c>
      <c r="C1532" s="1">
        <v>43010</v>
      </c>
      <c r="D1532">
        <f>YEAR(C1532)</f>
        <v>2017</v>
      </c>
      <c r="E1532">
        <f>MONTH(C1532)</f>
        <v>10</v>
      </c>
      <c r="F1532" t="str">
        <f>TEXT(Table1[[#This Row],[Order Date]],"mmm")</f>
        <v>Oct</v>
      </c>
      <c r="G1532" t="str">
        <f>TEXT(Table1[[#This Row],[Order Date]],"ddd")</f>
        <v>Mon</v>
      </c>
      <c r="H1532" s="1">
        <v>43014</v>
      </c>
      <c r="I1532" t="s">
        <v>49</v>
      </c>
      <c r="J1532" t="s">
        <v>5954</v>
      </c>
      <c r="K1532" t="s">
        <v>5955</v>
      </c>
      <c r="L1532" t="s">
        <v>25</v>
      </c>
      <c r="M1532" t="s">
        <v>26</v>
      </c>
      <c r="N1532" t="s">
        <v>263</v>
      </c>
      <c r="O1532" t="s">
        <v>264</v>
      </c>
      <c r="P1532">
        <v>10011</v>
      </c>
      <c r="Q1532" t="s">
        <v>145</v>
      </c>
      <c r="R1532" t="s">
        <v>6153</v>
      </c>
      <c r="S1532" t="s">
        <v>45</v>
      </c>
      <c r="T1532" t="s">
        <v>89</v>
      </c>
      <c r="U1532" t="s">
        <v>6154</v>
      </c>
      <c r="V1532" s="3">
        <v>49.12</v>
      </c>
      <c r="W1532">
        <v>4</v>
      </c>
      <c r="X1532" s="2">
        <v>0</v>
      </c>
      <c r="Y1532" s="13">
        <v>23.086400000000001</v>
      </c>
      <c r="Z1532" s="2">
        <f>Y1532/V1532</f>
        <v>0.47000000000000003</v>
      </c>
    </row>
    <row r="1533" spans="1:26" x14ac:dyDescent="0.25">
      <c r="A1533">
        <v>3129</v>
      </c>
      <c r="B1533" t="s">
        <v>6155</v>
      </c>
      <c r="C1533" s="1">
        <v>41989</v>
      </c>
      <c r="D1533">
        <f>YEAR(C1533)</f>
        <v>2014</v>
      </c>
      <c r="E1533">
        <f>MONTH(C1533)</f>
        <v>12</v>
      </c>
      <c r="F1533" t="str">
        <f>TEXT(Table1[[#This Row],[Order Date]],"mmm")</f>
        <v>Dec</v>
      </c>
      <c r="G1533" t="str">
        <f>TEXT(Table1[[#This Row],[Order Date]],"ddd")</f>
        <v>Tue</v>
      </c>
      <c r="H1533" s="1">
        <v>41990</v>
      </c>
      <c r="I1533" t="s">
        <v>185</v>
      </c>
      <c r="J1533" t="s">
        <v>3106</v>
      </c>
      <c r="K1533" t="s">
        <v>3107</v>
      </c>
      <c r="L1533" t="s">
        <v>101</v>
      </c>
      <c r="M1533" t="s">
        <v>26</v>
      </c>
      <c r="N1533" t="s">
        <v>41</v>
      </c>
      <c r="O1533" t="s">
        <v>42</v>
      </c>
      <c r="P1533">
        <v>90049</v>
      </c>
      <c r="Q1533" t="s">
        <v>43</v>
      </c>
      <c r="R1533" t="s">
        <v>2473</v>
      </c>
      <c r="S1533" t="s">
        <v>31</v>
      </c>
      <c r="T1533" t="s">
        <v>64</v>
      </c>
      <c r="U1533" t="s">
        <v>2474</v>
      </c>
      <c r="V1533" s="3">
        <v>44.46</v>
      </c>
      <c r="W1533">
        <v>2</v>
      </c>
      <c r="X1533" s="2">
        <v>0</v>
      </c>
      <c r="Y1533" s="13">
        <v>14.671799999999999</v>
      </c>
      <c r="Z1533" s="2">
        <f>Y1533/V1533</f>
        <v>0.32999999999999996</v>
      </c>
    </row>
    <row r="1534" spans="1:26" x14ac:dyDescent="0.25">
      <c r="A1534">
        <v>3133</v>
      </c>
      <c r="B1534" t="s">
        <v>6156</v>
      </c>
      <c r="C1534" s="1">
        <v>41875</v>
      </c>
      <c r="D1534">
        <f>YEAR(C1534)</f>
        <v>2014</v>
      </c>
      <c r="E1534">
        <f>MONTH(C1534)</f>
        <v>8</v>
      </c>
      <c r="F1534" t="str">
        <f>TEXT(Table1[[#This Row],[Order Date]],"mmm")</f>
        <v>Aug</v>
      </c>
      <c r="G1534" t="str">
        <f>TEXT(Table1[[#This Row],[Order Date]],"ddd")</f>
        <v>Sun</v>
      </c>
      <c r="H1534" s="1">
        <v>41877</v>
      </c>
      <c r="I1534" t="s">
        <v>185</v>
      </c>
      <c r="J1534" t="s">
        <v>6157</v>
      </c>
      <c r="K1534" t="s">
        <v>6158</v>
      </c>
      <c r="L1534" t="s">
        <v>40</v>
      </c>
      <c r="M1534" t="s">
        <v>26</v>
      </c>
      <c r="N1534" t="s">
        <v>2306</v>
      </c>
      <c r="O1534" t="s">
        <v>264</v>
      </c>
      <c r="P1534">
        <v>11572</v>
      </c>
      <c r="Q1534" t="s">
        <v>145</v>
      </c>
      <c r="R1534" t="s">
        <v>6159</v>
      </c>
      <c r="S1534" t="s">
        <v>31</v>
      </c>
      <c r="T1534" t="s">
        <v>64</v>
      </c>
      <c r="U1534" t="s">
        <v>6160</v>
      </c>
      <c r="V1534" s="3">
        <v>13.28</v>
      </c>
      <c r="W1534">
        <v>2</v>
      </c>
      <c r="X1534" s="2">
        <v>0</v>
      </c>
      <c r="Y1534" s="13">
        <v>6.3743999999999996</v>
      </c>
      <c r="Z1534" s="2">
        <f>Y1534/V1534</f>
        <v>0.48</v>
      </c>
    </row>
    <row r="1535" spans="1:26" x14ac:dyDescent="0.25">
      <c r="A1535">
        <v>3135</v>
      </c>
      <c r="B1535" t="s">
        <v>6161</v>
      </c>
      <c r="C1535" s="1">
        <v>43051</v>
      </c>
      <c r="D1535">
        <f>YEAR(C1535)</f>
        <v>2017</v>
      </c>
      <c r="E1535">
        <f>MONTH(C1535)</f>
        <v>11</v>
      </c>
      <c r="F1535" t="str">
        <f>TEXT(Table1[[#This Row],[Order Date]],"mmm")</f>
        <v>Nov</v>
      </c>
      <c r="G1535" t="str">
        <f>TEXT(Table1[[#This Row],[Order Date]],"ddd")</f>
        <v>Sun</v>
      </c>
      <c r="H1535" s="1">
        <v>43057</v>
      </c>
      <c r="I1535" t="s">
        <v>49</v>
      </c>
      <c r="J1535" t="s">
        <v>543</v>
      </c>
      <c r="K1535" t="s">
        <v>544</v>
      </c>
      <c r="L1535" t="s">
        <v>101</v>
      </c>
      <c r="M1535" t="s">
        <v>26</v>
      </c>
      <c r="N1535" t="s">
        <v>808</v>
      </c>
      <c r="O1535" t="s">
        <v>103</v>
      </c>
      <c r="P1535">
        <v>75081</v>
      </c>
      <c r="Q1535" t="s">
        <v>104</v>
      </c>
      <c r="R1535" t="s">
        <v>3813</v>
      </c>
      <c r="S1535" t="s">
        <v>45</v>
      </c>
      <c r="T1535" t="s">
        <v>74</v>
      </c>
      <c r="U1535" t="s">
        <v>3814</v>
      </c>
      <c r="V1535" s="3">
        <v>30.56</v>
      </c>
      <c r="W1535">
        <v>5</v>
      </c>
      <c r="X1535" s="2">
        <v>0.8</v>
      </c>
      <c r="Y1535" s="13">
        <v>-45.84</v>
      </c>
      <c r="Z1535" s="2">
        <f>Y1535/V1535</f>
        <v>-1.5000000000000002</v>
      </c>
    </row>
    <row r="1536" spans="1:26" x14ac:dyDescent="0.25">
      <c r="A1536">
        <v>3141</v>
      </c>
      <c r="B1536" t="s">
        <v>6164</v>
      </c>
      <c r="C1536" s="1">
        <v>42119</v>
      </c>
      <c r="D1536">
        <f>YEAR(C1536)</f>
        <v>2015</v>
      </c>
      <c r="E1536">
        <f>MONTH(C1536)</f>
        <v>4</v>
      </c>
      <c r="F1536" t="str">
        <f>TEXT(Table1[[#This Row],[Order Date]],"mmm")</f>
        <v>Apr</v>
      </c>
      <c r="G1536" t="str">
        <f>TEXT(Table1[[#This Row],[Order Date]],"ddd")</f>
        <v>Sat</v>
      </c>
      <c r="H1536" s="1">
        <v>42122</v>
      </c>
      <c r="I1536" t="s">
        <v>185</v>
      </c>
      <c r="J1536" t="s">
        <v>1188</v>
      </c>
      <c r="K1536" t="s">
        <v>1189</v>
      </c>
      <c r="L1536" t="s">
        <v>25</v>
      </c>
      <c r="M1536" t="s">
        <v>26</v>
      </c>
      <c r="N1536" t="s">
        <v>263</v>
      </c>
      <c r="O1536" t="s">
        <v>264</v>
      </c>
      <c r="P1536">
        <v>10035</v>
      </c>
      <c r="Q1536" t="s">
        <v>145</v>
      </c>
      <c r="R1536" t="s">
        <v>105</v>
      </c>
      <c r="S1536" t="s">
        <v>45</v>
      </c>
      <c r="T1536" t="s">
        <v>77</v>
      </c>
      <c r="U1536" t="s">
        <v>106</v>
      </c>
      <c r="V1536" s="3">
        <v>206.43</v>
      </c>
      <c r="W1536">
        <v>3</v>
      </c>
      <c r="X1536" s="2">
        <v>0</v>
      </c>
      <c r="Y1536" s="13">
        <v>90.8292</v>
      </c>
      <c r="Z1536" s="2">
        <f>Y1536/V1536</f>
        <v>0.44</v>
      </c>
    </row>
    <row r="1537" spans="1:26" x14ac:dyDescent="0.25">
      <c r="A1537">
        <v>3142</v>
      </c>
      <c r="B1537" t="s">
        <v>6165</v>
      </c>
      <c r="C1537" s="1">
        <v>41985</v>
      </c>
      <c r="D1537">
        <f>YEAR(C1537)</f>
        <v>2014</v>
      </c>
      <c r="E1537">
        <f>MONTH(C1537)</f>
        <v>12</v>
      </c>
      <c r="F1537" t="str">
        <f>TEXT(Table1[[#This Row],[Order Date]],"mmm")</f>
        <v>Dec</v>
      </c>
      <c r="G1537" t="str">
        <f>TEXT(Table1[[#This Row],[Order Date]],"ddd")</f>
        <v>Fri</v>
      </c>
      <c r="H1537" s="1">
        <v>41985</v>
      </c>
      <c r="I1537" t="s">
        <v>1276</v>
      </c>
      <c r="J1537" t="s">
        <v>3128</v>
      </c>
      <c r="K1537" t="s">
        <v>3129</v>
      </c>
      <c r="L1537" t="s">
        <v>40</v>
      </c>
      <c r="M1537" t="s">
        <v>26</v>
      </c>
      <c r="N1537" t="s">
        <v>671</v>
      </c>
      <c r="O1537" t="s">
        <v>103</v>
      </c>
      <c r="P1537">
        <v>78207</v>
      </c>
      <c r="Q1537" t="s">
        <v>104</v>
      </c>
      <c r="R1537" t="s">
        <v>509</v>
      </c>
      <c r="S1537" t="s">
        <v>45</v>
      </c>
      <c r="T1537" t="s">
        <v>74</v>
      </c>
      <c r="U1537" t="s">
        <v>510</v>
      </c>
      <c r="V1537" s="3">
        <v>210.392</v>
      </c>
      <c r="W1537">
        <v>2</v>
      </c>
      <c r="X1537" s="2">
        <v>0.8</v>
      </c>
      <c r="Y1537" s="13">
        <v>-336.62720000000002</v>
      </c>
      <c r="Z1537" s="2">
        <f>Y1537/V1537</f>
        <v>-1.6</v>
      </c>
    </row>
    <row r="1538" spans="1:26" x14ac:dyDescent="0.25">
      <c r="A1538">
        <v>3143</v>
      </c>
      <c r="B1538" t="s">
        <v>6166</v>
      </c>
      <c r="C1538" s="1">
        <v>43003</v>
      </c>
      <c r="D1538">
        <f>YEAR(C1538)</f>
        <v>2017</v>
      </c>
      <c r="E1538">
        <f>MONTH(C1538)</f>
        <v>9</v>
      </c>
      <c r="F1538" t="str">
        <f>TEXT(Table1[[#This Row],[Order Date]],"mmm")</f>
        <v>Sep</v>
      </c>
      <c r="G1538" t="str">
        <f>TEXT(Table1[[#This Row],[Order Date]],"ddd")</f>
        <v>Mon</v>
      </c>
      <c r="H1538" s="1">
        <v>43005</v>
      </c>
      <c r="I1538" t="s">
        <v>22</v>
      </c>
      <c r="J1538" t="s">
        <v>1535</v>
      </c>
      <c r="K1538" t="s">
        <v>1536</v>
      </c>
      <c r="L1538" t="s">
        <v>25</v>
      </c>
      <c r="M1538" t="s">
        <v>26</v>
      </c>
      <c r="N1538" t="s">
        <v>999</v>
      </c>
      <c r="O1538" t="s">
        <v>491</v>
      </c>
      <c r="P1538">
        <v>45231</v>
      </c>
      <c r="Q1538" t="s">
        <v>145</v>
      </c>
      <c r="R1538" t="s">
        <v>1010</v>
      </c>
      <c r="S1538" t="s">
        <v>70</v>
      </c>
      <c r="T1538" t="s">
        <v>158</v>
      </c>
      <c r="U1538" t="s">
        <v>1011</v>
      </c>
      <c r="V1538" s="3">
        <v>119.96</v>
      </c>
      <c r="W1538">
        <v>5</v>
      </c>
      <c r="X1538" s="2">
        <v>0.2</v>
      </c>
      <c r="Y1538" s="13">
        <v>35.988</v>
      </c>
      <c r="Z1538" s="2">
        <f>Y1538/V1538</f>
        <v>0.3</v>
      </c>
    </row>
    <row r="1539" spans="1:26" x14ac:dyDescent="0.25">
      <c r="A1539">
        <v>3145</v>
      </c>
      <c r="B1539" t="s">
        <v>6167</v>
      </c>
      <c r="C1539" s="1">
        <v>42618</v>
      </c>
      <c r="D1539">
        <f>YEAR(C1539)</f>
        <v>2016</v>
      </c>
      <c r="E1539">
        <f>MONTH(C1539)</f>
        <v>9</v>
      </c>
      <c r="F1539" t="str">
        <f>TEXT(Table1[[#This Row],[Order Date]],"mmm")</f>
        <v>Sep</v>
      </c>
      <c r="G1539" t="str">
        <f>TEXT(Table1[[#This Row],[Order Date]],"ddd")</f>
        <v>Mon</v>
      </c>
      <c r="H1539" s="1">
        <v>42624</v>
      </c>
      <c r="I1539" t="s">
        <v>49</v>
      </c>
      <c r="J1539" t="s">
        <v>2105</v>
      </c>
      <c r="K1539" t="s">
        <v>2106</v>
      </c>
      <c r="L1539" t="s">
        <v>40</v>
      </c>
      <c r="M1539" t="s">
        <v>26</v>
      </c>
      <c r="N1539" t="s">
        <v>1223</v>
      </c>
      <c r="O1539" t="s">
        <v>103</v>
      </c>
      <c r="P1539">
        <v>78745</v>
      </c>
      <c r="Q1539" t="s">
        <v>104</v>
      </c>
      <c r="R1539" t="s">
        <v>1812</v>
      </c>
      <c r="S1539" t="s">
        <v>31</v>
      </c>
      <c r="T1539" t="s">
        <v>35</v>
      </c>
      <c r="U1539" t="s">
        <v>1813</v>
      </c>
      <c r="V1539" s="3">
        <v>347.80200000000002</v>
      </c>
      <c r="W1539">
        <v>7</v>
      </c>
      <c r="X1539" s="2">
        <v>0.3</v>
      </c>
      <c r="Y1539" s="13">
        <v>-24.843</v>
      </c>
      <c r="Z1539" s="2">
        <f>Y1539/V1539</f>
        <v>-7.1428571428571425E-2</v>
      </c>
    </row>
    <row r="1540" spans="1:26" x14ac:dyDescent="0.25">
      <c r="A1540">
        <v>3146</v>
      </c>
      <c r="B1540" t="s">
        <v>6168</v>
      </c>
      <c r="C1540" s="1">
        <v>42777</v>
      </c>
      <c r="D1540">
        <f>YEAR(C1540)</f>
        <v>2017</v>
      </c>
      <c r="E1540">
        <f>MONTH(C1540)</f>
        <v>2</v>
      </c>
      <c r="F1540" t="str">
        <f>TEXT(Table1[[#This Row],[Order Date]],"mmm")</f>
        <v>Feb</v>
      </c>
      <c r="G1540" t="str">
        <f>TEXT(Table1[[#This Row],[Order Date]],"ddd")</f>
        <v>Sat</v>
      </c>
      <c r="H1540" s="1">
        <v>42779</v>
      </c>
      <c r="I1540" t="s">
        <v>22</v>
      </c>
      <c r="J1540" t="s">
        <v>6169</v>
      </c>
      <c r="K1540" t="s">
        <v>6170</v>
      </c>
      <c r="L1540" t="s">
        <v>40</v>
      </c>
      <c r="M1540" t="s">
        <v>26</v>
      </c>
      <c r="N1540" t="s">
        <v>94</v>
      </c>
      <c r="O1540" t="s">
        <v>95</v>
      </c>
      <c r="P1540">
        <v>98105</v>
      </c>
      <c r="Q1540" t="s">
        <v>43</v>
      </c>
      <c r="R1540" t="s">
        <v>6171</v>
      </c>
      <c r="S1540" t="s">
        <v>31</v>
      </c>
      <c r="T1540" t="s">
        <v>35</v>
      </c>
      <c r="U1540" t="s">
        <v>6172</v>
      </c>
      <c r="V1540" s="3">
        <v>963.13599999999997</v>
      </c>
      <c r="W1540">
        <v>4</v>
      </c>
      <c r="X1540" s="2">
        <v>0.2</v>
      </c>
      <c r="Y1540" s="13">
        <v>108.3528</v>
      </c>
      <c r="Z1540" s="2">
        <f>Y1540/V1540</f>
        <v>0.1125</v>
      </c>
    </row>
    <row r="1541" spans="1:26" x14ac:dyDescent="0.25">
      <c r="A1541">
        <v>3148</v>
      </c>
      <c r="B1541" t="s">
        <v>6173</v>
      </c>
      <c r="C1541" s="1">
        <v>41820</v>
      </c>
      <c r="D1541">
        <f>YEAR(C1541)</f>
        <v>2014</v>
      </c>
      <c r="E1541">
        <f>MONTH(C1541)</f>
        <v>6</v>
      </c>
      <c r="F1541" t="str">
        <f>TEXT(Table1[[#This Row],[Order Date]],"mmm")</f>
        <v>Jun</v>
      </c>
      <c r="G1541" t="str">
        <f>TEXT(Table1[[#This Row],[Order Date]],"ddd")</f>
        <v>Mon</v>
      </c>
      <c r="H1541" s="1">
        <v>41823</v>
      </c>
      <c r="I1541" t="s">
        <v>22</v>
      </c>
      <c r="J1541" t="s">
        <v>2105</v>
      </c>
      <c r="K1541" t="s">
        <v>2106</v>
      </c>
      <c r="L1541" t="s">
        <v>40</v>
      </c>
      <c r="M1541" t="s">
        <v>26</v>
      </c>
      <c r="N1541" t="s">
        <v>41</v>
      </c>
      <c r="O1541" t="s">
        <v>42</v>
      </c>
      <c r="P1541">
        <v>90004</v>
      </c>
      <c r="Q1541" t="s">
        <v>43</v>
      </c>
      <c r="R1541" t="s">
        <v>1232</v>
      </c>
      <c r="S1541" t="s">
        <v>45</v>
      </c>
      <c r="T1541" t="s">
        <v>67</v>
      </c>
      <c r="U1541" t="s">
        <v>1233</v>
      </c>
      <c r="V1541" s="3">
        <v>32.4</v>
      </c>
      <c r="W1541">
        <v>5</v>
      </c>
      <c r="X1541" s="2">
        <v>0</v>
      </c>
      <c r="Y1541" s="13">
        <v>10.368</v>
      </c>
      <c r="Z1541" s="2">
        <f>Y1541/V1541</f>
        <v>0.32</v>
      </c>
    </row>
    <row r="1542" spans="1:26" x14ac:dyDescent="0.25">
      <c r="A1542">
        <v>3149</v>
      </c>
      <c r="B1542" t="s">
        <v>6174</v>
      </c>
      <c r="C1542" s="1">
        <v>42528</v>
      </c>
      <c r="D1542">
        <f>YEAR(C1542)</f>
        <v>2016</v>
      </c>
      <c r="E1542">
        <f>MONTH(C1542)</f>
        <v>6</v>
      </c>
      <c r="F1542" t="str">
        <f>TEXT(Table1[[#This Row],[Order Date]],"mmm")</f>
        <v>Jun</v>
      </c>
      <c r="G1542" t="str">
        <f>TEXT(Table1[[#This Row],[Order Date]],"ddd")</f>
        <v>Tue</v>
      </c>
      <c r="H1542" s="1">
        <v>42531</v>
      </c>
      <c r="I1542" t="s">
        <v>185</v>
      </c>
      <c r="J1542" t="s">
        <v>2276</v>
      </c>
      <c r="K1542" t="s">
        <v>2277</v>
      </c>
      <c r="L1542" t="s">
        <v>101</v>
      </c>
      <c r="M1542" t="s">
        <v>26</v>
      </c>
      <c r="N1542" t="s">
        <v>263</v>
      </c>
      <c r="O1542" t="s">
        <v>264</v>
      </c>
      <c r="P1542">
        <v>10035</v>
      </c>
      <c r="Q1542" t="s">
        <v>145</v>
      </c>
      <c r="R1542" t="s">
        <v>1869</v>
      </c>
      <c r="S1542" t="s">
        <v>45</v>
      </c>
      <c r="T1542" t="s">
        <v>89</v>
      </c>
      <c r="U1542" t="s">
        <v>1870</v>
      </c>
      <c r="V1542" s="3">
        <v>32.4</v>
      </c>
      <c r="W1542">
        <v>5</v>
      </c>
      <c r="X1542" s="2">
        <v>0</v>
      </c>
      <c r="Y1542" s="13">
        <v>15.552</v>
      </c>
      <c r="Z1542" s="2">
        <f>Y1542/V1542</f>
        <v>0.48</v>
      </c>
    </row>
    <row r="1543" spans="1:26" x14ac:dyDescent="0.25">
      <c r="A1543">
        <v>3150</v>
      </c>
      <c r="B1543" t="s">
        <v>6175</v>
      </c>
      <c r="C1543" s="1">
        <v>41993</v>
      </c>
      <c r="D1543">
        <f>YEAR(C1543)</f>
        <v>2014</v>
      </c>
      <c r="E1543">
        <f>MONTH(C1543)</f>
        <v>12</v>
      </c>
      <c r="F1543" t="str">
        <f>TEXT(Table1[[#This Row],[Order Date]],"mmm")</f>
        <v>Dec</v>
      </c>
      <c r="G1543" t="str">
        <f>TEXT(Table1[[#This Row],[Order Date]],"ddd")</f>
        <v>Sat</v>
      </c>
      <c r="H1543" s="1">
        <v>41998</v>
      </c>
      <c r="I1543" t="s">
        <v>49</v>
      </c>
      <c r="J1543" t="s">
        <v>1416</v>
      </c>
      <c r="K1543" t="s">
        <v>1417</v>
      </c>
      <c r="L1543" t="s">
        <v>25</v>
      </c>
      <c r="M1543" t="s">
        <v>26</v>
      </c>
      <c r="N1543" t="s">
        <v>94</v>
      </c>
      <c r="O1543" t="s">
        <v>95</v>
      </c>
      <c r="P1543">
        <v>98103</v>
      </c>
      <c r="Q1543" t="s">
        <v>43</v>
      </c>
      <c r="R1543" t="s">
        <v>1031</v>
      </c>
      <c r="S1543" t="s">
        <v>45</v>
      </c>
      <c r="T1543" t="s">
        <v>46</v>
      </c>
      <c r="U1543" t="s">
        <v>1032</v>
      </c>
      <c r="V1543" s="3">
        <v>31.05</v>
      </c>
      <c r="W1543">
        <v>3</v>
      </c>
      <c r="X1543" s="2">
        <v>0</v>
      </c>
      <c r="Y1543" s="13">
        <v>14.904</v>
      </c>
      <c r="Z1543" s="2">
        <f>Y1543/V1543</f>
        <v>0.48</v>
      </c>
    </row>
    <row r="1544" spans="1:26" x14ac:dyDescent="0.25">
      <c r="A1544">
        <v>3151</v>
      </c>
      <c r="B1544" t="s">
        <v>6176</v>
      </c>
      <c r="C1544" s="1">
        <v>42353</v>
      </c>
      <c r="D1544">
        <f>YEAR(C1544)</f>
        <v>2015</v>
      </c>
      <c r="E1544">
        <f>MONTH(C1544)</f>
        <v>12</v>
      </c>
      <c r="F1544" t="str">
        <f>TEXT(Table1[[#This Row],[Order Date]],"mmm")</f>
        <v>Dec</v>
      </c>
      <c r="G1544" t="str">
        <f>TEXT(Table1[[#This Row],[Order Date]],"ddd")</f>
        <v>Tue</v>
      </c>
      <c r="H1544" s="1">
        <v>42356</v>
      </c>
      <c r="I1544" t="s">
        <v>185</v>
      </c>
      <c r="J1544" t="s">
        <v>1468</v>
      </c>
      <c r="K1544" t="s">
        <v>1469</v>
      </c>
      <c r="L1544" t="s">
        <v>25</v>
      </c>
      <c r="M1544" t="s">
        <v>26</v>
      </c>
      <c r="N1544" t="s">
        <v>600</v>
      </c>
      <c r="O1544" t="s">
        <v>491</v>
      </c>
      <c r="P1544">
        <v>43055</v>
      </c>
      <c r="Q1544" t="s">
        <v>145</v>
      </c>
      <c r="R1544" t="s">
        <v>2658</v>
      </c>
      <c r="S1544" t="s">
        <v>70</v>
      </c>
      <c r="T1544" t="s">
        <v>158</v>
      </c>
      <c r="U1544" t="s">
        <v>4160</v>
      </c>
      <c r="V1544" s="3">
        <v>2025.36</v>
      </c>
      <c r="W1544">
        <v>6</v>
      </c>
      <c r="X1544" s="2">
        <v>0.2</v>
      </c>
      <c r="Y1544" s="13">
        <v>607.60799999999995</v>
      </c>
      <c r="Z1544" s="2">
        <f>Y1544/V1544</f>
        <v>0.3</v>
      </c>
    </row>
    <row r="1545" spans="1:26" x14ac:dyDescent="0.25">
      <c r="A1545">
        <v>3155</v>
      </c>
      <c r="B1545" t="s">
        <v>6177</v>
      </c>
      <c r="C1545" s="1">
        <v>42936</v>
      </c>
      <c r="D1545">
        <f>YEAR(C1545)</f>
        <v>2017</v>
      </c>
      <c r="E1545">
        <f>MONTH(C1545)</f>
        <v>7</v>
      </c>
      <c r="F1545" t="str">
        <f>TEXT(Table1[[#This Row],[Order Date]],"mmm")</f>
        <v>Jul</v>
      </c>
      <c r="G1545" t="str">
        <f>TEXT(Table1[[#This Row],[Order Date]],"ddd")</f>
        <v>Thu</v>
      </c>
      <c r="H1545" s="1">
        <v>42940</v>
      </c>
      <c r="I1545" t="s">
        <v>49</v>
      </c>
      <c r="J1545" t="s">
        <v>3433</v>
      </c>
      <c r="K1545" t="s">
        <v>3434</v>
      </c>
      <c r="L1545" t="s">
        <v>40</v>
      </c>
      <c r="M1545" t="s">
        <v>26</v>
      </c>
      <c r="N1545" t="s">
        <v>6178</v>
      </c>
      <c r="O1545" t="s">
        <v>226</v>
      </c>
      <c r="P1545">
        <v>55369</v>
      </c>
      <c r="Q1545" t="s">
        <v>104</v>
      </c>
      <c r="R1545" t="s">
        <v>6179</v>
      </c>
      <c r="S1545" t="s">
        <v>45</v>
      </c>
      <c r="T1545" t="s">
        <v>74</v>
      </c>
      <c r="U1545" t="s">
        <v>6180</v>
      </c>
      <c r="V1545" s="3">
        <v>735.98</v>
      </c>
      <c r="W1545">
        <v>2</v>
      </c>
      <c r="X1545" s="2">
        <v>0</v>
      </c>
      <c r="Y1545" s="13">
        <v>331.19099999999997</v>
      </c>
      <c r="Z1545" s="2">
        <f>Y1545/V1545</f>
        <v>0.44999999999999996</v>
      </c>
    </row>
    <row r="1546" spans="1:26" x14ac:dyDescent="0.25">
      <c r="A1546">
        <v>3156</v>
      </c>
      <c r="B1546" t="s">
        <v>6181</v>
      </c>
      <c r="C1546" s="1">
        <v>41854</v>
      </c>
      <c r="D1546">
        <f>YEAR(C1546)</f>
        <v>2014</v>
      </c>
      <c r="E1546">
        <f>MONTH(C1546)</f>
        <v>8</v>
      </c>
      <c r="F1546" t="str">
        <f>TEXT(Table1[[#This Row],[Order Date]],"mmm")</f>
        <v>Aug</v>
      </c>
      <c r="G1546" t="str">
        <f>TEXT(Table1[[#This Row],[Order Date]],"ddd")</f>
        <v>Sun</v>
      </c>
      <c r="H1546" s="1">
        <v>41856</v>
      </c>
      <c r="I1546" t="s">
        <v>22</v>
      </c>
      <c r="J1546" t="s">
        <v>6182</v>
      </c>
      <c r="K1546" t="s">
        <v>6183</v>
      </c>
      <c r="L1546" t="s">
        <v>101</v>
      </c>
      <c r="M1546" t="s">
        <v>26</v>
      </c>
      <c r="N1546" t="s">
        <v>3843</v>
      </c>
      <c r="O1546" t="s">
        <v>303</v>
      </c>
      <c r="P1546">
        <v>85301</v>
      </c>
      <c r="Q1546" t="s">
        <v>43</v>
      </c>
      <c r="R1546" t="s">
        <v>3700</v>
      </c>
      <c r="S1546" t="s">
        <v>45</v>
      </c>
      <c r="T1546" t="s">
        <v>89</v>
      </c>
      <c r="U1546" t="s">
        <v>3701</v>
      </c>
      <c r="V1546" s="3">
        <v>93.024000000000001</v>
      </c>
      <c r="W1546">
        <v>3</v>
      </c>
      <c r="X1546" s="2">
        <v>0.2</v>
      </c>
      <c r="Y1546" s="13">
        <v>33.721200000000003</v>
      </c>
      <c r="Z1546" s="2">
        <f>Y1546/V1546</f>
        <v>0.36250000000000004</v>
      </c>
    </row>
    <row r="1547" spans="1:26" x14ac:dyDescent="0.25">
      <c r="A1547">
        <v>3157</v>
      </c>
      <c r="B1547" t="s">
        <v>6184</v>
      </c>
      <c r="C1547" s="1">
        <v>42240</v>
      </c>
      <c r="D1547">
        <f>YEAR(C1547)</f>
        <v>2015</v>
      </c>
      <c r="E1547">
        <f>MONTH(C1547)</f>
        <v>8</v>
      </c>
      <c r="F1547" t="str">
        <f>TEXT(Table1[[#This Row],[Order Date]],"mmm")</f>
        <v>Aug</v>
      </c>
      <c r="G1547" t="str">
        <f>TEXT(Table1[[#This Row],[Order Date]],"ddd")</f>
        <v>Mon</v>
      </c>
      <c r="H1547" s="1">
        <v>42244</v>
      </c>
      <c r="I1547" t="s">
        <v>49</v>
      </c>
      <c r="J1547" t="s">
        <v>5319</v>
      </c>
      <c r="K1547" t="s">
        <v>5320</v>
      </c>
      <c r="L1547" t="s">
        <v>40</v>
      </c>
      <c r="M1547" t="s">
        <v>26</v>
      </c>
      <c r="N1547" t="s">
        <v>263</v>
      </c>
      <c r="O1547" t="s">
        <v>264</v>
      </c>
      <c r="P1547">
        <v>10009</v>
      </c>
      <c r="Q1547" t="s">
        <v>145</v>
      </c>
      <c r="R1547" t="s">
        <v>79</v>
      </c>
      <c r="S1547" t="s">
        <v>31</v>
      </c>
      <c r="T1547" t="s">
        <v>55</v>
      </c>
      <c r="U1547" t="s">
        <v>80</v>
      </c>
      <c r="V1547" s="3">
        <v>284.36399999999998</v>
      </c>
      <c r="W1547">
        <v>2</v>
      </c>
      <c r="X1547" s="2">
        <v>0.4</v>
      </c>
      <c r="Y1547" s="13">
        <v>-75.830399999999997</v>
      </c>
      <c r="Z1547" s="2">
        <f>Y1547/V1547</f>
        <v>-0.26666666666666666</v>
      </c>
    </row>
    <row r="1548" spans="1:26" x14ac:dyDescent="0.25">
      <c r="A1548">
        <v>3159</v>
      </c>
      <c r="B1548" t="s">
        <v>6185</v>
      </c>
      <c r="C1548" s="1">
        <v>42455</v>
      </c>
      <c r="D1548">
        <f>YEAR(C1548)</f>
        <v>2016</v>
      </c>
      <c r="E1548">
        <f>MONTH(C1548)</f>
        <v>3</v>
      </c>
      <c r="F1548" t="str">
        <f>TEXT(Table1[[#This Row],[Order Date]],"mmm")</f>
        <v>Mar</v>
      </c>
      <c r="G1548" t="str">
        <f>TEXT(Table1[[#This Row],[Order Date]],"ddd")</f>
        <v>Sat</v>
      </c>
      <c r="H1548" s="1">
        <v>42456</v>
      </c>
      <c r="I1548" t="s">
        <v>185</v>
      </c>
      <c r="J1548" t="s">
        <v>1745</v>
      </c>
      <c r="K1548" t="s">
        <v>1746</v>
      </c>
      <c r="L1548" t="s">
        <v>25</v>
      </c>
      <c r="M1548" t="s">
        <v>26</v>
      </c>
      <c r="N1548" t="s">
        <v>1504</v>
      </c>
      <c r="O1548" t="s">
        <v>87</v>
      </c>
      <c r="P1548">
        <v>28540</v>
      </c>
      <c r="Q1548" t="s">
        <v>29</v>
      </c>
      <c r="R1548" t="s">
        <v>4002</v>
      </c>
      <c r="S1548" t="s">
        <v>45</v>
      </c>
      <c r="T1548" t="s">
        <v>58</v>
      </c>
      <c r="U1548" t="s">
        <v>4003</v>
      </c>
      <c r="V1548" s="3">
        <v>67.64</v>
      </c>
      <c r="W1548">
        <v>5</v>
      </c>
      <c r="X1548" s="2">
        <v>0.2</v>
      </c>
      <c r="Y1548" s="13">
        <v>5.9184999999999999</v>
      </c>
      <c r="Z1548" s="2">
        <f>Y1548/V1548</f>
        <v>8.7499999999999994E-2</v>
      </c>
    </row>
    <row r="1549" spans="1:26" x14ac:dyDescent="0.25">
      <c r="A1549">
        <v>3161</v>
      </c>
      <c r="B1549" t="s">
        <v>6186</v>
      </c>
      <c r="C1549" s="1">
        <v>41894</v>
      </c>
      <c r="D1549">
        <f>YEAR(C1549)</f>
        <v>2014</v>
      </c>
      <c r="E1549">
        <f>MONTH(C1549)</f>
        <v>9</v>
      </c>
      <c r="F1549" t="str">
        <f>TEXT(Table1[[#This Row],[Order Date]],"mmm")</f>
        <v>Sep</v>
      </c>
      <c r="G1549" t="str">
        <f>TEXT(Table1[[#This Row],[Order Date]],"ddd")</f>
        <v>Fri</v>
      </c>
      <c r="H1549" s="1">
        <v>41898</v>
      </c>
      <c r="I1549" t="s">
        <v>22</v>
      </c>
      <c r="J1549" t="s">
        <v>6187</v>
      </c>
      <c r="K1549" t="s">
        <v>6188</v>
      </c>
      <c r="L1549" t="s">
        <v>25</v>
      </c>
      <c r="M1549" t="s">
        <v>26</v>
      </c>
      <c r="N1549" t="s">
        <v>181</v>
      </c>
      <c r="O1549" t="s">
        <v>103</v>
      </c>
      <c r="P1549">
        <v>77070</v>
      </c>
      <c r="Q1549" t="s">
        <v>104</v>
      </c>
      <c r="R1549" t="s">
        <v>6189</v>
      </c>
      <c r="S1549" t="s">
        <v>45</v>
      </c>
      <c r="T1549" t="s">
        <v>74</v>
      </c>
      <c r="U1549" t="s">
        <v>6190</v>
      </c>
      <c r="V1549" s="3">
        <v>5.18</v>
      </c>
      <c r="W1549">
        <v>5</v>
      </c>
      <c r="X1549" s="2">
        <v>0.8</v>
      </c>
      <c r="Y1549" s="13">
        <v>-8.0289999999999999</v>
      </c>
      <c r="Z1549" s="2">
        <f>Y1549/V1549</f>
        <v>-1.55</v>
      </c>
    </row>
    <row r="1550" spans="1:26" x14ac:dyDescent="0.25">
      <c r="A1550">
        <v>3162</v>
      </c>
      <c r="B1550" t="s">
        <v>6191</v>
      </c>
      <c r="C1550" s="1">
        <v>41903</v>
      </c>
      <c r="D1550">
        <f>YEAR(C1550)</f>
        <v>2014</v>
      </c>
      <c r="E1550">
        <f>MONTH(C1550)</f>
        <v>9</v>
      </c>
      <c r="F1550" t="str">
        <f>TEXT(Table1[[#This Row],[Order Date]],"mmm")</f>
        <v>Sep</v>
      </c>
      <c r="G1550" t="str">
        <f>TEXT(Table1[[#This Row],[Order Date]],"ddd")</f>
        <v>Sun</v>
      </c>
      <c r="H1550" s="1">
        <v>41907</v>
      </c>
      <c r="I1550" t="s">
        <v>49</v>
      </c>
      <c r="J1550" t="s">
        <v>4268</v>
      </c>
      <c r="K1550" t="s">
        <v>4269</v>
      </c>
      <c r="L1550" t="s">
        <v>25</v>
      </c>
      <c r="M1550" t="s">
        <v>26</v>
      </c>
      <c r="N1550" t="s">
        <v>126</v>
      </c>
      <c r="O1550" t="s">
        <v>42</v>
      </c>
      <c r="P1550">
        <v>94109</v>
      </c>
      <c r="Q1550" t="s">
        <v>43</v>
      </c>
      <c r="R1550" t="s">
        <v>3197</v>
      </c>
      <c r="S1550" t="s">
        <v>45</v>
      </c>
      <c r="T1550" t="s">
        <v>170</v>
      </c>
      <c r="U1550" t="s">
        <v>662</v>
      </c>
      <c r="V1550" s="3">
        <v>15.56</v>
      </c>
      <c r="W1550">
        <v>2</v>
      </c>
      <c r="X1550" s="2">
        <v>0</v>
      </c>
      <c r="Y1550" s="13">
        <v>7.3132000000000001</v>
      </c>
      <c r="Z1550" s="2">
        <f>Y1550/V1550</f>
        <v>0.47</v>
      </c>
    </row>
    <row r="1551" spans="1:26" x14ac:dyDescent="0.25">
      <c r="A1551">
        <v>3168</v>
      </c>
      <c r="B1551" t="s">
        <v>6196</v>
      </c>
      <c r="C1551" s="1">
        <v>42672</v>
      </c>
      <c r="D1551">
        <f>YEAR(C1551)</f>
        <v>2016</v>
      </c>
      <c r="E1551">
        <f>MONTH(C1551)</f>
        <v>10</v>
      </c>
      <c r="F1551" t="str">
        <f>TEXT(Table1[[#This Row],[Order Date]],"mmm")</f>
        <v>Oct</v>
      </c>
      <c r="G1551" t="str">
        <f>TEXT(Table1[[#This Row],[Order Date]],"ddd")</f>
        <v>Sat</v>
      </c>
      <c r="H1551" s="1">
        <v>42674</v>
      </c>
      <c r="I1551" t="s">
        <v>185</v>
      </c>
      <c r="J1551" t="s">
        <v>1264</v>
      </c>
      <c r="K1551" t="s">
        <v>1265</v>
      </c>
      <c r="L1551" t="s">
        <v>25</v>
      </c>
      <c r="M1551" t="s">
        <v>26</v>
      </c>
      <c r="N1551" t="s">
        <v>3227</v>
      </c>
      <c r="O1551" t="s">
        <v>235</v>
      </c>
      <c r="P1551">
        <v>48911</v>
      </c>
      <c r="Q1551" t="s">
        <v>104</v>
      </c>
      <c r="R1551" t="s">
        <v>1100</v>
      </c>
      <c r="S1551" t="s">
        <v>31</v>
      </c>
      <c r="T1551" t="s">
        <v>64</v>
      </c>
      <c r="U1551" t="s">
        <v>1101</v>
      </c>
      <c r="V1551" s="3">
        <v>67</v>
      </c>
      <c r="W1551">
        <v>5</v>
      </c>
      <c r="X1551" s="2">
        <v>0</v>
      </c>
      <c r="Y1551" s="13">
        <v>32.159999999999997</v>
      </c>
      <c r="Z1551" s="2">
        <f>Y1551/V1551</f>
        <v>0.47999999999999993</v>
      </c>
    </row>
    <row r="1552" spans="1:26" x14ac:dyDescent="0.25">
      <c r="A1552">
        <v>3169</v>
      </c>
      <c r="B1552" t="s">
        <v>6197</v>
      </c>
      <c r="C1552" s="1">
        <v>42518</v>
      </c>
      <c r="D1552">
        <f>YEAR(C1552)</f>
        <v>2016</v>
      </c>
      <c r="E1552">
        <f>MONTH(C1552)</f>
        <v>5</v>
      </c>
      <c r="F1552" t="str">
        <f>TEXT(Table1[[#This Row],[Order Date]],"mmm")</f>
        <v>May</v>
      </c>
      <c r="G1552" t="str">
        <f>TEXT(Table1[[#This Row],[Order Date]],"ddd")</f>
        <v>Sat</v>
      </c>
      <c r="H1552" s="1">
        <v>42524</v>
      </c>
      <c r="I1552" t="s">
        <v>49</v>
      </c>
      <c r="J1552" t="s">
        <v>1432</v>
      </c>
      <c r="K1552" t="s">
        <v>1433</v>
      </c>
      <c r="L1552" t="s">
        <v>40</v>
      </c>
      <c r="M1552" t="s">
        <v>26</v>
      </c>
      <c r="N1552" t="s">
        <v>5505</v>
      </c>
      <c r="O1552" t="s">
        <v>53</v>
      </c>
      <c r="P1552">
        <v>32303</v>
      </c>
      <c r="Q1552" t="s">
        <v>29</v>
      </c>
      <c r="R1552" t="s">
        <v>4803</v>
      </c>
      <c r="S1552" t="s">
        <v>31</v>
      </c>
      <c r="T1552" t="s">
        <v>35</v>
      </c>
      <c r="U1552" t="s">
        <v>4804</v>
      </c>
      <c r="V1552" s="3">
        <v>390.27199999999999</v>
      </c>
      <c r="W1552">
        <v>8</v>
      </c>
      <c r="X1552" s="2">
        <v>0.2</v>
      </c>
      <c r="Y1552" s="13">
        <v>-24.391999999999999</v>
      </c>
      <c r="Z1552" s="2">
        <f>Y1552/V1552</f>
        <v>-6.25E-2</v>
      </c>
    </row>
    <row r="1553" spans="1:26" x14ac:dyDescent="0.25">
      <c r="A1553">
        <v>3171</v>
      </c>
      <c r="B1553" t="s">
        <v>6198</v>
      </c>
      <c r="C1553" s="1">
        <v>43090</v>
      </c>
      <c r="D1553">
        <f>YEAR(C1553)</f>
        <v>2017</v>
      </c>
      <c r="E1553">
        <f>MONTH(C1553)</f>
        <v>12</v>
      </c>
      <c r="F1553" t="str">
        <f>TEXT(Table1[[#This Row],[Order Date]],"mmm")</f>
        <v>Dec</v>
      </c>
      <c r="G1553" t="str">
        <f>TEXT(Table1[[#This Row],[Order Date]],"ddd")</f>
        <v>Thu</v>
      </c>
      <c r="H1553" s="1">
        <v>43095</v>
      </c>
      <c r="I1553" t="s">
        <v>22</v>
      </c>
      <c r="J1553" t="s">
        <v>110</v>
      </c>
      <c r="K1553" t="s">
        <v>111</v>
      </c>
      <c r="L1553" t="s">
        <v>25</v>
      </c>
      <c r="M1553" t="s">
        <v>26</v>
      </c>
      <c r="N1553" t="s">
        <v>375</v>
      </c>
      <c r="O1553" t="s">
        <v>376</v>
      </c>
      <c r="P1553">
        <v>29203</v>
      </c>
      <c r="Q1553" t="s">
        <v>29</v>
      </c>
      <c r="R1553" t="s">
        <v>5668</v>
      </c>
      <c r="S1553" t="s">
        <v>45</v>
      </c>
      <c r="T1553" t="s">
        <v>74</v>
      </c>
      <c r="U1553" t="s">
        <v>5669</v>
      </c>
      <c r="V1553" s="3">
        <v>23.88</v>
      </c>
      <c r="W1553">
        <v>6</v>
      </c>
      <c r="X1553" s="2">
        <v>0</v>
      </c>
      <c r="Y1553" s="13">
        <v>11.223599999999999</v>
      </c>
      <c r="Z1553" s="2">
        <f>Y1553/V1553</f>
        <v>0.47</v>
      </c>
    </row>
    <row r="1554" spans="1:26" x14ac:dyDescent="0.25">
      <c r="A1554">
        <v>3172</v>
      </c>
      <c r="B1554" t="s">
        <v>6199</v>
      </c>
      <c r="C1554" s="1">
        <v>42450</v>
      </c>
      <c r="D1554">
        <f>YEAR(C1554)</f>
        <v>2016</v>
      </c>
      <c r="E1554">
        <f>MONTH(C1554)</f>
        <v>3</v>
      </c>
      <c r="F1554" t="str">
        <f>TEXT(Table1[[#This Row],[Order Date]],"mmm")</f>
        <v>Mar</v>
      </c>
      <c r="G1554" t="str">
        <f>TEXT(Table1[[#This Row],[Order Date]],"ddd")</f>
        <v>Mon</v>
      </c>
      <c r="H1554" s="1">
        <v>42457</v>
      </c>
      <c r="I1554" t="s">
        <v>49</v>
      </c>
      <c r="J1554" t="s">
        <v>3651</v>
      </c>
      <c r="K1554" t="s">
        <v>3652</v>
      </c>
      <c r="L1554" t="s">
        <v>25</v>
      </c>
      <c r="M1554" t="s">
        <v>26</v>
      </c>
      <c r="N1554" t="s">
        <v>296</v>
      </c>
      <c r="O1554" t="s">
        <v>208</v>
      </c>
      <c r="P1554">
        <v>60623</v>
      </c>
      <c r="Q1554" t="s">
        <v>104</v>
      </c>
      <c r="R1554" t="s">
        <v>2846</v>
      </c>
      <c r="S1554" t="s">
        <v>45</v>
      </c>
      <c r="T1554" t="s">
        <v>74</v>
      </c>
      <c r="U1554" t="s">
        <v>2847</v>
      </c>
      <c r="V1554" s="3">
        <v>3.1680000000000001</v>
      </c>
      <c r="W1554">
        <v>2</v>
      </c>
      <c r="X1554" s="2">
        <v>0.8</v>
      </c>
      <c r="Y1554" s="13">
        <v>-4.7519999999999998</v>
      </c>
      <c r="Z1554" s="2">
        <f>Y1554/V1554</f>
        <v>-1.4999999999999998</v>
      </c>
    </row>
    <row r="1555" spans="1:26" x14ac:dyDescent="0.25">
      <c r="A1555">
        <v>3175</v>
      </c>
      <c r="B1555" t="s">
        <v>6200</v>
      </c>
      <c r="C1555" s="1">
        <v>43050</v>
      </c>
      <c r="D1555">
        <f>YEAR(C1555)</f>
        <v>2017</v>
      </c>
      <c r="E1555">
        <f>MONTH(C1555)</f>
        <v>11</v>
      </c>
      <c r="F1555" t="str">
        <f>TEXT(Table1[[#This Row],[Order Date]],"mmm")</f>
        <v>Nov</v>
      </c>
      <c r="G1555" t="str">
        <f>TEXT(Table1[[#This Row],[Order Date]],"ddd")</f>
        <v>Sat</v>
      </c>
      <c r="H1555" s="1">
        <v>43057</v>
      </c>
      <c r="I1555" t="s">
        <v>49</v>
      </c>
      <c r="J1555" t="s">
        <v>1800</v>
      </c>
      <c r="K1555" t="s">
        <v>1801</v>
      </c>
      <c r="L1555" t="s">
        <v>25</v>
      </c>
      <c r="M1555" t="s">
        <v>26</v>
      </c>
      <c r="N1555" t="s">
        <v>873</v>
      </c>
      <c r="O1555" t="s">
        <v>235</v>
      </c>
      <c r="P1555">
        <v>48227</v>
      </c>
      <c r="Q1555" t="s">
        <v>104</v>
      </c>
      <c r="R1555" t="s">
        <v>6201</v>
      </c>
      <c r="S1555" t="s">
        <v>45</v>
      </c>
      <c r="T1555" t="s">
        <v>67</v>
      </c>
      <c r="U1555" t="s">
        <v>6202</v>
      </c>
      <c r="V1555" s="3">
        <v>181.86</v>
      </c>
      <c r="W1555">
        <v>7</v>
      </c>
      <c r="X1555" s="2">
        <v>0</v>
      </c>
      <c r="Y1555" s="13">
        <v>50.9208</v>
      </c>
      <c r="Z1555" s="2">
        <f>Y1555/V1555</f>
        <v>0.27999999999999997</v>
      </c>
    </row>
    <row r="1556" spans="1:26" x14ac:dyDescent="0.25">
      <c r="A1556">
        <v>3176</v>
      </c>
      <c r="B1556" t="s">
        <v>6203</v>
      </c>
      <c r="C1556" s="1">
        <v>43001</v>
      </c>
      <c r="D1556">
        <f>YEAR(C1556)</f>
        <v>2017</v>
      </c>
      <c r="E1556">
        <f>MONTH(C1556)</f>
        <v>9</v>
      </c>
      <c r="F1556" t="str">
        <f>TEXT(Table1[[#This Row],[Order Date]],"mmm")</f>
        <v>Sep</v>
      </c>
      <c r="G1556" t="str">
        <f>TEXT(Table1[[#This Row],[Order Date]],"ddd")</f>
        <v>Sat</v>
      </c>
      <c r="H1556" s="1">
        <v>43007</v>
      </c>
      <c r="I1556" t="s">
        <v>49</v>
      </c>
      <c r="J1556" t="s">
        <v>2250</v>
      </c>
      <c r="K1556" t="s">
        <v>2251</v>
      </c>
      <c r="L1556" t="s">
        <v>25</v>
      </c>
      <c r="M1556" t="s">
        <v>26</v>
      </c>
      <c r="N1556" t="s">
        <v>5204</v>
      </c>
      <c r="O1556" t="s">
        <v>450</v>
      </c>
      <c r="P1556">
        <v>80525</v>
      </c>
      <c r="Q1556" t="s">
        <v>43</v>
      </c>
      <c r="R1556" t="s">
        <v>3026</v>
      </c>
      <c r="S1556" t="s">
        <v>31</v>
      </c>
      <c r="T1556" t="s">
        <v>32</v>
      </c>
      <c r="U1556" t="s">
        <v>3027</v>
      </c>
      <c r="V1556" s="3">
        <v>180.58799999999999</v>
      </c>
      <c r="W1556">
        <v>2</v>
      </c>
      <c r="X1556" s="2">
        <v>0.7</v>
      </c>
      <c r="Y1556" s="13">
        <v>-240.78399999999999</v>
      </c>
      <c r="Z1556" s="2">
        <f>Y1556/V1556</f>
        <v>-1.3333333333333333</v>
      </c>
    </row>
    <row r="1557" spans="1:26" x14ac:dyDescent="0.25">
      <c r="A1557">
        <v>3178</v>
      </c>
      <c r="B1557" t="s">
        <v>6204</v>
      </c>
      <c r="C1557" s="1">
        <v>42988</v>
      </c>
      <c r="D1557">
        <f>YEAR(C1557)</f>
        <v>2017</v>
      </c>
      <c r="E1557">
        <f>MONTH(C1557)</f>
        <v>9</v>
      </c>
      <c r="F1557" t="str">
        <f>TEXT(Table1[[#This Row],[Order Date]],"mmm")</f>
        <v>Sep</v>
      </c>
      <c r="G1557" t="str">
        <f>TEXT(Table1[[#This Row],[Order Date]],"ddd")</f>
        <v>Sun</v>
      </c>
      <c r="H1557" s="1">
        <v>42988</v>
      </c>
      <c r="I1557" t="s">
        <v>1276</v>
      </c>
      <c r="J1557" t="s">
        <v>1115</v>
      </c>
      <c r="K1557" t="s">
        <v>1116</v>
      </c>
      <c r="L1557" t="s">
        <v>25</v>
      </c>
      <c r="M1557" t="s">
        <v>26</v>
      </c>
      <c r="N1557" t="s">
        <v>263</v>
      </c>
      <c r="O1557" t="s">
        <v>264</v>
      </c>
      <c r="P1557">
        <v>10024</v>
      </c>
      <c r="Q1557" t="s">
        <v>145</v>
      </c>
      <c r="R1557" t="s">
        <v>3612</v>
      </c>
      <c r="S1557" t="s">
        <v>45</v>
      </c>
      <c r="T1557" t="s">
        <v>89</v>
      </c>
      <c r="U1557" t="s">
        <v>3613</v>
      </c>
      <c r="V1557" s="3">
        <v>18.760000000000002</v>
      </c>
      <c r="W1557">
        <v>2</v>
      </c>
      <c r="X1557" s="2">
        <v>0</v>
      </c>
      <c r="Y1557" s="13">
        <v>9.0047999999999995</v>
      </c>
      <c r="Z1557" s="2">
        <f>Y1557/V1557</f>
        <v>0.47999999999999993</v>
      </c>
    </row>
    <row r="1558" spans="1:26" x14ac:dyDescent="0.25">
      <c r="A1558">
        <v>3179</v>
      </c>
      <c r="B1558" t="s">
        <v>6205</v>
      </c>
      <c r="C1558" s="1">
        <v>43074</v>
      </c>
      <c r="D1558">
        <f>YEAR(C1558)</f>
        <v>2017</v>
      </c>
      <c r="E1558">
        <f>MONTH(C1558)</f>
        <v>12</v>
      </c>
      <c r="F1558" t="str">
        <f>TEXT(Table1[[#This Row],[Order Date]],"mmm")</f>
        <v>Dec</v>
      </c>
      <c r="G1558" t="str">
        <f>TEXT(Table1[[#This Row],[Order Date]],"ddd")</f>
        <v>Tue</v>
      </c>
      <c r="H1558" s="1">
        <v>43080</v>
      </c>
      <c r="I1558" t="s">
        <v>49</v>
      </c>
      <c r="J1558" t="s">
        <v>3433</v>
      </c>
      <c r="K1558" t="s">
        <v>3434</v>
      </c>
      <c r="L1558" t="s">
        <v>40</v>
      </c>
      <c r="M1558" t="s">
        <v>26</v>
      </c>
      <c r="N1558" t="s">
        <v>263</v>
      </c>
      <c r="O1558" t="s">
        <v>264</v>
      </c>
      <c r="P1558">
        <v>10011</v>
      </c>
      <c r="Q1558" t="s">
        <v>145</v>
      </c>
      <c r="R1558" t="s">
        <v>63</v>
      </c>
      <c r="S1558" t="s">
        <v>31</v>
      </c>
      <c r="T1558" t="s">
        <v>64</v>
      </c>
      <c r="U1558" t="s">
        <v>65</v>
      </c>
      <c r="V1558" s="3">
        <v>20.94</v>
      </c>
      <c r="W1558">
        <v>3</v>
      </c>
      <c r="X1558" s="2">
        <v>0</v>
      </c>
      <c r="Y1558" s="13">
        <v>6.0726000000000004</v>
      </c>
      <c r="Z1558" s="2">
        <f>Y1558/V1558</f>
        <v>0.28999999999999998</v>
      </c>
    </row>
    <row r="1559" spans="1:26" x14ac:dyDescent="0.25">
      <c r="A1559">
        <v>3182</v>
      </c>
      <c r="B1559" t="s">
        <v>6206</v>
      </c>
      <c r="C1559" s="1">
        <v>43048</v>
      </c>
      <c r="D1559">
        <f>YEAR(C1559)</f>
        <v>2017</v>
      </c>
      <c r="E1559">
        <f>MONTH(C1559)</f>
        <v>11</v>
      </c>
      <c r="F1559" t="str">
        <f>TEXT(Table1[[#This Row],[Order Date]],"mmm")</f>
        <v>Nov</v>
      </c>
      <c r="G1559" t="str">
        <f>TEXT(Table1[[#This Row],[Order Date]],"ddd")</f>
        <v>Thu</v>
      </c>
      <c r="H1559" s="1">
        <v>43051</v>
      </c>
      <c r="I1559" t="s">
        <v>22</v>
      </c>
      <c r="J1559" t="s">
        <v>2561</v>
      </c>
      <c r="K1559" t="s">
        <v>2562</v>
      </c>
      <c r="L1559" t="s">
        <v>40</v>
      </c>
      <c r="M1559" t="s">
        <v>26</v>
      </c>
      <c r="N1559" t="s">
        <v>375</v>
      </c>
      <c r="O1559" t="s">
        <v>2689</v>
      </c>
      <c r="P1559">
        <v>21044</v>
      </c>
      <c r="Q1559" t="s">
        <v>145</v>
      </c>
      <c r="R1559" t="s">
        <v>2071</v>
      </c>
      <c r="S1559" t="s">
        <v>45</v>
      </c>
      <c r="T1559" t="s">
        <v>74</v>
      </c>
      <c r="U1559" t="s">
        <v>2072</v>
      </c>
      <c r="V1559" s="3">
        <v>9.64</v>
      </c>
      <c r="W1559">
        <v>2</v>
      </c>
      <c r="X1559" s="2">
        <v>0</v>
      </c>
      <c r="Y1559" s="13">
        <v>4.4344000000000001</v>
      </c>
      <c r="Z1559" s="2">
        <f>Y1559/V1559</f>
        <v>0.45999999999999996</v>
      </c>
    </row>
    <row r="1560" spans="1:26" x14ac:dyDescent="0.25">
      <c r="A1560">
        <v>3186</v>
      </c>
      <c r="B1560" t="s">
        <v>6207</v>
      </c>
      <c r="C1560" s="1">
        <v>41950</v>
      </c>
      <c r="D1560">
        <f>YEAR(C1560)</f>
        <v>2014</v>
      </c>
      <c r="E1560">
        <f>MONTH(C1560)</f>
        <v>11</v>
      </c>
      <c r="F1560" t="str">
        <f>TEXT(Table1[[#This Row],[Order Date]],"mmm")</f>
        <v>Nov</v>
      </c>
      <c r="G1560" t="str">
        <f>TEXT(Table1[[#This Row],[Order Date]],"ddd")</f>
        <v>Fri</v>
      </c>
      <c r="H1560" s="1">
        <v>41952</v>
      </c>
      <c r="I1560" t="s">
        <v>185</v>
      </c>
      <c r="J1560" t="s">
        <v>4834</v>
      </c>
      <c r="K1560" t="s">
        <v>4835</v>
      </c>
      <c r="L1560" t="s">
        <v>40</v>
      </c>
      <c r="M1560" t="s">
        <v>26</v>
      </c>
      <c r="N1560" t="s">
        <v>181</v>
      </c>
      <c r="O1560" t="s">
        <v>103</v>
      </c>
      <c r="P1560">
        <v>77041</v>
      </c>
      <c r="Q1560" t="s">
        <v>104</v>
      </c>
      <c r="R1560" t="s">
        <v>5238</v>
      </c>
      <c r="S1560" t="s">
        <v>45</v>
      </c>
      <c r="T1560" t="s">
        <v>74</v>
      </c>
      <c r="U1560" t="s">
        <v>5239</v>
      </c>
      <c r="V1560" s="3">
        <v>26.045999999999999</v>
      </c>
      <c r="W1560">
        <v>3</v>
      </c>
      <c r="X1560" s="2">
        <v>0.8</v>
      </c>
      <c r="Y1560" s="13">
        <v>-44.278199999999998</v>
      </c>
      <c r="Z1560" s="2">
        <f>Y1560/V1560</f>
        <v>-1.7</v>
      </c>
    </row>
    <row r="1561" spans="1:26" x14ac:dyDescent="0.25">
      <c r="A1561">
        <v>3188</v>
      </c>
      <c r="B1561" t="s">
        <v>6209</v>
      </c>
      <c r="C1561" s="1">
        <v>42806</v>
      </c>
      <c r="D1561">
        <f>YEAR(C1561)</f>
        <v>2017</v>
      </c>
      <c r="E1561">
        <f>MONTH(C1561)</f>
        <v>3</v>
      </c>
      <c r="F1561" t="str">
        <f>TEXT(Table1[[#This Row],[Order Date]],"mmm")</f>
        <v>Mar</v>
      </c>
      <c r="G1561" t="str">
        <f>TEXT(Table1[[#This Row],[Order Date]],"ddd")</f>
        <v>Sun</v>
      </c>
      <c r="H1561" s="1">
        <v>42811</v>
      </c>
      <c r="I1561" t="s">
        <v>49</v>
      </c>
      <c r="J1561" t="s">
        <v>132</v>
      </c>
      <c r="K1561" t="s">
        <v>133</v>
      </c>
      <c r="L1561" t="s">
        <v>40</v>
      </c>
      <c r="M1561" t="s">
        <v>26</v>
      </c>
      <c r="N1561" t="s">
        <v>1230</v>
      </c>
      <c r="O1561" t="s">
        <v>1231</v>
      </c>
      <c r="P1561">
        <v>1852</v>
      </c>
      <c r="Q1561" t="s">
        <v>145</v>
      </c>
      <c r="R1561" t="s">
        <v>3263</v>
      </c>
      <c r="S1561" t="s">
        <v>70</v>
      </c>
      <c r="T1561" t="s">
        <v>71</v>
      </c>
      <c r="U1561" t="s">
        <v>3264</v>
      </c>
      <c r="V1561" s="3">
        <v>69.930000000000007</v>
      </c>
      <c r="W1561">
        <v>7</v>
      </c>
      <c r="X1561" s="2">
        <v>0</v>
      </c>
      <c r="Y1561" s="13">
        <v>32.1678</v>
      </c>
      <c r="Z1561" s="2">
        <f>Y1561/V1561</f>
        <v>0.45999999999999996</v>
      </c>
    </row>
    <row r="1562" spans="1:26" x14ac:dyDescent="0.25">
      <c r="A1562">
        <v>3189</v>
      </c>
      <c r="B1562" t="s">
        <v>6210</v>
      </c>
      <c r="C1562" s="1">
        <v>43028</v>
      </c>
      <c r="D1562">
        <f>YEAR(C1562)</f>
        <v>2017</v>
      </c>
      <c r="E1562">
        <f>MONTH(C1562)</f>
        <v>10</v>
      </c>
      <c r="F1562" t="str">
        <f>TEXT(Table1[[#This Row],[Order Date]],"mmm")</f>
        <v>Oct</v>
      </c>
      <c r="G1562" t="str">
        <f>TEXT(Table1[[#This Row],[Order Date]],"ddd")</f>
        <v>Fri</v>
      </c>
      <c r="H1562" s="1">
        <v>43030</v>
      </c>
      <c r="I1562" t="s">
        <v>22</v>
      </c>
      <c r="J1562" t="s">
        <v>604</v>
      </c>
      <c r="K1562" t="s">
        <v>605</v>
      </c>
      <c r="L1562" t="s">
        <v>40</v>
      </c>
      <c r="M1562" t="s">
        <v>26</v>
      </c>
      <c r="N1562" t="s">
        <v>6211</v>
      </c>
      <c r="O1562" t="s">
        <v>42</v>
      </c>
      <c r="P1562">
        <v>95695</v>
      </c>
      <c r="Q1562" t="s">
        <v>43</v>
      </c>
      <c r="R1562" t="s">
        <v>4572</v>
      </c>
      <c r="S1562" t="s">
        <v>45</v>
      </c>
      <c r="T1562" t="s">
        <v>46</v>
      </c>
      <c r="U1562" t="s">
        <v>4573</v>
      </c>
      <c r="V1562" s="3">
        <v>3.75</v>
      </c>
      <c r="W1562">
        <v>1</v>
      </c>
      <c r="X1562" s="2">
        <v>0</v>
      </c>
      <c r="Y1562" s="13">
        <v>1.8</v>
      </c>
      <c r="Z1562" s="2">
        <f>Y1562/V1562</f>
        <v>0.48000000000000004</v>
      </c>
    </row>
    <row r="1563" spans="1:26" x14ac:dyDescent="0.25">
      <c r="A1563">
        <v>3191</v>
      </c>
      <c r="B1563" t="s">
        <v>6214</v>
      </c>
      <c r="C1563" s="1">
        <v>42365</v>
      </c>
      <c r="D1563">
        <f>YEAR(C1563)</f>
        <v>2015</v>
      </c>
      <c r="E1563">
        <f>MONTH(C1563)</f>
        <v>12</v>
      </c>
      <c r="F1563" t="str">
        <f>TEXT(Table1[[#This Row],[Order Date]],"mmm")</f>
        <v>Dec</v>
      </c>
      <c r="G1563" t="str">
        <f>TEXT(Table1[[#This Row],[Order Date]],"ddd")</f>
        <v>Sun</v>
      </c>
      <c r="H1563" s="1">
        <v>42370</v>
      </c>
      <c r="I1563" t="s">
        <v>49</v>
      </c>
      <c r="J1563" t="s">
        <v>5835</v>
      </c>
      <c r="K1563" t="s">
        <v>5836</v>
      </c>
      <c r="L1563" t="s">
        <v>101</v>
      </c>
      <c r="M1563" t="s">
        <v>26</v>
      </c>
      <c r="N1563" t="s">
        <v>296</v>
      </c>
      <c r="O1563" t="s">
        <v>208</v>
      </c>
      <c r="P1563">
        <v>60610</v>
      </c>
      <c r="Q1563" t="s">
        <v>104</v>
      </c>
      <c r="R1563" t="s">
        <v>6215</v>
      </c>
      <c r="S1563" t="s">
        <v>45</v>
      </c>
      <c r="T1563" t="s">
        <v>58</v>
      </c>
      <c r="U1563" t="s">
        <v>6216</v>
      </c>
      <c r="V1563" s="3">
        <v>12.672000000000001</v>
      </c>
      <c r="W1563">
        <v>3</v>
      </c>
      <c r="X1563" s="2">
        <v>0.2</v>
      </c>
      <c r="Y1563" s="13">
        <v>-3.1680000000000001</v>
      </c>
      <c r="Z1563" s="2">
        <f>Y1563/V1563</f>
        <v>-0.25</v>
      </c>
    </row>
    <row r="1564" spans="1:26" x14ac:dyDescent="0.25">
      <c r="A1564">
        <v>3192</v>
      </c>
      <c r="B1564" t="s">
        <v>6217</v>
      </c>
      <c r="C1564" s="1">
        <v>43010</v>
      </c>
      <c r="D1564">
        <f>YEAR(C1564)</f>
        <v>2017</v>
      </c>
      <c r="E1564">
        <f>MONTH(C1564)</f>
        <v>10</v>
      </c>
      <c r="F1564" t="str">
        <f>TEXT(Table1[[#This Row],[Order Date]],"mmm")</f>
        <v>Oct</v>
      </c>
      <c r="G1564" t="str">
        <f>TEXT(Table1[[#This Row],[Order Date]],"ddd")</f>
        <v>Mon</v>
      </c>
      <c r="H1564" s="1">
        <v>43016</v>
      </c>
      <c r="I1564" t="s">
        <v>49</v>
      </c>
      <c r="J1564" t="s">
        <v>2757</v>
      </c>
      <c r="K1564" t="s">
        <v>2758</v>
      </c>
      <c r="L1564" t="s">
        <v>40</v>
      </c>
      <c r="M1564" t="s">
        <v>26</v>
      </c>
      <c r="N1564" t="s">
        <v>263</v>
      </c>
      <c r="O1564" t="s">
        <v>264</v>
      </c>
      <c r="P1564">
        <v>10035</v>
      </c>
      <c r="Q1564" t="s">
        <v>145</v>
      </c>
      <c r="R1564" t="s">
        <v>3073</v>
      </c>
      <c r="S1564" t="s">
        <v>70</v>
      </c>
      <c r="T1564" t="s">
        <v>71</v>
      </c>
      <c r="U1564" t="s">
        <v>3074</v>
      </c>
      <c r="V1564" s="3">
        <v>65.989999999999995</v>
      </c>
      <c r="W1564">
        <v>1</v>
      </c>
      <c r="X1564" s="2">
        <v>0</v>
      </c>
      <c r="Y1564" s="13">
        <v>17.157399999999999</v>
      </c>
      <c r="Z1564" s="2">
        <f>Y1564/V1564</f>
        <v>0.26</v>
      </c>
    </row>
    <row r="1565" spans="1:26" x14ac:dyDescent="0.25">
      <c r="A1565">
        <v>3193</v>
      </c>
      <c r="B1565" t="s">
        <v>6218</v>
      </c>
      <c r="C1565" s="1">
        <v>42890</v>
      </c>
      <c r="D1565">
        <f>YEAR(C1565)</f>
        <v>2017</v>
      </c>
      <c r="E1565">
        <f>MONTH(C1565)</f>
        <v>6</v>
      </c>
      <c r="F1565" t="str">
        <f>TEXT(Table1[[#This Row],[Order Date]],"mmm")</f>
        <v>Jun</v>
      </c>
      <c r="G1565" t="str">
        <f>TEXT(Table1[[#This Row],[Order Date]],"ddd")</f>
        <v>Sun</v>
      </c>
      <c r="H1565" s="1">
        <v>42894</v>
      </c>
      <c r="I1565" t="s">
        <v>49</v>
      </c>
      <c r="J1565" t="s">
        <v>5326</v>
      </c>
      <c r="K1565" t="s">
        <v>5327</v>
      </c>
      <c r="L1565" t="s">
        <v>40</v>
      </c>
      <c r="M1565" t="s">
        <v>26</v>
      </c>
      <c r="N1565" t="s">
        <v>6219</v>
      </c>
      <c r="O1565" t="s">
        <v>103</v>
      </c>
      <c r="P1565">
        <v>77489</v>
      </c>
      <c r="Q1565" t="s">
        <v>104</v>
      </c>
      <c r="R1565" t="s">
        <v>1012</v>
      </c>
      <c r="S1565" t="s">
        <v>45</v>
      </c>
      <c r="T1565" t="s">
        <v>74</v>
      </c>
      <c r="U1565" t="s">
        <v>1013</v>
      </c>
      <c r="V1565" s="3">
        <v>6.37</v>
      </c>
      <c r="W1565">
        <v>7</v>
      </c>
      <c r="X1565" s="2">
        <v>0.8</v>
      </c>
      <c r="Y1565" s="13">
        <v>-9.5549999999999997</v>
      </c>
      <c r="Z1565" s="2">
        <f>Y1565/V1565</f>
        <v>-1.5</v>
      </c>
    </row>
    <row r="1566" spans="1:26" x14ac:dyDescent="0.25">
      <c r="A1566">
        <v>3194</v>
      </c>
      <c r="B1566" t="s">
        <v>6220</v>
      </c>
      <c r="C1566" s="1">
        <v>41883</v>
      </c>
      <c r="D1566">
        <f>YEAR(C1566)</f>
        <v>2014</v>
      </c>
      <c r="E1566">
        <f>MONTH(C1566)</f>
        <v>9</v>
      </c>
      <c r="F1566" t="str">
        <f>TEXT(Table1[[#This Row],[Order Date]],"mmm")</f>
        <v>Sep</v>
      </c>
      <c r="G1566" t="str">
        <f>TEXT(Table1[[#This Row],[Order Date]],"ddd")</f>
        <v>Mon</v>
      </c>
      <c r="H1566" s="1">
        <v>41886</v>
      </c>
      <c r="I1566" t="s">
        <v>185</v>
      </c>
      <c r="J1566" t="s">
        <v>6221</v>
      </c>
      <c r="K1566" t="s">
        <v>6222</v>
      </c>
      <c r="L1566" t="s">
        <v>25</v>
      </c>
      <c r="M1566" t="s">
        <v>26</v>
      </c>
      <c r="N1566" t="s">
        <v>181</v>
      </c>
      <c r="O1566" t="s">
        <v>103</v>
      </c>
      <c r="P1566">
        <v>77036</v>
      </c>
      <c r="Q1566" t="s">
        <v>104</v>
      </c>
      <c r="R1566" t="s">
        <v>2003</v>
      </c>
      <c r="S1566" t="s">
        <v>45</v>
      </c>
      <c r="T1566" t="s">
        <v>74</v>
      </c>
      <c r="U1566" t="s">
        <v>2004</v>
      </c>
      <c r="V1566" s="3">
        <v>3.6480000000000001</v>
      </c>
      <c r="W1566">
        <v>3</v>
      </c>
      <c r="X1566" s="2">
        <v>0.8</v>
      </c>
      <c r="Y1566" s="13">
        <v>-6.0191999999999997</v>
      </c>
      <c r="Z1566" s="2">
        <f>Y1566/V1566</f>
        <v>-1.65</v>
      </c>
    </row>
    <row r="1567" spans="1:26" x14ac:dyDescent="0.25">
      <c r="A1567">
        <v>3196</v>
      </c>
      <c r="B1567" t="s">
        <v>6223</v>
      </c>
      <c r="C1567" s="1">
        <v>42590</v>
      </c>
      <c r="D1567">
        <f>YEAR(C1567)</f>
        <v>2016</v>
      </c>
      <c r="E1567">
        <f>MONTH(C1567)</f>
        <v>8</v>
      </c>
      <c r="F1567" t="str">
        <f>TEXT(Table1[[#This Row],[Order Date]],"mmm")</f>
        <v>Aug</v>
      </c>
      <c r="G1567" t="str">
        <f>TEXT(Table1[[#This Row],[Order Date]],"ddd")</f>
        <v>Mon</v>
      </c>
      <c r="H1567" s="1">
        <v>42595</v>
      </c>
      <c r="I1567" t="s">
        <v>49</v>
      </c>
      <c r="J1567" t="s">
        <v>3890</v>
      </c>
      <c r="K1567" t="s">
        <v>3891</v>
      </c>
      <c r="L1567" t="s">
        <v>101</v>
      </c>
      <c r="M1567" t="s">
        <v>26</v>
      </c>
      <c r="N1567" t="s">
        <v>321</v>
      </c>
      <c r="O1567" t="s">
        <v>1470</v>
      </c>
      <c r="P1567">
        <v>39212</v>
      </c>
      <c r="Q1567" t="s">
        <v>29</v>
      </c>
      <c r="R1567" t="s">
        <v>6224</v>
      </c>
      <c r="S1567" t="s">
        <v>45</v>
      </c>
      <c r="T1567" t="s">
        <v>266</v>
      </c>
      <c r="U1567" t="s">
        <v>6225</v>
      </c>
      <c r="V1567" s="3">
        <v>23.34</v>
      </c>
      <c r="W1567">
        <v>3</v>
      </c>
      <c r="X1567" s="2">
        <v>0</v>
      </c>
      <c r="Y1567" s="13">
        <v>0.2334</v>
      </c>
      <c r="Z1567" s="2">
        <f>Y1567/V1567</f>
        <v>0.01</v>
      </c>
    </row>
    <row r="1568" spans="1:26" x14ac:dyDescent="0.25">
      <c r="A1568">
        <v>3197</v>
      </c>
      <c r="B1568" t="s">
        <v>6226</v>
      </c>
      <c r="C1568" s="1">
        <v>42938</v>
      </c>
      <c r="D1568">
        <f>YEAR(C1568)</f>
        <v>2017</v>
      </c>
      <c r="E1568">
        <f>MONTH(C1568)</f>
        <v>7</v>
      </c>
      <c r="F1568" t="str">
        <f>TEXT(Table1[[#This Row],[Order Date]],"mmm")</f>
        <v>Jul</v>
      </c>
      <c r="G1568" t="str">
        <f>TEXT(Table1[[#This Row],[Order Date]],"ddd")</f>
        <v>Sat</v>
      </c>
      <c r="H1568" s="1">
        <v>42944</v>
      </c>
      <c r="I1568" t="s">
        <v>49</v>
      </c>
      <c r="J1568" t="s">
        <v>785</v>
      </c>
      <c r="K1568" t="s">
        <v>786</v>
      </c>
      <c r="L1568" t="s">
        <v>40</v>
      </c>
      <c r="M1568" t="s">
        <v>26</v>
      </c>
      <c r="N1568" t="s">
        <v>263</v>
      </c>
      <c r="O1568" t="s">
        <v>264</v>
      </c>
      <c r="P1568">
        <v>10009</v>
      </c>
      <c r="Q1568" t="s">
        <v>145</v>
      </c>
      <c r="R1568" t="s">
        <v>1220</v>
      </c>
      <c r="S1568" t="s">
        <v>70</v>
      </c>
      <c r="T1568" t="s">
        <v>71</v>
      </c>
      <c r="U1568" t="s">
        <v>1221</v>
      </c>
      <c r="V1568" s="3">
        <v>29.97</v>
      </c>
      <c r="W1568">
        <v>3</v>
      </c>
      <c r="X1568" s="2">
        <v>0</v>
      </c>
      <c r="Y1568" s="13">
        <v>14.085900000000001</v>
      </c>
      <c r="Z1568" s="2">
        <f>Y1568/V1568</f>
        <v>0.47000000000000003</v>
      </c>
    </row>
    <row r="1569" spans="1:26" x14ac:dyDescent="0.25">
      <c r="A1569">
        <v>3198</v>
      </c>
      <c r="B1569" t="s">
        <v>6227</v>
      </c>
      <c r="C1569" s="1">
        <v>42195</v>
      </c>
      <c r="D1569">
        <f>YEAR(C1569)</f>
        <v>2015</v>
      </c>
      <c r="E1569">
        <f>MONTH(C1569)</f>
        <v>7</v>
      </c>
      <c r="F1569" t="str">
        <f>TEXT(Table1[[#This Row],[Order Date]],"mmm")</f>
        <v>Jul</v>
      </c>
      <c r="G1569" t="str">
        <f>TEXT(Table1[[#This Row],[Order Date]],"ddd")</f>
        <v>Fri</v>
      </c>
      <c r="H1569" s="1">
        <v>42195</v>
      </c>
      <c r="I1569" t="s">
        <v>1276</v>
      </c>
      <c r="J1569" t="s">
        <v>153</v>
      </c>
      <c r="K1569" t="s">
        <v>154</v>
      </c>
      <c r="L1569" t="s">
        <v>25</v>
      </c>
      <c r="M1569" t="s">
        <v>26</v>
      </c>
      <c r="N1569" t="s">
        <v>3972</v>
      </c>
      <c r="O1569" t="s">
        <v>303</v>
      </c>
      <c r="P1569">
        <v>85281</v>
      </c>
      <c r="Q1569" t="s">
        <v>43</v>
      </c>
      <c r="R1569" t="s">
        <v>5596</v>
      </c>
      <c r="S1569" t="s">
        <v>45</v>
      </c>
      <c r="T1569" t="s">
        <v>74</v>
      </c>
      <c r="U1569" t="s">
        <v>5597</v>
      </c>
      <c r="V1569" s="3">
        <v>3.3660000000000001</v>
      </c>
      <c r="W1569">
        <v>3</v>
      </c>
      <c r="X1569" s="2">
        <v>0.7</v>
      </c>
      <c r="Y1569" s="13">
        <v>-2.2440000000000002</v>
      </c>
      <c r="Z1569" s="2">
        <f>Y1569/V1569</f>
        <v>-0.66666666666666674</v>
      </c>
    </row>
    <row r="1570" spans="1:26" x14ac:dyDescent="0.25">
      <c r="A1570">
        <v>3199</v>
      </c>
      <c r="B1570" t="s">
        <v>6228</v>
      </c>
      <c r="C1570" s="1">
        <v>41974</v>
      </c>
      <c r="D1570">
        <f>YEAR(C1570)</f>
        <v>2014</v>
      </c>
      <c r="E1570">
        <f>MONTH(C1570)</f>
        <v>12</v>
      </c>
      <c r="F1570" t="str">
        <f>TEXT(Table1[[#This Row],[Order Date]],"mmm")</f>
        <v>Dec</v>
      </c>
      <c r="G1570" t="str">
        <f>TEXT(Table1[[#This Row],[Order Date]],"ddd")</f>
        <v>Mon</v>
      </c>
      <c r="H1570" s="1">
        <v>41980</v>
      </c>
      <c r="I1570" t="s">
        <v>49</v>
      </c>
      <c r="J1570" t="s">
        <v>4179</v>
      </c>
      <c r="K1570" t="s">
        <v>4180</v>
      </c>
      <c r="L1570" t="s">
        <v>25</v>
      </c>
      <c r="M1570" t="s">
        <v>26</v>
      </c>
      <c r="N1570" t="s">
        <v>1504</v>
      </c>
      <c r="O1570" t="s">
        <v>87</v>
      </c>
      <c r="P1570">
        <v>28540</v>
      </c>
      <c r="Q1570" t="s">
        <v>29</v>
      </c>
      <c r="R1570" t="s">
        <v>6229</v>
      </c>
      <c r="S1570" t="s">
        <v>70</v>
      </c>
      <c r="T1570" t="s">
        <v>71</v>
      </c>
      <c r="U1570" t="s">
        <v>6230</v>
      </c>
      <c r="V1570" s="3">
        <v>95.968000000000004</v>
      </c>
      <c r="W1570">
        <v>4</v>
      </c>
      <c r="X1570" s="2">
        <v>0.2</v>
      </c>
      <c r="Y1570" s="13">
        <v>9.5968</v>
      </c>
      <c r="Z1570" s="2">
        <f>Y1570/V1570</f>
        <v>9.9999999999999992E-2</v>
      </c>
    </row>
    <row r="1571" spans="1:26" x14ac:dyDescent="0.25">
      <c r="A1571">
        <v>3200</v>
      </c>
      <c r="B1571" t="s">
        <v>6231</v>
      </c>
      <c r="C1571" s="1">
        <v>43087</v>
      </c>
      <c r="D1571">
        <f>YEAR(C1571)</f>
        <v>2017</v>
      </c>
      <c r="E1571">
        <f>MONTH(C1571)</f>
        <v>12</v>
      </c>
      <c r="F1571" t="str">
        <f>TEXT(Table1[[#This Row],[Order Date]],"mmm")</f>
        <v>Dec</v>
      </c>
      <c r="G1571" t="str">
        <f>TEXT(Table1[[#This Row],[Order Date]],"ddd")</f>
        <v>Mon</v>
      </c>
      <c r="H1571" s="1">
        <v>43091</v>
      </c>
      <c r="I1571" t="s">
        <v>49</v>
      </c>
      <c r="J1571" t="s">
        <v>6232</v>
      </c>
      <c r="K1571" t="s">
        <v>6233</v>
      </c>
      <c r="L1571" t="s">
        <v>40</v>
      </c>
      <c r="M1571" t="s">
        <v>26</v>
      </c>
      <c r="N1571" t="s">
        <v>143</v>
      </c>
      <c r="O1571" t="s">
        <v>144</v>
      </c>
      <c r="P1571">
        <v>19134</v>
      </c>
      <c r="Q1571" t="s">
        <v>145</v>
      </c>
      <c r="R1571" t="s">
        <v>5687</v>
      </c>
      <c r="S1571" t="s">
        <v>45</v>
      </c>
      <c r="T1571" t="s">
        <v>67</v>
      </c>
      <c r="U1571" t="s">
        <v>5688</v>
      </c>
      <c r="V1571" s="3">
        <v>18.704000000000001</v>
      </c>
      <c r="W1571">
        <v>7</v>
      </c>
      <c r="X1571" s="2">
        <v>0.2</v>
      </c>
      <c r="Y1571" s="13">
        <v>2.3380000000000001</v>
      </c>
      <c r="Z1571" s="2">
        <f>Y1571/V1571</f>
        <v>0.125</v>
      </c>
    </row>
    <row r="1572" spans="1:26" x14ac:dyDescent="0.25">
      <c r="A1572">
        <v>3201</v>
      </c>
      <c r="B1572" t="s">
        <v>6234</v>
      </c>
      <c r="C1572" s="1">
        <v>41777</v>
      </c>
      <c r="D1572">
        <f>YEAR(C1572)</f>
        <v>2014</v>
      </c>
      <c r="E1572">
        <f>MONTH(C1572)</f>
        <v>5</v>
      </c>
      <c r="F1572" t="str">
        <f>TEXT(Table1[[#This Row],[Order Date]],"mmm")</f>
        <v>May</v>
      </c>
      <c r="G1572" t="str">
        <f>TEXT(Table1[[#This Row],[Order Date]],"ddd")</f>
        <v>Sun</v>
      </c>
      <c r="H1572" s="1">
        <v>41779</v>
      </c>
      <c r="I1572" t="s">
        <v>22</v>
      </c>
      <c r="J1572" t="s">
        <v>647</v>
      </c>
      <c r="K1572" t="s">
        <v>648</v>
      </c>
      <c r="L1572" t="s">
        <v>25</v>
      </c>
      <c r="M1572" t="s">
        <v>26</v>
      </c>
      <c r="N1572" t="s">
        <v>794</v>
      </c>
      <c r="O1572" t="s">
        <v>491</v>
      </c>
      <c r="P1572">
        <v>44312</v>
      </c>
      <c r="Q1572" t="s">
        <v>145</v>
      </c>
      <c r="R1572" t="s">
        <v>5137</v>
      </c>
      <c r="S1572" t="s">
        <v>31</v>
      </c>
      <c r="T1572" t="s">
        <v>64</v>
      </c>
      <c r="U1572" t="s">
        <v>5138</v>
      </c>
      <c r="V1572" s="3">
        <v>149.232</v>
      </c>
      <c r="W1572">
        <v>3</v>
      </c>
      <c r="X1572" s="2">
        <v>0.2</v>
      </c>
      <c r="Y1572" s="13">
        <v>3.7307999999999999</v>
      </c>
      <c r="Z1572" s="2">
        <f>Y1572/V1572</f>
        <v>2.4999999999999998E-2</v>
      </c>
    </row>
    <row r="1573" spans="1:26" x14ac:dyDescent="0.25">
      <c r="A1573">
        <v>3203</v>
      </c>
      <c r="B1573" t="s">
        <v>6235</v>
      </c>
      <c r="C1573" s="1">
        <v>41953</v>
      </c>
      <c r="D1573">
        <f>YEAR(C1573)</f>
        <v>2014</v>
      </c>
      <c r="E1573">
        <f>MONTH(C1573)</f>
        <v>11</v>
      </c>
      <c r="F1573" t="str">
        <f>TEXT(Table1[[#This Row],[Order Date]],"mmm")</f>
        <v>Nov</v>
      </c>
      <c r="G1573" t="str">
        <f>TEXT(Table1[[#This Row],[Order Date]],"ddd")</f>
        <v>Mon</v>
      </c>
      <c r="H1573" s="1">
        <v>41959</v>
      </c>
      <c r="I1573" t="s">
        <v>49</v>
      </c>
      <c r="J1573" t="s">
        <v>657</v>
      </c>
      <c r="K1573" t="s">
        <v>658</v>
      </c>
      <c r="L1573" t="s">
        <v>25</v>
      </c>
      <c r="M1573" t="s">
        <v>26</v>
      </c>
      <c r="N1573" t="s">
        <v>941</v>
      </c>
      <c r="O1573" t="s">
        <v>42</v>
      </c>
      <c r="P1573">
        <v>92037</v>
      </c>
      <c r="Q1573" t="s">
        <v>43</v>
      </c>
      <c r="R1573" t="s">
        <v>2051</v>
      </c>
      <c r="S1573" t="s">
        <v>70</v>
      </c>
      <c r="T1573" t="s">
        <v>71</v>
      </c>
      <c r="U1573" t="s">
        <v>2052</v>
      </c>
      <c r="V1573" s="3">
        <v>601.53599999999994</v>
      </c>
      <c r="W1573">
        <v>8</v>
      </c>
      <c r="X1573" s="2">
        <v>0.2</v>
      </c>
      <c r="Y1573" s="13">
        <v>60.153599999999997</v>
      </c>
      <c r="Z1573" s="2">
        <f>Y1573/V1573</f>
        <v>0.1</v>
      </c>
    </row>
    <row r="1574" spans="1:26" x14ac:dyDescent="0.25">
      <c r="A1574">
        <v>3209</v>
      </c>
      <c r="B1574" t="s">
        <v>6236</v>
      </c>
      <c r="C1574" s="1">
        <v>42378</v>
      </c>
      <c r="D1574">
        <f>YEAR(C1574)</f>
        <v>2016</v>
      </c>
      <c r="E1574">
        <f>MONTH(C1574)</f>
        <v>1</v>
      </c>
      <c r="F1574" t="str">
        <f>TEXT(Table1[[#This Row],[Order Date]],"mmm")</f>
        <v>Jan</v>
      </c>
      <c r="G1574" t="str">
        <f>TEXT(Table1[[#This Row],[Order Date]],"ddd")</f>
        <v>Sat</v>
      </c>
      <c r="H1574" s="1">
        <v>42384</v>
      </c>
      <c r="I1574" t="s">
        <v>49</v>
      </c>
      <c r="J1574" t="s">
        <v>1332</v>
      </c>
      <c r="K1574" t="s">
        <v>1333</v>
      </c>
      <c r="L1574" t="s">
        <v>40</v>
      </c>
      <c r="M1574" t="s">
        <v>26</v>
      </c>
      <c r="N1574" t="s">
        <v>3403</v>
      </c>
      <c r="O1574" t="s">
        <v>42</v>
      </c>
      <c r="P1574">
        <v>93727</v>
      </c>
      <c r="Q1574" t="s">
        <v>43</v>
      </c>
      <c r="R1574" t="s">
        <v>6237</v>
      </c>
      <c r="S1574" t="s">
        <v>70</v>
      </c>
      <c r="T1574" t="s">
        <v>158</v>
      </c>
      <c r="U1574" t="s">
        <v>6238</v>
      </c>
      <c r="V1574" s="3">
        <v>349.95</v>
      </c>
      <c r="W1574">
        <v>5</v>
      </c>
      <c r="X1574" s="2">
        <v>0</v>
      </c>
      <c r="Y1574" s="13">
        <v>118.983</v>
      </c>
      <c r="Z1574" s="2">
        <f>Y1574/V1574</f>
        <v>0.34</v>
      </c>
    </row>
    <row r="1575" spans="1:26" x14ac:dyDescent="0.25">
      <c r="A1575">
        <v>3211</v>
      </c>
      <c r="B1575" t="s">
        <v>6239</v>
      </c>
      <c r="C1575" s="1">
        <v>43000</v>
      </c>
      <c r="D1575">
        <f>YEAR(C1575)</f>
        <v>2017</v>
      </c>
      <c r="E1575">
        <f>MONTH(C1575)</f>
        <v>9</v>
      </c>
      <c r="F1575" t="str">
        <f>TEXT(Table1[[#This Row],[Order Date]],"mmm")</f>
        <v>Sep</v>
      </c>
      <c r="G1575" t="str">
        <f>TEXT(Table1[[#This Row],[Order Date]],"ddd")</f>
        <v>Fri</v>
      </c>
      <c r="H1575" s="1">
        <v>43005</v>
      </c>
      <c r="I1575" t="s">
        <v>49</v>
      </c>
      <c r="J1575" t="s">
        <v>578</v>
      </c>
      <c r="K1575" t="s">
        <v>579</v>
      </c>
      <c r="L1575" t="s">
        <v>40</v>
      </c>
      <c r="M1575" t="s">
        <v>26</v>
      </c>
      <c r="N1575" t="s">
        <v>6240</v>
      </c>
      <c r="O1575" t="s">
        <v>103</v>
      </c>
      <c r="P1575">
        <v>77581</v>
      </c>
      <c r="Q1575" t="s">
        <v>104</v>
      </c>
      <c r="R1575" t="s">
        <v>1565</v>
      </c>
      <c r="S1575" t="s">
        <v>45</v>
      </c>
      <c r="T1575" t="s">
        <v>170</v>
      </c>
      <c r="U1575" t="s">
        <v>662</v>
      </c>
      <c r="V1575" s="3">
        <v>13.391999999999999</v>
      </c>
      <c r="W1575">
        <v>3</v>
      </c>
      <c r="X1575" s="2">
        <v>0.2</v>
      </c>
      <c r="Y1575" s="13">
        <v>5.0220000000000002</v>
      </c>
      <c r="Z1575" s="2">
        <f>Y1575/V1575</f>
        <v>0.37500000000000006</v>
      </c>
    </row>
    <row r="1576" spans="1:26" x14ac:dyDescent="0.25">
      <c r="A1576">
        <v>3213</v>
      </c>
      <c r="B1576" t="s">
        <v>6241</v>
      </c>
      <c r="C1576" s="1">
        <v>41996</v>
      </c>
      <c r="D1576">
        <f>YEAR(C1576)</f>
        <v>2014</v>
      </c>
      <c r="E1576">
        <f>MONTH(C1576)</f>
        <v>12</v>
      </c>
      <c r="F1576" t="str">
        <f>TEXT(Table1[[#This Row],[Order Date]],"mmm")</f>
        <v>Dec</v>
      </c>
      <c r="G1576" t="str">
        <f>TEXT(Table1[[#This Row],[Order Date]],"ddd")</f>
        <v>Tue</v>
      </c>
      <c r="H1576" s="1">
        <v>42001</v>
      </c>
      <c r="I1576" t="s">
        <v>49</v>
      </c>
      <c r="J1576" t="s">
        <v>1908</v>
      </c>
      <c r="K1576" t="s">
        <v>1909</v>
      </c>
      <c r="L1576" t="s">
        <v>25</v>
      </c>
      <c r="M1576" t="s">
        <v>26</v>
      </c>
      <c r="N1576" t="s">
        <v>1448</v>
      </c>
      <c r="O1576" t="s">
        <v>251</v>
      </c>
      <c r="P1576">
        <v>47374</v>
      </c>
      <c r="Q1576" t="s">
        <v>104</v>
      </c>
      <c r="R1576" t="s">
        <v>2102</v>
      </c>
      <c r="S1576" t="s">
        <v>45</v>
      </c>
      <c r="T1576" t="s">
        <v>77</v>
      </c>
      <c r="U1576" t="s">
        <v>2103</v>
      </c>
      <c r="V1576" s="3">
        <v>207.24</v>
      </c>
      <c r="W1576">
        <v>11</v>
      </c>
      <c r="X1576" s="2">
        <v>0</v>
      </c>
      <c r="Y1576" s="13">
        <v>58.027200000000001</v>
      </c>
      <c r="Z1576" s="2">
        <f>Y1576/V1576</f>
        <v>0.27999999999999997</v>
      </c>
    </row>
    <row r="1577" spans="1:26" x14ac:dyDescent="0.25">
      <c r="A1577">
        <v>3214</v>
      </c>
      <c r="B1577" t="s">
        <v>6242</v>
      </c>
      <c r="C1577" s="1">
        <v>42516</v>
      </c>
      <c r="D1577">
        <f>YEAR(C1577)</f>
        <v>2016</v>
      </c>
      <c r="E1577">
        <f>MONTH(C1577)</f>
        <v>5</v>
      </c>
      <c r="F1577" t="str">
        <f>TEXT(Table1[[#This Row],[Order Date]],"mmm")</f>
        <v>May</v>
      </c>
      <c r="G1577" t="str">
        <f>TEXT(Table1[[#This Row],[Order Date]],"ddd")</f>
        <v>Thu</v>
      </c>
      <c r="H1577" s="1">
        <v>42522</v>
      </c>
      <c r="I1577" t="s">
        <v>49</v>
      </c>
      <c r="J1577" t="s">
        <v>2134</v>
      </c>
      <c r="K1577" t="s">
        <v>2135</v>
      </c>
      <c r="L1577" t="s">
        <v>40</v>
      </c>
      <c r="M1577" t="s">
        <v>26</v>
      </c>
      <c r="N1577" t="s">
        <v>143</v>
      </c>
      <c r="O1577" t="s">
        <v>144</v>
      </c>
      <c r="P1577">
        <v>19134</v>
      </c>
      <c r="Q1577" t="s">
        <v>145</v>
      </c>
      <c r="R1577" t="s">
        <v>3304</v>
      </c>
      <c r="S1577" t="s">
        <v>45</v>
      </c>
      <c r="T1577" t="s">
        <v>67</v>
      </c>
      <c r="U1577" t="s">
        <v>3305</v>
      </c>
      <c r="V1577" s="3">
        <v>1.504</v>
      </c>
      <c r="W1577">
        <v>1</v>
      </c>
      <c r="X1577" s="2">
        <v>0.2</v>
      </c>
      <c r="Y1577" s="13">
        <v>0.16919999999999999</v>
      </c>
      <c r="Z1577" s="2">
        <f>Y1577/V1577</f>
        <v>0.11249999999999999</v>
      </c>
    </row>
    <row r="1578" spans="1:26" x14ac:dyDescent="0.25">
      <c r="A1578">
        <v>3216</v>
      </c>
      <c r="B1578" t="s">
        <v>6243</v>
      </c>
      <c r="C1578" s="1">
        <v>42924</v>
      </c>
      <c r="D1578">
        <f>YEAR(C1578)</f>
        <v>2017</v>
      </c>
      <c r="E1578">
        <f>MONTH(C1578)</f>
        <v>7</v>
      </c>
      <c r="F1578" t="str">
        <f>TEXT(Table1[[#This Row],[Order Date]],"mmm")</f>
        <v>Jul</v>
      </c>
      <c r="G1578" t="str">
        <f>TEXT(Table1[[#This Row],[Order Date]],"ddd")</f>
        <v>Sat</v>
      </c>
      <c r="H1578" s="1">
        <v>42926</v>
      </c>
      <c r="I1578" t="s">
        <v>185</v>
      </c>
      <c r="J1578" t="s">
        <v>2947</v>
      </c>
      <c r="K1578" t="s">
        <v>2948</v>
      </c>
      <c r="L1578" t="s">
        <v>25</v>
      </c>
      <c r="M1578" t="s">
        <v>26</v>
      </c>
      <c r="N1578" t="s">
        <v>6244</v>
      </c>
      <c r="O1578" t="s">
        <v>42</v>
      </c>
      <c r="P1578">
        <v>94403</v>
      </c>
      <c r="Q1578" t="s">
        <v>43</v>
      </c>
      <c r="R1578" t="s">
        <v>254</v>
      </c>
      <c r="S1578" t="s">
        <v>45</v>
      </c>
      <c r="T1578" t="s">
        <v>46</v>
      </c>
      <c r="U1578" t="s">
        <v>255</v>
      </c>
      <c r="V1578" s="3">
        <v>75.180000000000007</v>
      </c>
      <c r="W1578">
        <v>6</v>
      </c>
      <c r="X1578" s="2">
        <v>0</v>
      </c>
      <c r="Y1578" s="13">
        <v>35.334600000000002</v>
      </c>
      <c r="Z1578" s="2">
        <f>Y1578/V1578</f>
        <v>0.47</v>
      </c>
    </row>
    <row r="1579" spans="1:26" x14ac:dyDescent="0.25">
      <c r="A1579">
        <v>3217</v>
      </c>
      <c r="B1579" t="s">
        <v>6245</v>
      </c>
      <c r="C1579" s="1">
        <v>41772</v>
      </c>
      <c r="D1579">
        <f>YEAR(C1579)</f>
        <v>2014</v>
      </c>
      <c r="E1579">
        <f>MONTH(C1579)</f>
        <v>5</v>
      </c>
      <c r="F1579" t="str">
        <f>TEXT(Table1[[#This Row],[Order Date]],"mmm")</f>
        <v>May</v>
      </c>
      <c r="G1579" t="str">
        <f>TEXT(Table1[[#This Row],[Order Date]],"ddd")</f>
        <v>Tue</v>
      </c>
      <c r="H1579" s="1">
        <v>41776</v>
      </c>
      <c r="I1579" t="s">
        <v>49</v>
      </c>
      <c r="J1579" t="s">
        <v>2198</v>
      </c>
      <c r="K1579" t="s">
        <v>2199</v>
      </c>
      <c r="L1579" t="s">
        <v>25</v>
      </c>
      <c r="M1579" t="s">
        <v>26</v>
      </c>
      <c r="N1579" t="s">
        <v>3130</v>
      </c>
      <c r="O1579" t="s">
        <v>42</v>
      </c>
      <c r="P1579">
        <v>94601</v>
      </c>
      <c r="Q1579" t="s">
        <v>43</v>
      </c>
      <c r="R1579" t="s">
        <v>4822</v>
      </c>
      <c r="S1579" t="s">
        <v>70</v>
      </c>
      <c r="T1579" t="s">
        <v>158</v>
      </c>
      <c r="U1579" t="s">
        <v>4823</v>
      </c>
      <c r="V1579" s="3">
        <v>149.97</v>
      </c>
      <c r="W1579">
        <v>3</v>
      </c>
      <c r="X1579" s="2">
        <v>0</v>
      </c>
      <c r="Y1579" s="13">
        <v>52.4895</v>
      </c>
      <c r="Z1579" s="2">
        <f>Y1579/V1579</f>
        <v>0.35</v>
      </c>
    </row>
    <row r="1580" spans="1:26" x14ac:dyDescent="0.25">
      <c r="A1580">
        <v>3218</v>
      </c>
      <c r="B1580" t="s">
        <v>6246</v>
      </c>
      <c r="C1580" s="1">
        <v>43049</v>
      </c>
      <c r="D1580">
        <f>YEAR(C1580)</f>
        <v>2017</v>
      </c>
      <c r="E1580">
        <f>MONTH(C1580)</f>
        <v>11</v>
      </c>
      <c r="F1580" t="str">
        <f>TEXT(Table1[[#This Row],[Order Date]],"mmm")</f>
        <v>Nov</v>
      </c>
      <c r="G1580" t="str">
        <f>TEXT(Table1[[#This Row],[Order Date]],"ddd")</f>
        <v>Fri</v>
      </c>
      <c r="H1580" s="1">
        <v>43055</v>
      </c>
      <c r="I1580" t="s">
        <v>49</v>
      </c>
      <c r="J1580" t="s">
        <v>3212</v>
      </c>
      <c r="K1580" t="s">
        <v>3213</v>
      </c>
      <c r="L1580" t="s">
        <v>40</v>
      </c>
      <c r="M1580" t="s">
        <v>26</v>
      </c>
      <c r="N1580" t="s">
        <v>263</v>
      </c>
      <c r="O1580" t="s">
        <v>264</v>
      </c>
      <c r="P1580">
        <v>10024</v>
      </c>
      <c r="Q1580" t="s">
        <v>145</v>
      </c>
      <c r="R1580" t="s">
        <v>2916</v>
      </c>
      <c r="S1580" t="s">
        <v>45</v>
      </c>
      <c r="T1580" t="s">
        <v>74</v>
      </c>
      <c r="U1580" t="s">
        <v>2917</v>
      </c>
      <c r="V1580" s="3">
        <v>931.17600000000004</v>
      </c>
      <c r="W1580">
        <v>3</v>
      </c>
      <c r="X1580" s="2">
        <v>0.2</v>
      </c>
      <c r="Y1580" s="13">
        <v>314.27190000000002</v>
      </c>
      <c r="Z1580" s="2">
        <f>Y1580/V1580</f>
        <v>0.33750000000000002</v>
      </c>
    </row>
    <row r="1581" spans="1:26" x14ac:dyDescent="0.25">
      <c r="A1581">
        <v>3220</v>
      </c>
      <c r="B1581" t="s">
        <v>6247</v>
      </c>
      <c r="C1581" s="1">
        <v>42279</v>
      </c>
      <c r="D1581">
        <f>YEAR(C1581)</f>
        <v>2015</v>
      </c>
      <c r="E1581">
        <f>MONTH(C1581)</f>
        <v>10</v>
      </c>
      <c r="F1581" t="str">
        <f>TEXT(Table1[[#This Row],[Order Date]],"mmm")</f>
        <v>Oct</v>
      </c>
      <c r="G1581" t="str">
        <f>TEXT(Table1[[#This Row],[Order Date]],"ddd")</f>
        <v>Fri</v>
      </c>
      <c r="H1581" s="1">
        <v>42285</v>
      </c>
      <c r="I1581" t="s">
        <v>49</v>
      </c>
      <c r="J1581" t="s">
        <v>6157</v>
      </c>
      <c r="K1581" t="s">
        <v>6158</v>
      </c>
      <c r="L1581" t="s">
        <v>40</v>
      </c>
      <c r="M1581" t="s">
        <v>26</v>
      </c>
      <c r="N1581" t="s">
        <v>1109</v>
      </c>
      <c r="O1581" t="s">
        <v>781</v>
      </c>
      <c r="P1581">
        <v>8701</v>
      </c>
      <c r="Q1581" t="s">
        <v>145</v>
      </c>
      <c r="R1581" t="s">
        <v>4846</v>
      </c>
      <c r="S1581" t="s">
        <v>45</v>
      </c>
      <c r="T1581" t="s">
        <v>89</v>
      </c>
      <c r="U1581" t="s">
        <v>4847</v>
      </c>
      <c r="V1581" s="3">
        <v>94.85</v>
      </c>
      <c r="W1581">
        <v>5</v>
      </c>
      <c r="X1581" s="2">
        <v>0</v>
      </c>
      <c r="Y1581" s="13">
        <v>45.527999999999999</v>
      </c>
      <c r="Z1581" s="2">
        <f>Y1581/V1581</f>
        <v>0.48000000000000004</v>
      </c>
    </row>
    <row r="1582" spans="1:26" x14ac:dyDescent="0.25">
      <c r="A1582">
        <v>3223</v>
      </c>
      <c r="B1582" t="s">
        <v>6248</v>
      </c>
      <c r="C1582" s="1">
        <v>41914</v>
      </c>
      <c r="D1582">
        <f>YEAR(C1582)</f>
        <v>2014</v>
      </c>
      <c r="E1582">
        <f>MONTH(C1582)</f>
        <v>10</v>
      </c>
      <c r="F1582" t="str">
        <f>TEXT(Table1[[#This Row],[Order Date]],"mmm")</f>
        <v>Oct</v>
      </c>
      <c r="G1582" t="str">
        <f>TEXT(Table1[[#This Row],[Order Date]],"ddd")</f>
        <v>Thu</v>
      </c>
      <c r="H1582" s="1">
        <v>41917</v>
      </c>
      <c r="I1582" t="s">
        <v>185</v>
      </c>
      <c r="J1582" t="s">
        <v>217</v>
      </c>
      <c r="K1582" t="s">
        <v>218</v>
      </c>
      <c r="L1582" t="s">
        <v>40</v>
      </c>
      <c r="M1582" t="s">
        <v>26</v>
      </c>
      <c r="N1582" t="s">
        <v>3972</v>
      </c>
      <c r="O1582" t="s">
        <v>303</v>
      </c>
      <c r="P1582">
        <v>85281</v>
      </c>
      <c r="Q1582" t="s">
        <v>43</v>
      </c>
      <c r="R1582" t="s">
        <v>3903</v>
      </c>
      <c r="S1582" t="s">
        <v>45</v>
      </c>
      <c r="T1582" t="s">
        <v>89</v>
      </c>
      <c r="U1582" t="s">
        <v>3904</v>
      </c>
      <c r="V1582" s="3">
        <v>9.4079999999999995</v>
      </c>
      <c r="W1582">
        <v>2</v>
      </c>
      <c r="X1582" s="2">
        <v>0.2</v>
      </c>
      <c r="Y1582" s="13">
        <v>3.4104000000000001</v>
      </c>
      <c r="Z1582" s="2">
        <f>Y1582/V1582</f>
        <v>0.36250000000000004</v>
      </c>
    </row>
    <row r="1583" spans="1:26" x14ac:dyDescent="0.25">
      <c r="A1583">
        <v>3230</v>
      </c>
      <c r="B1583" t="s">
        <v>6253</v>
      </c>
      <c r="C1583" s="1">
        <v>41862</v>
      </c>
      <c r="D1583">
        <f>YEAR(C1583)</f>
        <v>2014</v>
      </c>
      <c r="E1583">
        <f>MONTH(C1583)</f>
        <v>8</v>
      </c>
      <c r="F1583" t="str">
        <f>TEXT(Table1[[#This Row],[Order Date]],"mmm")</f>
        <v>Aug</v>
      </c>
      <c r="G1583" t="str">
        <f>TEXT(Table1[[#This Row],[Order Date]],"ddd")</f>
        <v>Mon</v>
      </c>
      <c r="H1583" s="1">
        <v>41867</v>
      </c>
      <c r="I1583" t="s">
        <v>49</v>
      </c>
      <c r="J1583" t="s">
        <v>909</v>
      </c>
      <c r="K1583" t="s">
        <v>910</v>
      </c>
      <c r="L1583" t="s">
        <v>25</v>
      </c>
      <c r="M1583" t="s">
        <v>26</v>
      </c>
      <c r="N1583" t="s">
        <v>263</v>
      </c>
      <c r="O1583" t="s">
        <v>264</v>
      </c>
      <c r="P1583">
        <v>10035</v>
      </c>
      <c r="Q1583" t="s">
        <v>145</v>
      </c>
      <c r="R1583" t="s">
        <v>1742</v>
      </c>
      <c r="S1583" t="s">
        <v>45</v>
      </c>
      <c r="T1583" t="s">
        <v>58</v>
      </c>
      <c r="U1583" t="s">
        <v>1743</v>
      </c>
      <c r="V1583" s="3">
        <v>375.34</v>
      </c>
      <c r="W1583">
        <v>1</v>
      </c>
      <c r="X1583" s="2">
        <v>0</v>
      </c>
      <c r="Y1583" s="13">
        <v>18.766999999999999</v>
      </c>
      <c r="Z1583" s="2">
        <f>Y1583/V1583</f>
        <v>0.05</v>
      </c>
    </row>
    <row r="1584" spans="1:26" x14ac:dyDescent="0.25">
      <c r="A1584">
        <v>3231</v>
      </c>
      <c r="B1584" t="s">
        <v>6254</v>
      </c>
      <c r="C1584" s="1">
        <v>42979</v>
      </c>
      <c r="D1584">
        <f>YEAR(C1584)</f>
        <v>2017</v>
      </c>
      <c r="E1584">
        <f>MONTH(C1584)</f>
        <v>9</v>
      </c>
      <c r="F1584" t="str">
        <f>TEXT(Table1[[#This Row],[Order Date]],"mmm")</f>
        <v>Sep</v>
      </c>
      <c r="G1584" t="str">
        <f>TEXT(Table1[[#This Row],[Order Date]],"ddd")</f>
        <v>Fri</v>
      </c>
      <c r="H1584" s="1">
        <v>42983</v>
      </c>
      <c r="I1584" t="s">
        <v>22</v>
      </c>
      <c r="J1584" t="s">
        <v>1727</v>
      </c>
      <c r="K1584" t="s">
        <v>1728</v>
      </c>
      <c r="L1584" t="s">
        <v>25</v>
      </c>
      <c r="M1584" t="s">
        <v>26</v>
      </c>
      <c r="N1584" t="s">
        <v>263</v>
      </c>
      <c r="O1584" t="s">
        <v>264</v>
      </c>
      <c r="P1584">
        <v>10009</v>
      </c>
      <c r="Q1584" t="s">
        <v>145</v>
      </c>
      <c r="R1584" t="s">
        <v>3546</v>
      </c>
      <c r="S1584" t="s">
        <v>31</v>
      </c>
      <c r="T1584" t="s">
        <v>64</v>
      </c>
      <c r="U1584" t="s">
        <v>3547</v>
      </c>
      <c r="V1584" s="3">
        <v>114.9</v>
      </c>
      <c r="W1584">
        <v>5</v>
      </c>
      <c r="X1584" s="2">
        <v>0</v>
      </c>
      <c r="Y1584" s="13">
        <v>39.066000000000003</v>
      </c>
      <c r="Z1584" s="2">
        <f>Y1584/V1584</f>
        <v>0.34</v>
      </c>
    </row>
    <row r="1585" spans="1:26" x14ac:dyDescent="0.25">
      <c r="A1585">
        <v>3232</v>
      </c>
      <c r="B1585" t="s">
        <v>6255</v>
      </c>
      <c r="C1585" s="1">
        <v>42841</v>
      </c>
      <c r="D1585">
        <f>YEAR(C1585)</f>
        <v>2017</v>
      </c>
      <c r="E1585">
        <f>MONTH(C1585)</f>
        <v>4</v>
      </c>
      <c r="F1585" t="str">
        <f>TEXT(Table1[[#This Row],[Order Date]],"mmm")</f>
        <v>Apr</v>
      </c>
      <c r="G1585" t="str">
        <f>TEXT(Table1[[#This Row],[Order Date]],"ddd")</f>
        <v>Sun</v>
      </c>
      <c r="H1585" s="1">
        <v>42847</v>
      </c>
      <c r="I1585" t="s">
        <v>49</v>
      </c>
      <c r="J1585" t="s">
        <v>3643</v>
      </c>
      <c r="K1585" t="s">
        <v>3644</v>
      </c>
      <c r="L1585" t="s">
        <v>25</v>
      </c>
      <c r="M1585" t="s">
        <v>26</v>
      </c>
      <c r="N1585" t="s">
        <v>181</v>
      </c>
      <c r="O1585" t="s">
        <v>103</v>
      </c>
      <c r="P1585">
        <v>77095</v>
      </c>
      <c r="Q1585" t="s">
        <v>104</v>
      </c>
      <c r="R1585" t="s">
        <v>5238</v>
      </c>
      <c r="S1585" t="s">
        <v>45</v>
      </c>
      <c r="T1585" t="s">
        <v>74</v>
      </c>
      <c r="U1585" t="s">
        <v>5239</v>
      </c>
      <c r="V1585" s="3">
        <v>26.045999999999999</v>
      </c>
      <c r="W1585">
        <v>3</v>
      </c>
      <c r="X1585" s="2">
        <v>0.8</v>
      </c>
      <c r="Y1585" s="13">
        <v>-44.278199999999998</v>
      </c>
      <c r="Z1585" s="2">
        <f>Y1585/V1585</f>
        <v>-1.7</v>
      </c>
    </row>
    <row r="1586" spans="1:26" x14ac:dyDescent="0.25">
      <c r="A1586">
        <v>3235</v>
      </c>
      <c r="B1586" t="s">
        <v>6258</v>
      </c>
      <c r="C1586" s="1">
        <v>42484</v>
      </c>
      <c r="D1586">
        <f>YEAR(C1586)</f>
        <v>2016</v>
      </c>
      <c r="E1586">
        <f>MONTH(C1586)</f>
        <v>4</v>
      </c>
      <c r="F1586" t="str">
        <f>TEXT(Table1[[#This Row],[Order Date]],"mmm")</f>
        <v>Apr</v>
      </c>
      <c r="G1586" t="str">
        <f>TEXT(Table1[[#This Row],[Order Date]],"ddd")</f>
        <v>Sun</v>
      </c>
      <c r="H1586" s="1">
        <v>42487</v>
      </c>
      <c r="I1586" t="s">
        <v>185</v>
      </c>
      <c r="J1586" t="s">
        <v>6221</v>
      </c>
      <c r="K1586" t="s">
        <v>6222</v>
      </c>
      <c r="L1586" t="s">
        <v>25</v>
      </c>
      <c r="M1586" t="s">
        <v>26</v>
      </c>
      <c r="N1586" t="s">
        <v>2803</v>
      </c>
      <c r="O1586" t="s">
        <v>42</v>
      </c>
      <c r="P1586">
        <v>92503</v>
      </c>
      <c r="Q1586" t="s">
        <v>43</v>
      </c>
      <c r="R1586" t="s">
        <v>2264</v>
      </c>
      <c r="S1586" t="s">
        <v>45</v>
      </c>
      <c r="T1586" t="s">
        <v>74</v>
      </c>
      <c r="U1586" t="s">
        <v>2265</v>
      </c>
      <c r="V1586" s="3">
        <v>3.984</v>
      </c>
      <c r="W1586">
        <v>1</v>
      </c>
      <c r="X1586" s="2">
        <v>0.2</v>
      </c>
      <c r="Y1586" s="13">
        <v>1.3944000000000001</v>
      </c>
      <c r="Z1586" s="2">
        <f>Y1586/V1586</f>
        <v>0.35000000000000003</v>
      </c>
    </row>
    <row r="1587" spans="1:26" x14ac:dyDescent="0.25">
      <c r="A1587">
        <v>3236</v>
      </c>
      <c r="B1587" t="s">
        <v>6259</v>
      </c>
      <c r="C1587" s="1">
        <v>42384</v>
      </c>
      <c r="D1587">
        <f>YEAR(C1587)</f>
        <v>2016</v>
      </c>
      <c r="E1587">
        <f>MONTH(C1587)</f>
        <v>1</v>
      </c>
      <c r="F1587" t="str">
        <f>TEXT(Table1[[#This Row],[Order Date]],"mmm")</f>
        <v>Jan</v>
      </c>
      <c r="G1587" t="str">
        <f>TEXT(Table1[[#This Row],[Order Date]],"ddd")</f>
        <v>Fri</v>
      </c>
      <c r="H1587" s="1">
        <v>42384</v>
      </c>
      <c r="I1587" t="s">
        <v>1276</v>
      </c>
      <c r="J1587" t="s">
        <v>976</v>
      </c>
      <c r="K1587" t="s">
        <v>977</v>
      </c>
      <c r="L1587" t="s">
        <v>25</v>
      </c>
      <c r="M1587" t="s">
        <v>26</v>
      </c>
      <c r="N1587" t="s">
        <v>739</v>
      </c>
      <c r="O1587" t="s">
        <v>740</v>
      </c>
      <c r="P1587">
        <v>6824</v>
      </c>
      <c r="Q1587" t="s">
        <v>145</v>
      </c>
      <c r="R1587" t="s">
        <v>1041</v>
      </c>
      <c r="S1587" t="s">
        <v>31</v>
      </c>
      <c r="T1587" t="s">
        <v>55</v>
      </c>
      <c r="U1587" t="s">
        <v>1042</v>
      </c>
      <c r="V1587" s="3">
        <v>181.797</v>
      </c>
      <c r="W1587">
        <v>1</v>
      </c>
      <c r="X1587" s="2">
        <v>0.3</v>
      </c>
      <c r="Y1587" s="13">
        <v>-15.582599999999999</v>
      </c>
      <c r="Z1587" s="2">
        <f>Y1587/V1587</f>
        <v>-8.5714285714285715E-2</v>
      </c>
    </row>
    <row r="1588" spans="1:26" x14ac:dyDescent="0.25">
      <c r="A1588">
        <v>3237</v>
      </c>
      <c r="B1588" t="s">
        <v>6260</v>
      </c>
      <c r="C1588" s="1">
        <v>42492</v>
      </c>
      <c r="D1588">
        <f>YEAR(C1588)</f>
        <v>2016</v>
      </c>
      <c r="E1588">
        <f>MONTH(C1588)</f>
        <v>5</v>
      </c>
      <c r="F1588" t="str">
        <f>TEXT(Table1[[#This Row],[Order Date]],"mmm")</f>
        <v>May</v>
      </c>
      <c r="G1588" t="str">
        <f>TEXT(Table1[[#This Row],[Order Date]],"ddd")</f>
        <v>Mon</v>
      </c>
      <c r="H1588" s="1">
        <v>42492</v>
      </c>
      <c r="I1588" t="s">
        <v>1276</v>
      </c>
      <c r="J1588" t="s">
        <v>6261</v>
      </c>
      <c r="K1588" t="s">
        <v>6262</v>
      </c>
      <c r="L1588" t="s">
        <v>25</v>
      </c>
      <c r="M1588" t="s">
        <v>26</v>
      </c>
      <c r="N1588" t="s">
        <v>263</v>
      </c>
      <c r="O1588" t="s">
        <v>264</v>
      </c>
      <c r="P1588">
        <v>10024</v>
      </c>
      <c r="Q1588" t="s">
        <v>145</v>
      </c>
      <c r="R1588" t="s">
        <v>1397</v>
      </c>
      <c r="S1588" t="s">
        <v>45</v>
      </c>
      <c r="T1588" t="s">
        <v>58</v>
      </c>
      <c r="U1588" t="s">
        <v>1398</v>
      </c>
      <c r="V1588" s="3">
        <v>44.94</v>
      </c>
      <c r="W1588">
        <v>3</v>
      </c>
      <c r="X1588" s="2">
        <v>0</v>
      </c>
      <c r="Y1588" s="13">
        <v>12.5832</v>
      </c>
      <c r="Z1588" s="2">
        <f>Y1588/V1588</f>
        <v>0.28000000000000003</v>
      </c>
    </row>
    <row r="1589" spans="1:26" x14ac:dyDescent="0.25">
      <c r="A1589">
        <v>3239</v>
      </c>
      <c r="B1589" t="s">
        <v>6263</v>
      </c>
      <c r="C1589" s="1">
        <v>42694</v>
      </c>
      <c r="D1589">
        <f>YEAR(C1589)</f>
        <v>2016</v>
      </c>
      <c r="E1589">
        <f>MONTH(C1589)</f>
        <v>11</v>
      </c>
      <c r="F1589" t="str">
        <f>TEXT(Table1[[#This Row],[Order Date]],"mmm")</f>
        <v>Nov</v>
      </c>
      <c r="G1589" t="str">
        <f>TEXT(Table1[[#This Row],[Order Date]],"ddd")</f>
        <v>Sun</v>
      </c>
      <c r="H1589" s="1">
        <v>42701</v>
      </c>
      <c r="I1589" t="s">
        <v>49</v>
      </c>
      <c r="J1589" t="s">
        <v>6264</v>
      </c>
      <c r="K1589" t="s">
        <v>6265</v>
      </c>
      <c r="L1589" t="s">
        <v>40</v>
      </c>
      <c r="M1589" t="s">
        <v>26</v>
      </c>
      <c r="N1589" t="s">
        <v>181</v>
      </c>
      <c r="O1589" t="s">
        <v>103</v>
      </c>
      <c r="P1589">
        <v>77095</v>
      </c>
      <c r="Q1589" t="s">
        <v>104</v>
      </c>
      <c r="R1589" t="s">
        <v>4715</v>
      </c>
      <c r="S1589" t="s">
        <v>31</v>
      </c>
      <c r="T1589" t="s">
        <v>35</v>
      </c>
      <c r="U1589" t="s">
        <v>4716</v>
      </c>
      <c r="V1589" s="3">
        <v>318.43</v>
      </c>
      <c r="W1589">
        <v>5</v>
      </c>
      <c r="X1589" s="2">
        <v>0.3</v>
      </c>
      <c r="Y1589" s="13">
        <v>-77.332999999999998</v>
      </c>
      <c r="Z1589" s="2">
        <f>Y1589/V1589</f>
        <v>-0.24285714285714285</v>
      </c>
    </row>
    <row r="1590" spans="1:26" x14ac:dyDescent="0.25">
      <c r="A1590">
        <v>3242</v>
      </c>
      <c r="B1590" t="s">
        <v>6268</v>
      </c>
      <c r="C1590" s="1">
        <v>42401</v>
      </c>
      <c r="D1590">
        <f>YEAR(C1590)</f>
        <v>2016</v>
      </c>
      <c r="E1590">
        <f>MONTH(C1590)</f>
        <v>2</v>
      </c>
      <c r="F1590" t="str">
        <f>TEXT(Table1[[#This Row],[Order Date]],"mmm")</f>
        <v>Feb</v>
      </c>
      <c r="G1590" t="str">
        <f>TEXT(Table1[[#This Row],[Order Date]],"ddd")</f>
        <v>Mon</v>
      </c>
      <c r="H1590" s="1">
        <v>42403</v>
      </c>
      <c r="I1590" t="s">
        <v>185</v>
      </c>
      <c r="J1590" t="s">
        <v>2586</v>
      </c>
      <c r="K1590" t="s">
        <v>2587</v>
      </c>
      <c r="L1590" t="s">
        <v>40</v>
      </c>
      <c r="M1590" t="s">
        <v>26</v>
      </c>
      <c r="N1590" t="s">
        <v>1117</v>
      </c>
      <c r="O1590" t="s">
        <v>312</v>
      </c>
      <c r="P1590">
        <v>22204</v>
      </c>
      <c r="Q1590" t="s">
        <v>29</v>
      </c>
      <c r="R1590" t="s">
        <v>3877</v>
      </c>
      <c r="S1590" t="s">
        <v>45</v>
      </c>
      <c r="T1590" t="s">
        <v>58</v>
      </c>
      <c r="U1590" t="s">
        <v>3878</v>
      </c>
      <c r="V1590" s="3">
        <v>56.45</v>
      </c>
      <c r="W1590">
        <v>5</v>
      </c>
      <c r="X1590" s="2">
        <v>0</v>
      </c>
      <c r="Y1590" s="13">
        <v>14.677</v>
      </c>
      <c r="Z1590" s="2">
        <f>Y1590/V1590</f>
        <v>0.25999999999999995</v>
      </c>
    </row>
    <row r="1591" spans="1:26" x14ac:dyDescent="0.25">
      <c r="A1591">
        <v>3243</v>
      </c>
      <c r="B1591" t="s">
        <v>6269</v>
      </c>
      <c r="C1591" s="1">
        <v>42825</v>
      </c>
      <c r="D1591">
        <f>YEAR(C1591)</f>
        <v>2017</v>
      </c>
      <c r="E1591">
        <f>MONTH(C1591)</f>
        <v>3</v>
      </c>
      <c r="F1591" t="str">
        <f>TEXT(Table1[[#This Row],[Order Date]],"mmm")</f>
        <v>Mar</v>
      </c>
      <c r="G1591" t="str">
        <f>TEXT(Table1[[#This Row],[Order Date]],"ddd")</f>
        <v>Fri</v>
      </c>
      <c r="H1591" s="1">
        <v>42830</v>
      </c>
      <c r="I1591" t="s">
        <v>22</v>
      </c>
      <c r="J1591" t="s">
        <v>2304</v>
      </c>
      <c r="K1591" t="s">
        <v>2305</v>
      </c>
      <c r="L1591" t="s">
        <v>25</v>
      </c>
      <c r="M1591" t="s">
        <v>26</v>
      </c>
      <c r="N1591" t="s">
        <v>296</v>
      </c>
      <c r="O1591" t="s">
        <v>208</v>
      </c>
      <c r="P1591">
        <v>60623</v>
      </c>
      <c r="Q1591" t="s">
        <v>104</v>
      </c>
      <c r="R1591" t="s">
        <v>6053</v>
      </c>
      <c r="S1591" t="s">
        <v>45</v>
      </c>
      <c r="T1591" t="s">
        <v>74</v>
      </c>
      <c r="U1591" t="s">
        <v>6054</v>
      </c>
      <c r="V1591" s="3">
        <v>13.468</v>
      </c>
      <c r="W1591">
        <v>13</v>
      </c>
      <c r="X1591" s="2">
        <v>0.8</v>
      </c>
      <c r="Y1591" s="13">
        <v>-22.895600000000002</v>
      </c>
      <c r="Z1591" s="2">
        <f>Y1591/V1591</f>
        <v>-1.7000000000000002</v>
      </c>
    </row>
    <row r="1592" spans="1:26" x14ac:dyDescent="0.25">
      <c r="A1592">
        <v>3244</v>
      </c>
      <c r="B1592" t="s">
        <v>6270</v>
      </c>
      <c r="C1592" s="1">
        <v>43070</v>
      </c>
      <c r="D1592">
        <f>YEAR(C1592)</f>
        <v>2017</v>
      </c>
      <c r="E1592">
        <f>MONTH(C1592)</f>
        <v>12</v>
      </c>
      <c r="F1592" t="str">
        <f>TEXT(Table1[[#This Row],[Order Date]],"mmm")</f>
        <v>Dec</v>
      </c>
      <c r="G1592" t="str">
        <f>TEXT(Table1[[#This Row],[Order Date]],"ddd")</f>
        <v>Fri</v>
      </c>
      <c r="H1592" s="1">
        <v>43074</v>
      </c>
      <c r="I1592" t="s">
        <v>49</v>
      </c>
      <c r="J1592" t="s">
        <v>6271</v>
      </c>
      <c r="K1592" t="s">
        <v>6272</v>
      </c>
      <c r="L1592" t="s">
        <v>25</v>
      </c>
      <c r="M1592" t="s">
        <v>26</v>
      </c>
      <c r="N1592" t="s">
        <v>751</v>
      </c>
      <c r="O1592" t="s">
        <v>103</v>
      </c>
      <c r="P1592">
        <v>75051</v>
      </c>
      <c r="Q1592" t="s">
        <v>104</v>
      </c>
      <c r="R1592" t="s">
        <v>6273</v>
      </c>
      <c r="S1592" t="s">
        <v>70</v>
      </c>
      <c r="T1592" t="s">
        <v>71</v>
      </c>
      <c r="U1592" t="s">
        <v>6274</v>
      </c>
      <c r="V1592" s="3">
        <v>219.8</v>
      </c>
      <c r="W1592">
        <v>5</v>
      </c>
      <c r="X1592" s="2">
        <v>0.2</v>
      </c>
      <c r="Y1592" s="13">
        <v>24.727499999999999</v>
      </c>
      <c r="Z1592" s="2">
        <f>Y1592/V1592</f>
        <v>0.11249999999999999</v>
      </c>
    </row>
    <row r="1593" spans="1:26" x14ac:dyDescent="0.25">
      <c r="A1593">
        <v>3246</v>
      </c>
      <c r="B1593" t="s">
        <v>6275</v>
      </c>
      <c r="C1593" s="1">
        <v>43079</v>
      </c>
      <c r="D1593">
        <f>YEAR(C1593)</f>
        <v>2017</v>
      </c>
      <c r="E1593">
        <f>MONTH(C1593)</f>
        <v>12</v>
      </c>
      <c r="F1593" t="str">
        <f>TEXT(Table1[[#This Row],[Order Date]],"mmm")</f>
        <v>Dec</v>
      </c>
      <c r="G1593" t="str">
        <f>TEXT(Table1[[#This Row],[Order Date]],"ddd")</f>
        <v>Sun</v>
      </c>
      <c r="H1593" s="1">
        <v>43081</v>
      </c>
      <c r="I1593" t="s">
        <v>22</v>
      </c>
      <c r="J1593" t="s">
        <v>1121</v>
      </c>
      <c r="K1593" t="s">
        <v>1122</v>
      </c>
      <c r="L1593" t="s">
        <v>40</v>
      </c>
      <c r="M1593" t="s">
        <v>26</v>
      </c>
      <c r="N1593" t="s">
        <v>94</v>
      </c>
      <c r="O1593" t="s">
        <v>95</v>
      </c>
      <c r="P1593">
        <v>98103</v>
      </c>
      <c r="Q1593" t="s">
        <v>43</v>
      </c>
      <c r="R1593" t="s">
        <v>3677</v>
      </c>
      <c r="S1593" t="s">
        <v>70</v>
      </c>
      <c r="T1593" t="s">
        <v>158</v>
      </c>
      <c r="U1593" t="s">
        <v>3678</v>
      </c>
      <c r="V1593" s="3">
        <v>49.08</v>
      </c>
      <c r="W1593">
        <v>3</v>
      </c>
      <c r="X1593" s="2">
        <v>0</v>
      </c>
      <c r="Y1593" s="13">
        <v>4.9080000000000004</v>
      </c>
      <c r="Z1593" s="2">
        <f>Y1593/V1593</f>
        <v>0.1</v>
      </c>
    </row>
    <row r="1594" spans="1:26" x14ac:dyDescent="0.25">
      <c r="A1594">
        <v>3249</v>
      </c>
      <c r="B1594" t="s">
        <v>6278</v>
      </c>
      <c r="C1594" s="1">
        <v>42630</v>
      </c>
      <c r="D1594">
        <f>YEAR(C1594)</f>
        <v>2016</v>
      </c>
      <c r="E1594">
        <f>MONTH(C1594)</f>
        <v>9</v>
      </c>
      <c r="F1594" t="str">
        <f>TEXT(Table1[[#This Row],[Order Date]],"mmm")</f>
        <v>Sep</v>
      </c>
      <c r="G1594" t="str">
        <f>TEXT(Table1[[#This Row],[Order Date]],"ddd")</f>
        <v>Sat</v>
      </c>
      <c r="H1594" s="1">
        <v>42634</v>
      </c>
      <c r="I1594" t="s">
        <v>49</v>
      </c>
      <c r="J1594" t="s">
        <v>2611</v>
      </c>
      <c r="K1594" t="s">
        <v>2612</v>
      </c>
      <c r="L1594" t="s">
        <v>101</v>
      </c>
      <c r="M1594" t="s">
        <v>26</v>
      </c>
      <c r="N1594" t="s">
        <v>94</v>
      </c>
      <c r="O1594" t="s">
        <v>95</v>
      </c>
      <c r="P1594">
        <v>98103</v>
      </c>
      <c r="Q1594" t="s">
        <v>43</v>
      </c>
      <c r="R1594" t="s">
        <v>5975</v>
      </c>
      <c r="S1594" t="s">
        <v>31</v>
      </c>
      <c r="T1594" t="s">
        <v>35</v>
      </c>
      <c r="U1594" t="s">
        <v>5976</v>
      </c>
      <c r="V1594" s="3">
        <v>113.88800000000001</v>
      </c>
      <c r="W1594">
        <v>2</v>
      </c>
      <c r="X1594" s="2">
        <v>0.2</v>
      </c>
      <c r="Y1594" s="13">
        <v>9.9651999999999994</v>
      </c>
      <c r="Z1594" s="2">
        <f>Y1594/V1594</f>
        <v>8.7499999999999994E-2</v>
      </c>
    </row>
    <row r="1595" spans="1:26" x14ac:dyDescent="0.25">
      <c r="A1595">
        <v>3251</v>
      </c>
      <c r="B1595" t="s">
        <v>6279</v>
      </c>
      <c r="C1595" s="1">
        <v>42727</v>
      </c>
      <c r="D1595">
        <f>YEAR(C1595)</f>
        <v>2016</v>
      </c>
      <c r="E1595">
        <f>MONTH(C1595)</f>
        <v>12</v>
      </c>
      <c r="F1595" t="str">
        <f>TEXT(Table1[[#This Row],[Order Date]],"mmm")</f>
        <v>Dec</v>
      </c>
      <c r="G1595" t="str">
        <f>TEXT(Table1[[#This Row],[Order Date]],"ddd")</f>
        <v>Fri</v>
      </c>
      <c r="H1595" s="1">
        <v>42733</v>
      </c>
      <c r="I1595" t="s">
        <v>49</v>
      </c>
      <c r="J1595" t="s">
        <v>4799</v>
      </c>
      <c r="K1595" t="s">
        <v>4800</v>
      </c>
      <c r="L1595" t="s">
        <v>40</v>
      </c>
      <c r="M1595" t="s">
        <v>26</v>
      </c>
      <c r="N1595" t="s">
        <v>6280</v>
      </c>
      <c r="O1595" t="s">
        <v>235</v>
      </c>
      <c r="P1595">
        <v>49505</v>
      </c>
      <c r="Q1595" t="s">
        <v>104</v>
      </c>
      <c r="R1595" t="s">
        <v>4084</v>
      </c>
      <c r="S1595" t="s">
        <v>45</v>
      </c>
      <c r="T1595" t="s">
        <v>266</v>
      </c>
      <c r="U1595" t="s">
        <v>4085</v>
      </c>
      <c r="V1595" s="3">
        <v>24.85</v>
      </c>
      <c r="W1595">
        <v>7</v>
      </c>
      <c r="X1595" s="2">
        <v>0</v>
      </c>
      <c r="Y1595" s="13">
        <v>11.679500000000001</v>
      </c>
      <c r="Z1595" s="2">
        <f>Y1595/V1595</f>
        <v>0.47000000000000003</v>
      </c>
    </row>
    <row r="1596" spans="1:26" x14ac:dyDescent="0.25">
      <c r="A1596">
        <v>3252</v>
      </c>
      <c r="B1596" t="s">
        <v>6281</v>
      </c>
      <c r="C1596" s="1">
        <v>42842</v>
      </c>
      <c r="D1596">
        <f>YEAR(C1596)</f>
        <v>2017</v>
      </c>
      <c r="E1596">
        <f>MONTH(C1596)</f>
        <v>4</v>
      </c>
      <c r="F1596" t="str">
        <f>TEXT(Table1[[#This Row],[Order Date]],"mmm")</f>
        <v>Apr</v>
      </c>
      <c r="G1596" t="str">
        <f>TEXT(Table1[[#This Row],[Order Date]],"ddd")</f>
        <v>Mon</v>
      </c>
      <c r="H1596" s="1">
        <v>42844</v>
      </c>
      <c r="I1596" t="s">
        <v>185</v>
      </c>
      <c r="J1596" t="s">
        <v>6282</v>
      </c>
      <c r="K1596" t="s">
        <v>6283</v>
      </c>
      <c r="L1596" t="s">
        <v>25</v>
      </c>
      <c r="M1596" t="s">
        <v>26</v>
      </c>
      <c r="N1596" t="s">
        <v>143</v>
      </c>
      <c r="O1596" t="s">
        <v>144</v>
      </c>
      <c r="P1596">
        <v>19120</v>
      </c>
      <c r="Q1596" t="s">
        <v>145</v>
      </c>
      <c r="R1596" t="s">
        <v>3829</v>
      </c>
      <c r="S1596" t="s">
        <v>31</v>
      </c>
      <c r="T1596" t="s">
        <v>64</v>
      </c>
      <c r="U1596" t="s">
        <v>5015</v>
      </c>
      <c r="V1596" s="3">
        <v>60.311999999999998</v>
      </c>
      <c r="W1596">
        <v>3</v>
      </c>
      <c r="X1596" s="2">
        <v>0.2</v>
      </c>
      <c r="Y1596" s="13">
        <v>5.2773000000000003</v>
      </c>
      <c r="Z1596" s="2">
        <f>Y1596/V1596</f>
        <v>8.7500000000000008E-2</v>
      </c>
    </row>
    <row r="1597" spans="1:26" x14ac:dyDescent="0.25">
      <c r="A1597">
        <v>3253</v>
      </c>
      <c r="B1597" t="s">
        <v>6284</v>
      </c>
      <c r="C1597" s="1">
        <v>43035</v>
      </c>
      <c r="D1597">
        <f>YEAR(C1597)</f>
        <v>2017</v>
      </c>
      <c r="E1597">
        <f>MONTH(C1597)</f>
        <v>10</v>
      </c>
      <c r="F1597" t="str">
        <f>TEXT(Table1[[#This Row],[Order Date]],"mmm")</f>
        <v>Oct</v>
      </c>
      <c r="G1597" t="str">
        <f>TEXT(Table1[[#This Row],[Order Date]],"ddd")</f>
        <v>Fri</v>
      </c>
      <c r="H1597" s="1">
        <v>43038</v>
      </c>
      <c r="I1597" t="s">
        <v>22</v>
      </c>
      <c r="J1597" t="s">
        <v>179</v>
      </c>
      <c r="K1597" t="s">
        <v>180</v>
      </c>
      <c r="L1597" t="s">
        <v>101</v>
      </c>
      <c r="M1597" t="s">
        <v>26</v>
      </c>
      <c r="N1597" t="s">
        <v>296</v>
      </c>
      <c r="O1597" t="s">
        <v>208</v>
      </c>
      <c r="P1597">
        <v>60610</v>
      </c>
      <c r="Q1597" t="s">
        <v>104</v>
      </c>
      <c r="R1597" t="s">
        <v>1623</v>
      </c>
      <c r="S1597" t="s">
        <v>45</v>
      </c>
      <c r="T1597" t="s">
        <v>67</v>
      </c>
      <c r="U1597" t="s">
        <v>1624</v>
      </c>
      <c r="V1597" s="3">
        <v>7.056</v>
      </c>
      <c r="W1597">
        <v>3</v>
      </c>
      <c r="X1597" s="2">
        <v>0.2</v>
      </c>
      <c r="Y1597" s="13">
        <v>2.2050000000000001</v>
      </c>
      <c r="Z1597" s="2">
        <f>Y1597/V1597</f>
        <v>0.3125</v>
      </c>
    </row>
    <row r="1598" spans="1:26" x14ac:dyDescent="0.25">
      <c r="A1598">
        <v>3255</v>
      </c>
      <c r="B1598" t="s">
        <v>6285</v>
      </c>
      <c r="C1598" s="1">
        <v>42559</v>
      </c>
      <c r="D1598">
        <f>YEAR(C1598)</f>
        <v>2016</v>
      </c>
      <c r="E1598">
        <f>MONTH(C1598)</f>
        <v>7</v>
      </c>
      <c r="F1598" t="str">
        <f>TEXT(Table1[[#This Row],[Order Date]],"mmm")</f>
        <v>Jul</v>
      </c>
      <c r="G1598" t="str">
        <f>TEXT(Table1[[#This Row],[Order Date]],"ddd")</f>
        <v>Fri</v>
      </c>
      <c r="H1598" s="1">
        <v>42565</v>
      </c>
      <c r="I1598" t="s">
        <v>49</v>
      </c>
      <c r="J1598" t="s">
        <v>3440</v>
      </c>
      <c r="K1598" t="s">
        <v>3441</v>
      </c>
      <c r="L1598" t="s">
        <v>25</v>
      </c>
      <c r="M1598" t="s">
        <v>26</v>
      </c>
      <c r="N1598" t="s">
        <v>94</v>
      </c>
      <c r="O1598" t="s">
        <v>95</v>
      </c>
      <c r="P1598">
        <v>98105</v>
      </c>
      <c r="Q1598" t="s">
        <v>43</v>
      </c>
      <c r="R1598" t="s">
        <v>956</v>
      </c>
      <c r="S1598" t="s">
        <v>70</v>
      </c>
      <c r="T1598" t="s">
        <v>71</v>
      </c>
      <c r="U1598" t="s">
        <v>957</v>
      </c>
      <c r="V1598" s="3">
        <v>107.98399999999999</v>
      </c>
      <c r="W1598">
        <v>1</v>
      </c>
      <c r="X1598" s="2">
        <v>0.2</v>
      </c>
      <c r="Y1598" s="13">
        <v>9.4486000000000008</v>
      </c>
      <c r="Z1598" s="2">
        <f>Y1598/V1598</f>
        <v>8.7500000000000008E-2</v>
      </c>
    </row>
    <row r="1599" spans="1:26" x14ac:dyDescent="0.25">
      <c r="A1599">
        <v>3257</v>
      </c>
      <c r="B1599" t="s">
        <v>6286</v>
      </c>
      <c r="C1599" s="1">
        <v>42225</v>
      </c>
      <c r="D1599">
        <f>YEAR(C1599)</f>
        <v>2015</v>
      </c>
      <c r="E1599">
        <f>MONTH(C1599)</f>
        <v>8</v>
      </c>
      <c r="F1599" t="str">
        <f>TEXT(Table1[[#This Row],[Order Date]],"mmm")</f>
        <v>Aug</v>
      </c>
      <c r="G1599" t="str">
        <f>TEXT(Table1[[#This Row],[Order Date]],"ddd")</f>
        <v>Sun</v>
      </c>
      <c r="H1599" s="1">
        <v>42230</v>
      </c>
      <c r="I1599" t="s">
        <v>49</v>
      </c>
      <c r="J1599" t="s">
        <v>212</v>
      </c>
      <c r="K1599" t="s">
        <v>213</v>
      </c>
      <c r="L1599" t="s">
        <v>40</v>
      </c>
      <c r="M1599" t="s">
        <v>26</v>
      </c>
      <c r="N1599" t="s">
        <v>1504</v>
      </c>
      <c r="O1599" t="s">
        <v>53</v>
      </c>
      <c r="P1599">
        <v>32216</v>
      </c>
      <c r="Q1599" t="s">
        <v>29</v>
      </c>
      <c r="R1599" t="s">
        <v>2864</v>
      </c>
      <c r="S1599" t="s">
        <v>45</v>
      </c>
      <c r="T1599" t="s">
        <v>46</v>
      </c>
      <c r="U1599" t="s">
        <v>2865</v>
      </c>
      <c r="V1599" s="3">
        <v>4.6079999999999997</v>
      </c>
      <c r="W1599">
        <v>2</v>
      </c>
      <c r="X1599" s="2">
        <v>0.2</v>
      </c>
      <c r="Y1599" s="13">
        <v>1.6704000000000001</v>
      </c>
      <c r="Z1599" s="2">
        <f>Y1599/V1599</f>
        <v>0.36250000000000004</v>
      </c>
    </row>
    <row r="1600" spans="1:26" x14ac:dyDescent="0.25">
      <c r="A1600">
        <v>3258</v>
      </c>
      <c r="B1600" t="s">
        <v>6287</v>
      </c>
      <c r="C1600" s="1">
        <v>42713</v>
      </c>
      <c r="D1600">
        <f>YEAR(C1600)</f>
        <v>2016</v>
      </c>
      <c r="E1600">
        <f>MONTH(C1600)</f>
        <v>12</v>
      </c>
      <c r="F1600" t="str">
        <f>TEXT(Table1[[#This Row],[Order Date]],"mmm")</f>
        <v>Dec</v>
      </c>
      <c r="G1600" t="str">
        <f>TEXT(Table1[[#This Row],[Order Date]],"ddd")</f>
        <v>Fri</v>
      </c>
      <c r="H1600" s="1">
        <v>42718</v>
      </c>
      <c r="I1600" t="s">
        <v>22</v>
      </c>
      <c r="J1600" t="s">
        <v>3761</v>
      </c>
      <c r="K1600" t="s">
        <v>3762</v>
      </c>
      <c r="L1600" t="s">
        <v>40</v>
      </c>
      <c r="M1600" t="s">
        <v>26</v>
      </c>
      <c r="N1600" t="s">
        <v>606</v>
      </c>
      <c r="O1600" t="s">
        <v>328</v>
      </c>
      <c r="P1600">
        <v>37064</v>
      </c>
      <c r="Q1600" t="s">
        <v>29</v>
      </c>
      <c r="R1600" t="s">
        <v>3713</v>
      </c>
      <c r="S1600" t="s">
        <v>31</v>
      </c>
      <c r="T1600" t="s">
        <v>55</v>
      </c>
      <c r="U1600" t="s">
        <v>3714</v>
      </c>
      <c r="V1600" s="3">
        <v>79.974000000000004</v>
      </c>
      <c r="W1600">
        <v>3</v>
      </c>
      <c r="X1600" s="2">
        <v>0.4</v>
      </c>
      <c r="Y1600" s="13">
        <v>-29.323799999999999</v>
      </c>
      <c r="Z1600" s="2">
        <f>Y1600/V1600</f>
        <v>-0.36666666666666664</v>
      </c>
    </row>
    <row r="1601" spans="1:26" x14ac:dyDescent="0.25">
      <c r="A1601">
        <v>3260</v>
      </c>
      <c r="B1601" t="s">
        <v>6288</v>
      </c>
      <c r="C1601" s="1">
        <v>42687</v>
      </c>
      <c r="D1601">
        <f>YEAR(C1601)</f>
        <v>2016</v>
      </c>
      <c r="E1601">
        <f>MONTH(C1601)</f>
        <v>11</v>
      </c>
      <c r="F1601" t="str">
        <f>TEXT(Table1[[#This Row],[Order Date]],"mmm")</f>
        <v>Nov</v>
      </c>
      <c r="G1601" t="str">
        <f>TEXT(Table1[[#This Row],[Order Date]],"ddd")</f>
        <v>Sun</v>
      </c>
      <c r="H1601" s="1">
        <v>42691</v>
      </c>
      <c r="I1601" t="s">
        <v>49</v>
      </c>
      <c r="J1601" t="s">
        <v>6289</v>
      </c>
      <c r="K1601" t="s">
        <v>6290</v>
      </c>
      <c r="L1601" t="s">
        <v>101</v>
      </c>
      <c r="M1601" t="s">
        <v>26</v>
      </c>
      <c r="N1601" t="s">
        <v>5930</v>
      </c>
      <c r="O1601" t="s">
        <v>208</v>
      </c>
      <c r="P1601">
        <v>60035</v>
      </c>
      <c r="Q1601" t="s">
        <v>104</v>
      </c>
      <c r="R1601" t="s">
        <v>1749</v>
      </c>
      <c r="S1601" t="s">
        <v>45</v>
      </c>
      <c r="T1601" t="s">
        <v>74</v>
      </c>
      <c r="U1601" t="s">
        <v>1750</v>
      </c>
      <c r="V1601" s="3">
        <v>3.1360000000000001</v>
      </c>
      <c r="W1601">
        <v>2</v>
      </c>
      <c r="X1601" s="2">
        <v>0.8</v>
      </c>
      <c r="Y1601" s="13">
        <v>-4.7039999999999997</v>
      </c>
      <c r="Z1601" s="2">
        <f>Y1601/V1601</f>
        <v>-1.4999999999999998</v>
      </c>
    </row>
    <row r="1602" spans="1:26" x14ac:dyDescent="0.25">
      <c r="A1602">
        <v>3261</v>
      </c>
      <c r="B1602" t="s">
        <v>6291</v>
      </c>
      <c r="C1602" s="1">
        <v>41957</v>
      </c>
      <c r="D1602">
        <f>YEAR(C1602)</f>
        <v>2014</v>
      </c>
      <c r="E1602">
        <f>MONTH(C1602)</f>
        <v>11</v>
      </c>
      <c r="F1602" t="str">
        <f>TEXT(Table1[[#This Row],[Order Date]],"mmm")</f>
        <v>Nov</v>
      </c>
      <c r="G1602" t="str">
        <f>TEXT(Table1[[#This Row],[Order Date]],"ddd")</f>
        <v>Fri</v>
      </c>
      <c r="H1602" s="1">
        <v>41958</v>
      </c>
      <c r="I1602" t="s">
        <v>185</v>
      </c>
      <c r="J1602" t="s">
        <v>6292</v>
      </c>
      <c r="K1602" t="s">
        <v>6293</v>
      </c>
      <c r="L1602" t="s">
        <v>40</v>
      </c>
      <c r="M1602" t="s">
        <v>26</v>
      </c>
      <c r="N1602" t="s">
        <v>596</v>
      </c>
      <c r="O1602" t="s">
        <v>103</v>
      </c>
      <c r="P1602">
        <v>77506</v>
      </c>
      <c r="Q1602" t="s">
        <v>104</v>
      </c>
      <c r="R1602" t="s">
        <v>6294</v>
      </c>
      <c r="S1602" t="s">
        <v>45</v>
      </c>
      <c r="T1602" t="s">
        <v>89</v>
      </c>
      <c r="U1602" t="s">
        <v>6295</v>
      </c>
      <c r="V1602" s="3">
        <v>20.736000000000001</v>
      </c>
      <c r="W1602">
        <v>4</v>
      </c>
      <c r="X1602" s="2">
        <v>0.2</v>
      </c>
      <c r="Y1602" s="13">
        <v>7.2576000000000001</v>
      </c>
      <c r="Z1602" s="2">
        <f>Y1602/V1602</f>
        <v>0.35</v>
      </c>
    </row>
    <row r="1603" spans="1:26" x14ac:dyDescent="0.25">
      <c r="A1603">
        <v>3262</v>
      </c>
      <c r="B1603" t="s">
        <v>6296</v>
      </c>
      <c r="C1603" s="1">
        <v>41960</v>
      </c>
      <c r="D1603">
        <f>YEAR(C1603)</f>
        <v>2014</v>
      </c>
      <c r="E1603">
        <f>MONTH(C1603)</f>
        <v>11</v>
      </c>
      <c r="F1603" t="str">
        <f>TEXT(Table1[[#This Row],[Order Date]],"mmm")</f>
        <v>Nov</v>
      </c>
      <c r="G1603" t="str">
        <f>TEXT(Table1[[#This Row],[Order Date]],"ddd")</f>
        <v>Mon</v>
      </c>
      <c r="H1603" s="1">
        <v>41962</v>
      </c>
      <c r="I1603" t="s">
        <v>185</v>
      </c>
      <c r="J1603" t="s">
        <v>1131</v>
      </c>
      <c r="K1603" t="s">
        <v>1132</v>
      </c>
      <c r="L1603" t="s">
        <v>40</v>
      </c>
      <c r="M1603" t="s">
        <v>26</v>
      </c>
      <c r="N1603" t="s">
        <v>126</v>
      </c>
      <c r="O1603" t="s">
        <v>42</v>
      </c>
      <c r="P1603">
        <v>94109</v>
      </c>
      <c r="Q1603" t="s">
        <v>43</v>
      </c>
      <c r="R1603" t="s">
        <v>3667</v>
      </c>
      <c r="S1603" t="s">
        <v>70</v>
      </c>
      <c r="T1603" t="s">
        <v>158</v>
      </c>
      <c r="U1603" t="s">
        <v>3668</v>
      </c>
      <c r="V1603" s="3">
        <v>99.98</v>
      </c>
      <c r="W1603">
        <v>2</v>
      </c>
      <c r="X1603" s="2">
        <v>0</v>
      </c>
      <c r="Y1603" s="13">
        <v>7.9984000000000002</v>
      </c>
      <c r="Z1603" s="2">
        <f>Y1603/V1603</f>
        <v>0.08</v>
      </c>
    </row>
    <row r="1604" spans="1:26" x14ac:dyDescent="0.25">
      <c r="A1604">
        <v>3265</v>
      </c>
      <c r="B1604" t="s">
        <v>6297</v>
      </c>
      <c r="C1604" s="1">
        <v>42433</v>
      </c>
      <c r="D1604">
        <f>YEAR(C1604)</f>
        <v>2016</v>
      </c>
      <c r="E1604">
        <f>MONTH(C1604)</f>
        <v>3</v>
      </c>
      <c r="F1604" t="str">
        <f>TEXT(Table1[[#This Row],[Order Date]],"mmm")</f>
        <v>Mar</v>
      </c>
      <c r="G1604" t="str">
        <f>TEXT(Table1[[#This Row],[Order Date]],"ddd")</f>
        <v>Fri</v>
      </c>
      <c r="H1604" s="1">
        <v>42437</v>
      </c>
      <c r="I1604" t="s">
        <v>22</v>
      </c>
      <c r="J1604" t="s">
        <v>4916</v>
      </c>
      <c r="K1604" t="s">
        <v>4917</v>
      </c>
      <c r="L1604" t="s">
        <v>40</v>
      </c>
      <c r="M1604" t="s">
        <v>26</v>
      </c>
      <c r="N1604" t="s">
        <v>1404</v>
      </c>
      <c r="O1604" t="s">
        <v>53</v>
      </c>
      <c r="P1604">
        <v>33180</v>
      </c>
      <c r="Q1604" t="s">
        <v>29</v>
      </c>
      <c r="R1604" t="s">
        <v>4036</v>
      </c>
      <c r="S1604" t="s">
        <v>45</v>
      </c>
      <c r="T1604" t="s">
        <v>46</v>
      </c>
      <c r="U1604" t="s">
        <v>4037</v>
      </c>
      <c r="V1604" s="3">
        <v>10.08</v>
      </c>
      <c r="W1604">
        <v>4</v>
      </c>
      <c r="X1604" s="2">
        <v>0.2</v>
      </c>
      <c r="Y1604" s="13">
        <v>3.528</v>
      </c>
      <c r="Z1604" s="2">
        <f>Y1604/V1604</f>
        <v>0.35</v>
      </c>
    </row>
    <row r="1605" spans="1:26" x14ac:dyDescent="0.25">
      <c r="A1605">
        <v>3266</v>
      </c>
      <c r="B1605" t="s">
        <v>6298</v>
      </c>
      <c r="C1605" s="1">
        <v>41923</v>
      </c>
      <c r="D1605">
        <f>YEAR(C1605)</f>
        <v>2014</v>
      </c>
      <c r="E1605">
        <f>MONTH(C1605)</f>
        <v>10</v>
      </c>
      <c r="F1605" t="str">
        <f>TEXT(Table1[[#This Row],[Order Date]],"mmm")</f>
        <v>Oct</v>
      </c>
      <c r="G1605" t="str">
        <f>TEXT(Table1[[#This Row],[Order Date]],"ddd")</f>
        <v>Sat</v>
      </c>
      <c r="H1605" s="1">
        <v>41927</v>
      </c>
      <c r="I1605" t="s">
        <v>49</v>
      </c>
      <c r="J1605" t="s">
        <v>4423</v>
      </c>
      <c r="K1605" t="s">
        <v>4424</v>
      </c>
      <c r="L1605" t="s">
        <v>25</v>
      </c>
      <c r="M1605" t="s">
        <v>26</v>
      </c>
      <c r="N1605" t="s">
        <v>143</v>
      </c>
      <c r="O1605" t="s">
        <v>144</v>
      </c>
      <c r="P1605">
        <v>19120</v>
      </c>
      <c r="Q1605" t="s">
        <v>145</v>
      </c>
      <c r="R1605" t="s">
        <v>2746</v>
      </c>
      <c r="S1605" t="s">
        <v>45</v>
      </c>
      <c r="T1605" t="s">
        <v>58</v>
      </c>
      <c r="U1605" t="s">
        <v>2747</v>
      </c>
      <c r="V1605" s="3">
        <v>281.904</v>
      </c>
      <c r="W1605">
        <v>2</v>
      </c>
      <c r="X1605" s="2">
        <v>0.2</v>
      </c>
      <c r="Y1605" s="13">
        <v>10.571400000000001</v>
      </c>
      <c r="Z1605" s="2">
        <f>Y1605/V1605</f>
        <v>3.7500000000000006E-2</v>
      </c>
    </row>
    <row r="1606" spans="1:26" x14ac:dyDescent="0.25">
      <c r="A1606">
        <v>3268</v>
      </c>
      <c r="B1606" t="s">
        <v>6299</v>
      </c>
      <c r="C1606" s="1">
        <v>41781</v>
      </c>
      <c r="D1606">
        <f>YEAR(C1606)</f>
        <v>2014</v>
      </c>
      <c r="E1606">
        <f>MONTH(C1606)</f>
        <v>5</v>
      </c>
      <c r="F1606" t="str">
        <f>TEXT(Table1[[#This Row],[Order Date]],"mmm")</f>
        <v>May</v>
      </c>
      <c r="G1606" t="str">
        <f>TEXT(Table1[[#This Row],[Order Date]],"ddd")</f>
        <v>Thu</v>
      </c>
      <c r="H1606" s="1">
        <v>41788</v>
      </c>
      <c r="I1606" t="s">
        <v>49</v>
      </c>
      <c r="J1606" t="s">
        <v>6300</v>
      </c>
      <c r="K1606" t="s">
        <v>6301</v>
      </c>
      <c r="L1606" t="s">
        <v>25</v>
      </c>
      <c r="M1606" t="s">
        <v>26</v>
      </c>
      <c r="N1606" t="s">
        <v>350</v>
      </c>
      <c r="O1606" t="s">
        <v>351</v>
      </c>
      <c r="P1606">
        <v>35601</v>
      </c>
      <c r="Q1606" t="s">
        <v>29</v>
      </c>
      <c r="R1606" t="s">
        <v>2698</v>
      </c>
      <c r="S1606" t="s">
        <v>70</v>
      </c>
      <c r="T1606" t="s">
        <v>71</v>
      </c>
      <c r="U1606" t="s">
        <v>2699</v>
      </c>
      <c r="V1606" s="3">
        <v>135.97999999999999</v>
      </c>
      <c r="W1606">
        <v>2</v>
      </c>
      <c r="X1606" s="2">
        <v>0</v>
      </c>
      <c r="Y1606" s="13">
        <v>33.994999999999997</v>
      </c>
      <c r="Z1606" s="2">
        <f>Y1606/V1606</f>
        <v>0.25</v>
      </c>
    </row>
    <row r="1607" spans="1:26" x14ac:dyDescent="0.25">
      <c r="A1607">
        <v>3270</v>
      </c>
      <c r="B1607" t="s">
        <v>6304</v>
      </c>
      <c r="C1607" s="1">
        <v>41835</v>
      </c>
      <c r="D1607">
        <f>YEAR(C1607)</f>
        <v>2014</v>
      </c>
      <c r="E1607">
        <f>MONTH(C1607)</f>
        <v>7</v>
      </c>
      <c r="F1607" t="str">
        <f>TEXT(Table1[[#This Row],[Order Date]],"mmm")</f>
        <v>Jul</v>
      </c>
      <c r="G1607" t="str">
        <f>TEXT(Table1[[#This Row],[Order Date]],"ddd")</f>
        <v>Tue</v>
      </c>
      <c r="H1607" s="1">
        <v>41839</v>
      </c>
      <c r="I1607" t="s">
        <v>49</v>
      </c>
      <c r="J1607" t="s">
        <v>840</v>
      </c>
      <c r="K1607" t="s">
        <v>841</v>
      </c>
      <c r="L1607" t="s">
        <v>40</v>
      </c>
      <c r="M1607" t="s">
        <v>26</v>
      </c>
      <c r="N1607" t="s">
        <v>5189</v>
      </c>
      <c r="O1607" t="s">
        <v>5190</v>
      </c>
      <c r="P1607">
        <v>57103</v>
      </c>
      <c r="Q1607" t="s">
        <v>104</v>
      </c>
      <c r="R1607" t="s">
        <v>5773</v>
      </c>
      <c r="S1607" t="s">
        <v>70</v>
      </c>
      <c r="T1607" t="s">
        <v>158</v>
      </c>
      <c r="U1607" t="s">
        <v>5774</v>
      </c>
      <c r="V1607" s="3">
        <v>2.97</v>
      </c>
      <c r="W1607">
        <v>3</v>
      </c>
      <c r="X1607" s="2">
        <v>0</v>
      </c>
      <c r="Y1607" s="13">
        <v>1.3068</v>
      </c>
      <c r="Z1607" s="2">
        <f>Y1607/V1607</f>
        <v>0.43999999999999995</v>
      </c>
    </row>
    <row r="1608" spans="1:26" x14ac:dyDescent="0.25">
      <c r="A1608">
        <v>3272</v>
      </c>
      <c r="B1608" t="s">
        <v>6305</v>
      </c>
      <c r="C1608" s="1">
        <v>42365</v>
      </c>
      <c r="D1608">
        <f>YEAR(C1608)</f>
        <v>2015</v>
      </c>
      <c r="E1608">
        <f>MONTH(C1608)</f>
        <v>12</v>
      </c>
      <c r="F1608" t="str">
        <f>TEXT(Table1[[#This Row],[Order Date]],"mmm")</f>
        <v>Dec</v>
      </c>
      <c r="G1608" t="str">
        <f>TEXT(Table1[[#This Row],[Order Date]],"ddd")</f>
        <v>Sun</v>
      </c>
      <c r="H1608" s="1">
        <v>42367</v>
      </c>
      <c r="I1608" t="s">
        <v>22</v>
      </c>
      <c r="J1608" t="s">
        <v>5568</v>
      </c>
      <c r="K1608" t="s">
        <v>5569</v>
      </c>
      <c r="L1608" t="s">
        <v>40</v>
      </c>
      <c r="M1608" t="s">
        <v>26</v>
      </c>
      <c r="N1608" t="s">
        <v>6306</v>
      </c>
      <c r="O1608" t="s">
        <v>42</v>
      </c>
      <c r="P1608">
        <v>93277</v>
      </c>
      <c r="Q1608" t="s">
        <v>43</v>
      </c>
      <c r="R1608" t="s">
        <v>5773</v>
      </c>
      <c r="S1608" t="s">
        <v>70</v>
      </c>
      <c r="T1608" t="s">
        <v>158</v>
      </c>
      <c r="U1608" t="s">
        <v>5774</v>
      </c>
      <c r="V1608" s="3">
        <v>7.92</v>
      </c>
      <c r="W1608">
        <v>8</v>
      </c>
      <c r="X1608" s="2">
        <v>0</v>
      </c>
      <c r="Y1608" s="13">
        <v>3.4847999999999999</v>
      </c>
      <c r="Z1608" s="2">
        <f>Y1608/V1608</f>
        <v>0.44</v>
      </c>
    </row>
    <row r="1609" spans="1:26" x14ac:dyDescent="0.25">
      <c r="A1609">
        <v>3273</v>
      </c>
      <c r="B1609" t="s">
        <v>6307</v>
      </c>
      <c r="C1609" s="1">
        <v>42044</v>
      </c>
      <c r="D1609">
        <f>YEAR(C1609)</f>
        <v>2015</v>
      </c>
      <c r="E1609">
        <f>MONTH(C1609)</f>
        <v>2</v>
      </c>
      <c r="F1609" t="str">
        <f>TEXT(Table1[[#This Row],[Order Date]],"mmm")</f>
        <v>Feb</v>
      </c>
      <c r="G1609" t="str">
        <f>TEXT(Table1[[#This Row],[Order Date]],"ddd")</f>
        <v>Mon</v>
      </c>
      <c r="H1609" s="1">
        <v>42051</v>
      </c>
      <c r="I1609" t="s">
        <v>49</v>
      </c>
      <c r="J1609" t="s">
        <v>6271</v>
      </c>
      <c r="K1609" t="s">
        <v>6272</v>
      </c>
      <c r="L1609" t="s">
        <v>25</v>
      </c>
      <c r="M1609" t="s">
        <v>26</v>
      </c>
      <c r="N1609" t="s">
        <v>41</v>
      </c>
      <c r="O1609" t="s">
        <v>42</v>
      </c>
      <c r="P1609">
        <v>90049</v>
      </c>
      <c r="Q1609" t="s">
        <v>43</v>
      </c>
      <c r="R1609" t="s">
        <v>146</v>
      </c>
      <c r="S1609" t="s">
        <v>31</v>
      </c>
      <c r="T1609" t="s">
        <v>35</v>
      </c>
      <c r="U1609" t="s">
        <v>147</v>
      </c>
      <c r="V1609" s="3">
        <v>203.92</v>
      </c>
      <c r="W1609">
        <v>5</v>
      </c>
      <c r="X1609" s="2">
        <v>0.2</v>
      </c>
      <c r="Y1609" s="13">
        <v>22.940999999999999</v>
      </c>
      <c r="Z1609" s="2">
        <f>Y1609/V1609</f>
        <v>0.1125</v>
      </c>
    </row>
    <row r="1610" spans="1:26" x14ac:dyDescent="0.25">
      <c r="A1610">
        <v>3274</v>
      </c>
      <c r="B1610" t="s">
        <v>6308</v>
      </c>
      <c r="C1610" s="1">
        <v>42863</v>
      </c>
      <c r="D1610">
        <f>YEAR(C1610)</f>
        <v>2017</v>
      </c>
      <c r="E1610">
        <f>MONTH(C1610)</f>
        <v>5</v>
      </c>
      <c r="F1610" t="str">
        <f>TEXT(Table1[[#This Row],[Order Date]],"mmm")</f>
        <v>May</v>
      </c>
      <c r="G1610" t="str">
        <f>TEXT(Table1[[#This Row],[Order Date]],"ddd")</f>
        <v>Mon</v>
      </c>
      <c r="H1610" s="1">
        <v>42867</v>
      </c>
      <c r="I1610" t="s">
        <v>49</v>
      </c>
      <c r="J1610" t="s">
        <v>3148</v>
      </c>
      <c r="K1610" t="s">
        <v>3149</v>
      </c>
      <c r="L1610" t="s">
        <v>101</v>
      </c>
      <c r="M1610" t="s">
        <v>26</v>
      </c>
      <c r="N1610" t="s">
        <v>41</v>
      </c>
      <c r="O1610" t="s">
        <v>42</v>
      </c>
      <c r="P1610">
        <v>90032</v>
      </c>
      <c r="Q1610" t="s">
        <v>43</v>
      </c>
      <c r="R1610" t="s">
        <v>3373</v>
      </c>
      <c r="S1610" t="s">
        <v>70</v>
      </c>
      <c r="T1610" t="s">
        <v>1202</v>
      </c>
      <c r="U1610" t="s">
        <v>3374</v>
      </c>
      <c r="V1610" s="3">
        <v>3359.9520000000002</v>
      </c>
      <c r="W1610">
        <v>6</v>
      </c>
      <c r="X1610" s="2">
        <v>0.2</v>
      </c>
      <c r="Y1610" s="13">
        <v>1049.9849999999999</v>
      </c>
      <c r="Z1610" s="2">
        <f>Y1610/V1610</f>
        <v>0.31249999999999994</v>
      </c>
    </row>
    <row r="1611" spans="1:26" x14ac:dyDescent="0.25">
      <c r="A1611">
        <v>3275</v>
      </c>
      <c r="B1611" t="s">
        <v>6309</v>
      </c>
      <c r="C1611" s="1">
        <v>43041</v>
      </c>
      <c r="D1611">
        <f>YEAR(C1611)</f>
        <v>2017</v>
      </c>
      <c r="E1611">
        <f>MONTH(C1611)</f>
        <v>11</v>
      </c>
      <c r="F1611" t="str">
        <f>TEXT(Table1[[#This Row],[Order Date]],"mmm")</f>
        <v>Nov</v>
      </c>
      <c r="G1611" t="str">
        <f>TEXT(Table1[[#This Row],[Order Date]],"ddd")</f>
        <v>Thu</v>
      </c>
      <c r="H1611" s="1">
        <v>43045</v>
      </c>
      <c r="I1611" t="s">
        <v>49</v>
      </c>
      <c r="J1611" t="s">
        <v>2962</v>
      </c>
      <c r="K1611" t="s">
        <v>2963</v>
      </c>
      <c r="L1611" t="s">
        <v>40</v>
      </c>
      <c r="M1611" t="s">
        <v>26</v>
      </c>
      <c r="N1611" t="s">
        <v>6310</v>
      </c>
      <c r="O1611" t="s">
        <v>4417</v>
      </c>
      <c r="P1611">
        <v>66212</v>
      </c>
      <c r="Q1611" t="s">
        <v>104</v>
      </c>
      <c r="R1611" t="s">
        <v>3175</v>
      </c>
      <c r="S1611" t="s">
        <v>45</v>
      </c>
      <c r="T1611" t="s">
        <v>266</v>
      </c>
      <c r="U1611" t="s">
        <v>556</v>
      </c>
      <c r="V1611" s="3">
        <v>18.239999999999998</v>
      </c>
      <c r="W1611">
        <v>3</v>
      </c>
      <c r="X1611" s="2">
        <v>0</v>
      </c>
      <c r="Y1611" s="13">
        <v>9.1199999999999992</v>
      </c>
      <c r="Z1611" s="2">
        <f>Y1611/V1611</f>
        <v>0.5</v>
      </c>
    </row>
    <row r="1612" spans="1:26" x14ac:dyDescent="0.25">
      <c r="A1612">
        <v>3277</v>
      </c>
      <c r="B1612" t="s">
        <v>6311</v>
      </c>
      <c r="C1612" s="1">
        <v>41734</v>
      </c>
      <c r="D1612">
        <f>YEAR(C1612)</f>
        <v>2014</v>
      </c>
      <c r="E1612">
        <f>MONTH(C1612)</f>
        <v>4</v>
      </c>
      <c r="F1612" t="str">
        <f>TEXT(Table1[[#This Row],[Order Date]],"mmm")</f>
        <v>Apr</v>
      </c>
      <c r="G1612" t="str">
        <f>TEXT(Table1[[#This Row],[Order Date]],"ddd")</f>
        <v>Sat</v>
      </c>
      <c r="H1612" s="1">
        <v>41738</v>
      </c>
      <c r="I1612" t="s">
        <v>22</v>
      </c>
      <c r="J1612" t="s">
        <v>5404</v>
      </c>
      <c r="K1612" t="s">
        <v>5405</v>
      </c>
      <c r="L1612" t="s">
        <v>40</v>
      </c>
      <c r="M1612" t="s">
        <v>26</v>
      </c>
      <c r="N1612" t="s">
        <v>2762</v>
      </c>
      <c r="O1612" t="s">
        <v>312</v>
      </c>
      <c r="P1612">
        <v>22304</v>
      </c>
      <c r="Q1612" t="s">
        <v>29</v>
      </c>
      <c r="R1612" t="s">
        <v>1354</v>
      </c>
      <c r="S1612" t="s">
        <v>45</v>
      </c>
      <c r="T1612" t="s">
        <v>67</v>
      </c>
      <c r="U1612" t="s">
        <v>1355</v>
      </c>
      <c r="V1612" s="3">
        <v>22.96</v>
      </c>
      <c r="W1612">
        <v>7</v>
      </c>
      <c r="X1612" s="2">
        <v>0</v>
      </c>
      <c r="Y1612" s="13">
        <v>7.5768000000000004</v>
      </c>
      <c r="Z1612" s="2">
        <f>Y1612/V1612</f>
        <v>0.33</v>
      </c>
    </row>
    <row r="1613" spans="1:26" x14ac:dyDescent="0.25">
      <c r="A1613">
        <v>3282</v>
      </c>
      <c r="B1613" t="s">
        <v>6312</v>
      </c>
      <c r="C1613" s="1">
        <v>41899</v>
      </c>
      <c r="D1613">
        <f>YEAR(C1613)</f>
        <v>2014</v>
      </c>
      <c r="E1613">
        <f>MONTH(C1613)</f>
        <v>9</v>
      </c>
      <c r="F1613" t="str">
        <f>TEXT(Table1[[#This Row],[Order Date]],"mmm")</f>
        <v>Sep</v>
      </c>
      <c r="G1613" t="str">
        <f>TEXT(Table1[[#This Row],[Order Date]],"ddd")</f>
        <v>Wed</v>
      </c>
      <c r="H1613" s="1">
        <v>41906</v>
      </c>
      <c r="I1613" t="s">
        <v>49</v>
      </c>
      <c r="J1613" t="s">
        <v>3651</v>
      </c>
      <c r="K1613" t="s">
        <v>3652</v>
      </c>
      <c r="L1613" t="s">
        <v>25</v>
      </c>
      <c r="M1613" t="s">
        <v>26</v>
      </c>
      <c r="N1613" t="s">
        <v>4474</v>
      </c>
      <c r="O1613" t="s">
        <v>87</v>
      </c>
      <c r="P1613">
        <v>27604</v>
      </c>
      <c r="Q1613" t="s">
        <v>29</v>
      </c>
      <c r="R1613" t="s">
        <v>3894</v>
      </c>
      <c r="S1613" t="s">
        <v>70</v>
      </c>
      <c r="T1613" t="s">
        <v>158</v>
      </c>
      <c r="U1613" t="s">
        <v>3895</v>
      </c>
      <c r="V1613" s="3">
        <v>47.984000000000002</v>
      </c>
      <c r="W1613">
        <v>2</v>
      </c>
      <c r="X1613" s="2">
        <v>0.2</v>
      </c>
      <c r="Y1613" s="13">
        <v>13.195600000000001</v>
      </c>
      <c r="Z1613" s="2">
        <f>Y1613/V1613</f>
        <v>0.27500000000000002</v>
      </c>
    </row>
    <row r="1614" spans="1:26" x14ac:dyDescent="0.25">
      <c r="A1614">
        <v>3284</v>
      </c>
      <c r="B1614" t="s">
        <v>6313</v>
      </c>
      <c r="C1614" s="1">
        <v>41912</v>
      </c>
      <c r="D1614">
        <f>YEAR(C1614)</f>
        <v>2014</v>
      </c>
      <c r="E1614">
        <f>MONTH(C1614)</f>
        <v>9</v>
      </c>
      <c r="F1614" t="str">
        <f>TEXT(Table1[[#This Row],[Order Date]],"mmm")</f>
        <v>Sep</v>
      </c>
      <c r="G1614" t="str">
        <f>TEXT(Table1[[#This Row],[Order Date]],"ddd")</f>
        <v>Tue</v>
      </c>
      <c r="H1614" s="1">
        <v>41918</v>
      </c>
      <c r="I1614" t="s">
        <v>49</v>
      </c>
      <c r="J1614" t="s">
        <v>1594</v>
      </c>
      <c r="K1614" t="s">
        <v>1595</v>
      </c>
      <c r="L1614" t="s">
        <v>40</v>
      </c>
      <c r="M1614" t="s">
        <v>26</v>
      </c>
      <c r="N1614" t="s">
        <v>263</v>
      </c>
      <c r="O1614" t="s">
        <v>264</v>
      </c>
      <c r="P1614">
        <v>10035</v>
      </c>
      <c r="Q1614" t="s">
        <v>145</v>
      </c>
      <c r="R1614" t="s">
        <v>2034</v>
      </c>
      <c r="S1614" t="s">
        <v>31</v>
      </c>
      <c r="T1614" t="s">
        <v>64</v>
      </c>
      <c r="U1614" t="s">
        <v>2035</v>
      </c>
      <c r="V1614" s="3">
        <v>15.24</v>
      </c>
      <c r="W1614">
        <v>3</v>
      </c>
      <c r="X1614" s="2">
        <v>0</v>
      </c>
      <c r="Y1614" s="13">
        <v>5.1816000000000004</v>
      </c>
      <c r="Z1614" s="2">
        <f>Y1614/V1614</f>
        <v>0.34</v>
      </c>
    </row>
    <row r="1615" spans="1:26" x14ac:dyDescent="0.25">
      <c r="A1615">
        <v>3285</v>
      </c>
      <c r="B1615" t="s">
        <v>6314</v>
      </c>
      <c r="C1615" s="1">
        <v>41894</v>
      </c>
      <c r="D1615">
        <f>YEAR(C1615)</f>
        <v>2014</v>
      </c>
      <c r="E1615">
        <f>MONTH(C1615)</f>
        <v>9</v>
      </c>
      <c r="F1615" t="str">
        <f>TEXT(Table1[[#This Row],[Order Date]],"mmm")</f>
        <v>Sep</v>
      </c>
      <c r="G1615" t="str">
        <f>TEXT(Table1[[#This Row],[Order Date]],"ddd")</f>
        <v>Fri</v>
      </c>
      <c r="H1615" s="1">
        <v>41899</v>
      </c>
      <c r="I1615" t="s">
        <v>49</v>
      </c>
      <c r="J1615" t="s">
        <v>2577</v>
      </c>
      <c r="K1615" t="s">
        <v>2578</v>
      </c>
      <c r="L1615" t="s">
        <v>25</v>
      </c>
      <c r="M1615" t="s">
        <v>26</v>
      </c>
      <c r="N1615" t="s">
        <v>739</v>
      </c>
      <c r="O1615" t="s">
        <v>491</v>
      </c>
      <c r="P1615">
        <v>45014</v>
      </c>
      <c r="Q1615" t="s">
        <v>145</v>
      </c>
      <c r="R1615" t="s">
        <v>1802</v>
      </c>
      <c r="S1615" t="s">
        <v>45</v>
      </c>
      <c r="T1615" t="s">
        <v>74</v>
      </c>
      <c r="U1615" t="s">
        <v>1803</v>
      </c>
      <c r="V1615" s="3">
        <v>63.923999999999999</v>
      </c>
      <c r="W1615">
        <v>7</v>
      </c>
      <c r="X1615" s="2">
        <v>0.7</v>
      </c>
      <c r="Y1615" s="13">
        <v>-46.877600000000001</v>
      </c>
      <c r="Z1615" s="2">
        <f>Y1615/V1615</f>
        <v>-0.73333333333333339</v>
      </c>
    </row>
    <row r="1616" spans="1:26" x14ac:dyDescent="0.25">
      <c r="A1616">
        <v>3286</v>
      </c>
      <c r="B1616" t="s">
        <v>6315</v>
      </c>
      <c r="C1616" s="1">
        <v>42786</v>
      </c>
      <c r="D1616">
        <f>YEAR(C1616)</f>
        <v>2017</v>
      </c>
      <c r="E1616">
        <f>MONTH(C1616)</f>
        <v>2</v>
      </c>
      <c r="F1616" t="str">
        <f>TEXT(Table1[[#This Row],[Order Date]],"mmm")</f>
        <v>Feb</v>
      </c>
      <c r="G1616" t="str">
        <f>TEXT(Table1[[#This Row],[Order Date]],"ddd")</f>
        <v>Mon</v>
      </c>
      <c r="H1616" s="1">
        <v>42791</v>
      </c>
      <c r="I1616" t="s">
        <v>49</v>
      </c>
      <c r="J1616" t="s">
        <v>5767</v>
      </c>
      <c r="K1616" t="s">
        <v>5768</v>
      </c>
      <c r="L1616" t="s">
        <v>101</v>
      </c>
      <c r="M1616" t="s">
        <v>26</v>
      </c>
      <c r="N1616" t="s">
        <v>4484</v>
      </c>
      <c r="O1616" t="s">
        <v>641</v>
      </c>
      <c r="P1616">
        <v>74403</v>
      </c>
      <c r="Q1616" t="s">
        <v>104</v>
      </c>
      <c r="R1616" t="s">
        <v>3195</v>
      </c>
      <c r="S1616" t="s">
        <v>45</v>
      </c>
      <c r="T1616" t="s">
        <v>67</v>
      </c>
      <c r="U1616" t="s">
        <v>3196</v>
      </c>
      <c r="V1616" s="3">
        <v>6.56</v>
      </c>
      <c r="W1616">
        <v>2</v>
      </c>
      <c r="X1616" s="2">
        <v>0</v>
      </c>
      <c r="Y1616" s="13">
        <v>1.9024000000000001</v>
      </c>
      <c r="Z1616" s="2">
        <f>Y1616/V1616</f>
        <v>0.29000000000000004</v>
      </c>
    </row>
    <row r="1617" spans="1:26" x14ac:dyDescent="0.25">
      <c r="A1617">
        <v>3288</v>
      </c>
      <c r="B1617" t="s">
        <v>6318</v>
      </c>
      <c r="C1617" s="1">
        <v>42351</v>
      </c>
      <c r="D1617">
        <f>YEAR(C1617)</f>
        <v>2015</v>
      </c>
      <c r="E1617">
        <f>MONTH(C1617)</f>
        <v>12</v>
      </c>
      <c r="F1617" t="str">
        <f>TEXT(Table1[[#This Row],[Order Date]],"mmm")</f>
        <v>Dec</v>
      </c>
      <c r="G1617" t="str">
        <f>TEXT(Table1[[#This Row],[Order Date]],"ddd")</f>
        <v>Sun</v>
      </c>
      <c r="H1617" s="1">
        <v>42353</v>
      </c>
      <c r="I1617" t="s">
        <v>185</v>
      </c>
      <c r="J1617" t="s">
        <v>2920</v>
      </c>
      <c r="K1617" t="s">
        <v>2921</v>
      </c>
      <c r="L1617" t="s">
        <v>25</v>
      </c>
      <c r="M1617" t="s">
        <v>26</v>
      </c>
      <c r="N1617" t="s">
        <v>6319</v>
      </c>
      <c r="O1617" t="s">
        <v>42</v>
      </c>
      <c r="P1617">
        <v>92592</v>
      </c>
      <c r="Q1617" t="s">
        <v>43</v>
      </c>
      <c r="R1617" t="s">
        <v>2451</v>
      </c>
      <c r="S1617" t="s">
        <v>70</v>
      </c>
      <c r="T1617" t="s">
        <v>71</v>
      </c>
      <c r="U1617" t="s">
        <v>2918</v>
      </c>
      <c r="V1617" s="3">
        <v>494.37599999999998</v>
      </c>
      <c r="W1617">
        <v>3</v>
      </c>
      <c r="X1617" s="2">
        <v>0.2</v>
      </c>
      <c r="Y1617" s="13">
        <v>49.437600000000003</v>
      </c>
      <c r="Z1617" s="2">
        <f>Y1617/V1617</f>
        <v>0.1</v>
      </c>
    </row>
    <row r="1618" spans="1:26" x14ac:dyDescent="0.25">
      <c r="A1618">
        <v>3292</v>
      </c>
      <c r="B1618" t="s">
        <v>6322</v>
      </c>
      <c r="C1618" s="1">
        <v>42673</v>
      </c>
      <c r="D1618">
        <f>YEAR(C1618)</f>
        <v>2016</v>
      </c>
      <c r="E1618">
        <f>MONTH(C1618)</f>
        <v>10</v>
      </c>
      <c r="F1618" t="str">
        <f>TEXT(Table1[[#This Row],[Order Date]],"mmm")</f>
        <v>Oct</v>
      </c>
      <c r="G1618" t="str">
        <f>TEXT(Table1[[#This Row],[Order Date]],"ddd")</f>
        <v>Sun</v>
      </c>
      <c r="H1618" s="1">
        <v>42678</v>
      </c>
      <c r="I1618" t="s">
        <v>49</v>
      </c>
      <c r="J1618" t="s">
        <v>5600</v>
      </c>
      <c r="K1618" t="s">
        <v>5601</v>
      </c>
      <c r="L1618" t="s">
        <v>25</v>
      </c>
      <c r="M1618" t="s">
        <v>26</v>
      </c>
      <c r="N1618" t="s">
        <v>6023</v>
      </c>
      <c r="O1618" t="s">
        <v>235</v>
      </c>
      <c r="P1618">
        <v>48310</v>
      </c>
      <c r="Q1618" t="s">
        <v>104</v>
      </c>
      <c r="R1618" t="s">
        <v>1954</v>
      </c>
      <c r="S1618" t="s">
        <v>45</v>
      </c>
      <c r="T1618" t="s">
        <v>67</v>
      </c>
      <c r="U1618" t="s">
        <v>1955</v>
      </c>
      <c r="V1618" s="3">
        <v>11.68</v>
      </c>
      <c r="W1618">
        <v>2</v>
      </c>
      <c r="X1618" s="2">
        <v>0</v>
      </c>
      <c r="Y1618" s="13">
        <v>3.504</v>
      </c>
      <c r="Z1618" s="2">
        <f>Y1618/V1618</f>
        <v>0.3</v>
      </c>
    </row>
    <row r="1619" spans="1:26" x14ac:dyDescent="0.25">
      <c r="A1619">
        <v>3293</v>
      </c>
      <c r="B1619" t="s">
        <v>6323</v>
      </c>
      <c r="C1619" s="1">
        <v>41999</v>
      </c>
      <c r="D1619">
        <f>YEAR(C1619)</f>
        <v>2014</v>
      </c>
      <c r="E1619">
        <f>MONTH(C1619)</f>
        <v>12</v>
      </c>
      <c r="F1619" t="str">
        <f>TEXT(Table1[[#This Row],[Order Date]],"mmm")</f>
        <v>Dec</v>
      </c>
      <c r="G1619" t="str">
        <f>TEXT(Table1[[#This Row],[Order Date]],"ddd")</f>
        <v>Fri</v>
      </c>
      <c r="H1619" s="1">
        <v>42003</v>
      </c>
      <c r="I1619" t="s">
        <v>49</v>
      </c>
      <c r="J1619" t="s">
        <v>2000</v>
      </c>
      <c r="K1619" t="s">
        <v>2001</v>
      </c>
      <c r="L1619" t="s">
        <v>25</v>
      </c>
      <c r="M1619" t="s">
        <v>26</v>
      </c>
      <c r="N1619" t="s">
        <v>941</v>
      </c>
      <c r="O1619" t="s">
        <v>42</v>
      </c>
      <c r="P1619">
        <v>92024</v>
      </c>
      <c r="Q1619" t="s">
        <v>43</v>
      </c>
      <c r="R1619" t="s">
        <v>711</v>
      </c>
      <c r="S1619" t="s">
        <v>45</v>
      </c>
      <c r="T1619" t="s">
        <v>572</v>
      </c>
      <c r="U1619" t="s">
        <v>712</v>
      </c>
      <c r="V1619" s="3">
        <v>11.91</v>
      </c>
      <c r="W1619">
        <v>3</v>
      </c>
      <c r="X1619" s="2">
        <v>0</v>
      </c>
      <c r="Y1619" s="13">
        <v>0.1191</v>
      </c>
      <c r="Z1619" s="2">
        <f>Y1619/V1619</f>
        <v>0.01</v>
      </c>
    </row>
    <row r="1620" spans="1:26" x14ac:dyDescent="0.25">
      <c r="A1620">
        <v>3295</v>
      </c>
      <c r="B1620" t="s">
        <v>6324</v>
      </c>
      <c r="C1620" s="1">
        <v>41866</v>
      </c>
      <c r="D1620">
        <f>YEAR(C1620)</f>
        <v>2014</v>
      </c>
      <c r="E1620">
        <f>MONTH(C1620)</f>
        <v>8</v>
      </c>
      <c r="F1620" t="str">
        <f>TEXT(Table1[[#This Row],[Order Date]],"mmm")</f>
        <v>Aug</v>
      </c>
      <c r="G1620" t="str">
        <f>TEXT(Table1[[#This Row],[Order Date]],"ddd")</f>
        <v>Fri</v>
      </c>
      <c r="H1620" s="1">
        <v>41869</v>
      </c>
      <c r="I1620" t="s">
        <v>185</v>
      </c>
      <c r="J1620" t="s">
        <v>1416</v>
      </c>
      <c r="K1620" t="s">
        <v>1417</v>
      </c>
      <c r="L1620" t="s">
        <v>25</v>
      </c>
      <c r="M1620" t="s">
        <v>26</v>
      </c>
      <c r="N1620" t="s">
        <v>808</v>
      </c>
      <c r="O1620" t="s">
        <v>103</v>
      </c>
      <c r="P1620">
        <v>75081</v>
      </c>
      <c r="Q1620" t="s">
        <v>104</v>
      </c>
      <c r="R1620" t="s">
        <v>2350</v>
      </c>
      <c r="S1620" t="s">
        <v>45</v>
      </c>
      <c r="T1620" t="s">
        <v>74</v>
      </c>
      <c r="U1620" t="s">
        <v>2351</v>
      </c>
      <c r="V1620" s="3">
        <v>30.96</v>
      </c>
      <c r="W1620">
        <v>8</v>
      </c>
      <c r="X1620" s="2">
        <v>0.8</v>
      </c>
      <c r="Y1620" s="13">
        <v>-52.631999999999998</v>
      </c>
      <c r="Z1620" s="2">
        <f>Y1620/V1620</f>
        <v>-1.7</v>
      </c>
    </row>
    <row r="1621" spans="1:26" x14ac:dyDescent="0.25">
      <c r="A1621">
        <v>3296</v>
      </c>
      <c r="B1621" t="s">
        <v>6325</v>
      </c>
      <c r="C1621" s="1">
        <v>43009</v>
      </c>
      <c r="D1621">
        <f>YEAR(C1621)</f>
        <v>2017</v>
      </c>
      <c r="E1621">
        <f>MONTH(C1621)</f>
        <v>10</v>
      </c>
      <c r="F1621" t="str">
        <f>TEXT(Table1[[#This Row],[Order Date]],"mmm")</f>
        <v>Oct</v>
      </c>
      <c r="G1621" t="str">
        <f>TEXT(Table1[[#This Row],[Order Date]],"ddd")</f>
        <v>Sun</v>
      </c>
      <c r="H1621" s="1">
        <v>43011</v>
      </c>
      <c r="I1621" t="s">
        <v>185</v>
      </c>
      <c r="J1621" t="s">
        <v>3890</v>
      </c>
      <c r="K1621" t="s">
        <v>3891</v>
      </c>
      <c r="L1621" t="s">
        <v>101</v>
      </c>
      <c r="M1621" t="s">
        <v>26</v>
      </c>
      <c r="N1621" t="s">
        <v>263</v>
      </c>
      <c r="O1621" t="s">
        <v>264</v>
      </c>
      <c r="P1621">
        <v>10035</v>
      </c>
      <c r="Q1621" t="s">
        <v>145</v>
      </c>
      <c r="R1621" t="s">
        <v>6326</v>
      </c>
      <c r="S1621" t="s">
        <v>70</v>
      </c>
      <c r="T1621" t="s">
        <v>675</v>
      </c>
      <c r="U1621" t="s">
        <v>6327</v>
      </c>
      <c r="V1621" s="3">
        <v>1704.89</v>
      </c>
      <c r="W1621">
        <v>11</v>
      </c>
      <c r="X1621" s="2">
        <v>0</v>
      </c>
      <c r="Y1621" s="13">
        <v>767.20050000000003</v>
      </c>
      <c r="Z1621" s="2">
        <f>Y1621/V1621</f>
        <v>0.45</v>
      </c>
    </row>
    <row r="1622" spans="1:26" x14ac:dyDescent="0.25">
      <c r="A1622">
        <v>3297</v>
      </c>
      <c r="B1622" t="s">
        <v>6328</v>
      </c>
      <c r="C1622" s="1">
        <v>42147</v>
      </c>
      <c r="D1622">
        <f>YEAR(C1622)</f>
        <v>2015</v>
      </c>
      <c r="E1622">
        <f>MONTH(C1622)</f>
        <v>5</v>
      </c>
      <c r="F1622" t="str">
        <f>TEXT(Table1[[#This Row],[Order Date]],"mmm")</f>
        <v>May</v>
      </c>
      <c r="G1622" t="str">
        <f>TEXT(Table1[[#This Row],[Order Date]],"ddd")</f>
        <v>Sat</v>
      </c>
      <c r="H1622" s="1">
        <v>42154</v>
      </c>
      <c r="I1622" t="s">
        <v>49</v>
      </c>
      <c r="J1622" t="s">
        <v>149</v>
      </c>
      <c r="K1622" t="s">
        <v>150</v>
      </c>
      <c r="L1622" t="s">
        <v>25</v>
      </c>
      <c r="M1622" t="s">
        <v>26</v>
      </c>
      <c r="N1622" t="s">
        <v>537</v>
      </c>
      <c r="O1622" t="s">
        <v>303</v>
      </c>
      <c r="P1622">
        <v>85023</v>
      </c>
      <c r="Q1622" t="s">
        <v>43</v>
      </c>
      <c r="R1622" t="s">
        <v>2405</v>
      </c>
      <c r="S1622" t="s">
        <v>45</v>
      </c>
      <c r="T1622" t="s">
        <v>74</v>
      </c>
      <c r="U1622" t="s">
        <v>2406</v>
      </c>
      <c r="V1622" s="3">
        <v>19.193999999999999</v>
      </c>
      <c r="W1622">
        <v>7</v>
      </c>
      <c r="X1622" s="2">
        <v>0.7</v>
      </c>
      <c r="Y1622" s="13">
        <v>-12.795999999999999</v>
      </c>
      <c r="Z1622" s="2">
        <f>Y1622/V1622</f>
        <v>-0.66666666666666663</v>
      </c>
    </row>
    <row r="1623" spans="1:26" x14ac:dyDescent="0.25">
      <c r="A1623">
        <v>3299</v>
      </c>
      <c r="B1623" t="s">
        <v>6329</v>
      </c>
      <c r="C1623" s="1">
        <v>43055</v>
      </c>
      <c r="D1623">
        <f>YEAR(C1623)</f>
        <v>2017</v>
      </c>
      <c r="E1623">
        <f>MONTH(C1623)</f>
        <v>11</v>
      </c>
      <c r="F1623" t="str">
        <f>TEXT(Table1[[#This Row],[Order Date]],"mmm")</f>
        <v>Nov</v>
      </c>
      <c r="G1623" t="str">
        <f>TEXT(Table1[[#This Row],[Order Date]],"ddd")</f>
        <v>Thu</v>
      </c>
      <c r="H1623" s="1">
        <v>43055</v>
      </c>
      <c r="I1623" t="s">
        <v>1276</v>
      </c>
      <c r="J1623" t="s">
        <v>2913</v>
      </c>
      <c r="K1623" t="s">
        <v>2914</v>
      </c>
      <c r="L1623" t="s">
        <v>40</v>
      </c>
      <c r="M1623" t="s">
        <v>26</v>
      </c>
      <c r="N1623" t="s">
        <v>126</v>
      </c>
      <c r="O1623" t="s">
        <v>42</v>
      </c>
      <c r="P1623">
        <v>94122</v>
      </c>
      <c r="Q1623" t="s">
        <v>43</v>
      </c>
      <c r="R1623" t="s">
        <v>4489</v>
      </c>
      <c r="S1623" t="s">
        <v>70</v>
      </c>
      <c r="T1623" t="s">
        <v>675</v>
      </c>
      <c r="U1623" t="s">
        <v>4490</v>
      </c>
      <c r="V1623" s="3">
        <v>1919.9760000000001</v>
      </c>
      <c r="W1623">
        <v>3</v>
      </c>
      <c r="X1623" s="2">
        <v>0.2</v>
      </c>
      <c r="Y1623" s="13">
        <v>215.9973</v>
      </c>
      <c r="Z1623" s="2">
        <f>Y1623/V1623</f>
        <v>0.11249999999999999</v>
      </c>
    </row>
    <row r="1624" spans="1:26" x14ac:dyDescent="0.25">
      <c r="A1624">
        <v>3300</v>
      </c>
      <c r="B1624" t="s">
        <v>6330</v>
      </c>
      <c r="C1624" s="1">
        <v>41961</v>
      </c>
      <c r="D1624">
        <f>YEAR(C1624)</f>
        <v>2014</v>
      </c>
      <c r="E1624">
        <f>MONTH(C1624)</f>
        <v>11</v>
      </c>
      <c r="F1624" t="str">
        <f>TEXT(Table1[[#This Row],[Order Date]],"mmm")</f>
        <v>Nov</v>
      </c>
      <c r="G1624" t="str">
        <f>TEXT(Table1[[#This Row],[Order Date]],"ddd")</f>
        <v>Tue</v>
      </c>
      <c r="H1624" s="1">
        <v>41965</v>
      </c>
      <c r="I1624" t="s">
        <v>49</v>
      </c>
      <c r="J1624" t="s">
        <v>1919</v>
      </c>
      <c r="K1624" t="s">
        <v>1920</v>
      </c>
      <c r="L1624" t="s">
        <v>25</v>
      </c>
      <c r="M1624" t="s">
        <v>26</v>
      </c>
      <c r="N1624" t="s">
        <v>143</v>
      </c>
      <c r="O1624" t="s">
        <v>144</v>
      </c>
      <c r="P1624">
        <v>19140</v>
      </c>
      <c r="Q1624" t="s">
        <v>145</v>
      </c>
      <c r="R1624" t="s">
        <v>96</v>
      </c>
      <c r="S1624" t="s">
        <v>45</v>
      </c>
      <c r="T1624" t="s">
        <v>74</v>
      </c>
      <c r="U1624" t="s">
        <v>97</v>
      </c>
      <c r="V1624" s="3">
        <v>50.997</v>
      </c>
      <c r="W1624">
        <v>1</v>
      </c>
      <c r="X1624" s="2">
        <v>0.7</v>
      </c>
      <c r="Y1624" s="13">
        <v>-40.797600000000003</v>
      </c>
      <c r="Z1624" s="2">
        <f>Y1624/V1624</f>
        <v>-0.8</v>
      </c>
    </row>
    <row r="1625" spans="1:26" x14ac:dyDescent="0.25">
      <c r="A1625">
        <v>3305</v>
      </c>
      <c r="B1625" t="s">
        <v>6333</v>
      </c>
      <c r="C1625" s="1">
        <v>42003</v>
      </c>
      <c r="D1625">
        <f>YEAR(C1625)</f>
        <v>2014</v>
      </c>
      <c r="E1625">
        <f>MONTH(C1625)</f>
        <v>12</v>
      </c>
      <c r="F1625" t="str">
        <f>TEXT(Table1[[#This Row],[Order Date]],"mmm")</f>
        <v>Dec</v>
      </c>
      <c r="G1625" t="str">
        <f>TEXT(Table1[[#This Row],[Order Date]],"ddd")</f>
        <v>Tue</v>
      </c>
      <c r="H1625" s="1">
        <v>42005</v>
      </c>
      <c r="I1625" t="s">
        <v>22</v>
      </c>
      <c r="J1625" t="s">
        <v>3344</v>
      </c>
      <c r="K1625" t="s">
        <v>3345</v>
      </c>
      <c r="L1625" t="s">
        <v>40</v>
      </c>
      <c r="M1625" t="s">
        <v>26</v>
      </c>
      <c r="N1625" t="s">
        <v>1953</v>
      </c>
      <c r="O1625" t="s">
        <v>103</v>
      </c>
      <c r="P1625">
        <v>78041</v>
      </c>
      <c r="Q1625" t="s">
        <v>104</v>
      </c>
      <c r="R1625" t="s">
        <v>3398</v>
      </c>
      <c r="S1625" t="s">
        <v>45</v>
      </c>
      <c r="T1625" t="s">
        <v>170</v>
      </c>
      <c r="U1625" t="s">
        <v>3399</v>
      </c>
      <c r="V1625" s="3">
        <v>12.984</v>
      </c>
      <c r="W1625">
        <v>3</v>
      </c>
      <c r="X1625" s="2">
        <v>0.2</v>
      </c>
      <c r="Y1625" s="13">
        <v>4.7066999999999997</v>
      </c>
      <c r="Z1625" s="2">
        <f>Y1625/V1625</f>
        <v>0.36249999999999999</v>
      </c>
    </row>
    <row r="1626" spans="1:26" x14ac:dyDescent="0.25">
      <c r="A1626">
        <v>3310</v>
      </c>
      <c r="B1626" t="s">
        <v>6334</v>
      </c>
      <c r="C1626" s="1">
        <v>42313</v>
      </c>
      <c r="D1626">
        <f>YEAR(C1626)</f>
        <v>2015</v>
      </c>
      <c r="E1626">
        <f>MONTH(C1626)</f>
        <v>11</v>
      </c>
      <c r="F1626" t="str">
        <f>TEXT(Table1[[#This Row],[Order Date]],"mmm")</f>
        <v>Nov</v>
      </c>
      <c r="G1626" t="str">
        <f>TEXT(Table1[[#This Row],[Order Date]],"ddd")</f>
        <v>Thu</v>
      </c>
      <c r="H1626" s="1">
        <v>42319</v>
      </c>
      <c r="I1626" t="s">
        <v>49</v>
      </c>
      <c r="J1626" t="s">
        <v>2182</v>
      </c>
      <c r="K1626" t="s">
        <v>2183</v>
      </c>
      <c r="L1626" t="s">
        <v>40</v>
      </c>
      <c r="M1626" t="s">
        <v>26</v>
      </c>
      <c r="N1626" t="s">
        <v>263</v>
      </c>
      <c r="O1626" t="s">
        <v>264</v>
      </c>
      <c r="P1626">
        <v>10009</v>
      </c>
      <c r="Q1626" t="s">
        <v>145</v>
      </c>
      <c r="R1626" t="s">
        <v>4212</v>
      </c>
      <c r="S1626" t="s">
        <v>45</v>
      </c>
      <c r="T1626" t="s">
        <v>74</v>
      </c>
      <c r="U1626" t="s">
        <v>4213</v>
      </c>
      <c r="V1626" s="3">
        <v>25.344000000000001</v>
      </c>
      <c r="W1626">
        <v>6</v>
      </c>
      <c r="X1626" s="2">
        <v>0.2</v>
      </c>
      <c r="Y1626" s="13">
        <v>8.8704000000000001</v>
      </c>
      <c r="Z1626" s="2">
        <f>Y1626/V1626</f>
        <v>0.35</v>
      </c>
    </row>
    <row r="1627" spans="1:26" x14ac:dyDescent="0.25">
      <c r="A1627">
        <v>3311</v>
      </c>
      <c r="B1627" t="s">
        <v>6335</v>
      </c>
      <c r="C1627" s="1">
        <v>42630</v>
      </c>
      <c r="D1627">
        <f>YEAR(C1627)</f>
        <v>2016</v>
      </c>
      <c r="E1627">
        <f>MONTH(C1627)</f>
        <v>9</v>
      </c>
      <c r="F1627" t="str">
        <f>TEXT(Table1[[#This Row],[Order Date]],"mmm")</f>
        <v>Sep</v>
      </c>
      <c r="G1627" t="str">
        <f>TEXT(Table1[[#This Row],[Order Date]],"ddd")</f>
        <v>Sat</v>
      </c>
      <c r="H1627" s="1">
        <v>42635</v>
      </c>
      <c r="I1627" t="s">
        <v>49</v>
      </c>
      <c r="J1627" t="s">
        <v>4751</v>
      </c>
      <c r="K1627" t="s">
        <v>4752</v>
      </c>
      <c r="L1627" t="s">
        <v>25</v>
      </c>
      <c r="M1627" t="s">
        <v>26</v>
      </c>
      <c r="N1627" t="s">
        <v>263</v>
      </c>
      <c r="O1627" t="s">
        <v>264</v>
      </c>
      <c r="P1627">
        <v>10035</v>
      </c>
      <c r="Q1627" t="s">
        <v>145</v>
      </c>
      <c r="R1627" t="s">
        <v>3482</v>
      </c>
      <c r="S1627" t="s">
        <v>45</v>
      </c>
      <c r="T1627" t="s">
        <v>74</v>
      </c>
      <c r="U1627" t="s">
        <v>3483</v>
      </c>
      <c r="V1627" s="3">
        <v>232.4</v>
      </c>
      <c r="W1627">
        <v>5</v>
      </c>
      <c r="X1627" s="2">
        <v>0.2</v>
      </c>
      <c r="Y1627" s="13">
        <v>78.435000000000002</v>
      </c>
      <c r="Z1627" s="2">
        <f>Y1627/V1627</f>
        <v>0.33750000000000002</v>
      </c>
    </row>
    <row r="1628" spans="1:26" x14ac:dyDescent="0.25">
      <c r="A1628">
        <v>3312</v>
      </c>
      <c r="B1628" t="s">
        <v>6336</v>
      </c>
      <c r="C1628" s="1">
        <v>42449</v>
      </c>
      <c r="D1628">
        <f>YEAR(C1628)</f>
        <v>2016</v>
      </c>
      <c r="E1628">
        <f>MONTH(C1628)</f>
        <v>3</v>
      </c>
      <c r="F1628" t="str">
        <f>TEXT(Table1[[#This Row],[Order Date]],"mmm")</f>
        <v>Mar</v>
      </c>
      <c r="G1628" t="str">
        <f>TEXT(Table1[[#This Row],[Order Date]],"ddd")</f>
        <v>Sun</v>
      </c>
      <c r="H1628" s="1">
        <v>42454</v>
      </c>
      <c r="I1628" t="s">
        <v>22</v>
      </c>
      <c r="J1628" t="s">
        <v>6232</v>
      </c>
      <c r="K1628" t="s">
        <v>6233</v>
      </c>
      <c r="L1628" t="s">
        <v>40</v>
      </c>
      <c r="M1628" t="s">
        <v>26</v>
      </c>
      <c r="N1628" t="s">
        <v>3397</v>
      </c>
      <c r="O1628" t="s">
        <v>1470</v>
      </c>
      <c r="P1628">
        <v>39503</v>
      </c>
      <c r="Q1628" t="s">
        <v>29</v>
      </c>
      <c r="R1628" t="s">
        <v>3384</v>
      </c>
      <c r="S1628" t="s">
        <v>31</v>
      </c>
      <c r="T1628" t="s">
        <v>64</v>
      </c>
      <c r="U1628" t="s">
        <v>3385</v>
      </c>
      <c r="V1628" s="3">
        <v>86.45</v>
      </c>
      <c r="W1628">
        <v>7</v>
      </c>
      <c r="X1628" s="2">
        <v>0</v>
      </c>
      <c r="Y1628" s="13">
        <v>38.037999999999997</v>
      </c>
      <c r="Z1628" s="2">
        <f>Y1628/V1628</f>
        <v>0.43999999999999995</v>
      </c>
    </row>
    <row r="1629" spans="1:26" x14ac:dyDescent="0.25">
      <c r="A1629">
        <v>3313</v>
      </c>
      <c r="B1629" t="s">
        <v>6337</v>
      </c>
      <c r="C1629" s="1">
        <v>41909</v>
      </c>
      <c r="D1629">
        <f>YEAR(C1629)</f>
        <v>2014</v>
      </c>
      <c r="E1629">
        <f>MONTH(C1629)</f>
        <v>9</v>
      </c>
      <c r="F1629" t="str">
        <f>TEXT(Table1[[#This Row],[Order Date]],"mmm")</f>
        <v>Sep</v>
      </c>
      <c r="G1629" t="str">
        <f>TEXT(Table1[[#This Row],[Order Date]],"ddd")</f>
        <v>Sat</v>
      </c>
      <c r="H1629" s="1">
        <v>41913</v>
      </c>
      <c r="I1629" t="s">
        <v>49</v>
      </c>
      <c r="J1629" t="s">
        <v>4216</v>
      </c>
      <c r="K1629" t="s">
        <v>4217</v>
      </c>
      <c r="L1629" t="s">
        <v>25</v>
      </c>
      <c r="M1629" t="s">
        <v>26</v>
      </c>
      <c r="N1629" t="s">
        <v>941</v>
      </c>
      <c r="O1629" t="s">
        <v>42</v>
      </c>
      <c r="P1629">
        <v>92037</v>
      </c>
      <c r="Q1629" t="s">
        <v>43</v>
      </c>
      <c r="R1629" t="s">
        <v>1152</v>
      </c>
      <c r="S1629" t="s">
        <v>31</v>
      </c>
      <c r="T1629" t="s">
        <v>35</v>
      </c>
      <c r="U1629" t="s">
        <v>1153</v>
      </c>
      <c r="V1629" s="3">
        <v>603.91999999999996</v>
      </c>
      <c r="W1629">
        <v>5</v>
      </c>
      <c r="X1629" s="2">
        <v>0.2</v>
      </c>
      <c r="Y1629" s="13">
        <v>45.293999999999997</v>
      </c>
      <c r="Z1629" s="2">
        <f>Y1629/V1629</f>
        <v>7.4999999999999997E-2</v>
      </c>
    </row>
    <row r="1630" spans="1:26" x14ac:dyDescent="0.25">
      <c r="A1630">
        <v>3315</v>
      </c>
      <c r="B1630" t="s">
        <v>6338</v>
      </c>
      <c r="C1630" s="1">
        <v>43093</v>
      </c>
      <c r="D1630">
        <f>YEAR(C1630)</f>
        <v>2017</v>
      </c>
      <c r="E1630">
        <f>MONTH(C1630)</f>
        <v>12</v>
      </c>
      <c r="F1630" t="str">
        <f>TEXT(Table1[[#This Row],[Order Date]],"mmm")</f>
        <v>Dec</v>
      </c>
      <c r="G1630" t="str">
        <f>TEXT(Table1[[#This Row],[Order Date]],"ddd")</f>
        <v>Sun</v>
      </c>
      <c r="H1630" s="1">
        <v>43097</v>
      </c>
      <c r="I1630" t="s">
        <v>49</v>
      </c>
      <c r="J1630" t="s">
        <v>5641</v>
      </c>
      <c r="K1630" t="s">
        <v>5642</v>
      </c>
      <c r="L1630" t="s">
        <v>25</v>
      </c>
      <c r="M1630" t="s">
        <v>26</v>
      </c>
      <c r="N1630" t="s">
        <v>2306</v>
      </c>
      <c r="O1630" t="s">
        <v>264</v>
      </c>
      <c r="P1630">
        <v>11572</v>
      </c>
      <c r="Q1630" t="s">
        <v>145</v>
      </c>
      <c r="R1630" t="s">
        <v>1152</v>
      </c>
      <c r="S1630" t="s">
        <v>31</v>
      </c>
      <c r="T1630" t="s">
        <v>35</v>
      </c>
      <c r="U1630" t="s">
        <v>1153</v>
      </c>
      <c r="V1630" s="3">
        <v>271.76400000000001</v>
      </c>
      <c r="W1630">
        <v>2</v>
      </c>
      <c r="X1630" s="2">
        <v>0.1</v>
      </c>
      <c r="Y1630" s="13">
        <v>48.313600000000001</v>
      </c>
      <c r="Z1630" s="2">
        <f>Y1630/V1630</f>
        <v>0.17777777777777778</v>
      </c>
    </row>
    <row r="1631" spans="1:26" x14ac:dyDescent="0.25">
      <c r="A1631">
        <v>3317</v>
      </c>
      <c r="B1631" t="s">
        <v>6339</v>
      </c>
      <c r="C1631" s="1">
        <v>43049</v>
      </c>
      <c r="D1631">
        <f>YEAR(C1631)</f>
        <v>2017</v>
      </c>
      <c r="E1631">
        <f>MONTH(C1631)</f>
        <v>11</v>
      </c>
      <c r="F1631" t="str">
        <f>TEXT(Table1[[#This Row],[Order Date]],"mmm")</f>
        <v>Nov</v>
      </c>
      <c r="G1631" t="str">
        <f>TEXT(Table1[[#This Row],[Order Date]],"ddd")</f>
        <v>Fri</v>
      </c>
      <c r="H1631" s="1">
        <v>43054</v>
      </c>
      <c r="I1631" t="s">
        <v>22</v>
      </c>
      <c r="J1631" t="s">
        <v>4033</v>
      </c>
      <c r="K1631" t="s">
        <v>4034</v>
      </c>
      <c r="L1631" t="s">
        <v>40</v>
      </c>
      <c r="M1631" t="s">
        <v>26</v>
      </c>
      <c r="N1631" t="s">
        <v>2839</v>
      </c>
      <c r="O1631" t="s">
        <v>103</v>
      </c>
      <c r="P1631">
        <v>78664</v>
      </c>
      <c r="Q1631" t="s">
        <v>104</v>
      </c>
      <c r="R1631" t="s">
        <v>5208</v>
      </c>
      <c r="S1631" t="s">
        <v>31</v>
      </c>
      <c r="T1631" t="s">
        <v>64</v>
      </c>
      <c r="U1631" t="s">
        <v>5209</v>
      </c>
      <c r="V1631" s="3">
        <v>341.96</v>
      </c>
      <c r="W1631">
        <v>5</v>
      </c>
      <c r="X1631" s="2">
        <v>0.6</v>
      </c>
      <c r="Y1631" s="13">
        <v>-427.45</v>
      </c>
      <c r="Z1631" s="2">
        <f>Y1631/V1631</f>
        <v>-1.25</v>
      </c>
    </row>
    <row r="1632" spans="1:26" x14ac:dyDescent="0.25">
      <c r="A1632">
        <v>3318</v>
      </c>
      <c r="B1632" t="s">
        <v>6340</v>
      </c>
      <c r="C1632" s="1">
        <v>42258</v>
      </c>
      <c r="D1632">
        <f>YEAR(C1632)</f>
        <v>2015</v>
      </c>
      <c r="E1632">
        <f>MONTH(C1632)</f>
        <v>9</v>
      </c>
      <c r="F1632" t="str">
        <f>TEXT(Table1[[#This Row],[Order Date]],"mmm")</f>
        <v>Sep</v>
      </c>
      <c r="G1632" t="str">
        <f>TEXT(Table1[[#This Row],[Order Date]],"ddd")</f>
        <v>Fri</v>
      </c>
      <c r="H1632" s="1">
        <v>42262</v>
      </c>
      <c r="I1632" t="s">
        <v>49</v>
      </c>
      <c r="J1632" t="s">
        <v>512</v>
      </c>
      <c r="K1632" t="s">
        <v>513</v>
      </c>
      <c r="L1632" t="s">
        <v>25</v>
      </c>
      <c r="M1632" t="s">
        <v>26</v>
      </c>
      <c r="N1632" t="s">
        <v>768</v>
      </c>
      <c r="O1632" t="s">
        <v>42</v>
      </c>
      <c r="P1632">
        <v>92374</v>
      </c>
      <c r="Q1632" t="s">
        <v>43</v>
      </c>
      <c r="R1632" t="s">
        <v>2409</v>
      </c>
      <c r="S1632" t="s">
        <v>45</v>
      </c>
      <c r="T1632" t="s">
        <v>67</v>
      </c>
      <c r="U1632" t="s">
        <v>2410</v>
      </c>
      <c r="V1632" s="3">
        <v>181.35</v>
      </c>
      <c r="W1632">
        <v>9</v>
      </c>
      <c r="X1632" s="2">
        <v>0</v>
      </c>
      <c r="Y1632" s="13">
        <v>48.964500000000001</v>
      </c>
      <c r="Z1632" s="2">
        <f>Y1632/V1632</f>
        <v>0.27</v>
      </c>
    </row>
    <row r="1633" spans="1:26" x14ac:dyDescent="0.25">
      <c r="A1633">
        <v>3320</v>
      </c>
      <c r="B1633" t="s">
        <v>6341</v>
      </c>
      <c r="C1633" s="1">
        <v>41993</v>
      </c>
      <c r="D1633">
        <f>YEAR(C1633)</f>
        <v>2014</v>
      </c>
      <c r="E1633">
        <f>MONTH(C1633)</f>
        <v>12</v>
      </c>
      <c r="F1633" t="str">
        <f>TEXT(Table1[[#This Row],[Order Date]],"mmm")</f>
        <v>Dec</v>
      </c>
      <c r="G1633" t="str">
        <f>TEXT(Table1[[#This Row],[Order Date]],"ddd")</f>
        <v>Sat</v>
      </c>
      <c r="H1633" s="1">
        <v>41998</v>
      </c>
      <c r="I1633" t="s">
        <v>49</v>
      </c>
      <c r="J1633" t="s">
        <v>6342</v>
      </c>
      <c r="K1633" t="s">
        <v>6343</v>
      </c>
      <c r="L1633" t="s">
        <v>25</v>
      </c>
      <c r="M1633" t="s">
        <v>26</v>
      </c>
      <c r="N1633" t="s">
        <v>375</v>
      </c>
      <c r="O1633" t="s">
        <v>328</v>
      </c>
      <c r="P1633">
        <v>38401</v>
      </c>
      <c r="Q1633" t="s">
        <v>29</v>
      </c>
      <c r="R1633" t="s">
        <v>4006</v>
      </c>
      <c r="S1633" t="s">
        <v>45</v>
      </c>
      <c r="T1633" t="s">
        <v>77</v>
      </c>
      <c r="U1633" t="s">
        <v>4007</v>
      </c>
      <c r="V1633" s="3">
        <v>43.512</v>
      </c>
      <c r="W1633">
        <v>7</v>
      </c>
      <c r="X1633" s="2">
        <v>0.2</v>
      </c>
      <c r="Y1633" s="13">
        <v>3.8073000000000001</v>
      </c>
      <c r="Z1633" s="2">
        <f>Y1633/V1633</f>
        <v>8.7500000000000008E-2</v>
      </c>
    </row>
    <row r="1634" spans="1:26" x14ac:dyDescent="0.25">
      <c r="A1634">
        <v>3323</v>
      </c>
      <c r="B1634" t="s">
        <v>6344</v>
      </c>
      <c r="C1634" s="1">
        <v>42208</v>
      </c>
      <c r="D1634">
        <f>YEAR(C1634)</f>
        <v>2015</v>
      </c>
      <c r="E1634">
        <f>MONTH(C1634)</f>
        <v>7</v>
      </c>
      <c r="F1634" t="str">
        <f>TEXT(Table1[[#This Row],[Order Date]],"mmm")</f>
        <v>Jul</v>
      </c>
      <c r="G1634" t="str">
        <f>TEXT(Table1[[#This Row],[Order Date]],"ddd")</f>
        <v>Thu</v>
      </c>
      <c r="H1634" s="1">
        <v>42212</v>
      </c>
      <c r="I1634" t="s">
        <v>49</v>
      </c>
      <c r="J1634" t="s">
        <v>2247</v>
      </c>
      <c r="K1634" t="s">
        <v>2248</v>
      </c>
      <c r="L1634" t="s">
        <v>101</v>
      </c>
      <c r="M1634" t="s">
        <v>26</v>
      </c>
      <c r="N1634" t="s">
        <v>263</v>
      </c>
      <c r="O1634" t="s">
        <v>264</v>
      </c>
      <c r="P1634">
        <v>10009</v>
      </c>
      <c r="Q1634" t="s">
        <v>145</v>
      </c>
      <c r="R1634" t="s">
        <v>76</v>
      </c>
      <c r="S1634" t="s">
        <v>45</v>
      </c>
      <c r="T1634" t="s">
        <v>77</v>
      </c>
      <c r="U1634" t="s">
        <v>78</v>
      </c>
      <c r="V1634" s="3">
        <v>68.94</v>
      </c>
      <c r="W1634">
        <v>3</v>
      </c>
      <c r="X1634" s="2">
        <v>0</v>
      </c>
      <c r="Y1634" s="13">
        <v>20.681999999999999</v>
      </c>
      <c r="Z1634" s="2">
        <f>Y1634/V1634</f>
        <v>0.3</v>
      </c>
    </row>
    <row r="1635" spans="1:26" x14ac:dyDescent="0.25">
      <c r="A1635">
        <v>3325</v>
      </c>
      <c r="B1635" t="s">
        <v>6345</v>
      </c>
      <c r="C1635" s="1">
        <v>41954</v>
      </c>
      <c r="D1635">
        <f>YEAR(C1635)</f>
        <v>2014</v>
      </c>
      <c r="E1635">
        <f>MONTH(C1635)</f>
        <v>11</v>
      </c>
      <c r="F1635" t="str">
        <f>TEXT(Table1[[#This Row],[Order Date]],"mmm")</f>
        <v>Nov</v>
      </c>
      <c r="G1635" t="str">
        <f>TEXT(Table1[[#This Row],[Order Date]],"ddd")</f>
        <v>Tue</v>
      </c>
      <c r="H1635" s="1">
        <v>41958</v>
      </c>
      <c r="I1635" t="s">
        <v>49</v>
      </c>
      <c r="J1635" t="s">
        <v>309</v>
      </c>
      <c r="K1635" t="s">
        <v>310</v>
      </c>
      <c r="L1635" t="s">
        <v>25</v>
      </c>
      <c r="M1635" t="s">
        <v>26</v>
      </c>
      <c r="N1635" t="s">
        <v>181</v>
      </c>
      <c r="O1635" t="s">
        <v>103</v>
      </c>
      <c r="P1635">
        <v>77095</v>
      </c>
      <c r="Q1635" t="s">
        <v>104</v>
      </c>
      <c r="R1635" t="s">
        <v>4599</v>
      </c>
      <c r="S1635" t="s">
        <v>45</v>
      </c>
      <c r="T1635" t="s">
        <v>74</v>
      </c>
      <c r="U1635" t="s">
        <v>4600</v>
      </c>
      <c r="V1635" s="3">
        <v>896.99</v>
      </c>
      <c r="W1635">
        <v>5</v>
      </c>
      <c r="X1635" s="2">
        <v>0.8</v>
      </c>
      <c r="Y1635" s="13">
        <v>-1480.0335</v>
      </c>
      <c r="Z1635" s="2">
        <f>Y1635/V1635</f>
        <v>-1.65</v>
      </c>
    </row>
    <row r="1636" spans="1:26" x14ac:dyDescent="0.25">
      <c r="A1636">
        <v>3332</v>
      </c>
      <c r="B1636" t="s">
        <v>6348</v>
      </c>
      <c r="C1636" s="1">
        <v>43083</v>
      </c>
      <c r="D1636">
        <f>YEAR(C1636)</f>
        <v>2017</v>
      </c>
      <c r="E1636">
        <f>MONTH(C1636)</f>
        <v>12</v>
      </c>
      <c r="F1636" t="str">
        <f>TEXT(Table1[[#This Row],[Order Date]],"mmm")</f>
        <v>Dec</v>
      </c>
      <c r="G1636" t="str">
        <f>TEXT(Table1[[#This Row],[Order Date]],"ddd")</f>
        <v>Thu</v>
      </c>
      <c r="H1636" s="1">
        <v>43089</v>
      </c>
      <c r="I1636" t="s">
        <v>49</v>
      </c>
      <c r="J1636" t="s">
        <v>388</v>
      </c>
      <c r="K1636" t="s">
        <v>389</v>
      </c>
      <c r="L1636" t="s">
        <v>101</v>
      </c>
      <c r="M1636" t="s">
        <v>26</v>
      </c>
      <c r="N1636" t="s">
        <v>296</v>
      </c>
      <c r="O1636" t="s">
        <v>208</v>
      </c>
      <c r="P1636">
        <v>60653</v>
      </c>
      <c r="Q1636" t="s">
        <v>104</v>
      </c>
      <c r="R1636" t="s">
        <v>6349</v>
      </c>
      <c r="S1636" t="s">
        <v>70</v>
      </c>
      <c r="T1636" t="s">
        <v>158</v>
      </c>
      <c r="U1636" t="s">
        <v>6350</v>
      </c>
      <c r="V1636" s="3">
        <v>227.976</v>
      </c>
      <c r="W1636">
        <v>3</v>
      </c>
      <c r="X1636" s="2">
        <v>0.2</v>
      </c>
      <c r="Y1636" s="13">
        <v>28.497</v>
      </c>
      <c r="Z1636" s="2">
        <f>Y1636/V1636</f>
        <v>0.125</v>
      </c>
    </row>
    <row r="1637" spans="1:26" x14ac:dyDescent="0.25">
      <c r="A1637">
        <v>3335</v>
      </c>
      <c r="B1637" t="s">
        <v>6353</v>
      </c>
      <c r="C1637" s="1">
        <v>42968</v>
      </c>
      <c r="D1637">
        <f>YEAR(C1637)</f>
        <v>2017</v>
      </c>
      <c r="E1637">
        <f>MONTH(C1637)</f>
        <v>8</v>
      </c>
      <c r="F1637" t="str">
        <f>TEXT(Table1[[#This Row],[Order Date]],"mmm")</f>
        <v>Aug</v>
      </c>
      <c r="G1637" t="str">
        <f>TEXT(Table1[[#This Row],[Order Date]],"ddd")</f>
        <v>Mon</v>
      </c>
      <c r="H1637" s="1">
        <v>42969</v>
      </c>
      <c r="I1637" t="s">
        <v>185</v>
      </c>
      <c r="J1637" t="s">
        <v>6354</v>
      </c>
      <c r="K1637" t="s">
        <v>6355</v>
      </c>
      <c r="L1637" t="s">
        <v>25</v>
      </c>
      <c r="M1637" t="s">
        <v>26</v>
      </c>
      <c r="N1637" t="s">
        <v>3130</v>
      </c>
      <c r="O1637" t="s">
        <v>42</v>
      </c>
      <c r="P1637">
        <v>94601</v>
      </c>
      <c r="Q1637" t="s">
        <v>43</v>
      </c>
      <c r="R1637" t="s">
        <v>3015</v>
      </c>
      <c r="S1637" t="s">
        <v>45</v>
      </c>
      <c r="T1637" t="s">
        <v>67</v>
      </c>
      <c r="U1637" t="s">
        <v>3016</v>
      </c>
      <c r="V1637" s="3">
        <v>17.12</v>
      </c>
      <c r="W1637">
        <v>4</v>
      </c>
      <c r="X1637" s="2">
        <v>0</v>
      </c>
      <c r="Y1637" s="13">
        <v>4.9648000000000003</v>
      </c>
      <c r="Z1637" s="2">
        <f>Y1637/V1637</f>
        <v>0.28999999999999998</v>
      </c>
    </row>
    <row r="1638" spans="1:26" x14ac:dyDescent="0.25">
      <c r="A1638">
        <v>3342</v>
      </c>
      <c r="B1638" t="s">
        <v>6362</v>
      </c>
      <c r="C1638" s="1">
        <v>42609</v>
      </c>
      <c r="D1638">
        <f>YEAR(C1638)</f>
        <v>2016</v>
      </c>
      <c r="E1638">
        <f>MONTH(C1638)</f>
        <v>8</v>
      </c>
      <c r="F1638" t="str">
        <f>TEXT(Table1[[#This Row],[Order Date]],"mmm")</f>
        <v>Aug</v>
      </c>
      <c r="G1638" t="str">
        <f>TEXT(Table1[[#This Row],[Order Date]],"ddd")</f>
        <v>Sat</v>
      </c>
      <c r="H1638" s="1">
        <v>42614</v>
      </c>
      <c r="I1638" t="s">
        <v>22</v>
      </c>
      <c r="J1638" t="s">
        <v>269</v>
      </c>
      <c r="K1638" t="s">
        <v>270</v>
      </c>
      <c r="L1638" t="s">
        <v>25</v>
      </c>
      <c r="M1638" t="s">
        <v>26</v>
      </c>
      <c r="N1638" t="s">
        <v>1307</v>
      </c>
      <c r="O1638" t="s">
        <v>1231</v>
      </c>
      <c r="P1638">
        <v>2169</v>
      </c>
      <c r="Q1638" t="s">
        <v>145</v>
      </c>
      <c r="R1638" t="s">
        <v>4389</v>
      </c>
      <c r="S1638" t="s">
        <v>45</v>
      </c>
      <c r="T1638" t="s">
        <v>89</v>
      </c>
      <c r="U1638" t="s">
        <v>4390</v>
      </c>
      <c r="V1638" s="3">
        <v>122.97</v>
      </c>
      <c r="W1638">
        <v>3</v>
      </c>
      <c r="X1638" s="2">
        <v>0</v>
      </c>
      <c r="Y1638" s="13">
        <v>60.255299999999998</v>
      </c>
      <c r="Z1638" s="2">
        <f>Y1638/V1638</f>
        <v>0.49</v>
      </c>
    </row>
    <row r="1639" spans="1:26" x14ac:dyDescent="0.25">
      <c r="A1639">
        <v>3348</v>
      </c>
      <c r="B1639" t="s">
        <v>6363</v>
      </c>
      <c r="C1639" s="1">
        <v>42229</v>
      </c>
      <c r="D1639">
        <f>YEAR(C1639)</f>
        <v>2015</v>
      </c>
      <c r="E1639">
        <f>MONTH(C1639)</f>
        <v>8</v>
      </c>
      <c r="F1639" t="str">
        <f>TEXT(Table1[[#This Row],[Order Date]],"mmm")</f>
        <v>Aug</v>
      </c>
      <c r="G1639" t="str">
        <f>TEXT(Table1[[#This Row],[Order Date]],"ddd")</f>
        <v>Thu</v>
      </c>
      <c r="H1639" s="1">
        <v>42236</v>
      </c>
      <c r="I1639" t="s">
        <v>49</v>
      </c>
      <c r="J1639" t="s">
        <v>223</v>
      </c>
      <c r="K1639" t="s">
        <v>224</v>
      </c>
      <c r="L1639" t="s">
        <v>40</v>
      </c>
      <c r="M1639" t="s">
        <v>26</v>
      </c>
      <c r="N1639" t="s">
        <v>6364</v>
      </c>
      <c r="O1639" t="s">
        <v>42</v>
      </c>
      <c r="P1639">
        <v>92399</v>
      </c>
      <c r="Q1639" t="s">
        <v>43</v>
      </c>
      <c r="R1639" t="s">
        <v>1544</v>
      </c>
      <c r="S1639" t="s">
        <v>45</v>
      </c>
      <c r="T1639" t="s">
        <v>67</v>
      </c>
      <c r="U1639" t="s">
        <v>1545</v>
      </c>
      <c r="V1639" s="3">
        <v>50.8</v>
      </c>
      <c r="W1639">
        <v>5</v>
      </c>
      <c r="X1639" s="2">
        <v>0</v>
      </c>
      <c r="Y1639" s="13">
        <v>13.208</v>
      </c>
      <c r="Z1639" s="2">
        <f>Y1639/V1639</f>
        <v>0.26</v>
      </c>
    </row>
    <row r="1640" spans="1:26" x14ac:dyDescent="0.25">
      <c r="A1640">
        <v>3349</v>
      </c>
      <c r="B1640" t="s">
        <v>6365</v>
      </c>
      <c r="C1640" s="1">
        <v>43044</v>
      </c>
      <c r="D1640">
        <f>YEAR(C1640)</f>
        <v>2017</v>
      </c>
      <c r="E1640">
        <f>MONTH(C1640)</f>
        <v>11</v>
      </c>
      <c r="F1640" t="str">
        <f>TEXT(Table1[[#This Row],[Order Date]],"mmm")</f>
        <v>Nov</v>
      </c>
      <c r="G1640" t="str">
        <f>TEXT(Table1[[#This Row],[Order Date]],"ddd")</f>
        <v>Sun</v>
      </c>
      <c r="H1640" s="1">
        <v>43046</v>
      </c>
      <c r="I1640" t="s">
        <v>185</v>
      </c>
      <c r="J1640" t="s">
        <v>1050</v>
      </c>
      <c r="K1640" t="s">
        <v>1051</v>
      </c>
      <c r="L1640" t="s">
        <v>40</v>
      </c>
      <c r="M1640" t="s">
        <v>26</v>
      </c>
      <c r="N1640" t="s">
        <v>296</v>
      </c>
      <c r="O1640" t="s">
        <v>208</v>
      </c>
      <c r="P1640">
        <v>60623</v>
      </c>
      <c r="Q1640" t="s">
        <v>104</v>
      </c>
      <c r="R1640" t="s">
        <v>165</v>
      </c>
      <c r="S1640" t="s">
        <v>45</v>
      </c>
      <c r="T1640" t="s">
        <v>74</v>
      </c>
      <c r="U1640" t="s">
        <v>166</v>
      </c>
      <c r="V1640" s="3">
        <v>16.03</v>
      </c>
      <c r="W1640">
        <v>5</v>
      </c>
      <c r="X1640" s="2">
        <v>0.8</v>
      </c>
      <c r="Y1640" s="13">
        <v>-25.648</v>
      </c>
      <c r="Z1640" s="2">
        <f>Y1640/V1640</f>
        <v>-1.5999999999999999</v>
      </c>
    </row>
    <row r="1641" spans="1:26" x14ac:dyDescent="0.25">
      <c r="A1641">
        <v>3350</v>
      </c>
      <c r="B1641" t="s">
        <v>6366</v>
      </c>
      <c r="C1641" s="1">
        <v>42599</v>
      </c>
      <c r="D1641">
        <f>YEAR(C1641)</f>
        <v>2016</v>
      </c>
      <c r="E1641">
        <f>MONTH(C1641)</f>
        <v>8</v>
      </c>
      <c r="F1641" t="str">
        <f>TEXT(Table1[[#This Row],[Order Date]],"mmm")</f>
        <v>Aug</v>
      </c>
      <c r="G1641" t="str">
        <f>TEXT(Table1[[#This Row],[Order Date]],"ddd")</f>
        <v>Wed</v>
      </c>
      <c r="H1641" s="1">
        <v>42603</v>
      </c>
      <c r="I1641" t="s">
        <v>49</v>
      </c>
      <c r="J1641" t="s">
        <v>3168</v>
      </c>
      <c r="K1641" t="s">
        <v>3169</v>
      </c>
      <c r="L1641" t="s">
        <v>25</v>
      </c>
      <c r="M1641" t="s">
        <v>26</v>
      </c>
      <c r="N1641" t="s">
        <v>94</v>
      </c>
      <c r="O1641" t="s">
        <v>95</v>
      </c>
      <c r="P1641">
        <v>98105</v>
      </c>
      <c r="Q1641" t="s">
        <v>43</v>
      </c>
      <c r="R1641" t="s">
        <v>2663</v>
      </c>
      <c r="S1641" t="s">
        <v>45</v>
      </c>
      <c r="T1641" t="s">
        <v>74</v>
      </c>
      <c r="U1641" t="s">
        <v>2664</v>
      </c>
      <c r="V1641" s="3">
        <v>15.712</v>
      </c>
      <c r="W1641">
        <v>4</v>
      </c>
      <c r="X1641" s="2">
        <v>0.2</v>
      </c>
      <c r="Y1641" s="13">
        <v>5.6955999999999998</v>
      </c>
      <c r="Z1641" s="2">
        <f>Y1641/V1641</f>
        <v>0.36249999999999999</v>
      </c>
    </row>
    <row r="1642" spans="1:26" x14ac:dyDescent="0.25">
      <c r="A1642">
        <v>3351</v>
      </c>
      <c r="B1642" t="s">
        <v>6367</v>
      </c>
      <c r="C1642" s="1">
        <v>42730</v>
      </c>
      <c r="D1642">
        <f>YEAR(C1642)</f>
        <v>2016</v>
      </c>
      <c r="E1642">
        <f>MONTH(C1642)</f>
        <v>12</v>
      </c>
      <c r="F1642" t="str">
        <f>TEXT(Table1[[#This Row],[Order Date]],"mmm")</f>
        <v>Dec</v>
      </c>
      <c r="G1642" t="str">
        <f>TEXT(Table1[[#This Row],[Order Date]],"ddd")</f>
        <v>Mon</v>
      </c>
      <c r="H1642" s="1">
        <v>42735</v>
      </c>
      <c r="I1642" t="s">
        <v>49</v>
      </c>
      <c r="J1642" t="s">
        <v>1981</v>
      </c>
      <c r="K1642" t="s">
        <v>1982</v>
      </c>
      <c r="L1642" t="s">
        <v>25</v>
      </c>
      <c r="M1642" t="s">
        <v>26</v>
      </c>
      <c r="N1642" t="s">
        <v>263</v>
      </c>
      <c r="O1642" t="s">
        <v>264</v>
      </c>
      <c r="P1642">
        <v>10024</v>
      </c>
      <c r="Q1642" t="s">
        <v>145</v>
      </c>
      <c r="R1642" t="s">
        <v>4064</v>
      </c>
      <c r="S1642" t="s">
        <v>70</v>
      </c>
      <c r="T1642" t="s">
        <v>158</v>
      </c>
      <c r="U1642" t="s">
        <v>4065</v>
      </c>
      <c r="V1642" s="3">
        <v>89.97</v>
      </c>
      <c r="W1642">
        <v>3</v>
      </c>
      <c r="X1642" s="2">
        <v>0</v>
      </c>
      <c r="Y1642" s="13">
        <v>18.893699999999999</v>
      </c>
      <c r="Z1642" s="2">
        <f>Y1642/V1642</f>
        <v>0.21</v>
      </c>
    </row>
    <row r="1643" spans="1:26" x14ac:dyDescent="0.25">
      <c r="A1643">
        <v>3352</v>
      </c>
      <c r="B1643" t="s">
        <v>6368</v>
      </c>
      <c r="C1643" s="1">
        <v>41905</v>
      </c>
      <c r="D1643">
        <f>YEAR(C1643)</f>
        <v>2014</v>
      </c>
      <c r="E1643">
        <f>MONTH(C1643)</f>
        <v>9</v>
      </c>
      <c r="F1643" t="str">
        <f>TEXT(Table1[[#This Row],[Order Date]],"mmm")</f>
        <v>Sep</v>
      </c>
      <c r="G1643" t="str">
        <f>TEXT(Table1[[#This Row],[Order Date]],"ddd")</f>
        <v>Tue</v>
      </c>
      <c r="H1643" s="1">
        <v>41910</v>
      </c>
      <c r="I1643" t="s">
        <v>49</v>
      </c>
      <c r="J1643" t="s">
        <v>2561</v>
      </c>
      <c r="K1643" t="s">
        <v>2562</v>
      </c>
      <c r="L1643" t="s">
        <v>40</v>
      </c>
      <c r="M1643" t="s">
        <v>26</v>
      </c>
      <c r="N1643" t="s">
        <v>941</v>
      </c>
      <c r="O1643" t="s">
        <v>42</v>
      </c>
      <c r="P1643">
        <v>92037</v>
      </c>
      <c r="Q1643" t="s">
        <v>43</v>
      </c>
      <c r="R1643" t="s">
        <v>6369</v>
      </c>
      <c r="S1643" t="s">
        <v>31</v>
      </c>
      <c r="T1643" t="s">
        <v>32</v>
      </c>
      <c r="U1643" t="s">
        <v>6370</v>
      </c>
      <c r="V1643" s="3">
        <v>435.99900000000002</v>
      </c>
      <c r="W1643">
        <v>3</v>
      </c>
      <c r="X1643" s="2">
        <v>0.15</v>
      </c>
      <c r="Y1643" s="13">
        <v>20.517600000000002</v>
      </c>
      <c r="Z1643" s="2">
        <f>Y1643/V1643</f>
        <v>4.7058823529411764E-2</v>
      </c>
    </row>
    <row r="1644" spans="1:26" x14ac:dyDescent="0.25">
      <c r="A1644">
        <v>3354</v>
      </c>
      <c r="B1644" t="s">
        <v>6371</v>
      </c>
      <c r="C1644" s="1">
        <v>41839</v>
      </c>
      <c r="D1644">
        <f>YEAR(C1644)</f>
        <v>2014</v>
      </c>
      <c r="E1644">
        <f>MONTH(C1644)</f>
        <v>7</v>
      </c>
      <c r="F1644" t="str">
        <f>TEXT(Table1[[#This Row],[Order Date]],"mmm")</f>
        <v>Jul</v>
      </c>
      <c r="G1644" t="str">
        <f>TEXT(Table1[[#This Row],[Order Date]],"ddd")</f>
        <v>Sat</v>
      </c>
      <c r="H1644" s="1">
        <v>41844</v>
      </c>
      <c r="I1644" t="s">
        <v>49</v>
      </c>
      <c r="J1644" t="s">
        <v>997</v>
      </c>
      <c r="K1644" t="s">
        <v>998</v>
      </c>
      <c r="L1644" t="s">
        <v>40</v>
      </c>
      <c r="M1644" t="s">
        <v>26</v>
      </c>
      <c r="N1644" t="s">
        <v>508</v>
      </c>
      <c r="O1644" t="s">
        <v>740</v>
      </c>
      <c r="P1644">
        <v>6010</v>
      </c>
      <c r="Q1644" t="s">
        <v>145</v>
      </c>
      <c r="R1644" t="s">
        <v>4485</v>
      </c>
      <c r="S1644" t="s">
        <v>70</v>
      </c>
      <c r="T1644" t="s">
        <v>71</v>
      </c>
      <c r="U1644" t="s">
        <v>4486</v>
      </c>
      <c r="V1644" s="3">
        <v>359.98</v>
      </c>
      <c r="W1644">
        <v>2</v>
      </c>
      <c r="X1644" s="2">
        <v>0</v>
      </c>
      <c r="Y1644" s="13">
        <v>93.594800000000006</v>
      </c>
      <c r="Z1644" s="2">
        <f>Y1644/V1644</f>
        <v>0.26</v>
      </c>
    </row>
    <row r="1645" spans="1:26" x14ac:dyDescent="0.25">
      <c r="A1645">
        <v>3358</v>
      </c>
      <c r="B1645" t="s">
        <v>6374</v>
      </c>
      <c r="C1645" s="1">
        <v>42985</v>
      </c>
      <c r="D1645">
        <f>YEAR(C1645)</f>
        <v>2017</v>
      </c>
      <c r="E1645">
        <f>MONTH(C1645)</f>
        <v>9</v>
      </c>
      <c r="F1645" t="str">
        <f>TEXT(Table1[[#This Row],[Order Date]],"mmm")</f>
        <v>Sep</v>
      </c>
      <c r="G1645" t="str">
        <f>TEXT(Table1[[#This Row],[Order Date]],"ddd")</f>
        <v>Thu</v>
      </c>
      <c r="H1645" s="1">
        <v>42991</v>
      </c>
      <c r="I1645" t="s">
        <v>49</v>
      </c>
      <c r="J1645" t="s">
        <v>3049</v>
      </c>
      <c r="K1645" t="s">
        <v>3050</v>
      </c>
      <c r="L1645" t="s">
        <v>101</v>
      </c>
      <c r="M1645" t="s">
        <v>26</v>
      </c>
      <c r="N1645" t="s">
        <v>296</v>
      </c>
      <c r="O1645" t="s">
        <v>208</v>
      </c>
      <c r="P1645">
        <v>60610</v>
      </c>
      <c r="Q1645" t="s">
        <v>104</v>
      </c>
      <c r="R1645" t="s">
        <v>3358</v>
      </c>
      <c r="S1645" t="s">
        <v>45</v>
      </c>
      <c r="T1645" t="s">
        <v>89</v>
      </c>
      <c r="U1645" t="s">
        <v>183</v>
      </c>
      <c r="V1645" s="3">
        <v>73.007999999999996</v>
      </c>
      <c r="W1645">
        <v>9</v>
      </c>
      <c r="X1645" s="2">
        <v>0.2</v>
      </c>
      <c r="Y1645" s="13">
        <v>26.465399999999999</v>
      </c>
      <c r="Z1645" s="2">
        <f>Y1645/V1645</f>
        <v>0.36249999999999999</v>
      </c>
    </row>
    <row r="1646" spans="1:26" x14ac:dyDescent="0.25">
      <c r="A1646">
        <v>3359</v>
      </c>
      <c r="B1646" t="s">
        <v>6375</v>
      </c>
      <c r="C1646" s="1">
        <v>42496</v>
      </c>
      <c r="D1646">
        <f>YEAR(C1646)</f>
        <v>2016</v>
      </c>
      <c r="E1646">
        <f>MONTH(C1646)</f>
        <v>5</v>
      </c>
      <c r="F1646" t="str">
        <f>TEXT(Table1[[#This Row],[Order Date]],"mmm")</f>
        <v>May</v>
      </c>
      <c r="G1646" t="str">
        <f>TEXT(Table1[[#This Row],[Order Date]],"ddd")</f>
        <v>Fri</v>
      </c>
      <c r="H1646" s="1">
        <v>42500</v>
      </c>
      <c r="I1646" t="s">
        <v>49</v>
      </c>
      <c r="J1646" t="s">
        <v>4949</v>
      </c>
      <c r="K1646" t="s">
        <v>4950</v>
      </c>
      <c r="L1646" t="s">
        <v>25</v>
      </c>
      <c r="M1646" t="s">
        <v>26</v>
      </c>
      <c r="N1646" t="s">
        <v>296</v>
      </c>
      <c r="O1646" t="s">
        <v>208</v>
      </c>
      <c r="P1646">
        <v>60610</v>
      </c>
      <c r="Q1646" t="s">
        <v>104</v>
      </c>
      <c r="R1646" t="s">
        <v>1505</v>
      </c>
      <c r="S1646" t="s">
        <v>45</v>
      </c>
      <c r="T1646" t="s">
        <v>74</v>
      </c>
      <c r="U1646" t="s">
        <v>1506</v>
      </c>
      <c r="V1646" s="3">
        <v>3.2080000000000002</v>
      </c>
      <c r="W1646">
        <v>2</v>
      </c>
      <c r="X1646" s="2">
        <v>0.8</v>
      </c>
      <c r="Y1646" s="13">
        <v>-5.2931999999999997</v>
      </c>
      <c r="Z1646" s="2">
        <f>Y1646/V1646</f>
        <v>-1.65</v>
      </c>
    </row>
    <row r="1647" spans="1:26" x14ac:dyDescent="0.25">
      <c r="A1647">
        <v>3361</v>
      </c>
      <c r="B1647" t="s">
        <v>6376</v>
      </c>
      <c r="C1647" s="1">
        <v>42159</v>
      </c>
      <c r="D1647">
        <f>YEAR(C1647)</f>
        <v>2015</v>
      </c>
      <c r="E1647">
        <f>MONTH(C1647)</f>
        <v>6</v>
      </c>
      <c r="F1647" t="str">
        <f>TEXT(Table1[[#This Row],[Order Date]],"mmm")</f>
        <v>Jun</v>
      </c>
      <c r="G1647" t="str">
        <f>TEXT(Table1[[#This Row],[Order Date]],"ddd")</f>
        <v>Thu</v>
      </c>
      <c r="H1647" s="1">
        <v>42163</v>
      </c>
      <c r="I1647" t="s">
        <v>22</v>
      </c>
      <c r="J1647" t="s">
        <v>3518</v>
      </c>
      <c r="K1647" t="s">
        <v>3519</v>
      </c>
      <c r="L1647" t="s">
        <v>101</v>
      </c>
      <c r="M1647" t="s">
        <v>26</v>
      </c>
      <c r="N1647" t="s">
        <v>263</v>
      </c>
      <c r="O1647" t="s">
        <v>264</v>
      </c>
      <c r="P1647">
        <v>10024</v>
      </c>
      <c r="Q1647" t="s">
        <v>145</v>
      </c>
      <c r="R1647" t="s">
        <v>942</v>
      </c>
      <c r="S1647" t="s">
        <v>45</v>
      </c>
      <c r="T1647" t="s">
        <v>89</v>
      </c>
      <c r="U1647" t="s">
        <v>943</v>
      </c>
      <c r="V1647" s="3">
        <v>30.44</v>
      </c>
      <c r="W1647">
        <v>4</v>
      </c>
      <c r="X1647" s="2">
        <v>0</v>
      </c>
      <c r="Y1647" s="13">
        <v>14.306800000000001</v>
      </c>
      <c r="Z1647" s="2">
        <f>Y1647/V1647</f>
        <v>0.47000000000000003</v>
      </c>
    </row>
    <row r="1648" spans="1:26" x14ac:dyDescent="0.25">
      <c r="A1648">
        <v>3363</v>
      </c>
      <c r="B1648" t="s">
        <v>6379</v>
      </c>
      <c r="C1648" s="1">
        <v>42351</v>
      </c>
      <c r="D1648">
        <f>YEAR(C1648)</f>
        <v>2015</v>
      </c>
      <c r="E1648">
        <f>MONTH(C1648)</f>
        <v>12</v>
      </c>
      <c r="F1648" t="str">
        <f>TEXT(Table1[[#This Row],[Order Date]],"mmm")</f>
        <v>Dec</v>
      </c>
      <c r="G1648" t="str">
        <f>TEXT(Table1[[#This Row],[Order Date]],"ddd")</f>
        <v>Sun</v>
      </c>
      <c r="H1648" s="1">
        <v>42358</v>
      </c>
      <c r="I1648" t="s">
        <v>49</v>
      </c>
      <c r="J1648" t="s">
        <v>5770</v>
      </c>
      <c r="K1648" t="s">
        <v>5771</v>
      </c>
      <c r="L1648" t="s">
        <v>101</v>
      </c>
      <c r="M1648" t="s">
        <v>26</v>
      </c>
      <c r="N1648" t="s">
        <v>6380</v>
      </c>
      <c r="O1648" t="s">
        <v>1231</v>
      </c>
      <c r="P1648">
        <v>2151</v>
      </c>
      <c r="Q1648" t="s">
        <v>145</v>
      </c>
      <c r="R1648" t="s">
        <v>1898</v>
      </c>
      <c r="S1648" t="s">
        <v>45</v>
      </c>
      <c r="T1648" t="s">
        <v>89</v>
      </c>
      <c r="U1648" t="s">
        <v>1899</v>
      </c>
      <c r="V1648" s="3">
        <v>19.440000000000001</v>
      </c>
      <c r="W1648">
        <v>3</v>
      </c>
      <c r="X1648" s="2">
        <v>0</v>
      </c>
      <c r="Y1648" s="13">
        <v>9.3312000000000008</v>
      </c>
      <c r="Z1648" s="2">
        <f>Y1648/V1648</f>
        <v>0.48000000000000004</v>
      </c>
    </row>
    <row r="1649" spans="1:26" x14ac:dyDescent="0.25">
      <c r="A1649">
        <v>3365</v>
      </c>
      <c r="B1649" t="s">
        <v>6381</v>
      </c>
      <c r="C1649" s="1">
        <v>42567</v>
      </c>
      <c r="D1649">
        <f>YEAR(C1649)</f>
        <v>2016</v>
      </c>
      <c r="E1649">
        <f>MONTH(C1649)</f>
        <v>7</v>
      </c>
      <c r="F1649" t="str">
        <f>TEXT(Table1[[#This Row],[Order Date]],"mmm")</f>
        <v>Jul</v>
      </c>
      <c r="G1649" t="str">
        <f>TEXT(Table1[[#This Row],[Order Date]],"ddd")</f>
        <v>Sat</v>
      </c>
      <c r="H1649" s="1">
        <v>42569</v>
      </c>
      <c r="I1649" t="s">
        <v>22</v>
      </c>
      <c r="J1649" t="s">
        <v>3810</v>
      </c>
      <c r="K1649" t="s">
        <v>3811</v>
      </c>
      <c r="L1649" t="s">
        <v>40</v>
      </c>
      <c r="M1649" t="s">
        <v>26</v>
      </c>
      <c r="N1649" t="s">
        <v>181</v>
      </c>
      <c r="O1649" t="s">
        <v>103</v>
      </c>
      <c r="P1649">
        <v>77036</v>
      </c>
      <c r="Q1649" t="s">
        <v>104</v>
      </c>
      <c r="R1649" t="s">
        <v>2835</v>
      </c>
      <c r="S1649" t="s">
        <v>31</v>
      </c>
      <c r="T1649" t="s">
        <v>64</v>
      </c>
      <c r="U1649" t="s">
        <v>916</v>
      </c>
      <c r="V1649" s="3">
        <v>9.5519999999999996</v>
      </c>
      <c r="W1649">
        <v>3</v>
      </c>
      <c r="X1649" s="2">
        <v>0.6</v>
      </c>
      <c r="Y1649" s="13">
        <v>-3.8208000000000002</v>
      </c>
      <c r="Z1649" s="2">
        <f>Y1649/V1649</f>
        <v>-0.4</v>
      </c>
    </row>
    <row r="1650" spans="1:26" x14ac:dyDescent="0.25">
      <c r="A1650">
        <v>3366</v>
      </c>
      <c r="B1650" t="s">
        <v>6382</v>
      </c>
      <c r="C1650" s="1">
        <v>41670</v>
      </c>
      <c r="D1650">
        <f>YEAR(C1650)</f>
        <v>2014</v>
      </c>
      <c r="E1650">
        <f>MONTH(C1650)</f>
        <v>1</v>
      </c>
      <c r="F1650" t="str">
        <f>TEXT(Table1[[#This Row],[Order Date]],"mmm")</f>
        <v>Jan</v>
      </c>
      <c r="G1650" t="str">
        <f>TEXT(Table1[[#This Row],[Order Date]],"ddd")</f>
        <v>Fri</v>
      </c>
      <c r="H1650" s="1">
        <v>41672</v>
      </c>
      <c r="I1650" t="s">
        <v>185</v>
      </c>
      <c r="J1650" t="s">
        <v>6383</v>
      </c>
      <c r="K1650" t="s">
        <v>6384</v>
      </c>
      <c r="L1650" t="s">
        <v>25</v>
      </c>
      <c r="M1650" t="s">
        <v>26</v>
      </c>
      <c r="N1650" t="s">
        <v>2081</v>
      </c>
      <c r="O1650" t="s">
        <v>42</v>
      </c>
      <c r="P1650">
        <v>92691</v>
      </c>
      <c r="Q1650" t="s">
        <v>43</v>
      </c>
      <c r="R1650" t="s">
        <v>4310</v>
      </c>
      <c r="S1650" t="s">
        <v>31</v>
      </c>
      <c r="T1650" t="s">
        <v>32</v>
      </c>
      <c r="U1650" t="s">
        <v>4311</v>
      </c>
      <c r="V1650" s="3">
        <v>290.666</v>
      </c>
      <c r="W1650">
        <v>2</v>
      </c>
      <c r="X1650" s="2">
        <v>0.15</v>
      </c>
      <c r="Y1650" s="13">
        <v>3.4196</v>
      </c>
      <c r="Z1650" s="2">
        <f>Y1650/V1650</f>
        <v>1.1764705882352941E-2</v>
      </c>
    </row>
    <row r="1651" spans="1:26" x14ac:dyDescent="0.25">
      <c r="A1651">
        <v>3367</v>
      </c>
      <c r="B1651" t="s">
        <v>6385</v>
      </c>
      <c r="C1651" s="1">
        <v>41829</v>
      </c>
      <c r="D1651">
        <f>YEAR(C1651)</f>
        <v>2014</v>
      </c>
      <c r="E1651">
        <f>MONTH(C1651)</f>
        <v>7</v>
      </c>
      <c r="F1651" t="str">
        <f>TEXT(Table1[[#This Row],[Order Date]],"mmm")</f>
        <v>Jul</v>
      </c>
      <c r="G1651" t="str">
        <f>TEXT(Table1[[#This Row],[Order Date]],"ddd")</f>
        <v>Wed</v>
      </c>
      <c r="H1651" s="1">
        <v>41835</v>
      </c>
      <c r="I1651" t="s">
        <v>49</v>
      </c>
      <c r="J1651" t="s">
        <v>2561</v>
      </c>
      <c r="K1651" t="s">
        <v>2562</v>
      </c>
      <c r="L1651" t="s">
        <v>40</v>
      </c>
      <c r="M1651" t="s">
        <v>26</v>
      </c>
      <c r="N1651" t="s">
        <v>808</v>
      </c>
      <c r="O1651" t="s">
        <v>103</v>
      </c>
      <c r="P1651">
        <v>75217</v>
      </c>
      <c r="Q1651" t="s">
        <v>104</v>
      </c>
      <c r="R1651" t="s">
        <v>3544</v>
      </c>
      <c r="S1651" t="s">
        <v>45</v>
      </c>
      <c r="T1651" t="s">
        <v>89</v>
      </c>
      <c r="U1651" t="s">
        <v>3545</v>
      </c>
      <c r="V1651" s="3">
        <v>10.368</v>
      </c>
      <c r="W1651">
        <v>2</v>
      </c>
      <c r="X1651" s="2">
        <v>0.2</v>
      </c>
      <c r="Y1651" s="13">
        <v>3.6288</v>
      </c>
      <c r="Z1651" s="2">
        <f>Y1651/V1651</f>
        <v>0.35</v>
      </c>
    </row>
    <row r="1652" spans="1:26" x14ac:dyDescent="0.25">
      <c r="A1652">
        <v>3369</v>
      </c>
      <c r="B1652" t="s">
        <v>6386</v>
      </c>
      <c r="C1652" s="1">
        <v>42329</v>
      </c>
      <c r="D1652">
        <f>YEAR(C1652)</f>
        <v>2015</v>
      </c>
      <c r="E1652">
        <f>MONTH(C1652)</f>
        <v>11</v>
      </c>
      <c r="F1652" t="str">
        <f>TEXT(Table1[[#This Row],[Order Date]],"mmm")</f>
        <v>Nov</v>
      </c>
      <c r="G1652" t="str">
        <f>TEXT(Table1[[#This Row],[Order Date]],"ddd")</f>
        <v>Sat</v>
      </c>
      <c r="H1652" s="1">
        <v>42333</v>
      </c>
      <c r="I1652" t="s">
        <v>49</v>
      </c>
      <c r="J1652" t="s">
        <v>4173</v>
      </c>
      <c r="K1652" t="s">
        <v>4174</v>
      </c>
      <c r="L1652" t="s">
        <v>25</v>
      </c>
      <c r="M1652" t="s">
        <v>26</v>
      </c>
      <c r="N1652" t="s">
        <v>1378</v>
      </c>
      <c r="O1652" t="s">
        <v>1379</v>
      </c>
      <c r="P1652">
        <v>89115</v>
      </c>
      <c r="Q1652" t="s">
        <v>43</v>
      </c>
      <c r="R1652" t="s">
        <v>6387</v>
      </c>
      <c r="S1652" t="s">
        <v>31</v>
      </c>
      <c r="T1652" t="s">
        <v>32</v>
      </c>
      <c r="U1652" t="s">
        <v>6388</v>
      </c>
      <c r="V1652" s="3">
        <v>141.96</v>
      </c>
      <c r="W1652">
        <v>2</v>
      </c>
      <c r="X1652" s="2">
        <v>0</v>
      </c>
      <c r="Y1652" s="13">
        <v>41.168399999999998</v>
      </c>
      <c r="Z1652" s="2">
        <f>Y1652/V1652</f>
        <v>0.28999999999999998</v>
      </c>
    </row>
    <row r="1653" spans="1:26" x14ac:dyDescent="0.25">
      <c r="A1653">
        <v>3371</v>
      </c>
      <c r="B1653" t="s">
        <v>6389</v>
      </c>
      <c r="C1653" s="1">
        <v>42454</v>
      </c>
      <c r="D1653">
        <f>YEAR(C1653)</f>
        <v>2016</v>
      </c>
      <c r="E1653">
        <f>MONTH(C1653)</f>
        <v>3</v>
      </c>
      <c r="F1653" t="str">
        <f>TEXT(Table1[[#This Row],[Order Date]],"mmm")</f>
        <v>Mar</v>
      </c>
      <c r="G1653" t="str">
        <f>TEXT(Table1[[#This Row],[Order Date]],"ddd")</f>
        <v>Fri</v>
      </c>
      <c r="H1653" s="1">
        <v>42454</v>
      </c>
      <c r="I1653" t="s">
        <v>1276</v>
      </c>
      <c r="J1653" t="s">
        <v>4179</v>
      </c>
      <c r="K1653" t="s">
        <v>4180</v>
      </c>
      <c r="L1653" t="s">
        <v>25</v>
      </c>
      <c r="M1653" t="s">
        <v>26</v>
      </c>
      <c r="N1653" t="s">
        <v>1554</v>
      </c>
      <c r="O1653" t="s">
        <v>641</v>
      </c>
      <c r="P1653">
        <v>73071</v>
      </c>
      <c r="Q1653" t="s">
        <v>104</v>
      </c>
      <c r="R1653" t="s">
        <v>900</v>
      </c>
      <c r="S1653" t="s">
        <v>70</v>
      </c>
      <c r="T1653" t="s">
        <v>158</v>
      </c>
      <c r="U1653" t="s">
        <v>901</v>
      </c>
      <c r="V1653" s="3">
        <v>1287.45</v>
      </c>
      <c r="W1653">
        <v>5</v>
      </c>
      <c r="X1653" s="2">
        <v>0</v>
      </c>
      <c r="Y1653" s="13">
        <v>244.6155</v>
      </c>
      <c r="Z1653" s="2">
        <f>Y1653/V1653</f>
        <v>0.19</v>
      </c>
    </row>
    <row r="1654" spans="1:26" x14ac:dyDescent="0.25">
      <c r="A1654">
        <v>3372</v>
      </c>
      <c r="B1654" t="s">
        <v>6390</v>
      </c>
      <c r="C1654" s="1">
        <v>43001</v>
      </c>
      <c r="D1654">
        <f>YEAR(C1654)</f>
        <v>2017</v>
      </c>
      <c r="E1654">
        <f>MONTH(C1654)</f>
        <v>9</v>
      </c>
      <c r="F1654" t="str">
        <f>TEXT(Table1[[#This Row],[Order Date]],"mmm")</f>
        <v>Sep</v>
      </c>
      <c r="G1654" t="str">
        <f>TEXT(Table1[[#This Row],[Order Date]],"ddd")</f>
        <v>Sat</v>
      </c>
      <c r="H1654" s="1">
        <v>43008</v>
      </c>
      <c r="I1654" t="s">
        <v>49</v>
      </c>
      <c r="J1654" t="s">
        <v>798</v>
      </c>
      <c r="K1654" t="s">
        <v>799</v>
      </c>
      <c r="L1654" t="s">
        <v>25</v>
      </c>
      <c r="M1654" t="s">
        <v>26</v>
      </c>
      <c r="N1654" t="s">
        <v>126</v>
      </c>
      <c r="O1654" t="s">
        <v>42</v>
      </c>
      <c r="P1654">
        <v>94122</v>
      </c>
      <c r="Q1654" t="s">
        <v>43</v>
      </c>
      <c r="R1654" t="s">
        <v>3716</v>
      </c>
      <c r="S1654" t="s">
        <v>45</v>
      </c>
      <c r="T1654" t="s">
        <v>74</v>
      </c>
      <c r="U1654" t="s">
        <v>3717</v>
      </c>
      <c r="V1654" s="3">
        <v>25.824000000000002</v>
      </c>
      <c r="W1654">
        <v>6</v>
      </c>
      <c r="X1654" s="2">
        <v>0.2</v>
      </c>
      <c r="Y1654" s="13">
        <v>9.0383999999999993</v>
      </c>
      <c r="Z1654" s="2">
        <f>Y1654/V1654</f>
        <v>0.35</v>
      </c>
    </row>
    <row r="1655" spans="1:26" x14ac:dyDescent="0.25">
      <c r="A1655">
        <v>3374</v>
      </c>
      <c r="B1655" t="s">
        <v>6391</v>
      </c>
      <c r="C1655" s="1">
        <v>42342</v>
      </c>
      <c r="D1655">
        <f>YEAR(C1655)</f>
        <v>2015</v>
      </c>
      <c r="E1655">
        <f>MONTH(C1655)</f>
        <v>12</v>
      </c>
      <c r="F1655" t="str">
        <f>TEXT(Table1[[#This Row],[Order Date]],"mmm")</f>
        <v>Dec</v>
      </c>
      <c r="G1655" t="str">
        <f>TEXT(Table1[[#This Row],[Order Date]],"ddd")</f>
        <v>Fri</v>
      </c>
      <c r="H1655" s="1">
        <v>42348</v>
      </c>
      <c r="I1655" t="s">
        <v>49</v>
      </c>
      <c r="J1655" t="s">
        <v>50</v>
      </c>
      <c r="K1655" t="s">
        <v>51</v>
      </c>
      <c r="L1655" t="s">
        <v>25</v>
      </c>
      <c r="M1655" t="s">
        <v>26</v>
      </c>
      <c r="N1655" t="s">
        <v>5940</v>
      </c>
      <c r="O1655" t="s">
        <v>264</v>
      </c>
      <c r="P1655">
        <v>11550</v>
      </c>
      <c r="Q1655" t="s">
        <v>145</v>
      </c>
      <c r="R1655" t="s">
        <v>5991</v>
      </c>
      <c r="S1655" t="s">
        <v>31</v>
      </c>
      <c r="T1655" t="s">
        <v>64</v>
      </c>
      <c r="U1655" t="s">
        <v>5992</v>
      </c>
      <c r="V1655" s="3">
        <v>28.44</v>
      </c>
      <c r="W1655">
        <v>3</v>
      </c>
      <c r="X1655" s="2">
        <v>0</v>
      </c>
      <c r="Y1655" s="13">
        <v>11.375999999999999</v>
      </c>
      <c r="Z1655" s="2">
        <f>Y1655/V1655</f>
        <v>0.39999999999999997</v>
      </c>
    </row>
    <row r="1656" spans="1:26" x14ac:dyDescent="0.25">
      <c r="A1656">
        <v>3378</v>
      </c>
      <c r="B1656" t="s">
        <v>6392</v>
      </c>
      <c r="C1656" s="1">
        <v>42675</v>
      </c>
      <c r="D1656">
        <f>YEAR(C1656)</f>
        <v>2016</v>
      </c>
      <c r="E1656">
        <f>MONTH(C1656)</f>
        <v>11</v>
      </c>
      <c r="F1656" t="str">
        <f>TEXT(Table1[[#This Row],[Order Date]],"mmm")</f>
        <v>Nov</v>
      </c>
      <c r="G1656" t="str">
        <f>TEXT(Table1[[#This Row],[Order Date]],"ddd")</f>
        <v>Tue</v>
      </c>
      <c r="H1656" s="1">
        <v>42678</v>
      </c>
      <c r="I1656" t="s">
        <v>185</v>
      </c>
      <c r="J1656" t="s">
        <v>6393</v>
      </c>
      <c r="K1656" t="s">
        <v>6394</v>
      </c>
      <c r="L1656" t="s">
        <v>40</v>
      </c>
      <c r="M1656" t="s">
        <v>26</v>
      </c>
      <c r="N1656" t="s">
        <v>6395</v>
      </c>
      <c r="O1656" t="s">
        <v>103</v>
      </c>
      <c r="P1656">
        <v>77301</v>
      </c>
      <c r="Q1656" t="s">
        <v>104</v>
      </c>
      <c r="R1656" t="s">
        <v>3913</v>
      </c>
      <c r="S1656" t="s">
        <v>45</v>
      </c>
      <c r="T1656" t="s">
        <v>58</v>
      </c>
      <c r="U1656" t="s">
        <v>6396</v>
      </c>
      <c r="V1656" s="3">
        <v>111.672</v>
      </c>
      <c r="W1656">
        <v>9</v>
      </c>
      <c r="X1656" s="2">
        <v>0.2</v>
      </c>
      <c r="Y1656" s="13">
        <v>6.9794999999999998</v>
      </c>
      <c r="Z1656" s="2">
        <f>Y1656/V1656</f>
        <v>6.25E-2</v>
      </c>
    </row>
    <row r="1657" spans="1:26" x14ac:dyDescent="0.25">
      <c r="A1657">
        <v>3379</v>
      </c>
      <c r="B1657" t="s">
        <v>6397</v>
      </c>
      <c r="C1657" s="1">
        <v>42811</v>
      </c>
      <c r="D1657">
        <f>YEAR(C1657)</f>
        <v>2017</v>
      </c>
      <c r="E1657">
        <f>MONTH(C1657)</f>
        <v>3</v>
      </c>
      <c r="F1657" t="str">
        <f>TEXT(Table1[[#This Row],[Order Date]],"mmm")</f>
        <v>Mar</v>
      </c>
      <c r="G1657" t="str">
        <f>TEXT(Table1[[#This Row],[Order Date]],"ddd")</f>
        <v>Fri</v>
      </c>
      <c r="H1657" s="1">
        <v>42815</v>
      </c>
      <c r="I1657" t="s">
        <v>49</v>
      </c>
      <c r="J1657" t="s">
        <v>1508</v>
      </c>
      <c r="K1657" t="s">
        <v>1509</v>
      </c>
      <c r="L1657" t="s">
        <v>101</v>
      </c>
      <c r="M1657" t="s">
        <v>26</v>
      </c>
      <c r="N1657" t="s">
        <v>181</v>
      </c>
      <c r="O1657" t="s">
        <v>103</v>
      </c>
      <c r="P1657">
        <v>77095</v>
      </c>
      <c r="Q1657" t="s">
        <v>104</v>
      </c>
      <c r="R1657" t="s">
        <v>5776</v>
      </c>
      <c r="S1657" t="s">
        <v>45</v>
      </c>
      <c r="T1657" t="s">
        <v>74</v>
      </c>
      <c r="U1657" t="s">
        <v>5777</v>
      </c>
      <c r="V1657" s="3">
        <v>13.776</v>
      </c>
      <c r="W1657">
        <v>6</v>
      </c>
      <c r="X1657" s="2">
        <v>0.8</v>
      </c>
      <c r="Y1657" s="13">
        <v>-22.041599999999999</v>
      </c>
      <c r="Z1657" s="2">
        <f>Y1657/V1657</f>
        <v>-1.5999999999999999</v>
      </c>
    </row>
    <row r="1658" spans="1:26" x14ac:dyDescent="0.25">
      <c r="A1658">
        <v>3381</v>
      </c>
      <c r="B1658" t="s">
        <v>6400</v>
      </c>
      <c r="C1658" s="1">
        <v>43062</v>
      </c>
      <c r="D1658">
        <f>YEAR(C1658)</f>
        <v>2017</v>
      </c>
      <c r="E1658">
        <f>MONTH(C1658)</f>
        <v>11</v>
      </c>
      <c r="F1658" t="str">
        <f>TEXT(Table1[[#This Row],[Order Date]],"mmm")</f>
        <v>Nov</v>
      </c>
      <c r="G1658" t="str">
        <f>TEXT(Table1[[#This Row],[Order Date]],"ddd")</f>
        <v>Thu</v>
      </c>
      <c r="H1658" s="1">
        <v>43063</v>
      </c>
      <c r="I1658" t="s">
        <v>185</v>
      </c>
      <c r="J1658" t="s">
        <v>1228</v>
      </c>
      <c r="K1658" t="s">
        <v>1229</v>
      </c>
      <c r="L1658" t="s">
        <v>25</v>
      </c>
      <c r="M1658" t="s">
        <v>26</v>
      </c>
      <c r="N1658" t="s">
        <v>143</v>
      </c>
      <c r="O1658" t="s">
        <v>144</v>
      </c>
      <c r="P1658">
        <v>19120</v>
      </c>
      <c r="Q1658" t="s">
        <v>145</v>
      </c>
      <c r="R1658" t="s">
        <v>6401</v>
      </c>
      <c r="S1658" t="s">
        <v>31</v>
      </c>
      <c r="T1658" t="s">
        <v>64</v>
      </c>
      <c r="U1658" t="s">
        <v>6402</v>
      </c>
      <c r="V1658" s="3">
        <v>24.047999999999998</v>
      </c>
      <c r="W1658">
        <v>9</v>
      </c>
      <c r="X1658" s="2">
        <v>0.2</v>
      </c>
      <c r="Y1658" s="13">
        <v>7.2144000000000004</v>
      </c>
      <c r="Z1658" s="2">
        <f>Y1658/V1658</f>
        <v>0.30000000000000004</v>
      </c>
    </row>
    <row r="1659" spans="1:26" x14ac:dyDescent="0.25">
      <c r="A1659">
        <v>3382</v>
      </c>
      <c r="B1659" t="s">
        <v>6403</v>
      </c>
      <c r="C1659" s="1">
        <v>42974</v>
      </c>
      <c r="D1659">
        <f>YEAR(C1659)</f>
        <v>2017</v>
      </c>
      <c r="E1659">
        <f>MONTH(C1659)</f>
        <v>8</v>
      </c>
      <c r="F1659" t="str">
        <f>TEXT(Table1[[#This Row],[Order Date]],"mmm")</f>
        <v>Aug</v>
      </c>
      <c r="G1659" t="str">
        <f>TEXT(Table1[[#This Row],[Order Date]],"ddd")</f>
        <v>Sun</v>
      </c>
      <c r="H1659" s="1">
        <v>42977</v>
      </c>
      <c r="I1659" t="s">
        <v>185</v>
      </c>
      <c r="J1659" t="s">
        <v>3344</v>
      </c>
      <c r="K1659" t="s">
        <v>3345</v>
      </c>
      <c r="L1659" t="s">
        <v>40</v>
      </c>
      <c r="M1659" t="s">
        <v>26</v>
      </c>
      <c r="N1659" t="s">
        <v>893</v>
      </c>
      <c r="O1659" t="s">
        <v>53</v>
      </c>
      <c r="P1659">
        <v>33614</v>
      </c>
      <c r="Q1659" t="s">
        <v>29</v>
      </c>
      <c r="R1659" t="s">
        <v>582</v>
      </c>
      <c r="S1659" t="s">
        <v>45</v>
      </c>
      <c r="T1659" t="s">
        <v>170</v>
      </c>
      <c r="U1659" t="s">
        <v>583</v>
      </c>
      <c r="V1659" s="3">
        <v>2.8959999999999999</v>
      </c>
      <c r="W1659">
        <v>1</v>
      </c>
      <c r="X1659" s="2">
        <v>0.2</v>
      </c>
      <c r="Y1659" s="13">
        <v>0.97740000000000005</v>
      </c>
      <c r="Z1659" s="2">
        <f>Y1659/V1659</f>
        <v>0.33750000000000002</v>
      </c>
    </row>
    <row r="1660" spans="1:26" x14ac:dyDescent="0.25">
      <c r="A1660">
        <v>3383</v>
      </c>
      <c r="B1660" t="s">
        <v>6404</v>
      </c>
      <c r="C1660" s="1">
        <v>42342</v>
      </c>
      <c r="D1660">
        <f>YEAR(C1660)</f>
        <v>2015</v>
      </c>
      <c r="E1660">
        <f>MONTH(C1660)</f>
        <v>12</v>
      </c>
      <c r="F1660" t="str">
        <f>TEXT(Table1[[#This Row],[Order Date]],"mmm")</f>
        <v>Dec</v>
      </c>
      <c r="G1660" t="str">
        <f>TEXT(Table1[[#This Row],[Order Date]],"ddd")</f>
        <v>Fri</v>
      </c>
      <c r="H1660" s="1">
        <v>42347</v>
      </c>
      <c r="I1660" t="s">
        <v>22</v>
      </c>
      <c r="J1660" t="s">
        <v>2710</v>
      </c>
      <c r="K1660" t="s">
        <v>2711</v>
      </c>
      <c r="L1660" t="s">
        <v>25</v>
      </c>
      <c r="M1660" t="s">
        <v>26</v>
      </c>
      <c r="N1660" t="s">
        <v>263</v>
      </c>
      <c r="O1660" t="s">
        <v>264</v>
      </c>
      <c r="P1660">
        <v>10035</v>
      </c>
      <c r="Q1660" t="s">
        <v>145</v>
      </c>
      <c r="R1660" t="s">
        <v>5205</v>
      </c>
      <c r="S1660" t="s">
        <v>45</v>
      </c>
      <c r="T1660" t="s">
        <v>170</v>
      </c>
      <c r="U1660" t="s">
        <v>5206</v>
      </c>
      <c r="V1660" s="3">
        <v>17.940000000000001</v>
      </c>
      <c r="W1660">
        <v>3</v>
      </c>
      <c r="X1660" s="2">
        <v>0</v>
      </c>
      <c r="Y1660" s="13">
        <v>8.7905999999999995</v>
      </c>
      <c r="Z1660" s="2">
        <f>Y1660/V1660</f>
        <v>0.48999999999999994</v>
      </c>
    </row>
    <row r="1661" spans="1:26" x14ac:dyDescent="0.25">
      <c r="A1661">
        <v>3386</v>
      </c>
      <c r="B1661" t="s">
        <v>6407</v>
      </c>
      <c r="C1661" s="1">
        <v>43015</v>
      </c>
      <c r="D1661">
        <f>YEAR(C1661)</f>
        <v>2017</v>
      </c>
      <c r="E1661">
        <f>MONTH(C1661)</f>
        <v>10</v>
      </c>
      <c r="F1661" t="str">
        <f>TEXT(Table1[[#This Row],[Order Date]],"mmm")</f>
        <v>Oct</v>
      </c>
      <c r="G1661" t="str">
        <f>TEXT(Table1[[#This Row],[Order Date]],"ddd")</f>
        <v>Sat</v>
      </c>
      <c r="H1661" s="1">
        <v>43019</v>
      </c>
      <c r="I1661" t="s">
        <v>49</v>
      </c>
      <c r="J1661" t="s">
        <v>5770</v>
      </c>
      <c r="K1661" t="s">
        <v>5771</v>
      </c>
      <c r="L1661" t="s">
        <v>101</v>
      </c>
      <c r="M1661" t="s">
        <v>26</v>
      </c>
      <c r="N1661" t="s">
        <v>460</v>
      </c>
      <c r="O1661" t="s">
        <v>87</v>
      </c>
      <c r="P1661">
        <v>28205</v>
      </c>
      <c r="Q1661" t="s">
        <v>29</v>
      </c>
      <c r="R1661" t="s">
        <v>1007</v>
      </c>
      <c r="S1661" t="s">
        <v>45</v>
      </c>
      <c r="T1661" t="s">
        <v>58</v>
      </c>
      <c r="U1661" t="s">
        <v>1008</v>
      </c>
      <c r="V1661" s="3">
        <v>580.67200000000003</v>
      </c>
      <c r="W1661">
        <v>4</v>
      </c>
      <c r="X1661" s="2">
        <v>0.2</v>
      </c>
      <c r="Y1661" s="13">
        <v>65.325599999999994</v>
      </c>
      <c r="Z1661" s="2">
        <f>Y1661/V1661</f>
        <v>0.11249999999999999</v>
      </c>
    </row>
    <row r="1662" spans="1:26" x14ac:dyDescent="0.25">
      <c r="A1662">
        <v>3391</v>
      </c>
      <c r="B1662" t="s">
        <v>6408</v>
      </c>
      <c r="C1662" s="1">
        <v>42819</v>
      </c>
      <c r="D1662">
        <f>YEAR(C1662)</f>
        <v>2017</v>
      </c>
      <c r="E1662">
        <f>MONTH(C1662)</f>
        <v>3</v>
      </c>
      <c r="F1662" t="str">
        <f>TEXT(Table1[[#This Row],[Order Date]],"mmm")</f>
        <v>Mar</v>
      </c>
      <c r="G1662" t="str">
        <f>TEXT(Table1[[#This Row],[Order Date]],"ddd")</f>
        <v>Sat</v>
      </c>
      <c r="H1662" s="1">
        <v>42824</v>
      </c>
      <c r="I1662" t="s">
        <v>22</v>
      </c>
      <c r="J1662" t="s">
        <v>4624</v>
      </c>
      <c r="K1662" t="s">
        <v>4625</v>
      </c>
      <c r="L1662" t="s">
        <v>25</v>
      </c>
      <c r="M1662" t="s">
        <v>26</v>
      </c>
      <c r="N1662" t="s">
        <v>808</v>
      </c>
      <c r="O1662" t="s">
        <v>103</v>
      </c>
      <c r="P1662">
        <v>75081</v>
      </c>
      <c r="Q1662" t="s">
        <v>104</v>
      </c>
      <c r="R1662" t="s">
        <v>5823</v>
      </c>
      <c r="S1662" t="s">
        <v>45</v>
      </c>
      <c r="T1662" t="s">
        <v>89</v>
      </c>
      <c r="U1662" t="s">
        <v>5824</v>
      </c>
      <c r="V1662" s="3">
        <v>6.8479999999999999</v>
      </c>
      <c r="W1662">
        <v>2</v>
      </c>
      <c r="X1662" s="2">
        <v>0.2</v>
      </c>
      <c r="Y1662" s="13">
        <v>2.14</v>
      </c>
      <c r="Z1662" s="2">
        <f>Y1662/V1662</f>
        <v>0.3125</v>
      </c>
    </row>
    <row r="1663" spans="1:26" x14ac:dyDescent="0.25">
      <c r="A1663">
        <v>3392</v>
      </c>
      <c r="B1663" t="s">
        <v>6409</v>
      </c>
      <c r="C1663" s="1">
        <v>41860</v>
      </c>
      <c r="D1663">
        <f>YEAR(C1663)</f>
        <v>2014</v>
      </c>
      <c r="E1663">
        <f>MONTH(C1663)</f>
        <v>8</v>
      </c>
      <c r="F1663" t="str">
        <f>TEXT(Table1[[#This Row],[Order Date]],"mmm")</f>
        <v>Aug</v>
      </c>
      <c r="G1663" t="str">
        <f>TEXT(Table1[[#This Row],[Order Date]],"ddd")</f>
        <v>Sat</v>
      </c>
      <c r="H1663" s="1">
        <v>41864</v>
      </c>
      <c r="I1663" t="s">
        <v>49</v>
      </c>
      <c r="J1663" t="s">
        <v>3063</v>
      </c>
      <c r="K1663" t="s">
        <v>3064</v>
      </c>
      <c r="L1663" t="s">
        <v>101</v>
      </c>
      <c r="M1663" t="s">
        <v>26</v>
      </c>
      <c r="N1663" t="s">
        <v>94</v>
      </c>
      <c r="O1663" t="s">
        <v>95</v>
      </c>
      <c r="P1663">
        <v>98103</v>
      </c>
      <c r="Q1663" t="s">
        <v>43</v>
      </c>
      <c r="R1663" t="s">
        <v>2451</v>
      </c>
      <c r="S1663" t="s">
        <v>70</v>
      </c>
      <c r="T1663" t="s">
        <v>71</v>
      </c>
      <c r="U1663" t="s">
        <v>2452</v>
      </c>
      <c r="V1663" s="3">
        <v>1091.1679999999999</v>
      </c>
      <c r="W1663">
        <v>4</v>
      </c>
      <c r="X1663" s="2">
        <v>0.2</v>
      </c>
      <c r="Y1663" s="13">
        <v>68.197999999999993</v>
      </c>
      <c r="Z1663" s="2">
        <f>Y1663/V1663</f>
        <v>6.25E-2</v>
      </c>
    </row>
    <row r="1664" spans="1:26" x14ac:dyDescent="0.25">
      <c r="A1664">
        <v>3394</v>
      </c>
      <c r="B1664" t="s">
        <v>6410</v>
      </c>
      <c r="C1664" s="1">
        <v>41965</v>
      </c>
      <c r="D1664">
        <f>YEAR(C1664)</f>
        <v>2014</v>
      </c>
      <c r="E1664">
        <f>MONTH(C1664)</f>
        <v>11</v>
      </c>
      <c r="F1664" t="str">
        <f>TEXT(Table1[[#This Row],[Order Date]],"mmm")</f>
        <v>Nov</v>
      </c>
      <c r="G1664" t="str">
        <f>TEXT(Table1[[#This Row],[Order Date]],"ddd")</f>
        <v>Sat</v>
      </c>
      <c r="H1664" s="1">
        <v>41968</v>
      </c>
      <c r="I1664" t="s">
        <v>185</v>
      </c>
      <c r="J1664" t="s">
        <v>6300</v>
      </c>
      <c r="K1664" t="s">
        <v>6301</v>
      </c>
      <c r="L1664" t="s">
        <v>25</v>
      </c>
      <c r="M1664" t="s">
        <v>26</v>
      </c>
      <c r="N1664" t="s">
        <v>596</v>
      </c>
      <c r="O1664" t="s">
        <v>103</v>
      </c>
      <c r="P1664">
        <v>77506</v>
      </c>
      <c r="Q1664" t="s">
        <v>104</v>
      </c>
      <c r="R1664" t="s">
        <v>3832</v>
      </c>
      <c r="S1664" t="s">
        <v>45</v>
      </c>
      <c r="T1664" t="s">
        <v>74</v>
      </c>
      <c r="U1664" t="s">
        <v>3833</v>
      </c>
      <c r="V1664" s="3">
        <v>6.9279999999999999</v>
      </c>
      <c r="W1664">
        <v>1</v>
      </c>
      <c r="X1664" s="2">
        <v>0.8</v>
      </c>
      <c r="Y1664" s="13">
        <v>-11.0848</v>
      </c>
      <c r="Z1664" s="2">
        <f>Y1664/V1664</f>
        <v>-1.5999999999999999</v>
      </c>
    </row>
    <row r="1665" spans="1:26" x14ac:dyDescent="0.25">
      <c r="A1665">
        <v>3395</v>
      </c>
      <c r="B1665" t="s">
        <v>6411</v>
      </c>
      <c r="C1665" s="1">
        <v>42896</v>
      </c>
      <c r="D1665">
        <f>YEAR(C1665)</f>
        <v>2017</v>
      </c>
      <c r="E1665">
        <f>MONTH(C1665)</f>
        <v>6</v>
      </c>
      <c r="F1665" t="str">
        <f>TEXT(Table1[[#This Row],[Order Date]],"mmm")</f>
        <v>Jun</v>
      </c>
      <c r="G1665" t="str">
        <f>TEXT(Table1[[#This Row],[Order Date]],"ddd")</f>
        <v>Sat</v>
      </c>
      <c r="H1665" s="1">
        <v>42896</v>
      </c>
      <c r="I1665" t="s">
        <v>1276</v>
      </c>
      <c r="J1665" t="s">
        <v>3991</v>
      </c>
      <c r="K1665" t="s">
        <v>3992</v>
      </c>
      <c r="L1665" t="s">
        <v>25</v>
      </c>
      <c r="M1665" t="s">
        <v>26</v>
      </c>
      <c r="N1665" t="s">
        <v>143</v>
      </c>
      <c r="O1665" t="s">
        <v>144</v>
      </c>
      <c r="P1665">
        <v>19143</v>
      </c>
      <c r="Q1665" t="s">
        <v>145</v>
      </c>
      <c r="R1665" t="s">
        <v>5211</v>
      </c>
      <c r="S1665" t="s">
        <v>45</v>
      </c>
      <c r="T1665" t="s">
        <v>89</v>
      </c>
      <c r="U1665" t="s">
        <v>5212</v>
      </c>
      <c r="V1665" s="3">
        <v>40.031999999999996</v>
      </c>
      <c r="W1665">
        <v>6</v>
      </c>
      <c r="X1665" s="2">
        <v>0.2</v>
      </c>
      <c r="Y1665" s="13">
        <v>15.012</v>
      </c>
      <c r="Z1665" s="2">
        <f>Y1665/V1665</f>
        <v>0.37500000000000006</v>
      </c>
    </row>
    <row r="1666" spans="1:26" x14ac:dyDescent="0.25">
      <c r="A1666">
        <v>3396</v>
      </c>
      <c r="B1666" t="s">
        <v>6412</v>
      </c>
      <c r="C1666" s="1">
        <v>42917</v>
      </c>
      <c r="D1666">
        <f>YEAR(C1666)</f>
        <v>2017</v>
      </c>
      <c r="E1666">
        <f>MONTH(C1666)</f>
        <v>7</v>
      </c>
      <c r="F1666" t="str">
        <f>TEXT(Table1[[#This Row],[Order Date]],"mmm")</f>
        <v>Jul</v>
      </c>
      <c r="G1666" t="str">
        <f>TEXT(Table1[[#This Row],[Order Date]],"ddd")</f>
        <v>Sat</v>
      </c>
      <c r="H1666" s="1">
        <v>42924</v>
      </c>
      <c r="I1666" t="s">
        <v>49</v>
      </c>
      <c r="J1666" t="s">
        <v>4970</v>
      </c>
      <c r="K1666" t="s">
        <v>4971</v>
      </c>
      <c r="L1666" t="s">
        <v>101</v>
      </c>
      <c r="M1666" t="s">
        <v>26</v>
      </c>
      <c r="N1666" t="s">
        <v>4270</v>
      </c>
      <c r="O1666" t="s">
        <v>251</v>
      </c>
      <c r="P1666">
        <v>46203</v>
      </c>
      <c r="Q1666" t="s">
        <v>104</v>
      </c>
      <c r="R1666" t="s">
        <v>5849</v>
      </c>
      <c r="S1666" t="s">
        <v>45</v>
      </c>
      <c r="T1666" t="s">
        <v>58</v>
      </c>
      <c r="U1666" t="s">
        <v>5850</v>
      </c>
      <c r="V1666" s="3">
        <v>443.92</v>
      </c>
      <c r="W1666">
        <v>4</v>
      </c>
      <c r="X1666" s="2">
        <v>0</v>
      </c>
      <c r="Y1666" s="13">
        <v>13.317600000000001</v>
      </c>
      <c r="Z1666" s="2">
        <f>Y1666/V1666</f>
        <v>0.03</v>
      </c>
    </row>
    <row r="1667" spans="1:26" x14ac:dyDescent="0.25">
      <c r="A1667">
        <v>3399</v>
      </c>
      <c r="B1667" t="s">
        <v>6413</v>
      </c>
      <c r="C1667" s="1">
        <v>41964</v>
      </c>
      <c r="D1667">
        <f>YEAR(C1667)</f>
        <v>2014</v>
      </c>
      <c r="E1667">
        <f>MONTH(C1667)</f>
        <v>11</v>
      </c>
      <c r="F1667" t="str">
        <f>TEXT(Table1[[#This Row],[Order Date]],"mmm")</f>
        <v>Nov</v>
      </c>
      <c r="G1667" t="str">
        <f>TEXT(Table1[[#This Row],[Order Date]],"ddd")</f>
        <v>Fri</v>
      </c>
      <c r="H1667" s="1">
        <v>41969</v>
      </c>
      <c r="I1667" t="s">
        <v>49</v>
      </c>
      <c r="J1667" t="s">
        <v>6414</v>
      </c>
      <c r="K1667" t="s">
        <v>6415</v>
      </c>
      <c r="L1667" t="s">
        <v>40</v>
      </c>
      <c r="M1667" t="s">
        <v>26</v>
      </c>
      <c r="N1667" t="s">
        <v>1448</v>
      </c>
      <c r="O1667" t="s">
        <v>28</v>
      </c>
      <c r="P1667">
        <v>40475</v>
      </c>
      <c r="Q1667" t="s">
        <v>29</v>
      </c>
      <c r="R1667" t="s">
        <v>2624</v>
      </c>
      <c r="S1667" t="s">
        <v>70</v>
      </c>
      <c r="T1667" t="s">
        <v>71</v>
      </c>
      <c r="U1667" t="s">
        <v>2625</v>
      </c>
      <c r="V1667" s="3">
        <v>36.99</v>
      </c>
      <c r="W1667">
        <v>1</v>
      </c>
      <c r="X1667" s="2">
        <v>0</v>
      </c>
      <c r="Y1667" s="13">
        <v>9.9872999999999994</v>
      </c>
      <c r="Z1667" s="2">
        <f>Y1667/V1667</f>
        <v>0.26999999999999996</v>
      </c>
    </row>
    <row r="1668" spans="1:26" x14ac:dyDescent="0.25">
      <c r="A1668">
        <v>3403</v>
      </c>
      <c r="B1668" t="s">
        <v>6416</v>
      </c>
      <c r="C1668" s="1">
        <v>42128</v>
      </c>
      <c r="D1668">
        <f>YEAR(C1668)</f>
        <v>2015</v>
      </c>
      <c r="E1668">
        <f>MONTH(C1668)</f>
        <v>5</v>
      </c>
      <c r="F1668" t="str">
        <f>TEXT(Table1[[#This Row],[Order Date]],"mmm")</f>
        <v>May</v>
      </c>
      <c r="G1668" t="str">
        <f>TEXT(Table1[[#This Row],[Order Date]],"ddd")</f>
        <v>Mon</v>
      </c>
      <c r="H1668" s="1">
        <v>42129</v>
      </c>
      <c r="I1668" t="s">
        <v>185</v>
      </c>
      <c r="J1668" t="s">
        <v>1332</v>
      </c>
      <c r="K1668" t="s">
        <v>1333</v>
      </c>
      <c r="L1668" t="s">
        <v>40</v>
      </c>
      <c r="M1668" t="s">
        <v>26</v>
      </c>
      <c r="N1668" t="s">
        <v>6417</v>
      </c>
      <c r="O1668" t="s">
        <v>208</v>
      </c>
      <c r="P1668">
        <v>60477</v>
      </c>
      <c r="Q1668" t="s">
        <v>104</v>
      </c>
      <c r="R1668" t="s">
        <v>2835</v>
      </c>
      <c r="S1668" t="s">
        <v>31</v>
      </c>
      <c r="T1668" t="s">
        <v>64</v>
      </c>
      <c r="U1668" t="s">
        <v>916</v>
      </c>
      <c r="V1668" s="3">
        <v>22.288</v>
      </c>
      <c r="W1668">
        <v>7</v>
      </c>
      <c r="X1668" s="2">
        <v>0.6</v>
      </c>
      <c r="Y1668" s="13">
        <v>-8.9152000000000005</v>
      </c>
      <c r="Z1668" s="2">
        <f>Y1668/V1668</f>
        <v>-0.4</v>
      </c>
    </row>
    <row r="1669" spans="1:26" x14ac:dyDescent="0.25">
      <c r="A1669">
        <v>3404</v>
      </c>
      <c r="B1669" t="s">
        <v>6418</v>
      </c>
      <c r="C1669" s="1">
        <v>42884</v>
      </c>
      <c r="D1669">
        <f>YEAR(C1669)</f>
        <v>2017</v>
      </c>
      <c r="E1669">
        <f>MONTH(C1669)</f>
        <v>5</v>
      </c>
      <c r="F1669" t="str">
        <f>TEXT(Table1[[#This Row],[Order Date]],"mmm")</f>
        <v>May</v>
      </c>
      <c r="G1669" t="str">
        <f>TEXT(Table1[[#This Row],[Order Date]],"ddd")</f>
        <v>Mon</v>
      </c>
      <c r="H1669" s="1">
        <v>42891</v>
      </c>
      <c r="I1669" t="s">
        <v>49</v>
      </c>
      <c r="J1669" t="s">
        <v>4272</v>
      </c>
      <c r="K1669" t="s">
        <v>4273</v>
      </c>
      <c r="L1669" t="s">
        <v>25</v>
      </c>
      <c r="M1669" t="s">
        <v>26</v>
      </c>
      <c r="N1669" t="s">
        <v>181</v>
      </c>
      <c r="O1669" t="s">
        <v>103</v>
      </c>
      <c r="P1669">
        <v>77095</v>
      </c>
      <c r="Q1669" t="s">
        <v>104</v>
      </c>
      <c r="R1669" t="s">
        <v>6419</v>
      </c>
      <c r="S1669" t="s">
        <v>31</v>
      </c>
      <c r="T1669" t="s">
        <v>64</v>
      </c>
      <c r="U1669" t="s">
        <v>6420</v>
      </c>
      <c r="V1669" s="3">
        <v>65.424000000000007</v>
      </c>
      <c r="W1669">
        <v>4</v>
      </c>
      <c r="X1669" s="2">
        <v>0.6</v>
      </c>
      <c r="Y1669" s="13">
        <v>-52.339199999999998</v>
      </c>
      <c r="Z1669" s="2">
        <f>Y1669/V1669</f>
        <v>-0.79999999999999993</v>
      </c>
    </row>
    <row r="1670" spans="1:26" x14ac:dyDescent="0.25">
      <c r="A1670">
        <v>3405</v>
      </c>
      <c r="B1670" t="s">
        <v>6421</v>
      </c>
      <c r="C1670" s="1">
        <v>42294</v>
      </c>
      <c r="D1670">
        <f>YEAR(C1670)</f>
        <v>2015</v>
      </c>
      <c r="E1670">
        <f>MONTH(C1670)</f>
        <v>10</v>
      </c>
      <c r="F1670" t="str">
        <f>TEXT(Table1[[#This Row],[Order Date]],"mmm")</f>
        <v>Oct</v>
      </c>
      <c r="G1670" t="str">
        <f>TEXT(Table1[[#This Row],[Order Date]],"ddd")</f>
        <v>Sat</v>
      </c>
      <c r="H1670" s="1">
        <v>42294</v>
      </c>
      <c r="I1670" t="s">
        <v>1276</v>
      </c>
      <c r="J1670" t="s">
        <v>4043</v>
      </c>
      <c r="K1670" t="s">
        <v>4044</v>
      </c>
      <c r="L1670" t="s">
        <v>25</v>
      </c>
      <c r="M1670" t="s">
        <v>26</v>
      </c>
      <c r="N1670" t="s">
        <v>41</v>
      </c>
      <c r="O1670" t="s">
        <v>42</v>
      </c>
      <c r="P1670">
        <v>90004</v>
      </c>
      <c r="Q1670" t="s">
        <v>43</v>
      </c>
      <c r="R1670" t="s">
        <v>214</v>
      </c>
      <c r="S1670" t="s">
        <v>45</v>
      </c>
      <c r="T1670" t="s">
        <v>58</v>
      </c>
      <c r="U1670" t="s">
        <v>215</v>
      </c>
      <c r="V1670" s="3">
        <v>77.88</v>
      </c>
      <c r="W1670">
        <v>2</v>
      </c>
      <c r="X1670" s="2">
        <v>0</v>
      </c>
      <c r="Y1670" s="13">
        <v>3.8940000000000001</v>
      </c>
      <c r="Z1670" s="2">
        <f>Y1670/V1670</f>
        <v>0.05</v>
      </c>
    </row>
    <row r="1671" spans="1:26" x14ac:dyDescent="0.25">
      <c r="A1671">
        <v>3406</v>
      </c>
      <c r="B1671" t="s">
        <v>6422</v>
      </c>
      <c r="C1671" s="1">
        <v>41752</v>
      </c>
      <c r="D1671">
        <f>YEAR(C1671)</f>
        <v>2014</v>
      </c>
      <c r="E1671">
        <f>MONTH(C1671)</f>
        <v>4</v>
      </c>
      <c r="F1671" t="str">
        <f>TEXT(Table1[[#This Row],[Order Date]],"mmm")</f>
        <v>Apr</v>
      </c>
      <c r="G1671" t="str">
        <f>TEXT(Table1[[#This Row],[Order Date]],"ddd")</f>
        <v>Wed</v>
      </c>
      <c r="H1671" s="1">
        <v>41756</v>
      </c>
      <c r="I1671" t="s">
        <v>49</v>
      </c>
      <c r="J1671" t="s">
        <v>6289</v>
      </c>
      <c r="K1671" t="s">
        <v>6290</v>
      </c>
      <c r="L1671" t="s">
        <v>101</v>
      </c>
      <c r="M1671" t="s">
        <v>26</v>
      </c>
      <c r="N1671" t="s">
        <v>490</v>
      </c>
      <c r="O1671" t="s">
        <v>491</v>
      </c>
      <c r="P1671">
        <v>43229</v>
      </c>
      <c r="Q1671" t="s">
        <v>145</v>
      </c>
      <c r="R1671" t="s">
        <v>936</v>
      </c>
      <c r="S1671" t="s">
        <v>31</v>
      </c>
      <c r="T1671" t="s">
        <v>35</v>
      </c>
      <c r="U1671" t="s">
        <v>937</v>
      </c>
      <c r="V1671" s="3">
        <v>281.37200000000001</v>
      </c>
      <c r="W1671">
        <v>2</v>
      </c>
      <c r="X1671" s="2">
        <v>0.3</v>
      </c>
      <c r="Y1671" s="13">
        <v>-12.0588</v>
      </c>
      <c r="Z1671" s="2">
        <f>Y1671/V1671</f>
        <v>-4.2857142857142858E-2</v>
      </c>
    </row>
    <row r="1672" spans="1:26" x14ac:dyDescent="0.25">
      <c r="A1672">
        <v>3410</v>
      </c>
      <c r="B1672" t="s">
        <v>6423</v>
      </c>
      <c r="C1672" s="1">
        <v>42855</v>
      </c>
      <c r="D1672">
        <f>YEAR(C1672)</f>
        <v>2017</v>
      </c>
      <c r="E1672">
        <f>MONTH(C1672)</f>
        <v>4</v>
      </c>
      <c r="F1672" t="str">
        <f>TEXT(Table1[[#This Row],[Order Date]],"mmm")</f>
        <v>Apr</v>
      </c>
      <c r="G1672" t="str">
        <f>TEXT(Table1[[#This Row],[Order Date]],"ddd")</f>
        <v>Sun</v>
      </c>
      <c r="H1672" s="1">
        <v>42861</v>
      </c>
      <c r="I1672" t="s">
        <v>49</v>
      </c>
      <c r="J1672" t="s">
        <v>1882</v>
      </c>
      <c r="K1672" t="s">
        <v>1883</v>
      </c>
      <c r="L1672" t="s">
        <v>25</v>
      </c>
      <c r="M1672" t="s">
        <v>26</v>
      </c>
      <c r="N1672" t="s">
        <v>490</v>
      </c>
      <c r="O1672" t="s">
        <v>491</v>
      </c>
      <c r="P1672">
        <v>43229</v>
      </c>
      <c r="Q1672" t="s">
        <v>145</v>
      </c>
      <c r="R1672" t="s">
        <v>1898</v>
      </c>
      <c r="S1672" t="s">
        <v>45</v>
      </c>
      <c r="T1672" t="s">
        <v>89</v>
      </c>
      <c r="U1672" t="s">
        <v>1899</v>
      </c>
      <c r="V1672" s="3">
        <v>10.368</v>
      </c>
      <c r="W1672">
        <v>2</v>
      </c>
      <c r="X1672" s="2">
        <v>0.2</v>
      </c>
      <c r="Y1672" s="13">
        <v>3.6288</v>
      </c>
      <c r="Z1672" s="2">
        <f>Y1672/V1672</f>
        <v>0.35</v>
      </c>
    </row>
    <row r="1673" spans="1:26" x14ac:dyDescent="0.25">
      <c r="A1673">
        <v>3411</v>
      </c>
      <c r="B1673" t="s">
        <v>6424</v>
      </c>
      <c r="C1673" s="1">
        <v>42633</v>
      </c>
      <c r="D1673">
        <f>YEAR(C1673)</f>
        <v>2016</v>
      </c>
      <c r="E1673">
        <f>MONTH(C1673)</f>
        <v>9</v>
      </c>
      <c r="F1673" t="str">
        <f>TEXT(Table1[[#This Row],[Order Date]],"mmm")</f>
        <v>Sep</v>
      </c>
      <c r="G1673" t="str">
        <f>TEXT(Table1[[#This Row],[Order Date]],"ddd")</f>
        <v>Tue</v>
      </c>
      <c r="H1673" s="1">
        <v>42637</v>
      </c>
      <c r="I1673" t="s">
        <v>49</v>
      </c>
      <c r="J1673" t="s">
        <v>5404</v>
      </c>
      <c r="K1673" t="s">
        <v>5405</v>
      </c>
      <c r="L1673" t="s">
        <v>40</v>
      </c>
      <c r="M1673" t="s">
        <v>26</v>
      </c>
      <c r="N1673" t="s">
        <v>126</v>
      </c>
      <c r="O1673" t="s">
        <v>42</v>
      </c>
      <c r="P1673">
        <v>94122</v>
      </c>
      <c r="Q1673" t="s">
        <v>43</v>
      </c>
      <c r="R1673" t="s">
        <v>6140</v>
      </c>
      <c r="S1673" t="s">
        <v>45</v>
      </c>
      <c r="T1673" t="s">
        <v>89</v>
      </c>
      <c r="U1673" t="s">
        <v>6141</v>
      </c>
      <c r="V1673" s="3">
        <v>65.790000000000006</v>
      </c>
      <c r="W1673">
        <v>9</v>
      </c>
      <c r="X1673" s="2">
        <v>0</v>
      </c>
      <c r="Y1673" s="13">
        <v>30.263400000000001</v>
      </c>
      <c r="Z1673" s="2">
        <f>Y1673/V1673</f>
        <v>0.45999999999999996</v>
      </c>
    </row>
    <row r="1674" spans="1:26" x14ac:dyDescent="0.25">
      <c r="A1674">
        <v>3416</v>
      </c>
      <c r="B1674" t="s">
        <v>6425</v>
      </c>
      <c r="C1674" s="1">
        <v>42615</v>
      </c>
      <c r="D1674">
        <f>YEAR(C1674)</f>
        <v>2016</v>
      </c>
      <c r="E1674">
        <f>MONTH(C1674)</f>
        <v>9</v>
      </c>
      <c r="F1674" t="str">
        <f>TEXT(Table1[[#This Row],[Order Date]],"mmm")</f>
        <v>Sep</v>
      </c>
      <c r="G1674" t="str">
        <f>TEXT(Table1[[#This Row],[Order Date]],"ddd")</f>
        <v>Fri</v>
      </c>
      <c r="H1674" s="1">
        <v>42615</v>
      </c>
      <c r="I1674" t="s">
        <v>1276</v>
      </c>
      <c r="J1674" t="s">
        <v>1667</v>
      </c>
      <c r="K1674" t="s">
        <v>1668</v>
      </c>
      <c r="L1674" t="s">
        <v>25</v>
      </c>
      <c r="M1674" t="s">
        <v>26</v>
      </c>
      <c r="N1674" t="s">
        <v>112</v>
      </c>
      <c r="O1674" t="s">
        <v>113</v>
      </c>
      <c r="P1674">
        <v>53711</v>
      </c>
      <c r="Q1674" t="s">
        <v>104</v>
      </c>
      <c r="R1674" t="s">
        <v>4228</v>
      </c>
      <c r="S1674" t="s">
        <v>45</v>
      </c>
      <c r="T1674" t="s">
        <v>266</v>
      </c>
      <c r="U1674" t="s">
        <v>4229</v>
      </c>
      <c r="V1674" s="3">
        <v>1.81</v>
      </c>
      <c r="W1674">
        <v>1</v>
      </c>
      <c r="X1674" s="2">
        <v>0</v>
      </c>
      <c r="Y1674" s="13">
        <v>0.65159999999999996</v>
      </c>
      <c r="Z1674" s="2">
        <f>Y1674/V1674</f>
        <v>0.36</v>
      </c>
    </row>
    <row r="1675" spans="1:26" x14ac:dyDescent="0.25">
      <c r="A1675">
        <v>3418</v>
      </c>
      <c r="B1675" t="s">
        <v>6426</v>
      </c>
      <c r="C1675" s="1">
        <v>42121</v>
      </c>
      <c r="D1675">
        <f>YEAR(C1675)</f>
        <v>2015</v>
      </c>
      <c r="E1675">
        <f>MONTH(C1675)</f>
        <v>4</v>
      </c>
      <c r="F1675" t="str">
        <f>TEXT(Table1[[#This Row],[Order Date]],"mmm")</f>
        <v>Apr</v>
      </c>
      <c r="G1675" t="str">
        <f>TEXT(Table1[[#This Row],[Order Date]],"ddd")</f>
        <v>Mon</v>
      </c>
      <c r="H1675" s="1">
        <v>42126</v>
      </c>
      <c r="I1675" t="s">
        <v>49</v>
      </c>
      <c r="J1675" t="s">
        <v>6080</v>
      </c>
      <c r="K1675" t="s">
        <v>6081</v>
      </c>
      <c r="L1675" t="s">
        <v>101</v>
      </c>
      <c r="M1675" t="s">
        <v>26</v>
      </c>
      <c r="N1675" t="s">
        <v>449</v>
      </c>
      <c r="O1675" t="s">
        <v>450</v>
      </c>
      <c r="P1675">
        <v>80013</v>
      </c>
      <c r="Q1675" t="s">
        <v>43</v>
      </c>
      <c r="R1675" t="s">
        <v>3531</v>
      </c>
      <c r="S1675" t="s">
        <v>45</v>
      </c>
      <c r="T1675" t="s">
        <v>77</v>
      </c>
      <c r="U1675" t="s">
        <v>3532</v>
      </c>
      <c r="V1675" s="3">
        <v>43.56</v>
      </c>
      <c r="W1675">
        <v>5</v>
      </c>
      <c r="X1675" s="2">
        <v>0.2</v>
      </c>
      <c r="Y1675" s="13">
        <v>3.2669999999999999</v>
      </c>
      <c r="Z1675" s="2">
        <f>Y1675/V1675</f>
        <v>7.4999999999999997E-2</v>
      </c>
    </row>
    <row r="1676" spans="1:26" x14ac:dyDescent="0.25">
      <c r="A1676">
        <v>3420</v>
      </c>
      <c r="B1676" t="s">
        <v>6427</v>
      </c>
      <c r="C1676" s="1">
        <v>42253</v>
      </c>
      <c r="D1676">
        <f>YEAR(C1676)</f>
        <v>2015</v>
      </c>
      <c r="E1676">
        <f>MONTH(C1676)</f>
        <v>9</v>
      </c>
      <c r="F1676" t="str">
        <f>TEXT(Table1[[#This Row],[Order Date]],"mmm")</f>
        <v>Sep</v>
      </c>
      <c r="G1676" t="str">
        <f>TEXT(Table1[[#This Row],[Order Date]],"ddd")</f>
        <v>Sun</v>
      </c>
      <c r="H1676" s="1">
        <v>42260</v>
      </c>
      <c r="I1676" t="s">
        <v>49</v>
      </c>
      <c r="J1676" t="s">
        <v>2095</v>
      </c>
      <c r="K1676" t="s">
        <v>2096</v>
      </c>
      <c r="L1676" t="s">
        <v>101</v>
      </c>
      <c r="M1676" t="s">
        <v>26</v>
      </c>
      <c r="N1676" t="s">
        <v>263</v>
      </c>
      <c r="O1676" t="s">
        <v>264</v>
      </c>
      <c r="P1676">
        <v>10024</v>
      </c>
      <c r="Q1676" t="s">
        <v>145</v>
      </c>
      <c r="R1676" t="s">
        <v>2542</v>
      </c>
      <c r="S1676" t="s">
        <v>31</v>
      </c>
      <c r="T1676" t="s">
        <v>35</v>
      </c>
      <c r="U1676" t="s">
        <v>2543</v>
      </c>
      <c r="V1676" s="3">
        <v>271.76400000000001</v>
      </c>
      <c r="W1676">
        <v>2</v>
      </c>
      <c r="X1676" s="2">
        <v>0.1</v>
      </c>
      <c r="Y1676" s="13">
        <v>60.392000000000003</v>
      </c>
      <c r="Z1676" s="2">
        <f>Y1676/V1676</f>
        <v>0.22222222222222224</v>
      </c>
    </row>
    <row r="1677" spans="1:26" x14ac:dyDescent="0.25">
      <c r="A1677">
        <v>3421</v>
      </c>
      <c r="B1677" t="s">
        <v>6428</v>
      </c>
      <c r="C1677" s="1">
        <v>42518</v>
      </c>
      <c r="D1677">
        <f>YEAR(C1677)</f>
        <v>2016</v>
      </c>
      <c r="E1677">
        <f>MONTH(C1677)</f>
        <v>5</v>
      </c>
      <c r="F1677" t="str">
        <f>TEXT(Table1[[#This Row],[Order Date]],"mmm")</f>
        <v>May</v>
      </c>
      <c r="G1677" t="str">
        <f>TEXT(Table1[[#This Row],[Order Date]],"ddd")</f>
        <v>Sat</v>
      </c>
      <c r="H1677" s="1">
        <v>42524</v>
      </c>
      <c r="I1677" t="s">
        <v>49</v>
      </c>
      <c r="J1677" t="s">
        <v>479</v>
      </c>
      <c r="K1677" t="s">
        <v>480</v>
      </c>
      <c r="L1677" t="s">
        <v>25</v>
      </c>
      <c r="M1677" t="s">
        <v>26</v>
      </c>
      <c r="N1677" t="s">
        <v>41</v>
      </c>
      <c r="O1677" t="s">
        <v>42</v>
      </c>
      <c r="P1677">
        <v>90004</v>
      </c>
      <c r="Q1677" t="s">
        <v>43</v>
      </c>
      <c r="R1677" t="s">
        <v>699</v>
      </c>
      <c r="S1677" t="s">
        <v>45</v>
      </c>
      <c r="T1677" t="s">
        <v>77</v>
      </c>
      <c r="U1677" t="s">
        <v>700</v>
      </c>
      <c r="V1677" s="3">
        <v>262.24</v>
      </c>
      <c r="W1677">
        <v>2</v>
      </c>
      <c r="X1677" s="2">
        <v>0</v>
      </c>
      <c r="Y1677" s="13">
        <v>78.671999999999997</v>
      </c>
      <c r="Z1677" s="2">
        <f>Y1677/V1677</f>
        <v>0.3</v>
      </c>
    </row>
    <row r="1678" spans="1:26" x14ac:dyDescent="0.25">
      <c r="A1678">
        <v>3426</v>
      </c>
      <c r="B1678" t="s">
        <v>6429</v>
      </c>
      <c r="C1678" s="1">
        <v>42271</v>
      </c>
      <c r="D1678">
        <f>YEAR(C1678)</f>
        <v>2015</v>
      </c>
      <c r="E1678">
        <f>MONTH(C1678)</f>
        <v>9</v>
      </c>
      <c r="F1678" t="str">
        <f>TEXT(Table1[[#This Row],[Order Date]],"mmm")</f>
        <v>Sep</v>
      </c>
      <c r="G1678" t="str">
        <f>TEXT(Table1[[#This Row],[Order Date]],"ddd")</f>
        <v>Thu</v>
      </c>
      <c r="H1678" s="1">
        <v>42275</v>
      </c>
      <c r="I1678" t="s">
        <v>49</v>
      </c>
      <c r="J1678" t="s">
        <v>2985</v>
      </c>
      <c r="K1678" t="s">
        <v>2986</v>
      </c>
      <c r="L1678" t="s">
        <v>101</v>
      </c>
      <c r="M1678" t="s">
        <v>26</v>
      </c>
      <c r="N1678" t="s">
        <v>6430</v>
      </c>
      <c r="O1678" t="s">
        <v>482</v>
      </c>
      <c r="P1678">
        <v>52001</v>
      </c>
      <c r="Q1678" t="s">
        <v>104</v>
      </c>
      <c r="R1678" t="s">
        <v>174</v>
      </c>
      <c r="S1678" t="s">
        <v>45</v>
      </c>
      <c r="T1678" t="s">
        <v>74</v>
      </c>
      <c r="U1678" t="s">
        <v>175</v>
      </c>
      <c r="V1678" s="3">
        <v>15.24</v>
      </c>
      <c r="W1678">
        <v>4</v>
      </c>
      <c r="X1678" s="2">
        <v>0</v>
      </c>
      <c r="Y1678" s="13">
        <v>6.8579999999999997</v>
      </c>
      <c r="Z1678" s="2">
        <f>Y1678/V1678</f>
        <v>0.44999999999999996</v>
      </c>
    </row>
    <row r="1679" spans="1:26" x14ac:dyDescent="0.25">
      <c r="A1679">
        <v>3428</v>
      </c>
      <c r="B1679" t="s">
        <v>6431</v>
      </c>
      <c r="C1679" s="1">
        <v>42919</v>
      </c>
      <c r="D1679">
        <f>YEAR(C1679)</f>
        <v>2017</v>
      </c>
      <c r="E1679">
        <f>MONTH(C1679)</f>
        <v>7</v>
      </c>
      <c r="F1679" t="str">
        <f>TEXT(Table1[[#This Row],[Order Date]],"mmm")</f>
        <v>Jul</v>
      </c>
      <c r="G1679" t="str">
        <f>TEXT(Table1[[#This Row],[Order Date]],"ddd")</f>
        <v>Mon</v>
      </c>
      <c r="H1679" s="1">
        <v>42922</v>
      </c>
      <c r="I1679" t="s">
        <v>22</v>
      </c>
      <c r="J1679" t="s">
        <v>3670</v>
      </c>
      <c r="K1679" t="s">
        <v>3671</v>
      </c>
      <c r="L1679" t="s">
        <v>101</v>
      </c>
      <c r="M1679" t="s">
        <v>26</v>
      </c>
      <c r="N1679" t="s">
        <v>2434</v>
      </c>
      <c r="O1679" t="s">
        <v>491</v>
      </c>
      <c r="P1679">
        <v>43130</v>
      </c>
      <c r="Q1679" t="s">
        <v>145</v>
      </c>
      <c r="R1679" t="s">
        <v>6432</v>
      </c>
      <c r="S1679" t="s">
        <v>45</v>
      </c>
      <c r="T1679" t="s">
        <v>89</v>
      </c>
      <c r="U1679" t="s">
        <v>6433</v>
      </c>
      <c r="V1679" s="3">
        <v>32.896000000000001</v>
      </c>
      <c r="W1679">
        <v>4</v>
      </c>
      <c r="X1679" s="2">
        <v>0.2</v>
      </c>
      <c r="Y1679" s="13">
        <v>11.102399999999999</v>
      </c>
      <c r="Z1679" s="2">
        <f>Y1679/V1679</f>
        <v>0.33749999999999997</v>
      </c>
    </row>
    <row r="1680" spans="1:26" x14ac:dyDescent="0.25">
      <c r="A1680">
        <v>3431</v>
      </c>
      <c r="B1680" t="s">
        <v>6434</v>
      </c>
      <c r="C1680" s="1">
        <v>43077</v>
      </c>
      <c r="D1680">
        <f>YEAR(C1680)</f>
        <v>2017</v>
      </c>
      <c r="E1680">
        <f>MONTH(C1680)</f>
        <v>12</v>
      </c>
      <c r="F1680" t="str">
        <f>TEXT(Table1[[#This Row],[Order Date]],"mmm")</f>
        <v>Dec</v>
      </c>
      <c r="G1680" t="str">
        <f>TEXT(Table1[[#This Row],[Order Date]],"ddd")</f>
        <v>Fri</v>
      </c>
      <c r="H1680" s="1">
        <v>43078</v>
      </c>
      <c r="I1680" t="s">
        <v>185</v>
      </c>
      <c r="J1680" t="s">
        <v>1402</v>
      </c>
      <c r="K1680" t="s">
        <v>1403</v>
      </c>
      <c r="L1680" t="s">
        <v>25</v>
      </c>
      <c r="M1680" t="s">
        <v>26</v>
      </c>
      <c r="N1680" t="s">
        <v>1017</v>
      </c>
      <c r="O1680" t="s">
        <v>42</v>
      </c>
      <c r="P1680">
        <v>90301</v>
      </c>
      <c r="Q1680" t="s">
        <v>43</v>
      </c>
      <c r="R1680" t="s">
        <v>1320</v>
      </c>
      <c r="S1680" t="s">
        <v>45</v>
      </c>
      <c r="T1680" t="s">
        <v>58</v>
      </c>
      <c r="U1680" t="s">
        <v>1321</v>
      </c>
      <c r="V1680" s="3">
        <v>29.79</v>
      </c>
      <c r="W1680">
        <v>3</v>
      </c>
      <c r="X1680" s="2">
        <v>0</v>
      </c>
      <c r="Y1680" s="13">
        <v>8.6390999999999991</v>
      </c>
      <c r="Z1680" s="2">
        <f>Y1680/V1680</f>
        <v>0.28999999999999998</v>
      </c>
    </row>
    <row r="1681" spans="1:26" x14ac:dyDescent="0.25">
      <c r="A1681">
        <v>3434</v>
      </c>
      <c r="B1681" t="s">
        <v>6435</v>
      </c>
      <c r="C1681" s="1">
        <v>43074</v>
      </c>
      <c r="D1681">
        <f>YEAR(C1681)</f>
        <v>2017</v>
      </c>
      <c r="E1681">
        <f>MONTH(C1681)</f>
        <v>12</v>
      </c>
      <c r="F1681" t="str">
        <f>TEXT(Table1[[#This Row],[Order Date]],"mmm")</f>
        <v>Dec</v>
      </c>
      <c r="G1681" t="str">
        <f>TEXT(Table1[[#This Row],[Order Date]],"ddd")</f>
        <v>Tue</v>
      </c>
      <c r="H1681" s="1">
        <v>43078</v>
      </c>
      <c r="I1681" t="s">
        <v>49</v>
      </c>
      <c r="J1681" t="s">
        <v>2206</v>
      </c>
      <c r="K1681" t="s">
        <v>2207</v>
      </c>
      <c r="L1681" t="s">
        <v>25</v>
      </c>
      <c r="M1681" t="s">
        <v>26</v>
      </c>
      <c r="N1681" t="s">
        <v>4019</v>
      </c>
      <c r="O1681" t="s">
        <v>95</v>
      </c>
      <c r="P1681">
        <v>98006</v>
      </c>
      <c r="Q1681" t="s">
        <v>43</v>
      </c>
      <c r="R1681" t="s">
        <v>5347</v>
      </c>
      <c r="S1681" t="s">
        <v>45</v>
      </c>
      <c r="T1681" t="s">
        <v>74</v>
      </c>
      <c r="U1681" t="s">
        <v>5348</v>
      </c>
      <c r="V1681" s="3">
        <v>24.815999999999999</v>
      </c>
      <c r="W1681">
        <v>3</v>
      </c>
      <c r="X1681" s="2">
        <v>0.2</v>
      </c>
      <c r="Y1681" s="13">
        <v>8.3754000000000008</v>
      </c>
      <c r="Z1681" s="2">
        <f>Y1681/V1681</f>
        <v>0.33750000000000002</v>
      </c>
    </row>
    <row r="1682" spans="1:26" x14ac:dyDescent="0.25">
      <c r="A1682">
        <v>3436</v>
      </c>
      <c r="B1682" t="s">
        <v>6436</v>
      </c>
      <c r="C1682" s="1">
        <v>42274</v>
      </c>
      <c r="D1682">
        <f>YEAR(C1682)</f>
        <v>2015</v>
      </c>
      <c r="E1682">
        <f>MONTH(C1682)</f>
        <v>9</v>
      </c>
      <c r="F1682" t="str">
        <f>TEXT(Table1[[#This Row],[Order Date]],"mmm")</f>
        <v>Sep</v>
      </c>
      <c r="G1682" t="str">
        <f>TEXT(Table1[[#This Row],[Order Date]],"ddd")</f>
        <v>Sun</v>
      </c>
      <c r="H1682" s="1">
        <v>42276</v>
      </c>
      <c r="I1682" t="s">
        <v>185</v>
      </c>
      <c r="J1682" t="s">
        <v>3168</v>
      </c>
      <c r="K1682" t="s">
        <v>3169</v>
      </c>
      <c r="L1682" t="s">
        <v>25</v>
      </c>
      <c r="M1682" t="s">
        <v>26</v>
      </c>
      <c r="N1682" t="s">
        <v>296</v>
      </c>
      <c r="O1682" t="s">
        <v>208</v>
      </c>
      <c r="P1682">
        <v>60610</v>
      </c>
      <c r="Q1682" t="s">
        <v>104</v>
      </c>
      <c r="R1682" t="s">
        <v>1695</v>
      </c>
      <c r="S1682" t="s">
        <v>45</v>
      </c>
      <c r="T1682" t="s">
        <v>74</v>
      </c>
      <c r="U1682" t="s">
        <v>1696</v>
      </c>
      <c r="V1682" s="3">
        <v>15.08</v>
      </c>
      <c r="W1682">
        <v>2</v>
      </c>
      <c r="X1682" s="2">
        <v>0.8</v>
      </c>
      <c r="Y1682" s="13">
        <v>-22.62</v>
      </c>
      <c r="Z1682" s="2">
        <f>Y1682/V1682</f>
        <v>-1.5</v>
      </c>
    </row>
    <row r="1683" spans="1:26" x14ac:dyDescent="0.25">
      <c r="A1683">
        <v>3438</v>
      </c>
      <c r="B1683" t="s">
        <v>6437</v>
      </c>
      <c r="C1683" s="1">
        <v>43038</v>
      </c>
      <c r="D1683">
        <f>YEAR(C1683)</f>
        <v>2017</v>
      </c>
      <c r="E1683">
        <f>MONTH(C1683)</f>
        <v>10</v>
      </c>
      <c r="F1683" t="str">
        <f>TEXT(Table1[[#This Row],[Order Date]],"mmm")</f>
        <v>Oct</v>
      </c>
      <c r="G1683" t="str">
        <f>TEXT(Table1[[#This Row],[Order Date]],"ddd")</f>
        <v>Mon</v>
      </c>
      <c r="H1683" s="1">
        <v>43038</v>
      </c>
      <c r="I1683" t="s">
        <v>1276</v>
      </c>
      <c r="J1683" t="s">
        <v>2933</v>
      </c>
      <c r="K1683" t="s">
        <v>2934</v>
      </c>
      <c r="L1683" t="s">
        <v>25</v>
      </c>
      <c r="M1683" t="s">
        <v>26</v>
      </c>
      <c r="N1683" t="s">
        <v>808</v>
      </c>
      <c r="O1683" t="s">
        <v>103</v>
      </c>
      <c r="P1683">
        <v>75217</v>
      </c>
      <c r="Q1683" t="s">
        <v>104</v>
      </c>
      <c r="R1683" t="s">
        <v>2008</v>
      </c>
      <c r="S1683" t="s">
        <v>31</v>
      </c>
      <c r="T1683" t="s">
        <v>64</v>
      </c>
      <c r="U1683" t="s">
        <v>2009</v>
      </c>
      <c r="V1683" s="3">
        <v>16.192</v>
      </c>
      <c r="W1683">
        <v>2</v>
      </c>
      <c r="X1683" s="2">
        <v>0.6</v>
      </c>
      <c r="Y1683" s="13">
        <v>-8.5007999999999999</v>
      </c>
      <c r="Z1683" s="2">
        <f>Y1683/V1683</f>
        <v>-0.52500000000000002</v>
      </c>
    </row>
    <row r="1684" spans="1:26" x14ac:dyDescent="0.25">
      <c r="A1684">
        <v>3441</v>
      </c>
      <c r="B1684" t="s">
        <v>6438</v>
      </c>
      <c r="C1684" s="1">
        <v>42337</v>
      </c>
      <c r="D1684">
        <f>YEAR(C1684)</f>
        <v>2015</v>
      </c>
      <c r="E1684">
        <f>MONTH(C1684)</f>
        <v>11</v>
      </c>
      <c r="F1684" t="str">
        <f>TEXT(Table1[[#This Row],[Order Date]],"mmm")</f>
        <v>Nov</v>
      </c>
      <c r="G1684" t="str">
        <f>TEXT(Table1[[#This Row],[Order Date]],"ddd")</f>
        <v>Sun</v>
      </c>
      <c r="H1684" s="1">
        <v>42338</v>
      </c>
      <c r="I1684" t="s">
        <v>1276</v>
      </c>
      <c r="J1684" t="s">
        <v>2326</v>
      </c>
      <c r="K1684" t="s">
        <v>2327</v>
      </c>
      <c r="L1684" t="s">
        <v>101</v>
      </c>
      <c r="M1684" t="s">
        <v>26</v>
      </c>
      <c r="N1684" t="s">
        <v>126</v>
      </c>
      <c r="O1684" t="s">
        <v>42</v>
      </c>
      <c r="P1684">
        <v>94122</v>
      </c>
      <c r="Q1684" t="s">
        <v>43</v>
      </c>
      <c r="R1684" t="s">
        <v>287</v>
      </c>
      <c r="S1684" t="s">
        <v>45</v>
      </c>
      <c r="T1684" t="s">
        <v>74</v>
      </c>
      <c r="U1684" t="s">
        <v>288</v>
      </c>
      <c r="V1684" s="3">
        <v>4.3040000000000003</v>
      </c>
      <c r="W1684">
        <v>1</v>
      </c>
      <c r="X1684" s="2">
        <v>0.2</v>
      </c>
      <c r="Y1684" s="13">
        <v>1.5602</v>
      </c>
      <c r="Z1684" s="2">
        <f>Y1684/V1684</f>
        <v>0.36249999999999999</v>
      </c>
    </row>
    <row r="1685" spans="1:26" x14ac:dyDescent="0.25">
      <c r="A1685">
        <v>3442</v>
      </c>
      <c r="B1685" t="s">
        <v>6439</v>
      </c>
      <c r="C1685" s="1">
        <v>41709</v>
      </c>
      <c r="D1685">
        <f>YEAR(C1685)</f>
        <v>2014</v>
      </c>
      <c r="E1685">
        <f>MONTH(C1685)</f>
        <v>3</v>
      </c>
      <c r="F1685" t="str">
        <f>TEXT(Table1[[#This Row],[Order Date]],"mmm")</f>
        <v>Mar</v>
      </c>
      <c r="G1685" t="str">
        <f>TEXT(Table1[[#This Row],[Order Date]],"ddd")</f>
        <v>Tue</v>
      </c>
      <c r="H1685" s="1">
        <v>41712</v>
      </c>
      <c r="I1685" t="s">
        <v>22</v>
      </c>
      <c r="J1685" t="s">
        <v>4830</v>
      </c>
      <c r="K1685" t="s">
        <v>4831</v>
      </c>
      <c r="L1685" t="s">
        <v>25</v>
      </c>
      <c r="M1685" t="s">
        <v>26</v>
      </c>
      <c r="N1685" t="s">
        <v>263</v>
      </c>
      <c r="O1685" t="s">
        <v>264</v>
      </c>
      <c r="P1685">
        <v>10024</v>
      </c>
      <c r="Q1685" t="s">
        <v>145</v>
      </c>
      <c r="R1685" t="s">
        <v>2160</v>
      </c>
      <c r="S1685" t="s">
        <v>45</v>
      </c>
      <c r="T1685" t="s">
        <v>89</v>
      </c>
      <c r="U1685" t="s">
        <v>2161</v>
      </c>
      <c r="V1685" s="3">
        <v>108.92</v>
      </c>
      <c r="W1685">
        <v>14</v>
      </c>
      <c r="X1685" s="2">
        <v>0</v>
      </c>
      <c r="Y1685" s="13">
        <v>49.014000000000003</v>
      </c>
      <c r="Z1685" s="2">
        <f>Y1685/V1685</f>
        <v>0.45</v>
      </c>
    </row>
    <row r="1686" spans="1:26" x14ac:dyDescent="0.25">
      <c r="A1686">
        <v>3443</v>
      </c>
      <c r="B1686" t="s">
        <v>6440</v>
      </c>
      <c r="C1686" s="1">
        <v>43058</v>
      </c>
      <c r="D1686">
        <f>YEAR(C1686)</f>
        <v>2017</v>
      </c>
      <c r="E1686">
        <f>MONTH(C1686)</f>
        <v>11</v>
      </c>
      <c r="F1686" t="str">
        <f>TEXT(Table1[[#This Row],[Order Date]],"mmm")</f>
        <v>Nov</v>
      </c>
      <c r="G1686" t="str">
        <f>TEXT(Table1[[#This Row],[Order Date]],"ddd")</f>
        <v>Sun</v>
      </c>
      <c r="H1686" s="1">
        <v>43062</v>
      </c>
      <c r="I1686" t="s">
        <v>49</v>
      </c>
      <c r="J1686" t="s">
        <v>2074</v>
      </c>
      <c r="K1686" t="s">
        <v>2075</v>
      </c>
      <c r="L1686" t="s">
        <v>40</v>
      </c>
      <c r="M1686" t="s">
        <v>26</v>
      </c>
      <c r="N1686" t="s">
        <v>263</v>
      </c>
      <c r="O1686" t="s">
        <v>264</v>
      </c>
      <c r="P1686">
        <v>10011</v>
      </c>
      <c r="Q1686" t="s">
        <v>145</v>
      </c>
      <c r="R1686" t="s">
        <v>1565</v>
      </c>
      <c r="S1686" t="s">
        <v>45</v>
      </c>
      <c r="T1686" t="s">
        <v>170</v>
      </c>
      <c r="U1686" t="s">
        <v>662</v>
      </c>
      <c r="V1686" s="3">
        <v>16.739999999999998</v>
      </c>
      <c r="W1686">
        <v>3</v>
      </c>
      <c r="X1686" s="2">
        <v>0</v>
      </c>
      <c r="Y1686" s="13">
        <v>8.3699999999999992</v>
      </c>
      <c r="Z1686" s="2">
        <f>Y1686/V1686</f>
        <v>0.5</v>
      </c>
    </row>
    <row r="1687" spans="1:26" x14ac:dyDescent="0.25">
      <c r="A1687">
        <v>3445</v>
      </c>
      <c r="B1687" t="s">
        <v>6441</v>
      </c>
      <c r="C1687" s="1">
        <v>42580</v>
      </c>
      <c r="D1687">
        <f>YEAR(C1687)</f>
        <v>2016</v>
      </c>
      <c r="E1687">
        <f>MONTH(C1687)</f>
        <v>7</v>
      </c>
      <c r="F1687" t="str">
        <f>TEXT(Table1[[#This Row],[Order Date]],"mmm")</f>
        <v>Jul</v>
      </c>
      <c r="G1687" t="str">
        <f>TEXT(Table1[[#This Row],[Order Date]],"ddd")</f>
        <v>Fri</v>
      </c>
      <c r="H1687" s="1">
        <v>42584</v>
      </c>
      <c r="I1687" t="s">
        <v>49</v>
      </c>
      <c r="J1687" t="s">
        <v>6442</v>
      </c>
      <c r="K1687" t="s">
        <v>6443</v>
      </c>
      <c r="L1687" t="s">
        <v>40</v>
      </c>
      <c r="M1687" t="s">
        <v>26</v>
      </c>
      <c r="N1687" t="s">
        <v>143</v>
      </c>
      <c r="O1687" t="s">
        <v>144</v>
      </c>
      <c r="P1687">
        <v>19140</v>
      </c>
      <c r="Q1687" t="s">
        <v>145</v>
      </c>
      <c r="R1687" t="s">
        <v>236</v>
      </c>
      <c r="S1687" t="s">
        <v>45</v>
      </c>
      <c r="T1687" t="s">
        <v>58</v>
      </c>
      <c r="U1687" t="s">
        <v>237</v>
      </c>
      <c r="V1687" s="3">
        <v>84.784000000000006</v>
      </c>
      <c r="W1687">
        <v>2</v>
      </c>
      <c r="X1687" s="2">
        <v>0.2</v>
      </c>
      <c r="Y1687" s="13">
        <v>-16.956800000000001</v>
      </c>
      <c r="Z1687" s="2">
        <f>Y1687/V1687</f>
        <v>-0.2</v>
      </c>
    </row>
    <row r="1688" spans="1:26" x14ac:dyDescent="0.25">
      <c r="A1688">
        <v>3446</v>
      </c>
      <c r="B1688" t="s">
        <v>6444</v>
      </c>
      <c r="C1688" s="1">
        <v>42167</v>
      </c>
      <c r="D1688">
        <f>YEAR(C1688)</f>
        <v>2015</v>
      </c>
      <c r="E1688">
        <f>MONTH(C1688)</f>
        <v>6</v>
      </c>
      <c r="F1688" t="str">
        <f>TEXT(Table1[[#This Row],[Order Date]],"mmm")</f>
        <v>Jun</v>
      </c>
      <c r="G1688" t="str">
        <f>TEXT(Table1[[#This Row],[Order Date]],"ddd")</f>
        <v>Fri</v>
      </c>
      <c r="H1688" s="1">
        <v>42172</v>
      </c>
      <c r="I1688" t="s">
        <v>49</v>
      </c>
      <c r="J1688" t="s">
        <v>817</v>
      </c>
      <c r="K1688" t="s">
        <v>818</v>
      </c>
      <c r="L1688" t="s">
        <v>25</v>
      </c>
      <c r="M1688" t="s">
        <v>26</v>
      </c>
      <c r="N1688" t="s">
        <v>600</v>
      </c>
      <c r="O1688" t="s">
        <v>242</v>
      </c>
      <c r="P1688">
        <v>19711</v>
      </c>
      <c r="Q1688" t="s">
        <v>145</v>
      </c>
      <c r="R1688" t="s">
        <v>4681</v>
      </c>
      <c r="S1688" t="s">
        <v>45</v>
      </c>
      <c r="T1688" t="s">
        <v>58</v>
      </c>
      <c r="U1688" t="s">
        <v>4682</v>
      </c>
      <c r="V1688" s="3">
        <v>29.9</v>
      </c>
      <c r="W1688">
        <v>5</v>
      </c>
      <c r="X1688" s="2">
        <v>0</v>
      </c>
      <c r="Y1688" s="13">
        <v>5.0830000000000002</v>
      </c>
      <c r="Z1688" s="2">
        <f>Y1688/V1688</f>
        <v>0.17</v>
      </c>
    </row>
    <row r="1689" spans="1:26" x14ac:dyDescent="0.25">
      <c r="A1689">
        <v>3447</v>
      </c>
      <c r="B1689" t="s">
        <v>6445</v>
      </c>
      <c r="C1689" s="1">
        <v>42588</v>
      </c>
      <c r="D1689">
        <f>YEAR(C1689)</f>
        <v>2016</v>
      </c>
      <c r="E1689">
        <f>MONTH(C1689)</f>
        <v>8</v>
      </c>
      <c r="F1689" t="str">
        <f>TEXT(Table1[[#This Row],[Order Date]],"mmm")</f>
        <v>Aug</v>
      </c>
      <c r="G1689" t="str">
        <f>TEXT(Table1[[#This Row],[Order Date]],"ddd")</f>
        <v>Sat</v>
      </c>
      <c r="H1689" s="1">
        <v>42589</v>
      </c>
      <c r="I1689" t="s">
        <v>185</v>
      </c>
      <c r="J1689" t="s">
        <v>6446</v>
      </c>
      <c r="K1689" t="s">
        <v>6447</v>
      </c>
      <c r="L1689" t="s">
        <v>40</v>
      </c>
      <c r="M1689" t="s">
        <v>26</v>
      </c>
      <c r="N1689" t="s">
        <v>263</v>
      </c>
      <c r="O1689" t="s">
        <v>264</v>
      </c>
      <c r="P1689">
        <v>10024</v>
      </c>
      <c r="Q1689" t="s">
        <v>145</v>
      </c>
      <c r="R1689" t="s">
        <v>1044</v>
      </c>
      <c r="S1689" t="s">
        <v>45</v>
      </c>
      <c r="T1689" t="s">
        <v>89</v>
      </c>
      <c r="U1689" t="s">
        <v>183</v>
      </c>
      <c r="V1689" s="3">
        <v>70.88</v>
      </c>
      <c r="W1689">
        <v>2</v>
      </c>
      <c r="X1689" s="2">
        <v>0</v>
      </c>
      <c r="Y1689" s="13">
        <v>33.313600000000001</v>
      </c>
      <c r="Z1689" s="2">
        <f>Y1689/V1689</f>
        <v>0.47000000000000003</v>
      </c>
    </row>
    <row r="1690" spans="1:26" x14ac:dyDescent="0.25">
      <c r="A1690">
        <v>3448</v>
      </c>
      <c r="B1690" t="s">
        <v>6448</v>
      </c>
      <c r="C1690" s="1">
        <v>42897</v>
      </c>
      <c r="D1690">
        <f>YEAR(C1690)</f>
        <v>2017</v>
      </c>
      <c r="E1690">
        <f>MONTH(C1690)</f>
        <v>6</v>
      </c>
      <c r="F1690" t="str">
        <f>TEXT(Table1[[#This Row],[Order Date]],"mmm")</f>
        <v>Jun</v>
      </c>
      <c r="G1690" t="str">
        <f>TEXT(Table1[[#This Row],[Order Date]],"ddd")</f>
        <v>Sun</v>
      </c>
      <c r="H1690" s="1">
        <v>42901</v>
      </c>
      <c r="I1690" t="s">
        <v>49</v>
      </c>
      <c r="J1690" t="s">
        <v>5202</v>
      </c>
      <c r="K1690" t="s">
        <v>5203</v>
      </c>
      <c r="L1690" t="s">
        <v>101</v>
      </c>
      <c r="M1690" t="s">
        <v>26</v>
      </c>
      <c r="N1690" t="s">
        <v>1537</v>
      </c>
      <c r="O1690" t="s">
        <v>351</v>
      </c>
      <c r="P1690">
        <v>36830</v>
      </c>
      <c r="Q1690" t="s">
        <v>29</v>
      </c>
      <c r="R1690" t="s">
        <v>3304</v>
      </c>
      <c r="S1690" t="s">
        <v>45</v>
      </c>
      <c r="T1690" t="s">
        <v>67</v>
      </c>
      <c r="U1690" t="s">
        <v>3305</v>
      </c>
      <c r="V1690" s="3">
        <v>3.76</v>
      </c>
      <c r="W1690">
        <v>2</v>
      </c>
      <c r="X1690" s="2">
        <v>0</v>
      </c>
      <c r="Y1690" s="13">
        <v>1.0904</v>
      </c>
      <c r="Z1690" s="2">
        <f>Y1690/V1690</f>
        <v>0.29000000000000004</v>
      </c>
    </row>
    <row r="1691" spans="1:26" x14ac:dyDescent="0.25">
      <c r="A1691">
        <v>3449</v>
      </c>
      <c r="B1691" t="s">
        <v>6449</v>
      </c>
      <c r="C1691" s="1">
        <v>42650</v>
      </c>
      <c r="D1691">
        <f>YEAR(C1691)</f>
        <v>2016</v>
      </c>
      <c r="E1691">
        <f>MONTH(C1691)</f>
        <v>10</v>
      </c>
      <c r="F1691" t="str">
        <f>TEXT(Table1[[#This Row],[Order Date]],"mmm")</f>
        <v>Oct</v>
      </c>
      <c r="G1691" t="str">
        <f>TEXT(Table1[[#This Row],[Order Date]],"ddd")</f>
        <v>Fri</v>
      </c>
      <c r="H1691" s="1">
        <v>42656</v>
      </c>
      <c r="I1691" t="s">
        <v>49</v>
      </c>
      <c r="J1691" t="s">
        <v>5420</v>
      </c>
      <c r="K1691" t="s">
        <v>5421</v>
      </c>
      <c r="L1691" t="s">
        <v>25</v>
      </c>
      <c r="M1691" t="s">
        <v>26</v>
      </c>
      <c r="N1691" t="s">
        <v>41</v>
      </c>
      <c r="O1691" t="s">
        <v>42</v>
      </c>
      <c r="P1691">
        <v>90049</v>
      </c>
      <c r="Q1691" t="s">
        <v>43</v>
      </c>
      <c r="R1691" t="s">
        <v>3152</v>
      </c>
      <c r="S1691" t="s">
        <v>45</v>
      </c>
      <c r="T1691" t="s">
        <v>74</v>
      </c>
      <c r="U1691" t="s">
        <v>3153</v>
      </c>
      <c r="V1691" s="3">
        <v>27.263999999999999</v>
      </c>
      <c r="W1691">
        <v>2</v>
      </c>
      <c r="X1691" s="2">
        <v>0.2</v>
      </c>
      <c r="Y1691" s="13">
        <v>8.8607999999999993</v>
      </c>
      <c r="Z1691" s="2">
        <f>Y1691/V1691</f>
        <v>0.32500000000000001</v>
      </c>
    </row>
    <row r="1692" spans="1:26" x14ac:dyDescent="0.25">
      <c r="A1692">
        <v>3450</v>
      </c>
      <c r="B1692" t="s">
        <v>6450</v>
      </c>
      <c r="C1692" s="1">
        <v>41890</v>
      </c>
      <c r="D1692">
        <f>YEAR(C1692)</f>
        <v>2014</v>
      </c>
      <c r="E1692">
        <f>MONTH(C1692)</f>
        <v>9</v>
      </c>
      <c r="F1692" t="str">
        <f>TEXT(Table1[[#This Row],[Order Date]],"mmm")</f>
        <v>Sep</v>
      </c>
      <c r="G1692" t="str">
        <f>TEXT(Table1[[#This Row],[Order Date]],"ddd")</f>
        <v>Mon</v>
      </c>
      <c r="H1692" s="1">
        <v>41896</v>
      </c>
      <c r="I1692" t="s">
        <v>49</v>
      </c>
      <c r="J1692" t="s">
        <v>4104</v>
      </c>
      <c r="K1692" t="s">
        <v>4105</v>
      </c>
      <c r="L1692" t="s">
        <v>101</v>
      </c>
      <c r="M1692" t="s">
        <v>26</v>
      </c>
      <c r="N1692" t="s">
        <v>126</v>
      </c>
      <c r="O1692" t="s">
        <v>42</v>
      </c>
      <c r="P1692">
        <v>94110</v>
      </c>
      <c r="Q1692" t="s">
        <v>43</v>
      </c>
      <c r="R1692" t="s">
        <v>4693</v>
      </c>
      <c r="S1692" t="s">
        <v>45</v>
      </c>
      <c r="T1692" t="s">
        <v>77</v>
      </c>
      <c r="U1692" t="s">
        <v>4694</v>
      </c>
      <c r="V1692" s="3">
        <v>56.65</v>
      </c>
      <c r="W1692">
        <v>5</v>
      </c>
      <c r="X1692" s="2">
        <v>0</v>
      </c>
      <c r="Y1692" s="13">
        <v>24.359500000000001</v>
      </c>
      <c r="Z1692" s="2">
        <f>Y1692/V1692</f>
        <v>0.43000000000000005</v>
      </c>
    </row>
    <row r="1693" spans="1:26" x14ac:dyDescent="0.25">
      <c r="A1693">
        <v>3453</v>
      </c>
      <c r="B1693" t="s">
        <v>6451</v>
      </c>
      <c r="C1693" s="1">
        <v>41714</v>
      </c>
      <c r="D1693">
        <f>YEAR(C1693)</f>
        <v>2014</v>
      </c>
      <c r="E1693">
        <f>MONTH(C1693)</f>
        <v>3</v>
      </c>
      <c r="F1693" t="str">
        <f>TEXT(Table1[[#This Row],[Order Date]],"mmm")</f>
        <v>Mar</v>
      </c>
      <c r="G1693" t="str">
        <f>TEXT(Table1[[#This Row],[Order Date]],"ddd")</f>
        <v>Sun</v>
      </c>
      <c r="H1693" s="1">
        <v>41719</v>
      </c>
      <c r="I1693" t="s">
        <v>22</v>
      </c>
      <c r="J1693" t="s">
        <v>5202</v>
      </c>
      <c r="K1693" t="s">
        <v>5203</v>
      </c>
      <c r="L1693" t="s">
        <v>101</v>
      </c>
      <c r="M1693" t="s">
        <v>26</v>
      </c>
      <c r="N1693" t="s">
        <v>4474</v>
      </c>
      <c r="O1693" t="s">
        <v>87</v>
      </c>
      <c r="P1693">
        <v>27604</v>
      </c>
      <c r="Q1693" t="s">
        <v>29</v>
      </c>
      <c r="R1693" t="s">
        <v>6452</v>
      </c>
      <c r="S1693" t="s">
        <v>70</v>
      </c>
      <c r="T1693" t="s">
        <v>71</v>
      </c>
      <c r="U1693" t="s">
        <v>6453</v>
      </c>
      <c r="V1693" s="3">
        <v>471.92</v>
      </c>
      <c r="W1693">
        <v>2</v>
      </c>
      <c r="X1693" s="2">
        <v>0.2</v>
      </c>
      <c r="Y1693" s="13">
        <v>29.495000000000001</v>
      </c>
      <c r="Z1693" s="2">
        <f>Y1693/V1693</f>
        <v>6.25E-2</v>
      </c>
    </row>
    <row r="1694" spans="1:26" x14ac:dyDescent="0.25">
      <c r="A1694">
        <v>3454</v>
      </c>
      <c r="B1694" t="s">
        <v>6454</v>
      </c>
      <c r="C1694" s="1">
        <v>42064</v>
      </c>
      <c r="D1694">
        <f>YEAR(C1694)</f>
        <v>2015</v>
      </c>
      <c r="E1694">
        <f>MONTH(C1694)</f>
        <v>3</v>
      </c>
      <c r="F1694" t="str">
        <f>TEXT(Table1[[#This Row],[Order Date]],"mmm")</f>
        <v>Mar</v>
      </c>
      <c r="G1694" t="str">
        <f>TEXT(Table1[[#This Row],[Order Date]],"ddd")</f>
        <v>Sun</v>
      </c>
      <c r="H1694" s="1">
        <v>42065</v>
      </c>
      <c r="I1694" t="s">
        <v>22</v>
      </c>
      <c r="J1694" t="s">
        <v>3773</v>
      </c>
      <c r="K1694" t="s">
        <v>3774</v>
      </c>
      <c r="L1694" t="s">
        <v>25</v>
      </c>
      <c r="M1694" t="s">
        <v>26</v>
      </c>
      <c r="N1694" t="s">
        <v>3470</v>
      </c>
      <c r="O1694" t="s">
        <v>1258</v>
      </c>
      <c r="P1694">
        <v>31204</v>
      </c>
      <c r="Q1694" t="s">
        <v>29</v>
      </c>
      <c r="R1694" t="s">
        <v>3436</v>
      </c>
      <c r="S1694" t="s">
        <v>45</v>
      </c>
      <c r="T1694" t="s">
        <v>74</v>
      </c>
      <c r="U1694" t="s">
        <v>3437</v>
      </c>
      <c r="V1694" s="3">
        <v>58.72</v>
      </c>
      <c r="W1694">
        <v>4</v>
      </c>
      <c r="X1694" s="2">
        <v>0</v>
      </c>
      <c r="Y1694" s="13">
        <v>27.011199999999999</v>
      </c>
      <c r="Z1694" s="2">
        <f>Y1694/V1694</f>
        <v>0.45999999999999996</v>
      </c>
    </row>
    <row r="1695" spans="1:26" x14ac:dyDescent="0.25">
      <c r="A1695">
        <v>3455</v>
      </c>
      <c r="B1695" t="s">
        <v>6455</v>
      </c>
      <c r="C1695" s="1">
        <v>42194</v>
      </c>
      <c r="D1695">
        <f>YEAR(C1695)</f>
        <v>2015</v>
      </c>
      <c r="E1695">
        <f>MONTH(C1695)</f>
        <v>7</v>
      </c>
      <c r="F1695" t="str">
        <f>TEXT(Table1[[#This Row],[Order Date]],"mmm")</f>
        <v>Jul</v>
      </c>
      <c r="G1695" t="str">
        <f>TEXT(Table1[[#This Row],[Order Date]],"ddd")</f>
        <v>Thu</v>
      </c>
      <c r="H1695" s="1">
        <v>42199</v>
      </c>
      <c r="I1695" t="s">
        <v>49</v>
      </c>
      <c r="J1695" t="s">
        <v>149</v>
      </c>
      <c r="K1695" t="s">
        <v>150</v>
      </c>
      <c r="L1695" t="s">
        <v>25</v>
      </c>
      <c r="M1695" t="s">
        <v>26</v>
      </c>
      <c r="N1695" t="s">
        <v>5519</v>
      </c>
      <c r="O1695" t="s">
        <v>328</v>
      </c>
      <c r="P1695">
        <v>37211</v>
      </c>
      <c r="Q1695" t="s">
        <v>29</v>
      </c>
      <c r="R1695" t="s">
        <v>6456</v>
      </c>
      <c r="S1695" t="s">
        <v>45</v>
      </c>
      <c r="T1695" t="s">
        <v>67</v>
      </c>
      <c r="U1695" t="s">
        <v>6457</v>
      </c>
      <c r="V1695" s="3">
        <v>5.16</v>
      </c>
      <c r="W1695">
        <v>3</v>
      </c>
      <c r="X1695" s="2">
        <v>0.2</v>
      </c>
      <c r="Y1695" s="13">
        <v>0.83850000000000002</v>
      </c>
      <c r="Z1695" s="2">
        <f>Y1695/V1695</f>
        <v>0.16250000000000001</v>
      </c>
    </row>
    <row r="1696" spans="1:26" x14ac:dyDescent="0.25">
      <c r="A1696">
        <v>3456</v>
      </c>
      <c r="B1696" t="s">
        <v>6458</v>
      </c>
      <c r="C1696" s="1">
        <v>42420</v>
      </c>
      <c r="D1696">
        <f>YEAR(C1696)</f>
        <v>2016</v>
      </c>
      <c r="E1696">
        <f>MONTH(C1696)</f>
        <v>2</v>
      </c>
      <c r="F1696" t="str">
        <f>TEXT(Table1[[#This Row],[Order Date]],"mmm")</f>
        <v>Feb</v>
      </c>
      <c r="G1696" t="str">
        <f>TEXT(Table1[[#This Row],[Order Date]],"ddd")</f>
        <v>Sat</v>
      </c>
      <c r="H1696" s="1">
        <v>42427</v>
      </c>
      <c r="I1696" t="s">
        <v>49</v>
      </c>
      <c r="J1696" t="s">
        <v>981</v>
      </c>
      <c r="K1696" t="s">
        <v>982</v>
      </c>
      <c r="L1696" t="s">
        <v>25</v>
      </c>
      <c r="M1696" t="s">
        <v>26</v>
      </c>
      <c r="N1696" t="s">
        <v>5519</v>
      </c>
      <c r="O1696" t="s">
        <v>328</v>
      </c>
      <c r="P1696">
        <v>37211</v>
      </c>
      <c r="Q1696" t="s">
        <v>29</v>
      </c>
      <c r="R1696" t="s">
        <v>6459</v>
      </c>
      <c r="S1696" t="s">
        <v>45</v>
      </c>
      <c r="T1696" t="s">
        <v>89</v>
      </c>
      <c r="U1696" t="s">
        <v>6460</v>
      </c>
      <c r="V1696" s="3">
        <v>16.495999999999999</v>
      </c>
      <c r="W1696">
        <v>2</v>
      </c>
      <c r="X1696" s="2">
        <v>0.2</v>
      </c>
      <c r="Y1696" s="13">
        <v>5.5674000000000001</v>
      </c>
      <c r="Z1696" s="2">
        <f>Y1696/V1696</f>
        <v>0.33750000000000002</v>
      </c>
    </row>
    <row r="1697" spans="1:26" x14ac:dyDescent="0.25">
      <c r="A1697">
        <v>3457</v>
      </c>
      <c r="B1697" t="s">
        <v>6461</v>
      </c>
      <c r="C1697" s="1">
        <v>42994</v>
      </c>
      <c r="D1697">
        <f>YEAR(C1697)</f>
        <v>2017</v>
      </c>
      <c r="E1697">
        <f>MONTH(C1697)</f>
        <v>9</v>
      </c>
      <c r="F1697" t="str">
        <f>TEXT(Table1[[#This Row],[Order Date]],"mmm")</f>
        <v>Sep</v>
      </c>
      <c r="G1697" t="str">
        <f>TEXT(Table1[[#This Row],[Order Date]],"ddd")</f>
        <v>Sat</v>
      </c>
      <c r="H1697" s="1">
        <v>42996</v>
      </c>
      <c r="I1697" t="s">
        <v>185</v>
      </c>
      <c r="J1697" t="s">
        <v>4589</v>
      </c>
      <c r="K1697" t="s">
        <v>4590</v>
      </c>
      <c r="L1697" t="s">
        <v>25</v>
      </c>
      <c r="M1697" t="s">
        <v>26</v>
      </c>
      <c r="N1697" t="s">
        <v>143</v>
      </c>
      <c r="O1697" t="s">
        <v>144</v>
      </c>
      <c r="P1697">
        <v>19143</v>
      </c>
      <c r="Q1697" t="s">
        <v>145</v>
      </c>
      <c r="R1697" t="s">
        <v>3894</v>
      </c>
      <c r="S1697" t="s">
        <v>70</v>
      </c>
      <c r="T1697" t="s">
        <v>158</v>
      </c>
      <c r="U1697" t="s">
        <v>3895</v>
      </c>
      <c r="V1697" s="3">
        <v>71.975999999999999</v>
      </c>
      <c r="W1697">
        <v>3</v>
      </c>
      <c r="X1697" s="2">
        <v>0.2</v>
      </c>
      <c r="Y1697" s="13">
        <v>19.793399999999998</v>
      </c>
      <c r="Z1697" s="2">
        <f>Y1697/V1697</f>
        <v>0.27499999999999997</v>
      </c>
    </row>
    <row r="1698" spans="1:26" x14ac:dyDescent="0.25">
      <c r="A1698">
        <v>3462</v>
      </c>
      <c r="B1698" t="s">
        <v>6462</v>
      </c>
      <c r="C1698" s="1">
        <v>43044</v>
      </c>
      <c r="D1698">
        <f>YEAR(C1698)</f>
        <v>2017</v>
      </c>
      <c r="E1698">
        <f>MONTH(C1698)</f>
        <v>11</v>
      </c>
      <c r="F1698" t="str">
        <f>TEXT(Table1[[#This Row],[Order Date]],"mmm")</f>
        <v>Nov</v>
      </c>
      <c r="G1698" t="str">
        <f>TEXT(Table1[[#This Row],[Order Date]],"ddd")</f>
        <v>Sun</v>
      </c>
      <c r="H1698" s="1">
        <v>43049</v>
      </c>
      <c r="I1698" t="s">
        <v>22</v>
      </c>
      <c r="J1698" t="s">
        <v>5187</v>
      </c>
      <c r="K1698" t="s">
        <v>5188</v>
      </c>
      <c r="L1698" t="s">
        <v>40</v>
      </c>
      <c r="M1698" t="s">
        <v>26</v>
      </c>
      <c r="N1698" t="s">
        <v>808</v>
      </c>
      <c r="O1698" t="s">
        <v>103</v>
      </c>
      <c r="P1698">
        <v>75081</v>
      </c>
      <c r="Q1698" t="s">
        <v>104</v>
      </c>
      <c r="R1698" t="s">
        <v>1365</v>
      </c>
      <c r="S1698" t="s">
        <v>70</v>
      </c>
      <c r="T1698" t="s">
        <v>71</v>
      </c>
      <c r="U1698" t="s">
        <v>1366</v>
      </c>
      <c r="V1698" s="3">
        <v>492.76799999999997</v>
      </c>
      <c r="W1698">
        <v>4</v>
      </c>
      <c r="X1698" s="2">
        <v>0.2</v>
      </c>
      <c r="Y1698" s="13">
        <v>55.436399999999999</v>
      </c>
      <c r="Z1698" s="2">
        <f>Y1698/V1698</f>
        <v>0.1125</v>
      </c>
    </row>
    <row r="1699" spans="1:26" x14ac:dyDescent="0.25">
      <c r="A1699">
        <v>3463</v>
      </c>
      <c r="B1699" t="s">
        <v>6463</v>
      </c>
      <c r="C1699" s="1">
        <v>42055</v>
      </c>
      <c r="D1699">
        <f>YEAR(C1699)</f>
        <v>2015</v>
      </c>
      <c r="E1699">
        <f>MONTH(C1699)</f>
        <v>2</v>
      </c>
      <c r="F1699" t="str">
        <f>TEXT(Table1[[#This Row],[Order Date]],"mmm")</f>
        <v>Feb</v>
      </c>
      <c r="G1699" t="str">
        <f>TEXT(Table1[[#This Row],[Order Date]],"ddd")</f>
        <v>Fri</v>
      </c>
      <c r="H1699" s="1">
        <v>42058</v>
      </c>
      <c r="I1699" t="s">
        <v>22</v>
      </c>
      <c r="J1699" t="s">
        <v>4830</v>
      </c>
      <c r="K1699" t="s">
        <v>4831</v>
      </c>
      <c r="L1699" t="s">
        <v>25</v>
      </c>
      <c r="M1699" t="s">
        <v>26</v>
      </c>
      <c r="N1699" t="s">
        <v>4801</v>
      </c>
      <c r="O1699" t="s">
        <v>781</v>
      </c>
      <c r="P1699">
        <v>8861</v>
      </c>
      <c r="Q1699" t="s">
        <v>145</v>
      </c>
      <c r="R1699" t="s">
        <v>3386</v>
      </c>
      <c r="S1699" t="s">
        <v>45</v>
      </c>
      <c r="T1699" t="s">
        <v>67</v>
      </c>
      <c r="U1699" t="s">
        <v>3387</v>
      </c>
      <c r="V1699" s="3">
        <v>286.79000000000002</v>
      </c>
      <c r="W1699">
        <v>7</v>
      </c>
      <c r="X1699" s="2">
        <v>0</v>
      </c>
      <c r="Y1699" s="13">
        <v>74.565399999999997</v>
      </c>
      <c r="Z1699" s="2">
        <f>Y1699/V1699</f>
        <v>0.25999999999999995</v>
      </c>
    </row>
    <row r="1700" spans="1:26" x14ac:dyDescent="0.25">
      <c r="A1700">
        <v>3464</v>
      </c>
      <c r="B1700" t="s">
        <v>6464</v>
      </c>
      <c r="C1700" s="1">
        <v>42699</v>
      </c>
      <c r="D1700">
        <f>YEAR(C1700)</f>
        <v>2016</v>
      </c>
      <c r="E1700">
        <f>MONTH(C1700)</f>
        <v>11</v>
      </c>
      <c r="F1700" t="str">
        <f>TEXT(Table1[[#This Row],[Order Date]],"mmm")</f>
        <v>Nov</v>
      </c>
      <c r="G1700" t="str">
        <f>TEXT(Table1[[#This Row],[Order Date]],"ddd")</f>
        <v>Fri</v>
      </c>
      <c r="H1700" s="1">
        <v>42704</v>
      </c>
      <c r="I1700" t="s">
        <v>49</v>
      </c>
      <c r="J1700" t="s">
        <v>6465</v>
      </c>
      <c r="K1700" t="s">
        <v>6466</v>
      </c>
      <c r="L1700" t="s">
        <v>101</v>
      </c>
      <c r="M1700" t="s">
        <v>26</v>
      </c>
      <c r="N1700" t="s">
        <v>1504</v>
      </c>
      <c r="O1700" t="s">
        <v>53</v>
      </c>
      <c r="P1700">
        <v>32216</v>
      </c>
      <c r="Q1700" t="s">
        <v>29</v>
      </c>
      <c r="R1700" t="s">
        <v>322</v>
      </c>
      <c r="S1700" t="s">
        <v>45</v>
      </c>
      <c r="T1700" t="s">
        <v>89</v>
      </c>
      <c r="U1700" t="s">
        <v>323</v>
      </c>
      <c r="V1700" s="3">
        <v>5.08</v>
      </c>
      <c r="W1700">
        <v>1</v>
      </c>
      <c r="X1700" s="2">
        <v>0.2</v>
      </c>
      <c r="Y1700" s="13">
        <v>1.651</v>
      </c>
      <c r="Z1700" s="2">
        <f>Y1700/V1700</f>
        <v>0.32500000000000001</v>
      </c>
    </row>
    <row r="1701" spans="1:26" x14ac:dyDescent="0.25">
      <c r="A1701">
        <v>3465</v>
      </c>
      <c r="B1701" t="s">
        <v>6467</v>
      </c>
      <c r="C1701" s="1">
        <v>43072</v>
      </c>
      <c r="D1701">
        <f>YEAR(C1701)</f>
        <v>2017</v>
      </c>
      <c r="E1701">
        <f>MONTH(C1701)</f>
        <v>12</v>
      </c>
      <c r="F1701" t="str">
        <f>TEXT(Table1[[#This Row],[Order Date]],"mmm")</f>
        <v>Dec</v>
      </c>
      <c r="G1701" t="str">
        <f>TEXT(Table1[[#This Row],[Order Date]],"ddd")</f>
        <v>Sun</v>
      </c>
      <c r="H1701" s="1">
        <v>43074</v>
      </c>
      <c r="I1701" t="s">
        <v>22</v>
      </c>
      <c r="J1701" t="s">
        <v>3643</v>
      </c>
      <c r="K1701" t="s">
        <v>3644</v>
      </c>
      <c r="L1701" t="s">
        <v>25</v>
      </c>
      <c r="M1701" t="s">
        <v>26</v>
      </c>
      <c r="N1701" t="s">
        <v>1504</v>
      </c>
      <c r="O1701" t="s">
        <v>53</v>
      </c>
      <c r="P1701">
        <v>32216</v>
      </c>
      <c r="Q1701" t="s">
        <v>29</v>
      </c>
      <c r="R1701" t="s">
        <v>3328</v>
      </c>
      <c r="S1701" t="s">
        <v>70</v>
      </c>
      <c r="T1701" t="s">
        <v>158</v>
      </c>
      <c r="U1701" t="s">
        <v>3329</v>
      </c>
      <c r="V1701" s="3">
        <v>47.991999999999997</v>
      </c>
      <c r="W1701">
        <v>1</v>
      </c>
      <c r="X1701" s="2">
        <v>0.2</v>
      </c>
      <c r="Y1701" s="13">
        <v>7.1988000000000003</v>
      </c>
      <c r="Z1701" s="2">
        <f>Y1701/V1701</f>
        <v>0.15000000000000002</v>
      </c>
    </row>
    <row r="1702" spans="1:26" x14ac:dyDescent="0.25">
      <c r="A1702">
        <v>3466</v>
      </c>
      <c r="B1702" t="s">
        <v>6468</v>
      </c>
      <c r="C1702" s="1">
        <v>42257</v>
      </c>
      <c r="D1702">
        <f>YEAR(C1702)</f>
        <v>2015</v>
      </c>
      <c r="E1702">
        <f>MONTH(C1702)</f>
        <v>9</v>
      </c>
      <c r="F1702" t="str">
        <f>TEXT(Table1[[#This Row],[Order Date]],"mmm")</f>
        <v>Sep</v>
      </c>
      <c r="G1702" t="str">
        <f>TEXT(Table1[[#This Row],[Order Date]],"ddd")</f>
        <v>Thu</v>
      </c>
      <c r="H1702" s="1">
        <v>42261</v>
      </c>
      <c r="I1702" t="s">
        <v>49</v>
      </c>
      <c r="J1702" t="s">
        <v>4642</v>
      </c>
      <c r="K1702" t="s">
        <v>4643</v>
      </c>
      <c r="L1702" t="s">
        <v>40</v>
      </c>
      <c r="M1702" t="s">
        <v>26</v>
      </c>
      <c r="N1702" t="s">
        <v>6380</v>
      </c>
      <c r="O1702" t="s">
        <v>1231</v>
      </c>
      <c r="P1702">
        <v>2151</v>
      </c>
      <c r="Q1702" t="s">
        <v>145</v>
      </c>
      <c r="R1702" t="s">
        <v>5030</v>
      </c>
      <c r="S1702" t="s">
        <v>45</v>
      </c>
      <c r="T1702" t="s">
        <v>77</v>
      </c>
      <c r="U1702" t="s">
        <v>5031</v>
      </c>
      <c r="V1702" s="3">
        <v>61.96</v>
      </c>
      <c r="W1702">
        <v>2</v>
      </c>
      <c r="X1702" s="2">
        <v>0</v>
      </c>
      <c r="Y1702" s="13">
        <v>16.1096</v>
      </c>
      <c r="Z1702" s="2">
        <f>Y1702/V1702</f>
        <v>0.26</v>
      </c>
    </row>
    <row r="1703" spans="1:26" x14ac:dyDescent="0.25">
      <c r="A1703">
        <v>3469</v>
      </c>
      <c r="B1703" t="s">
        <v>6469</v>
      </c>
      <c r="C1703" s="1">
        <v>42718</v>
      </c>
      <c r="D1703">
        <f>YEAR(C1703)</f>
        <v>2016</v>
      </c>
      <c r="E1703">
        <f>MONTH(C1703)</f>
        <v>12</v>
      </c>
      <c r="F1703" t="str">
        <f>TEXT(Table1[[#This Row],[Order Date]],"mmm")</f>
        <v>Dec</v>
      </c>
      <c r="G1703" t="str">
        <f>TEXT(Table1[[#This Row],[Order Date]],"ddd")</f>
        <v>Wed</v>
      </c>
      <c r="H1703" s="1">
        <v>42723</v>
      </c>
      <c r="I1703" t="s">
        <v>49</v>
      </c>
      <c r="J1703" t="s">
        <v>2188</v>
      </c>
      <c r="K1703" t="s">
        <v>2189</v>
      </c>
      <c r="L1703" t="s">
        <v>25</v>
      </c>
      <c r="M1703" t="s">
        <v>26</v>
      </c>
      <c r="N1703" t="s">
        <v>321</v>
      </c>
      <c r="O1703" t="s">
        <v>1470</v>
      </c>
      <c r="P1703">
        <v>39212</v>
      </c>
      <c r="Q1703" t="s">
        <v>29</v>
      </c>
      <c r="R1703" t="s">
        <v>5548</v>
      </c>
      <c r="S1703" t="s">
        <v>31</v>
      </c>
      <c r="T1703" t="s">
        <v>64</v>
      </c>
      <c r="U1703" t="s">
        <v>5549</v>
      </c>
      <c r="V1703" s="3">
        <v>133.38</v>
      </c>
      <c r="W1703">
        <v>6</v>
      </c>
      <c r="X1703" s="2">
        <v>0</v>
      </c>
      <c r="Y1703" s="13">
        <v>58.687199999999997</v>
      </c>
      <c r="Z1703" s="2">
        <f>Y1703/V1703</f>
        <v>0.44</v>
      </c>
    </row>
    <row r="1704" spans="1:26" x14ac:dyDescent="0.25">
      <c r="A1704">
        <v>3470</v>
      </c>
      <c r="B1704" t="s">
        <v>6470</v>
      </c>
      <c r="C1704" s="1">
        <v>42100</v>
      </c>
      <c r="D1704">
        <f>YEAR(C1704)</f>
        <v>2015</v>
      </c>
      <c r="E1704">
        <f>MONTH(C1704)</f>
        <v>4</v>
      </c>
      <c r="F1704" t="str">
        <f>TEXT(Table1[[#This Row],[Order Date]],"mmm")</f>
        <v>Apr</v>
      </c>
      <c r="G1704" t="str">
        <f>TEXT(Table1[[#This Row],[Order Date]],"ddd")</f>
        <v>Mon</v>
      </c>
      <c r="H1704" s="1">
        <v>42104</v>
      </c>
      <c r="I1704" t="s">
        <v>49</v>
      </c>
      <c r="J1704" t="s">
        <v>6471</v>
      </c>
      <c r="K1704" t="s">
        <v>6472</v>
      </c>
      <c r="L1704" t="s">
        <v>25</v>
      </c>
      <c r="M1704" t="s">
        <v>26</v>
      </c>
      <c r="N1704" t="s">
        <v>1504</v>
      </c>
      <c r="O1704" t="s">
        <v>87</v>
      </c>
      <c r="P1704">
        <v>28540</v>
      </c>
      <c r="Q1704" t="s">
        <v>29</v>
      </c>
      <c r="R1704" t="s">
        <v>2604</v>
      </c>
      <c r="S1704" t="s">
        <v>45</v>
      </c>
      <c r="T1704" t="s">
        <v>89</v>
      </c>
      <c r="U1704" t="s">
        <v>2605</v>
      </c>
      <c r="V1704" s="3">
        <v>47.951999999999998</v>
      </c>
      <c r="W1704">
        <v>3</v>
      </c>
      <c r="X1704" s="2">
        <v>0.2</v>
      </c>
      <c r="Y1704" s="13">
        <v>16.183800000000002</v>
      </c>
      <c r="Z1704" s="2">
        <f>Y1704/V1704</f>
        <v>0.33750000000000002</v>
      </c>
    </row>
    <row r="1705" spans="1:26" x14ac:dyDescent="0.25">
      <c r="A1705">
        <v>3471</v>
      </c>
      <c r="B1705" t="s">
        <v>6473</v>
      </c>
      <c r="C1705" s="1">
        <v>42705</v>
      </c>
      <c r="D1705">
        <f>YEAR(C1705)</f>
        <v>2016</v>
      </c>
      <c r="E1705">
        <f>MONTH(C1705)</f>
        <v>12</v>
      </c>
      <c r="F1705" t="str">
        <f>TEXT(Table1[[#This Row],[Order Date]],"mmm")</f>
        <v>Dec</v>
      </c>
      <c r="G1705" t="str">
        <f>TEXT(Table1[[#This Row],[Order Date]],"ddd")</f>
        <v>Thu</v>
      </c>
      <c r="H1705" s="1">
        <v>42709</v>
      </c>
      <c r="I1705" t="s">
        <v>49</v>
      </c>
      <c r="J1705" t="s">
        <v>3991</v>
      </c>
      <c r="K1705" t="s">
        <v>3992</v>
      </c>
      <c r="L1705" t="s">
        <v>25</v>
      </c>
      <c r="M1705" t="s">
        <v>26</v>
      </c>
      <c r="N1705" t="s">
        <v>126</v>
      </c>
      <c r="O1705" t="s">
        <v>42</v>
      </c>
      <c r="P1705">
        <v>94122</v>
      </c>
      <c r="Q1705" t="s">
        <v>43</v>
      </c>
      <c r="R1705" t="s">
        <v>3420</v>
      </c>
      <c r="S1705" t="s">
        <v>31</v>
      </c>
      <c r="T1705" t="s">
        <v>64</v>
      </c>
      <c r="U1705" t="s">
        <v>3421</v>
      </c>
      <c r="V1705" s="3">
        <v>16.739999999999998</v>
      </c>
      <c r="W1705">
        <v>2</v>
      </c>
      <c r="X1705" s="2">
        <v>0</v>
      </c>
      <c r="Y1705" s="13">
        <v>4.3524000000000003</v>
      </c>
      <c r="Z1705" s="2">
        <f>Y1705/V1705</f>
        <v>0.26000000000000006</v>
      </c>
    </row>
    <row r="1706" spans="1:26" x14ac:dyDescent="0.25">
      <c r="A1706">
        <v>3472</v>
      </c>
      <c r="B1706" t="s">
        <v>6474</v>
      </c>
      <c r="C1706" s="1">
        <v>43051</v>
      </c>
      <c r="D1706">
        <f>YEAR(C1706)</f>
        <v>2017</v>
      </c>
      <c r="E1706">
        <f>MONTH(C1706)</f>
        <v>11</v>
      </c>
      <c r="F1706" t="str">
        <f>TEXT(Table1[[#This Row],[Order Date]],"mmm")</f>
        <v>Nov</v>
      </c>
      <c r="G1706" t="str">
        <f>TEXT(Table1[[#This Row],[Order Date]],"ddd")</f>
        <v>Sun</v>
      </c>
      <c r="H1706" s="1">
        <v>43056</v>
      </c>
      <c r="I1706" t="s">
        <v>49</v>
      </c>
      <c r="J1706" t="s">
        <v>2022</v>
      </c>
      <c r="K1706" t="s">
        <v>2023</v>
      </c>
      <c r="L1706" t="s">
        <v>40</v>
      </c>
      <c r="M1706" t="s">
        <v>26</v>
      </c>
      <c r="N1706" t="s">
        <v>490</v>
      </c>
      <c r="O1706" t="s">
        <v>491</v>
      </c>
      <c r="P1706">
        <v>43229</v>
      </c>
      <c r="Q1706" t="s">
        <v>145</v>
      </c>
      <c r="R1706" t="s">
        <v>3770</v>
      </c>
      <c r="S1706" t="s">
        <v>45</v>
      </c>
      <c r="T1706" t="s">
        <v>89</v>
      </c>
      <c r="U1706" t="s">
        <v>3771</v>
      </c>
      <c r="V1706" s="3">
        <v>10.848000000000001</v>
      </c>
      <c r="W1706">
        <v>2</v>
      </c>
      <c r="X1706" s="2">
        <v>0.2</v>
      </c>
      <c r="Y1706" s="13">
        <v>3.5255999999999998</v>
      </c>
      <c r="Z1706" s="2">
        <f>Y1706/V1706</f>
        <v>0.32499999999999996</v>
      </c>
    </row>
    <row r="1707" spans="1:26" x14ac:dyDescent="0.25">
      <c r="A1707">
        <v>3474</v>
      </c>
      <c r="B1707" t="s">
        <v>6475</v>
      </c>
      <c r="C1707" s="1">
        <v>42797</v>
      </c>
      <c r="D1707">
        <f>YEAR(C1707)</f>
        <v>2017</v>
      </c>
      <c r="E1707">
        <f>MONTH(C1707)</f>
        <v>3</v>
      </c>
      <c r="F1707" t="str">
        <f>TEXT(Table1[[#This Row],[Order Date]],"mmm")</f>
        <v>Mar</v>
      </c>
      <c r="G1707" t="str">
        <f>TEXT(Table1[[#This Row],[Order Date]],"ddd")</f>
        <v>Fri</v>
      </c>
      <c r="H1707" s="1">
        <v>42804</v>
      </c>
      <c r="I1707" t="s">
        <v>49</v>
      </c>
      <c r="J1707" t="s">
        <v>1800</v>
      </c>
      <c r="K1707" t="s">
        <v>1801</v>
      </c>
      <c r="L1707" t="s">
        <v>25</v>
      </c>
      <c r="M1707" t="s">
        <v>26</v>
      </c>
      <c r="N1707" t="s">
        <v>6476</v>
      </c>
      <c r="O1707" t="s">
        <v>235</v>
      </c>
      <c r="P1707">
        <v>48127</v>
      </c>
      <c r="Q1707" t="s">
        <v>104</v>
      </c>
      <c r="R1707" t="s">
        <v>1266</v>
      </c>
      <c r="S1707" t="s">
        <v>31</v>
      </c>
      <c r="T1707" t="s">
        <v>35</v>
      </c>
      <c r="U1707" t="s">
        <v>1267</v>
      </c>
      <c r="V1707" s="3">
        <v>180.98</v>
      </c>
      <c r="W1707">
        <v>1</v>
      </c>
      <c r="X1707" s="2">
        <v>0</v>
      </c>
      <c r="Y1707" s="13">
        <v>47.0548</v>
      </c>
      <c r="Z1707" s="2">
        <f>Y1707/V1707</f>
        <v>0.26</v>
      </c>
    </row>
    <row r="1708" spans="1:26" x14ac:dyDescent="0.25">
      <c r="A1708">
        <v>3476</v>
      </c>
      <c r="B1708" t="s">
        <v>6477</v>
      </c>
      <c r="C1708" s="1">
        <v>42701</v>
      </c>
      <c r="D1708">
        <f>YEAR(C1708)</f>
        <v>2016</v>
      </c>
      <c r="E1708">
        <f>MONTH(C1708)</f>
        <v>11</v>
      </c>
      <c r="F1708" t="str">
        <f>TEXT(Table1[[#This Row],[Order Date]],"mmm")</f>
        <v>Nov</v>
      </c>
      <c r="G1708" t="str">
        <f>TEXT(Table1[[#This Row],[Order Date]],"ddd")</f>
        <v>Sun</v>
      </c>
      <c r="H1708" s="1">
        <v>42704</v>
      </c>
      <c r="I1708" t="s">
        <v>185</v>
      </c>
      <c r="J1708" t="s">
        <v>2757</v>
      </c>
      <c r="K1708" t="s">
        <v>2758</v>
      </c>
      <c r="L1708" t="s">
        <v>40</v>
      </c>
      <c r="M1708" t="s">
        <v>26</v>
      </c>
      <c r="N1708" t="s">
        <v>6310</v>
      </c>
      <c r="O1708" t="s">
        <v>4417</v>
      </c>
      <c r="P1708">
        <v>66212</v>
      </c>
      <c r="Q1708" t="s">
        <v>104</v>
      </c>
      <c r="R1708" t="s">
        <v>285</v>
      </c>
      <c r="S1708" t="s">
        <v>70</v>
      </c>
      <c r="T1708" t="s">
        <v>158</v>
      </c>
      <c r="U1708" t="s">
        <v>286</v>
      </c>
      <c r="V1708" s="3">
        <v>34.950000000000003</v>
      </c>
      <c r="W1708">
        <v>5</v>
      </c>
      <c r="X1708" s="2">
        <v>0</v>
      </c>
      <c r="Y1708" s="13">
        <v>15.378</v>
      </c>
      <c r="Z1708" s="2">
        <f>Y1708/V1708</f>
        <v>0.43999999999999995</v>
      </c>
    </row>
    <row r="1709" spans="1:26" x14ac:dyDescent="0.25">
      <c r="A1709">
        <v>3478</v>
      </c>
      <c r="B1709" t="s">
        <v>6478</v>
      </c>
      <c r="C1709" s="1">
        <v>41882</v>
      </c>
      <c r="D1709">
        <f>YEAR(C1709)</f>
        <v>2014</v>
      </c>
      <c r="E1709">
        <f>MONTH(C1709)</f>
        <v>8</v>
      </c>
      <c r="F1709" t="str">
        <f>TEXT(Table1[[#This Row],[Order Date]],"mmm")</f>
        <v>Aug</v>
      </c>
      <c r="G1709" t="str">
        <f>TEXT(Table1[[#This Row],[Order Date]],"ddd")</f>
        <v>Sun</v>
      </c>
      <c r="H1709" s="1">
        <v>41887</v>
      </c>
      <c r="I1709" t="s">
        <v>49</v>
      </c>
      <c r="J1709" t="s">
        <v>704</v>
      </c>
      <c r="K1709" t="s">
        <v>705</v>
      </c>
      <c r="L1709" t="s">
        <v>25</v>
      </c>
      <c r="M1709" t="s">
        <v>26</v>
      </c>
      <c r="N1709" t="s">
        <v>6479</v>
      </c>
      <c r="O1709" t="s">
        <v>660</v>
      </c>
      <c r="P1709">
        <v>87505</v>
      </c>
      <c r="Q1709" t="s">
        <v>43</v>
      </c>
      <c r="R1709" t="s">
        <v>5574</v>
      </c>
      <c r="S1709" t="s">
        <v>70</v>
      </c>
      <c r="T1709" t="s">
        <v>158</v>
      </c>
      <c r="U1709" t="s">
        <v>5575</v>
      </c>
      <c r="V1709" s="3">
        <v>92.52</v>
      </c>
      <c r="W1709">
        <v>9</v>
      </c>
      <c r="X1709" s="2">
        <v>0</v>
      </c>
      <c r="Y1709" s="13">
        <v>18.504000000000001</v>
      </c>
      <c r="Z1709" s="2">
        <f>Y1709/V1709</f>
        <v>0.2</v>
      </c>
    </row>
    <row r="1710" spans="1:26" x14ac:dyDescent="0.25">
      <c r="A1710">
        <v>3479</v>
      </c>
      <c r="B1710" t="s">
        <v>6480</v>
      </c>
      <c r="C1710" s="1">
        <v>42712</v>
      </c>
      <c r="D1710">
        <f>YEAR(C1710)</f>
        <v>2016</v>
      </c>
      <c r="E1710">
        <f>MONTH(C1710)</f>
        <v>12</v>
      </c>
      <c r="F1710" t="str">
        <f>TEXT(Table1[[#This Row],[Order Date]],"mmm")</f>
        <v>Dec</v>
      </c>
      <c r="G1710" t="str">
        <f>TEXT(Table1[[#This Row],[Order Date]],"ddd")</f>
        <v>Thu</v>
      </c>
      <c r="H1710" s="1">
        <v>42718</v>
      </c>
      <c r="I1710" t="s">
        <v>49</v>
      </c>
      <c r="J1710" t="s">
        <v>3344</v>
      </c>
      <c r="K1710" t="s">
        <v>3345</v>
      </c>
      <c r="L1710" t="s">
        <v>40</v>
      </c>
      <c r="M1710" t="s">
        <v>26</v>
      </c>
      <c r="N1710" t="s">
        <v>126</v>
      </c>
      <c r="O1710" t="s">
        <v>42</v>
      </c>
      <c r="P1710">
        <v>94110</v>
      </c>
      <c r="Q1710" t="s">
        <v>43</v>
      </c>
      <c r="R1710" t="s">
        <v>127</v>
      </c>
      <c r="S1710" t="s">
        <v>45</v>
      </c>
      <c r="T1710" t="s">
        <v>67</v>
      </c>
      <c r="U1710" t="s">
        <v>128</v>
      </c>
      <c r="V1710" s="3">
        <v>8.56</v>
      </c>
      <c r="W1710">
        <v>2</v>
      </c>
      <c r="X1710" s="2">
        <v>0</v>
      </c>
      <c r="Y1710" s="13">
        <v>2.4824000000000002</v>
      </c>
      <c r="Z1710" s="2">
        <f>Y1710/V1710</f>
        <v>0.28999999999999998</v>
      </c>
    </row>
    <row r="1711" spans="1:26" x14ac:dyDescent="0.25">
      <c r="A1711">
        <v>3483</v>
      </c>
      <c r="B1711" t="s">
        <v>6483</v>
      </c>
      <c r="C1711" s="1">
        <v>41878</v>
      </c>
      <c r="D1711">
        <f>YEAR(C1711)</f>
        <v>2014</v>
      </c>
      <c r="E1711">
        <f>MONTH(C1711)</f>
        <v>8</v>
      </c>
      <c r="F1711" t="str">
        <f>TEXT(Table1[[#This Row],[Order Date]],"mmm")</f>
        <v>Aug</v>
      </c>
      <c r="G1711" t="str">
        <f>TEXT(Table1[[#This Row],[Order Date]],"ddd")</f>
        <v>Wed</v>
      </c>
      <c r="H1711" s="1">
        <v>41880</v>
      </c>
      <c r="I1711" t="s">
        <v>185</v>
      </c>
      <c r="J1711" t="s">
        <v>4827</v>
      </c>
      <c r="K1711" t="s">
        <v>4828</v>
      </c>
      <c r="L1711" t="s">
        <v>40</v>
      </c>
      <c r="M1711" t="s">
        <v>26</v>
      </c>
      <c r="N1711" t="s">
        <v>311</v>
      </c>
      <c r="O1711" t="s">
        <v>312</v>
      </c>
      <c r="P1711">
        <v>22153</v>
      </c>
      <c r="Q1711" t="s">
        <v>29</v>
      </c>
      <c r="R1711" t="s">
        <v>4419</v>
      </c>
      <c r="S1711" t="s">
        <v>70</v>
      </c>
      <c r="T1711" t="s">
        <v>71</v>
      </c>
      <c r="U1711" t="s">
        <v>4420</v>
      </c>
      <c r="V1711" s="3">
        <v>579.95000000000005</v>
      </c>
      <c r="W1711">
        <v>5</v>
      </c>
      <c r="X1711" s="2">
        <v>0</v>
      </c>
      <c r="Y1711" s="13">
        <v>168.18549999999999</v>
      </c>
      <c r="Z1711" s="2">
        <f>Y1711/V1711</f>
        <v>0.28999999999999998</v>
      </c>
    </row>
    <row r="1712" spans="1:26" x14ac:dyDescent="0.25">
      <c r="A1712">
        <v>3486</v>
      </c>
      <c r="B1712" t="s">
        <v>6484</v>
      </c>
      <c r="C1712" s="1">
        <v>42664</v>
      </c>
      <c r="D1712">
        <f>YEAR(C1712)</f>
        <v>2016</v>
      </c>
      <c r="E1712">
        <f>MONTH(C1712)</f>
        <v>10</v>
      </c>
      <c r="F1712" t="str">
        <f>TEXT(Table1[[#This Row],[Order Date]],"mmm")</f>
        <v>Oct</v>
      </c>
      <c r="G1712" t="str">
        <f>TEXT(Table1[[#This Row],[Order Date]],"ddd")</f>
        <v>Fri</v>
      </c>
      <c r="H1712" s="1">
        <v>42669</v>
      </c>
      <c r="I1712" t="s">
        <v>49</v>
      </c>
      <c r="J1712" t="s">
        <v>4090</v>
      </c>
      <c r="K1712" t="s">
        <v>4091</v>
      </c>
      <c r="L1712" t="s">
        <v>40</v>
      </c>
      <c r="M1712" t="s">
        <v>26</v>
      </c>
      <c r="N1712" t="s">
        <v>600</v>
      </c>
      <c r="O1712" t="s">
        <v>242</v>
      </c>
      <c r="P1712">
        <v>19711</v>
      </c>
      <c r="Q1712" t="s">
        <v>145</v>
      </c>
      <c r="R1712" t="s">
        <v>3487</v>
      </c>
      <c r="S1712" t="s">
        <v>45</v>
      </c>
      <c r="T1712" t="s">
        <v>74</v>
      </c>
      <c r="U1712" t="s">
        <v>3488</v>
      </c>
      <c r="V1712" s="3">
        <v>7.92</v>
      </c>
      <c r="W1712">
        <v>4</v>
      </c>
      <c r="X1712" s="2">
        <v>0</v>
      </c>
      <c r="Y1712" s="13">
        <v>3.5640000000000001</v>
      </c>
      <c r="Z1712" s="2">
        <f>Y1712/V1712</f>
        <v>0.45</v>
      </c>
    </row>
    <row r="1713" spans="1:26" x14ac:dyDescent="0.25">
      <c r="A1713">
        <v>3487</v>
      </c>
      <c r="B1713" t="s">
        <v>6485</v>
      </c>
      <c r="C1713" s="1">
        <v>42704</v>
      </c>
      <c r="D1713">
        <f>YEAR(C1713)</f>
        <v>2016</v>
      </c>
      <c r="E1713">
        <f>MONTH(C1713)</f>
        <v>11</v>
      </c>
      <c r="F1713" t="str">
        <f>TEXT(Table1[[#This Row],[Order Date]],"mmm")</f>
        <v>Nov</v>
      </c>
      <c r="G1713" t="str">
        <f>TEXT(Table1[[#This Row],[Order Date]],"ddd")</f>
        <v>Wed</v>
      </c>
      <c r="H1713" s="1">
        <v>42704</v>
      </c>
      <c r="I1713" t="s">
        <v>1276</v>
      </c>
      <c r="J1713" t="s">
        <v>1745</v>
      </c>
      <c r="K1713" t="s">
        <v>1746</v>
      </c>
      <c r="L1713" t="s">
        <v>25</v>
      </c>
      <c r="M1713" t="s">
        <v>26</v>
      </c>
      <c r="N1713" t="s">
        <v>6486</v>
      </c>
      <c r="O1713" t="s">
        <v>87</v>
      </c>
      <c r="P1713">
        <v>28601</v>
      </c>
      <c r="Q1713" t="s">
        <v>29</v>
      </c>
      <c r="R1713" t="s">
        <v>5677</v>
      </c>
      <c r="S1713" t="s">
        <v>70</v>
      </c>
      <c r="T1713" t="s">
        <v>71</v>
      </c>
      <c r="U1713" t="s">
        <v>5678</v>
      </c>
      <c r="V1713" s="3">
        <v>36.192</v>
      </c>
      <c r="W1713">
        <v>1</v>
      </c>
      <c r="X1713" s="2">
        <v>0.2</v>
      </c>
      <c r="Y1713" s="13">
        <v>2.7143999999999999</v>
      </c>
      <c r="Z1713" s="2">
        <f>Y1713/V1713</f>
        <v>7.4999999999999997E-2</v>
      </c>
    </row>
    <row r="1714" spans="1:26" x14ac:dyDescent="0.25">
      <c r="A1714">
        <v>3488</v>
      </c>
      <c r="B1714" t="s">
        <v>6487</v>
      </c>
      <c r="C1714" s="1">
        <v>42983</v>
      </c>
      <c r="D1714">
        <f>YEAR(C1714)</f>
        <v>2017</v>
      </c>
      <c r="E1714">
        <f>MONTH(C1714)</f>
        <v>9</v>
      </c>
      <c r="F1714" t="str">
        <f>TEXT(Table1[[#This Row],[Order Date]],"mmm")</f>
        <v>Sep</v>
      </c>
      <c r="G1714" t="str">
        <f>TEXT(Table1[[#This Row],[Order Date]],"ddd")</f>
        <v>Tue</v>
      </c>
      <c r="H1714" s="1">
        <v>42989</v>
      </c>
      <c r="I1714" t="s">
        <v>49</v>
      </c>
      <c r="J1714" t="s">
        <v>6028</v>
      </c>
      <c r="K1714" t="s">
        <v>6029</v>
      </c>
      <c r="L1714" t="s">
        <v>101</v>
      </c>
      <c r="M1714" t="s">
        <v>26</v>
      </c>
      <c r="N1714" t="s">
        <v>52</v>
      </c>
      <c r="O1714" t="s">
        <v>53</v>
      </c>
      <c r="P1714">
        <v>33311</v>
      </c>
      <c r="Q1714" t="s">
        <v>29</v>
      </c>
      <c r="R1714" t="s">
        <v>832</v>
      </c>
      <c r="S1714" t="s">
        <v>45</v>
      </c>
      <c r="T1714" t="s">
        <v>58</v>
      </c>
      <c r="U1714" t="s">
        <v>833</v>
      </c>
      <c r="V1714" s="3">
        <v>147.184</v>
      </c>
      <c r="W1714">
        <v>2</v>
      </c>
      <c r="X1714" s="2">
        <v>0.2</v>
      </c>
      <c r="Y1714" s="13">
        <v>-29.436800000000002</v>
      </c>
      <c r="Z1714" s="2">
        <f>Y1714/V1714</f>
        <v>-0.2</v>
      </c>
    </row>
    <row r="1715" spans="1:26" x14ac:dyDescent="0.25">
      <c r="A1715">
        <v>3489</v>
      </c>
      <c r="B1715" t="s">
        <v>6488</v>
      </c>
      <c r="C1715" s="1">
        <v>42187</v>
      </c>
      <c r="D1715">
        <f>YEAR(C1715)</f>
        <v>2015</v>
      </c>
      <c r="E1715">
        <f>MONTH(C1715)</f>
        <v>7</v>
      </c>
      <c r="F1715" t="str">
        <f>TEXT(Table1[[#This Row],[Order Date]],"mmm")</f>
        <v>Jul</v>
      </c>
      <c r="G1715" t="str">
        <f>TEXT(Table1[[#This Row],[Order Date]],"ddd")</f>
        <v>Thu</v>
      </c>
      <c r="H1715" s="1">
        <v>42191</v>
      </c>
      <c r="I1715" t="s">
        <v>49</v>
      </c>
      <c r="J1715" t="s">
        <v>4996</v>
      </c>
      <c r="K1715" t="s">
        <v>4997</v>
      </c>
      <c r="L1715" t="s">
        <v>25</v>
      </c>
      <c r="M1715" t="s">
        <v>26</v>
      </c>
      <c r="N1715" t="s">
        <v>6489</v>
      </c>
      <c r="O1715" t="s">
        <v>208</v>
      </c>
      <c r="P1715">
        <v>60188</v>
      </c>
      <c r="Q1715" t="s">
        <v>104</v>
      </c>
      <c r="R1715" t="s">
        <v>1126</v>
      </c>
      <c r="S1715" t="s">
        <v>31</v>
      </c>
      <c r="T1715" t="s">
        <v>35</v>
      </c>
      <c r="U1715" t="s">
        <v>1127</v>
      </c>
      <c r="V1715" s="3">
        <v>408.42200000000003</v>
      </c>
      <c r="W1715">
        <v>2</v>
      </c>
      <c r="X1715" s="2">
        <v>0.3</v>
      </c>
      <c r="Y1715" s="13">
        <v>-5.8346</v>
      </c>
      <c r="Z1715" s="2">
        <f>Y1715/V1715</f>
        <v>-1.4285714285714285E-2</v>
      </c>
    </row>
    <row r="1716" spans="1:26" x14ac:dyDescent="0.25">
      <c r="A1716">
        <v>3494</v>
      </c>
      <c r="B1716" t="s">
        <v>6490</v>
      </c>
      <c r="C1716" s="1">
        <v>43002</v>
      </c>
      <c r="D1716">
        <f>YEAR(C1716)</f>
        <v>2017</v>
      </c>
      <c r="E1716">
        <f>MONTH(C1716)</f>
        <v>9</v>
      </c>
      <c r="F1716" t="str">
        <f>TEXT(Table1[[#This Row],[Order Date]],"mmm")</f>
        <v>Sep</v>
      </c>
      <c r="G1716" t="str">
        <f>TEXT(Table1[[#This Row],[Order Date]],"ddd")</f>
        <v>Sun</v>
      </c>
      <c r="H1716" s="1">
        <v>43006</v>
      </c>
      <c r="I1716" t="s">
        <v>49</v>
      </c>
      <c r="J1716" t="s">
        <v>1778</v>
      </c>
      <c r="K1716" t="s">
        <v>1779</v>
      </c>
      <c r="L1716" t="s">
        <v>40</v>
      </c>
      <c r="M1716" t="s">
        <v>26</v>
      </c>
      <c r="N1716" t="s">
        <v>6491</v>
      </c>
      <c r="O1716" t="s">
        <v>226</v>
      </c>
      <c r="P1716">
        <v>56301</v>
      </c>
      <c r="Q1716" t="s">
        <v>104</v>
      </c>
      <c r="R1716" t="s">
        <v>6492</v>
      </c>
      <c r="S1716" t="s">
        <v>70</v>
      </c>
      <c r="T1716" t="s">
        <v>158</v>
      </c>
      <c r="U1716" t="s">
        <v>6493</v>
      </c>
      <c r="V1716" s="3">
        <v>72</v>
      </c>
      <c r="W1716">
        <v>4</v>
      </c>
      <c r="X1716" s="2">
        <v>0</v>
      </c>
      <c r="Y1716" s="13">
        <v>12.96</v>
      </c>
      <c r="Z1716" s="2">
        <f>Y1716/V1716</f>
        <v>0.18000000000000002</v>
      </c>
    </row>
    <row r="1717" spans="1:26" x14ac:dyDescent="0.25">
      <c r="A1717">
        <v>3497</v>
      </c>
      <c r="B1717" t="s">
        <v>6496</v>
      </c>
      <c r="C1717" s="1">
        <v>42590</v>
      </c>
      <c r="D1717">
        <f>YEAR(C1717)</f>
        <v>2016</v>
      </c>
      <c r="E1717">
        <f>MONTH(C1717)</f>
        <v>8</v>
      </c>
      <c r="F1717" t="str">
        <f>TEXT(Table1[[#This Row],[Order Date]],"mmm")</f>
        <v>Aug</v>
      </c>
      <c r="G1717" t="str">
        <f>TEXT(Table1[[#This Row],[Order Date]],"ddd")</f>
        <v>Mon</v>
      </c>
      <c r="H1717" s="1">
        <v>42597</v>
      </c>
      <c r="I1717" t="s">
        <v>49</v>
      </c>
      <c r="J1717" t="s">
        <v>3299</v>
      </c>
      <c r="K1717" t="s">
        <v>3300</v>
      </c>
      <c r="L1717" t="s">
        <v>101</v>
      </c>
      <c r="M1717" t="s">
        <v>26</v>
      </c>
      <c r="N1717" t="s">
        <v>41</v>
      </c>
      <c r="O1717" t="s">
        <v>42</v>
      </c>
      <c r="P1717">
        <v>90036</v>
      </c>
      <c r="Q1717" t="s">
        <v>43</v>
      </c>
      <c r="R1717" t="s">
        <v>3247</v>
      </c>
      <c r="S1717" t="s">
        <v>31</v>
      </c>
      <c r="T1717" t="s">
        <v>55</v>
      </c>
      <c r="U1717" t="s">
        <v>3248</v>
      </c>
      <c r="V1717" s="3">
        <v>513.024</v>
      </c>
      <c r="W1717">
        <v>2</v>
      </c>
      <c r="X1717" s="2">
        <v>0.2</v>
      </c>
      <c r="Y1717" s="13">
        <v>12.8256</v>
      </c>
      <c r="Z1717" s="2">
        <f>Y1717/V1717</f>
        <v>2.4999999999999998E-2</v>
      </c>
    </row>
    <row r="1718" spans="1:26" x14ac:dyDescent="0.25">
      <c r="A1718">
        <v>3500</v>
      </c>
      <c r="B1718" t="s">
        <v>6497</v>
      </c>
      <c r="C1718" s="1">
        <v>42642</v>
      </c>
      <c r="D1718">
        <f>YEAR(C1718)</f>
        <v>2016</v>
      </c>
      <c r="E1718">
        <f>MONTH(C1718)</f>
        <v>9</v>
      </c>
      <c r="F1718" t="str">
        <f>TEXT(Table1[[#This Row],[Order Date]],"mmm")</f>
        <v>Sep</v>
      </c>
      <c r="G1718" t="str">
        <f>TEXT(Table1[[#This Row],[Order Date]],"ddd")</f>
        <v>Thu</v>
      </c>
      <c r="H1718" s="1">
        <v>42646</v>
      </c>
      <c r="I1718" t="s">
        <v>49</v>
      </c>
      <c r="J1718" t="s">
        <v>2448</v>
      </c>
      <c r="K1718" t="s">
        <v>2449</v>
      </c>
      <c r="L1718" t="s">
        <v>25</v>
      </c>
      <c r="M1718" t="s">
        <v>26</v>
      </c>
      <c r="N1718" t="s">
        <v>3812</v>
      </c>
      <c r="O1718" t="s">
        <v>351</v>
      </c>
      <c r="P1718">
        <v>36608</v>
      </c>
      <c r="Q1718" t="s">
        <v>29</v>
      </c>
      <c r="R1718" t="s">
        <v>6237</v>
      </c>
      <c r="S1718" t="s">
        <v>70</v>
      </c>
      <c r="T1718" t="s">
        <v>158</v>
      </c>
      <c r="U1718" t="s">
        <v>6238</v>
      </c>
      <c r="V1718" s="3">
        <v>209.97</v>
      </c>
      <c r="W1718">
        <v>3</v>
      </c>
      <c r="X1718" s="2">
        <v>0</v>
      </c>
      <c r="Y1718" s="13">
        <v>71.389799999999994</v>
      </c>
      <c r="Z1718" s="2">
        <f>Y1718/V1718</f>
        <v>0.33999999999999997</v>
      </c>
    </row>
    <row r="1719" spans="1:26" x14ac:dyDescent="0.25">
      <c r="A1719">
        <v>3503</v>
      </c>
      <c r="B1719" t="s">
        <v>6498</v>
      </c>
      <c r="C1719" s="1">
        <v>42835</v>
      </c>
      <c r="D1719">
        <f>YEAR(C1719)</f>
        <v>2017</v>
      </c>
      <c r="E1719">
        <f>MONTH(C1719)</f>
        <v>4</v>
      </c>
      <c r="F1719" t="str">
        <f>TEXT(Table1[[#This Row],[Order Date]],"mmm")</f>
        <v>Apr</v>
      </c>
      <c r="G1719" t="str">
        <f>TEXT(Table1[[#This Row],[Order Date]],"ddd")</f>
        <v>Mon</v>
      </c>
      <c r="H1719" s="1">
        <v>42835</v>
      </c>
      <c r="I1719" t="s">
        <v>1276</v>
      </c>
      <c r="J1719" t="s">
        <v>6499</v>
      </c>
      <c r="K1719" t="s">
        <v>6500</v>
      </c>
      <c r="L1719" t="s">
        <v>25</v>
      </c>
      <c r="M1719" t="s">
        <v>26</v>
      </c>
      <c r="N1719" t="s">
        <v>1223</v>
      </c>
      <c r="O1719" t="s">
        <v>103</v>
      </c>
      <c r="P1719">
        <v>78745</v>
      </c>
      <c r="Q1719" t="s">
        <v>104</v>
      </c>
      <c r="R1719" t="s">
        <v>1948</v>
      </c>
      <c r="S1719" t="s">
        <v>45</v>
      </c>
      <c r="T1719" t="s">
        <v>89</v>
      </c>
      <c r="U1719" t="s">
        <v>1949</v>
      </c>
      <c r="V1719" s="3">
        <v>10.368</v>
      </c>
      <c r="W1719">
        <v>2</v>
      </c>
      <c r="X1719" s="2">
        <v>0.2</v>
      </c>
      <c r="Y1719" s="13">
        <v>3.6288</v>
      </c>
      <c r="Z1719" s="2">
        <f>Y1719/V1719</f>
        <v>0.35</v>
      </c>
    </row>
    <row r="1720" spans="1:26" x14ac:dyDescent="0.25">
      <c r="A1720">
        <v>3505</v>
      </c>
      <c r="B1720" t="s">
        <v>6501</v>
      </c>
      <c r="C1720" s="1">
        <v>42722</v>
      </c>
      <c r="D1720">
        <f>YEAR(C1720)</f>
        <v>2016</v>
      </c>
      <c r="E1720">
        <f>MONTH(C1720)</f>
        <v>12</v>
      </c>
      <c r="F1720" t="str">
        <f>TEXT(Table1[[#This Row],[Order Date]],"mmm")</f>
        <v>Dec</v>
      </c>
      <c r="G1720" t="str">
        <f>TEXT(Table1[[#This Row],[Order Date]],"ddd")</f>
        <v>Sun</v>
      </c>
      <c r="H1720" s="1">
        <v>42724</v>
      </c>
      <c r="I1720" t="s">
        <v>22</v>
      </c>
      <c r="J1720" t="s">
        <v>3694</v>
      </c>
      <c r="K1720" t="s">
        <v>3695</v>
      </c>
      <c r="L1720" t="s">
        <v>101</v>
      </c>
      <c r="M1720" t="s">
        <v>26</v>
      </c>
      <c r="N1720" t="s">
        <v>263</v>
      </c>
      <c r="O1720" t="s">
        <v>264</v>
      </c>
      <c r="P1720">
        <v>10009</v>
      </c>
      <c r="Q1720" t="s">
        <v>145</v>
      </c>
      <c r="R1720" t="s">
        <v>3425</v>
      </c>
      <c r="S1720" t="s">
        <v>45</v>
      </c>
      <c r="T1720" t="s">
        <v>58</v>
      </c>
      <c r="U1720" t="s">
        <v>3426</v>
      </c>
      <c r="V1720" s="3">
        <v>900.08</v>
      </c>
      <c r="W1720">
        <v>4</v>
      </c>
      <c r="X1720" s="2">
        <v>0</v>
      </c>
      <c r="Y1720" s="13">
        <v>117.0104</v>
      </c>
      <c r="Z1720" s="2">
        <f>Y1720/V1720</f>
        <v>0.13</v>
      </c>
    </row>
    <row r="1721" spans="1:26" x14ac:dyDescent="0.25">
      <c r="A1721">
        <v>3506</v>
      </c>
      <c r="B1721" t="s">
        <v>6502</v>
      </c>
      <c r="C1721" s="1">
        <v>41810</v>
      </c>
      <c r="D1721">
        <f>YEAR(C1721)</f>
        <v>2014</v>
      </c>
      <c r="E1721">
        <f>MONTH(C1721)</f>
        <v>6</v>
      </c>
      <c r="F1721" t="str">
        <f>TEXT(Table1[[#This Row],[Order Date]],"mmm")</f>
        <v>Jun</v>
      </c>
      <c r="G1721" t="str">
        <f>TEXT(Table1[[#This Row],[Order Date]],"ddd")</f>
        <v>Fri</v>
      </c>
      <c r="H1721" s="1">
        <v>41814</v>
      </c>
      <c r="I1721" t="s">
        <v>49</v>
      </c>
      <c r="J1721" t="s">
        <v>6503</v>
      </c>
      <c r="K1721" t="s">
        <v>6504</v>
      </c>
      <c r="L1721" t="s">
        <v>25</v>
      </c>
      <c r="M1721" t="s">
        <v>26</v>
      </c>
      <c r="N1721" t="s">
        <v>4242</v>
      </c>
      <c r="O1721" t="s">
        <v>103</v>
      </c>
      <c r="P1721">
        <v>75023</v>
      </c>
      <c r="Q1721" t="s">
        <v>104</v>
      </c>
      <c r="R1721" t="s">
        <v>5506</v>
      </c>
      <c r="S1721" t="s">
        <v>70</v>
      </c>
      <c r="T1721" t="s">
        <v>71</v>
      </c>
      <c r="U1721" t="s">
        <v>5507</v>
      </c>
      <c r="V1721" s="3">
        <v>201.584</v>
      </c>
      <c r="W1721">
        <v>2</v>
      </c>
      <c r="X1721" s="2">
        <v>0.2</v>
      </c>
      <c r="Y1721" s="13">
        <v>20.1584</v>
      </c>
      <c r="Z1721" s="2">
        <f>Y1721/V1721</f>
        <v>0.1</v>
      </c>
    </row>
    <row r="1722" spans="1:26" x14ac:dyDescent="0.25">
      <c r="A1722">
        <v>3513</v>
      </c>
      <c r="B1722" t="s">
        <v>6507</v>
      </c>
      <c r="C1722" s="1">
        <v>42982</v>
      </c>
      <c r="D1722">
        <f>YEAR(C1722)</f>
        <v>2017</v>
      </c>
      <c r="E1722">
        <f>MONTH(C1722)</f>
        <v>9</v>
      </c>
      <c r="F1722" t="str">
        <f>TEXT(Table1[[#This Row],[Order Date]],"mmm")</f>
        <v>Sep</v>
      </c>
      <c r="G1722" t="str">
        <f>TEXT(Table1[[#This Row],[Order Date]],"ddd")</f>
        <v>Mon</v>
      </c>
      <c r="H1722" s="1">
        <v>42984</v>
      </c>
      <c r="I1722" t="s">
        <v>185</v>
      </c>
      <c r="J1722" t="s">
        <v>2471</v>
      </c>
      <c r="K1722" t="s">
        <v>2472</v>
      </c>
      <c r="L1722" t="s">
        <v>40</v>
      </c>
      <c r="M1722" t="s">
        <v>26</v>
      </c>
      <c r="N1722" t="s">
        <v>296</v>
      </c>
      <c r="O1722" t="s">
        <v>208</v>
      </c>
      <c r="P1722">
        <v>60653</v>
      </c>
      <c r="Q1722" t="s">
        <v>104</v>
      </c>
      <c r="R1722" t="s">
        <v>6508</v>
      </c>
      <c r="S1722" t="s">
        <v>31</v>
      </c>
      <c r="T1722" t="s">
        <v>32</v>
      </c>
      <c r="U1722" t="s">
        <v>6509</v>
      </c>
      <c r="V1722" s="3">
        <v>825.17399999999998</v>
      </c>
      <c r="W1722">
        <v>9</v>
      </c>
      <c r="X1722" s="2">
        <v>0.3</v>
      </c>
      <c r="Y1722" s="13">
        <v>-117.88200000000001</v>
      </c>
      <c r="Z1722" s="2">
        <f>Y1722/V1722</f>
        <v>-0.14285714285714288</v>
      </c>
    </row>
    <row r="1723" spans="1:26" x14ac:dyDescent="0.25">
      <c r="A1723">
        <v>3516</v>
      </c>
      <c r="B1723" t="s">
        <v>6510</v>
      </c>
      <c r="C1723" s="1">
        <v>42724</v>
      </c>
      <c r="D1723">
        <f>YEAR(C1723)</f>
        <v>2016</v>
      </c>
      <c r="E1723">
        <f>MONTH(C1723)</f>
        <v>12</v>
      </c>
      <c r="F1723" t="str">
        <f>TEXT(Table1[[#This Row],[Order Date]],"mmm")</f>
        <v>Dec</v>
      </c>
      <c r="G1723" t="str">
        <f>TEXT(Table1[[#This Row],[Order Date]],"ddd")</f>
        <v>Tue</v>
      </c>
      <c r="H1723" s="1">
        <v>42728</v>
      </c>
      <c r="I1723" t="s">
        <v>49</v>
      </c>
      <c r="J1723" t="s">
        <v>4763</v>
      </c>
      <c r="K1723" t="s">
        <v>4764</v>
      </c>
      <c r="L1723" t="s">
        <v>25</v>
      </c>
      <c r="M1723" t="s">
        <v>26</v>
      </c>
      <c r="N1723" t="s">
        <v>321</v>
      </c>
      <c r="O1723" t="s">
        <v>1470</v>
      </c>
      <c r="P1723">
        <v>39212</v>
      </c>
      <c r="Q1723" t="s">
        <v>29</v>
      </c>
      <c r="R1723" t="s">
        <v>746</v>
      </c>
      <c r="S1723" t="s">
        <v>70</v>
      </c>
      <c r="T1723" t="s">
        <v>158</v>
      </c>
      <c r="U1723" t="s">
        <v>747</v>
      </c>
      <c r="V1723" s="3">
        <v>66.3</v>
      </c>
      <c r="W1723">
        <v>3</v>
      </c>
      <c r="X1723" s="2">
        <v>0</v>
      </c>
      <c r="Y1723" s="13">
        <v>8.6189999999999998</v>
      </c>
      <c r="Z1723" s="2">
        <f>Y1723/V1723</f>
        <v>0.13</v>
      </c>
    </row>
    <row r="1724" spans="1:26" x14ac:dyDescent="0.25">
      <c r="A1724">
        <v>3517</v>
      </c>
      <c r="B1724" t="s">
        <v>6511</v>
      </c>
      <c r="C1724" s="1">
        <v>42591</v>
      </c>
      <c r="D1724">
        <f>YEAR(C1724)</f>
        <v>2016</v>
      </c>
      <c r="E1724">
        <f>MONTH(C1724)</f>
        <v>8</v>
      </c>
      <c r="F1724" t="str">
        <f>TEXT(Table1[[#This Row],[Order Date]],"mmm")</f>
        <v>Aug</v>
      </c>
      <c r="G1724" t="str">
        <f>TEXT(Table1[[#This Row],[Order Date]],"ddd")</f>
        <v>Tue</v>
      </c>
      <c r="H1724" s="1">
        <v>42594</v>
      </c>
      <c r="I1724" t="s">
        <v>185</v>
      </c>
      <c r="J1724" t="s">
        <v>594</v>
      </c>
      <c r="K1724" t="s">
        <v>595</v>
      </c>
      <c r="L1724" t="s">
        <v>25</v>
      </c>
      <c r="M1724" t="s">
        <v>26</v>
      </c>
      <c r="N1724" t="s">
        <v>1679</v>
      </c>
      <c r="O1724" t="s">
        <v>87</v>
      </c>
      <c r="P1724">
        <v>28314</v>
      </c>
      <c r="Q1724" t="s">
        <v>29</v>
      </c>
      <c r="R1724" t="s">
        <v>3880</v>
      </c>
      <c r="S1724" t="s">
        <v>45</v>
      </c>
      <c r="T1724" t="s">
        <v>89</v>
      </c>
      <c r="U1724" t="s">
        <v>3881</v>
      </c>
      <c r="V1724" s="3">
        <v>30.815999999999999</v>
      </c>
      <c r="W1724">
        <v>9</v>
      </c>
      <c r="X1724" s="2">
        <v>0.2</v>
      </c>
      <c r="Y1724" s="13">
        <v>9.6300000000000008</v>
      </c>
      <c r="Z1724" s="2">
        <f>Y1724/V1724</f>
        <v>0.31250000000000006</v>
      </c>
    </row>
    <row r="1725" spans="1:26" x14ac:dyDescent="0.25">
      <c r="A1725">
        <v>3520</v>
      </c>
      <c r="B1725" t="s">
        <v>6512</v>
      </c>
      <c r="C1725" s="1">
        <v>42177</v>
      </c>
      <c r="D1725">
        <f>YEAR(C1725)</f>
        <v>2015</v>
      </c>
      <c r="E1725">
        <f>MONTH(C1725)</f>
        <v>6</v>
      </c>
      <c r="F1725" t="str">
        <f>TEXT(Table1[[#This Row],[Order Date]],"mmm")</f>
        <v>Jun</v>
      </c>
      <c r="G1725" t="str">
        <f>TEXT(Table1[[#This Row],[Order Date]],"ddd")</f>
        <v>Mon</v>
      </c>
      <c r="H1725" s="1">
        <v>42180</v>
      </c>
      <c r="I1725" t="s">
        <v>185</v>
      </c>
      <c r="J1725" t="s">
        <v>6028</v>
      </c>
      <c r="K1725" t="s">
        <v>6029</v>
      </c>
      <c r="L1725" t="s">
        <v>101</v>
      </c>
      <c r="M1725" t="s">
        <v>26</v>
      </c>
      <c r="N1725" t="s">
        <v>449</v>
      </c>
      <c r="O1725" t="s">
        <v>208</v>
      </c>
      <c r="P1725">
        <v>60505</v>
      </c>
      <c r="Q1725" t="s">
        <v>104</v>
      </c>
      <c r="R1725" t="s">
        <v>5342</v>
      </c>
      <c r="S1725" t="s">
        <v>31</v>
      </c>
      <c r="T1725" t="s">
        <v>55</v>
      </c>
      <c r="U1725" t="s">
        <v>5343</v>
      </c>
      <c r="V1725" s="3">
        <v>796.42499999999995</v>
      </c>
      <c r="W1725">
        <v>7</v>
      </c>
      <c r="X1725" s="2">
        <v>0.5</v>
      </c>
      <c r="Y1725" s="13">
        <v>-525.64049999999997</v>
      </c>
      <c r="Z1725" s="2">
        <f>Y1725/V1725</f>
        <v>-0.66</v>
      </c>
    </row>
    <row r="1726" spans="1:26" x14ac:dyDescent="0.25">
      <c r="A1726">
        <v>3521</v>
      </c>
      <c r="B1726" t="s">
        <v>6513</v>
      </c>
      <c r="C1726" s="1">
        <v>42104</v>
      </c>
      <c r="D1726">
        <f>YEAR(C1726)</f>
        <v>2015</v>
      </c>
      <c r="E1726">
        <f>MONTH(C1726)</f>
        <v>4</v>
      </c>
      <c r="F1726" t="str">
        <f>TEXT(Table1[[#This Row],[Order Date]],"mmm")</f>
        <v>Apr</v>
      </c>
      <c r="G1726" t="str">
        <f>TEXT(Table1[[#This Row],[Order Date]],"ddd")</f>
        <v>Fri</v>
      </c>
      <c r="H1726" s="1">
        <v>42109</v>
      </c>
      <c r="I1726" t="s">
        <v>49</v>
      </c>
      <c r="J1726" t="s">
        <v>6059</v>
      </c>
      <c r="K1726" t="s">
        <v>6060</v>
      </c>
      <c r="L1726" t="s">
        <v>40</v>
      </c>
      <c r="M1726" t="s">
        <v>26</v>
      </c>
      <c r="N1726" t="s">
        <v>5255</v>
      </c>
      <c r="O1726" t="s">
        <v>42</v>
      </c>
      <c r="P1726">
        <v>95823</v>
      </c>
      <c r="Q1726" t="s">
        <v>43</v>
      </c>
      <c r="R1726" t="s">
        <v>1505</v>
      </c>
      <c r="S1726" t="s">
        <v>45</v>
      </c>
      <c r="T1726" t="s">
        <v>74</v>
      </c>
      <c r="U1726" t="s">
        <v>1506</v>
      </c>
      <c r="V1726" s="3">
        <v>12.832000000000001</v>
      </c>
      <c r="W1726">
        <v>2</v>
      </c>
      <c r="X1726" s="2">
        <v>0.2</v>
      </c>
      <c r="Y1726" s="13">
        <v>4.3308</v>
      </c>
      <c r="Z1726" s="2">
        <f>Y1726/V1726</f>
        <v>0.33749999999999997</v>
      </c>
    </row>
    <row r="1727" spans="1:26" x14ac:dyDescent="0.25">
      <c r="A1727">
        <v>3522</v>
      </c>
      <c r="B1727" t="s">
        <v>6514</v>
      </c>
      <c r="C1727" s="1">
        <v>42695</v>
      </c>
      <c r="D1727">
        <f>YEAR(C1727)</f>
        <v>2016</v>
      </c>
      <c r="E1727">
        <f>MONTH(C1727)</f>
        <v>11</v>
      </c>
      <c r="F1727" t="str">
        <f>TEXT(Table1[[#This Row],[Order Date]],"mmm")</f>
        <v>Nov</v>
      </c>
      <c r="G1727" t="str">
        <f>TEXT(Table1[[#This Row],[Order Date]],"ddd")</f>
        <v>Mon</v>
      </c>
      <c r="H1727" s="1">
        <v>42699</v>
      </c>
      <c r="I1727" t="s">
        <v>22</v>
      </c>
      <c r="J1727" t="s">
        <v>5869</v>
      </c>
      <c r="K1727" t="s">
        <v>5870</v>
      </c>
      <c r="L1727" t="s">
        <v>40</v>
      </c>
      <c r="M1727" t="s">
        <v>26</v>
      </c>
      <c r="N1727" t="s">
        <v>1364</v>
      </c>
      <c r="O1727" t="s">
        <v>482</v>
      </c>
      <c r="P1727">
        <v>50315</v>
      </c>
      <c r="Q1727" t="s">
        <v>104</v>
      </c>
      <c r="R1727" t="s">
        <v>1449</v>
      </c>
      <c r="S1727" t="s">
        <v>45</v>
      </c>
      <c r="T1727" t="s">
        <v>89</v>
      </c>
      <c r="U1727" t="s">
        <v>1450</v>
      </c>
      <c r="V1727" s="3">
        <v>40.46</v>
      </c>
      <c r="W1727">
        <v>7</v>
      </c>
      <c r="X1727" s="2">
        <v>0</v>
      </c>
      <c r="Y1727" s="13">
        <v>19.825399999999998</v>
      </c>
      <c r="Z1727" s="2">
        <f>Y1727/V1727</f>
        <v>0.48999999999999994</v>
      </c>
    </row>
    <row r="1728" spans="1:26" x14ac:dyDescent="0.25">
      <c r="A1728">
        <v>3524</v>
      </c>
      <c r="B1728" t="s">
        <v>6515</v>
      </c>
      <c r="C1728" s="1">
        <v>42618</v>
      </c>
      <c r="D1728">
        <f>YEAR(C1728)</f>
        <v>2016</v>
      </c>
      <c r="E1728">
        <f>MONTH(C1728)</f>
        <v>9</v>
      </c>
      <c r="F1728" t="str">
        <f>TEXT(Table1[[#This Row],[Order Date]],"mmm")</f>
        <v>Sep</v>
      </c>
      <c r="G1728" t="str">
        <f>TEXT(Table1[[#This Row],[Order Date]],"ddd")</f>
        <v>Mon</v>
      </c>
      <c r="H1728" s="1">
        <v>42623</v>
      </c>
      <c r="I1728" t="s">
        <v>49</v>
      </c>
      <c r="J1728" t="s">
        <v>4133</v>
      </c>
      <c r="K1728" t="s">
        <v>4134</v>
      </c>
      <c r="L1728" t="s">
        <v>40</v>
      </c>
      <c r="M1728" t="s">
        <v>26</v>
      </c>
      <c r="N1728" t="s">
        <v>941</v>
      </c>
      <c r="O1728" t="s">
        <v>42</v>
      </c>
      <c r="P1728">
        <v>92105</v>
      </c>
      <c r="Q1728" t="s">
        <v>43</v>
      </c>
      <c r="R1728" t="s">
        <v>734</v>
      </c>
      <c r="S1728" t="s">
        <v>70</v>
      </c>
      <c r="T1728" t="s">
        <v>158</v>
      </c>
      <c r="U1728" t="s">
        <v>735</v>
      </c>
      <c r="V1728" s="3">
        <v>116</v>
      </c>
      <c r="W1728">
        <v>8</v>
      </c>
      <c r="X1728" s="2">
        <v>0</v>
      </c>
      <c r="Y1728" s="13">
        <v>29</v>
      </c>
      <c r="Z1728" s="2">
        <f>Y1728/V1728</f>
        <v>0.25</v>
      </c>
    </row>
    <row r="1729" spans="1:26" x14ac:dyDescent="0.25">
      <c r="A1729">
        <v>3525</v>
      </c>
      <c r="B1729" t="s">
        <v>6516</v>
      </c>
      <c r="C1729" s="1">
        <v>42698</v>
      </c>
      <c r="D1729">
        <f>YEAR(C1729)</f>
        <v>2016</v>
      </c>
      <c r="E1729">
        <f>MONTH(C1729)</f>
        <v>11</v>
      </c>
      <c r="F1729" t="str">
        <f>TEXT(Table1[[#This Row],[Order Date]],"mmm")</f>
        <v>Nov</v>
      </c>
      <c r="G1729" t="str">
        <f>TEXT(Table1[[#This Row],[Order Date]],"ddd")</f>
        <v>Thu</v>
      </c>
      <c r="H1729" s="1">
        <v>42702</v>
      </c>
      <c r="I1729" t="s">
        <v>49</v>
      </c>
      <c r="J1729" t="s">
        <v>5763</v>
      </c>
      <c r="K1729" t="s">
        <v>5764</v>
      </c>
      <c r="L1729" t="s">
        <v>25</v>
      </c>
      <c r="M1729" t="s">
        <v>26</v>
      </c>
      <c r="N1729" t="s">
        <v>808</v>
      </c>
      <c r="O1729" t="s">
        <v>103</v>
      </c>
      <c r="P1729">
        <v>75081</v>
      </c>
      <c r="Q1729" t="s">
        <v>104</v>
      </c>
      <c r="R1729" t="s">
        <v>6517</v>
      </c>
      <c r="S1729" t="s">
        <v>70</v>
      </c>
      <c r="T1729" t="s">
        <v>71</v>
      </c>
      <c r="U1729" t="s">
        <v>6518</v>
      </c>
      <c r="V1729" s="3">
        <v>657.55200000000002</v>
      </c>
      <c r="W1729">
        <v>6</v>
      </c>
      <c r="X1729" s="2">
        <v>0.2</v>
      </c>
      <c r="Y1729" s="13">
        <v>49.316400000000002</v>
      </c>
      <c r="Z1729" s="2">
        <f>Y1729/V1729</f>
        <v>7.4999999999999997E-2</v>
      </c>
    </row>
    <row r="1730" spans="1:26" x14ac:dyDescent="0.25">
      <c r="A1730">
        <v>3526</v>
      </c>
      <c r="B1730" t="s">
        <v>6519</v>
      </c>
      <c r="C1730" s="1">
        <v>43079</v>
      </c>
      <c r="D1730">
        <f>YEAR(C1730)</f>
        <v>2017</v>
      </c>
      <c r="E1730">
        <f>MONTH(C1730)</f>
        <v>12</v>
      </c>
      <c r="F1730" t="str">
        <f>TEXT(Table1[[#This Row],[Order Date]],"mmm")</f>
        <v>Dec</v>
      </c>
      <c r="G1730" t="str">
        <f>TEXT(Table1[[#This Row],[Order Date]],"ddd")</f>
        <v>Sun</v>
      </c>
      <c r="H1730" s="1">
        <v>43084</v>
      </c>
      <c r="I1730" t="s">
        <v>22</v>
      </c>
      <c r="J1730" t="s">
        <v>6520</v>
      </c>
      <c r="K1730" t="s">
        <v>6521</v>
      </c>
      <c r="L1730" t="s">
        <v>101</v>
      </c>
      <c r="M1730" t="s">
        <v>26</v>
      </c>
      <c r="N1730" t="s">
        <v>321</v>
      </c>
      <c r="O1730" t="s">
        <v>1470</v>
      </c>
      <c r="P1730">
        <v>39212</v>
      </c>
      <c r="Q1730" t="s">
        <v>29</v>
      </c>
      <c r="R1730" t="s">
        <v>2507</v>
      </c>
      <c r="S1730" t="s">
        <v>70</v>
      </c>
      <c r="T1730" t="s">
        <v>158</v>
      </c>
      <c r="U1730" t="s">
        <v>2508</v>
      </c>
      <c r="V1730" s="3">
        <v>599.97</v>
      </c>
      <c r="W1730">
        <v>3</v>
      </c>
      <c r="X1730" s="2">
        <v>0</v>
      </c>
      <c r="Y1730" s="13">
        <v>257.9871</v>
      </c>
      <c r="Z1730" s="2">
        <f>Y1730/V1730</f>
        <v>0.43</v>
      </c>
    </row>
    <row r="1731" spans="1:26" x14ac:dyDescent="0.25">
      <c r="A1731">
        <v>3529</v>
      </c>
      <c r="B1731" t="s">
        <v>6524</v>
      </c>
      <c r="C1731" s="1">
        <v>42545</v>
      </c>
      <c r="D1731">
        <f>YEAR(C1731)</f>
        <v>2016</v>
      </c>
      <c r="E1731">
        <f>MONTH(C1731)</f>
        <v>6</v>
      </c>
      <c r="F1731" t="str">
        <f>TEXT(Table1[[#This Row],[Order Date]],"mmm")</f>
        <v>Jun</v>
      </c>
      <c r="G1731" t="str">
        <f>TEXT(Table1[[#This Row],[Order Date]],"ddd")</f>
        <v>Fri</v>
      </c>
      <c r="H1731" s="1">
        <v>42550</v>
      </c>
      <c r="I1731" t="s">
        <v>49</v>
      </c>
      <c r="J1731" t="s">
        <v>1841</v>
      </c>
      <c r="K1731" t="s">
        <v>1842</v>
      </c>
      <c r="L1731" t="s">
        <v>25</v>
      </c>
      <c r="M1731" t="s">
        <v>26</v>
      </c>
      <c r="N1731" t="s">
        <v>941</v>
      </c>
      <c r="O1731" t="s">
        <v>42</v>
      </c>
      <c r="P1731">
        <v>92024</v>
      </c>
      <c r="Q1731" t="s">
        <v>43</v>
      </c>
      <c r="R1731" t="s">
        <v>5542</v>
      </c>
      <c r="S1731" t="s">
        <v>70</v>
      </c>
      <c r="T1731" t="s">
        <v>71</v>
      </c>
      <c r="U1731" t="s">
        <v>5543</v>
      </c>
      <c r="V1731" s="3">
        <v>38.24</v>
      </c>
      <c r="W1731">
        <v>4</v>
      </c>
      <c r="X1731" s="2">
        <v>0.2</v>
      </c>
      <c r="Y1731" s="13">
        <v>-9.56</v>
      </c>
      <c r="Z1731" s="2">
        <f>Y1731/V1731</f>
        <v>-0.25</v>
      </c>
    </row>
    <row r="1732" spans="1:26" x14ac:dyDescent="0.25">
      <c r="A1732">
        <v>3530</v>
      </c>
      <c r="B1732" t="s">
        <v>6525</v>
      </c>
      <c r="C1732" s="1">
        <v>42264</v>
      </c>
      <c r="D1732">
        <f>YEAR(C1732)</f>
        <v>2015</v>
      </c>
      <c r="E1732">
        <f>MONTH(C1732)</f>
        <v>9</v>
      </c>
      <c r="F1732" t="str">
        <f>TEXT(Table1[[#This Row],[Order Date]],"mmm")</f>
        <v>Sep</v>
      </c>
      <c r="G1732" t="str">
        <f>TEXT(Table1[[#This Row],[Order Date]],"ddd")</f>
        <v>Thu</v>
      </c>
      <c r="H1732" s="1">
        <v>42270</v>
      </c>
      <c r="I1732" t="s">
        <v>49</v>
      </c>
      <c r="J1732" t="s">
        <v>5063</v>
      </c>
      <c r="K1732" t="s">
        <v>5064</v>
      </c>
      <c r="L1732" t="s">
        <v>25</v>
      </c>
      <c r="M1732" t="s">
        <v>26</v>
      </c>
      <c r="N1732" t="s">
        <v>5890</v>
      </c>
      <c r="O1732" t="s">
        <v>53</v>
      </c>
      <c r="P1732">
        <v>32839</v>
      </c>
      <c r="Q1732" t="s">
        <v>29</v>
      </c>
      <c r="R1732" t="s">
        <v>1827</v>
      </c>
      <c r="S1732" t="s">
        <v>70</v>
      </c>
      <c r="T1732" t="s">
        <v>158</v>
      </c>
      <c r="U1732" t="s">
        <v>1828</v>
      </c>
      <c r="V1732" s="3">
        <v>87.168000000000006</v>
      </c>
      <c r="W1732">
        <v>3</v>
      </c>
      <c r="X1732" s="2">
        <v>0.2</v>
      </c>
      <c r="Y1732" s="13">
        <v>10.896000000000001</v>
      </c>
      <c r="Z1732" s="2">
        <f>Y1732/V1732</f>
        <v>0.125</v>
      </c>
    </row>
    <row r="1733" spans="1:26" x14ac:dyDescent="0.25">
      <c r="A1733">
        <v>3531</v>
      </c>
      <c r="B1733" t="s">
        <v>6526</v>
      </c>
      <c r="C1733" s="1">
        <v>42509</v>
      </c>
      <c r="D1733">
        <f>YEAR(C1733)</f>
        <v>2016</v>
      </c>
      <c r="E1733">
        <f>MONTH(C1733)</f>
        <v>5</v>
      </c>
      <c r="F1733" t="str">
        <f>TEXT(Table1[[#This Row],[Order Date]],"mmm")</f>
        <v>May</v>
      </c>
      <c r="G1733" t="str">
        <f>TEXT(Table1[[#This Row],[Order Date]],"ddd")</f>
        <v>Thu</v>
      </c>
      <c r="H1733" s="1">
        <v>42513</v>
      </c>
      <c r="I1733" t="s">
        <v>49</v>
      </c>
      <c r="J1733" t="s">
        <v>4401</v>
      </c>
      <c r="K1733" t="s">
        <v>4402</v>
      </c>
      <c r="L1733" t="s">
        <v>40</v>
      </c>
      <c r="M1733" t="s">
        <v>26</v>
      </c>
      <c r="N1733" t="s">
        <v>4165</v>
      </c>
      <c r="O1733" t="s">
        <v>251</v>
      </c>
      <c r="P1733">
        <v>47905</v>
      </c>
      <c r="Q1733" t="s">
        <v>104</v>
      </c>
      <c r="R1733" t="s">
        <v>127</v>
      </c>
      <c r="S1733" t="s">
        <v>45</v>
      </c>
      <c r="T1733" t="s">
        <v>67</v>
      </c>
      <c r="U1733" t="s">
        <v>128</v>
      </c>
      <c r="V1733" s="3">
        <v>21.4</v>
      </c>
      <c r="W1733">
        <v>5</v>
      </c>
      <c r="X1733" s="2">
        <v>0</v>
      </c>
      <c r="Y1733" s="13">
        <v>6.2060000000000004</v>
      </c>
      <c r="Z1733" s="2">
        <f>Y1733/V1733</f>
        <v>0.29000000000000004</v>
      </c>
    </row>
    <row r="1734" spans="1:26" x14ac:dyDescent="0.25">
      <c r="A1734">
        <v>3532</v>
      </c>
      <c r="B1734" t="s">
        <v>6527</v>
      </c>
      <c r="C1734" s="1">
        <v>42518</v>
      </c>
      <c r="D1734">
        <f>YEAR(C1734)</f>
        <v>2016</v>
      </c>
      <c r="E1734">
        <f>MONTH(C1734)</f>
        <v>5</v>
      </c>
      <c r="F1734" t="str">
        <f>TEXT(Table1[[#This Row],[Order Date]],"mmm")</f>
        <v>May</v>
      </c>
      <c r="G1734" t="str">
        <f>TEXT(Table1[[#This Row],[Order Date]],"ddd")</f>
        <v>Sat</v>
      </c>
      <c r="H1734" s="1">
        <v>42518</v>
      </c>
      <c r="I1734" t="s">
        <v>1276</v>
      </c>
      <c r="J1734" t="s">
        <v>4642</v>
      </c>
      <c r="K1734" t="s">
        <v>4643</v>
      </c>
      <c r="L1734" t="s">
        <v>40</v>
      </c>
      <c r="M1734" t="s">
        <v>26</v>
      </c>
      <c r="N1734" t="s">
        <v>263</v>
      </c>
      <c r="O1734" t="s">
        <v>264</v>
      </c>
      <c r="P1734">
        <v>10035</v>
      </c>
      <c r="Q1734" t="s">
        <v>145</v>
      </c>
      <c r="R1734" t="s">
        <v>571</v>
      </c>
      <c r="S1734" t="s">
        <v>45</v>
      </c>
      <c r="T1734" t="s">
        <v>572</v>
      </c>
      <c r="U1734" t="s">
        <v>573</v>
      </c>
      <c r="V1734" s="3">
        <v>54.9</v>
      </c>
      <c r="W1734">
        <v>5</v>
      </c>
      <c r="X1734" s="2">
        <v>0</v>
      </c>
      <c r="Y1734" s="13">
        <v>15.372</v>
      </c>
      <c r="Z1734" s="2">
        <f>Y1734/V1734</f>
        <v>0.28000000000000003</v>
      </c>
    </row>
    <row r="1735" spans="1:26" x14ac:dyDescent="0.25">
      <c r="A1735">
        <v>3533</v>
      </c>
      <c r="B1735" t="s">
        <v>6528</v>
      </c>
      <c r="C1735" s="1">
        <v>41747</v>
      </c>
      <c r="D1735">
        <f>YEAR(C1735)</f>
        <v>2014</v>
      </c>
      <c r="E1735">
        <f>MONTH(C1735)</f>
        <v>4</v>
      </c>
      <c r="F1735" t="str">
        <f>TEXT(Table1[[#This Row],[Order Date]],"mmm")</f>
        <v>Apr</v>
      </c>
      <c r="G1735" t="str">
        <f>TEXT(Table1[[#This Row],[Order Date]],"ddd")</f>
        <v>Fri</v>
      </c>
      <c r="H1735" s="1">
        <v>41752</v>
      </c>
      <c r="I1735" t="s">
        <v>49</v>
      </c>
      <c r="J1735" t="s">
        <v>2079</v>
      </c>
      <c r="K1735" t="s">
        <v>2080</v>
      </c>
      <c r="L1735" t="s">
        <v>25</v>
      </c>
      <c r="M1735" t="s">
        <v>26</v>
      </c>
      <c r="N1735" t="s">
        <v>41</v>
      </c>
      <c r="O1735" t="s">
        <v>42</v>
      </c>
      <c r="P1735">
        <v>90049</v>
      </c>
      <c r="Q1735" t="s">
        <v>43</v>
      </c>
      <c r="R1735" t="s">
        <v>6529</v>
      </c>
      <c r="S1735" t="s">
        <v>70</v>
      </c>
      <c r="T1735" t="s">
        <v>675</v>
      </c>
      <c r="U1735" t="s">
        <v>6530</v>
      </c>
      <c r="V1735" s="3">
        <v>287.96800000000002</v>
      </c>
      <c r="W1735">
        <v>4</v>
      </c>
      <c r="X1735" s="2">
        <v>0.2</v>
      </c>
      <c r="Y1735" s="13">
        <v>97.1892</v>
      </c>
      <c r="Z1735" s="2">
        <f>Y1735/V1735</f>
        <v>0.33749999999999997</v>
      </c>
    </row>
    <row r="1736" spans="1:26" x14ac:dyDescent="0.25">
      <c r="A1736">
        <v>3538</v>
      </c>
      <c r="B1736" t="s">
        <v>6531</v>
      </c>
      <c r="C1736" s="1">
        <v>41768</v>
      </c>
      <c r="D1736">
        <f>YEAR(C1736)</f>
        <v>2014</v>
      </c>
      <c r="E1736">
        <f>MONTH(C1736)</f>
        <v>5</v>
      </c>
      <c r="F1736" t="str">
        <f>TEXT(Table1[[#This Row],[Order Date]],"mmm")</f>
        <v>May</v>
      </c>
      <c r="G1736" t="str">
        <f>TEXT(Table1[[#This Row],[Order Date]],"ddd")</f>
        <v>Fri</v>
      </c>
      <c r="H1736" s="1">
        <v>41768</v>
      </c>
      <c r="I1736" t="s">
        <v>1276</v>
      </c>
      <c r="J1736" t="s">
        <v>973</v>
      </c>
      <c r="K1736" t="s">
        <v>974</v>
      </c>
      <c r="L1736" t="s">
        <v>40</v>
      </c>
      <c r="M1736" t="s">
        <v>26</v>
      </c>
      <c r="N1736" t="s">
        <v>27</v>
      </c>
      <c r="O1736" t="s">
        <v>28</v>
      </c>
      <c r="P1736">
        <v>42420</v>
      </c>
      <c r="Q1736" t="s">
        <v>29</v>
      </c>
      <c r="R1736" t="s">
        <v>121</v>
      </c>
      <c r="S1736" t="s">
        <v>45</v>
      </c>
      <c r="T1736" t="s">
        <v>58</v>
      </c>
      <c r="U1736" t="s">
        <v>122</v>
      </c>
      <c r="V1736" s="3">
        <v>83.25</v>
      </c>
      <c r="W1736">
        <v>3</v>
      </c>
      <c r="X1736" s="2">
        <v>0</v>
      </c>
      <c r="Y1736" s="13">
        <v>14.984999999999999</v>
      </c>
      <c r="Z1736" s="2">
        <f>Y1736/V1736</f>
        <v>0.18</v>
      </c>
    </row>
    <row r="1737" spans="1:26" x14ac:dyDescent="0.25">
      <c r="A1737">
        <v>3542</v>
      </c>
      <c r="B1737" t="s">
        <v>6532</v>
      </c>
      <c r="C1737" s="1">
        <v>42631</v>
      </c>
      <c r="D1737">
        <f>YEAR(C1737)</f>
        <v>2016</v>
      </c>
      <c r="E1737">
        <f>MONTH(C1737)</f>
        <v>9</v>
      </c>
      <c r="F1737" t="str">
        <f>TEXT(Table1[[#This Row],[Order Date]],"mmm")</f>
        <v>Sep</v>
      </c>
      <c r="G1737" t="str">
        <f>TEXT(Table1[[#This Row],[Order Date]],"ddd")</f>
        <v>Sun</v>
      </c>
      <c r="H1737" s="1">
        <v>42633</v>
      </c>
      <c r="I1737" t="s">
        <v>185</v>
      </c>
      <c r="J1737" t="s">
        <v>2267</v>
      </c>
      <c r="K1737" t="s">
        <v>2268</v>
      </c>
      <c r="L1737" t="s">
        <v>25</v>
      </c>
      <c r="M1737" t="s">
        <v>26</v>
      </c>
      <c r="N1737" t="s">
        <v>490</v>
      </c>
      <c r="O1737" t="s">
        <v>491</v>
      </c>
      <c r="P1737">
        <v>43229</v>
      </c>
      <c r="Q1737" t="s">
        <v>145</v>
      </c>
      <c r="R1737" t="s">
        <v>5393</v>
      </c>
      <c r="S1737" t="s">
        <v>31</v>
      </c>
      <c r="T1737" t="s">
        <v>64</v>
      </c>
      <c r="U1737" t="s">
        <v>5394</v>
      </c>
      <c r="V1737" s="3">
        <v>5.3520000000000003</v>
      </c>
      <c r="W1737">
        <v>3</v>
      </c>
      <c r="X1737" s="2">
        <v>0.2</v>
      </c>
      <c r="Y1737" s="13">
        <v>1.6055999999999999</v>
      </c>
      <c r="Z1737" s="2">
        <f>Y1737/V1737</f>
        <v>0.3</v>
      </c>
    </row>
    <row r="1738" spans="1:26" x14ac:dyDescent="0.25">
      <c r="A1738">
        <v>3545</v>
      </c>
      <c r="B1738" t="s">
        <v>6533</v>
      </c>
      <c r="C1738" s="1">
        <v>43092</v>
      </c>
      <c r="D1738">
        <f>YEAR(C1738)</f>
        <v>2017</v>
      </c>
      <c r="E1738">
        <f>MONTH(C1738)</f>
        <v>12</v>
      </c>
      <c r="F1738" t="str">
        <f>TEXT(Table1[[#This Row],[Order Date]],"mmm")</f>
        <v>Dec</v>
      </c>
      <c r="G1738" t="str">
        <f>TEXT(Table1[[#This Row],[Order Date]],"ddd")</f>
        <v>Sat</v>
      </c>
      <c r="H1738" s="1">
        <v>43094</v>
      </c>
      <c r="I1738" t="s">
        <v>22</v>
      </c>
      <c r="J1738" t="s">
        <v>3784</v>
      </c>
      <c r="K1738" t="s">
        <v>3785</v>
      </c>
      <c r="L1738" t="s">
        <v>25</v>
      </c>
      <c r="M1738" t="s">
        <v>26</v>
      </c>
      <c r="N1738" t="s">
        <v>4951</v>
      </c>
      <c r="O1738" t="s">
        <v>103</v>
      </c>
      <c r="P1738">
        <v>77840</v>
      </c>
      <c r="Q1738" t="s">
        <v>104</v>
      </c>
      <c r="R1738" t="s">
        <v>4101</v>
      </c>
      <c r="S1738" t="s">
        <v>45</v>
      </c>
      <c r="T1738" t="s">
        <v>89</v>
      </c>
      <c r="U1738" t="s">
        <v>4102</v>
      </c>
      <c r="V1738" s="3">
        <v>28.672000000000001</v>
      </c>
      <c r="W1738">
        <v>8</v>
      </c>
      <c r="X1738" s="2">
        <v>0.2</v>
      </c>
      <c r="Y1738" s="13">
        <v>10.393599999999999</v>
      </c>
      <c r="Z1738" s="2">
        <f>Y1738/V1738</f>
        <v>0.36249999999999999</v>
      </c>
    </row>
    <row r="1739" spans="1:26" x14ac:dyDescent="0.25">
      <c r="A1739">
        <v>3547</v>
      </c>
      <c r="B1739" t="s">
        <v>6536</v>
      </c>
      <c r="C1739" s="1">
        <v>43038</v>
      </c>
      <c r="D1739">
        <f>YEAR(C1739)</f>
        <v>2017</v>
      </c>
      <c r="E1739">
        <f>MONTH(C1739)</f>
        <v>10</v>
      </c>
      <c r="F1739" t="str">
        <f>TEXT(Table1[[#This Row],[Order Date]],"mmm")</f>
        <v>Oct</v>
      </c>
      <c r="G1739" t="str">
        <f>TEXT(Table1[[#This Row],[Order Date]],"ddd")</f>
        <v>Mon</v>
      </c>
      <c r="H1739" s="1">
        <v>43040</v>
      </c>
      <c r="I1739" t="s">
        <v>185</v>
      </c>
      <c r="J1739" t="s">
        <v>2276</v>
      </c>
      <c r="K1739" t="s">
        <v>2277</v>
      </c>
      <c r="L1739" t="s">
        <v>101</v>
      </c>
      <c r="M1739" t="s">
        <v>26</v>
      </c>
      <c r="N1739" t="s">
        <v>1448</v>
      </c>
      <c r="O1739" t="s">
        <v>28</v>
      </c>
      <c r="P1739">
        <v>40475</v>
      </c>
      <c r="Q1739" t="s">
        <v>29</v>
      </c>
      <c r="R1739" t="s">
        <v>1771</v>
      </c>
      <c r="S1739" t="s">
        <v>45</v>
      </c>
      <c r="T1739" t="s">
        <v>58</v>
      </c>
      <c r="U1739" t="s">
        <v>1772</v>
      </c>
      <c r="V1739" s="3">
        <v>105.98</v>
      </c>
      <c r="W1739">
        <v>7</v>
      </c>
      <c r="X1739" s="2">
        <v>0</v>
      </c>
      <c r="Y1739" s="13">
        <v>4.2392000000000003</v>
      </c>
      <c r="Z1739" s="2">
        <f>Y1739/V1739</f>
        <v>0.04</v>
      </c>
    </row>
    <row r="1740" spans="1:26" x14ac:dyDescent="0.25">
      <c r="A1740">
        <v>3551</v>
      </c>
      <c r="B1740" t="s">
        <v>6539</v>
      </c>
      <c r="C1740" s="1">
        <v>42458</v>
      </c>
      <c r="D1740">
        <f>YEAR(C1740)</f>
        <v>2016</v>
      </c>
      <c r="E1740">
        <f>MONTH(C1740)</f>
        <v>3</v>
      </c>
      <c r="F1740" t="str">
        <f>TEXT(Table1[[#This Row],[Order Date]],"mmm")</f>
        <v>Mar</v>
      </c>
      <c r="G1740" t="str">
        <f>TEXT(Table1[[#This Row],[Order Date]],"ddd")</f>
        <v>Tue</v>
      </c>
      <c r="H1740" s="1">
        <v>42462</v>
      </c>
      <c r="I1740" t="s">
        <v>22</v>
      </c>
      <c r="J1740" t="s">
        <v>3816</v>
      </c>
      <c r="K1740" t="s">
        <v>3817</v>
      </c>
      <c r="L1740" t="s">
        <v>101</v>
      </c>
      <c r="M1740" t="s">
        <v>26</v>
      </c>
      <c r="N1740" t="s">
        <v>296</v>
      </c>
      <c r="O1740" t="s">
        <v>208</v>
      </c>
      <c r="P1740">
        <v>60653</v>
      </c>
      <c r="Q1740" t="s">
        <v>104</v>
      </c>
      <c r="R1740" t="s">
        <v>4846</v>
      </c>
      <c r="S1740" t="s">
        <v>45</v>
      </c>
      <c r="T1740" t="s">
        <v>89</v>
      </c>
      <c r="U1740" t="s">
        <v>4847</v>
      </c>
      <c r="V1740" s="3">
        <v>45.527999999999999</v>
      </c>
      <c r="W1740">
        <v>3</v>
      </c>
      <c r="X1740" s="2">
        <v>0.2</v>
      </c>
      <c r="Y1740" s="13">
        <v>15.934799999999999</v>
      </c>
      <c r="Z1740" s="2">
        <f>Y1740/V1740</f>
        <v>0.35</v>
      </c>
    </row>
    <row r="1741" spans="1:26" x14ac:dyDescent="0.25">
      <c r="A1741">
        <v>3554</v>
      </c>
      <c r="B1741" t="s">
        <v>6540</v>
      </c>
      <c r="C1741" s="1">
        <v>43062</v>
      </c>
      <c r="D1741">
        <f>YEAR(C1741)</f>
        <v>2017</v>
      </c>
      <c r="E1741">
        <f>MONTH(C1741)</f>
        <v>11</v>
      </c>
      <c r="F1741" t="str">
        <f>TEXT(Table1[[#This Row],[Order Date]],"mmm")</f>
        <v>Nov</v>
      </c>
      <c r="G1741" t="str">
        <f>TEXT(Table1[[#This Row],[Order Date]],"ddd")</f>
        <v>Thu</v>
      </c>
      <c r="H1741" s="1">
        <v>43065</v>
      </c>
      <c r="I1741" t="s">
        <v>22</v>
      </c>
      <c r="J1741" t="s">
        <v>3212</v>
      </c>
      <c r="K1741" t="s">
        <v>3213</v>
      </c>
      <c r="L1741" t="s">
        <v>40</v>
      </c>
      <c r="M1741" t="s">
        <v>26</v>
      </c>
      <c r="N1741" t="s">
        <v>143</v>
      </c>
      <c r="O1741" t="s">
        <v>144</v>
      </c>
      <c r="P1741">
        <v>19120</v>
      </c>
      <c r="Q1741" t="s">
        <v>145</v>
      </c>
      <c r="R1741" t="s">
        <v>1697</v>
      </c>
      <c r="S1741" t="s">
        <v>45</v>
      </c>
      <c r="T1741" t="s">
        <v>74</v>
      </c>
      <c r="U1741" t="s">
        <v>1698</v>
      </c>
      <c r="V1741" s="3">
        <v>7.476</v>
      </c>
      <c r="W1741">
        <v>1</v>
      </c>
      <c r="X1741" s="2">
        <v>0.7</v>
      </c>
      <c r="Y1741" s="13">
        <v>-5.9808000000000003</v>
      </c>
      <c r="Z1741" s="2">
        <f>Y1741/V1741</f>
        <v>-0.8</v>
      </c>
    </row>
    <row r="1742" spans="1:26" x14ac:dyDescent="0.25">
      <c r="A1742">
        <v>3555</v>
      </c>
      <c r="B1742" t="s">
        <v>6541</v>
      </c>
      <c r="C1742" s="1">
        <v>41721</v>
      </c>
      <c r="D1742">
        <f>YEAR(C1742)</f>
        <v>2014</v>
      </c>
      <c r="E1742">
        <f>MONTH(C1742)</f>
        <v>3</v>
      </c>
      <c r="F1742" t="str">
        <f>TEXT(Table1[[#This Row],[Order Date]],"mmm")</f>
        <v>Mar</v>
      </c>
      <c r="G1742" t="str">
        <f>TEXT(Table1[[#This Row],[Order Date]],"ddd")</f>
        <v>Sun</v>
      </c>
      <c r="H1742" s="1">
        <v>41724</v>
      </c>
      <c r="I1742" t="s">
        <v>22</v>
      </c>
      <c r="J1742" t="s">
        <v>232</v>
      </c>
      <c r="K1742" t="s">
        <v>233</v>
      </c>
      <c r="L1742" t="s">
        <v>25</v>
      </c>
      <c r="M1742" t="s">
        <v>26</v>
      </c>
      <c r="N1742" t="s">
        <v>41</v>
      </c>
      <c r="O1742" t="s">
        <v>42</v>
      </c>
      <c r="P1742">
        <v>90036</v>
      </c>
      <c r="Q1742" t="s">
        <v>43</v>
      </c>
      <c r="R1742" t="s">
        <v>2082</v>
      </c>
      <c r="S1742" t="s">
        <v>45</v>
      </c>
      <c r="T1742" t="s">
        <v>58</v>
      </c>
      <c r="U1742" t="s">
        <v>2083</v>
      </c>
      <c r="V1742" s="3">
        <v>330.4</v>
      </c>
      <c r="W1742">
        <v>2</v>
      </c>
      <c r="X1742" s="2">
        <v>0</v>
      </c>
      <c r="Y1742" s="13">
        <v>85.903999999999996</v>
      </c>
      <c r="Z1742" s="2">
        <f>Y1742/V1742</f>
        <v>0.26</v>
      </c>
    </row>
    <row r="1743" spans="1:26" x14ac:dyDescent="0.25">
      <c r="A1743">
        <v>3557</v>
      </c>
      <c r="B1743" t="s">
        <v>6544</v>
      </c>
      <c r="C1743" s="1">
        <v>43070</v>
      </c>
      <c r="D1743">
        <f>YEAR(C1743)</f>
        <v>2017</v>
      </c>
      <c r="E1743">
        <f>MONTH(C1743)</f>
        <v>12</v>
      </c>
      <c r="F1743" t="str">
        <f>TEXT(Table1[[#This Row],[Order Date]],"mmm")</f>
        <v>Dec</v>
      </c>
      <c r="G1743" t="str">
        <f>TEXT(Table1[[#This Row],[Order Date]],"ddd")</f>
        <v>Fri</v>
      </c>
      <c r="H1743" s="1">
        <v>43074</v>
      </c>
      <c r="I1743" t="s">
        <v>49</v>
      </c>
      <c r="J1743" t="s">
        <v>1225</v>
      </c>
      <c r="K1743" t="s">
        <v>1226</v>
      </c>
      <c r="L1743" t="s">
        <v>25</v>
      </c>
      <c r="M1743" t="s">
        <v>26</v>
      </c>
      <c r="N1743" t="s">
        <v>41</v>
      </c>
      <c r="O1743" t="s">
        <v>42</v>
      </c>
      <c r="P1743">
        <v>90008</v>
      </c>
      <c r="Q1743" t="s">
        <v>43</v>
      </c>
      <c r="R1743" t="s">
        <v>3178</v>
      </c>
      <c r="S1743" t="s">
        <v>45</v>
      </c>
      <c r="T1743" t="s">
        <v>89</v>
      </c>
      <c r="U1743" t="s">
        <v>3179</v>
      </c>
      <c r="V1743" s="3">
        <v>45.36</v>
      </c>
      <c r="W1743">
        <v>7</v>
      </c>
      <c r="X1743" s="2">
        <v>0</v>
      </c>
      <c r="Y1743" s="13">
        <v>21.7728</v>
      </c>
      <c r="Z1743" s="2">
        <f>Y1743/V1743</f>
        <v>0.48</v>
      </c>
    </row>
    <row r="1744" spans="1:26" x14ac:dyDescent="0.25">
      <c r="A1744">
        <v>3559</v>
      </c>
      <c r="B1744" t="s">
        <v>6545</v>
      </c>
      <c r="C1744" s="1">
        <v>43046</v>
      </c>
      <c r="D1744">
        <f>YEAR(C1744)</f>
        <v>2017</v>
      </c>
      <c r="E1744">
        <f>MONTH(C1744)</f>
        <v>11</v>
      </c>
      <c r="F1744" t="str">
        <f>TEXT(Table1[[#This Row],[Order Date]],"mmm")</f>
        <v>Nov</v>
      </c>
      <c r="G1744" t="str">
        <f>TEXT(Table1[[#This Row],[Order Date]],"ddd")</f>
        <v>Tue</v>
      </c>
      <c r="H1744" s="1">
        <v>43051</v>
      </c>
      <c r="I1744" t="s">
        <v>49</v>
      </c>
      <c r="J1744" t="s">
        <v>6342</v>
      </c>
      <c r="K1744" t="s">
        <v>6343</v>
      </c>
      <c r="L1744" t="s">
        <v>25</v>
      </c>
      <c r="M1744" t="s">
        <v>26</v>
      </c>
      <c r="N1744" t="s">
        <v>126</v>
      </c>
      <c r="O1744" t="s">
        <v>42</v>
      </c>
      <c r="P1744">
        <v>94122</v>
      </c>
      <c r="Q1744" t="s">
        <v>43</v>
      </c>
      <c r="R1744" t="s">
        <v>5085</v>
      </c>
      <c r="S1744" t="s">
        <v>45</v>
      </c>
      <c r="T1744" t="s">
        <v>74</v>
      </c>
      <c r="U1744" t="s">
        <v>5086</v>
      </c>
      <c r="V1744" s="3">
        <v>21.792000000000002</v>
      </c>
      <c r="W1744">
        <v>4</v>
      </c>
      <c r="X1744" s="2">
        <v>0.2</v>
      </c>
      <c r="Y1744" s="13">
        <v>7.6272000000000002</v>
      </c>
      <c r="Z1744" s="2">
        <f>Y1744/V1744</f>
        <v>0.35</v>
      </c>
    </row>
    <row r="1745" spans="1:26" x14ac:dyDescent="0.25">
      <c r="A1745">
        <v>3561</v>
      </c>
      <c r="B1745" t="s">
        <v>6546</v>
      </c>
      <c r="C1745" s="1">
        <v>42982</v>
      </c>
      <c r="D1745">
        <f>YEAR(C1745)</f>
        <v>2017</v>
      </c>
      <c r="E1745">
        <f>MONTH(C1745)</f>
        <v>9</v>
      </c>
      <c r="F1745" t="str">
        <f>TEXT(Table1[[#This Row],[Order Date]],"mmm")</f>
        <v>Sep</v>
      </c>
      <c r="G1745" t="str">
        <f>TEXT(Table1[[#This Row],[Order Date]],"ddd")</f>
        <v>Mon</v>
      </c>
      <c r="H1745" s="1">
        <v>42987</v>
      </c>
      <c r="I1745" t="s">
        <v>22</v>
      </c>
      <c r="J1745" t="s">
        <v>1677</v>
      </c>
      <c r="K1745" t="s">
        <v>1678</v>
      </c>
      <c r="L1745" t="s">
        <v>25</v>
      </c>
      <c r="M1745" t="s">
        <v>26</v>
      </c>
      <c r="N1745" t="s">
        <v>794</v>
      </c>
      <c r="O1745" t="s">
        <v>491</v>
      </c>
      <c r="P1745">
        <v>44312</v>
      </c>
      <c r="Q1745" t="s">
        <v>145</v>
      </c>
      <c r="R1745" t="s">
        <v>2595</v>
      </c>
      <c r="S1745" t="s">
        <v>45</v>
      </c>
      <c r="T1745" t="s">
        <v>67</v>
      </c>
      <c r="U1745" t="s">
        <v>2596</v>
      </c>
      <c r="V1745" s="3">
        <v>8.2560000000000002</v>
      </c>
      <c r="W1745">
        <v>4</v>
      </c>
      <c r="X1745" s="2">
        <v>0.2</v>
      </c>
      <c r="Y1745" s="13">
        <v>0.61919999999999997</v>
      </c>
      <c r="Z1745" s="2">
        <f>Y1745/V1745</f>
        <v>7.4999999999999997E-2</v>
      </c>
    </row>
    <row r="1746" spans="1:26" x14ac:dyDescent="0.25">
      <c r="A1746">
        <v>3565</v>
      </c>
      <c r="B1746" t="s">
        <v>6549</v>
      </c>
      <c r="C1746" s="1">
        <v>42554</v>
      </c>
      <c r="D1746">
        <f>YEAR(C1746)</f>
        <v>2016</v>
      </c>
      <c r="E1746">
        <f>MONTH(C1746)</f>
        <v>7</v>
      </c>
      <c r="F1746" t="str">
        <f>TEXT(Table1[[#This Row],[Order Date]],"mmm")</f>
        <v>Jul</v>
      </c>
      <c r="G1746" t="str">
        <f>TEXT(Table1[[#This Row],[Order Date]],"ddd")</f>
        <v>Sun</v>
      </c>
      <c r="H1746" s="1">
        <v>42557</v>
      </c>
      <c r="I1746" t="s">
        <v>185</v>
      </c>
      <c r="J1746" t="s">
        <v>1287</v>
      </c>
      <c r="K1746" t="s">
        <v>1288</v>
      </c>
      <c r="L1746" t="s">
        <v>25</v>
      </c>
      <c r="M1746" t="s">
        <v>26</v>
      </c>
      <c r="N1746" t="s">
        <v>41</v>
      </c>
      <c r="O1746" t="s">
        <v>42</v>
      </c>
      <c r="P1746">
        <v>90049</v>
      </c>
      <c r="Q1746" t="s">
        <v>43</v>
      </c>
      <c r="R1746" t="s">
        <v>6550</v>
      </c>
      <c r="S1746" t="s">
        <v>45</v>
      </c>
      <c r="T1746" t="s">
        <v>89</v>
      </c>
      <c r="U1746" t="s">
        <v>6551</v>
      </c>
      <c r="V1746" s="3">
        <v>12.96</v>
      </c>
      <c r="W1746">
        <v>2</v>
      </c>
      <c r="X1746" s="2">
        <v>0</v>
      </c>
      <c r="Y1746" s="13">
        <v>6.2207999999999997</v>
      </c>
      <c r="Z1746" s="2">
        <f>Y1746/V1746</f>
        <v>0.47999999999999993</v>
      </c>
    </row>
    <row r="1747" spans="1:26" x14ac:dyDescent="0.25">
      <c r="A1747">
        <v>3567</v>
      </c>
      <c r="B1747" t="s">
        <v>6552</v>
      </c>
      <c r="C1747" s="1">
        <v>42985</v>
      </c>
      <c r="D1747">
        <f>YEAR(C1747)</f>
        <v>2017</v>
      </c>
      <c r="E1747">
        <f>MONTH(C1747)</f>
        <v>9</v>
      </c>
      <c r="F1747" t="str">
        <f>TEXT(Table1[[#This Row],[Order Date]],"mmm")</f>
        <v>Sep</v>
      </c>
      <c r="G1747" t="str">
        <f>TEXT(Table1[[#This Row],[Order Date]],"ddd")</f>
        <v>Thu</v>
      </c>
      <c r="H1747" s="1">
        <v>42992</v>
      </c>
      <c r="I1747" t="s">
        <v>49</v>
      </c>
      <c r="J1747" t="s">
        <v>3018</v>
      </c>
      <c r="K1747" t="s">
        <v>3019</v>
      </c>
      <c r="L1747" t="s">
        <v>101</v>
      </c>
      <c r="M1747" t="s">
        <v>26</v>
      </c>
      <c r="N1747" t="s">
        <v>589</v>
      </c>
      <c r="O1747" t="s">
        <v>590</v>
      </c>
      <c r="P1747">
        <v>64055</v>
      </c>
      <c r="Q1747" t="s">
        <v>104</v>
      </c>
      <c r="R1747" t="s">
        <v>509</v>
      </c>
      <c r="S1747" t="s">
        <v>45</v>
      </c>
      <c r="T1747" t="s">
        <v>74</v>
      </c>
      <c r="U1747" t="s">
        <v>510</v>
      </c>
      <c r="V1747" s="3">
        <v>1577.94</v>
      </c>
      <c r="W1747">
        <v>3</v>
      </c>
      <c r="X1747" s="2">
        <v>0</v>
      </c>
      <c r="Y1747" s="13">
        <v>757.41120000000001</v>
      </c>
      <c r="Z1747" s="2">
        <f>Y1747/V1747</f>
        <v>0.48</v>
      </c>
    </row>
    <row r="1748" spans="1:26" x14ac:dyDescent="0.25">
      <c r="A1748">
        <v>3568</v>
      </c>
      <c r="B1748" t="s">
        <v>6553</v>
      </c>
      <c r="C1748" s="1">
        <v>42622</v>
      </c>
      <c r="D1748">
        <f>YEAR(C1748)</f>
        <v>2016</v>
      </c>
      <c r="E1748">
        <f>MONTH(C1748)</f>
        <v>9</v>
      </c>
      <c r="F1748" t="str">
        <f>TEXT(Table1[[#This Row],[Order Date]],"mmm")</f>
        <v>Sep</v>
      </c>
      <c r="G1748" t="str">
        <f>TEXT(Table1[[#This Row],[Order Date]],"ddd")</f>
        <v>Fri</v>
      </c>
      <c r="H1748" s="1">
        <v>42627</v>
      </c>
      <c r="I1748" t="s">
        <v>22</v>
      </c>
      <c r="J1748" t="s">
        <v>5461</v>
      </c>
      <c r="K1748" t="s">
        <v>5462</v>
      </c>
      <c r="L1748" t="s">
        <v>101</v>
      </c>
      <c r="M1748" t="s">
        <v>26</v>
      </c>
      <c r="N1748" t="s">
        <v>808</v>
      </c>
      <c r="O1748" t="s">
        <v>103</v>
      </c>
      <c r="P1748">
        <v>75220</v>
      </c>
      <c r="Q1748" t="s">
        <v>104</v>
      </c>
      <c r="R1748" t="s">
        <v>5871</v>
      </c>
      <c r="S1748" t="s">
        <v>31</v>
      </c>
      <c r="T1748" t="s">
        <v>64</v>
      </c>
      <c r="U1748" t="s">
        <v>5872</v>
      </c>
      <c r="V1748" s="3">
        <v>15.007999999999999</v>
      </c>
      <c r="W1748">
        <v>4</v>
      </c>
      <c r="X1748" s="2">
        <v>0.6</v>
      </c>
      <c r="Y1748" s="13">
        <v>-12.006399999999999</v>
      </c>
      <c r="Z1748" s="2">
        <f>Y1748/V1748</f>
        <v>-0.8</v>
      </c>
    </row>
    <row r="1749" spans="1:26" x14ac:dyDescent="0.25">
      <c r="A1749">
        <v>3569</v>
      </c>
      <c r="B1749" t="s">
        <v>6554</v>
      </c>
      <c r="C1749" s="1">
        <v>42919</v>
      </c>
      <c r="D1749">
        <f>YEAR(C1749)</f>
        <v>2017</v>
      </c>
      <c r="E1749">
        <f>MONTH(C1749)</f>
        <v>7</v>
      </c>
      <c r="F1749" t="str">
        <f>TEXT(Table1[[#This Row],[Order Date]],"mmm")</f>
        <v>Jul</v>
      </c>
      <c r="G1749" t="str">
        <f>TEXT(Table1[[#This Row],[Order Date]],"ddd")</f>
        <v>Mon</v>
      </c>
      <c r="H1749" s="1">
        <v>42919</v>
      </c>
      <c r="I1749" t="s">
        <v>1276</v>
      </c>
      <c r="J1749" t="s">
        <v>714</v>
      </c>
      <c r="K1749" t="s">
        <v>715</v>
      </c>
      <c r="L1749" t="s">
        <v>101</v>
      </c>
      <c r="M1749" t="s">
        <v>26</v>
      </c>
      <c r="N1749" t="s">
        <v>94</v>
      </c>
      <c r="O1749" t="s">
        <v>95</v>
      </c>
      <c r="P1749">
        <v>98105</v>
      </c>
      <c r="Q1749" t="s">
        <v>43</v>
      </c>
      <c r="R1749" t="s">
        <v>1010</v>
      </c>
      <c r="S1749" t="s">
        <v>70</v>
      </c>
      <c r="T1749" t="s">
        <v>158</v>
      </c>
      <c r="U1749" t="s">
        <v>1011</v>
      </c>
      <c r="V1749" s="3">
        <v>59.98</v>
      </c>
      <c r="W1749">
        <v>2</v>
      </c>
      <c r="X1749" s="2">
        <v>0</v>
      </c>
      <c r="Y1749" s="13">
        <v>26.391200000000001</v>
      </c>
      <c r="Z1749" s="2">
        <f>Y1749/V1749</f>
        <v>0.44000000000000006</v>
      </c>
    </row>
    <row r="1750" spans="1:26" x14ac:dyDescent="0.25">
      <c r="A1750">
        <v>3573</v>
      </c>
      <c r="B1750" t="s">
        <v>6555</v>
      </c>
      <c r="C1750" s="1">
        <v>42915</v>
      </c>
      <c r="D1750">
        <f>YEAR(C1750)</f>
        <v>2017</v>
      </c>
      <c r="E1750">
        <f>MONTH(C1750)</f>
        <v>6</v>
      </c>
      <c r="F1750" t="str">
        <f>TEXT(Table1[[#This Row],[Order Date]],"mmm")</f>
        <v>Jun</v>
      </c>
      <c r="G1750" t="str">
        <f>TEXT(Table1[[#This Row],[Order Date]],"ddd")</f>
        <v>Thu</v>
      </c>
      <c r="H1750" s="1">
        <v>42920</v>
      </c>
      <c r="I1750" t="s">
        <v>49</v>
      </c>
      <c r="J1750" t="s">
        <v>6556</v>
      </c>
      <c r="K1750" t="s">
        <v>6557</v>
      </c>
      <c r="L1750" t="s">
        <v>40</v>
      </c>
      <c r="M1750" t="s">
        <v>26</v>
      </c>
      <c r="N1750" t="s">
        <v>4886</v>
      </c>
      <c r="O1750" t="s">
        <v>103</v>
      </c>
      <c r="P1750">
        <v>75150</v>
      </c>
      <c r="Q1750" t="s">
        <v>104</v>
      </c>
      <c r="R1750" t="s">
        <v>2481</v>
      </c>
      <c r="S1750" t="s">
        <v>45</v>
      </c>
      <c r="T1750" t="s">
        <v>89</v>
      </c>
      <c r="U1750" t="s">
        <v>2482</v>
      </c>
      <c r="V1750" s="3">
        <v>5.1840000000000002</v>
      </c>
      <c r="W1750">
        <v>1</v>
      </c>
      <c r="X1750" s="2">
        <v>0.2</v>
      </c>
      <c r="Y1750" s="13">
        <v>1.8144</v>
      </c>
      <c r="Z1750" s="2">
        <f>Y1750/V1750</f>
        <v>0.35</v>
      </c>
    </row>
    <row r="1751" spans="1:26" x14ac:dyDescent="0.25">
      <c r="A1751">
        <v>3574</v>
      </c>
      <c r="B1751" t="s">
        <v>6558</v>
      </c>
      <c r="C1751" s="1">
        <v>42954</v>
      </c>
      <c r="D1751">
        <f>YEAR(C1751)</f>
        <v>2017</v>
      </c>
      <c r="E1751">
        <f>MONTH(C1751)</f>
        <v>8</v>
      </c>
      <c r="F1751" t="str">
        <f>TEXT(Table1[[#This Row],[Order Date]],"mmm")</f>
        <v>Aug</v>
      </c>
      <c r="G1751" t="str">
        <f>TEXT(Table1[[#This Row],[Order Date]],"ddd")</f>
        <v>Mon</v>
      </c>
      <c r="H1751" s="1">
        <v>42959</v>
      </c>
      <c r="I1751" t="s">
        <v>49</v>
      </c>
      <c r="J1751" t="s">
        <v>4349</v>
      </c>
      <c r="K1751" t="s">
        <v>4350</v>
      </c>
      <c r="L1751" t="s">
        <v>25</v>
      </c>
      <c r="M1751" t="s">
        <v>26</v>
      </c>
      <c r="N1751" t="s">
        <v>1159</v>
      </c>
      <c r="O1751" t="s">
        <v>264</v>
      </c>
      <c r="P1751">
        <v>11561</v>
      </c>
      <c r="Q1751" t="s">
        <v>145</v>
      </c>
      <c r="R1751" t="s">
        <v>990</v>
      </c>
      <c r="S1751" t="s">
        <v>45</v>
      </c>
      <c r="T1751" t="s">
        <v>67</v>
      </c>
      <c r="U1751" t="s">
        <v>991</v>
      </c>
      <c r="V1751" s="3">
        <v>11.68</v>
      </c>
      <c r="W1751">
        <v>2</v>
      </c>
      <c r="X1751" s="2">
        <v>0</v>
      </c>
      <c r="Y1751" s="13">
        <v>5.4896000000000003</v>
      </c>
      <c r="Z1751" s="2">
        <f>Y1751/V1751</f>
        <v>0.47000000000000003</v>
      </c>
    </row>
    <row r="1752" spans="1:26" x14ac:dyDescent="0.25">
      <c r="A1752">
        <v>3576</v>
      </c>
      <c r="B1752" t="s">
        <v>6560</v>
      </c>
      <c r="C1752" s="1">
        <v>42082</v>
      </c>
      <c r="D1752">
        <f>YEAR(C1752)</f>
        <v>2015</v>
      </c>
      <c r="E1752">
        <f>MONTH(C1752)</f>
        <v>3</v>
      </c>
      <c r="F1752" t="str">
        <f>TEXT(Table1[[#This Row],[Order Date]],"mmm")</f>
        <v>Mar</v>
      </c>
      <c r="G1752" t="str">
        <f>TEXT(Table1[[#This Row],[Order Date]],"ddd")</f>
        <v>Thu</v>
      </c>
      <c r="H1752" s="1">
        <v>42087</v>
      </c>
      <c r="I1752" t="s">
        <v>49</v>
      </c>
      <c r="J1752" t="s">
        <v>3450</v>
      </c>
      <c r="K1752" t="s">
        <v>3451</v>
      </c>
      <c r="L1752" t="s">
        <v>25</v>
      </c>
      <c r="M1752" t="s">
        <v>26</v>
      </c>
      <c r="N1752" t="s">
        <v>6561</v>
      </c>
      <c r="O1752" t="s">
        <v>53</v>
      </c>
      <c r="P1752">
        <v>33161</v>
      </c>
      <c r="Q1752" t="s">
        <v>29</v>
      </c>
      <c r="R1752" t="s">
        <v>2557</v>
      </c>
      <c r="S1752" t="s">
        <v>45</v>
      </c>
      <c r="T1752" t="s">
        <v>89</v>
      </c>
      <c r="U1752" t="s">
        <v>2558</v>
      </c>
      <c r="V1752" s="3">
        <v>14.496</v>
      </c>
      <c r="W1752">
        <v>3</v>
      </c>
      <c r="X1752" s="2">
        <v>0.2</v>
      </c>
      <c r="Y1752" s="13">
        <v>4.8924000000000003</v>
      </c>
      <c r="Z1752" s="2">
        <f>Y1752/V1752</f>
        <v>0.33750000000000002</v>
      </c>
    </row>
    <row r="1753" spans="1:26" x14ac:dyDescent="0.25">
      <c r="A1753">
        <v>3577</v>
      </c>
      <c r="B1753" t="s">
        <v>6562</v>
      </c>
      <c r="C1753" s="1">
        <v>42528</v>
      </c>
      <c r="D1753">
        <f>YEAR(C1753)</f>
        <v>2016</v>
      </c>
      <c r="E1753">
        <f>MONTH(C1753)</f>
        <v>6</v>
      </c>
      <c r="F1753" t="str">
        <f>TEXT(Table1[[#This Row],[Order Date]],"mmm")</f>
        <v>Jun</v>
      </c>
      <c r="G1753" t="str">
        <f>TEXT(Table1[[#This Row],[Order Date]],"ddd")</f>
        <v>Tue</v>
      </c>
      <c r="H1753" s="1">
        <v>42532</v>
      </c>
      <c r="I1753" t="s">
        <v>49</v>
      </c>
      <c r="J1753" t="s">
        <v>744</v>
      </c>
      <c r="K1753" t="s">
        <v>745</v>
      </c>
      <c r="L1753" t="s">
        <v>101</v>
      </c>
      <c r="M1753" t="s">
        <v>26</v>
      </c>
      <c r="N1753" t="s">
        <v>5796</v>
      </c>
      <c r="O1753" t="s">
        <v>42</v>
      </c>
      <c r="P1753">
        <v>93309</v>
      </c>
      <c r="Q1753" t="s">
        <v>43</v>
      </c>
      <c r="R1753" t="s">
        <v>2177</v>
      </c>
      <c r="S1753" t="s">
        <v>45</v>
      </c>
      <c r="T1753" t="s">
        <v>74</v>
      </c>
      <c r="U1753" t="s">
        <v>2178</v>
      </c>
      <c r="V1753" s="3">
        <v>4.7839999999999998</v>
      </c>
      <c r="W1753">
        <v>1</v>
      </c>
      <c r="X1753" s="2">
        <v>0.2</v>
      </c>
      <c r="Y1753" s="13">
        <v>1.5548</v>
      </c>
      <c r="Z1753" s="2">
        <f>Y1753/V1753</f>
        <v>0.32500000000000001</v>
      </c>
    </row>
    <row r="1754" spans="1:26" x14ac:dyDescent="0.25">
      <c r="A1754">
        <v>3579</v>
      </c>
      <c r="B1754" t="s">
        <v>6563</v>
      </c>
      <c r="C1754" s="1">
        <v>42576</v>
      </c>
      <c r="D1754">
        <f>YEAR(C1754)</f>
        <v>2016</v>
      </c>
      <c r="E1754">
        <f>MONTH(C1754)</f>
        <v>7</v>
      </c>
      <c r="F1754" t="str">
        <f>TEXT(Table1[[#This Row],[Order Date]],"mmm")</f>
        <v>Jul</v>
      </c>
      <c r="G1754" t="str">
        <f>TEXT(Table1[[#This Row],[Order Date]],"ddd")</f>
        <v>Mon</v>
      </c>
      <c r="H1754" s="1">
        <v>42580</v>
      </c>
      <c r="I1754" t="s">
        <v>49</v>
      </c>
      <c r="J1754" t="s">
        <v>2940</v>
      </c>
      <c r="K1754" t="s">
        <v>2941</v>
      </c>
      <c r="L1754" t="s">
        <v>25</v>
      </c>
      <c r="M1754" t="s">
        <v>26</v>
      </c>
      <c r="N1754" t="s">
        <v>321</v>
      </c>
      <c r="O1754" t="s">
        <v>1470</v>
      </c>
      <c r="P1754">
        <v>39212</v>
      </c>
      <c r="Q1754" t="s">
        <v>29</v>
      </c>
      <c r="R1754" t="s">
        <v>6564</v>
      </c>
      <c r="S1754" t="s">
        <v>45</v>
      </c>
      <c r="T1754" t="s">
        <v>58</v>
      </c>
      <c r="U1754" t="s">
        <v>6565</v>
      </c>
      <c r="V1754" s="3">
        <v>7.89</v>
      </c>
      <c r="W1754">
        <v>1</v>
      </c>
      <c r="X1754" s="2">
        <v>0</v>
      </c>
      <c r="Y1754" s="13">
        <v>0.31559999999999999</v>
      </c>
      <c r="Z1754" s="2">
        <f>Y1754/V1754</f>
        <v>0.04</v>
      </c>
    </row>
    <row r="1755" spans="1:26" x14ac:dyDescent="0.25">
      <c r="A1755">
        <v>3582</v>
      </c>
      <c r="B1755" t="s">
        <v>6566</v>
      </c>
      <c r="C1755" s="1">
        <v>43009</v>
      </c>
      <c r="D1755">
        <f>YEAR(C1755)</f>
        <v>2017</v>
      </c>
      <c r="E1755">
        <f>MONTH(C1755)</f>
        <v>10</v>
      </c>
      <c r="F1755" t="str">
        <f>TEXT(Table1[[#This Row],[Order Date]],"mmm")</f>
        <v>Oct</v>
      </c>
      <c r="G1755" t="str">
        <f>TEXT(Table1[[#This Row],[Order Date]],"ddd")</f>
        <v>Sun</v>
      </c>
      <c r="H1755" s="1">
        <v>43015</v>
      </c>
      <c r="I1755" t="s">
        <v>49</v>
      </c>
      <c r="J1755" t="s">
        <v>501</v>
      </c>
      <c r="K1755" t="s">
        <v>502</v>
      </c>
      <c r="L1755" t="s">
        <v>25</v>
      </c>
      <c r="M1755" t="s">
        <v>26</v>
      </c>
      <c r="N1755" t="s">
        <v>134</v>
      </c>
      <c r="O1755" t="s">
        <v>135</v>
      </c>
      <c r="P1755">
        <v>68025</v>
      </c>
      <c r="Q1755" t="s">
        <v>104</v>
      </c>
      <c r="R1755" t="s">
        <v>3484</v>
      </c>
      <c r="S1755" t="s">
        <v>45</v>
      </c>
      <c r="T1755" t="s">
        <v>89</v>
      </c>
      <c r="U1755" t="s">
        <v>3485</v>
      </c>
      <c r="V1755" s="3">
        <v>104.85</v>
      </c>
      <c r="W1755">
        <v>1</v>
      </c>
      <c r="X1755" s="2">
        <v>0</v>
      </c>
      <c r="Y1755" s="13">
        <v>50.328000000000003</v>
      </c>
      <c r="Z1755" s="2">
        <f>Y1755/V1755</f>
        <v>0.48000000000000004</v>
      </c>
    </row>
    <row r="1756" spans="1:26" x14ac:dyDescent="0.25">
      <c r="A1756">
        <v>3583</v>
      </c>
      <c r="B1756" t="s">
        <v>6567</v>
      </c>
      <c r="C1756" s="1">
        <v>42348</v>
      </c>
      <c r="D1756">
        <f>YEAR(C1756)</f>
        <v>2015</v>
      </c>
      <c r="E1756">
        <f>MONTH(C1756)</f>
        <v>12</v>
      </c>
      <c r="F1756" t="str">
        <f>TEXT(Table1[[#This Row],[Order Date]],"mmm")</f>
        <v>Dec</v>
      </c>
      <c r="G1756" t="str">
        <f>TEXT(Table1[[#This Row],[Order Date]],"ddd")</f>
        <v>Thu</v>
      </c>
      <c r="H1756" s="1">
        <v>42354</v>
      </c>
      <c r="I1756" t="s">
        <v>49</v>
      </c>
      <c r="J1756" t="s">
        <v>3840</v>
      </c>
      <c r="K1756" t="s">
        <v>3841</v>
      </c>
      <c r="L1756" t="s">
        <v>40</v>
      </c>
      <c r="M1756" t="s">
        <v>26</v>
      </c>
      <c r="N1756" t="s">
        <v>321</v>
      </c>
      <c r="O1756" t="s">
        <v>235</v>
      </c>
      <c r="P1756">
        <v>49201</v>
      </c>
      <c r="Q1756" t="s">
        <v>104</v>
      </c>
      <c r="R1756" t="s">
        <v>565</v>
      </c>
      <c r="S1756" t="s">
        <v>45</v>
      </c>
      <c r="T1756" t="s">
        <v>67</v>
      </c>
      <c r="U1756" t="s">
        <v>6568</v>
      </c>
      <c r="V1756" s="3">
        <v>3.9</v>
      </c>
      <c r="W1756">
        <v>2</v>
      </c>
      <c r="X1756" s="2">
        <v>0</v>
      </c>
      <c r="Y1756" s="13">
        <v>1.5209999999999999</v>
      </c>
      <c r="Z1756" s="2">
        <f>Y1756/V1756</f>
        <v>0.38999999999999996</v>
      </c>
    </row>
    <row r="1757" spans="1:26" x14ac:dyDescent="0.25">
      <c r="A1757">
        <v>3587</v>
      </c>
      <c r="B1757" t="s">
        <v>6569</v>
      </c>
      <c r="C1757" s="1">
        <v>42981</v>
      </c>
      <c r="D1757">
        <f>YEAR(C1757)</f>
        <v>2017</v>
      </c>
      <c r="E1757">
        <f>MONTH(C1757)</f>
        <v>9</v>
      </c>
      <c r="F1757" t="str">
        <f>TEXT(Table1[[#This Row],[Order Date]],"mmm")</f>
        <v>Sep</v>
      </c>
      <c r="G1757" t="str">
        <f>TEXT(Table1[[#This Row],[Order Date]],"ddd")</f>
        <v>Sun</v>
      </c>
      <c r="H1757" s="1">
        <v>42986</v>
      </c>
      <c r="I1757" t="s">
        <v>49</v>
      </c>
      <c r="J1757" t="s">
        <v>5580</v>
      </c>
      <c r="K1757" t="s">
        <v>5581</v>
      </c>
      <c r="L1757" t="s">
        <v>40</v>
      </c>
      <c r="M1757" t="s">
        <v>26</v>
      </c>
      <c r="N1757" t="s">
        <v>126</v>
      </c>
      <c r="O1757" t="s">
        <v>42</v>
      </c>
      <c r="P1757">
        <v>94122</v>
      </c>
      <c r="Q1757" t="s">
        <v>43</v>
      </c>
      <c r="R1757" t="s">
        <v>359</v>
      </c>
      <c r="S1757" t="s">
        <v>45</v>
      </c>
      <c r="T1757" t="s">
        <v>67</v>
      </c>
      <c r="U1757" t="s">
        <v>360</v>
      </c>
      <c r="V1757" s="3">
        <v>5.96</v>
      </c>
      <c r="W1757">
        <v>2</v>
      </c>
      <c r="X1757" s="2">
        <v>0</v>
      </c>
      <c r="Y1757" s="13">
        <v>1.6688000000000001</v>
      </c>
      <c r="Z1757" s="2">
        <f>Y1757/V1757</f>
        <v>0.28000000000000003</v>
      </c>
    </row>
    <row r="1758" spans="1:26" x14ac:dyDescent="0.25">
      <c r="A1758">
        <v>3588</v>
      </c>
      <c r="B1758" t="s">
        <v>6570</v>
      </c>
      <c r="C1758" s="1">
        <v>43002</v>
      </c>
      <c r="D1758">
        <f>YEAR(C1758)</f>
        <v>2017</v>
      </c>
      <c r="E1758">
        <f>MONTH(C1758)</f>
        <v>9</v>
      </c>
      <c r="F1758" t="str">
        <f>TEXT(Table1[[#This Row],[Order Date]],"mmm")</f>
        <v>Sep</v>
      </c>
      <c r="G1758" t="str">
        <f>TEXT(Table1[[#This Row],[Order Date]],"ddd")</f>
        <v>Sun</v>
      </c>
      <c r="H1758" s="1">
        <v>43006</v>
      </c>
      <c r="I1758" t="s">
        <v>49</v>
      </c>
      <c r="J1758" t="s">
        <v>3418</v>
      </c>
      <c r="K1758" t="s">
        <v>3419</v>
      </c>
      <c r="L1758" t="s">
        <v>101</v>
      </c>
      <c r="M1758" t="s">
        <v>26</v>
      </c>
      <c r="N1758" t="s">
        <v>2434</v>
      </c>
      <c r="O1758" t="s">
        <v>491</v>
      </c>
      <c r="P1758">
        <v>43130</v>
      </c>
      <c r="Q1758" t="s">
        <v>145</v>
      </c>
      <c r="R1758" t="s">
        <v>4481</v>
      </c>
      <c r="S1758" t="s">
        <v>70</v>
      </c>
      <c r="T1758" t="s">
        <v>71</v>
      </c>
      <c r="U1758" t="s">
        <v>4482</v>
      </c>
      <c r="V1758" s="3">
        <v>1169.694</v>
      </c>
      <c r="W1758">
        <v>3</v>
      </c>
      <c r="X1758" s="2">
        <v>0.4</v>
      </c>
      <c r="Y1758" s="13">
        <v>-253.43369999999999</v>
      </c>
      <c r="Z1758" s="2">
        <f>Y1758/V1758</f>
        <v>-0.21666666666666667</v>
      </c>
    </row>
    <row r="1759" spans="1:26" x14ac:dyDescent="0.25">
      <c r="A1759">
        <v>3589</v>
      </c>
      <c r="B1759" t="s">
        <v>6571</v>
      </c>
      <c r="C1759" s="1">
        <v>43088</v>
      </c>
      <c r="D1759">
        <f>YEAR(C1759)</f>
        <v>2017</v>
      </c>
      <c r="E1759">
        <f>MONTH(C1759)</f>
        <v>12</v>
      </c>
      <c r="F1759" t="str">
        <f>TEXT(Table1[[#This Row],[Order Date]],"mmm")</f>
        <v>Dec</v>
      </c>
      <c r="G1759" t="str">
        <f>TEXT(Table1[[#This Row],[Order Date]],"ddd")</f>
        <v>Tue</v>
      </c>
      <c r="H1759" s="1">
        <v>43090</v>
      </c>
      <c r="I1759" t="s">
        <v>185</v>
      </c>
      <c r="J1759" t="s">
        <v>4597</v>
      </c>
      <c r="K1759" t="s">
        <v>4598</v>
      </c>
      <c r="L1759" t="s">
        <v>25</v>
      </c>
      <c r="M1759" t="s">
        <v>26</v>
      </c>
      <c r="N1759" t="s">
        <v>4165</v>
      </c>
      <c r="O1759" t="s">
        <v>729</v>
      </c>
      <c r="P1759">
        <v>70506</v>
      </c>
      <c r="Q1759" t="s">
        <v>29</v>
      </c>
      <c r="R1759" t="s">
        <v>1773</v>
      </c>
      <c r="S1759" t="s">
        <v>45</v>
      </c>
      <c r="T1759" t="s">
        <v>572</v>
      </c>
      <c r="U1759" t="s">
        <v>1774</v>
      </c>
      <c r="V1759" s="3">
        <v>1665.62</v>
      </c>
      <c r="W1759">
        <v>2</v>
      </c>
      <c r="X1759" s="2">
        <v>0</v>
      </c>
      <c r="Y1759" s="13">
        <v>33.312399999999997</v>
      </c>
      <c r="Z1759" s="2">
        <f>Y1759/V1759</f>
        <v>0.02</v>
      </c>
    </row>
    <row r="1760" spans="1:26" x14ac:dyDescent="0.25">
      <c r="A1760">
        <v>3592</v>
      </c>
      <c r="B1760" t="s">
        <v>6572</v>
      </c>
      <c r="C1760" s="1">
        <v>41986</v>
      </c>
      <c r="D1760">
        <f>YEAR(C1760)</f>
        <v>2014</v>
      </c>
      <c r="E1760">
        <f>MONTH(C1760)</f>
        <v>12</v>
      </c>
      <c r="F1760" t="str">
        <f>TEXT(Table1[[#This Row],[Order Date]],"mmm")</f>
        <v>Dec</v>
      </c>
      <c r="G1760" t="str">
        <f>TEXT(Table1[[#This Row],[Order Date]],"ddd")</f>
        <v>Sat</v>
      </c>
      <c r="H1760" s="1">
        <v>41988</v>
      </c>
      <c r="I1760" t="s">
        <v>22</v>
      </c>
      <c r="J1760" t="s">
        <v>2193</v>
      </c>
      <c r="K1760" t="s">
        <v>2194</v>
      </c>
      <c r="L1760" t="s">
        <v>25</v>
      </c>
      <c r="M1760" t="s">
        <v>26</v>
      </c>
      <c r="N1760" t="s">
        <v>181</v>
      </c>
      <c r="O1760" t="s">
        <v>103</v>
      </c>
      <c r="P1760">
        <v>77070</v>
      </c>
      <c r="Q1760" t="s">
        <v>104</v>
      </c>
      <c r="R1760" t="s">
        <v>1916</v>
      </c>
      <c r="S1760" t="s">
        <v>45</v>
      </c>
      <c r="T1760" t="s">
        <v>572</v>
      </c>
      <c r="U1760" t="s">
        <v>1917</v>
      </c>
      <c r="V1760" s="3">
        <v>2.92</v>
      </c>
      <c r="W1760">
        <v>1</v>
      </c>
      <c r="X1760" s="2">
        <v>0.2</v>
      </c>
      <c r="Y1760" s="13">
        <v>0.36499999999999999</v>
      </c>
      <c r="Z1760" s="2">
        <f>Y1760/V1760</f>
        <v>0.125</v>
      </c>
    </row>
    <row r="1761" spans="1:26" x14ac:dyDescent="0.25">
      <c r="A1761">
        <v>3593</v>
      </c>
      <c r="B1761" t="s">
        <v>6573</v>
      </c>
      <c r="C1761" s="1">
        <v>42709</v>
      </c>
      <c r="D1761">
        <f>YEAR(C1761)</f>
        <v>2016</v>
      </c>
      <c r="E1761">
        <f>MONTH(C1761)</f>
        <v>12</v>
      </c>
      <c r="F1761" t="str">
        <f>TEXT(Table1[[#This Row],[Order Date]],"mmm")</f>
        <v>Dec</v>
      </c>
      <c r="G1761" t="str">
        <f>TEXT(Table1[[#This Row],[Order Date]],"ddd")</f>
        <v>Mon</v>
      </c>
      <c r="H1761" s="1">
        <v>42711</v>
      </c>
      <c r="I1761" t="s">
        <v>22</v>
      </c>
      <c r="J1761" t="s">
        <v>4158</v>
      </c>
      <c r="K1761" t="s">
        <v>4159</v>
      </c>
      <c r="L1761" t="s">
        <v>25</v>
      </c>
      <c r="M1761" t="s">
        <v>26</v>
      </c>
      <c r="N1761" t="s">
        <v>263</v>
      </c>
      <c r="O1761" t="s">
        <v>264</v>
      </c>
      <c r="P1761">
        <v>10024</v>
      </c>
      <c r="Q1761" t="s">
        <v>145</v>
      </c>
      <c r="R1761" t="s">
        <v>5932</v>
      </c>
      <c r="S1761" t="s">
        <v>45</v>
      </c>
      <c r="T1761" t="s">
        <v>58</v>
      </c>
      <c r="U1761" t="s">
        <v>5933</v>
      </c>
      <c r="V1761" s="3">
        <v>465.18</v>
      </c>
      <c r="W1761">
        <v>3</v>
      </c>
      <c r="X1761" s="2">
        <v>0</v>
      </c>
      <c r="Y1761" s="13">
        <v>120.9468</v>
      </c>
      <c r="Z1761" s="2">
        <f>Y1761/V1761</f>
        <v>0.26</v>
      </c>
    </row>
    <row r="1762" spans="1:26" x14ac:dyDescent="0.25">
      <c r="A1762">
        <v>3594</v>
      </c>
      <c r="B1762" t="s">
        <v>6574</v>
      </c>
      <c r="C1762" s="1">
        <v>42624</v>
      </c>
      <c r="D1762">
        <f>YEAR(C1762)</f>
        <v>2016</v>
      </c>
      <c r="E1762">
        <f>MONTH(C1762)</f>
        <v>9</v>
      </c>
      <c r="F1762" t="str">
        <f>TEXT(Table1[[#This Row],[Order Date]],"mmm")</f>
        <v>Sep</v>
      </c>
      <c r="G1762" t="str">
        <f>TEXT(Table1[[#This Row],[Order Date]],"ddd")</f>
        <v>Sun</v>
      </c>
      <c r="H1762" s="1">
        <v>42630</v>
      </c>
      <c r="I1762" t="s">
        <v>49</v>
      </c>
      <c r="J1762" t="s">
        <v>1058</v>
      </c>
      <c r="K1762" t="s">
        <v>1059</v>
      </c>
      <c r="L1762" t="s">
        <v>101</v>
      </c>
      <c r="M1762" t="s">
        <v>26</v>
      </c>
      <c r="N1762" t="s">
        <v>2785</v>
      </c>
      <c r="O1762" t="s">
        <v>491</v>
      </c>
      <c r="P1762">
        <v>43615</v>
      </c>
      <c r="Q1762" t="s">
        <v>145</v>
      </c>
      <c r="R1762" t="s">
        <v>1697</v>
      </c>
      <c r="S1762" t="s">
        <v>45</v>
      </c>
      <c r="T1762" t="s">
        <v>74</v>
      </c>
      <c r="U1762" t="s">
        <v>1698</v>
      </c>
      <c r="V1762" s="3">
        <v>22.428000000000001</v>
      </c>
      <c r="W1762">
        <v>3</v>
      </c>
      <c r="X1762" s="2">
        <v>0.7</v>
      </c>
      <c r="Y1762" s="13">
        <v>-17.942399999999999</v>
      </c>
      <c r="Z1762" s="2">
        <f>Y1762/V1762</f>
        <v>-0.79999999999999993</v>
      </c>
    </row>
    <row r="1763" spans="1:26" x14ac:dyDescent="0.25">
      <c r="A1763">
        <v>3596</v>
      </c>
      <c r="B1763" t="s">
        <v>6575</v>
      </c>
      <c r="C1763" s="1">
        <v>43078</v>
      </c>
      <c r="D1763">
        <f>YEAR(C1763)</f>
        <v>2017</v>
      </c>
      <c r="E1763">
        <f>MONTH(C1763)</f>
        <v>12</v>
      </c>
      <c r="F1763" t="str">
        <f>TEXT(Table1[[#This Row],[Order Date]],"mmm")</f>
        <v>Dec</v>
      </c>
      <c r="G1763" t="str">
        <f>TEXT(Table1[[#This Row],[Order Date]],"ddd")</f>
        <v>Sat</v>
      </c>
      <c r="H1763" s="1">
        <v>43084</v>
      </c>
      <c r="I1763" t="s">
        <v>49</v>
      </c>
      <c r="J1763" t="s">
        <v>2962</v>
      </c>
      <c r="K1763" t="s">
        <v>2963</v>
      </c>
      <c r="L1763" t="s">
        <v>40</v>
      </c>
      <c r="M1763" t="s">
        <v>26</v>
      </c>
      <c r="N1763" t="s">
        <v>143</v>
      </c>
      <c r="O1763" t="s">
        <v>144</v>
      </c>
      <c r="P1763">
        <v>19143</v>
      </c>
      <c r="Q1763" t="s">
        <v>145</v>
      </c>
      <c r="R1763" t="s">
        <v>1354</v>
      </c>
      <c r="S1763" t="s">
        <v>45</v>
      </c>
      <c r="T1763" t="s">
        <v>67</v>
      </c>
      <c r="U1763" t="s">
        <v>1355</v>
      </c>
      <c r="V1763" s="3">
        <v>2.6240000000000001</v>
      </c>
      <c r="W1763">
        <v>1</v>
      </c>
      <c r="X1763" s="2">
        <v>0.2</v>
      </c>
      <c r="Y1763" s="13">
        <v>0.4264</v>
      </c>
      <c r="Z1763" s="2">
        <f>Y1763/V1763</f>
        <v>0.16250000000000001</v>
      </c>
    </row>
    <row r="1764" spans="1:26" x14ac:dyDescent="0.25">
      <c r="A1764">
        <v>3601</v>
      </c>
      <c r="B1764" t="s">
        <v>6578</v>
      </c>
      <c r="C1764" s="1">
        <v>42912</v>
      </c>
      <c r="D1764">
        <f>YEAR(C1764)</f>
        <v>2017</v>
      </c>
      <c r="E1764">
        <f>MONTH(C1764)</f>
        <v>6</v>
      </c>
      <c r="F1764" t="str">
        <f>TEXT(Table1[[#This Row],[Order Date]],"mmm")</f>
        <v>Jun</v>
      </c>
      <c r="G1764" t="str">
        <f>TEXT(Table1[[#This Row],[Order Date]],"ddd")</f>
        <v>Mon</v>
      </c>
      <c r="H1764" s="1">
        <v>42916</v>
      </c>
      <c r="I1764" t="s">
        <v>49</v>
      </c>
      <c r="J1764" t="s">
        <v>3401</v>
      </c>
      <c r="K1764" t="s">
        <v>3402</v>
      </c>
      <c r="L1764" t="s">
        <v>25</v>
      </c>
      <c r="M1764" t="s">
        <v>26</v>
      </c>
      <c r="N1764" t="s">
        <v>800</v>
      </c>
      <c r="O1764" t="s">
        <v>450</v>
      </c>
      <c r="P1764">
        <v>80219</v>
      </c>
      <c r="Q1764" t="s">
        <v>43</v>
      </c>
      <c r="R1764" t="s">
        <v>3328</v>
      </c>
      <c r="S1764" t="s">
        <v>70</v>
      </c>
      <c r="T1764" t="s">
        <v>158</v>
      </c>
      <c r="U1764" t="s">
        <v>3329</v>
      </c>
      <c r="V1764" s="3">
        <v>431.928</v>
      </c>
      <c r="W1764">
        <v>9</v>
      </c>
      <c r="X1764" s="2">
        <v>0.2</v>
      </c>
      <c r="Y1764" s="13">
        <v>64.789199999999994</v>
      </c>
      <c r="Z1764" s="2">
        <f>Y1764/V1764</f>
        <v>0.15</v>
      </c>
    </row>
    <row r="1765" spans="1:26" x14ac:dyDescent="0.25">
      <c r="A1765">
        <v>3602</v>
      </c>
      <c r="B1765" t="s">
        <v>6579</v>
      </c>
      <c r="C1765" s="1">
        <v>41960</v>
      </c>
      <c r="D1765">
        <f>YEAR(C1765)</f>
        <v>2014</v>
      </c>
      <c r="E1765">
        <f>MONTH(C1765)</f>
        <v>11</v>
      </c>
      <c r="F1765" t="str">
        <f>TEXT(Table1[[#This Row],[Order Date]],"mmm")</f>
        <v>Nov</v>
      </c>
      <c r="G1765" t="str">
        <f>TEXT(Table1[[#This Row],[Order Date]],"ddd")</f>
        <v>Mon</v>
      </c>
      <c r="H1765" s="1">
        <v>41967</v>
      </c>
      <c r="I1765" t="s">
        <v>49</v>
      </c>
      <c r="J1765" t="s">
        <v>6580</v>
      </c>
      <c r="K1765" t="s">
        <v>6581</v>
      </c>
      <c r="L1765" t="s">
        <v>25</v>
      </c>
      <c r="M1765" t="s">
        <v>26</v>
      </c>
      <c r="N1765" t="s">
        <v>143</v>
      </c>
      <c r="O1765" t="s">
        <v>144</v>
      </c>
      <c r="P1765">
        <v>19143</v>
      </c>
      <c r="Q1765" t="s">
        <v>145</v>
      </c>
      <c r="R1765" t="s">
        <v>2160</v>
      </c>
      <c r="S1765" t="s">
        <v>45</v>
      </c>
      <c r="T1765" t="s">
        <v>89</v>
      </c>
      <c r="U1765" t="s">
        <v>2161</v>
      </c>
      <c r="V1765" s="3">
        <v>12.448</v>
      </c>
      <c r="W1765">
        <v>2</v>
      </c>
      <c r="X1765" s="2">
        <v>0.2</v>
      </c>
      <c r="Y1765" s="13">
        <v>3.89</v>
      </c>
      <c r="Z1765" s="2">
        <f>Y1765/V1765</f>
        <v>0.3125</v>
      </c>
    </row>
    <row r="1766" spans="1:26" x14ac:dyDescent="0.25">
      <c r="A1766">
        <v>3604</v>
      </c>
      <c r="B1766" t="s">
        <v>6582</v>
      </c>
      <c r="C1766" s="1">
        <v>42968</v>
      </c>
      <c r="D1766">
        <f>YEAR(C1766)</f>
        <v>2017</v>
      </c>
      <c r="E1766">
        <f>MONTH(C1766)</f>
        <v>8</v>
      </c>
      <c r="F1766" t="str">
        <f>TEXT(Table1[[#This Row],[Order Date]],"mmm")</f>
        <v>Aug</v>
      </c>
      <c r="G1766" t="str">
        <f>TEXT(Table1[[#This Row],[Order Date]],"ddd")</f>
        <v>Mon</v>
      </c>
      <c r="H1766" s="1">
        <v>42974</v>
      </c>
      <c r="I1766" t="s">
        <v>49</v>
      </c>
      <c r="J1766" t="s">
        <v>2247</v>
      </c>
      <c r="K1766" t="s">
        <v>2248</v>
      </c>
      <c r="L1766" t="s">
        <v>101</v>
      </c>
      <c r="M1766" t="s">
        <v>26</v>
      </c>
      <c r="N1766" t="s">
        <v>375</v>
      </c>
      <c r="O1766" t="s">
        <v>2689</v>
      </c>
      <c r="P1766">
        <v>21044</v>
      </c>
      <c r="Q1766" t="s">
        <v>145</v>
      </c>
      <c r="R1766" t="s">
        <v>1703</v>
      </c>
      <c r="S1766" t="s">
        <v>45</v>
      </c>
      <c r="T1766" t="s">
        <v>89</v>
      </c>
      <c r="U1766" t="s">
        <v>4881</v>
      </c>
      <c r="V1766" s="3">
        <v>277.39999999999998</v>
      </c>
      <c r="W1766">
        <v>5</v>
      </c>
      <c r="X1766" s="2">
        <v>0</v>
      </c>
      <c r="Y1766" s="13">
        <v>133.15199999999999</v>
      </c>
      <c r="Z1766" s="2">
        <f>Y1766/V1766</f>
        <v>0.48</v>
      </c>
    </row>
    <row r="1767" spans="1:26" x14ac:dyDescent="0.25">
      <c r="A1767">
        <v>3607</v>
      </c>
      <c r="B1767" t="s">
        <v>6583</v>
      </c>
      <c r="C1767" s="1">
        <v>42441</v>
      </c>
      <c r="D1767">
        <f>YEAR(C1767)</f>
        <v>2016</v>
      </c>
      <c r="E1767">
        <f>MONTH(C1767)</f>
        <v>3</v>
      </c>
      <c r="F1767" t="str">
        <f>TEXT(Table1[[#This Row],[Order Date]],"mmm")</f>
        <v>Mar</v>
      </c>
      <c r="G1767" t="str">
        <f>TEXT(Table1[[#This Row],[Order Date]],"ddd")</f>
        <v>Sat</v>
      </c>
      <c r="H1767" s="1">
        <v>42445</v>
      </c>
      <c r="I1767" t="s">
        <v>22</v>
      </c>
      <c r="J1767" t="s">
        <v>2000</v>
      </c>
      <c r="K1767" t="s">
        <v>2001</v>
      </c>
      <c r="L1767" t="s">
        <v>25</v>
      </c>
      <c r="M1767" t="s">
        <v>26</v>
      </c>
      <c r="N1767" t="s">
        <v>263</v>
      </c>
      <c r="O1767" t="s">
        <v>264</v>
      </c>
      <c r="P1767">
        <v>10024</v>
      </c>
      <c r="Q1767" t="s">
        <v>145</v>
      </c>
      <c r="R1767" t="s">
        <v>2708</v>
      </c>
      <c r="S1767" t="s">
        <v>45</v>
      </c>
      <c r="T1767" t="s">
        <v>170</v>
      </c>
      <c r="U1767" t="s">
        <v>662</v>
      </c>
      <c r="V1767" s="3">
        <v>29.34</v>
      </c>
      <c r="W1767">
        <v>3</v>
      </c>
      <c r="X1767" s="2">
        <v>0</v>
      </c>
      <c r="Y1767" s="13">
        <v>13.4964</v>
      </c>
      <c r="Z1767" s="2">
        <f>Y1767/V1767</f>
        <v>0.45999999999999996</v>
      </c>
    </row>
    <row r="1768" spans="1:26" x14ac:dyDescent="0.25">
      <c r="A1768">
        <v>3608</v>
      </c>
      <c r="B1768" t="s">
        <v>6584</v>
      </c>
      <c r="C1768" s="1">
        <v>41905</v>
      </c>
      <c r="D1768">
        <f>YEAR(C1768)</f>
        <v>2014</v>
      </c>
      <c r="E1768">
        <f>MONTH(C1768)</f>
        <v>9</v>
      </c>
      <c r="F1768" t="str">
        <f>TEXT(Table1[[#This Row],[Order Date]],"mmm")</f>
        <v>Sep</v>
      </c>
      <c r="G1768" t="str">
        <f>TEXT(Table1[[#This Row],[Order Date]],"ddd")</f>
        <v>Tue</v>
      </c>
      <c r="H1768" s="1">
        <v>41910</v>
      </c>
      <c r="I1768" t="s">
        <v>22</v>
      </c>
      <c r="J1768" t="s">
        <v>3773</v>
      </c>
      <c r="K1768" t="s">
        <v>3774</v>
      </c>
      <c r="L1768" t="s">
        <v>25</v>
      </c>
      <c r="M1768" t="s">
        <v>26</v>
      </c>
      <c r="N1768" t="s">
        <v>263</v>
      </c>
      <c r="O1768" t="s">
        <v>264</v>
      </c>
      <c r="P1768">
        <v>10035</v>
      </c>
      <c r="Q1768" t="s">
        <v>145</v>
      </c>
      <c r="R1768" t="s">
        <v>3482</v>
      </c>
      <c r="S1768" t="s">
        <v>45</v>
      </c>
      <c r="T1768" t="s">
        <v>74</v>
      </c>
      <c r="U1768" t="s">
        <v>3483</v>
      </c>
      <c r="V1768" s="3">
        <v>139.44</v>
      </c>
      <c r="W1768">
        <v>3</v>
      </c>
      <c r="X1768" s="2">
        <v>0.2</v>
      </c>
      <c r="Y1768" s="13">
        <v>47.061</v>
      </c>
      <c r="Z1768" s="2">
        <f>Y1768/V1768</f>
        <v>0.33750000000000002</v>
      </c>
    </row>
    <row r="1769" spans="1:26" x14ac:dyDescent="0.25">
      <c r="A1769">
        <v>3609</v>
      </c>
      <c r="B1769" t="s">
        <v>6585</v>
      </c>
      <c r="C1769" s="1">
        <v>41757</v>
      </c>
      <c r="D1769">
        <f>YEAR(C1769)</f>
        <v>2014</v>
      </c>
      <c r="E1769">
        <f>MONTH(C1769)</f>
        <v>4</v>
      </c>
      <c r="F1769" t="str">
        <f>TEXT(Table1[[#This Row],[Order Date]],"mmm")</f>
        <v>Apr</v>
      </c>
      <c r="G1769" t="str">
        <f>TEXT(Table1[[#This Row],[Order Date]],"ddd")</f>
        <v>Mon</v>
      </c>
      <c r="H1769" s="1">
        <v>41762</v>
      </c>
      <c r="I1769" t="s">
        <v>49</v>
      </c>
      <c r="J1769" t="s">
        <v>2713</v>
      </c>
      <c r="K1769" t="s">
        <v>2714</v>
      </c>
      <c r="L1769" t="s">
        <v>40</v>
      </c>
      <c r="M1769" t="s">
        <v>26</v>
      </c>
      <c r="N1769" t="s">
        <v>600</v>
      </c>
      <c r="O1769" t="s">
        <v>491</v>
      </c>
      <c r="P1769">
        <v>43055</v>
      </c>
      <c r="Q1769" t="s">
        <v>145</v>
      </c>
      <c r="R1769" t="s">
        <v>2864</v>
      </c>
      <c r="S1769" t="s">
        <v>45</v>
      </c>
      <c r="T1769" t="s">
        <v>46</v>
      </c>
      <c r="U1769" t="s">
        <v>2865</v>
      </c>
      <c r="V1769" s="3">
        <v>6.9119999999999999</v>
      </c>
      <c r="W1769">
        <v>3</v>
      </c>
      <c r="X1769" s="2">
        <v>0.2</v>
      </c>
      <c r="Y1769" s="13">
        <v>2.5055999999999998</v>
      </c>
      <c r="Z1769" s="2">
        <f>Y1769/V1769</f>
        <v>0.36249999999999999</v>
      </c>
    </row>
    <row r="1770" spans="1:26" x14ac:dyDescent="0.25">
      <c r="A1770">
        <v>3612</v>
      </c>
      <c r="B1770" t="s">
        <v>6586</v>
      </c>
      <c r="C1770" s="1">
        <v>42703</v>
      </c>
      <c r="D1770">
        <f>YEAR(C1770)</f>
        <v>2016</v>
      </c>
      <c r="E1770">
        <f>MONTH(C1770)</f>
        <v>11</v>
      </c>
      <c r="F1770" t="str">
        <f>TEXT(Table1[[#This Row],[Order Date]],"mmm")</f>
        <v>Nov</v>
      </c>
      <c r="G1770" t="str">
        <f>TEXT(Table1[[#This Row],[Order Date]],"ddd")</f>
        <v>Tue</v>
      </c>
      <c r="H1770" s="1">
        <v>42705</v>
      </c>
      <c r="I1770" t="s">
        <v>22</v>
      </c>
      <c r="J1770" t="s">
        <v>6587</v>
      </c>
      <c r="K1770" t="s">
        <v>6588</v>
      </c>
      <c r="L1770" t="s">
        <v>40</v>
      </c>
      <c r="M1770" t="s">
        <v>26</v>
      </c>
      <c r="N1770" t="s">
        <v>808</v>
      </c>
      <c r="O1770" t="s">
        <v>103</v>
      </c>
      <c r="P1770">
        <v>75217</v>
      </c>
      <c r="Q1770" t="s">
        <v>104</v>
      </c>
      <c r="R1770" t="s">
        <v>5243</v>
      </c>
      <c r="S1770" t="s">
        <v>70</v>
      </c>
      <c r="T1770" t="s">
        <v>158</v>
      </c>
      <c r="U1770" t="s">
        <v>5244</v>
      </c>
      <c r="V1770" s="3">
        <v>58.415999999999997</v>
      </c>
      <c r="W1770">
        <v>2</v>
      </c>
      <c r="X1770" s="2">
        <v>0.2</v>
      </c>
      <c r="Y1770" s="13">
        <v>16.794599999999999</v>
      </c>
      <c r="Z1770" s="2">
        <f>Y1770/V1770</f>
        <v>0.28749999999999998</v>
      </c>
    </row>
    <row r="1771" spans="1:26" x14ac:dyDescent="0.25">
      <c r="A1771">
        <v>3613</v>
      </c>
      <c r="B1771" t="s">
        <v>6589</v>
      </c>
      <c r="C1771" s="1">
        <v>42341</v>
      </c>
      <c r="D1771">
        <f>YEAR(C1771)</f>
        <v>2015</v>
      </c>
      <c r="E1771">
        <f>MONTH(C1771)</f>
        <v>12</v>
      </c>
      <c r="F1771" t="str">
        <f>TEXT(Table1[[#This Row],[Order Date]],"mmm")</f>
        <v>Dec</v>
      </c>
      <c r="G1771" t="str">
        <f>TEXT(Table1[[#This Row],[Order Date]],"ddd")</f>
        <v>Thu</v>
      </c>
      <c r="H1771" s="1">
        <v>42346</v>
      </c>
      <c r="I1771" t="s">
        <v>49</v>
      </c>
      <c r="J1771" t="s">
        <v>3588</v>
      </c>
      <c r="K1771" t="s">
        <v>3589</v>
      </c>
      <c r="L1771" t="s">
        <v>101</v>
      </c>
      <c r="M1771" t="s">
        <v>26</v>
      </c>
      <c r="N1771" t="s">
        <v>143</v>
      </c>
      <c r="O1771" t="s">
        <v>144</v>
      </c>
      <c r="P1771">
        <v>19134</v>
      </c>
      <c r="Q1771" t="s">
        <v>145</v>
      </c>
      <c r="R1771" t="s">
        <v>6432</v>
      </c>
      <c r="S1771" t="s">
        <v>45</v>
      </c>
      <c r="T1771" t="s">
        <v>89</v>
      </c>
      <c r="U1771" t="s">
        <v>6433</v>
      </c>
      <c r="V1771" s="3">
        <v>16.448</v>
      </c>
      <c r="W1771">
        <v>2</v>
      </c>
      <c r="X1771" s="2">
        <v>0.2</v>
      </c>
      <c r="Y1771" s="13">
        <v>5.5511999999999997</v>
      </c>
      <c r="Z1771" s="2">
        <f>Y1771/V1771</f>
        <v>0.33749999999999997</v>
      </c>
    </row>
    <row r="1772" spans="1:26" x14ac:dyDescent="0.25">
      <c r="A1772">
        <v>3615</v>
      </c>
      <c r="B1772" t="s">
        <v>6590</v>
      </c>
      <c r="C1772" s="1">
        <v>43058</v>
      </c>
      <c r="D1772">
        <f>YEAR(C1772)</f>
        <v>2017</v>
      </c>
      <c r="E1772">
        <f>MONTH(C1772)</f>
        <v>11</v>
      </c>
      <c r="F1772" t="str">
        <f>TEXT(Table1[[#This Row],[Order Date]],"mmm")</f>
        <v>Nov</v>
      </c>
      <c r="G1772" t="str">
        <f>TEXT(Table1[[#This Row],[Order Date]],"ddd")</f>
        <v>Sun</v>
      </c>
      <c r="H1772" s="1">
        <v>43060</v>
      </c>
      <c r="I1772" t="s">
        <v>185</v>
      </c>
      <c r="J1772" t="s">
        <v>348</v>
      </c>
      <c r="K1772" t="s">
        <v>349</v>
      </c>
      <c r="L1772" t="s">
        <v>40</v>
      </c>
      <c r="M1772" t="s">
        <v>26</v>
      </c>
      <c r="N1772" t="s">
        <v>671</v>
      </c>
      <c r="O1772" t="s">
        <v>103</v>
      </c>
      <c r="P1772">
        <v>78207</v>
      </c>
      <c r="Q1772" t="s">
        <v>104</v>
      </c>
      <c r="R1772" t="s">
        <v>3724</v>
      </c>
      <c r="S1772" t="s">
        <v>31</v>
      </c>
      <c r="T1772" t="s">
        <v>55</v>
      </c>
      <c r="U1772" t="s">
        <v>3725</v>
      </c>
      <c r="V1772" s="3">
        <v>718.11599999999999</v>
      </c>
      <c r="W1772">
        <v>6</v>
      </c>
      <c r="X1772" s="2">
        <v>0.3</v>
      </c>
      <c r="Y1772" s="13">
        <v>-71.811599999999999</v>
      </c>
      <c r="Z1772" s="2">
        <f>Y1772/V1772</f>
        <v>-0.1</v>
      </c>
    </row>
    <row r="1773" spans="1:26" x14ac:dyDescent="0.25">
      <c r="A1773">
        <v>3617</v>
      </c>
      <c r="B1773" t="s">
        <v>6591</v>
      </c>
      <c r="C1773" s="1">
        <v>42618</v>
      </c>
      <c r="D1773">
        <f>YEAR(C1773)</f>
        <v>2016</v>
      </c>
      <c r="E1773">
        <f>MONTH(C1773)</f>
        <v>9</v>
      </c>
      <c r="F1773" t="str">
        <f>TEXT(Table1[[#This Row],[Order Date]],"mmm")</f>
        <v>Sep</v>
      </c>
      <c r="G1773" t="str">
        <f>TEXT(Table1[[#This Row],[Order Date]],"ddd")</f>
        <v>Mon</v>
      </c>
      <c r="H1773" s="1">
        <v>42622</v>
      </c>
      <c r="I1773" t="s">
        <v>49</v>
      </c>
      <c r="J1773" t="s">
        <v>1783</v>
      </c>
      <c r="K1773" t="s">
        <v>1784</v>
      </c>
      <c r="L1773" t="s">
        <v>25</v>
      </c>
      <c r="M1773" t="s">
        <v>26</v>
      </c>
      <c r="N1773" t="s">
        <v>143</v>
      </c>
      <c r="O1773" t="s">
        <v>144</v>
      </c>
      <c r="P1773">
        <v>19120</v>
      </c>
      <c r="Q1773" t="s">
        <v>145</v>
      </c>
      <c r="R1773" t="s">
        <v>252</v>
      </c>
      <c r="S1773" t="s">
        <v>45</v>
      </c>
      <c r="T1773" t="s">
        <v>74</v>
      </c>
      <c r="U1773" t="s">
        <v>253</v>
      </c>
      <c r="V1773" s="3">
        <v>9.5549999999999997</v>
      </c>
      <c r="W1773">
        <v>5</v>
      </c>
      <c r="X1773" s="2">
        <v>0.7</v>
      </c>
      <c r="Y1773" s="13">
        <v>-7.3254999999999999</v>
      </c>
      <c r="Z1773" s="2">
        <f>Y1773/V1773</f>
        <v>-0.76666666666666672</v>
      </c>
    </row>
    <row r="1774" spans="1:26" x14ac:dyDescent="0.25">
      <c r="A1774">
        <v>3618</v>
      </c>
      <c r="B1774" t="s">
        <v>6592</v>
      </c>
      <c r="C1774" s="1">
        <v>42982</v>
      </c>
      <c r="D1774">
        <f>YEAR(C1774)</f>
        <v>2017</v>
      </c>
      <c r="E1774">
        <f>MONTH(C1774)</f>
        <v>9</v>
      </c>
      <c r="F1774" t="str">
        <f>TEXT(Table1[[#This Row],[Order Date]],"mmm")</f>
        <v>Sep</v>
      </c>
      <c r="G1774" t="str">
        <f>TEXT(Table1[[#This Row],[Order Date]],"ddd")</f>
        <v>Mon</v>
      </c>
      <c r="H1774" s="1">
        <v>42986</v>
      </c>
      <c r="I1774" t="s">
        <v>49</v>
      </c>
      <c r="J1774" t="s">
        <v>2193</v>
      </c>
      <c r="K1774" t="s">
        <v>2194</v>
      </c>
      <c r="L1774" t="s">
        <v>25</v>
      </c>
      <c r="M1774" t="s">
        <v>26</v>
      </c>
      <c r="N1774" t="s">
        <v>41</v>
      </c>
      <c r="O1774" t="s">
        <v>42</v>
      </c>
      <c r="P1774">
        <v>90004</v>
      </c>
      <c r="Q1774" t="s">
        <v>43</v>
      </c>
      <c r="R1774" t="s">
        <v>2172</v>
      </c>
      <c r="S1774" t="s">
        <v>45</v>
      </c>
      <c r="T1774" t="s">
        <v>74</v>
      </c>
      <c r="U1774" t="s">
        <v>2173</v>
      </c>
      <c r="V1774" s="3">
        <v>487.98399999999998</v>
      </c>
      <c r="W1774">
        <v>2</v>
      </c>
      <c r="X1774" s="2">
        <v>0.2</v>
      </c>
      <c r="Y1774" s="13">
        <v>152.495</v>
      </c>
      <c r="Z1774" s="2">
        <f>Y1774/V1774</f>
        <v>0.3125</v>
      </c>
    </row>
    <row r="1775" spans="1:26" x14ac:dyDescent="0.25">
      <c r="A1775">
        <v>3623</v>
      </c>
      <c r="B1775" t="s">
        <v>6595</v>
      </c>
      <c r="C1775" s="1">
        <v>41896</v>
      </c>
      <c r="D1775">
        <f>YEAR(C1775)</f>
        <v>2014</v>
      </c>
      <c r="E1775">
        <f>MONTH(C1775)</f>
        <v>9</v>
      </c>
      <c r="F1775" t="str">
        <f>TEXT(Table1[[#This Row],[Order Date]],"mmm")</f>
        <v>Sep</v>
      </c>
      <c r="G1775" t="str">
        <f>TEXT(Table1[[#This Row],[Order Date]],"ddd")</f>
        <v>Sun</v>
      </c>
      <c r="H1775" s="1">
        <v>41901</v>
      </c>
      <c r="I1775" t="s">
        <v>49</v>
      </c>
      <c r="J1775" t="s">
        <v>4563</v>
      </c>
      <c r="K1775" t="s">
        <v>4564</v>
      </c>
      <c r="L1775" t="s">
        <v>25</v>
      </c>
      <c r="M1775" t="s">
        <v>26</v>
      </c>
      <c r="N1775" t="s">
        <v>3470</v>
      </c>
      <c r="O1775" t="s">
        <v>1258</v>
      </c>
      <c r="P1775">
        <v>31204</v>
      </c>
      <c r="Q1775" t="s">
        <v>29</v>
      </c>
      <c r="R1775" t="s">
        <v>4469</v>
      </c>
      <c r="S1775" t="s">
        <v>31</v>
      </c>
      <c r="T1775" t="s">
        <v>64</v>
      </c>
      <c r="U1775" t="s">
        <v>4470</v>
      </c>
      <c r="V1775" s="3">
        <v>142.4</v>
      </c>
      <c r="W1775">
        <v>5</v>
      </c>
      <c r="X1775" s="2">
        <v>0</v>
      </c>
      <c r="Y1775" s="13">
        <v>52.688000000000002</v>
      </c>
      <c r="Z1775" s="2">
        <f>Y1775/V1775</f>
        <v>0.37</v>
      </c>
    </row>
    <row r="1776" spans="1:26" x14ac:dyDescent="0.25">
      <c r="A1776">
        <v>3625</v>
      </c>
      <c r="B1776" t="s">
        <v>6596</v>
      </c>
      <c r="C1776" s="1">
        <v>42874</v>
      </c>
      <c r="D1776">
        <f>YEAR(C1776)</f>
        <v>2017</v>
      </c>
      <c r="E1776">
        <f>MONTH(C1776)</f>
        <v>5</v>
      </c>
      <c r="F1776" t="str">
        <f>TEXT(Table1[[#This Row],[Order Date]],"mmm")</f>
        <v>May</v>
      </c>
      <c r="G1776" t="str">
        <f>TEXT(Table1[[#This Row],[Order Date]],"ddd")</f>
        <v>Fri</v>
      </c>
      <c r="H1776" s="1">
        <v>42876</v>
      </c>
      <c r="I1776" t="s">
        <v>22</v>
      </c>
      <c r="J1776" t="s">
        <v>5184</v>
      </c>
      <c r="K1776" t="s">
        <v>5185</v>
      </c>
      <c r="L1776" t="s">
        <v>101</v>
      </c>
      <c r="M1776" t="s">
        <v>26</v>
      </c>
      <c r="N1776" t="s">
        <v>126</v>
      </c>
      <c r="O1776" t="s">
        <v>42</v>
      </c>
      <c r="P1776">
        <v>94109</v>
      </c>
      <c r="Q1776" t="s">
        <v>43</v>
      </c>
      <c r="R1776" t="s">
        <v>1812</v>
      </c>
      <c r="S1776" t="s">
        <v>31</v>
      </c>
      <c r="T1776" t="s">
        <v>35</v>
      </c>
      <c r="U1776" t="s">
        <v>1813</v>
      </c>
      <c r="V1776" s="3">
        <v>681.40800000000002</v>
      </c>
      <c r="W1776">
        <v>12</v>
      </c>
      <c r="X1776" s="2">
        <v>0.2</v>
      </c>
      <c r="Y1776" s="13">
        <v>42.588000000000001</v>
      </c>
      <c r="Z1776" s="2">
        <f>Y1776/V1776</f>
        <v>6.25E-2</v>
      </c>
    </row>
    <row r="1777" spans="1:26" x14ac:dyDescent="0.25">
      <c r="A1777">
        <v>3629</v>
      </c>
      <c r="B1777" t="s">
        <v>6597</v>
      </c>
      <c r="C1777" s="1">
        <v>41860</v>
      </c>
      <c r="D1777">
        <f>YEAR(C1777)</f>
        <v>2014</v>
      </c>
      <c r="E1777">
        <f>MONTH(C1777)</f>
        <v>8</v>
      </c>
      <c r="F1777" t="str">
        <f>TEXT(Table1[[#This Row],[Order Date]],"mmm")</f>
        <v>Aug</v>
      </c>
      <c r="G1777" t="str">
        <f>TEXT(Table1[[#This Row],[Order Date]],"ddd")</f>
        <v>Sat</v>
      </c>
      <c r="H1777" s="1">
        <v>41864</v>
      </c>
      <c r="I1777" t="s">
        <v>49</v>
      </c>
      <c r="J1777" t="s">
        <v>823</v>
      </c>
      <c r="K1777" t="s">
        <v>824</v>
      </c>
      <c r="L1777" t="s">
        <v>25</v>
      </c>
      <c r="M1777" t="s">
        <v>26</v>
      </c>
      <c r="N1777" t="s">
        <v>94</v>
      </c>
      <c r="O1777" t="s">
        <v>95</v>
      </c>
      <c r="P1777">
        <v>98103</v>
      </c>
      <c r="Q1777" t="s">
        <v>43</v>
      </c>
      <c r="R1777" t="s">
        <v>6179</v>
      </c>
      <c r="S1777" t="s">
        <v>45</v>
      </c>
      <c r="T1777" t="s">
        <v>74</v>
      </c>
      <c r="U1777" t="s">
        <v>6180</v>
      </c>
      <c r="V1777" s="3">
        <v>2060.7440000000001</v>
      </c>
      <c r="W1777">
        <v>7</v>
      </c>
      <c r="X1777" s="2">
        <v>0.2</v>
      </c>
      <c r="Y1777" s="13">
        <v>643.98249999999996</v>
      </c>
      <c r="Z1777" s="2">
        <f>Y1777/V1777</f>
        <v>0.31249999999999994</v>
      </c>
    </row>
    <row r="1778" spans="1:26" x14ac:dyDescent="0.25">
      <c r="A1778">
        <v>3630</v>
      </c>
      <c r="B1778" t="s">
        <v>6598</v>
      </c>
      <c r="C1778" s="1">
        <v>43065</v>
      </c>
      <c r="D1778">
        <f>YEAR(C1778)</f>
        <v>2017</v>
      </c>
      <c r="E1778">
        <f>MONTH(C1778)</f>
        <v>11</v>
      </c>
      <c r="F1778" t="str">
        <f>TEXT(Table1[[#This Row],[Order Date]],"mmm")</f>
        <v>Nov</v>
      </c>
      <c r="G1778" t="str">
        <f>TEXT(Table1[[#This Row],[Order Date]],"ddd")</f>
        <v>Sun</v>
      </c>
      <c r="H1778" s="1">
        <v>43069</v>
      </c>
      <c r="I1778" t="s">
        <v>49</v>
      </c>
      <c r="J1778" t="s">
        <v>4827</v>
      </c>
      <c r="K1778" t="s">
        <v>4828</v>
      </c>
      <c r="L1778" t="s">
        <v>40</v>
      </c>
      <c r="M1778" t="s">
        <v>26</v>
      </c>
      <c r="N1778" t="s">
        <v>490</v>
      </c>
      <c r="O1778" t="s">
        <v>491</v>
      </c>
      <c r="P1778">
        <v>43229</v>
      </c>
      <c r="Q1778" t="s">
        <v>145</v>
      </c>
      <c r="R1778" t="s">
        <v>4328</v>
      </c>
      <c r="S1778" t="s">
        <v>45</v>
      </c>
      <c r="T1778" t="s">
        <v>77</v>
      </c>
      <c r="U1778" t="s">
        <v>4329</v>
      </c>
      <c r="V1778" s="3">
        <v>52.271999999999998</v>
      </c>
      <c r="W1778">
        <v>3</v>
      </c>
      <c r="X1778" s="2">
        <v>0.2</v>
      </c>
      <c r="Y1778" s="13">
        <v>9.8010000000000002</v>
      </c>
      <c r="Z1778" s="2">
        <f>Y1778/V1778</f>
        <v>0.1875</v>
      </c>
    </row>
    <row r="1779" spans="1:26" x14ac:dyDescent="0.25">
      <c r="A1779">
        <v>3632</v>
      </c>
      <c r="B1779" t="s">
        <v>6599</v>
      </c>
      <c r="C1779" s="1">
        <v>42858</v>
      </c>
      <c r="D1779">
        <f>YEAR(C1779)</f>
        <v>2017</v>
      </c>
      <c r="E1779">
        <f>MONTH(C1779)</f>
        <v>5</v>
      </c>
      <c r="F1779" t="str">
        <f>TEXT(Table1[[#This Row],[Order Date]],"mmm")</f>
        <v>May</v>
      </c>
      <c r="G1779" t="str">
        <f>TEXT(Table1[[#This Row],[Order Date]],"ddd")</f>
        <v>Wed</v>
      </c>
      <c r="H1779" s="1">
        <v>42863</v>
      </c>
      <c r="I1779" t="s">
        <v>22</v>
      </c>
      <c r="J1779" t="s">
        <v>6600</v>
      </c>
      <c r="K1779" t="s">
        <v>6601</v>
      </c>
      <c r="L1779" t="s">
        <v>40</v>
      </c>
      <c r="M1779" t="s">
        <v>26</v>
      </c>
      <c r="N1779" t="s">
        <v>41</v>
      </c>
      <c r="O1779" t="s">
        <v>42</v>
      </c>
      <c r="P1779">
        <v>90004</v>
      </c>
      <c r="Q1779" t="s">
        <v>43</v>
      </c>
      <c r="R1779" t="s">
        <v>4519</v>
      </c>
      <c r="S1779" t="s">
        <v>45</v>
      </c>
      <c r="T1779" t="s">
        <v>58</v>
      </c>
      <c r="U1779" t="s">
        <v>4520</v>
      </c>
      <c r="V1779" s="3">
        <v>69.52</v>
      </c>
      <c r="W1779">
        <v>2</v>
      </c>
      <c r="X1779" s="2">
        <v>0</v>
      </c>
      <c r="Y1779" s="13">
        <v>19.465599999999998</v>
      </c>
      <c r="Z1779" s="2">
        <f>Y1779/V1779</f>
        <v>0.27999999999999997</v>
      </c>
    </row>
    <row r="1780" spans="1:26" x14ac:dyDescent="0.25">
      <c r="A1780">
        <v>3634</v>
      </c>
      <c r="B1780" t="s">
        <v>6602</v>
      </c>
      <c r="C1780" s="1">
        <v>42684</v>
      </c>
      <c r="D1780">
        <f>YEAR(C1780)</f>
        <v>2016</v>
      </c>
      <c r="E1780">
        <f>MONTH(C1780)</f>
        <v>11</v>
      </c>
      <c r="F1780" t="str">
        <f>TEXT(Table1[[#This Row],[Order Date]],"mmm")</f>
        <v>Nov</v>
      </c>
      <c r="G1780" t="str">
        <f>TEXT(Table1[[#This Row],[Order Date]],"ddd")</f>
        <v>Thu</v>
      </c>
      <c r="H1780" s="1">
        <v>42688</v>
      </c>
      <c r="I1780" t="s">
        <v>49</v>
      </c>
      <c r="J1780" t="s">
        <v>3697</v>
      </c>
      <c r="K1780" t="s">
        <v>3698</v>
      </c>
      <c r="L1780" t="s">
        <v>101</v>
      </c>
      <c r="M1780" t="s">
        <v>26</v>
      </c>
      <c r="N1780" t="s">
        <v>311</v>
      </c>
      <c r="O1780" t="s">
        <v>491</v>
      </c>
      <c r="P1780">
        <v>45503</v>
      </c>
      <c r="Q1780" t="s">
        <v>145</v>
      </c>
      <c r="R1780" t="s">
        <v>2864</v>
      </c>
      <c r="S1780" t="s">
        <v>45</v>
      </c>
      <c r="T1780" t="s">
        <v>46</v>
      </c>
      <c r="U1780" t="s">
        <v>2865</v>
      </c>
      <c r="V1780" s="3">
        <v>9.2159999999999993</v>
      </c>
      <c r="W1780">
        <v>4</v>
      </c>
      <c r="X1780" s="2">
        <v>0.2</v>
      </c>
      <c r="Y1780" s="13">
        <v>3.3408000000000002</v>
      </c>
      <c r="Z1780" s="2">
        <f>Y1780/V1780</f>
        <v>0.36250000000000004</v>
      </c>
    </row>
    <row r="1781" spans="1:26" x14ac:dyDescent="0.25">
      <c r="A1781">
        <v>3643</v>
      </c>
      <c r="B1781" t="s">
        <v>6606</v>
      </c>
      <c r="C1781" s="1">
        <v>41993</v>
      </c>
      <c r="D1781">
        <f>YEAR(C1781)</f>
        <v>2014</v>
      </c>
      <c r="E1781">
        <f>MONTH(C1781)</f>
        <v>12</v>
      </c>
      <c r="F1781" t="str">
        <f>TEXT(Table1[[#This Row],[Order Date]],"mmm")</f>
        <v>Dec</v>
      </c>
      <c r="G1781" t="str">
        <f>TEXT(Table1[[#This Row],[Order Date]],"ddd")</f>
        <v>Sat</v>
      </c>
      <c r="H1781" s="1">
        <v>41996</v>
      </c>
      <c r="I1781" t="s">
        <v>22</v>
      </c>
      <c r="J1781" t="s">
        <v>2188</v>
      </c>
      <c r="K1781" t="s">
        <v>2189</v>
      </c>
      <c r="L1781" t="s">
        <v>25</v>
      </c>
      <c r="M1781" t="s">
        <v>26</v>
      </c>
      <c r="N1781" t="s">
        <v>41</v>
      </c>
      <c r="O1781" t="s">
        <v>42</v>
      </c>
      <c r="P1781">
        <v>90008</v>
      </c>
      <c r="Q1781" t="s">
        <v>43</v>
      </c>
      <c r="R1781" t="s">
        <v>2172</v>
      </c>
      <c r="S1781" t="s">
        <v>45</v>
      </c>
      <c r="T1781" t="s">
        <v>74</v>
      </c>
      <c r="U1781" t="s">
        <v>2173</v>
      </c>
      <c r="V1781" s="3">
        <v>487.98399999999998</v>
      </c>
      <c r="W1781">
        <v>2</v>
      </c>
      <c r="X1781" s="2">
        <v>0.2</v>
      </c>
      <c r="Y1781" s="13">
        <v>152.495</v>
      </c>
      <c r="Z1781" s="2">
        <f>Y1781/V1781</f>
        <v>0.3125</v>
      </c>
    </row>
    <row r="1782" spans="1:26" x14ac:dyDescent="0.25">
      <c r="A1782">
        <v>3647</v>
      </c>
      <c r="B1782" t="s">
        <v>6613</v>
      </c>
      <c r="C1782" s="1">
        <v>41845</v>
      </c>
      <c r="D1782">
        <f>YEAR(C1782)</f>
        <v>2014</v>
      </c>
      <c r="E1782">
        <f>MONTH(C1782)</f>
        <v>7</v>
      </c>
      <c r="F1782" t="str">
        <f>TEXT(Table1[[#This Row],[Order Date]],"mmm")</f>
        <v>Jul</v>
      </c>
      <c r="G1782" t="str">
        <f>TEXT(Table1[[#This Row],[Order Date]],"ddd")</f>
        <v>Fri</v>
      </c>
      <c r="H1782" s="1">
        <v>41847</v>
      </c>
      <c r="I1782" t="s">
        <v>22</v>
      </c>
      <c r="J1782" t="s">
        <v>5876</v>
      </c>
      <c r="K1782" t="s">
        <v>5877</v>
      </c>
      <c r="L1782" t="s">
        <v>101</v>
      </c>
      <c r="M1782" t="s">
        <v>26</v>
      </c>
      <c r="N1782" t="s">
        <v>41</v>
      </c>
      <c r="O1782" t="s">
        <v>42</v>
      </c>
      <c r="P1782">
        <v>90045</v>
      </c>
      <c r="Q1782" t="s">
        <v>43</v>
      </c>
      <c r="R1782" t="s">
        <v>2789</v>
      </c>
      <c r="S1782" t="s">
        <v>45</v>
      </c>
      <c r="T1782" t="s">
        <v>89</v>
      </c>
      <c r="U1782" t="s">
        <v>6614</v>
      </c>
      <c r="V1782" s="3">
        <v>6.48</v>
      </c>
      <c r="W1782">
        <v>1</v>
      </c>
      <c r="X1782" s="2">
        <v>0</v>
      </c>
      <c r="Y1782" s="13">
        <v>3.1751999999999998</v>
      </c>
      <c r="Z1782" s="2">
        <f>Y1782/V1782</f>
        <v>0.48999999999999994</v>
      </c>
    </row>
    <row r="1783" spans="1:26" x14ac:dyDescent="0.25">
      <c r="A1783">
        <v>3649</v>
      </c>
      <c r="B1783" t="s">
        <v>6617</v>
      </c>
      <c r="C1783" s="1">
        <v>42330</v>
      </c>
      <c r="D1783">
        <f>YEAR(C1783)</f>
        <v>2015</v>
      </c>
      <c r="E1783">
        <f>MONTH(C1783)</f>
        <v>11</v>
      </c>
      <c r="F1783" t="str">
        <f>TEXT(Table1[[#This Row],[Order Date]],"mmm")</f>
        <v>Nov</v>
      </c>
      <c r="G1783" t="str">
        <f>TEXT(Table1[[#This Row],[Order Date]],"ddd")</f>
        <v>Sun</v>
      </c>
      <c r="H1783" s="1">
        <v>42335</v>
      </c>
      <c r="I1783" t="s">
        <v>49</v>
      </c>
      <c r="J1783" t="s">
        <v>4163</v>
      </c>
      <c r="K1783" t="s">
        <v>4164</v>
      </c>
      <c r="L1783" t="s">
        <v>25</v>
      </c>
      <c r="M1783" t="s">
        <v>26</v>
      </c>
      <c r="N1783" t="s">
        <v>327</v>
      </c>
      <c r="O1783" t="s">
        <v>328</v>
      </c>
      <c r="P1783">
        <v>38109</v>
      </c>
      <c r="Q1783" t="s">
        <v>29</v>
      </c>
      <c r="R1783" t="s">
        <v>2663</v>
      </c>
      <c r="S1783" t="s">
        <v>45</v>
      </c>
      <c r="T1783" t="s">
        <v>74</v>
      </c>
      <c r="U1783" t="s">
        <v>2664</v>
      </c>
      <c r="V1783" s="3">
        <v>2.9460000000000002</v>
      </c>
      <c r="W1783">
        <v>2</v>
      </c>
      <c r="X1783" s="2">
        <v>0.7</v>
      </c>
      <c r="Y1783" s="13">
        <v>-2.0621999999999998</v>
      </c>
      <c r="Z1783" s="2">
        <f>Y1783/V1783</f>
        <v>-0.69999999999999984</v>
      </c>
    </row>
    <row r="1784" spans="1:26" x14ac:dyDescent="0.25">
      <c r="A1784">
        <v>3651</v>
      </c>
      <c r="B1784" t="s">
        <v>6618</v>
      </c>
      <c r="C1784" s="1">
        <v>43078</v>
      </c>
      <c r="D1784">
        <f>YEAR(C1784)</f>
        <v>2017</v>
      </c>
      <c r="E1784">
        <f>MONTH(C1784)</f>
        <v>12</v>
      </c>
      <c r="F1784" t="str">
        <f>TEXT(Table1[[#This Row],[Order Date]],"mmm")</f>
        <v>Dec</v>
      </c>
      <c r="G1784" t="str">
        <f>TEXT(Table1[[#This Row],[Order Date]],"ddd")</f>
        <v>Sat</v>
      </c>
      <c r="H1784" s="1">
        <v>43080</v>
      </c>
      <c r="I1784" t="s">
        <v>22</v>
      </c>
      <c r="J1784" t="s">
        <v>1745</v>
      </c>
      <c r="K1784" t="s">
        <v>1746</v>
      </c>
      <c r="L1784" t="s">
        <v>25</v>
      </c>
      <c r="M1784" t="s">
        <v>26</v>
      </c>
      <c r="N1784" t="s">
        <v>873</v>
      </c>
      <c r="O1784" t="s">
        <v>235</v>
      </c>
      <c r="P1784">
        <v>48234</v>
      </c>
      <c r="Q1784" t="s">
        <v>104</v>
      </c>
      <c r="R1784" t="s">
        <v>6619</v>
      </c>
      <c r="S1784" t="s">
        <v>70</v>
      </c>
      <c r="T1784" t="s">
        <v>158</v>
      </c>
      <c r="U1784" t="s">
        <v>6620</v>
      </c>
      <c r="V1784" s="3">
        <v>104.88</v>
      </c>
      <c r="W1784">
        <v>6</v>
      </c>
      <c r="X1784" s="2">
        <v>0</v>
      </c>
      <c r="Y1784" s="13">
        <v>41.951999999999998</v>
      </c>
      <c r="Z1784" s="2">
        <f>Y1784/V1784</f>
        <v>0.4</v>
      </c>
    </row>
    <row r="1785" spans="1:26" x14ac:dyDescent="0.25">
      <c r="A1785">
        <v>3655</v>
      </c>
      <c r="B1785" t="s">
        <v>6621</v>
      </c>
      <c r="C1785" s="1">
        <v>42978</v>
      </c>
      <c r="D1785">
        <f>YEAR(C1785)</f>
        <v>2017</v>
      </c>
      <c r="E1785">
        <f>MONTH(C1785)</f>
        <v>8</v>
      </c>
      <c r="F1785" t="str">
        <f>TEXT(Table1[[#This Row],[Order Date]],"mmm")</f>
        <v>Aug</v>
      </c>
      <c r="G1785" t="str">
        <f>TEXT(Table1[[#This Row],[Order Date]],"ddd")</f>
        <v>Thu</v>
      </c>
      <c r="H1785" s="1">
        <v>42983</v>
      </c>
      <c r="I1785" t="s">
        <v>49</v>
      </c>
      <c r="J1785" t="s">
        <v>1858</v>
      </c>
      <c r="K1785" t="s">
        <v>1859</v>
      </c>
      <c r="L1785" t="s">
        <v>25</v>
      </c>
      <c r="M1785" t="s">
        <v>26</v>
      </c>
      <c r="N1785" t="s">
        <v>1462</v>
      </c>
      <c r="O1785" t="s">
        <v>251</v>
      </c>
      <c r="P1785">
        <v>46226</v>
      </c>
      <c r="Q1785" t="s">
        <v>104</v>
      </c>
      <c r="R1785" t="s">
        <v>2117</v>
      </c>
      <c r="S1785" t="s">
        <v>45</v>
      </c>
      <c r="T1785" t="s">
        <v>77</v>
      </c>
      <c r="U1785" t="s">
        <v>2118</v>
      </c>
      <c r="V1785" s="3">
        <v>638.73</v>
      </c>
      <c r="W1785">
        <v>9</v>
      </c>
      <c r="X1785" s="2">
        <v>0</v>
      </c>
      <c r="Y1785" s="13">
        <v>166.06979999999999</v>
      </c>
      <c r="Z1785" s="2">
        <f>Y1785/V1785</f>
        <v>0.25999999999999995</v>
      </c>
    </row>
    <row r="1786" spans="1:26" x14ac:dyDescent="0.25">
      <c r="A1786">
        <v>3656</v>
      </c>
      <c r="B1786" t="s">
        <v>6622</v>
      </c>
      <c r="C1786" s="1">
        <v>42849</v>
      </c>
      <c r="D1786">
        <f>YEAR(C1786)</f>
        <v>2017</v>
      </c>
      <c r="E1786">
        <f>MONTH(C1786)</f>
        <v>4</v>
      </c>
      <c r="F1786" t="str">
        <f>TEXT(Table1[[#This Row],[Order Date]],"mmm")</f>
        <v>Apr</v>
      </c>
      <c r="G1786" t="str">
        <f>TEXT(Table1[[#This Row],[Order Date]],"ddd")</f>
        <v>Mon</v>
      </c>
      <c r="H1786" s="1">
        <v>42855</v>
      </c>
      <c r="I1786" t="s">
        <v>49</v>
      </c>
      <c r="J1786" t="s">
        <v>2370</v>
      </c>
      <c r="K1786" t="s">
        <v>2371</v>
      </c>
      <c r="L1786" t="s">
        <v>40</v>
      </c>
      <c r="M1786" t="s">
        <v>26</v>
      </c>
      <c r="N1786" t="s">
        <v>1504</v>
      </c>
      <c r="O1786" t="s">
        <v>53</v>
      </c>
      <c r="P1786">
        <v>32216</v>
      </c>
      <c r="Q1786" t="s">
        <v>29</v>
      </c>
      <c r="R1786" t="s">
        <v>4046</v>
      </c>
      <c r="S1786" t="s">
        <v>45</v>
      </c>
      <c r="T1786" t="s">
        <v>58</v>
      </c>
      <c r="U1786" t="s">
        <v>4047</v>
      </c>
      <c r="V1786" s="3">
        <v>113.568</v>
      </c>
      <c r="W1786">
        <v>2</v>
      </c>
      <c r="X1786" s="2">
        <v>0.2</v>
      </c>
      <c r="Y1786" s="13">
        <v>-21.294</v>
      </c>
      <c r="Z1786" s="2">
        <f>Y1786/V1786</f>
        <v>-0.1875</v>
      </c>
    </row>
    <row r="1787" spans="1:26" x14ac:dyDescent="0.25">
      <c r="A1787">
        <v>3657</v>
      </c>
      <c r="B1787" t="s">
        <v>6623</v>
      </c>
      <c r="C1787" s="1">
        <v>42986</v>
      </c>
      <c r="D1787">
        <f>YEAR(C1787)</f>
        <v>2017</v>
      </c>
      <c r="E1787">
        <f>MONTH(C1787)</f>
        <v>9</v>
      </c>
      <c r="F1787" t="str">
        <f>TEXT(Table1[[#This Row],[Order Date]],"mmm")</f>
        <v>Sep</v>
      </c>
      <c r="G1787" t="str">
        <f>TEXT(Table1[[#This Row],[Order Date]],"ddd")</f>
        <v>Fri</v>
      </c>
      <c r="H1787" s="1">
        <v>42992</v>
      </c>
      <c r="I1787" t="s">
        <v>49</v>
      </c>
      <c r="J1787" t="s">
        <v>5037</v>
      </c>
      <c r="K1787" t="s">
        <v>5038</v>
      </c>
      <c r="L1787" t="s">
        <v>40</v>
      </c>
      <c r="M1787" t="s">
        <v>26</v>
      </c>
      <c r="N1787" t="s">
        <v>859</v>
      </c>
      <c r="O1787" t="s">
        <v>491</v>
      </c>
      <c r="P1787">
        <v>43017</v>
      </c>
      <c r="Q1787" t="s">
        <v>145</v>
      </c>
      <c r="R1787" t="s">
        <v>6624</v>
      </c>
      <c r="S1787" t="s">
        <v>70</v>
      </c>
      <c r="T1787" t="s">
        <v>158</v>
      </c>
      <c r="U1787" t="s">
        <v>6625</v>
      </c>
      <c r="V1787" s="3">
        <v>9.0960000000000001</v>
      </c>
      <c r="W1787">
        <v>1</v>
      </c>
      <c r="X1787" s="2">
        <v>0.2</v>
      </c>
      <c r="Y1787" s="13">
        <v>1.7055</v>
      </c>
      <c r="Z1787" s="2">
        <f>Y1787/V1787</f>
        <v>0.1875</v>
      </c>
    </row>
    <row r="1788" spans="1:26" x14ac:dyDescent="0.25">
      <c r="A1788">
        <v>3658</v>
      </c>
      <c r="B1788" t="s">
        <v>6626</v>
      </c>
      <c r="C1788" s="1">
        <v>42075</v>
      </c>
      <c r="D1788">
        <f>YEAR(C1788)</f>
        <v>2015</v>
      </c>
      <c r="E1788">
        <f>MONTH(C1788)</f>
        <v>3</v>
      </c>
      <c r="F1788" t="str">
        <f>TEXT(Table1[[#This Row],[Order Date]],"mmm")</f>
        <v>Mar</v>
      </c>
      <c r="G1788" t="str">
        <f>TEXT(Table1[[#This Row],[Order Date]],"ddd")</f>
        <v>Thu</v>
      </c>
      <c r="H1788" s="1">
        <v>42080</v>
      </c>
      <c r="I1788" t="s">
        <v>49</v>
      </c>
      <c r="J1788" t="s">
        <v>4033</v>
      </c>
      <c r="K1788" t="s">
        <v>4034</v>
      </c>
      <c r="L1788" t="s">
        <v>40</v>
      </c>
      <c r="M1788" t="s">
        <v>26</v>
      </c>
      <c r="N1788" t="s">
        <v>6627</v>
      </c>
      <c r="O1788" t="s">
        <v>53</v>
      </c>
      <c r="P1788">
        <v>33317</v>
      </c>
      <c r="Q1788" t="s">
        <v>29</v>
      </c>
      <c r="R1788" t="s">
        <v>582</v>
      </c>
      <c r="S1788" t="s">
        <v>45</v>
      </c>
      <c r="T1788" t="s">
        <v>170</v>
      </c>
      <c r="U1788" t="s">
        <v>583</v>
      </c>
      <c r="V1788" s="3">
        <v>8.6880000000000006</v>
      </c>
      <c r="W1788">
        <v>3</v>
      </c>
      <c r="X1788" s="2">
        <v>0.2</v>
      </c>
      <c r="Y1788" s="13">
        <v>2.9321999999999999</v>
      </c>
      <c r="Z1788" s="2">
        <f>Y1788/V1788</f>
        <v>0.33749999999999997</v>
      </c>
    </row>
    <row r="1789" spans="1:26" x14ac:dyDescent="0.25">
      <c r="A1789">
        <v>3661</v>
      </c>
      <c r="B1789" t="s">
        <v>6630</v>
      </c>
      <c r="C1789" s="1">
        <v>42569</v>
      </c>
      <c r="D1789">
        <f>YEAR(C1789)</f>
        <v>2016</v>
      </c>
      <c r="E1789">
        <f>MONTH(C1789)</f>
        <v>7</v>
      </c>
      <c r="F1789" t="str">
        <f>TEXT(Table1[[#This Row],[Order Date]],"mmm")</f>
        <v>Jul</v>
      </c>
      <c r="G1789" t="str">
        <f>TEXT(Table1[[#This Row],[Order Date]],"ddd")</f>
        <v>Mon</v>
      </c>
      <c r="H1789" s="1">
        <v>42574</v>
      </c>
      <c r="I1789" t="s">
        <v>49</v>
      </c>
      <c r="J1789" t="s">
        <v>6157</v>
      </c>
      <c r="K1789" t="s">
        <v>6158</v>
      </c>
      <c r="L1789" t="s">
        <v>40</v>
      </c>
      <c r="M1789" t="s">
        <v>26</v>
      </c>
      <c r="N1789" t="s">
        <v>3843</v>
      </c>
      <c r="O1789" t="s">
        <v>303</v>
      </c>
      <c r="P1789">
        <v>85301</v>
      </c>
      <c r="Q1789" t="s">
        <v>43</v>
      </c>
      <c r="R1789" t="s">
        <v>6631</v>
      </c>
      <c r="S1789" t="s">
        <v>45</v>
      </c>
      <c r="T1789" t="s">
        <v>572</v>
      </c>
      <c r="U1789" t="s">
        <v>6632</v>
      </c>
      <c r="V1789" s="3">
        <v>33.799999999999997</v>
      </c>
      <c r="W1789">
        <v>5</v>
      </c>
      <c r="X1789" s="2">
        <v>0.2</v>
      </c>
      <c r="Y1789" s="13">
        <v>4.2249999999999996</v>
      </c>
      <c r="Z1789" s="2">
        <f>Y1789/V1789</f>
        <v>0.125</v>
      </c>
    </row>
    <row r="1790" spans="1:26" x14ac:dyDescent="0.25">
      <c r="A1790">
        <v>3662</v>
      </c>
      <c r="B1790" t="s">
        <v>6633</v>
      </c>
      <c r="C1790" s="1">
        <v>42534</v>
      </c>
      <c r="D1790">
        <f>YEAR(C1790)</f>
        <v>2016</v>
      </c>
      <c r="E1790">
        <f>MONTH(C1790)</f>
        <v>6</v>
      </c>
      <c r="F1790" t="str">
        <f>TEXT(Table1[[#This Row],[Order Date]],"mmm")</f>
        <v>Jun</v>
      </c>
      <c r="G1790" t="str">
        <f>TEXT(Table1[[#This Row],[Order Date]],"ddd")</f>
        <v>Mon</v>
      </c>
      <c r="H1790" s="1">
        <v>42536</v>
      </c>
      <c r="I1790" t="s">
        <v>22</v>
      </c>
      <c r="J1790" t="s">
        <v>2749</v>
      </c>
      <c r="K1790" t="s">
        <v>2750</v>
      </c>
      <c r="L1790" t="s">
        <v>101</v>
      </c>
      <c r="M1790" t="s">
        <v>26</v>
      </c>
      <c r="N1790" t="s">
        <v>321</v>
      </c>
      <c r="O1790" t="s">
        <v>235</v>
      </c>
      <c r="P1790">
        <v>49201</v>
      </c>
      <c r="Q1790" t="s">
        <v>104</v>
      </c>
      <c r="R1790" t="s">
        <v>6542</v>
      </c>
      <c r="S1790" t="s">
        <v>70</v>
      </c>
      <c r="T1790" t="s">
        <v>71</v>
      </c>
      <c r="U1790" t="s">
        <v>6543</v>
      </c>
      <c r="V1790" s="3">
        <v>377.97</v>
      </c>
      <c r="W1790">
        <v>3</v>
      </c>
      <c r="X1790" s="2">
        <v>0</v>
      </c>
      <c r="Y1790" s="13">
        <v>94.492500000000007</v>
      </c>
      <c r="Z1790" s="2">
        <f>Y1790/V1790</f>
        <v>0.25</v>
      </c>
    </row>
    <row r="1791" spans="1:26" x14ac:dyDescent="0.25">
      <c r="A1791">
        <v>3663</v>
      </c>
      <c r="B1791" t="s">
        <v>6634</v>
      </c>
      <c r="C1791" s="1">
        <v>42919</v>
      </c>
      <c r="D1791">
        <f>YEAR(C1791)</f>
        <v>2017</v>
      </c>
      <c r="E1791">
        <f>MONTH(C1791)</f>
        <v>7</v>
      </c>
      <c r="F1791" t="str">
        <f>TEXT(Table1[[#This Row],[Order Date]],"mmm")</f>
        <v>Jul</v>
      </c>
      <c r="G1791" t="str">
        <f>TEXT(Table1[[#This Row],[Order Date]],"ddd")</f>
        <v>Mon</v>
      </c>
      <c r="H1791" s="1">
        <v>42925</v>
      </c>
      <c r="I1791" t="s">
        <v>49</v>
      </c>
      <c r="J1791" t="s">
        <v>744</v>
      </c>
      <c r="K1791" t="s">
        <v>745</v>
      </c>
      <c r="L1791" t="s">
        <v>101</v>
      </c>
      <c r="M1791" t="s">
        <v>26</v>
      </c>
      <c r="N1791" t="s">
        <v>1307</v>
      </c>
      <c r="O1791" t="s">
        <v>1231</v>
      </c>
      <c r="P1791">
        <v>2169</v>
      </c>
      <c r="Q1791" t="s">
        <v>145</v>
      </c>
      <c r="R1791" t="s">
        <v>4331</v>
      </c>
      <c r="S1791" t="s">
        <v>70</v>
      </c>
      <c r="T1791" t="s">
        <v>158</v>
      </c>
      <c r="U1791" t="s">
        <v>4332</v>
      </c>
      <c r="V1791" s="3">
        <v>258.89999999999998</v>
      </c>
      <c r="W1791">
        <v>10</v>
      </c>
      <c r="X1791" s="2">
        <v>0</v>
      </c>
      <c r="Y1791" s="13">
        <v>93.203999999999994</v>
      </c>
      <c r="Z1791" s="2">
        <f>Y1791/V1791</f>
        <v>0.36</v>
      </c>
    </row>
    <row r="1792" spans="1:26" x14ac:dyDescent="0.25">
      <c r="A1792">
        <v>3665</v>
      </c>
      <c r="B1792" t="s">
        <v>6635</v>
      </c>
      <c r="C1792" s="1">
        <v>41981</v>
      </c>
      <c r="D1792">
        <f>YEAR(C1792)</f>
        <v>2014</v>
      </c>
      <c r="E1792">
        <f>MONTH(C1792)</f>
        <v>12</v>
      </c>
      <c r="F1792" t="str">
        <f>TEXT(Table1[[#This Row],[Order Date]],"mmm")</f>
        <v>Dec</v>
      </c>
      <c r="G1792" t="str">
        <f>TEXT(Table1[[#This Row],[Order Date]],"ddd")</f>
        <v>Mon</v>
      </c>
      <c r="H1792" s="1">
        <v>41986</v>
      </c>
      <c r="I1792" t="s">
        <v>49</v>
      </c>
      <c r="J1792" t="s">
        <v>5420</v>
      </c>
      <c r="K1792" t="s">
        <v>5421</v>
      </c>
      <c r="L1792" t="s">
        <v>25</v>
      </c>
      <c r="M1792" t="s">
        <v>26</v>
      </c>
      <c r="N1792" t="s">
        <v>1943</v>
      </c>
      <c r="O1792" t="s">
        <v>413</v>
      </c>
      <c r="P1792">
        <v>97301</v>
      </c>
      <c r="Q1792" t="s">
        <v>43</v>
      </c>
      <c r="R1792" t="s">
        <v>2456</v>
      </c>
      <c r="S1792" t="s">
        <v>45</v>
      </c>
      <c r="T1792" t="s">
        <v>46</v>
      </c>
      <c r="U1792" t="s">
        <v>2457</v>
      </c>
      <c r="V1792" s="3">
        <v>27.888000000000002</v>
      </c>
      <c r="W1792">
        <v>7</v>
      </c>
      <c r="X1792" s="2">
        <v>0.2</v>
      </c>
      <c r="Y1792" s="13">
        <v>9.0635999999999992</v>
      </c>
      <c r="Z1792" s="2">
        <f>Y1792/V1792</f>
        <v>0.32499999999999996</v>
      </c>
    </row>
    <row r="1793" spans="1:26" x14ac:dyDescent="0.25">
      <c r="A1793">
        <v>3673</v>
      </c>
      <c r="B1793" t="s">
        <v>6642</v>
      </c>
      <c r="C1793" s="1">
        <v>42468</v>
      </c>
      <c r="D1793">
        <f>YEAR(C1793)</f>
        <v>2016</v>
      </c>
      <c r="E1793">
        <f>MONTH(C1793)</f>
        <v>4</v>
      </c>
      <c r="F1793" t="str">
        <f>TEXT(Table1[[#This Row],[Order Date]],"mmm")</f>
        <v>Apr</v>
      </c>
      <c r="G1793" t="str">
        <f>TEXT(Table1[[#This Row],[Order Date]],"ddd")</f>
        <v>Fri</v>
      </c>
      <c r="H1793" s="1">
        <v>42474</v>
      </c>
      <c r="I1793" t="s">
        <v>49</v>
      </c>
      <c r="J1793" t="s">
        <v>2124</v>
      </c>
      <c r="K1793" t="s">
        <v>2125</v>
      </c>
      <c r="L1793" t="s">
        <v>101</v>
      </c>
      <c r="M1793" t="s">
        <v>26</v>
      </c>
      <c r="N1793" t="s">
        <v>271</v>
      </c>
      <c r="O1793" t="s">
        <v>491</v>
      </c>
      <c r="P1793">
        <v>45373</v>
      </c>
      <c r="Q1793" t="s">
        <v>145</v>
      </c>
      <c r="R1793" t="s">
        <v>6070</v>
      </c>
      <c r="S1793" t="s">
        <v>45</v>
      </c>
      <c r="T1793" t="s">
        <v>170</v>
      </c>
      <c r="U1793" t="s">
        <v>6071</v>
      </c>
      <c r="V1793" s="3">
        <v>8.8719999999999999</v>
      </c>
      <c r="W1793">
        <v>1</v>
      </c>
      <c r="X1793" s="2">
        <v>0.2</v>
      </c>
      <c r="Y1793" s="13">
        <v>3.2161</v>
      </c>
      <c r="Z1793" s="2">
        <f>Y1793/V1793</f>
        <v>0.36249999999999999</v>
      </c>
    </row>
    <row r="1794" spans="1:26" x14ac:dyDescent="0.25">
      <c r="A1794">
        <v>3675</v>
      </c>
      <c r="B1794" t="s">
        <v>6643</v>
      </c>
      <c r="C1794" s="1">
        <v>43045</v>
      </c>
      <c r="D1794">
        <f>YEAR(C1794)</f>
        <v>2017</v>
      </c>
      <c r="E1794">
        <f>MONTH(C1794)</f>
        <v>11</v>
      </c>
      <c r="F1794" t="str">
        <f>TEXT(Table1[[#This Row],[Order Date]],"mmm")</f>
        <v>Nov</v>
      </c>
      <c r="G1794" t="str">
        <f>TEXT(Table1[[#This Row],[Order Date]],"ddd")</f>
        <v>Mon</v>
      </c>
      <c r="H1794" s="1">
        <v>43050</v>
      </c>
      <c r="I1794" t="s">
        <v>49</v>
      </c>
      <c r="J1794" t="s">
        <v>5024</v>
      </c>
      <c r="K1794" t="s">
        <v>5025</v>
      </c>
      <c r="L1794" t="s">
        <v>25</v>
      </c>
      <c r="M1794" t="s">
        <v>26</v>
      </c>
      <c r="N1794" t="s">
        <v>143</v>
      </c>
      <c r="O1794" t="s">
        <v>144</v>
      </c>
      <c r="P1794">
        <v>19143</v>
      </c>
      <c r="Q1794" t="s">
        <v>145</v>
      </c>
      <c r="R1794" t="s">
        <v>4715</v>
      </c>
      <c r="S1794" t="s">
        <v>31</v>
      </c>
      <c r="T1794" t="s">
        <v>35</v>
      </c>
      <c r="U1794" t="s">
        <v>4716</v>
      </c>
      <c r="V1794" s="3">
        <v>127.372</v>
      </c>
      <c r="W1794">
        <v>2</v>
      </c>
      <c r="X1794" s="2">
        <v>0.3</v>
      </c>
      <c r="Y1794" s="13">
        <v>-30.933199999999999</v>
      </c>
      <c r="Z1794" s="2">
        <f>Y1794/V1794</f>
        <v>-0.24285714285714285</v>
      </c>
    </row>
    <row r="1795" spans="1:26" x14ac:dyDescent="0.25">
      <c r="A1795">
        <v>3677</v>
      </c>
      <c r="B1795" t="s">
        <v>6644</v>
      </c>
      <c r="C1795" s="1">
        <v>42343</v>
      </c>
      <c r="D1795">
        <f>YEAR(C1795)</f>
        <v>2015</v>
      </c>
      <c r="E1795">
        <f>MONTH(C1795)</f>
        <v>12</v>
      </c>
      <c r="F1795" t="str">
        <f>TEXT(Table1[[#This Row],[Order Date]],"mmm")</f>
        <v>Dec</v>
      </c>
      <c r="G1795" t="str">
        <f>TEXT(Table1[[#This Row],[Order Date]],"ddd")</f>
        <v>Sat</v>
      </c>
      <c r="H1795" s="1">
        <v>42347</v>
      </c>
      <c r="I1795" t="s">
        <v>49</v>
      </c>
      <c r="J1795" t="s">
        <v>5042</v>
      </c>
      <c r="K1795" t="s">
        <v>5043</v>
      </c>
      <c r="L1795" t="s">
        <v>40</v>
      </c>
      <c r="M1795" t="s">
        <v>26</v>
      </c>
      <c r="N1795" t="s">
        <v>941</v>
      </c>
      <c r="O1795" t="s">
        <v>42</v>
      </c>
      <c r="P1795">
        <v>92105</v>
      </c>
      <c r="Q1795" t="s">
        <v>43</v>
      </c>
      <c r="R1795" t="s">
        <v>2473</v>
      </c>
      <c r="S1795" t="s">
        <v>31</v>
      </c>
      <c r="T1795" t="s">
        <v>64</v>
      </c>
      <c r="U1795" t="s">
        <v>2474</v>
      </c>
      <c r="V1795" s="3">
        <v>44.46</v>
      </c>
      <c r="W1795">
        <v>2</v>
      </c>
      <c r="X1795" s="2">
        <v>0</v>
      </c>
      <c r="Y1795" s="13">
        <v>14.671799999999999</v>
      </c>
      <c r="Z1795" s="2">
        <f>Y1795/V1795</f>
        <v>0.32999999999999996</v>
      </c>
    </row>
    <row r="1796" spans="1:26" x14ac:dyDescent="0.25">
      <c r="A1796">
        <v>3678</v>
      </c>
      <c r="B1796" t="s">
        <v>6645</v>
      </c>
      <c r="C1796" s="1">
        <v>42194</v>
      </c>
      <c r="D1796">
        <f>YEAR(C1796)</f>
        <v>2015</v>
      </c>
      <c r="E1796">
        <f>MONTH(C1796)</f>
        <v>7</v>
      </c>
      <c r="F1796" t="str">
        <f>TEXT(Table1[[#This Row],[Order Date]],"mmm")</f>
        <v>Jul</v>
      </c>
      <c r="G1796" t="str">
        <f>TEXT(Table1[[#This Row],[Order Date]],"ddd")</f>
        <v>Thu</v>
      </c>
      <c r="H1796" s="1">
        <v>42199</v>
      </c>
      <c r="I1796" t="s">
        <v>49</v>
      </c>
      <c r="J1796" t="s">
        <v>4444</v>
      </c>
      <c r="K1796" t="s">
        <v>4445</v>
      </c>
      <c r="L1796" t="s">
        <v>25</v>
      </c>
      <c r="M1796" t="s">
        <v>26</v>
      </c>
      <c r="N1796" t="s">
        <v>3144</v>
      </c>
      <c r="O1796" t="s">
        <v>2689</v>
      </c>
      <c r="P1796">
        <v>20735</v>
      </c>
      <c r="Q1796" t="s">
        <v>145</v>
      </c>
      <c r="R1796" t="s">
        <v>5809</v>
      </c>
      <c r="S1796" t="s">
        <v>45</v>
      </c>
      <c r="T1796" t="s">
        <v>266</v>
      </c>
      <c r="U1796" t="s">
        <v>5810</v>
      </c>
      <c r="V1796" s="3">
        <v>15.8</v>
      </c>
      <c r="W1796">
        <v>4</v>
      </c>
      <c r="X1796" s="2">
        <v>0</v>
      </c>
      <c r="Y1796" s="13">
        <v>5.056</v>
      </c>
      <c r="Z1796" s="2">
        <f>Y1796/V1796</f>
        <v>0.32</v>
      </c>
    </row>
    <row r="1797" spans="1:26" x14ac:dyDescent="0.25">
      <c r="A1797">
        <v>3687</v>
      </c>
      <c r="B1797" t="s">
        <v>6650</v>
      </c>
      <c r="C1797" s="1">
        <v>42717</v>
      </c>
      <c r="D1797">
        <f>YEAR(C1797)</f>
        <v>2016</v>
      </c>
      <c r="E1797">
        <f>MONTH(C1797)</f>
        <v>12</v>
      </c>
      <c r="F1797" t="str">
        <f>TEXT(Table1[[#This Row],[Order Date]],"mmm")</f>
        <v>Dec</v>
      </c>
      <c r="G1797" t="str">
        <f>TEXT(Table1[[#This Row],[Order Date]],"ddd")</f>
        <v>Tue</v>
      </c>
      <c r="H1797" s="1">
        <v>42723</v>
      </c>
      <c r="I1797" t="s">
        <v>49</v>
      </c>
      <c r="J1797" t="s">
        <v>1783</v>
      </c>
      <c r="K1797" t="s">
        <v>1784</v>
      </c>
      <c r="L1797" t="s">
        <v>25</v>
      </c>
      <c r="M1797" t="s">
        <v>26</v>
      </c>
      <c r="N1797" t="s">
        <v>2803</v>
      </c>
      <c r="O1797" t="s">
        <v>42</v>
      </c>
      <c r="P1797">
        <v>92503</v>
      </c>
      <c r="Q1797" t="s">
        <v>43</v>
      </c>
      <c r="R1797" t="s">
        <v>1354</v>
      </c>
      <c r="S1797" t="s">
        <v>45</v>
      </c>
      <c r="T1797" t="s">
        <v>67</v>
      </c>
      <c r="U1797" t="s">
        <v>1355</v>
      </c>
      <c r="V1797" s="3">
        <v>9.84</v>
      </c>
      <c r="W1797">
        <v>3</v>
      </c>
      <c r="X1797" s="2">
        <v>0</v>
      </c>
      <c r="Y1797" s="13">
        <v>3.2471999999999999</v>
      </c>
      <c r="Z1797" s="2">
        <f>Y1797/V1797</f>
        <v>0.33</v>
      </c>
    </row>
    <row r="1798" spans="1:26" x14ac:dyDescent="0.25">
      <c r="A1798">
        <v>3688</v>
      </c>
      <c r="B1798" t="s">
        <v>6651</v>
      </c>
      <c r="C1798" s="1">
        <v>42510</v>
      </c>
      <c r="D1798">
        <f>YEAR(C1798)</f>
        <v>2016</v>
      </c>
      <c r="E1798">
        <f>MONTH(C1798)</f>
        <v>5</v>
      </c>
      <c r="F1798" t="str">
        <f>TEXT(Table1[[#This Row],[Order Date]],"mmm")</f>
        <v>May</v>
      </c>
      <c r="G1798" t="str">
        <f>TEXT(Table1[[#This Row],[Order Date]],"ddd")</f>
        <v>Fri</v>
      </c>
      <c r="H1798" s="1">
        <v>42514</v>
      </c>
      <c r="I1798" t="s">
        <v>49</v>
      </c>
      <c r="J1798" t="s">
        <v>1745</v>
      </c>
      <c r="K1798" t="s">
        <v>1746</v>
      </c>
      <c r="L1798" t="s">
        <v>25</v>
      </c>
      <c r="M1798" t="s">
        <v>26</v>
      </c>
      <c r="N1798" t="s">
        <v>6652</v>
      </c>
      <c r="O1798" t="s">
        <v>53</v>
      </c>
      <c r="P1798">
        <v>34952</v>
      </c>
      <c r="Q1798" t="s">
        <v>29</v>
      </c>
      <c r="R1798" t="s">
        <v>1204</v>
      </c>
      <c r="S1798" t="s">
        <v>45</v>
      </c>
      <c r="T1798" t="s">
        <v>74</v>
      </c>
      <c r="U1798" t="s">
        <v>1205</v>
      </c>
      <c r="V1798" s="3">
        <v>2.694</v>
      </c>
      <c r="W1798">
        <v>2</v>
      </c>
      <c r="X1798" s="2">
        <v>0.7</v>
      </c>
      <c r="Y1798" s="13">
        <v>-2.2450000000000001</v>
      </c>
      <c r="Z1798" s="2">
        <f>Y1798/V1798</f>
        <v>-0.83333333333333337</v>
      </c>
    </row>
    <row r="1799" spans="1:26" x14ac:dyDescent="0.25">
      <c r="A1799">
        <v>3689</v>
      </c>
      <c r="B1799" t="s">
        <v>6653</v>
      </c>
      <c r="C1799" s="1">
        <v>42888</v>
      </c>
      <c r="D1799">
        <f>YEAR(C1799)</f>
        <v>2017</v>
      </c>
      <c r="E1799">
        <f>MONTH(C1799)</f>
        <v>6</v>
      </c>
      <c r="F1799" t="str">
        <f>TEXT(Table1[[#This Row],[Order Date]],"mmm")</f>
        <v>Jun</v>
      </c>
      <c r="G1799" t="str">
        <f>TEXT(Table1[[#This Row],[Order Date]],"ddd")</f>
        <v>Fri</v>
      </c>
      <c r="H1799" s="1">
        <v>42891</v>
      </c>
      <c r="I1799" t="s">
        <v>22</v>
      </c>
      <c r="J1799" t="s">
        <v>1337</v>
      </c>
      <c r="K1799" t="s">
        <v>1338</v>
      </c>
      <c r="L1799" t="s">
        <v>25</v>
      </c>
      <c r="M1799" t="s">
        <v>26</v>
      </c>
      <c r="N1799" t="s">
        <v>1796</v>
      </c>
      <c r="O1799" t="s">
        <v>303</v>
      </c>
      <c r="P1799">
        <v>85204</v>
      </c>
      <c r="Q1799" t="s">
        <v>43</v>
      </c>
      <c r="R1799" t="s">
        <v>906</v>
      </c>
      <c r="S1799" t="s">
        <v>45</v>
      </c>
      <c r="T1799" t="s">
        <v>89</v>
      </c>
      <c r="U1799" t="s">
        <v>907</v>
      </c>
      <c r="V1799" s="3">
        <v>25.344000000000001</v>
      </c>
      <c r="W1799">
        <v>6</v>
      </c>
      <c r="X1799" s="2">
        <v>0.2</v>
      </c>
      <c r="Y1799" s="13">
        <v>7.92</v>
      </c>
      <c r="Z1799" s="2">
        <f>Y1799/V1799</f>
        <v>0.3125</v>
      </c>
    </row>
    <row r="1800" spans="1:26" x14ac:dyDescent="0.25">
      <c r="A1800">
        <v>3691</v>
      </c>
      <c r="B1800" t="s">
        <v>6654</v>
      </c>
      <c r="C1800" s="1">
        <v>42307</v>
      </c>
      <c r="D1800">
        <f>YEAR(C1800)</f>
        <v>2015</v>
      </c>
      <c r="E1800">
        <f>MONTH(C1800)</f>
        <v>10</v>
      </c>
      <c r="F1800" t="str">
        <f>TEXT(Table1[[#This Row],[Order Date]],"mmm")</f>
        <v>Oct</v>
      </c>
      <c r="G1800" t="str">
        <f>TEXT(Table1[[#This Row],[Order Date]],"ddd")</f>
        <v>Fri</v>
      </c>
      <c r="H1800" s="1">
        <v>42310</v>
      </c>
      <c r="I1800" t="s">
        <v>22</v>
      </c>
      <c r="J1800" t="s">
        <v>1157</v>
      </c>
      <c r="K1800" t="s">
        <v>1158</v>
      </c>
      <c r="L1800" t="s">
        <v>40</v>
      </c>
      <c r="M1800" t="s">
        <v>26</v>
      </c>
      <c r="N1800" t="s">
        <v>800</v>
      </c>
      <c r="O1800" t="s">
        <v>450</v>
      </c>
      <c r="P1800">
        <v>80219</v>
      </c>
      <c r="Q1800" t="s">
        <v>43</v>
      </c>
      <c r="R1800" t="s">
        <v>5245</v>
      </c>
      <c r="S1800" t="s">
        <v>70</v>
      </c>
      <c r="T1800" t="s">
        <v>675</v>
      </c>
      <c r="U1800" t="s">
        <v>5246</v>
      </c>
      <c r="V1800" s="3">
        <v>59.994</v>
      </c>
      <c r="W1800">
        <v>2</v>
      </c>
      <c r="X1800" s="2">
        <v>0.7</v>
      </c>
      <c r="Y1800" s="13">
        <v>-45.995399999999997</v>
      </c>
      <c r="Z1800" s="2">
        <f>Y1800/V1800</f>
        <v>-0.76666666666666661</v>
      </c>
    </row>
    <row r="1801" spans="1:26" x14ac:dyDescent="0.25">
      <c r="A1801">
        <v>3695</v>
      </c>
      <c r="B1801" t="s">
        <v>6657</v>
      </c>
      <c r="C1801" s="1">
        <v>42658</v>
      </c>
      <c r="D1801">
        <f>YEAR(C1801)</f>
        <v>2016</v>
      </c>
      <c r="E1801">
        <f>MONTH(C1801)</f>
        <v>10</v>
      </c>
      <c r="F1801" t="str">
        <f>TEXT(Table1[[#This Row],[Order Date]],"mmm")</f>
        <v>Oct</v>
      </c>
      <c r="G1801" t="str">
        <f>TEXT(Table1[[#This Row],[Order Date]],"ddd")</f>
        <v>Sat</v>
      </c>
      <c r="H1801" s="1">
        <v>42663</v>
      </c>
      <c r="I1801" t="s">
        <v>49</v>
      </c>
      <c r="J1801" t="s">
        <v>3513</v>
      </c>
      <c r="K1801" t="s">
        <v>3514</v>
      </c>
      <c r="L1801" t="s">
        <v>40</v>
      </c>
      <c r="M1801" t="s">
        <v>26</v>
      </c>
      <c r="N1801" t="s">
        <v>311</v>
      </c>
      <c r="O1801" t="s">
        <v>312</v>
      </c>
      <c r="P1801">
        <v>22153</v>
      </c>
      <c r="Q1801" t="s">
        <v>29</v>
      </c>
      <c r="R1801" t="s">
        <v>4679</v>
      </c>
      <c r="S1801" t="s">
        <v>45</v>
      </c>
      <c r="T1801" t="s">
        <v>74</v>
      </c>
      <c r="U1801" t="s">
        <v>4680</v>
      </c>
      <c r="V1801" s="3">
        <v>232.96</v>
      </c>
      <c r="W1801">
        <v>7</v>
      </c>
      <c r="X1801" s="2">
        <v>0</v>
      </c>
      <c r="Y1801" s="13">
        <v>116.48</v>
      </c>
      <c r="Z1801" s="2">
        <f>Y1801/V1801</f>
        <v>0.5</v>
      </c>
    </row>
    <row r="1802" spans="1:26" x14ac:dyDescent="0.25">
      <c r="A1802">
        <v>3698</v>
      </c>
      <c r="B1802" t="s">
        <v>6658</v>
      </c>
      <c r="C1802" s="1">
        <v>42327</v>
      </c>
      <c r="D1802">
        <f>YEAR(C1802)</f>
        <v>2015</v>
      </c>
      <c r="E1802">
        <f>MONTH(C1802)</f>
        <v>11</v>
      </c>
      <c r="F1802" t="str">
        <f>TEXT(Table1[[#This Row],[Order Date]],"mmm")</f>
        <v>Nov</v>
      </c>
      <c r="G1802" t="str">
        <f>TEXT(Table1[[#This Row],[Order Date]],"ddd")</f>
        <v>Thu</v>
      </c>
      <c r="H1802" s="1">
        <v>42329</v>
      </c>
      <c r="I1802" t="s">
        <v>22</v>
      </c>
      <c r="J1802" t="s">
        <v>6080</v>
      </c>
      <c r="K1802" t="s">
        <v>6081</v>
      </c>
      <c r="L1802" t="s">
        <v>101</v>
      </c>
      <c r="M1802" t="s">
        <v>26</v>
      </c>
      <c r="N1802" t="s">
        <v>94</v>
      </c>
      <c r="O1802" t="s">
        <v>95</v>
      </c>
      <c r="P1802">
        <v>98115</v>
      </c>
      <c r="Q1802" t="s">
        <v>43</v>
      </c>
      <c r="R1802" t="s">
        <v>5977</v>
      </c>
      <c r="S1802" t="s">
        <v>31</v>
      </c>
      <c r="T1802" t="s">
        <v>64</v>
      </c>
      <c r="U1802" t="s">
        <v>5978</v>
      </c>
      <c r="V1802" s="3">
        <v>141.96</v>
      </c>
      <c r="W1802">
        <v>2</v>
      </c>
      <c r="X1802" s="2">
        <v>0</v>
      </c>
      <c r="Y1802" s="13">
        <v>22.7136</v>
      </c>
      <c r="Z1802" s="2">
        <f>Y1802/V1802</f>
        <v>0.15999999999999998</v>
      </c>
    </row>
    <row r="1803" spans="1:26" x14ac:dyDescent="0.25">
      <c r="A1803">
        <v>3699</v>
      </c>
      <c r="B1803" t="s">
        <v>6659</v>
      </c>
      <c r="C1803" s="1">
        <v>41895</v>
      </c>
      <c r="D1803">
        <f>YEAR(C1803)</f>
        <v>2014</v>
      </c>
      <c r="E1803">
        <f>MONTH(C1803)</f>
        <v>9</v>
      </c>
      <c r="F1803" t="str">
        <f>TEXT(Table1[[#This Row],[Order Date]],"mmm")</f>
        <v>Sep</v>
      </c>
      <c r="G1803" t="str">
        <f>TEXT(Table1[[#This Row],[Order Date]],"ddd")</f>
        <v>Sat</v>
      </c>
      <c r="H1803" s="1">
        <v>41899</v>
      </c>
      <c r="I1803" t="s">
        <v>49</v>
      </c>
      <c r="J1803" t="s">
        <v>223</v>
      </c>
      <c r="K1803" t="s">
        <v>224</v>
      </c>
      <c r="L1803" t="s">
        <v>40</v>
      </c>
      <c r="M1803" t="s">
        <v>26</v>
      </c>
      <c r="N1803" t="s">
        <v>3972</v>
      </c>
      <c r="O1803" t="s">
        <v>303</v>
      </c>
      <c r="P1803">
        <v>85281</v>
      </c>
      <c r="Q1803" t="s">
        <v>43</v>
      </c>
      <c r="R1803" t="s">
        <v>6660</v>
      </c>
      <c r="S1803" t="s">
        <v>45</v>
      </c>
      <c r="T1803" t="s">
        <v>58</v>
      </c>
      <c r="U1803" t="s">
        <v>6661</v>
      </c>
      <c r="V1803" s="3">
        <v>79.400000000000006</v>
      </c>
      <c r="W1803">
        <v>5</v>
      </c>
      <c r="X1803" s="2">
        <v>0.2</v>
      </c>
      <c r="Y1803" s="13">
        <v>5.9550000000000001</v>
      </c>
      <c r="Z1803" s="2">
        <f>Y1803/V1803</f>
        <v>7.4999999999999997E-2</v>
      </c>
    </row>
    <row r="1804" spans="1:26" x14ac:dyDescent="0.25">
      <c r="A1804">
        <v>3700</v>
      </c>
      <c r="B1804" t="s">
        <v>6662</v>
      </c>
      <c r="C1804" s="1">
        <v>43052</v>
      </c>
      <c r="D1804">
        <f>YEAR(C1804)</f>
        <v>2017</v>
      </c>
      <c r="E1804">
        <f>MONTH(C1804)</f>
        <v>11</v>
      </c>
      <c r="F1804" t="str">
        <f>TEXT(Table1[[#This Row],[Order Date]],"mmm")</f>
        <v>Nov</v>
      </c>
      <c r="G1804" t="str">
        <f>TEXT(Table1[[#This Row],[Order Date]],"ddd")</f>
        <v>Mon</v>
      </c>
      <c r="H1804" s="1">
        <v>43057</v>
      </c>
      <c r="I1804" t="s">
        <v>22</v>
      </c>
      <c r="J1804" t="s">
        <v>524</v>
      </c>
      <c r="K1804" t="s">
        <v>525</v>
      </c>
      <c r="L1804" t="s">
        <v>101</v>
      </c>
      <c r="M1804" t="s">
        <v>26</v>
      </c>
      <c r="N1804" t="s">
        <v>3122</v>
      </c>
      <c r="O1804" t="s">
        <v>264</v>
      </c>
      <c r="P1804">
        <v>10701</v>
      </c>
      <c r="Q1804" t="s">
        <v>145</v>
      </c>
      <c r="R1804" t="s">
        <v>1457</v>
      </c>
      <c r="S1804" t="s">
        <v>70</v>
      </c>
      <c r="T1804" t="s">
        <v>158</v>
      </c>
      <c r="U1804" t="s">
        <v>1458</v>
      </c>
      <c r="V1804" s="3">
        <v>163.96</v>
      </c>
      <c r="W1804">
        <v>4</v>
      </c>
      <c r="X1804" s="2">
        <v>0</v>
      </c>
      <c r="Y1804" s="13">
        <v>70.502799999999993</v>
      </c>
      <c r="Z1804" s="2">
        <f>Y1804/V1804</f>
        <v>0.42999999999999994</v>
      </c>
    </row>
    <row r="1805" spans="1:26" x14ac:dyDescent="0.25">
      <c r="A1805">
        <v>3701</v>
      </c>
      <c r="B1805" t="s">
        <v>6663</v>
      </c>
      <c r="C1805" s="1">
        <v>43093</v>
      </c>
      <c r="D1805">
        <f>YEAR(C1805)</f>
        <v>2017</v>
      </c>
      <c r="E1805">
        <f>MONTH(C1805)</f>
        <v>12</v>
      </c>
      <c r="F1805" t="str">
        <f>TEXT(Table1[[#This Row],[Order Date]],"mmm")</f>
        <v>Dec</v>
      </c>
      <c r="G1805" t="str">
        <f>TEXT(Table1[[#This Row],[Order Date]],"ddd")</f>
        <v>Sun</v>
      </c>
      <c r="H1805" s="1">
        <v>43098</v>
      </c>
      <c r="I1805" t="s">
        <v>49</v>
      </c>
      <c r="J1805" t="s">
        <v>4686</v>
      </c>
      <c r="K1805" t="s">
        <v>4687</v>
      </c>
      <c r="L1805" t="s">
        <v>40</v>
      </c>
      <c r="M1805" t="s">
        <v>26</v>
      </c>
      <c r="N1805" t="s">
        <v>382</v>
      </c>
      <c r="O1805" t="s">
        <v>264</v>
      </c>
      <c r="P1805">
        <v>14609</v>
      </c>
      <c r="Q1805" t="s">
        <v>145</v>
      </c>
      <c r="R1805" t="s">
        <v>2949</v>
      </c>
      <c r="S1805" t="s">
        <v>31</v>
      </c>
      <c r="T1805" t="s">
        <v>64</v>
      </c>
      <c r="U1805" t="s">
        <v>2950</v>
      </c>
      <c r="V1805" s="3">
        <v>37.93</v>
      </c>
      <c r="W1805">
        <v>1</v>
      </c>
      <c r="X1805" s="2">
        <v>0</v>
      </c>
      <c r="Y1805" s="13">
        <v>6.8273999999999999</v>
      </c>
      <c r="Z1805" s="2">
        <f>Y1805/V1805</f>
        <v>0.18</v>
      </c>
    </row>
    <row r="1806" spans="1:26" x14ac:dyDescent="0.25">
      <c r="A1806">
        <v>3702</v>
      </c>
      <c r="B1806" t="s">
        <v>6664</v>
      </c>
      <c r="C1806" s="1">
        <v>42378</v>
      </c>
      <c r="D1806">
        <f>YEAR(C1806)</f>
        <v>2016</v>
      </c>
      <c r="E1806">
        <f>MONTH(C1806)</f>
        <v>1</v>
      </c>
      <c r="F1806" t="str">
        <f>TEXT(Table1[[#This Row],[Order Date]],"mmm")</f>
        <v>Jan</v>
      </c>
      <c r="G1806" t="str">
        <f>TEXT(Table1[[#This Row],[Order Date]],"ddd")</f>
        <v>Sat</v>
      </c>
      <c r="H1806" s="1">
        <v>42382</v>
      </c>
      <c r="I1806" t="s">
        <v>22</v>
      </c>
      <c r="J1806" t="s">
        <v>6665</v>
      </c>
      <c r="K1806" t="s">
        <v>6666</v>
      </c>
      <c r="L1806" t="s">
        <v>40</v>
      </c>
      <c r="M1806" t="s">
        <v>26</v>
      </c>
      <c r="N1806" t="s">
        <v>2785</v>
      </c>
      <c r="O1806" t="s">
        <v>491</v>
      </c>
      <c r="P1806">
        <v>43615</v>
      </c>
      <c r="Q1806" t="s">
        <v>145</v>
      </c>
      <c r="R1806" t="s">
        <v>5991</v>
      </c>
      <c r="S1806" t="s">
        <v>31</v>
      </c>
      <c r="T1806" t="s">
        <v>64</v>
      </c>
      <c r="U1806" t="s">
        <v>5992</v>
      </c>
      <c r="V1806" s="3">
        <v>15.167999999999999</v>
      </c>
      <c r="W1806">
        <v>2</v>
      </c>
      <c r="X1806" s="2">
        <v>0.2</v>
      </c>
      <c r="Y1806" s="13">
        <v>3.7919999999999998</v>
      </c>
      <c r="Z1806" s="2">
        <f>Y1806/V1806</f>
        <v>0.25</v>
      </c>
    </row>
    <row r="1807" spans="1:26" x14ac:dyDescent="0.25">
      <c r="A1807">
        <v>3703</v>
      </c>
      <c r="B1807" t="s">
        <v>6667</v>
      </c>
      <c r="C1807" s="1">
        <v>42168</v>
      </c>
      <c r="D1807">
        <f>YEAR(C1807)</f>
        <v>2015</v>
      </c>
      <c r="E1807">
        <f>MONTH(C1807)</f>
        <v>6</v>
      </c>
      <c r="F1807" t="str">
        <f>TEXT(Table1[[#This Row],[Order Date]],"mmm")</f>
        <v>Jun</v>
      </c>
      <c r="G1807" t="str">
        <f>TEXT(Table1[[#This Row],[Order Date]],"ddd")</f>
        <v>Sat</v>
      </c>
      <c r="H1807" s="1">
        <v>42174</v>
      </c>
      <c r="I1807" t="s">
        <v>49</v>
      </c>
      <c r="J1807" t="s">
        <v>6414</v>
      </c>
      <c r="K1807" t="s">
        <v>6415</v>
      </c>
      <c r="L1807" t="s">
        <v>40</v>
      </c>
      <c r="M1807" t="s">
        <v>26</v>
      </c>
      <c r="N1807" t="s">
        <v>350</v>
      </c>
      <c r="O1807" t="s">
        <v>351</v>
      </c>
      <c r="P1807">
        <v>35601</v>
      </c>
      <c r="Q1807" t="s">
        <v>29</v>
      </c>
      <c r="R1807" t="s">
        <v>6609</v>
      </c>
      <c r="S1807" t="s">
        <v>45</v>
      </c>
      <c r="T1807" t="s">
        <v>67</v>
      </c>
      <c r="U1807" t="s">
        <v>6610</v>
      </c>
      <c r="V1807" s="3">
        <v>24.78</v>
      </c>
      <c r="W1807">
        <v>6</v>
      </c>
      <c r="X1807" s="2">
        <v>0</v>
      </c>
      <c r="Y1807" s="13">
        <v>6.9383999999999997</v>
      </c>
      <c r="Z1807" s="2">
        <f>Y1807/V1807</f>
        <v>0.27999999999999997</v>
      </c>
    </row>
    <row r="1808" spans="1:26" x14ac:dyDescent="0.25">
      <c r="A1808">
        <v>3707</v>
      </c>
      <c r="B1808" t="s">
        <v>6668</v>
      </c>
      <c r="C1808" s="1">
        <v>42812</v>
      </c>
      <c r="D1808">
        <f>YEAR(C1808)</f>
        <v>2017</v>
      </c>
      <c r="E1808">
        <f>MONTH(C1808)</f>
        <v>3</v>
      </c>
      <c r="F1808" t="str">
        <f>TEXT(Table1[[#This Row],[Order Date]],"mmm")</f>
        <v>Mar</v>
      </c>
      <c r="G1808" t="str">
        <f>TEXT(Table1[[#This Row],[Order Date]],"ddd")</f>
        <v>Sat</v>
      </c>
      <c r="H1808" s="1">
        <v>42816</v>
      </c>
      <c r="I1808" t="s">
        <v>49</v>
      </c>
      <c r="J1808" t="s">
        <v>5565</v>
      </c>
      <c r="K1808" t="s">
        <v>5566</v>
      </c>
      <c r="L1808" t="s">
        <v>25</v>
      </c>
      <c r="M1808" t="s">
        <v>26</v>
      </c>
      <c r="N1808" t="s">
        <v>808</v>
      </c>
      <c r="O1808" t="s">
        <v>103</v>
      </c>
      <c r="P1808">
        <v>75220</v>
      </c>
      <c r="Q1808" t="s">
        <v>104</v>
      </c>
      <c r="R1808" t="s">
        <v>4142</v>
      </c>
      <c r="S1808" t="s">
        <v>45</v>
      </c>
      <c r="T1808" t="s">
        <v>67</v>
      </c>
      <c r="U1808" t="s">
        <v>4143</v>
      </c>
      <c r="V1808" s="3">
        <v>23.832000000000001</v>
      </c>
      <c r="W1808">
        <v>3</v>
      </c>
      <c r="X1808" s="2">
        <v>0.2</v>
      </c>
      <c r="Y1808" s="13">
        <v>6.5537999999999998</v>
      </c>
      <c r="Z1808" s="2">
        <f>Y1808/V1808</f>
        <v>0.27499999999999997</v>
      </c>
    </row>
    <row r="1809" spans="1:26" x14ac:dyDescent="0.25">
      <c r="A1809">
        <v>3708</v>
      </c>
      <c r="B1809" t="s">
        <v>6669</v>
      </c>
      <c r="C1809" s="1">
        <v>41966</v>
      </c>
      <c r="D1809">
        <f>YEAR(C1809)</f>
        <v>2014</v>
      </c>
      <c r="E1809">
        <f>MONTH(C1809)</f>
        <v>11</v>
      </c>
      <c r="F1809" t="str">
        <f>TEXT(Table1[[#This Row],[Order Date]],"mmm")</f>
        <v>Nov</v>
      </c>
      <c r="G1809" t="str">
        <f>TEXT(Table1[[#This Row],[Order Date]],"ddd")</f>
        <v>Sun</v>
      </c>
      <c r="H1809" s="1">
        <v>41970</v>
      </c>
      <c r="I1809" t="s">
        <v>49</v>
      </c>
      <c r="J1809" t="s">
        <v>1383</v>
      </c>
      <c r="K1809" t="s">
        <v>1384</v>
      </c>
      <c r="L1809" t="s">
        <v>40</v>
      </c>
      <c r="M1809" t="s">
        <v>26</v>
      </c>
      <c r="N1809" t="s">
        <v>4886</v>
      </c>
      <c r="O1809" t="s">
        <v>103</v>
      </c>
      <c r="P1809">
        <v>75150</v>
      </c>
      <c r="Q1809" t="s">
        <v>104</v>
      </c>
      <c r="R1809" t="s">
        <v>2835</v>
      </c>
      <c r="S1809" t="s">
        <v>31</v>
      </c>
      <c r="T1809" t="s">
        <v>64</v>
      </c>
      <c r="U1809" t="s">
        <v>916</v>
      </c>
      <c r="V1809" s="3">
        <v>6.3680000000000003</v>
      </c>
      <c r="W1809">
        <v>2</v>
      </c>
      <c r="X1809" s="2">
        <v>0.6</v>
      </c>
      <c r="Y1809" s="13">
        <v>-2.5472000000000001</v>
      </c>
      <c r="Z1809" s="2">
        <f>Y1809/V1809</f>
        <v>-0.4</v>
      </c>
    </row>
    <row r="1810" spans="1:26" x14ac:dyDescent="0.25">
      <c r="A1810">
        <v>3711</v>
      </c>
      <c r="B1810" t="s">
        <v>6670</v>
      </c>
      <c r="C1810" s="1">
        <v>43023</v>
      </c>
      <c r="D1810">
        <f>YEAR(C1810)</f>
        <v>2017</v>
      </c>
      <c r="E1810">
        <f>MONTH(C1810)</f>
        <v>10</v>
      </c>
      <c r="F1810" t="str">
        <f>TEXT(Table1[[#This Row],[Order Date]],"mmm")</f>
        <v>Oct</v>
      </c>
      <c r="G1810" t="str">
        <f>TEXT(Table1[[#This Row],[Order Date]],"ddd")</f>
        <v>Sun</v>
      </c>
      <c r="H1810" s="1">
        <v>43025</v>
      </c>
      <c r="I1810" t="s">
        <v>185</v>
      </c>
      <c r="J1810" t="s">
        <v>2256</v>
      </c>
      <c r="K1810" t="s">
        <v>2257</v>
      </c>
      <c r="L1810" t="s">
        <v>40</v>
      </c>
      <c r="M1810" t="s">
        <v>26</v>
      </c>
      <c r="N1810" t="s">
        <v>41</v>
      </c>
      <c r="O1810" t="s">
        <v>42</v>
      </c>
      <c r="P1810">
        <v>90045</v>
      </c>
      <c r="Q1810" t="s">
        <v>43</v>
      </c>
      <c r="R1810" t="s">
        <v>894</v>
      </c>
      <c r="S1810" t="s">
        <v>31</v>
      </c>
      <c r="T1810" t="s">
        <v>55</v>
      </c>
      <c r="U1810" t="s">
        <v>895</v>
      </c>
      <c r="V1810" s="3">
        <v>510.24</v>
      </c>
      <c r="W1810">
        <v>3</v>
      </c>
      <c r="X1810" s="2">
        <v>0.2</v>
      </c>
      <c r="Y1810" s="13">
        <v>6.3780000000000001</v>
      </c>
      <c r="Z1810" s="2">
        <f>Y1810/V1810</f>
        <v>1.2500000000000001E-2</v>
      </c>
    </row>
    <row r="1811" spans="1:26" x14ac:dyDescent="0.25">
      <c r="A1811">
        <v>3713</v>
      </c>
      <c r="B1811" t="s">
        <v>6671</v>
      </c>
      <c r="C1811" s="1">
        <v>42846</v>
      </c>
      <c r="D1811">
        <f>YEAR(C1811)</f>
        <v>2017</v>
      </c>
      <c r="E1811">
        <f>MONTH(C1811)</f>
        <v>4</v>
      </c>
      <c r="F1811" t="str">
        <f>TEXT(Table1[[#This Row],[Order Date]],"mmm")</f>
        <v>Apr</v>
      </c>
      <c r="G1811" t="str">
        <f>TEXT(Table1[[#This Row],[Order Date]],"ddd")</f>
        <v>Fri</v>
      </c>
      <c r="H1811" s="1">
        <v>42849</v>
      </c>
      <c r="I1811" t="s">
        <v>185</v>
      </c>
      <c r="J1811" t="s">
        <v>4349</v>
      </c>
      <c r="K1811" t="s">
        <v>4350</v>
      </c>
      <c r="L1811" t="s">
        <v>25</v>
      </c>
      <c r="M1811" t="s">
        <v>26</v>
      </c>
      <c r="N1811" t="s">
        <v>94</v>
      </c>
      <c r="O1811" t="s">
        <v>95</v>
      </c>
      <c r="P1811">
        <v>98103</v>
      </c>
      <c r="Q1811" t="s">
        <v>43</v>
      </c>
      <c r="R1811" t="s">
        <v>6672</v>
      </c>
      <c r="S1811" t="s">
        <v>70</v>
      </c>
      <c r="T1811" t="s">
        <v>158</v>
      </c>
      <c r="U1811" t="s">
        <v>6673</v>
      </c>
      <c r="V1811" s="3">
        <v>11.54</v>
      </c>
      <c r="W1811">
        <v>1</v>
      </c>
      <c r="X1811" s="2">
        <v>0</v>
      </c>
      <c r="Y1811" s="13">
        <v>3.4620000000000002</v>
      </c>
      <c r="Z1811" s="2">
        <f>Y1811/V1811</f>
        <v>0.30000000000000004</v>
      </c>
    </row>
    <row r="1812" spans="1:26" x14ac:dyDescent="0.25">
      <c r="A1812">
        <v>3715</v>
      </c>
      <c r="B1812" t="s">
        <v>6674</v>
      </c>
      <c r="C1812" s="1">
        <v>41981</v>
      </c>
      <c r="D1812">
        <f>YEAR(C1812)</f>
        <v>2014</v>
      </c>
      <c r="E1812">
        <f>MONTH(C1812)</f>
        <v>12</v>
      </c>
      <c r="F1812" t="str">
        <f>TEXT(Table1[[#This Row],[Order Date]],"mmm")</f>
        <v>Dec</v>
      </c>
      <c r="G1812" t="str">
        <f>TEXT(Table1[[#This Row],[Order Date]],"ddd")</f>
        <v>Mon</v>
      </c>
      <c r="H1812" s="1">
        <v>41983</v>
      </c>
      <c r="I1812" t="s">
        <v>22</v>
      </c>
      <c r="J1812" t="s">
        <v>5145</v>
      </c>
      <c r="K1812" t="s">
        <v>5146</v>
      </c>
      <c r="L1812" t="s">
        <v>25</v>
      </c>
      <c r="M1812" t="s">
        <v>26</v>
      </c>
      <c r="N1812" t="s">
        <v>2952</v>
      </c>
      <c r="O1812" t="s">
        <v>95</v>
      </c>
      <c r="P1812">
        <v>98502</v>
      </c>
      <c r="Q1812" t="s">
        <v>43</v>
      </c>
      <c r="R1812" t="s">
        <v>2307</v>
      </c>
      <c r="S1812" t="s">
        <v>45</v>
      </c>
      <c r="T1812" t="s">
        <v>89</v>
      </c>
      <c r="U1812" t="s">
        <v>2308</v>
      </c>
      <c r="V1812" s="3">
        <v>45.68</v>
      </c>
      <c r="W1812">
        <v>2</v>
      </c>
      <c r="X1812" s="2">
        <v>0</v>
      </c>
      <c r="Y1812" s="13">
        <v>21.012799999999999</v>
      </c>
      <c r="Z1812" s="2">
        <f>Y1812/V1812</f>
        <v>0.45999999999999996</v>
      </c>
    </row>
    <row r="1813" spans="1:26" x14ac:dyDescent="0.25">
      <c r="A1813">
        <v>3717</v>
      </c>
      <c r="B1813" t="s">
        <v>6675</v>
      </c>
      <c r="C1813" s="1">
        <v>42884</v>
      </c>
      <c r="D1813">
        <f>YEAR(C1813)</f>
        <v>2017</v>
      </c>
      <c r="E1813">
        <f>MONTH(C1813)</f>
        <v>5</v>
      </c>
      <c r="F1813" t="str">
        <f>TEXT(Table1[[#This Row],[Order Date]],"mmm")</f>
        <v>May</v>
      </c>
      <c r="G1813" t="str">
        <f>TEXT(Table1[[#This Row],[Order Date]],"ddd")</f>
        <v>Mon</v>
      </c>
      <c r="H1813" s="1">
        <v>42888</v>
      </c>
      <c r="I1813" t="s">
        <v>49</v>
      </c>
      <c r="J1813" t="s">
        <v>2213</v>
      </c>
      <c r="K1813" t="s">
        <v>2214</v>
      </c>
      <c r="L1813" t="s">
        <v>101</v>
      </c>
      <c r="M1813" t="s">
        <v>26</v>
      </c>
      <c r="N1813" t="s">
        <v>2494</v>
      </c>
      <c r="O1813" t="s">
        <v>135</v>
      </c>
      <c r="P1813">
        <v>68104</v>
      </c>
      <c r="Q1813" t="s">
        <v>104</v>
      </c>
      <c r="R1813" t="s">
        <v>4741</v>
      </c>
      <c r="S1813" t="s">
        <v>45</v>
      </c>
      <c r="T1813" t="s">
        <v>266</v>
      </c>
      <c r="U1813" t="s">
        <v>4742</v>
      </c>
      <c r="V1813" s="3">
        <v>23.55</v>
      </c>
      <c r="W1813">
        <v>5</v>
      </c>
      <c r="X1813" s="2">
        <v>0</v>
      </c>
      <c r="Y1813" s="13">
        <v>1.1775</v>
      </c>
      <c r="Z1813" s="2">
        <f>Y1813/V1813</f>
        <v>4.9999999999999996E-2</v>
      </c>
    </row>
    <row r="1814" spans="1:26" x14ac:dyDescent="0.25">
      <c r="A1814">
        <v>3720</v>
      </c>
      <c r="B1814" t="s">
        <v>6676</v>
      </c>
      <c r="C1814" s="1">
        <v>42630</v>
      </c>
      <c r="D1814">
        <f>YEAR(C1814)</f>
        <v>2016</v>
      </c>
      <c r="E1814">
        <f>MONTH(C1814)</f>
        <v>9</v>
      </c>
      <c r="F1814" t="str">
        <f>TEXT(Table1[[#This Row],[Order Date]],"mmm")</f>
        <v>Sep</v>
      </c>
      <c r="G1814" t="str">
        <f>TEXT(Table1[[#This Row],[Order Date]],"ddd")</f>
        <v>Sat</v>
      </c>
      <c r="H1814" s="1">
        <v>42636</v>
      </c>
      <c r="I1814" t="s">
        <v>49</v>
      </c>
      <c r="J1814" t="s">
        <v>300</v>
      </c>
      <c r="K1814" t="s">
        <v>301</v>
      </c>
      <c r="L1814" t="s">
        <v>40</v>
      </c>
      <c r="M1814" t="s">
        <v>26</v>
      </c>
      <c r="N1814" t="s">
        <v>490</v>
      </c>
      <c r="O1814" t="s">
        <v>251</v>
      </c>
      <c r="P1814">
        <v>47201</v>
      </c>
      <c r="Q1814" t="s">
        <v>104</v>
      </c>
      <c r="R1814" t="s">
        <v>681</v>
      </c>
      <c r="S1814" t="s">
        <v>45</v>
      </c>
      <c r="T1814" t="s">
        <v>67</v>
      </c>
      <c r="U1814" t="s">
        <v>682</v>
      </c>
      <c r="V1814" s="3">
        <v>33.4</v>
      </c>
      <c r="W1814">
        <v>5</v>
      </c>
      <c r="X1814" s="2">
        <v>0</v>
      </c>
      <c r="Y1814" s="13">
        <v>12.358000000000001</v>
      </c>
      <c r="Z1814" s="2">
        <f>Y1814/V1814</f>
        <v>0.37000000000000005</v>
      </c>
    </row>
    <row r="1815" spans="1:26" x14ac:dyDescent="0.25">
      <c r="A1815">
        <v>3721</v>
      </c>
      <c r="B1815" t="s">
        <v>6677</v>
      </c>
      <c r="C1815" s="1">
        <v>42724</v>
      </c>
      <c r="D1815">
        <f>YEAR(C1815)</f>
        <v>2016</v>
      </c>
      <c r="E1815">
        <f>MONTH(C1815)</f>
        <v>12</v>
      </c>
      <c r="F1815" t="str">
        <f>TEXT(Table1[[#This Row],[Order Date]],"mmm")</f>
        <v>Dec</v>
      </c>
      <c r="G1815" t="str">
        <f>TEXT(Table1[[#This Row],[Order Date]],"ddd")</f>
        <v>Tue</v>
      </c>
      <c r="H1815" s="1">
        <v>42728</v>
      </c>
      <c r="I1815" t="s">
        <v>49</v>
      </c>
      <c r="J1815" t="s">
        <v>3588</v>
      </c>
      <c r="K1815" t="s">
        <v>3589</v>
      </c>
      <c r="L1815" t="s">
        <v>101</v>
      </c>
      <c r="M1815" t="s">
        <v>26</v>
      </c>
      <c r="N1815" t="s">
        <v>321</v>
      </c>
      <c r="O1815" t="s">
        <v>1470</v>
      </c>
      <c r="P1815">
        <v>39212</v>
      </c>
      <c r="Q1815" t="s">
        <v>29</v>
      </c>
      <c r="R1815" t="s">
        <v>1124</v>
      </c>
      <c r="S1815" t="s">
        <v>31</v>
      </c>
      <c r="T1815" t="s">
        <v>64</v>
      </c>
      <c r="U1815" t="s">
        <v>1125</v>
      </c>
      <c r="V1815" s="3">
        <v>18.920000000000002</v>
      </c>
      <c r="W1815">
        <v>4</v>
      </c>
      <c r="X1815" s="2">
        <v>0</v>
      </c>
      <c r="Y1815" s="13">
        <v>7.3788</v>
      </c>
      <c r="Z1815" s="2">
        <f>Y1815/V1815</f>
        <v>0.38999999999999996</v>
      </c>
    </row>
    <row r="1816" spans="1:26" x14ac:dyDescent="0.25">
      <c r="A1816">
        <v>3723</v>
      </c>
      <c r="B1816" t="s">
        <v>6678</v>
      </c>
      <c r="C1816" s="1">
        <v>43061</v>
      </c>
      <c r="D1816">
        <f>YEAR(C1816)</f>
        <v>2017</v>
      </c>
      <c r="E1816">
        <f>MONTH(C1816)</f>
        <v>11</v>
      </c>
      <c r="F1816" t="str">
        <f>TEXT(Table1[[#This Row],[Order Date]],"mmm")</f>
        <v>Nov</v>
      </c>
      <c r="G1816" t="str">
        <f>TEXT(Table1[[#This Row],[Order Date]],"ddd")</f>
        <v>Wed</v>
      </c>
      <c r="H1816" s="1">
        <v>43065</v>
      </c>
      <c r="I1816" t="s">
        <v>49</v>
      </c>
      <c r="J1816" t="s">
        <v>3094</v>
      </c>
      <c r="K1816" t="s">
        <v>3095</v>
      </c>
      <c r="L1816" t="s">
        <v>25</v>
      </c>
      <c r="M1816" t="s">
        <v>26</v>
      </c>
      <c r="N1816" t="s">
        <v>181</v>
      </c>
      <c r="O1816" t="s">
        <v>103</v>
      </c>
      <c r="P1816">
        <v>77070</v>
      </c>
      <c r="Q1816" t="s">
        <v>104</v>
      </c>
      <c r="R1816" t="s">
        <v>1218</v>
      </c>
      <c r="S1816" t="s">
        <v>45</v>
      </c>
      <c r="T1816" t="s">
        <v>67</v>
      </c>
      <c r="U1816" t="s">
        <v>1219</v>
      </c>
      <c r="V1816" s="3">
        <v>35.712000000000003</v>
      </c>
      <c r="W1816">
        <v>8</v>
      </c>
      <c r="X1816" s="2">
        <v>0.2</v>
      </c>
      <c r="Y1816" s="13">
        <v>2.2320000000000002</v>
      </c>
      <c r="Z1816" s="2">
        <f>Y1816/V1816</f>
        <v>6.25E-2</v>
      </c>
    </row>
    <row r="1817" spans="1:26" x14ac:dyDescent="0.25">
      <c r="A1817">
        <v>3724</v>
      </c>
      <c r="B1817" t="s">
        <v>6679</v>
      </c>
      <c r="C1817" s="1">
        <v>42003</v>
      </c>
      <c r="D1817">
        <f>YEAR(C1817)</f>
        <v>2014</v>
      </c>
      <c r="E1817">
        <f>MONTH(C1817)</f>
        <v>12</v>
      </c>
      <c r="F1817" t="str">
        <f>TEXT(Table1[[#This Row],[Order Date]],"mmm")</f>
        <v>Dec</v>
      </c>
      <c r="G1817" t="str">
        <f>TEXT(Table1[[#This Row],[Order Date]],"ddd")</f>
        <v>Tue</v>
      </c>
      <c r="H1817" s="1">
        <v>42008</v>
      </c>
      <c r="I1817" t="s">
        <v>49</v>
      </c>
      <c r="J1817" t="s">
        <v>6665</v>
      </c>
      <c r="K1817" t="s">
        <v>6666</v>
      </c>
      <c r="L1817" t="s">
        <v>40</v>
      </c>
      <c r="M1817" t="s">
        <v>26</v>
      </c>
      <c r="N1817" t="s">
        <v>537</v>
      </c>
      <c r="O1817" t="s">
        <v>303</v>
      </c>
      <c r="P1817">
        <v>85023</v>
      </c>
      <c r="Q1817" t="s">
        <v>43</v>
      </c>
      <c r="R1817" t="s">
        <v>6179</v>
      </c>
      <c r="S1817" t="s">
        <v>45</v>
      </c>
      <c r="T1817" t="s">
        <v>74</v>
      </c>
      <c r="U1817" t="s">
        <v>6180</v>
      </c>
      <c r="V1817" s="3">
        <v>551.98500000000001</v>
      </c>
      <c r="W1817">
        <v>5</v>
      </c>
      <c r="X1817" s="2">
        <v>0.7</v>
      </c>
      <c r="Y1817" s="13">
        <v>-459.98750000000001</v>
      </c>
      <c r="Z1817" s="2">
        <f>Y1817/V1817</f>
        <v>-0.83333333333333337</v>
      </c>
    </row>
    <row r="1818" spans="1:26" x14ac:dyDescent="0.25">
      <c r="A1818">
        <v>3725</v>
      </c>
      <c r="B1818" t="s">
        <v>6680</v>
      </c>
      <c r="C1818" s="1">
        <v>42828</v>
      </c>
      <c r="D1818">
        <f>YEAR(C1818)</f>
        <v>2017</v>
      </c>
      <c r="E1818">
        <f>MONTH(C1818)</f>
        <v>4</v>
      </c>
      <c r="F1818" t="str">
        <f>TEXT(Table1[[#This Row],[Order Date]],"mmm")</f>
        <v>Apr</v>
      </c>
      <c r="G1818" t="str">
        <f>TEXT(Table1[[#This Row],[Order Date]],"ddd")</f>
        <v>Mon</v>
      </c>
      <c r="H1818" s="1">
        <v>42830</v>
      </c>
      <c r="I1818" t="s">
        <v>185</v>
      </c>
      <c r="J1818" t="s">
        <v>1647</v>
      </c>
      <c r="K1818" t="s">
        <v>1648</v>
      </c>
      <c r="L1818" t="s">
        <v>25</v>
      </c>
      <c r="M1818" t="s">
        <v>26</v>
      </c>
      <c r="N1818" t="s">
        <v>296</v>
      </c>
      <c r="O1818" t="s">
        <v>208</v>
      </c>
      <c r="P1818">
        <v>60653</v>
      </c>
      <c r="Q1818" t="s">
        <v>104</v>
      </c>
      <c r="R1818" t="s">
        <v>1623</v>
      </c>
      <c r="S1818" t="s">
        <v>45</v>
      </c>
      <c r="T1818" t="s">
        <v>67</v>
      </c>
      <c r="U1818" t="s">
        <v>1624</v>
      </c>
      <c r="V1818" s="3">
        <v>7.056</v>
      </c>
      <c r="W1818">
        <v>3</v>
      </c>
      <c r="X1818" s="2">
        <v>0.2</v>
      </c>
      <c r="Y1818" s="13">
        <v>2.2050000000000001</v>
      </c>
      <c r="Z1818" s="2">
        <f>Y1818/V1818</f>
        <v>0.3125</v>
      </c>
    </row>
    <row r="1819" spans="1:26" x14ac:dyDescent="0.25">
      <c r="A1819">
        <v>3726</v>
      </c>
      <c r="B1819" t="s">
        <v>6681</v>
      </c>
      <c r="C1819" s="1">
        <v>42730</v>
      </c>
      <c r="D1819">
        <f>YEAR(C1819)</f>
        <v>2016</v>
      </c>
      <c r="E1819">
        <f>MONTH(C1819)</f>
        <v>12</v>
      </c>
      <c r="F1819" t="str">
        <f>TEXT(Table1[[#This Row],[Order Date]],"mmm")</f>
        <v>Dec</v>
      </c>
      <c r="G1819" t="str">
        <f>TEXT(Table1[[#This Row],[Order Date]],"ddd")</f>
        <v>Mon</v>
      </c>
      <c r="H1819" s="1">
        <v>42737</v>
      </c>
      <c r="I1819" t="s">
        <v>49</v>
      </c>
      <c r="J1819" t="s">
        <v>578</v>
      </c>
      <c r="K1819" t="s">
        <v>579</v>
      </c>
      <c r="L1819" t="s">
        <v>40</v>
      </c>
      <c r="M1819" t="s">
        <v>26</v>
      </c>
      <c r="N1819" t="s">
        <v>800</v>
      </c>
      <c r="O1819" t="s">
        <v>450</v>
      </c>
      <c r="P1819">
        <v>80219</v>
      </c>
      <c r="Q1819" t="s">
        <v>43</v>
      </c>
      <c r="R1819" t="s">
        <v>5003</v>
      </c>
      <c r="S1819" t="s">
        <v>45</v>
      </c>
      <c r="T1819" t="s">
        <v>77</v>
      </c>
      <c r="U1819" t="s">
        <v>5004</v>
      </c>
      <c r="V1819" s="3">
        <v>18.72</v>
      </c>
      <c r="W1819">
        <v>2</v>
      </c>
      <c r="X1819" s="2">
        <v>0.2</v>
      </c>
      <c r="Y1819" s="13">
        <v>3.51</v>
      </c>
      <c r="Z1819" s="2">
        <f>Y1819/V1819</f>
        <v>0.1875</v>
      </c>
    </row>
    <row r="1820" spans="1:26" x14ac:dyDescent="0.25">
      <c r="A1820">
        <v>3727</v>
      </c>
      <c r="B1820" t="s">
        <v>6682</v>
      </c>
      <c r="C1820" s="1">
        <v>42526</v>
      </c>
      <c r="D1820">
        <f>YEAR(C1820)</f>
        <v>2016</v>
      </c>
      <c r="E1820">
        <f>MONTH(C1820)</f>
        <v>6</v>
      </c>
      <c r="F1820" t="str">
        <f>TEXT(Table1[[#This Row],[Order Date]],"mmm")</f>
        <v>Jun</v>
      </c>
      <c r="G1820" t="str">
        <f>TEXT(Table1[[#This Row],[Order Date]],"ddd")</f>
        <v>Sun</v>
      </c>
      <c r="H1820" s="1">
        <v>42532</v>
      </c>
      <c r="I1820" t="s">
        <v>49</v>
      </c>
      <c r="J1820" t="s">
        <v>4454</v>
      </c>
      <c r="K1820" t="s">
        <v>4455</v>
      </c>
      <c r="L1820" t="s">
        <v>25</v>
      </c>
      <c r="M1820" t="s">
        <v>26</v>
      </c>
      <c r="N1820" t="s">
        <v>600</v>
      </c>
      <c r="O1820" t="s">
        <v>242</v>
      </c>
      <c r="P1820">
        <v>19711</v>
      </c>
      <c r="Q1820" t="s">
        <v>145</v>
      </c>
      <c r="R1820" t="s">
        <v>2818</v>
      </c>
      <c r="S1820" t="s">
        <v>45</v>
      </c>
      <c r="T1820" t="s">
        <v>58</v>
      </c>
      <c r="U1820" t="s">
        <v>2819</v>
      </c>
      <c r="V1820" s="3">
        <v>360.38</v>
      </c>
      <c r="W1820">
        <v>2</v>
      </c>
      <c r="X1820" s="2">
        <v>0</v>
      </c>
      <c r="Y1820" s="13">
        <v>93.698800000000006</v>
      </c>
      <c r="Z1820" s="2">
        <f>Y1820/V1820</f>
        <v>0.26</v>
      </c>
    </row>
    <row r="1821" spans="1:26" x14ac:dyDescent="0.25">
      <c r="A1821">
        <v>3730</v>
      </c>
      <c r="B1821" t="s">
        <v>6683</v>
      </c>
      <c r="C1821" s="1">
        <v>42265</v>
      </c>
      <c r="D1821">
        <f>YEAR(C1821)</f>
        <v>2015</v>
      </c>
      <c r="E1821">
        <f>MONTH(C1821)</f>
        <v>9</v>
      </c>
      <c r="F1821" t="str">
        <f>TEXT(Table1[[#This Row],[Order Date]],"mmm")</f>
        <v>Sep</v>
      </c>
      <c r="G1821" t="str">
        <f>TEXT(Table1[[#This Row],[Order Date]],"ddd")</f>
        <v>Fri</v>
      </c>
      <c r="H1821" s="1">
        <v>42270</v>
      </c>
      <c r="I1821" t="s">
        <v>49</v>
      </c>
      <c r="J1821" t="s">
        <v>1486</v>
      </c>
      <c r="K1821" t="s">
        <v>1487</v>
      </c>
      <c r="L1821" t="s">
        <v>40</v>
      </c>
      <c r="M1821" t="s">
        <v>26</v>
      </c>
      <c r="N1821" t="s">
        <v>3144</v>
      </c>
      <c r="O1821" t="s">
        <v>2689</v>
      </c>
      <c r="P1821">
        <v>20735</v>
      </c>
      <c r="Q1821" t="s">
        <v>145</v>
      </c>
      <c r="R1821" t="s">
        <v>3913</v>
      </c>
      <c r="S1821" t="s">
        <v>45</v>
      </c>
      <c r="T1821" t="s">
        <v>58</v>
      </c>
      <c r="U1821" t="s">
        <v>3914</v>
      </c>
      <c r="V1821" s="3">
        <v>41.96</v>
      </c>
      <c r="W1821">
        <v>2</v>
      </c>
      <c r="X1821" s="2">
        <v>0</v>
      </c>
      <c r="Y1821" s="13">
        <v>7.9724000000000004</v>
      </c>
      <c r="Z1821" s="2">
        <f>Y1821/V1821</f>
        <v>0.19</v>
      </c>
    </row>
    <row r="1822" spans="1:26" x14ac:dyDescent="0.25">
      <c r="A1822">
        <v>3735</v>
      </c>
      <c r="B1822" t="s">
        <v>6686</v>
      </c>
      <c r="C1822" s="1">
        <v>42800</v>
      </c>
      <c r="D1822">
        <f>YEAR(C1822)</f>
        <v>2017</v>
      </c>
      <c r="E1822">
        <f>MONTH(C1822)</f>
        <v>3</v>
      </c>
      <c r="F1822" t="str">
        <f>TEXT(Table1[[#This Row],[Order Date]],"mmm")</f>
        <v>Mar</v>
      </c>
      <c r="G1822" t="str">
        <f>TEXT(Table1[[#This Row],[Order Date]],"ddd")</f>
        <v>Mon</v>
      </c>
      <c r="H1822" s="1">
        <v>42805</v>
      </c>
      <c r="I1822" t="s">
        <v>22</v>
      </c>
      <c r="J1822" t="s">
        <v>6687</v>
      </c>
      <c r="K1822" t="s">
        <v>6688</v>
      </c>
      <c r="L1822" t="s">
        <v>25</v>
      </c>
      <c r="M1822" t="s">
        <v>26</v>
      </c>
      <c r="N1822" t="s">
        <v>263</v>
      </c>
      <c r="O1822" t="s">
        <v>264</v>
      </c>
      <c r="P1822">
        <v>10011</v>
      </c>
      <c r="Q1822" t="s">
        <v>145</v>
      </c>
      <c r="R1822" t="s">
        <v>625</v>
      </c>
      <c r="S1822" t="s">
        <v>45</v>
      </c>
      <c r="T1822" t="s">
        <v>89</v>
      </c>
      <c r="U1822" t="s">
        <v>626</v>
      </c>
      <c r="V1822" s="3">
        <v>26.38</v>
      </c>
      <c r="W1822">
        <v>1</v>
      </c>
      <c r="X1822" s="2">
        <v>0</v>
      </c>
      <c r="Y1822" s="13">
        <v>12.1348</v>
      </c>
      <c r="Z1822" s="2">
        <f>Y1822/V1822</f>
        <v>0.46</v>
      </c>
    </row>
    <row r="1823" spans="1:26" x14ac:dyDescent="0.25">
      <c r="A1823">
        <v>3737</v>
      </c>
      <c r="B1823" t="s">
        <v>6689</v>
      </c>
      <c r="C1823" s="1">
        <v>42446</v>
      </c>
      <c r="D1823">
        <f>YEAR(C1823)</f>
        <v>2016</v>
      </c>
      <c r="E1823">
        <f>MONTH(C1823)</f>
        <v>3</v>
      </c>
      <c r="F1823" t="str">
        <f>TEXT(Table1[[#This Row],[Order Date]],"mmm")</f>
        <v>Mar</v>
      </c>
      <c r="G1823" t="str">
        <f>TEXT(Table1[[#This Row],[Order Date]],"ddd")</f>
        <v>Thu</v>
      </c>
      <c r="H1823" s="1">
        <v>42446</v>
      </c>
      <c r="I1823" t="s">
        <v>1276</v>
      </c>
      <c r="J1823" t="s">
        <v>6690</v>
      </c>
      <c r="K1823" t="s">
        <v>6691</v>
      </c>
      <c r="L1823" t="s">
        <v>25</v>
      </c>
      <c r="M1823" t="s">
        <v>26</v>
      </c>
      <c r="N1823" t="s">
        <v>600</v>
      </c>
      <c r="O1823" t="s">
        <v>242</v>
      </c>
      <c r="P1823">
        <v>19711</v>
      </c>
      <c r="Q1823" t="s">
        <v>145</v>
      </c>
      <c r="R1823" t="s">
        <v>5708</v>
      </c>
      <c r="S1823" t="s">
        <v>70</v>
      </c>
      <c r="T1823" t="s">
        <v>71</v>
      </c>
      <c r="U1823" t="s">
        <v>5709</v>
      </c>
      <c r="V1823" s="3">
        <v>129.97999999999999</v>
      </c>
      <c r="W1823">
        <v>2</v>
      </c>
      <c r="X1823" s="2">
        <v>0</v>
      </c>
      <c r="Y1823" s="13">
        <v>62.3904</v>
      </c>
      <c r="Z1823" s="2">
        <f>Y1823/V1823</f>
        <v>0.48000000000000004</v>
      </c>
    </row>
    <row r="1824" spans="1:26" x14ac:dyDescent="0.25">
      <c r="A1824">
        <v>3739</v>
      </c>
      <c r="B1824" t="s">
        <v>6692</v>
      </c>
      <c r="C1824" s="1">
        <v>42713</v>
      </c>
      <c r="D1824">
        <f>YEAR(C1824)</f>
        <v>2016</v>
      </c>
      <c r="E1824">
        <f>MONTH(C1824)</f>
        <v>12</v>
      </c>
      <c r="F1824" t="str">
        <f>TEXT(Table1[[#This Row],[Order Date]],"mmm")</f>
        <v>Dec</v>
      </c>
      <c r="G1824" t="str">
        <f>TEXT(Table1[[#This Row],[Order Date]],"ddd")</f>
        <v>Fri</v>
      </c>
      <c r="H1824" s="1">
        <v>42717</v>
      </c>
      <c r="I1824" t="s">
        <v>49</v>
      </c>
      <c r="J1824" t="s">
        <v>934</v>
      </c>
      <c r="K1824" t="s">
        <v>935</v>
      </c>
      <c r="L1824" t="s">
        <v>25</v>
      </c>
      <c r="M1824" t="s">
        <v>26</v>
      </c>
      <c r="N1824" t="s">
        <v>321</v>
      </c>
      <c r="O1824" t="s">
        <v>235</v>
      </c>
      <c r="P1824">
        <v>49201</v>
      </c>
      <c r="Q1824" t="s">
        <v>104</v>
      </c>
      <c r="R1824" t="s">
        <v>245</v>
      </c>
      <c r="S1824" t="s">
        <v>70</v>
      </c>
      <c r="T1824" t="s">
        <v>71</v>
      </c>
      <c r="U1824" t="s">
        <v>246</v>
      </c>
      <c r="V1824" s="3">
        <v>10.9</v>
      </c>
      <c r="W1824">
        <v>1</v>
      </c>
      <c r="X1824" s="2">
        <v>0</v>
      </c>
      <c r="Y1824" s="13">
        <v>3.052</v>
      </c>
      <c r="Z1824" s="2">
        <f>Y1824/V1824</f>
        <v>0.27999999999999997</v>
      </c>
    </row>
    <row r="1825" spans="1:26" x14ac:dyDescent="0.25">
      <c r="A1825">
        <v>3742</v>
      </c>
      <c r="B1825" t="s">
        <v>6693</v>
      </c>
      <c r="C1825" s="1">
        <v>42384</v>
      </c>
      <c r="D1825">
        <f>YEAR(C1825)</f>
        <v>2016</v>
      </c>
      <c r="E1825">
        <f>MONTH(C1825)</f>
        <v>1</v>
      </c>
      <c r="F1825" t="str">
        <f>TEXT(Table1[[#This Row],[Order Date]],"mmm")</f>
        <v>Jan</v>
      </c>
      <c r="G1825" t="str">
        <f>TEXT(Table1[[#This Row],[Order Date]],"ddd")</f>
        <v>Fri</v>
      </c>
      <c r="H1825" s="1">
        <v>42390</v>
      </c>
      <c r="I1825" t="s">
        <v>49</v>
      </c>
      <c r="J1825" t="s">
        <v>4926</v>
      </c>
      <c r="K1825" t="s">
        <v>4927</v>
      </c>
      <c r="L1825" t="s">
        <v>25</v>
      </c>
      <c r="M1825" t="s">
        <v>26</v>
      </c>
      <c r="N1825" t="s">
        <v>263</v>
      </c>
      <c r="O1825" t="s">
        <v>264</v>
      </c>
      <c r="P1825">
        <v>10011</v>
      </c>
      <c r="Q1825" t="s">
        <v>145</v>
      </c>
      <c r="R1825" t="s">
        <v>1248</v>
      </c>
      <c r="S1825" t="s">
        <v>45</v>
      </c>
      <c r="T1825" t="s">
        <v>170</v>
      </c>
      <c r="U1825" t="s">
        <v>1249</v>
      </c>
      <c r="V1825" s="3">
        <v>16.52</v>
      </c>
      <c r="W1825">
        <v>4</v>
      </c>
      <c r="X1825" s="2">
        <v>0</v>
      </c>
      <c r="Y1825" s="13">
        <v>7.5991999999999997</v>
      </c>
      <c r="Z1825" s="2">
        <f>Y1825/V1825</f>
        <v>0.46</v>
      </c>
    </row>
    <row r="1826" spans="1:26" x14ac:dyDescent="0.25">
      <c r="A1826">
        <v>3745</v>
      </c>
      <c r="B1826" t="s">
        <v>6694</v>
      </c>
      <c r="C1826" s="1">
        <v>41936</v>
      </c>
      <c r="D1826">
        <f>YEAR(C1826)</f>
        <v>2014</v>
      </c>
      <c r="E1826">
        <f>MONTH(C1826)</f>
        <v>10</v>
      </c>
      <c r="F1826" t="str">
        <f>TEXT(Table1[[#This Row],[Order Date]],"mmm")</f>
        <v>Oct</v>
      </c>
      <c r="G1826" t="str">
        <f>TEXT(Table1[[#This Row],[Order Date]],"ddd")</f>
        <v>Fri</v>
      </c>
      <c r="H1826" s="1">
        <v>41936</v>
      </c>
      <c r="I1826" t="s">
        <v>1276</v>
      </c>
      <c r="J1826" t="s">
        <v>2250</v>
      </c>
      <c r="K1826" t="s">
        <v>2251</v>
      </c>
      <c r="L1826" t="s">
        <v>25</v>
      </c>
      <c r="M1826" t="s">
        <v>26</v>
      </c>
      <c r="N1826" t="s">
        <v>6695</v>
      </c>
      <c r="O1826" t="s">
        <v>376</v>
      </c>
      <c r="P1826">
        <v>29730</v>
      </c>
      <c r="Q1826" t="s">
        <v>29</v>
      </c>
      <c r="R1826" t="s">
        <v>5809</v>
      </c>
      <c r="S1826" t="s">
        <v>45</v>
      </c>
      <c r="T1826" t="s">
        <v>266</v>
      </c>
      <c r="U1826" t="s">
        <v>5810</v>
      </c>
      <c r="V1826" s="3">
        <v>11.85</v>
      </c>
      <c r="W1826">
        <v>3</v>
      </c>
      <c r="X1826" s="2">
        <v>0</v>
      </c>
      <c r="Y1826" s="13">
        <v>3.7919999999999998</v>
      </c>
      <c r="Z1826" s="2">
        <f>Y1826/V1826</f>
        <v>0.32</v>
      </c>
    </row>
    <row r="1827" spans="1:26" x14ac:dyDescent="0.25">
      <c r="A1827">
        <v>3746</v>
      </c>
      <c r="B1827" t="s">
        <v>6696</v>
      </c>
      <c r="C1827" s="1">
        <v>42636</v>
      </c>
      <c r="D1827">
        <f>YEAR(C1827)</f>
        <v>2016</v>
      </c>
      <c r="E1827">
        <f>MONTH(C1827)</f>
        <v>9</v>
      </c>
      <c r="F1827" t="str">
        <f>TEXT(Table1[[#This Row],[Order Date]],"mmm")</f>
        <v>Sep</v>
      </c>
      <c r="G1827" t="str">
        <f>TEXT(Table1[[#This Row],[Order Date]],"ddd")</f>
        <v>Fri</v>
      </c>
      <c r="H1827" s="1">
        <v>42641</v>
      </c>
      <c r="I1827" t="s">
        <v>22</v>
      </c>
      <c r="J1827" t="s">
        <v>1316</v>
      </c>
      <c r="K1827" t="s">
        <v>1317</v>
      </c>
      <c r="L1827" t="s">
        <v>25</v>
      </c>
      <c r="M1827" t="s">
        <v>26</v>
      </c>
      <c r="N1827" t="s">
        <v>490</v>
      </c>
      <c r="O1827" t="s">
        <v>1258</v>
      </c>
      <c r="P1827">
        <v>31907</v>
      </c>
      <c r="Q1827" t="s">
        <v>29</v>
      </c>
      <c r="R1827" t="s">
        <v>1523</v>
      </c>
      <c r="S1827" t="s">
        <v>45</v>
      </c>
      <c r="T1827" t="s">
        <v>58</v>
      </c>
      <c r="U1827" t="s">
        <v>1524</v>
      </c>
      <c r="V1827" s="3">
        <v>118.25</v>
      </c>
      <c r="W1827">
        <v>5</v>
      </c>
      <c r="X1827" s="2">
        <v>0</v>
      </c>
      <c r="Y1827" s="13">
        <v>34.292499999999997</v>
      </c>
      <c r="Z1827" s="2">
        <f>Y1827/V1827</f>
        <v>0.28999999999999998</v>
      </c>
    </row>
    <row r="1828" spans="1:26" x14ac:dyDescent="0.25">
      <c r="A1828">
        <v>3748</v>
      </c>
      <c r="B1828" t="s">
        <v>6697</v>
      </c>
      <c r="C1828" s="1">
        <v>42974</v>
      </c>
      <c r="D1828">
        <f>YEAR(C1828)</f>
        <v>2017</v>
      </c>
      <c r="E1828">
        <f>MONTH(C1828)</f>
        <v>8</v>
      </c>
      <c r="F1828" t="str">
        <f>TEXT(Table1[[#This Row],[Order Date]],"mmm")</f>
        <v>Aug</v>
      </c>
      <c r="G1828" t="str">
        <f>TEXT(Table1[[#This Row],[Order Date]],"ddd")</f>
        <v>Sun</v>
      </c>
      <c r="H1828" s="1">
        <v>42976</v>
      </c>
      <c r="I1828" t="s">
        <v>22</v>
      </c>
      <c r="J1828" t="s">
        <v>952</v>
      </c>
      <c r="K1828" t="s">
        <v>953</v>
      </c>
      <c r="L1828" t="s">
        <v>40</v>
      </c>
      <c r="M1828" t="s">
        <v>26</v>
      </c>
      <c r="N1828" t="s">
        <v>1017</v>
      </c>
      <c r="O1828" t="s">
        <v>42</v>
      </c>
      <c r="P1828">
        <v>90301</v>
      </c>
      <c r="Q1828" t="s">
        <v>43</v>
      </c>
      <c r="R1828" t="s">
        <v>4153</v>
      </c>
      <c r="S1828" t="s">
        <v>31</v>
      </c>
      <c r="T1828" t="s">
        <v>64</v>
      </c>
      <c r="U1828" t="s">
        <v>4154</v>
      </c>
      <c r="V1828" s="3">
        <v>198.46</v>
      </c>
      <c r="W1828">
        <v>2</v>
      </c>
      <c r="X1828" s="2">
        <v>0</v>
      </c>
      <c r="Y1828" s="13">
        <v>99.23</v>
      </c>
      <c r="Z1828" s="2">
        <f>Y1828/V1828</f>
        <v>0.5</v>
      </c>
    </row>
    <row r="1829" spans="1:26" x14ac:dyDescent="0.25">
      <c r="A1829">
        <v>3756</v>
      </c>
      <c r="B1829" t="s">
        <v>6698</v>
      </c>
      <c r="C1829" s="1">
        <v>42432</v>
      </c>
      <c r="D1829">
        <f>YEAR(C1829)</f>
        <v>2016</v>
      </c>
      <c r="E1829">
        <f>MONTH(C1829)</f>
        <v>3</v>
      </c>
      <c r="F1829" t="str">
        <f>TEXT(Table1[[#This Row],[Order Date]],"mmm")</f>
        <v>Mar</v>
      </c>
      <c r="G1829" t="str">
        <f>TEXT(Table1[[#This Row],[Order Date]],"ddd")</f>
        <v>Thu</v>
      </c>
      <c r="H1829" s="1">
        <v>42435</v>
      </c>
      <c r="I1829" t="s">
        <v>185</v>
      </c>
      <c r="J1829" t="s">
        <v>6126</v>
      </c>
      <c r="K1829" t="s">
        <v>6127</v>
      </c>
      <c r="L1829" t="s">
        <v>40</v>
      </c>
      <c r="M1829" t="s">
        <v>26</v>
      </c>
      <c r="N1829" t="s">
        <v>6699</v>
      </c>
      <c r="O1829" t="s">
        <v>103</v>
      </c>
      <c r="P1829">
        <v>79762</v>
      </c>
      <c r="Q1829" t="s">
        <v>104</v>
      </c>
      <c r="R1829" t="s">
        <v>3170</v>
      </c>
      <c r="S1829" t="s">
        <v>45</v>
      </c>
      <c r="T1829" t="s">
        <v>89</v>
      </c>
      <c r="U1829" t="s">
        <v>3171</v>
      </c>
      <c r="V1829" s="3">
        <v>42.783999999999999</v>
      </c>
      <c r="W1829">
        <v>7</v>
      </c>
      <c r="X1829" s="2">
        <v>0.2</v>
      </c>
      <c r="Y1829" s="13">
        <v>15.5092</v>
      </c>
      <c r="Z1829" s="2">
        <f>Y1829/V1829</f>
        <v>0.36249999999999999</v>
      </c>
    </row>
    <row r="1830" spans="1:26" x14ac:dyDescent="0.25">
      <c r="A1830">
        <v>3758</v>
      </c>
      <c r="B1830" t="s">
        <v>6702</v>
      </c>
      <c r="C1830" s="1">
        <v>42429</v>
      </c>
      <c r="D1830">
        <f>YEAR(C1830)</f>
        <v>2016</v>
      </c>
      <c r="E1830">
        <f>MONTH(C1830)</f>
        <v>2</v>
      </c>
      <c r="F1830" t="str">
        <f>TEXT(Table1[[#This Row],[Order Date]],"mmm")</f>
        <v>Feb</v>
      </c>
      <c r="G1830" t="str">
        <f>TEXT(Table1[[#This Row],[Order Date]],"ddd")</f>
        <v>Mon</v>
      </c>
      <c r="H1830" s="1">
        <v>42433</v>
      </c>
      <c r="I1830" t="s">
        <v>49</v>
      </c>
      <c r="J1830" t="s">
        <v>447</v>
      </c>
      <c r="K1830" t="s">
        <v>448</v>
      </c>
      <c r="L1830" t="s">
        <v>25</v>
      </c>
      <c r="M1830" t="s">
        <v>26</v>
      </c>
      <c r="N1830" t="s">
        <v>600</v>
      </c>
      <c r="O1830" t="s">
        <v>491</v>
      </c>
      <c r="P1830">
        <v>43055</v>
      </c>
      <c r="Q1830" t="s">
        <v>145</v>
      </c>
      <c r="R1830" t="s">
        <v>6192</v>
      </c>
      <c r="S1830" t="s">
        <v>45</v>
      </c>
      <c r="T1830" t="s">
        <v>67</v>
      </c>
      <c r="U1830" t="s">
        <v>6193</v>
      </c>
      <c r="V1830" s="3">
        <v>111.104</v>
      </c>
      <c r="W1830">
        <v>7</v>
      </c>
      <c r="X1830" s="2">
        <v>0.2</v>
      </c>
      <c r="Y1830" s="13">
        <v>8.3328000000000007</v>
      </c>
      <c r="Z1830" s="2">
        <f>Y1830/V1830</f>
        <v>7.5000000000000011E-2</v>
      </c>
    </row>
    <row r="1831" spans="1:26" x14ac:dyDescent="0.25">
      <c r="A1831">
        <v>3759</v>
      </c>
      <c r="B1831" t="s">
        <v>6703</v>
      </c>
      <c r="C1831" s="1">
        <v>42265</v>
      </c>
      <c r="D1831">
        <f>YEAR(C1831)</f>
        <v>2015</v>
      </c>
      <c r="E1831">
        <f>MONTH(C1831)</f>
        <v>9</v>
      </c>
      <c r="F1831" t="str">
        <f>TEXT(Table1[[#This Row],[Order Date]],"mmm")</f>
        <v>Sep</v>
      </c>
      <c r="G1831" t="str">
        <f>TEXT(Table1[[#This Row],[Order Date]],"ddd")</f>
        <v>Fri</v>
      </c>
      <c r="H1831" s="1">
        <v>42270</v>
      </c>
      <c r="I1831" t="s">
        <v>49</v>
      </c>
      <c r="J1831" t="s">
        <v>2713</v>
      </c>
      <c r="K1831" t="s">
        <v>2714</v>
      </c>
      <c r="L1831" t="s">
        <v>40</v>
      </c>
      <c r="M1831" t="s">
        <v>26</v>
      </c>
      <c r="N1831" t="s">
        <v>41</v>
      </c>
      <c r="O1831" t="s">
        <v>42</v>
      </c>
      <c r="P1831">
        <v>90049</v>
      </c>
      <c r="Q1831" t="s">
        <v>43</v>
      </c>
      <c r="R1831" t="s">
        <v>990</v>
      </c>
      <c r="S1831" t="s">
        <v>45</v>
      </c>
      <c r="T1831" t="s">
        <v>67</v>
      </c>
      <c r="U1831" t="s">
        <v>991</v>
      </c>
      <c r="V1831" s="3">
        <v>11.68</v>
      </c>
      <c r="W1831">
        <v>2</v>
      </c>
      <c r="X1831" s="2">
        <v>0</v>
      </c>
      <c r="Y1831" s="13">
        <v>5.4896000000000003</v>
      </c>
      <c r="Z1831" s="2">
        <f>Y1831/V1831</f>
        <v>0.47000000000000003</v>
      </c>
    </row>
    <row r="1832" spans="1:26" x14ac:dyDescent="0.25">
      <c r="A1832">
        <v>3762</v>
      </c>
      <c r="B1832" t="s">
        <v>6704</v>
      </c>
      <c r="C1832" s="1">
        <v>42867</v>
      </c>
      <c r="D1832">
        <f>YEAR(C1832)</f>
        <v>2017</v>
      </c>
      <c r="E1832">
        <f>MONTH(C1832)</f>
        <v>5</v>
      </c>
      <c r="F1832" t="str">
        <f>TEXT(Table1[[#This Row],[Order Date]],"mmm")</f>
        <v>May</v>
      </c>
      <c r="G1832" t="str">
        <f>TEXT(Table1[[#This Row],[Order Date]],"ddd")</f>
        <v>Fri</v>
      </c>
      <c r="H1832" s="1">
        <v>42872</v>
      </c>
      <c r="I1832" t="s">
        <v>49</v>
      </c>
      <c r="J1832" t="s">
        <v>1969</v>
      </c>
      <c r="K1832" t="s">
        <v>1970</v>
      </c>
      <c r="L1832" t="s">
        <v>25</v>
      </c>
      <c r="M1832" t="s">
        <v>26</v>
      </c>
      <c r="N1832" t="s">
        <v>3993</v>
      </c>
      <c r="O1832" t="s">
        <v>1231</v>
      </c>
      <c r="P1832">
        <v>2149</v>
      </c>
      <c r="Q1832" t="s">
        <v>145</v>
      </c>
      <c r="R1832" t="s">
        <v>690</v>
      </c>
      <c r="S1832" t="s">
        <v>45</v>
      </c>
      <c r="T1832" t="s">
        <v>89</v>
      </c>
      <c r="U1832" t="s">
        <v>5234</v>
      </c>
      <c r="V1832" s="3">
        <v>87.6</v>
      </c>
      <c r="W1832">
        <v>5</v>
      </c>
      <c r="X1832" s="2">
        <v>0</v>
      </c>
      <c r="Y1832" s="13">
        <v>42.048000000000002</v>
      </c>
      <c r="Z1832" s="2">
        <f>Y1832/V1832</f>
        <v>0.48000000000000004</v>
      </c>
    </row>
    <row r="1833" spans="1:26" x14ac:dyDescent="0.25">
      <c r="A1833">
        <v>3763</v>
      </c>
      <c r="B1833" t="s">
        <v>6705</v>
      </c>
      <c r="C1833" s="1">
        <v>42595</v>
      </c>
      <c r="D1833">
        <f>YEAR(C1833)</f>
        <v>2016</v>
      </c>
      <c r="E1833">
        <f>MONTH(C1833)</f>
        <v>8</v>
      </c>
      <c r="F1833" t="str">
        <f>TEXT(Table1[[#This Row],[Order Date]],"mmm")</f>
        <v>Aug</v>
      </c>
      <c r="G1833" t="str">
        <f>TEXT(Table1[[#This Row],[Order Date]],"ddd")</f>
        <v>Sat</v>
      </c>
      <c r="H1833" s="1">
        <v>42600</v>
      </c>
      <c r="I1833" t="s">
        <v>22</v>
      </c>
      <c r="J1833" t="s">
        <v>3069</v>
      </c>
      <c r="K1833" t="s">
        <v>3070</v>
      </c>
      <c r="L1833" t="s">
        <v>40</v>
      </c>
      <c r="M1833" t="s">
        <v>26</v>
      </c>
      <c r="N1833" t="s">
        <v>6706</v>
      </c>
      <c r="O1833" t="s">
        <v>113</v>
      </c>
      <c r="P1833">
        <v>53214</v>
      </c>
      <c r="Q1833" t="s">
        <v>104</v>
      </c>
      <c r="R1833" t="s">
        <v>1642</v>
      </c>
      <c r="S1833" t="s">
        <v>31</v>
      </c>
      <c r="T1833" t="s">
        <v>32</v>
      </c>
      <c r="U1833" t="s">
        <v>1643</v>
      </c>
      <c r="V1833" s="3">
        <v>241.96</v>
      </c>
      <c r="W1833">
        <v>2</v>
      </c>
      <c r="X1833" s="2">
        <v>0</v>
      </c>
      <c r="Y1833" s="13">
        <v>24.196000000000002</v>
      </c>
      <c r="Z1833" s="2">
        <f>Y1833/V1833</f>
        <v>0.1</v>
      </c>
    </row>
    <row r="1834" spans="1:26" x14ac:dyDescent="0.25">
      <c r="A1834">
        <v>3765</v>
      </c>
      <c r="B1834" t="s">
        <v>6707</v>
      </c>
      <c r="C1834" s="1">
        <v>42791</v>
      </c>
      <c r="D1834">
        <f>YEAR(C1834)</f>
        <v>2017</v>
      </c>
      <c r="E1834">
        <f>MONTH(C1834)</f>
        <v>2</v>
      </c>
      <c r="F1834" t="str">
        <f>TEXT(Table1[[#This Row],[Order Date]],"mmm")</f>
        <v>Feb</v>
      </c>
      <c r="G1834" t="str">
        <f>TEXT(Table1[[#This Row],[Order Date]],"ddd")</f>
        <v>Sat</v>
      </c>
      <c r="H1834" s="1">
        <v>42796</v>
      </c>
      <c r="I1834" t="s">
        <v>49</v>
      </c>
      <c r="J1834" t="s">
        <v>5827</v>
      </c>
      <c r="K1834" t="s">
        <v>5828</v>
      </c>
      <c r="L1834" t="s">
        <v>25</v>
      </c>
      <c r="M1834" t="s">
        <v>26</v>
      </c>
      <c r="N1834" t="s">
        <v>296</v>
      </c>
      <c r="O1834" t="s">
        <v>208</v>
      </c>
      <c r="P1834">
        <v>60623</v>
      </c>
      <c r="Q1834" t="s">
        <v>104</v>
      </c>
      <c r="R1834" t="s">
        <v>439</v>
      </c>
      <c r="S1834" t="s">
        <v>45</v>
      </c>
      <c r="T1834" t="s">
        <v>74</v>
      </c>
      <c r="U1834" t="s">
        <v>440</v>
      </c>
      <c r="V1834" s="3">
        <v>1.788</v>
      </c>
      <c r="W1834">
        <v>3</v>
      </c>
      <c r="X1834" s="2">
        <v>0.8</v>
      </c>
      <c r="Y1834" s="13">
        <v>-3.0396000000000001</v>
      </c>
      <c r="Z1834" s="2">
        <f>Y1834/V1834</f>
        <v>-1.7</v>
      </c>
    </row>
    <row r="1835" spans="1:26" x14ac:dyDescent="0.25">
      <c r="A1835">
        <v>3766</v>
      </c>
      <c r="B1835" t="s">
        <v>6708</v>
      </c>
      <c r="C1835" s="1">
        <v>42450</v>
      </c>
      <c r="D1835">
        <f>YEAR(C1835)</f>
        <v>2016</v>
      </c>
      <c r="E1835">
        <f>MONTH(C1835)</f>
        <v>3</v>
      </c>
      <c r="F1835" t="str">
        <f>TEXT(Table1[[#This Row],[Order Date]],"mmm")</f>
        <v>Mar</v>
      </c>
      <c r="G1835" t="str">
        <f>TEXT(Table1[[#This Row],[Order Date]],"ddd")</f>
        <v>Mon</v>
      </c>
      <c r="H1835" s="1">
        <v>42454</v>
      </c>
      <c r="I1835" t="s">
        <v>49</v>
      </c>
      <c r="J1835" t="s">
        <v>6059</v>
      </c>
      <c r="K1835" t="s">
        <v>6060</v>
      </c>
      <c r="L1835" t="s">
        <v>40</v>
      </c>
      <c r="M1835" t="s">
        <v>26</v>
      </c>
      <c r="N1835" t="s">
        <v>181</v>
      </c>
      <c r="O1835" t="s">
        <v>103</v>
      </c>
      <c r="P1835">
        <v>77036</v>
      </c>
      <c r="Q1835" t="s">
        <v>104</v>
      </c>
      <c r="R1835" t="s">
        <v>4558</v>
      </c>
      <c r="S1835" t="s">
        <v>31</v>
      </c>
      <c r="T1835" t="s">
        <v>55</v>
      </c>
      <c r="U1835" t="s">
        <v>4559</v>
      </c>
      <c r="V1835" s="3">
        <v>99.372</v>
      </c>
      <c r="W1835">
        <v>2</v>
      </c>
      <c r="X1835" s="2">
        <v>0.3</v>
      </c>
      <c r="Y1835" s="13">
        <v>-1.4196</v>
      </c>
      <c r="Z1835" s="2">
        <f>Y1835/V1835</f>
        <v>-1.4285714285714285E-2</v>
      </c>
    </row>
    <row r="1836" spans="1:26" x14ac:dyDescent="0.25">
      <c r="A1836">
        <v>3768</v>
      </c>
      <c r="B1836" t="s">
        <v>6709</v>
      </c>
      <c r="C1836" s="1">
        <v>42346</v>
      </c>
      <c r="D1836">
        <f>YEAR(C1836)</f>
        <v>2015</v>
      </c>
      <c r="E1836">
        <f>MONTH(C1836)</f>
        <v>12</v>
      </c>
      <c r="F1836" t="str">
        <f>TEXT(Table1[[#This Row],[Order Date]],"mmm")</f>
        <v>Dec</v>
      </c>
      <c r="G1836" t="str">
        <f>TEXT(Table1[[#This Row],[Order Date]],"ddd")</f>
        <v>Tue</v>
      </c>
      <c r="H1836" s="1">
        <v>42348</v>
      </c>
      <c r="I1836" t="s">
        <v>22</v>
      </c>
      <c r="J1836" t="s">
        <v>2782</v>
      </c>
      <c r="K1836" t="s">
        <v>2783</v>
      </c>
      <c r="L1836" t="s">
        <v>101</v>
      </c>
      <c r="M1836" t="s">
        <v>26</v>
      </c>
      <c r="N1836" t="s">
        <v>181</v>
      </c>
      <c r="O1836" t="s">
        <v>103</v>
      </c>
      <c r="P1836">
        <v>77036</v>
      </c>
      <c r="Q1836" t="s">
        <v>104</v>
      </c>
      <c r="R1836" t="s">
        <v>732</v>
      </c>
      <c r="S1836" t="s">
        <v>70</v>
      </c>
      <c r="T1836" t="s">
        <v>71</v>
      </c>
      <c r="U1836" t="s">
        <v>733</v>
      </c>
      <c r="V1836" s="3">
        <v>119.96</v>
      </c>
      <c r="W1836">
        <v>5</v>
      </c>
      <c r="X1836" s="2">
        <v>0.2</v>
      </c>
      <c r="Y1836" s="13">
        <v>11.996</v>
      </c>
      <c r="Z1836" s="2">
        <f>Y1836/V1836</f>
        <v>0.1</v>
      </c>
    </row>
    <row r="1837" spans="1:26" x14ac:dyDescent="0.25">
      <c r="A1837">
        <v>3769</v>
      </c>
      <c r="B1837" t="s">
        <v>6710</v>
      </c>
      <c r="C1837" s="1">
        <v>41989</v>
      </c>
      <c r="D1837">
        <f>YEAR(C1837)</f>
        <v>2014</v>
      </c>
      <c r="E1837">
        <f>MONTH(C1837)</f>
        <v>12</v>
      </c>
      <c r="F1837" t="str">
        <f>TEXT(Table1[[#This Row],[Order Date]],"mmm")</f>
        <v>Dec</v>
      </c>
      <c r="G1837" t="str">
        <f>TEXT(Table1[[#This Row],[Order Date]],"ddd")</f>
        <v>Tue</v>
      </c>
      <c r="H1837" s="1">
        <v>41993</v>
      </c>
      <c r="I1837" t="s">
        <v>22</v>
      </c>
      <c r="J1837" t="s">
        <v>132</v>
      </c>
      <c r="K1837" t="s">
        <v>133</v>
      </c>
      <c r="L1837" t="s">
        <v>40</v>
      </c>
      <c r="M1837" t="s">
        <v>26</v>
      </c>
      <c r="N1837" t="s">
        <v>2293</v>
      </c>
      <c r="O1837" t="s">
        <v>53</v>
      </c>
      <c r="P1837">
        <v>33012</v>
      </c>
      <c r="Q1837" t="s">
        <v>29</v>
      </c>
      <c r="R1837" t="s">
        <v>4505</v>
      </c>
      <c r="S1837" t="s">
        <v>31</v>
      </c>
      <c r="T1837" t="s">
        <v>35</v>
      </c>
      <c r="U1837" t="s">
        <v>4506</v>
      </c>
      <c r="V1837" s="3">
        <v>1013.832</v>
      </c>
      <c r="W1837">
        <v>9</v>
      </c>
      <c r="X1837" s="2">
        <v>0.2</v>
      </c>
      <c r="Y1837" s="13">
        <v>101.3832</v>
      </c>
      <c r="Z1837" s="2">
        <f>Y1837/V1837</f>
        <v>0.1</v>
      </c>
    </row>
    <row r="1838" spans="1:26" x14ac:dyDescent="0.25">
      <c r="A1838">
        <v>3771</v>
      </c>
      <c r="B1838" t="s">
        <v>6711</v>
      </c>
      <c r="C1838" s="1">
        <v>42721</v>
      </c>
      <c r="D1838">
        <f>YEAR(C1838)</f>
        <v>2016</v>
      </c>
      <c r="E1838">
        <f>MONTH(C1838)</f>
        <v>12</v>
      </c>
      <c r="F1838" t="str">
        <f>TEXT(Table1[[#This Row],[Order Date]],"mmm")</f>
        <v>Dec</v>
      </c>
      <c r="G1838" t="str">
        <f>TEXT(Table1[[#This Row],[Order Date]],"ddd")</f>
        <v>Sat</v>
      </c>
      <c r="H1838" s="1">
        <v>42725</v>
      </c>
      <c r="I1838" t="s">
        <v>49</v>
      </c>
      <c r="J1838" t="s">
        <v>3083</v>
      </c>
      <c r="K1838" t="s">
        <v>3084</v>
      </c>
      <c r="L1838" t="s">
        <v>25</v>
      </c>
      <c r="M1838" t="s">
        <v>26</v>
      </c>
      <c r="N1838" t="s">
        <v>126</v>
      </c>
      <c r="O1838" t="s">
        <v>42</v>
      </c>
      <c r="P1838">
        <v>94122</v>
      </c>
      <c r="Q1838" t="s">
        <v>43</v>
      </c>
      <c r="R1838" t="s">
        <v>1867</v>
      </c>
      <c r="S1838" t="s">
        <v>31</v>
      </c>
      <c r="T1838" t="s">
        <v>55</v>
      </c>
      <c r="U1838" t="s">
        <v>1868</v>
      </c>
      <c r="V1838" s="3">
        <v>2003.52</v>
      </c>
      <c r="W1838">
        <v>6</v>
      </c>
      <c r="X1838" s="2">
        <v>0.2</v>
      </c>
      <c r="Y1838" s="13">
        <v>-325.572</v>
      </c>
      <c r="Z1838" s="2">
        <f>Y1838/V1838</f>
        <v>-0.16250000000000001</v>
      </c>
    </row>
    <row r="1839" spans="1:26" x14ac:dyDescent="0.25">
      <c r="A1839">
        <v>3772</v>
      </c>
      <c r="B1839" t="s">
        <v>6712</v>
      </c>
      <c r="C1839" s="1">
        <v>42502</v>
      </c>
      <c r="D1839">
        <f>YEAR(C1839)</f>
        <v>2016</v>
      </c>
      <c r="E1839">
        <f>MONTH(C1839)</f>
        <v>5</v>
      </c>
      <c r="F1839" t="str">
        <f>TEXT(Table1[[#This Row],[Order Date]],"mmm")</f>
        <v>May</v>
      </c>
      <c r="G1839" t="str">
        <f>TEXT(Table1[[#This Row],[Order Date]],"ddd")</f>
        <v>Thu</v>
      </c>
      <c r="H1839" s="1">
        <v>42507</v>
      </c>
      <c r="I1839" t="s">
        <v>49</v>
      </c>
      <c r="J1839" t="s">
        <v>4318</v>
      </c>
      <c r="K1839" t="s">
        <v>4319</v>
      </c>
      <c r="L1839" t="s">
        <v>40</v>
      </c>
      <c r="M1839" t="s">
        <v>26</v>
      </c>
      <c r="N1839" t="s">
        <v>143</v>
      </c>
      <c r="O1839" t="s">
        <v>144</v>
      </c>
      <c r="P1839">
        <v>19140</v>
      </c>
      <c r="Q1839" t="s">
        <v>145</v>
      </c>
      <c r="R1839" t="s">
        <v>954</v>
      </c>
      <c r="S1839" t="s">
        <v>45</v>
      </c>
      <c r="T1839" t="s">
        <v>58</v>
      </c>
      <c r="U1839" t="s">
        <v>955</v>
      </c>
      <c r="V1839" s="3">
        <v>82.367999999999995</v>
      </c>
      <c r="W1839">
        <v>2</v>
      </c>
      <c r="X1839" s="2">
        <v>0.2</v>
      </c>
      <c r="Y1839" s="13">
        <v>-19.5624</v>
      </c>
      <c r="Z1839" s="2">
        <f>Y1839/V1839</f>
        <v>-0.23750000000000002</v>
      </c>
    </row>
    <row r="1840" spans="1:26" x14ac:dyDescent="0.25">
      <c r="A1840">
        <v>3773</v>
      </c>
      <c r="B1840" t="s">
        <v>6713</v>
      </c>
      <c r="C1840" s="1">
        <v>41857</v>
      </c>
      <c r="D1840">
        <f>YEAR(C1840)</f>
        <v>2014</v>
      </c>
      <c r="E1840">
        <f>MONTH(C1840)</f>
        <v>8</v>
      </c>
      <c r="F1840" t="str">
        <f>TEXT(Table1[[#This Row],[Order Date]],"mmm")</f>
        <v>Aug</v>
      </c>
      <c r="G1840" t="str">
        <f>TEXT(Table1[[#This Row],[Order Date]],"ddd")</f>
        <v>Wed</v>
      </c>
      <c r="H1840" s="1">
        <v>41862</v>
      </c>
      <c r="I1840" t="s">
        <v>22</v>
      </c>
      <c r="J1840" t="s">
        <v>2347</v>
      </c>
      <c r="K1840" t="s">
        <v>2348</v>
      </c>
      <c r="L1840" t="s">
        <v>25</v>
      </c>
      <c r="M1840" t="s">
        <v>26</v>
      </c>
      <c r="N1840" t="s">
        <v>375</v>
      </c>
      <c r="O1840" t="s">
        <v>376</v>
      </c>
      <c r="P1840">
        <v>29203</v>
      </c>
      <c r="Q1840" t="s">
        <v>29</v>
      </c>
      <c r="R1840" t="s">
        <v>3473</v>
      </c>
      <c r="S1840" t="s">
        <v>70</v>
      </c>
      <c r="T1840" t="s">
        <v>158</v>
      </c>
      <c r="U1840" t="s">
        <v>3474</v>
      </c>
      <c r="V1840" s="3">
        <v>62.91</v>
      </c>
      <c r="W1840">
        <v>3</v>
      </c>
      <c r="X1840" s="2">
        <v>0</v>
      </c>
      <c r="Y1840" s="13">
        <v>22.647600000000001</v>
      </c>
      <c r="Z1840" s="2">
        <f>Y1840/V1840</f>
        <v>0.36000000000000004</v>
      </c>
    </row>
    <row r="1841" spans="1:26" x14ac:dyDescent="0.25">
      <c r="A1841">
        <v>3774</v>
      </c>
      <c r="B1841" t="s">
        <v>6714</v>
      </c>
      <c r="C1841" s="1">
        <v>41740</v>
      </c>
      <c r="D1841">
        <f>YEAR(C1841)</f>
        <v>2014</v>
      </c>
      <c r="E1841">
        <f>MONTH(C1841)</f>
        <v>4</v>
      </c>
      <c r="F1841" t="str">
        <f>TEXT(Table1[[#This Row],[Order Date]],"mmm")</f>
        <v>Apr</v>
      </c>
      <c r="G1841" t="str">
        <f>TEXT(Table1[[#This Row],[Order Date]],"ddd")</f>
        <v>Fri</v>
      </c>
      <c r="H1841" s="1">
        <v>41742</v>
      </c>
      <c r="I1841" t="s">
        <v>22</v>
      </c>
      <c r="J1841" t="s">
        <v>2229</v>
      </c>
      <c r="K1841" t="s">
        <v>2230</v>
      </c>
      <c r="L1841" t="s">
        <v>25</v>
      </c>
      <c r="M1841" t="s">
        <v>26</v>
      </c>
      <c r="N1841" t="s">
        <v>1404</v>
      </c>
      <c r="O1841" t="s">
        <v>53</v>
      </c>
      <c r="P1841">
        <v>33180</v>
      </c>
      <c r="Q1841" t="s">
        <v>29</v>
      </c>
      <c r="R1841" t="s">
        <v>6715</v>
      </c>
      <c r="S1841" t="s">
        <v>45</v>
      </c>
      <c r="T1841" t="s">
        <v>266</v>
      </c>
      <c r="U1841" t="s">
        <v>6716</v>
      </c>
      <c r="V1841" s="3">
        <v>6.9119999999999999</v>
      </c>
      <c r="W1841">
        <v>3</v>
      </c>
      <c r="X1841" s="2">
        <v>0.2</v>
      </c>
      <c r="Y1841" s="13">
        <v>2.3328000000000002</v>
      </c>
      <c r="Z1841" s="2">
        <f>Y1841/V1841</f>
        <v>0.33750000000000002</v>
      </c>
    </row>
    <row r="1842" spans="1:26" x14ac:dyDescent="0.25">
      <c r="A1842">
        <v>3778</v>
      </c>
      <c r="B1842" t="s">
        <v>6719</v>
      </c>
      <c r="C1842" s="1">
        <v>42127</v>
      </c>
      <c r="D1842">
        <f>YEAR(C1842)</f>
        <v>2015</v>
      </c>
      <c r="E1842">
        <f>MONTH(C1842)</f>
        <v>5</v>
      </c>
      <c r="F1842" t="str">
        <f>TEXT(Table1[[#This Row],[Order Date]],"mmm")</f>
        <v>May</v>
      </c>
      <c r="G1842" t="str">
        <f>TEXT(Table1[[#This Row],[Order Date]],"ddd")</f>
        <v>Sun</v>
      </c>
      <c r="H1842" s="1">
        <v>42132</v>
      </c>
      <c r="I1842" t="s">
        <v>49</v>
      </c>
      <c r="J1842" t="s">
        <v>6011</v>
      </c>
      <c r="K1842" t="s">
        <v>6012</v>
      </c>
      <c r="L1842" t="s">
        <v>101</v>
      </c>
      <c r="M1842" t="s">
        <v>26</v>
      </c>
      <c r="N1842" t="s">
        <v>6720</v>
      </c>
      <c r="O1842" t="s">
        <v>42</v>
      </c>
      <c r="P1842">
        <v>91911</v>
      </c>
      <c r="Q1842" t="s">
        <v>43</v>
      </c>
      <c r="R1842" t="s">
        <v>5260</v>
      </c>
      <c r="S1842" t="s">
        <v>31</v>
      </c>
      <c r="T1842" t="s">
        <v>64</v>
      </c>
      <c r="U1842" t="s">
        <v>5261</v>
      </c>
      <c r="V1842" s="3">
        <v>665.88</v>
      </c>
      <c r="W1842">
        <v>6</v>
      </c>
      <c r="X1842" s="2">
        <v>0</v>
      </c>
      <c r="Y1842" s="13">
        <v>106.5408</v>
      </c>
      <c r="Z1842" s="2">
        <f>Y1842/V1842</f>
        <v>0.16</v>
      </c>
    </row>
    <row r="1843" spans="1:26" x14ac:dyDescent="0.25">
      <c r="A1843">
        <v>3779</v>
      </c>
      <c r="B1843" t="s">
        <v>6721</v>
      </c>
      <c r="C1843" s="1">
        <v>43069</v>
      </c>
      <c r="D1843">
        <f>YEAR(C1843)</f>
        <v>2017</v>
      </c>
      <c r="E1843">
        <f>MONTH(C1843)</f>
        <v>11</v>
      </c>
      <c r="F1843" t="str">
        <f>TEXT(Table1[[#This Row],[Order Date]],"mmm")</f>
        <v>Nov</v>
      </c>
      <c r="G1843" t="str">
        <f>TEXT(Table1[[#This Row],[Order Date]],"ddd")</f>
        <v>Thu</v>
      </c>
      <c r="H1843" s="1">
        <v>43071</v>
      </c>
      <c r="I1843" t="s">
        <v>22</v>
      </c>
      <c r="J1843" t="s">
        <v>417</v>
      </c>
      <c r="K1843" t="s">
        <v>418</v>
      </c>
      <c r="L1843" t="s">
        <v>101</v>
      </c>
      <c r="M1843" t="s">
        <v>26</v>
      </c>
      <c r="N1843" t="s">
        <v>1404</v>
      </c>
      <c r="O1843" t="s">
        <v>53</v>
      </c>
      <c r="P1843">
        <v>33180</v>
      </c>
      <c r="Q1843" t="s">
        <v>29</v>
      </c>
      <c r="R1843" t="s">
        <v>3796</v>
      </c>
      <c r="S1843" t="s">
        <v>70</v>
      </c>
      <c r="T1843" t="s">
        <v>71</v>
      </c>
      <c r="U1843" t="s">
        <v>3797</v>
      </c>
      <c r="V1843" s="3">
        <v>71.975999999999999</v>
      </c>
      <c r="W1843">
        <v>3</v>
      </c>
      <c r="X1843" s="2">
        <v>0.2</v>
      </c>
      <c r="Y1843" s="13">
        <v>8.9969999999999999</v>
      </c>
      <c r="Z1843" s="2">
        <f>Y1843/V1843</f>
        <v>0.125</v>
      </c>
    </row>
    <row r="1844" spans="1:26" x14ac:dyDescent="0.25">
      <c r="A1844">
        <v>3781</v>
      </c>
      <c r="B1844" t="s">
        <v>6722</v>
      </c>
      <c r="C1844" s="1">
        <v>41959</v>
      </c>
      <c r="D1844">
        <f>YEAR(C1844)</f>
        <v>2014</v>
      </c>
      <c r="E1844">
        <f>MONTH(C1844)</f>
        <v>11</v>
      </c>
      <c r="F1844" t="str">
        <f>TEXT(Table1[[#This Row],[Order Date]],"mmm")</f>
        <v>Nov</v>
      </c>
      <c r="G1844" t="str">
        <f>TEXT(Table1[[#This Row],[Order Date]],"ddd")</f>
        <v>Sun</v>
      </c>
      <c r="H1844" s="1">
        <v>41963</v>
      </c>
      <c r="I1844" t="s">
        <v>49</v>
      </c>
      <c r="J1844" t="s">
        <v>4775</v>
      </c>
      <c r="K1844" t="s">
        <v>4776</v>
      </c>
      <c r="L1844" t="s">
        <v>101</v>
      </c>
      <c r="M1844" t="s">
        <v>26</v>
      </c>
      <c r="N1844" t="s">
        <v>6723</v>
      </c>
      <c r="O1844" t="s">
        <v>4417</v>
      </c>
      <c r="P1844">
        <v>66502</v>
      </c>
      <c r="Q1844" t="s">
        <v>104</v>
      </c>
      <c r="R1844" t="s">
        <v>4176</v>
      </c>
      <c r="S1844" t="s">
        <v>70</v>
      </c>
      <c r="T1844" t="s">
        <v>71</v>
      </c>
      <c r="U1844" t="s">
        <v>4177</v>
      </c>
      <c r="V1844" s="3">
        <v>273.95999999999998</v>
      </c>
      <c r="W1844">
        <v>2</v>
      </c>
      <c r="X1844" s="2">
        <v>0</v>
      </c>
      <c r="Y1844" s="13">
        <v>10.958399999999999</v>
      </c>
      <c r="Z1844" s="2">
        <f>Y1844/V1844</f>
        <v>0.04</v>
      </c>
    </row>
    <row r="1845" spans="1:26" x14ac:dyDescent="0.25">
      <c r="A1845">
        <v>3782</v>
      </c>
      <c r="B1845" t="s">
        <v>6724</v>
      </c>
      <c r="C1845" s="1">
        <v>42194</v>
      </c>
      <c r="D1845">
        <f>YEAR(C1845)</f>
        <v>2015</v>
      </c>
      <c r="E1845">
        <f>MONTH(C1845)</f>
        <v>7</v>
      </c>
      <c r="F1845" t="str">
        <f>TEXT(Table1[[#This Row],[Order Date]],"mmm")</f>
        <v>Jul</v>
      </c>
      <c r="G1845" t="str">
        <f>TEXT(Table1[[#This Row],[Order Date]],"ddd")</f>
        <v>Thu</v>
      </c>
      <c r="H1845" s="1">
        <v>42199</v>
      </c>
      <c r="I1845" t="s">
        <v>22</v>
      </c>
      <c r="J1845" t="s">
        <v>3556</v>
      </c>
      <c r="K1845" t="s">
        <v>3557</v>
      </c>
      <c r="L1845" t="s">
        <v>25</v>
      </c>
      <c r="M1845" t="s">
        <v>26</v>
      </c>
      <c r="N1845" t="s">
        <v>143</v>
      </c>
      <c r="O1845" t="s">
        <v>144</v>
      </c>
      <c r="P1845">
        <v>19120</v>
      </c>
      <c r="Q1845" t="s">
        <v>145</v>
      </c>
      <c r="R1845" t="s">
        <v>5314</v>
      </c>
      <c r="S1845" t="s">
        <v>70</v>
      </c>
      <c r="T1845" t="s">
        <v>71</v>
      </c>
      <c r="U1845" t="s">
        <v>5315</v>
      </c>
      <c r="V1845" s="3">
        <v>269.98200000000003</v>
      </c>
      <c r="W1845">
        <v>3</v>
      </c>
      <c r="X1845" s="2">
        <v>0.4</v>
      </c>
      <c r="Y1845" s="13">
        <v>40.497300000000003</v>
      </c>
      <c r="Z1845" s="2">
        <f>Y1845/V1845</f>
        <v>0.15</v>
      </c>
    </row>
    <row r="1846" spans="1:26" x14ac:dyDescent="0.25">
      <c r="A1846">
        <v>3783</v>
      </c>
      <c r="B1846" t="s">
        <v>6725</v>
      </c>
      <c r="C1846" s="1">
        <v>43052</v>
      </c>
      <c r="D1846">
        <f>YEAR(C1846)</f>
        <v>2017</v>
      </c>
      <c r="E1846">
        <f>MONTH(C1846)</f>
        <v>11</v>
      </c>
      <c r="F1846" t="str">
        <f>TEXT(Table1[[#This Row],[Order Date]],"mmm")</f>
        <v>Nov</v>
      </c>
      <c r="G1846" t="str">
        <f>TEXT(Table1[[#This Row],[Order Date]],"ddd")</f>
        <v>Mon</v>
      </c>
      <c r="H1846" s="1">
        <v>43055</v>
      </c>
      <c r="I1846" t="s">
        <v>22</v>
      </c>
      <c r="J1846" t="s">
        <v>3591</v>
      </c>
      <c r="K1846" t="s">
        <v>3592</v>
      </c>
      <c r="L1846" t="s">
        <v>25</v>
      </c>
      <c r="M1846" t="s">
        <v>26</v>
      </c>
      <c r="N1846" t="s">
        <v>327</v>
      </c>
      <c r="O1846" t="s">
        <v>328</v>
      </c>
      <c r="P1846">
        <v>38109</v>
      </c>
      <c r="Q1846" t="s">
        <v>29</v>
      </c>
      <c r="R1846" t="s">
        <v>4294</v>
      </c>
      <c r="S1846" t="s">
        <v>45</v>
      </c>
      <c r="T1846" t="s">
        <v>89</v>
      </c>
      <c r="U1846" t="s">
        <v>4295</v>
      </c>
      <c r="V1846" s="3">
        <v>8.9039999999999999</v>
      </c>
      <c r="W1846">
        <v>3</v>
      </c>
      <c r="X1846" s="2">
        <v>0.2</v>
      </c>
      <c r="Y1846" s="13">
        <v>3.339</v>
      </c>
      <c r="Z1846" s="2">
        <f>Y1846/V1846</f>
        <v>0.375</v>
      </c>
    </row>
    <row r="1847" spans="1:26" x14ac:dyDescent="0.25">
      <c r="A1847">
        <v>3785</v>
      </c>
      <c r="B1847" t="s">
        <v>6726</v>
      </c>
      <c r="C1847" s="1">
        <v>42947</v>
      </c>
      <c r="D1847">
        <f>YEAR(C1847)</f>
        <v>2017</v>
      </c>
      <c r="E1847">
        <f>MONTH(C1847)</f>
        <v>7</v>
      </c>
      <c r="F1847" t="str">
        <f>TEXT(Table1[[#This Row],[Order Date]],"mmm")</f>
        <v>Jul</v>
      </c>
      <c r="G1847" t="str">
        <f>TEXT(Table1[[#This Row],[Order Date]],"ddd")</f>
        <v>Mon</v>
      </c>
      <c r="H1847" s="1">
        <v>42951</v>
      </c>
      <c r="I1847" t="s">
        <v>49</v>
      </c>
      <c r="J1847" t="s">
        <v>2124</v>
      </c>
      <c r="K1847" t="s">
        <v>2125</v>
      </c>
      <c r="L1847" t="s">
        <v>101</v>
      </c>
      <c r="M1847" t="s">
        <v>26</v>
      </c>
      <c r="N1847" t="s">
        <v>52</v>
      </c>
      <c r="O1847" t="s">
        <v>53</v>
      </c>
      <c r="P1847">
        <v>33311</v>
      </c>
      <c r="Q1847" t="s">
        <v>29</v>
      </c>
      <c r="R1847" t="s">
        <v>4331</v>
      </c>
      <c r="S1847" t="s">
        <v>70</v>
      </c>
      <c r="T1847" t="s">
        <v>158</v>
      </c>
      <c r="U1847" t="s">
        <v>4332</v>
      </c>
      <c r="V1847" s="3">
        <v>41.423999999999999</v>
      </c>
      <c r="W1847">
        <v>2</v>
      </c>
      <c r="X1847" s="2">
        <v>0.2</v>
      </c>
      <c r="Y1847" s="13">
        <v>8.2848000000000006</v>
      </c>
      <c r="Z1847" s="2">
        <f>Y1847/V1847</f>
        <v>0.2</v>
      </c>
    </row>
    <row r="1848" spans="1:26" x14ac:dyDescent="0.25">
      <c r="A1848">
        <v>3786</v>
      </c>
      <c r="B1848" t="s">
        <v>6727</v>
      </c>
      <c r="C1848" s="1">
        <v>43095</v>
      </c>
      <c r="D1848">
        <f>YEAR(C1848)</f>
        <v>2017</v>
      </c>
      <c r="E1848">
        <f>MONTH(C1848)</f>
        <v>12</v>
      </c>
      <c r="F1848" t="str">
        <f>TEXT(Table1[[#This Row],[Order Date]],"mmm")</f>
        <v>Dec</v>
      </c>
      <c r="G1848" t="str">
        <f>TEXT(Table1[[#This Row],[Order Date]],"ddd")</f>
        <v>Tue</v>
      </c>
      <c r="H1848" s="1">
        <v>43099</v>
      </c>
      <c r="I1848" t="s">
        <v>49</v>
      </c>
      <c r="J1848" t="s">
        <v>3518</v>
      </c>
      <c r="K1848" t="s">
        <v>3519</v>
      </c>
      <c r="L1848" t="s">
        <v>101</v>
      </c>
      <c r="M1848" t="s">
        <v>26</v>
      </c>
      <c r="N1848" t="s">
        <v>490</v>
      </c>
      <c r="O1848" t="s">
        <v>491</v>
      </c>
      <c r="P1848">
        <v>43229</v>
      </c>
      <c r="Q1848" t="s">
        <v>145</v>
      </c>
      <c r="R1848" t="s">
        <v>6728</v>
      </c>
      <c r="S1848" t="s">
        <v>45</v>
      </c>
      <c r="T1848" t="s">
        <v>74</v>
      </c>
      <c r="U1848" t="s">
        <v>6729</v>
      </c>
      <c r="V1848" s="3">
        <v>3.1320000000000001</v>
      </c>
      <c r="W1848">
        <v>2</v>
      </c>
      <c r="X1848" s="2">
        <v>0.7</v>
      </c>
      <c r="Y1848" s="13">
        <v>-2.61</v>
      </c>
      <c r="Z1848" s="2">
        <f>Y1848/V1848</f>
        <v>-0.83333333333333326</v>
      </c>
    </row>
    <row r="1849" spans="1:26" x14ac:dyDescent="0.25">
      <c r="A1849">
        <v>3787</v>
      </c>
      <c r="B1849" t="s">
        <v>6730</v>
      </c>
      <c r="C1849" s="1">
        <v>42674</v>
      </c>
      <c r="D1849">
        <f>YEAR(C1849)</f>
        <v>2016</v>
      </c>
      <c r="E1849">
        <f>MONTH(C1849)</f>
        <v>10</v>
      </c>
      <c r="F1849" t="str">
        <f>TEXT(Table1[[#This Row],[Order Date]],"mmm")</f>
        <v>Oct</v>
      </c>
      <c r="G1849" t="str">
        <f>TEXT(Table1[[#This Row],[Order Date]],"ddd")</f>
        <v>Mon</v>
      </c>
      <c r="H1849" s="1">
        <v>42678</v>
      </c>
      <c r="I1849" t="s">
        <v>49</v>
      </c>
      <c r="J1849" t="s">
        <v>575</v>
      </c>
      <c r="K1849" t="s">
        <v>576</v>
      </c>
      <c r="L1849" t="s">
        <v>40</v>
      </c>
      <c r="M1849" t="s">
        <v>26</v>
      </c>
      <c r="N1849" t="s">
        <v>41</v>
      </c>
      <c r="O1849" t="s">
        <v>42</v>
      </c>
      <c r="P1849">
        <v>90045</v>
      </c>
      <c r="Q1849" t="s">
        <v>43</v>
      </c>
      <c r="R1849" t="s">
        <v>5932</v>
      </c>
      <c r="S1849" t="s">
        <v>45</v>
      </c>
      <c r="T1849" t="s">
        <v>58</v>
      </c>
      <c r="U1849" t="s">
        <v>5933</v>
      </c>
      <c r="V1849" s="3">
        <v>1085.42</v>
      </c>
      <c r="W1849">
        <v>7</v>
      </c>
      <c r="X1849" s="2">
        <v>0</v>
      </c>
      <c r="Y1849" s="13">
        <v>282.20920000000001</v>
      </c>
      <c r="Z1849" s="2">
        <f>Y1849/V1849</f>
        <v>0.26</v>
      </c>
    </row>
    <row r="1850" spans="1:26" x14ac:dyDescent="0.25">
      <c r="A1850">
        <v>3788</v>
      </c>
      <c r="B1850" t="s">
        <v>6731</v>
      </c>
      <c r="C1850" s="1">
        <v>42617</v>
      </c>
      <c r="D1850">
        <f>YEAR(C1850)</f>
        <v>2016</v>
      </c>
      <c r="E1850">
        <f>MONTH(C1850)</f>
        <v>9</v>
      </c>
      <c r="F1850" t="str">
        <f>TEXT(Table1[[#This Row],[Order Date]],"mmm")</f>
        <v>Sep</v>
      </c>
      <c r="G1850" t="str">
        <f>TEXT(Table1[[#This Row],[Order Date]],"ddd")</f>
        <v>Sun</v>
      </c>
      <c r="H1850" s="1">
        <v>42622</v>
      </c>
      <c r="I1850" t="s">
        <v>49</v>
      </c>
      <c r="J1850" t="s">
        <v>4982</v>
      </c>
      <c r="K1850" t="s">
        <v>4983</v>
      </c>
      <c r="L1850" t="s">
        <v>25</v>
      </c>
      <c r="M1850" t="s">
        <v>26</v>
      </c>
      <c r="N1850" t="s">
        <v>181</v>
      </c>
      <c r="O1850" t="s">
        <v>103</v>
      </c>
      <c r="P1850">
        <v>77041</v>
      </c>
      <c r="Q1850" t="s">
        <v>104</v>
      </c>
      <c r="R1850" t="s">
        <v>1118</v>
      </c>
      <c r="S1850" t="s">
        <v>45</v>
      </c>
      <c r="T1850" t="s">
        <v>67</v>
      </c>
      <c r="U1850" t="s">
        <v>1119</v>
      </c>
      <c r="V1850" s="3">
        <v>3.9119999999999999</v>
      </c>
      <c r="W1850">
        <v>1</v>
      </c>
      <c r="X1850" s="2">
        <v>0.2</v>
      </c>
      <c r="Y1850" s="13">
        <v>1.0268999999999999</v>
      </c>
      <c r="Z1850" s="2">
        <f>Y1850/V1850</f>
        <v>0.26250000000000001</v>
      </c>
    </row>
    <row r="1851" spans="1:26" x14ac:dyDescent="0.25">
      <c r="A1851">
        <v>3790</v>
      </c>
      <c r="B1851" t="s">
        <v>6732</v>
      </c>
      <c r="C1851" s="1">
        <v>42477</v>
      </c>
      <c r="D1851">
        <f>YEAR(C1851)</f>
        <v>2016</v>
      </c>
      <c r="E1851">
        <f>MONTH(C1851)</f>
        <v>4</v>
      </c>
      <c r="F1851" t="str">
        <f>TEXT(Table1[[#This Row],[Order Date]],"mmm")</f>
        <v>Apr</v>
      </c>
      <c r="G1851" t="str">
        <f>TEXT(Table1[[#This Row],[Order Date]],"ddd")</f>
        <v>Sun</v>
      </c>
      <c r="H1851" s="1">
        <v>42481</v>
      </c>
      <c r="I1851" t="s">
        <v>49</v>
      </c>
      <c r="J1851" t="s">
        <v>6088</v>
      </c>
      <c r="K1851" t="s">
        <v>6089</v>
      </c>
      <c r="L1851" t="s">
        <v>101</v>
      </c>
      <c r="M1851" t="s">
        <v>26</v>
      </c>
      <c r="N1851" t="s">
        <v>2494</v>
      </c>
      <c r="O1851" t="s">
        <v>135</v>
      </c>
      <c r="P1851">
        <v>68104</v>
      </c>
      <c r="Q1851" t="s">
        <v>104</v>
      </c>
      <c r="R1851" t="s">
        <v>830</v>
      </c>
      <c r="S1851" t="s">
        <v>45</v>
      </c>
      <c r="T1851" t="s">
        <v>266</v>
      </c>
      <c r="U1851" t="s">
        <v>831</v>
      </c>
      <c r="V1851" s="3">
        <v>29.05</v>
      </c>
      <c r="W1851">
        <v>5</v>
      </c>
      <c r="X1851" s="2">
        <v>0</v>
      </c>
      <c r="Y1851" s="13">
        <v>9.0054999999999996</v>
      </c>
      <c r="Z1851" s="2">
        <f>Y1851/V1851</f>
        <v>0.31</v>
      </c>
    </row>
    <row r="1852" spans="1:26" x14ac:dyDescent="0.25">
      <c r="A1852">
        <v>3791</v>
      </c>
      <c r="B1852" t="s">
        <v>6733</v>
      </c>
      <c r="C1852" s="1">
        <v>41825</v>
      </c>
      <c r="D1852">
        <f>YEAR(C1852)</f>
        <v>2014</v>
      </c>
      <c r="E1852">
        <f>MONTH(C1852)</f>
        <v>7</v>
      </c>
      <c r="F1852" t="str">
        <f>TEXT(Table1[[#This Row],[Order Date]],"mmm")</f>
        <v>Jul</v>
      </c>
      <c r="G1852" t="str">
        <f>TEXT(Table1[[#This Row],[Order Date]],"ddd")</f>
        <v>Sat</v>
      </c>
      <c r="H1852" s="1">
        <v>41831</v>
      </c>
      <c r="I1852" t="s">
        <v>49</v>
      </c>
      <c r="J1852" t="s">
        <v>4104</v>
      </c>
      <c r="K1852" t="s">
        <v>4105</v>
      </c>
      <c r="L1852" t="s">
        <v>101</v>
      </c>
      <c r="M1852" t="s">
        <v>26</v>
      </c>
      <c r="N1852" t="s">
        <v>41</v>
      </c>
      <c r="O1852" t="s">
        <v>42</v>
      </c>
      <c r="P1852">
        <v>90004</v>
      </c>
      <c r="Q1852" t="s">
        <v>43</v>
      </c>
      <c r="R1852" t="s">
        <v>1695</v>
      </c>
      <c r="S1852" t="s">
        <v>45</v>
      </c>
      <c r="T1852" t="s">
        <v>74</v>
      </c>
      <c r="U1852" t="s">
        <v>1696</v>
      </c>
      <c r="V1852" s="3">
        <v>180.96</v>
      </c>
      <c r="W1852">
        <v>6</v>
      </c>
      <c r="X1852" s="2">
        <v>0.2</v>
      </c>
      <c r="Y1852" s="13">
        <v>67.86</v>
      </c>
      <c r="Z1852" s="2">
        <f>Y1852/V1852</f>
        <v>0.375</v>
      </c>
    </row>
    <row r="1853" spans="1:26" x14ac:dyDescent="0.25">
      <c r="A1853">
        <v>3792</v>
      </c>
      <c r="B1853" t="s">
        <v>6734</v>
      </c>
      <c r="C1853" s="1">
        <v>42062</v>
      </c>
      <c r="D1853">
        <f>YEAR(C1853)</f>
        <v>2015</v>
      </c>
      <c r="E1853">
        <f>MONTH(C1853)</f>
        <v>2</v>
      </c>
      <c r="F1853" t="str">
        <f>TEXT(Table1[[#This Row],[Order Date]],"mmm")</f>
        <v>Feb</v>
      </c>
      <c r="G1853" t="str">
        <f>TEXT(Table1[[#This Row],[Order Date]],"ddd")</f>
        <v>Fri</v>
      </c>
      <c r="H1853" s="1">
        <v>42063</v>
      </c>
      <c r="I1853" t="s">
        <v>185</v>
      </c>
      <c r="J1853" t="s">
        <v>3116</v>
      </c>
      <c r="K1853" t="s">
        <v>3117</v>
      </c>
      <c r="L1853" t="s">
        <v>40</v>
      </c>
      <c r="M1853" t="s">
        <v>26</v>
      </c>
      <c r="N1853" t="s">
        <v>6735</v>
      </c>
      <c r="O1853" t="s">
        <v>144</v>
      </c>
      <c r="P1853">
        <v>16602</v>
      </c>
      <c r="Q1853" t="s">
        <v>145</v>
      </c>
      <c r="R1853" t="s">
        <v>787</v>
      </c>
      <c r="S1853" t="s">
        <v>45</v>
      </c>
      <c r="T1853" t="s">
        <v>74</v>
      </c>
      <c r="U1853" t="s">
        <v>788</v>
      </c>
      <c r="V1853" s="3">
        <v>4.4189999999999996</v>
      </c>
      <c r="W1853">
        <v>3</v>
      </c>
      <c r="X1853" s="2">
        <v>0.7</v>
      </c>
      <c r="Y1853" s="13">
        <v>-3.3879000000000001</v>
      </c>
      <c r="Z1853" s="2">
        <f>Y1853/V1853</f>
        <v>-0.76666666666666672</v>
      </c>
    </row>
    <row r="1854" spans="1:26" x14ac:dyDescent="0.25">
      <c r="A1854">
        <v>3794</v>
      </c>
      <c r="B1854" t="s">
        <v>6736</v>
      </c>
      <c r="C1854" s="1">
        <v>42335</v>
      </c>
      <c r="D1854">
        <f>YEAR(C1854)</f>
        <v>2015</v>
      </c>
      <c r="E1854">
        <f>MONTH(C1854)</f>
        <v>11</v>
      </c>
      <c r="F1854" t="str">
        <f>TEXT(Table1[[#This Row],[Order Date]],"mmm")</f>
        <v>Nov</v>
      </c>
      <c r="G1854" t="str">
        <f>TEXT(Table1[[#This Row],[Order Date]],"ddd")</f>
        <v>Fri</v>
      </c>
      <c r="H1854" s="1">
        <v>42339</v>
      </c>
      <c r="I1854" t="s">
        <v>49</v>
      </c>
      <c r="J1854" t="s">
        <v>1618</v>
      </c>
      <c r="K1854" t="s">
        <v>1619</v>
      </c>
      <c r="L1854" t="s">
        <v>25</v>
      </c>
      <c r="M1854" t="s">
        <v>26</v>
      </c>
      <c r="N1854" t="s">
        <v>263</v>
      </c>
      <c r="O1854" t="s">
        <v>264</v>
      </c>
      <c r="P1854">
        <v>10024</v>
      </c>
      <c r="Q1854" t="s">
        <v>145</v>
      </c>
      <c r="R1854" t="s">
        <v>4142</v>
      </c>
      <c r="S1854" t="s">
        <v>45</v>
      </c>
      <c r="T1854" t="s">
        <v>67</v>
      </c>
      <c r="U1854" t="s">
        <v>4143</v>
      </c>
      <c r="V1854" s="3">
        <v>29.79</v>
      </c>
      <c r="W1854">
        <v>3</v>
      </c>
      <c r="X1854" s="2">
        <v>0</v>
      </c>
      <c r="Y1854" s="13">
        <v>12.511799999999999</v>
      </c>
      <c r="Z1854" s="2">
        <f>Y1854/V1854</f>
        <v>0.42</v>
      </c>
    </row>
    <row r="1855" spans="1:26" x14ac:dyDescent="0.25">
      <c r="A1855">
        <v>3795</v>
      </c>
      <c r="B1855" t="s">
        <v>6737</v>
      </c>
      <c r="C1855" s="1">
        <v>41666</v>
      </c>
      <c r="D1855">
        <f>YEAR(C1855)</f>
        <v>2014</v>
      </c>
      <c r="E1855">
        <f>MONTH(C1855)</f>
        <v>1</v>
      </c>
      <c r="F1855" t="str">
        <f>TEXT(Table1[[#This Row],[Order Date]],"mmm")</f>
        <v>Jan</v>
      </c>
      <c r="G1855" t="str">
        <f>TEXT(Table1[[#This Row],[Order Date]],"ddd")</f>
        <v>Mon</v>
      </c>
      <c r="H1855" s="1">
        <v>41672</v>
      </c>
      <c r="I1855" t="s">
        <v>49</v>
      </c>
      <c r="J1855" t="s">
        <v>6738</v>
      </c>
      <c r="K1855" t="s">
        <v>6739</v>
      </c>
      <c r="L1855" t="s">
        <v>25</v>
      </c>
      <c r="M1855" t="s">
        <v>26</v>
      </c>
      <c r="N1855" t="s">
        <v>941</v>
      </c>
      <c r="O1855" t="s">
        <v>42</v>
      </c>
      <c r="P1855">
        <v>92037</v>
      </c>
      <c r="Q1855" t="s">
        <v>43</v>
      </c>
      <c r="R1855" t="s">
        <v>5066</v>
      </c>
      <c r="S1855" t="s">
        <v>45</v>
      </c>
      <c r="T1855" t="s">
        <v>58</v>
      </c>
      <c r="U1855" t="s">
        <v>5067</v>
      </c>
      <c r="V1855" s="3">
        <v>57.23</v>
      </c>
      <c r="W1855">
        <v>1</v>
      </c>
      <c r="X1855" s="2">
        <v>0</v>
      </c>
      <c r="Y1855" s="13">
        <v>14.307499999999999</v>
      </c>
      <c r="Z1855" s="2">
        <f>Y1855/V1855</f>
        <v>0.25</v>
      </c>
    </row>
    <row r="1856" spans="1:26" x14ac:dyDescent="0.25">
      <c r="A1856">
        <v>3798</v>
      </c>
      <c r="B1856" t="s">
        <v>6744</v>
      </c>
      <c r="C1856" s="1">
        <v>43001</v>
      </c>
      <c r="D1856">
        <f>YEAR(C1856)</f>
        <v>2017</v>
      </c>
      <c r="E1856">
        <f>MONTH(C1856)</f>
        <v>9</v>
      </c>
      <c r="F1856" t="str">
        <f>TEXT(Table1[[#This Row],[Order Date]],"mmm")</f>
        <v>Sep</v>
      </c>
      <c r="G1856" t="str">
        <f>TEXT(Table1[[#This Row],[Order Date]],"ddd")</f>
        <v>Sat</v>
      </c>
      <c r="H1856" s="1">
        <v>43004</v>
      </c>
      <c r="I1856" t="s">
        <v>185</v>
      </c>
      <c r="J1856" t="s">
        <v>5682</v>
      </c>
      <c r="K1856" t="s">
        <v>5683</v>
      </c>
      <c r="L1856" t="s">
        <v>25</v>
      </c>
      <c r="M1856" t="s">
        <v>26</v>
      </c>
      <c r="N1856" t="s">
        <v>1404</v>
      </c>
      <c r="O1856" t="s">
        <v>53</v>
      </c>
      <c r="P1856">
        <v>33178</v>
      </c>
      <c r="Q1856" t="s">
        <v>29</v>
      </c>
      <c r="R1856" t="s">
        <v>2521</v>
      </c>
      <c r="S1856" t="s">
        <v>45</v>
      </c>
      <c r="T1856" t="s">
        <v>89</v>
      </c>
      <c r="U1856" t="s">
        <v>2522</v>
      </c>
      <c r="V1856" s="3">
        <v>251.64</v>
      </c>
      <c r="W1856">
        <v>3</v>
      </c>
      <c r="X1856" s="2">
        <v>0.2</v>
      </c>
      <c r="Y1856" s="13">
        <v>88.073999999999998</v>
      </c>
      <c r="Z1856" s="2">
        <f>Y1856/V1856</f>
        <v>0.35000000000000003</v>
      </c>
    </row>
    <row r="1857" spans="1:26" x14ac:dyDescent="0.25">
      <c r="A1857">
        <v>3799</v>
      </c>
      <c r="B1857" t="s">
        <v>6745</v>
      </c>
      <c r="C1857" s="1">
        <v>43043</v>
      </c>
      <c r="D1857">
        <f>YEAR(C1857)</f>
        <v>2017</v>
      </c>
      <c r="E1857">
        <f>MONTH(C1857)</f>
        <v>11</v>
      </c>
      <c r="F1857" t="str">
        <f>TEXT(Table1[[#This Row],[Order Date]],"mmm")</f>
        <v>Nov</v>
      </c>
      <c r="G1857" t="str">
        <f>TEXT(Table1[[#This Row],[Order Date]],"ddd")</f>
        <v>Sat</v>
      </c>
      <c r="H1857" s="1">
        <v>43044</v>
      </c>
      <c r="I1857" t="s">
        <v>185</v>
      </c>
      <c r="J1857" t="s">
        <v>1069</v>
      </c>
      <c r="K1857" t="s">
        <v>1070</v>
      </c>
      <c r="L1857" t="s">
        <v>40</v>
      </c>
      <c r="M1857" t="s">
        <v>26</v>
      </c>
      <c r="N1857" t="s">
        <v>4377</v>
      </c>
      <c r="O1857" t="s">
        <v>87</v>
      </c>
      <c r="P1857">
        <v>27405</v>
      </c>
      <c r="Q1857" t="s">
        <v>29</v>
      </c>
      <c r="R1857" t="s">
        <v>1211</v>
      </c>
      <c r="S1857" t="s">
        <v>31</v>
      </c>
      <c r="T1857" t="s">
        <v>55</v>
      </c>
      <c r="U1857" t="s">
        <v>1212</v>
      </c>
      <c r="V1857" s="3">
        <v>523.76400000000001</v>
      </c>
      <c r="W1857">
        <v>3</v>
      </c>
      <c r="X1857" s="2">
        <v>0.4</v>
      </c>
      <c r="Y1857" s="13">
        <v>-192.04679999999999</v>
      </c>
      <c r="Z1857" s="2">
        <f>Y1857/V1857</f>
        <v>-0.36666666666666664</v>
      </c>
    </row>
    <row r="1858" spans="1:26" x14ac:dyDescent="0.25">
      <c r="A1858">
        <v>3801</v>
      </c>
      <c r="B1858" t="s">
        <v>6746</v>
      </c>
      <c r="C1858" s="1">
        <v>42657</v>
      </c>
      <c r="D1858">
        <f>YEAR(C1858)</f>
        <v>2016</v>
      </c>
      <c r="E1858">
        <f>MONTH(C1858)</f>
        <v>10</v>
      </c>
      <c r="F1858" t="str">
        <f>TEXT(Table1[[#This Row],[Order Date]],"mmm")</f>
        <v>Oct</v>
      </c>
      <c r="G1858" t="str">
        <f>TEXT(Table1[[#This Row],[Order Date]],"ddd")</f>
        <v>Fri</v>
      </c>
      <c r="H1858" s="1">
        <v>42663</v>
      </c>
      <c r="I1858" t="s">
        <v>49</v>
      </c>
      <c r="J1858" t="s">
        <v>6747</v>
      </c>
      <c r="K1858" t="s">
        <v>6748</v>
      </c>
      <c r="L1858" t="s">
        <v>25</v>
      </c>
      <c r="M1858" t="s">
        <v>26</v>
      </c>
      <c r="N1858" t="s">
        <v>1504</v>
      </c>
      <c r="O1858" t="s">
        <v>87</v>
      </c>
      <c r="P1858">
        <v>28540</v>
      </c>
      <c r="Q1858" t="s">
        <v>29</v>
      </c>
      <c r="R1858" t="s">
        <v>6749</v>
      </c>
      <c r="S1858" t="s">
        <v>31</v>
      </c>
      <c r="T1858" t="s">
        <v>35</v>
      </c>
      <c r="U1858" t="s">
        <v>6750</v>
      </c>
      <c r="V1858" s="3">
        <v>102.592</v>
      </c>
      <c r="W1858">
        <v>1</v>
      </c>
      <c r="X1858" s="2">
        <v>0.2</v>
      </c>
      <c r="Y1858" s="13">
        <v>10.2592</v>
      </c>
      <c r="Z1858" s="2">
        <f>Y1858/V1858</f>
        <v>0.1</v>
      </c>
    </row>
    <row r="1859" spans="1:26" x14ac:dyDescent="0.25">
      <c r="A1859">
        <v>3807</v>
      </c>
      <c r="B1859" t="s">
        <v>6751</v>
      </c>
      <c r="C1859" s="1">
        <v>42320</v>
      </c>
      <c r="D1859">
        <f>YEAR(C1859)</f>
        <v>2015</v>
      </c>
      <c r="E1859">
        <f>MONTH(C1859)</f>
        <v>11</v>
      </c>
      <c r="F1859" t="str">
        <f>TEXT(Table1[[#This Row],[Order Date]],"mmm")</f>
        <v>Nov</v>
      </c>
      <c r="G1859" t="str">
        <f>TEXT(Table1[[#This Row],[Order Date]],"ddd")</f>
        <v>Thu</v>
      </c>
      <c r="H1859" s="1">
        <v>42327</v>
      </c>
      <c r="I1859" t="s">
        <v>49</v>
      </c>
      <c r="J1859" t="s">
        <v>6446</v>
      </c>
      <c r="K1859" t="s">
        <v>6447</v>
      </c>
      <c r="L1859" t="s">
        <v>40</v>
      </c>
      <c r="M1859" t="s">
        <v>26</v>
      </c>
      <c r="N1859" t="s">
        <v>6627</v>
      </c>
      <c r="O1859" t="s">
        <v>53</v>
      </c>
      <c r="P1859">
        <v>33317</v>
      </c>
      <c r="Q1859" t="s">
        <v>29</v>
      </c>
      <c r="R1859" t="s">
        <v>1731</v>
      </c>
      <c r="S1859" t="s">
        <v>45</v>
      </c>
      <c r="T1859" t="s">
        <v>67</v>
      </c>
      <c r="U1859" t="s">
        <v>1732</v>
      </c>
      <c r="V1859" s="3">
        <v>11.76</v>
      </c>
      <c r="W1859">
        <v>5</v>
      </c>
      <c r="X1859" s="2">
        <v>0.2</v>
      </c>
      <c r="Y1859" s="13">
        <v>1.323</v>
      </c>
      <c r="Z1859" s="2">
        <f>Y1859/V1859</f>
        <v>0.1125</v>
      </c>
    </row>
    <row r="1860" spans="1:26" x14ac:dyDescent="0.25">
      <c r="A1860">
        <v>3813</v>
      </c>
      <c r="B1860" t="s">
        <v>6754</v>
      </c>
      <c r="C1860" s="1">
        <v>42799</v>
      </c>
      <c r="D1860">
        <f>YEAR(C1860)</f>
        <v>2017</v>
      </c>
      <c r="E1860">
        <f>MONTH(C1860)</f>
        <v>3</v>
      </c>
      <c r="F1860" t="str">
        <f>TEXT(Table1[[#This Row],[Order Date]],"mmm")</f>
        <v>Mar</v>
      </c>
      <c r="G1860" t="str">
        <f>TEXT(Table1[[#This Row],[Order Date]],"ddd")</f>
        <v>Sun</v>
      </c>
      <c r="H1860" s="1">
        <v>42799</v>
      </c>
      <c r="I1860" t="s">
        <v>1276</v>
      </c>
      <c r="J1860" t="s">
        <v>110</v>
      </c>
      <c r="K1860" t="s">
        <v>111</v>
      </c>
      <c r="L1860" t="s">
        <v>25</v>
      </c>
      <c r="M1860" t="s">
        <v>26</v>
      </c>
      <c r="N1860" t="s">
        <v>2512</v>
      </c>
      <c r="O1860" t="s">
        <v>113</v>
      </c>
      <c r="P1860">
        <v>53209</v>
      </c>
      <c r="Q1860" t="s">
        <v>104</v>
      </c>
      <c r="R1860" t="s">
        <v>6755</v>
      </c>
      <c r="S1860" t="s">
        <v>45</v>
      </c>
      <c r="T1860" t="s">
        <v>46</v>
      </c>
      <c r="U1860" t="s">
        <v>6756</v>
      </c>
      <c r="V1860" s="3">
        <v>25.06</v>
      </c>
      <c r="W1860">
        <v>2</v>
      </c>
      <c r="X1860" s="2">
        <v>0</v>
      </c>
      <c r="Y1860" s="13">
        <v>11.7782</v>
      </c>
      <c r="Z1860" s="2">
        <f>Y1860/V1860</f>
        <v>0.47000000000000003</v>
      </c>
    </row>
    <row r="1861" spans="1:26" x14ac:dyDescent="0.25">
      <c r="A1861">
        <v>3814</v>
      </c>
      <c r="B1861" t="s">
        <v>6757</v>
      </c>
      <c r="C1861" s="1">
        <v>42313</v>
      </c>
      <c r="D1861">
        <f>YEAR(C1861)</f>
        <v>2015</v>
      </c>
      <c r="E1861">
        <f>MONTH(C1861)</f>
        <v>11</v>
      </c>
      <c r="F1861" t="str">
        <f>TEXT(Table1[[#This Row],[Order Date]],"mmm")</f>
        <v>Nov</v>
      </c>
      <c r="G1861" t="str">
        <f>TEXT(Table1[[#This Row],[Order Date]],"ddd")</f>
        <v>Thu</v>
      </c>
      <c r="H1861" s="1">
        <v>42317</v>
      </c>
      <c r="I1861" t="s">
        <v>49</v>
      </c>
      <c r="J1861" t="s">
        <v>1352</v>
      </c>
      <c r="K1861" t="s">
        <v>1353</v>
      </c>
      <c r="L1861" t="s">
        <v>25</v>
      </c>
      <c r="M1861" t="s">
        <v>26</v>
      </c>
      <c r="N1861" t="s">
        <v>1307</v>
      </c>
      <c r="O1861" t="s">
        <v>208</v>
      </c>
      <c r="P1861">
        <v>62301</v>
      </c>
      <c r="Q1861" t="s">
        <v>104</v>
      </c>
      <c r="R1861" t="s">
        <v>2377</v>
      </c>
      <c r="S1861" t="s">
        <v>45</v>
      </c>
      <c r="T1861" t="s">
        <v>46</v>
      </c>
      <c r="U1861" t="s">
        <v>2378</v>
      </c>
      <c r="V1861" s="3">
        <v>19.824000000000002</v>
      </c>
      <c r="W1861">
        <v>6</v>
      </c>
      <c r="X1861" s="2">
        <v>0.2</v>
      </c>
      <c r="Y1861" s="13">
        <v>6.4428000000000001</v>
      </c>
      <c r="Z1861" s="2">
        <f>Y1861/V1861</f>
        <v>0.32499999999999996</v>
      </c>
    </row>
    <row r="1862" spans="1:26" x14ac:dyDescent="0.25">
      <c r="A1862">
        <v>3815</v>
      </c>
      <c r="B1862" t="s">
        <v>6758</v>
      </c>
      <c r="C1862" s="1">
        <v>42559</v>
      </c>
      <c r="D1862">
        <f>YEAR(C1862)</f>
        <v>2016</v>
      </c>
      <c r="E1862">
        <f>MONTH(C1862)</f>
        <v>7</v>
      </c>
      <c r="F1862" t="str">
        <f>TEXT(Table1[[#This Row],[Order Date]],"mmm")</f>
        <v>Jul</v>
      </c>
      <c r="G1862" t="str">
        <f>TEXT(Table1[[#This Row],[Order Date]],"ddd")</f>
        <v>Fri</v>
      </c>
      <c r="H1862" s="1">
        <v>42559</v>
      </c>
      <c r="I1862" t="s">
        <v>1276</v>
      </c>
      <c r="J1862" t="s">
        <v>124</v>
      </c>
      <c r="K1862" t="s">
        <v>125</v>
      </c>
      <c r="L1862" t="s">
        <v>25</v>
      </c>
      <c r="M1862" t="s">
        <v>26</v>
      </c>
      <c r="N1862" t="s">
        <v>1504</v>
      </c>
      <c r="O1862" t="s">
        <v>53</v>
      </c>
      <c r="P1862">
        <v>32216</v>
      </c>
      <c r="Q1862" t="s">
        <v>29</v>
      </c>
      <c r="R1862" t="s">
        <v>4540</v>
      </c>
      <c r="S1862" t="s">
        <v>70</v>
      </c>
      <c r="T1862" t="s">
        <v>71</v>
      </c>
      <c r="U1862" t="s">
        <v>4541</v>
      </c>
      <c r="V1862" s="3">
        <v>823.96</v>
      </c>
      <c r="W1862">
        <v>5</v>
      </c>
      <c r="X1862" s="2">
        <v>0.2</v>
      </c>
      <c r="Y1862" s="13">
        <v>51.497500000000002</v>
      </c>
      <c r="Z1862" s="2">
        <f>Y1862/V1862</f>
        <v>6.25E-2</v>
      </c>
    </row>
    <row r="1863" spans="1:26" x14ac:dyDescent="0.25">
      <c r="A1863">
        <v>3817</v>
      </c>
      <c r="B1863" t="s">
        <v>6759</v>
      </c>
      <c r="C1863" s="1">
        <v>42262</v>
      </c>
      <c r="D1863">
        <f>YEAR(C1863)</f>
        <v>2015</v>
      </c>
      <c r="E1863">
        <f>MONTH(C1863)</f>
        <v>9</v>
      </c>
      <c r="F1863" t="str">
        <f>TEXT(Table1[[#This Row],[Order Date]],"mmm")</f>
        <v>Sep</v>
      </c>
      <c r="G1863" t="str">
        <f>TEXT(Table1[[#This Row],[Order Date]],"ddd")</f>
        <v>Tue</v>
      </c>
      <c r="H1863" s="1">
        <v>42266</v>
      </c>
      <c r="I1863" t="s">
        <v>49</v>
      </c>
      <c r="J1863" t="s">
        <v>4173</v>
      </c>
      <c r="K1863" t="s">
        <v>4174</v>
      </c>
      <c r="L1863" t="s">
        <v>25</v>
      </c>
      <c r="M1863" t="s">
        <v>26</v>
      </c>
      <c r="N1863" t="s">
        <v>3812</v>
      </c>
      <c r="O1863" t="s">
        <v>351</v>
      </c>
      <c r="P1863">
        <v>36608</v>
      </c>
      <c r="Q1863" t="s">
        <v>29</v>
      </c>
      <c r="R1863" t="s">
        <v>5555</v>
      </c>
      <c r="S1863" t="s">
        <v>31</v>
      </c>
      <c r="T1863" t="s">
        <v>55</v>
      </c>
      <c r="U1863" t="s">
        <v>5556</v>
      </c>
      <c r="V1863" s="3">
        <v>801.96</v>
      </c>
      <c r="W1863">
        <v>2</v>
      </c>
      <c r="X1863" s="2">
        <v>0</v>
      </c>
      <c r="Y1863" s="13">
        <v>200.49</v>
      </c>
      <c r="Z1863" s="2">
        <f>Y1863/V1863</f>
        <v>0.25</v>
      </c>
    </row>
    <row r="1864" spans="1:26" x14ac:dyDescent="0.25">
      <c r="A1864">
        <v>3820</v>
      </c>
      <c r="B1864" t="s">
        <v>6760</v>
      </c>
      <c r="C1864" s="1">
        <v>43017</v>
      </c>
      <c r="D1864">
        <f>YEAR(C1864)</f>
        <v>2017</v>
      </c>
      <c r="E1864">
        <f>MONTH(C1864)</f>
        <v>10</v>
      </c>
      <c r="F1864" t="str">
        <f>TEXT(Table1[[#This Row],[Order Date]],"mmm")</f>
        <v>Oct</v>
      </c>
      <c r="G1864" t="str">
        <f>TEXT(Table1[[#This Row],[Order Date]],"ddd")</f>
        <v>Mon</v>
      </c>
      <c r="H1864" s="1">
        <v>43022</v>
      </c>
      <c r="I1864" t="s">
        <v>49</v>
      </c>
      <c r="J1864" t="s">
        <v>5915</v>
      </c>
      <c r="K1864" t="s">
        <v>5916</v>
      </c>
      <c r="L1864" t="s">
        <v>25</v>
      </c>
      <c r="M1864" t="s">
        <v>26</v>
      </c>
      <c r="N1864" t="s">
        <v>263</v>
      </c>
      <c r="O1864" t="s">
        <v>264</v>
      </c>
      <c r="P1864">
        <v>10024</v>
      </c>
      <c r="Q1864" t="s">
        <v>145</v>
      </c>
      <c r="R1864" t="s">
        <v>3341</v>
      </c>
      <c r="S1864" t="s">
        <v>45</v>
      </c>
      <c r="T1864" t="s">
        <v>74</v>
      </c>
      <c r="U1864" t="s">
        <v>3342</v>
      </c>
      <c r="V1864" s="3">
        <v>12.816000000000001</v>
      </c>
      <c r="W1864">
        <v>3</v>
      </c>
      <c r="X1864" s="2">
        <v>0.2</v>
      </c>
      <c r="Y1864" s="13">
        <v>4.3254000000000001</v>
      </c>
      <c r="Z1864" s="2">
        <f>Y1864/V1864</f>
        <v>0.33749999999999997</v>
      </c>
    </row>
    <row r="1865" spans="1:26" x14ac:dyDescent="0.25">
      <c r="A1865">
        <v>3824</v>
      </c>
      <c r="B1865" t="s">
        <v>6763</v>
      </c>
      <c r="C1865" s="1">
        <v>42261</v>
      </c>
      <c r="D1865">
        <f>YEAR(C1865)</f>
        <v>2015</v>
      </c>
      <c r="E1865">
        <f>MONTH(C1865)</f>
        <v>9</v>
      </c>
      <c r="F1865" t="str">
        <f>TEXT(Table1[[#This Row],[Order Date]],"mmm")</f>
        <v>Sep</v>
      </c>
      <c r="G1865" t="str">
        <f>TEXT(Table1[[#This Row],[Order Date]],"ddd")</f>
        <v>Mon</v>
      </c>
      <c r="H1865" s="1">
        <v>42265</v>
      </c>
      <c r="I1865" t="s">
        <v>49</v>
      </c>
      <c r="J1865" t="s">
        <v>4375</v>
      </c>
      <c r="K1865" t="s">
        <v>4376</v>
      </c>
      <c r="L1865" t="s">
        <v>25</v>
      </c>
      <c r="M1865" t="s">
        <v>26</v>
      </c>
      <c r="N1865" t="s">
        <v>263</v>
      </c>
      <c r="O1865" t="s">
        <v>264</v>
      </c>
      <c r="P1865">
        <v>10011</v>
      </c>
      <c r="Q1865" t="s">
        <v>145</v>
      </c>
      <c r="R1865" t="s">
        <v>2082</v>
      </c>
      <c r="S1865" t="s">
        <v>45</v>
      </c>
      <c r="T1865" t="s">
        <v>58</v>
      </c>
      <c r="U1865" t="s">
        <v>2083</v>
      </c>
      <c r="V1865" s="3">
        <v>991.2</v>
      </c>
      <c r="W1865">
        <v>6</v>
      </c>
      <c r="X1865" s="2">
        <v>0</v>
      </c>
      <c r="Y1865" s="13">
        <v>257.71199999999999</v>
      </c>
      <c r="Z1865" s="2">
        <f>Y1865/V1865</f>
        <v>0.25999999999999995</v>
      </c>
    </row>
    <row r="1866" spans="1:26" x14ac:dyDescent="0.25">
      <c r="A1866">
        <v>3827</v>
      </c>
      <c r="B1866" t="s">
        <v>6764</v>
      </c>
      <c r="C1866" s="1">
        <v>41919</v>
      </c>
      <c r="D1866">
        <f>YEAR(C1866)</f>
        <v>2014</v>
      </c>
      <c r="E1866">
        <f>MONTH(C1866)</f>
        <v>10</v>
      </c>
      <c r="F1866" t="str">
        <f>TEXT(Table1[[#This Row],[Order Date]],"mmm")</f>
        <v>Oct</v>
      </c>
      <c r="G1866" t="str">
        <f>TEXT(Table1[[#This Row],[Order Date]],"ddd")</f>
        <v>Tue</v>
      </c>
      <c r="H1866" s="1">
        <v>41924</v>
      </c>
      <c r="I1866" t="s">
        <v>49</v>
      </c>
      <c r="J1866" t="s">
        <v>1621</v>
      </c>
      <c r="K1866" t="s">
        <v>1622</v>
      </c>
      <c r="L1866" t="s">
        <v>40</v>
      </c>
      <c r="M1866" t="s">
        <v>26</v>
      </c>
      <c r="N1866" t="s">
        <v>808</v>
      </c>
      <c r="O1866" t="s">
        <v>103</v>
      </c>
      <c r="P1866">
        <v>75217</v>
      </c>
      <c r="Q1866" t="s">
        <v>104</v>
      </c>
      <c r="R1866" t="s">
        <v>947</v>
      </c>
      <c r="S1866" t="s">
        <v>45</v>
      </c>
      <c r="T1866" t="s">
        <v>58</v>
      </c>
      <c r="U1866" t="s">
        <v>948</v>
      </c>
      <c r="V1866" s="3">
        <v>107.44</v>
      </c>
      <c r="W1866">
        <v>10</v>
      </c>
      <c r="X1866" s="2">
        <v>0.2</v>
      </c>
      <c r="Y1866" s="13">
        <v>10.744</v>
      </c>
      <c r="Z1866" s="2">
        <f>Y1866/V1866</f>
        <v>0.1</v>
      </c>
    </row>
    <row r="1867" spans="1:26" x14ac:dyDescent="0.25">
      <c r="A1867">
        <v>3828</v>
      </c>
      <c r="B1867" t="s">
        <v>6765</v>
      </c>
      <c r="C1867" s="1">
        <v>42862</v>
      </c>
      <c r="D1867">
        <f>YEAR(C1867)</f>
        <v>2017</v>
      </c>
      <c r="E1867">
        <f>MONTH(C1867)</f>
        <v>5</v>
      </c>
      <c r="F1867" t="str">
        <f>TEXT(Table1[[#This Row],[Order Date]],"mmm")</f>
        <v>May</v>
      </c>
      <c r="G1867" t="str">
        <f>TEXT(Table1[[#This Row],[Order Date]],"ddd")</f>
        <v>Sun</v>
      </c>
      <c r="H1867" s="1">
        <v>42866</v>
      </c>
      <c r="I1867" t="s">
        <v>49</v>
      </c>
      <c r="J1867" t="s">
        <v>3752</v>
      </c>
      <c r="K1867" t="s">
        <v>3753</v>
      </c>
      <c r="L1867" t="s">
        <v>40</v>
      </c>
      <c r="M1867" t="s">
        <v>26</v>
      </c>
      <c r="N1867" t="s">
        <v>873</v>
      </c>
      <c r="O1867" t="s">
        <v>235</v>
      </c>
      <c r="P1867">
        <v>48234</v>
      </c>
      <c r="Q1867" t="s">
        <v>104</v>
      </c>
      <c r="R1867" t="s">
        <v>1126</v>
      </c>
      <c r="S1867" t="s">
        <v>31</v>
      </c>
      <c r="T1867" t="s">
        <v>35</v>
      </c>
      <c r="U1867" t="s">
        <v>1127</v>
      </c>
      <c r="V1867" s="3">
        <v>1458.65</v>
      </c>
      <c r="W1867">
        <v>5</v>
      </c>
      <c r="X1867" s="2">
        <v>0</v>
      </c>
      <c r="Y1867" s="13">
        <v>423.00850000000003</v>
      </c>
      <c r="Z1867" s="2">
        <f>Y1867/V1867</f>
        <v>0.28999999999999998</v>
      </c>
    </row>
    <row r="1868" spans="1:26" x14ac:dyDescent="0.25">
      <c r="A1868">
        <v>3832</v>
      </c>
      <c r="B1868" t="s">
        <v>6766</v>
      </c>
      <c r="C1868" s="1">
        <v>42322</v>
      </c>
      <c r="D1868">
        <f>YEAR(C1868)</f>
        <v>2015</v>
      </c>
      <c r="E1868">
        <f>MONTH(C1868)</f>
        <v>11</v>
      </c>
      <c r="F1868" t="str">
        <f>TEXT(Table1[[#This Row],[Order Date]],"mmm")</f>
        <v>Nov</v>
      </c>
      <c r="G1868" t="str">
        <f>TEXT(Table1[[#This Row],[Order Date]],"ddd")</f>
        <v>Sat</v>
      </c>
      <c r="H1868" s="1">
        <v>42327</v>
      </c>
      <c r="I1868" t="s">
        <v>49</v>
      </c>
      <c r="J1868" t="s">
        <v>6767</v>
      </c>
      <c r="K1868" t="s">
        <v>6768</v>
      </c>
      <c r="L1868" t="s">
        <v>25</v>
      </c>
      <c r="M1868" t="s">
        <v>26</v>
      </c>
      <c r="N1868" t="s">
        <v>241</v>
      </c>
      <c r="O1868" t="s">
        <v>242</v>
      </c>
      <c r="P1868">
        <v>19901</v>
      </c>
      <c r="Q1868" t="s">
        <v>145</v>
      </c>
      <c r="R1868" t="s">
        <v>898</v>
      </c>
      <c r="S1868" t="s">
        <v>31</v>
      </c>
      <c r="T1868" t="s">
        <v>64</v>
      </c>
      <c r="U1868" t="s">
        <v>6769</v>
      </c>
      <c r="V1868" s="3">
        <v>76.14</v>
      </c>
      <c r="W1868">
        <v>3</v>
      </c>
      <c r="X1868" s="2">
        <v>0</v>
      </c>
      <c r="Y1868" s="13">
        <v>26.649000000000001</v>
      </c>
      <c r="Z1868" s="2">
        <f>Y1868/V1868</f>
        <v>0.35000000000000003</v>
      </c>
    </row>
    <row r="1869" spans="1:26" x14ac:dyDescent="0.25">
      <c r="A1869">
        <v>3834</v>
      </c>
      <c r="B1869" t="s">
        <v>6770</v>
      </c>
      <c r="C1869" s="1">
        <v>41967</v>
      </c>
      <c r="D1869">
        <f>YEAR(C1869)</f>
        <v>2014</v>
      </c>
      <c r="E1869">
        <f>MONTH(C1869)</f>
        <v>11</v>
      </c>
      <c r="F1869" t="str">
        <f>TEXT(Table1[[#This Row],[Order Date]],"mmm")</f>
        <v>Nov</v>
      </c>
      <c r="G1869" t="str">
        <f>TEXT(Table1[[#This Row],[Order Date]],"ddd")</f>
        <v>Mon</v>
      </c>
      <c r="H1869" s="1">
        <v>41967</v>
      </c>
      <c r="I1869" t="s">
        <v>1276</v>
      </c>
      <c r="J1869" t="s">
        <v>4090</v>
      </c>
      <c r="K1869" t="s">
        <v>4091</v>
      </c>
      <c r="L1869" t="s">
        <v>40</v>
      </c>
      <c r="M1869" t="s">
        <v>26</v>
      </c>
      <c r="N1869" t="s">
        <v>490</v>
      </c>
      <c r="O1869" t="s">
        <v>491</v>
      </c>
      <c r="P1869">
        <v>43229</v>
      </c>
      <c r="Q1869" t="s">
        <v>145</v>
      </c>
      <c r="R1869" t="s">
        <v>2895</v>
      </c>
      <c r="S1869" t="s">
        <v>70</v>
      </c>
      <c r="T1869" t="s">
        <v>71</v>
      </c>
      <c r="U1869" t="s">
        <v>2896</v>
      </c>
      <c r="V1869" s="3">
        <v>1049.97</v>
      </c>
      <c r="W1869">
        <v>5</v>
      </c>
      <c r="X1869" s="2">
        <v>0.4</v>
      </c>
      <c r="Y1869" s="13">
        <v>-209.994</v>
      </c>
      <c r="Z1869" s="2">
        <f>Y1869/V1869</f>
        <v>-0.19999999999999998</v>
      </c>
    </row>
    <row r="1870" spans="1:26" x14ac:dyDescent="0.25">
      <c r="A1870">
        <v>3836</v>
      </c>
      <c r="B1870" t="s">
        <v>6771</v>
      </c>
      <c r="C1870" s="1">
        <v>41737</v>
      </c>
      <c r="D1870">
        <f>YEAR(C1870)</f>
        <v>2014</v>
      </c>
      <c r="E1870">
        <f>MONTH(C1870)</f>
        <v>4</v>
      </c>
      <c r="F1870" t="str">
        <f>TEXT(Table1[[#This Row],[Order Date]],"mmm")</f>
        <v>Apr</v>
      </c>
      <c r="G1870" t="str">
        <f>TEXT(Table1[[#This Row],[Order Date]],"ddd")</f>
        <v>Tue</v>
      </c>
      <c r="H1870" s="1">
        <v>41744</v>
      </c>
      <c r="I1870" t="s">
        <v>49</v>
      </c>
      <c r="J1870" t="s">
        <v>3983</v>
      </c>
      <c r="K1870" t="s">
        <v>3984</v>
      </c>
      <c r="L1870" t="s">
        <v>40</v>
      </c>
      <c r="M1870" t="s">
        <v>26</v>
      </c>
      <c r="N1870" t="s">
        <v>3843</v>
      </c>
      <c r="O1870" t="s">
        <v>303</v>
      </c>
      <c r="P1870">
        <v>85301</v>
      </c>
      <c r="Q1870" t="s">
        <v>43</v>
      </c>
      <c r="R1870" t="s">
        <v>4210</v>
      </c>
      <c r="S1870" t="s">
        <v>45</v>
      </c>
      <c r="T1870" t="s">
        <v>266</v>
      </c>
      <c r="U1870" t="s">
        <v>4211</v>
      </c>
      <c r="V1870" s="3">
        <v>2.3679999999999999</v>
      </c>
      <c r="W1870">
        <v>2</v>
      </c>
      <c r="X1870" s="2">
        <v>0.2</v>
      </c>
      <c r="Y1870" s="13">
        <v>0.82879999999999998</v>
      </c>
      <c r="Z1870" s="2">
        <f>Y1870/V1870</f>
        <v>0.35000000000000003</v>
      </c>
    </row>
    <row r="1871" spans="1:26" x14ac:dyDescent="0.25">
      <c r="A1871">
        <v>3838</v>
      </c>
      <c r="B1871" t="s">
        <v>6774</v>
      </c>
      <c r="C1871" s="1">
        <v>41846</v>
      </c>
      <c r="D1871">
        <f>YEAR(C1871)</f>
        <v>2014</v>
      </c>
      <c r="E1871">
        <f>MONTH(C1871)</f>
        <v>7</v>
      </c>
      <c r="F1871" t="str">
        <f>TEXT(Table1[[#This Row],[Order Date]],"mmm")</f>
        <v>Jul</v>
      </c>
      <c r="G1871" t="str">
        <f>TEXT(Table1[[#This Row],[Order Date]],"ddd")</f>
        <v>Sat</v>
      </c>
      <c r="H1871" s="1">
        <v>41853</v>
      </c>
      <c r="I1871" t="s">
        <v>49</v>
      </c>
      <c r="J1871" t="s">
        <v>283</v>
      </c>
      <c r="K1871" t="s">
        <v>284</v>
      </c>
      <c r="L1871" t="s">
        <v>25</v>
      </c>
      <c r="M1871" t="s">
        <v>26</v>
      </c>
      <c r="N1871" t="s">
        <v>3944</v>
      </c>
      <c r="O1871" t="s">
        <v>1379</v>
      </c>
      <c r="P1871">
        <v>89031</v>
      </c>
      <c r="Q1871" t="s">
        <v>43</v>
      </c>
      <c r="R1871" t="s">
        <v>1649</v>
      </c>
      <c r="S1871" t="s">
        <v>70</v>
      </c>
      <c r="T1871" t="s">
        <v>71</v>
      </c>
      <c r="U1871" t="s">
        <v>1650</v>
      </c>
      <c r="V1871" s="3">
        <v>911.98400000000004</v>
      </c>
      <c r="W1871">
        <v>2</v>
      </c>
      <c r="X1871" s="2">
        <v>0.2</v>
      </c>
      <c r="Y1871" s="13">
        <v>113.998</v>
      </c>
      <c r="Z1871" s="2">
        <f>Y1871/V1871</f>
        <v>0.125</v>
      </c>
    </row>
    <row r="1872" spans="1:26" x14ac:dyDescent="0.25">
      <c r="A1872">
        <v>3842</v>
      </c>
      <c r="B1872" t="s">
        <v>6775</v>
      </c>
      <c r="C1872" s="1">
        <v>41798</v>
      </c>
      <c r="D1872">
        <f>YEAR(C1872)</f>
        <v>2014</v>
      </c>
      <c r="E1872">
        <f>MONTH(C1872)</f>
        <v>6</v>
      </c>
      <c r="F1872" t="str">
        <f>TEXT(Table1[[#This Row],[Order Date]],"mmm")</f>
        <v>Jun</v>
      </c>
      <c r="G1872" t="str">
        <f>TEXT(Table1[[#This Row],[Order Date]],"ddd")</f>
        <v>Sun</v>
      </c>
      <c r="H1872" s="1">
        <v>41802</v>
      </c>
      <c r="I1872" t="s">
        <v>49</v>
      </c>
      <c r="J1872" t="s">
        <v>6776</v>
      </c>
      <c r="K1872" t="s">
        <v>6777</v>
      </c>
      <c r="L1872" t="s">
        <v>40</v>
      </c>
      <c r="M1872" t="s">
        <v>26</v>
      </c>
      <c r="N1872" t="s">
        <v>508</v>
      </c>
      <c r="O1872" t="s">
        <v>328</v>
      </c>
      <c r="P1872">
        <v>37620</v>
      </c>
      <c r="Q1872" t="s">
        <v>29</v>
      </c>
      <c r="R1872" t="s">
        <v>1812</v>
      </c>
      <c r="S1872" t="s">
        <v>31</v>
      </c>
      <c r="T1872" t="s">
        <v>35</v>
      </c>
      <c r="U1872" t="s">
        <v>1813</v>
      </c>
      <c r="V1872" s="3">
        <v>170.352</v>
      </c>
      <c r="W1872">
        <v>3</v>
      </c>
      <c r="X1872" s="2">
        <v>0.2</v>
      </c>
      <c r="Y1872" s="13">
        <v>10.647</v>
      </c>
      <c r="Z1872" s="2">
        <f>Y1872/V1872</f>
        <v>6.25E-2</v>
      </c>
    </row>
    <row r="1873" spans="1:26" x14ac:dyDescent="0.25">
      <c r="A1873">
        <v>3843</v>
      </c>
      <c r="B1873" t="s">
        <v>6778</v>
      </c>
      <c r="C1873" s="1">
        <v>41940</v>
      </c>
      <c r="D1873">
        <f>YEAR(C1873)</f>
        <v>2014</v>
      </c>
      <c r="E1873">
        <f>MONTH(C1873)</f>
        <v>10</v>
      </c>
      <c r="F1873" t="str">
        <f>TEXT(Table1[[#This Row],[Order Date]],"mmm")</f>
        <v>Oct</v>
      </c>
      <c r="G1873" t="str">
        <f>TEXT(Table1[[#This Row],[Order Date]],"ddd")</f>
        <v>Tue</v>
      </c>
      <c r="H1873" s="1">
        <v>41943</v>
      </c>
      <c r="I1873" t="s">
        <v>185</v>
      </c>
      <c r="J1873" t="s">
        <v>3901</v>
      </c>
      <c r="K1873" t="s">
        <v>3902</v>
      </c>
      <c r="L1873" t="s">
        <v>40</v>
      </c>
      <c r="M1873" t="s">
        <v>26</v>
      </c>
      <c r="N1873" t="s">
        <v>41</v>
      </c>
      <c r="O1873" t="s">
        <v>42</v>
      </c>
      <c r="P1873">
        <v>90049</v>
      </c>
      <c r="Q1873" t="s">
        <v>43</v>
      </c>
      <c r="R1873" t="s">
        <v>1204</v>
      </c>
      <c r="S1873" t="s">
        <v>45</v>
      </c>
      <c r="T1873" t="s">
        <v>74</v>
      </c>
      <c r="U1873" t="s">
        <v>1205</v>
      </c>
      <c r="V1873" s="3">
        <v>7.1840000000000002</v>
      </c>
      <c r="W1873">
        <v>2</v>
      </c>
      <c r="X1873" s="2">
        <v>0.2</v>
      </c>
      <c r="Y1873" s="13">
        <v>2.2450000000000001</v>
      </c>
      <c r="Z1873" s="2">
        <f>Y1873/V1873</f>
        <v>0.3125</v>
      </c>
    </row>
    <row r="1874" spans="1:26" x14ac:dyDescent="0.25">
      <c r="A1874">
        <v>3848</v>
      </c>
      <c r="B1874" t="s">
        <v>6781</v>
      </c>
      <c r="C1874" s="1">
        <v>43064</v>
      </c>
      <c r="D1874">
        <f>YEAR(C1874)</f>
        <v>2017</v>
      </c>
      <c r="E1874">
        <f>MONTH(C1874)</f>
        <v>11</v>
      </c>
      <c r="F1874" t="str">
        <f>TEXT(Table1[[#This Row],[Order Date]],"mmm")</f>
        <v>Nov</v>
      </c>
      <c r="G1874" t="str">
        <f>TEXT(Table1[[#This Row],[Order Date]],"ddd")</f>
        <v>Sat</v>
      </c>
      <c r="H1874" s="1">
        <v>43066</v>
      </c>
      <c r="I1874" t="s">
        <v>22</v>
      </c>
      <c r="J1874" t="s">
        <v>3670</v>
      </c>
      <c r="K1874" t="s">
        <v>3671</v>
      </c>
      <c r="L1874" t="s">
        <v>101</v>
      </c>
      <c r="M1874" t="s">
        <v>26</v>
      </c>
      <c r="N1874" t="s">
        <v>1474</v>
      </c>
      <c r="O1874" t="s">
        <v>235</v>
      </c>
      <c r="P1874">
        <v>48187</v>
      </c>
      <c r="Q1874" t="s">
        <v>104</v>
      </c>
      <c r="R1874" t="s">
        <v>2873</v>
      </c>
      <c r="S1874" t="s">
        <v>45</v>
      </c>
      <c r="T1874" t="s">
        <v>58</v>
      </c>
      <c r="U1874" t="s">
        <v>2874</v>
      </c>
      <c r="V1874" s="3">
        <v>501.81</v>
      </c>
      <c r="W1874">
        <v>3</v>
      </c>
      <c r="X1874" s="2">
        <v>0</v>
      </c>
      <c r="Y1874" s="13">
        <v>0</v>
      </c>
      <c r="Z1874" s="2">
        <f>Y1874/V1874</f>
        <v>0</v>
      </c>
    </row>
    <row r="1875" spans="1:26" x14ac:dyDescent="0.25">
      <c r="A1875">
        <v>3849</v>
      </c>
      <c r="B1875" t="s">
        <v>6782</v>
      </c>
      <c r="C1875" s="1">
        <v>43000</v>
      </c>
      <c r="D1875">
        <f>YEAR(C1875)</f>
        <v>2017</v>
      </c>
      <c r="E1875">
        <f>MONTH(C1875)</f>
        <v>9</v>
      </c>
      <c r="F1875" t="str">
        <f>TEXT(Table1[[#This Row],[Order Date]],"mmm")</f>
        <v>Sep</v>
      </c>
      <c r="G1875" t="str">
        <f>TEXT(Table1[[#This Row],[Order Date]],"ddd")</f>
        <v>Fri</v>
      </c>
      <c r="H1875" s="1">
        <v>43001</v>
      </c>
      <c r="I1875" t="s">
        <v>185</v>
      </c>
      <c r="J1875" t="s">
        <v>325</v>
      </c>
      <c r="K1875" t="s">
        <v>326</v>
      </c>
      <c r="L1875" t="s">
        <v>25</v>
      </c>
      <c r="M1875" t="s">
        <v>26</v>
      </c>
      <c r="N1875" t="s">
        <v>1679</v>
      </c>
      <c r="O1875" t="s">
        <v>1680</v>
      </c>
      <c r="P1875">
        <v>72701</v>
      </c>
      <c r="Q1875" t="s">
        <v>29</v>
      </c>
      <c r="R1875" t="s">
        <v>6783</v>
      </c>
      <c r="S1875" t="s">
        <v>45</v>
      </c>
      <c r="T1875" t="s">
        <v>74</v>
      </c>
      <c r="U1875" t="s">
        <v>6784</v>
      </c>
      <c r="V1875" s="3">
        <v>691.96</v>
      </c>
      <c r="W1875">
        <v>4</v>
      </c>
      <c r="X1875" s="2">
        <v>0</v>
      </c>
      <c r="Y1875" s="13">
        <v>318.30160000000001</v>
      </c>
      <c r="Z1875" s="2">
        <f>Y1875/V1875</f>
        <v>0.45999999999999996</v>
      </c>
    </row>
    <row r="1876" spans="1:26" x14ac:dyDescent="0.25">
      <c r="A1876">
        <v>3851</v>
      </c>
      <c r="B1876" t="s">
        <v>6785</v>
      </c>
      <c r="C1876" s="1">
        <v>42342</v>
      </c>
      <c r="D1876">
        <f>YEAR(C1876)</f>
        <v>2015</v>
      </c>
      <c r="E1876">
        <f>MONTH(C1876)</f>
        <v>12</v>
      </c>
      <c r="F1876" t="str">
        <f>TEXT(Table1[[#This Row],[Order Date]],"mmm")</f>
        <v>Dec</v>
      </c>
      <c r="G1876" t="str">
        <f>TEXT(Table1[[#This Row],[Order Date]],"ddd")</f>
        <v>Fri</v>
      </c>
      <c r="H1876" s="1">
        <v>42347</v>
      </c>
      <c r="I1876" t="s">
        <v>49</v>
      </c>
      <c r="J1876" t="s">
        <v>835</v>
      </c>
      <c r="K1876" t="s">
        <v>836</v>
      </c>
      <c r="L1876" t="s">
        <v>40</v>
      </c>
      <c r="M1876" t="s">
        <v>26</v>
      </c>
      <c r="N1876" t="s">
        <v>311</v>
      </c>
      <c r="O1876" t="s">
        <v>590</v>
      </c>
      <c r="P1876">
        <v>65807</v>
      </c>
      <c r="Q1876" t="s">
        <v>104</v>
      </c>
      <c r="R1876" t="s">
        <v>1237</v>
      </c>
      <c r="S1876" t="s">
        <v>45</v>
      </c>
      <c r="T1876" t="s">
        <v>89</v>
      </c>
      <c r="U1876" t="s">
        <v>1238</v>
      </c>
      <c r="V1876" s="3">
        <v>85.96</v>
      </c>
      <c r="W1876">
        <v>7</v>
      </c>
      <c r="X1876" s="2">
        <v>0</v>
      </c>
      <c r="Y1876" s="13">
        <v>40.401200000000003</v>
      </c>
      <c r="Z1876" s="2">
        <f>Y1876/V1876</f>
        <v>0.47000000000000008</v>
      </c>
    </row>
    <row r="1877" spans="1:26" x14ac:dyDescent="0.25">
      <c r="A1877">
        <v>3852</v>
      </c>
      <c r="B1877" t="s">
        <v>6786</v>
      </c>
      <c r="C1877" s="1">
        <v>42268</v>
      </c>
      <c r="D1877">
        <f>YEAR(C1877)</f>
        <v>2015</v>
      </c>
      <c r="E1877">
        <f>MONTH(C1877)</f>
        <v>9</v>
      </c>
      <c r="F1877" t="str">
        <f>TEXT(Table1[[#This Row],[Order Date]],"mmm")</f>
        <v>Sep</v>
      </c>
      <c r="G1877" t="str">
        <f>TEXT(Table1[[#This Row],[Order Date]],"ddd")</f>
        <v>Mon</v>
      </c>
      <c r="H1877" s="1">
        <v>42268</v>
      </c>
      <c r="I1877" t="s">
        <v>1276</v>
      </c>
      <c r="J1877" t="s">
        <v>6787</v>
      </c>
      <c r="K1877" t="s">
        <v>6788</v>
      </c>
      <c r="L1877" t="s">
        <v>101</v>
      </c>
      <c r="M1877" t="s">
        <v>26</v>
      </c>
      <c r="N1877" t="s">
        <v>1307</v>
      </c>
      <c r="O1877" t="s">
        <v>1231</v>
      </c>
      <c r="P1877">
        <v>2169</v>
      </c>
      <c r="Q1877" t="s">
        <v>145</v>
      </c>
      <c r="R1877" t="s">
        <v>453</v>
      </c>
      <c r="S1877" t="s">
        <v>31</v>
      </c>
      <c r="T1877" t="s">
        <v>64</v>
      </c>
      <c r="U1877" t="s">
        <v>454</v>
      </c>
      <c r="V1877" s="3">
        <v>85.3</v>
      </c>
      <c r="W1877">
        <v>2</v>
      </c>
      <c r="X1877" s="2">
        <v>0</v>
      </c>
      <c r="Y1877" s="13">
        <v>14.500999999999999</v>
      </c>
      <c r="Z1877" s="2">
        <f>Y1877/V1877</f>
        <v>0.17</v>
      </c>
    </row>
    <row r="1878" spans="1:26" x14ac:dyDescent="0.25">
      <c r="A1878">
        <v>3853</v>
      </c>
      <c r="B1878" t="s">
        <v>6789</v>
      </c>
      <c r="C1878" s="1">
        <v>43065</v>
      </c>
      <c r="D1878">
        <f>YEAR(C1878)</f>
        <v>2017</v>
      </c>
      <c r="E1878">
        <f>MONTH(C1878)</f>
        <v>11</v>
      </c>
      <c r="F1878" t="str">
        <f>TEXT(Table1[[#This Row],[Order Date]],"mmm")</f>
        <v>Nov</v>
      </c>
      <c r="G1878" t="str">
        <f>TEXT(Table1[[#This Row],[Order Date]],"ddd")</f>
        <v>Sun</v>
      </c>
      <c r="H1878" s="1">
        <v>43068</v>
      </c>
      <c r="I1878" t="s">
        <v>185</v>
      </c>
      <c r="J1878" t="s">
        <v>1287</v>
      </c>
      <c r="K1878" t="s">
        <v>1288</v>
      </c>
      <c r="L1878" t="s">
        <v>25</v>
      </c>
      <c r="M1878" t="s">
        <v>26</v>
      </c>
      <c r="N1878" t="s">
        <v>3034</v>
      </c>
      <c r="O1878" t="s">
        <v>208</v>
      </c>
      <c r="P1878">
        <v>61107</v>
      </c>
      <c r="Q1878" t="s">
        <v>104</v>
      </c>
      <c r="R1878" t="s">
        <v>1185</v>
      </c>
      <c r="S1878" t="s">
        <v>45</v>
      </c>
      <c r="T1878" t="s">
        <v>74</v>
      </c>
      <c r="U1878" t="s">
        <v>1186</v>
      </c>
      <c r="V1878" s="3">
        <v>33.567999999999998</v>
      </c>
      <c r="W1878">
        <v>8</v>
      </c>
      <c r="X1878" s="2">
        <v>0.8</v>
      </c>
      <c r="Y1878" s="13">
        <v>-53.708799999999997</v>
      </c>
      <c r="Z1878" s="2">
        <f>Y1878/V1878</f>
        <v>-1.6</v>
      </c>
    </row>
    <row r="1879" spans="1:26" x14ac:dyDescent="0.25">
      <c r="A1879">
        <v>3854</v>
      </c>
      <c r="B1879" t="s">
        <v>6790</v>
      </c>
      <c r="C1879" s="1">
        <v>42892</v>
      </c>
      <c r="D1879">
        <f>YEAR(C1879)</f>
        <v>2017</v>
      </c>
      <c r="E1879">
        <f>MONTH(C1879)</f>
        <v>6</v>
      </c>
      <c r="F1879" t="str">
        <f>TEXT(Table1[[#This Row],[Order Date]],"mmm")</f>
        <v>Jun</v>
      </c>
      <c r="G1879" t="str">
        <f>TEXT(Table1[[#This Row],[Order Date]],"ddd")</f>
        <v>Tue</v>
      </c>
      <c r="H1879" s="1">
        <v>42896</v>
      </c>
      <c r="I1879" t="s">
        <v>49</v>
      </c>
      <c r="J1879" t="s">
        <v>6182</v>
      </c>
      <c r="K1879" t="s">
        <v>6183</v>
      </c>
      <c r="L1879" t="s">
        <v>101</v>
      </c>
      <c r="M1879" t="s">
        <v>26</v>
      </c>
      <c r="N1879" t="s">
        <v>126</v>
      </c>
      <c r="O1879" t="s">
        <v>42</v>
      </c>
      <c r="P1879">
        <v>94122</v>
      </c>
      <c r="Q1879" t="s">
        <v>43</v>
      </c>
      <c r="R1879" t="s">
        <v>6791</v>
      </c>
      <c r="S1879" t="s">
        <v>31</v>
      </c>
      <c r="T1879" t="s">
        <v>64</v>
      </c>
      <c r="U1879" t="s">
        <v>6792</v>
      </c>
      <c r="V1879" s="3">
        <v>4.95</v>
      </c>
      <c r="W1879">
        <v>1</v>
      </c>
      <c r="X1879" s="2">
        <v>0</v>
      </c>
      <c r="Y1879" s="13">
        <v>2.1779999999999999</v>
      </c>
      <c r="Z1879" s="2">
        <f>Y1879/V1879</f>
        <v>0.43999999999999995</v>
      </c>
    </row>
    <row r="1880" spans="1:26" x14ac:dyDescent="0.25">
      <c r="A1880">
        <v>3856</v>
      </c>
      <c r="B1880" t="s">
        <v>6793</v>
      </c>
      <c r="C1880" s="1">
        <v>43031</v>
      </c>
      <c r="D1880">
        <f>YEAR(C1880)</f>
        <v>2017</v>
      </c>
      <c r="E1880">
        <f>MONTH(C1880)</f>
        <v>10</v>
      </c>
      <c r="F1880" t="str">
        <f>TEXT(Table1[[#This Row],[Order Date]],"mmm")</f>
        <v>Oct</v>
      </c>
      <c r="G1880" t="str">
        <f>TEXT(Table1[[#This Row],[Order Date]],"ddd")</f>
        <v>Mon</v>
      </c>
      <c r="H1880" s="1">
        <v>43036</v>
      </c>
      <c r="I1880" t="s">
        <v>22</v>
      </c>
      <c r="J1880" t="s">
        <v>5838</v>
      </c>
      <c r="K1880" t="s">
        <v>5839</v>
      </c>
      <c r="L1880" t="s">
        <v>25</v>
      </c>
      <c r="M1880" t="s">
        <v>26</v>
      </c>
      <c r="N1880" t="s">
        <v>671</v>
      </c>
      <c r="O1880" t="s">
        <v>103</v>
      </c>
      <c r="P1880">
        <v>78207</v>
      </c>
      <c r="Q1880" t="s">
        <v>104</v>
      </c>
      <c r="R1880" t="s">
        <v>3782</v>
      </c>
      <c r="S1880" t="s">
        <v>45</v>
      </c>
      <c r="T1880" t="s">
        <v>74</v>
      </c>
      <c r="U1880" t="s">
        <v>1200</v>
      </c>
      <c r="V1880" s="3">
        <v>3.5640000000000001</v>
      </c>
      <c r="W1880">
        <v>3</v>
      </c>
      <c r="X1880" s="2">
        <v>0.8</v>
      </c>
      <c r="Y1880" s="13">
        <v>-6.2370000000000001</v>
      </c>
      <c r="Z1880" s="2">
        <f>Y1880/V1880</f>
        <v>-1.75</v>
      </c>
    </row>
    <row r="1881" spans="1:26" x14ac:dyDescent="0.25">
      <c r="A1881">
        <v>3859</v>
      </c>
      <c r="B1881" t="s">
        <v>6794</v>
      </c>
      <c r="C1881" s="1">
        <v>41993</v>
      </c>
      <c r="D1881">
        <f>YEAR(C1881)</f>
        <v>2014</v>
      </c>
      <c r="E1881">
        <f>MONTH(C1881)</f>
        <v>12</v>
      </c>
      <c r="F1881" t="str">
        <f>TEXT(Table1[[#This Row],[Order Date]],"mmm")</f>
        <v>Dec</v>
      </c>
      <c r="G1881" t="str">
        <f>TEXT(Table1[[#This Row],[Order Date]],"ddd")</f>
        <v>Sat</v>
      </c>
      <c r="H1881" s="1">
        <v>41993</v>
      </c>
      <c r="I1881" t="s">
        <v>1276</v>
      </c>
      <c r="J1881" t="s">
        <v>5654</v>
      </c>
      <c r="K1881" t="s">
        <v>5655</v>
      </c>
      <c r="L1881" t="s">
        <v>25</v>
      </c>
      <c r="M1881" t="s">
        <v>26</v>
      </c>
      <c r="N1881" t="s">
        <v>6795</v>
      </c>
      <c r="O1881" t="s">
        <v>450</v>
      </c>
      <c r="P1881">
        <v>80229</v>
      </c>
      <c r="Q1881" t="s">
        <v>43</v>
      </c>
      <c r="R1881" t="s">
        <v>6796</v>
      </c>
      <c r="S1881" t="s">
        <v>70</v>
      </c>
      <c r="T1881" t="s">
        <v>158</v>
      </c>
      <c r="U1881" t="s">
        <v>6797</v>
      </c>
      <c r="V1881" s="3">
        <v>447.94400000000002</v>
      </c>
      <c r="W1881">
        <v>7</v>
      </c>
      <c r="X1881" s="2">
        <v>0.2</v>
      </c>
      <c r="Y1881" s="13">
        <v>89.588800000000006</v>
      </c>
      <c r="Z1881" s="2">
        <f>Y1881/V1881</f>
        <v>0.2</v>
      </c>
    </row>
    <row r="1882" spans="1:26" x14ac:dyDescent="0.25">
      <c r="A1882">
        <v>3860</v>
      </c>
      <c r="B1882" t="s">
        <v>6798</v>
      </c>
      <c r="C1882" s="1">
        <v>42783</v>
      </c>
      <c r="D1882">
        <f>YEAR(C1882)</f>
        <v>2017</v>
      </c>
      <c r="E1882">
        <f>MONTH(C1882)</f>
        <v>2</v>
      </c>
      <c r="F1882" t="str">
        <f>TEXT(Table1[[#This Row],[Order Date]],"mmm")</f>
        <v>Feb</v>
      </c>
      <c r="G1882" t="str">
        <f>TEXT(Table1[[#This Row],[Order Date]],"ddd")</f>
        <v>Fri</v>
      </c>
      <c r="H1882" s="1">
        <v>42788</v>
      </c>
      <c r="I1882" t="s">
        <v>49</v>
      </c>
      <c r="J1882" t="s">
        <v>3694</v>
      </c>
      <c r="K1882" t="s">
        <v>3695</v>
      </c>
      <c r="L1882" t="s">
        <v>101</v>
      </c>
      <c r="M1882" t="s">
        <v>26</v>
      </c>
      <c r="N1882" t="s">
        <v>296</v>
      </c>
      <c r="O1882" t="s">
        <v>208</v>
      </c>
      <c r="P1882">
        <v>60653</v>
      </c>
      <c r="Q1882" t="s">
        <v>104</v>
      </c>
      <c r="R1882" t="s">
        <v>3247</v>
      </c>
      <c r="S1882" t="s">
        <v>31</v>
      </c>
      <c r="T1882" t="s">
        <v>55</v>
      </c>
      <c r="U1882" t="s">
        <v>3248</v>
      </c>
      <c r="V1882" s="3">
        <v>480.96</v>
      </c>
      <c r="W1882">
        <v>3</v>
      </c>
      <c r="X1882" s="2">
        <v>0.5</v>
      </c>
      <c r="Y1882" s="13">
        <v>-269.33760000000001</v>
      </c>
      <c r="Z1882" s="2">
        <f>Y1882/V1882</f>
        <v>-0.56000000000000005</v>
      </c>
    </row>
    <row r="1883" spans="1:26" x14ac:dyDescent="0.25">
      <c r="A1883">
        <v>3862</v>
      </c>
      <c r="B1883" t="s">
        <v>6801</v>
      </c>
      <c r="C1883" s="1">
        <v>41762</v>
      </c>
      <c r="D1883">
        <f>YEAR(C1883)</f>
        <v>2014</v>
      </c>
      <c r="E1883">
        <f>MONTH(C1883)</f>
        <v>5</v>
      </c>
      <c r="F1883" t="str">
        <f>TEXT(Table1[[#This Row],[Order Date]],"mmm")</f>
        <v>May</v>
      </c>
      <c r="G1883" t="str">
        <f>TEXT(Table1[[#This Row],[Order Date]],"ddd")</f>
        <v>Sat</v>
      </c>
      <c r="H1883" s="1">
        <v>41769</v>
      </c>
      <c r="I1883" t="s">
        <v>49</v>
      </c>
      <c r="J1883" t="s">
        <v>6747</v>
      </c>
      <c r="K1883" t="s">
        <v>6748</v>
      </c>
      <c r="L1883" t="s">
        <v>25</v>
      </c>
      <c r="M1883" t="s">
        <v>26</v>
      </c>
      <c r="N1883" t="s">
        <v>3122</v>
      </c>
      <c r="O1883" t="s">
        <v>264</v>
      </c>
      <c r="P1883">
        <v>10701</v>
      </c>
      <c r="Q1883" t="s">
        <v>145</v>
      </c>
      <c r="R1883" t="s">
        <v>6802</v>
      </c>
      <c r="S1883" t="s">
        <v>45</v>
      </c>
      <c r="T1883" t="s">
        <v>74</v>
      </c>
      <c r="U1883" t="s">
        <v>6803</v>
      </c>
      <c r="V1883" s="3">
        <v>40.176000000000002</v>
      </c>
      <c r="W1883">
        <v>3</v>
      </c>
      <c r="X1883" s="2">
        <v>0.2</v>
      </c>
      <c r="Y1883" s="13">
        <v>14.563800000000001</v>
      </c>
      <c r="Z1883" s="2">
        <f>Y1883/V1883</f>
        <v>0.36249999999999999</v>
      </c>
    </row>
    <row r="1884" spans="1:26" x14ac:dyDescent="0.25">
      <c r="A1884">
        <v>3864</v>
      </c>
      <c r="B1884" t="s">
        <v>6804</v>
      </c>
      <c r="C1884" s="1">
        <v>43025</v>
      </c>
      <c r="D1884">
        <f>YEAR(C1884)</f>
        <v>2017</v>
      </c>
      <c r="E1884">
        <f>MONTH(C1884)</f>
        <v>10</v>
      </c>
      <c r="F1884" t="str">
        <f>TEXT(Table1[[#This Row],[Order Date]],"mmm")</f>
        <v>Oct</v>
      </c>
      <c r="G1884" t="str">
        <f>TEXT(Table1[[#This Row],[Order Date]],"ddd")</f>
        <v>Tue</v>
      </c>
      <c r="H1884" s="1">
        <v>43027</v>
      </c>
      <c r="I1884" t="s">
        <v>22</v>
      </c>
      <c r="J1884" t="s">
        <v>1660</v>
      </c>
      <c r="K1884" t="s">
        <v>1661</v>
      </c>
      <c r="L1884" t="s">
        <v>25</v>
      </c>
      <c r="M1884" t="s">
        <v>26</v>
      </c>
      <c r="N1884" t="s">
        <v>941</v>
      </c>
      <c r="O1884" t="s">
        <v>42</v>
      </c>
      <c r="P1884">
        <v>92037</v>
      </c>
      <c r="Q1884" t="s">
        <v>43</v>
      </c>
      <c r="R1884" t="s">
        <v>6805</v>
      </c>
      <c r="S1884" t="s">
        <v>45</v>
      </c>
      <c r="T1884" t="s">
        <v>67</v>
      </c>
      <c r="U1884" t="s">
        <v>6806</v>
      </c>
      <c r="V1884" s="3">
        <v>10.64</v>
      </c>
      <c r="W1884">
        <v>4</v>
      </c>
      <c r="X1884" s="2">
        <v>0</v>
      </c>
      <c r="Y1884" s="13">
        <v>2.7664</v>
      </c>
      <c r="Z1884" s="2">
        <f>Y1884/V1884</f>
        <v>0.26</v>
      </c>
    </row>
    <row r="1885" spans="1:26" x14ac:dyDescent="0.25">
      <c r="A1885">
        <v>3865</v>
      </c>
      <c r="B1885" t="s">
        <v>6807</v>
      </c>
      <c r="C1885" s="1">
        <v>42336</v>
      </c>
      <c r="D1885">
        <f>YEAR(C1885)</f>
        <v>2015</v>
      </c>
      <c r="E1885">
        <f>MONTH(C1885)</f>
        <v>11</v>
      </c>
      <c r="F1885" t="str">
        <f>TEXT(Table1[[#This Row],[Order Date]],"mmm")</f>
        <v>Nov</v>
      </c>
      <c r="G1885" t="str">
        <f>TEXT(Table1[[#This Row],[Order Date]],"ddd")</f>
        <v>Sat</v>
      </c>
      <c r="H1885" s="1">
        <v>42341</v>
      </c>
      <c r="I1885" t="s">
        <v>49</v>
      </c>
      <c r="J1885" t="s">
        <v>558</v>
      </c>
      <c r="K1885" t="s">
        <v>559</v>
      </c>
      <c r="L1885" t="s">
        <v>25</v>
      </c>
      <c r="M1885" t="s">
        <v>26</v>
      </c>
      <c r="N1885" t="s">
        <v>6808</v>
      </c>
      <c r="O1885" t="s">
        <v>208</v>
      </c>
      <c r="P1885">
        <v>61821</v>
      </c>
      <c r="Q1885" t="s">
        <v>104</v>
      </c>
      <c r="R1885" t="s">
        <v>6809</v>
      </c>
      <c r="S1885" t="s">
        <v>31</v>
      </c>
      <c r="T1885" t="s">
        <v>64</v>
      </c>
      <c r="U1885" t="s">
        <v>6810</v>
      </c>
      <c r="V1885" s="3">
        <v>151.96</v>
      </c>
      <c r="W1885">
        <v>5</v>
      </c>
      <c r="X1885" s="2">
        <v>0.6</v>
      </c>
      <c r="Y1885" s="13">
        <v>-182.352</v>
      </c>
      <c r="Z1885" s="2">
        <f>Y1885/V1885</f>
        <v>-1.2</v>
      </c>
    </row>
    <row r="1886" spans="1:26" x14ac:dyDescent="0.25">
      <c r="A1886">
        <v>3866</v>
      </c>
      <c r="B1886" t="s">
        <v>6811</v>
      </c>
      <c r="C1886" s="1">
        <v>41847</v>
      </c>
      <c r="D1886">
        <f>YEAR(C1886)</f>
        <v>2014</v>
      </c>
      <c r="E1886">
        <f>MONTH(C1886)</f>
        <v>7</v>
      </c>
      <c r="F1886" t="str">
        <f>TEXT(Table1[[#This Row],[Order Date]],"mmm")</f>
        <v>Jul</v>
      </c>
      <c r="G1886" t="str">
        <f>TEXT(Table1[[#This Row],[Order Date]],"ddd")</f>
        <v>Sun</v>
      </c>
      <c r="H1886" s="1">
        <v>41849</v>
      </c>
      <c r="I1886" t="s">
        <v>22</v>
      </c>
      <c r="J1886" t="s">
        <v>4511</v>
      </c>
      <c r="K1886" t="s">
        <v>4512</v>
      </c>
      <c r="L1886" t="s">
        <v>25</v>
      </c>
      <c r="M1886" t="s">
        <v>26</v>
      </c>
      <c r="N1886" t="s">
        <v>126</v>
      </c>
      <c r="O1886" t="s">
        <v>42</v>
      </c>
      <c r="P1886">
        <v>94122</v>
      </c>
      <c r="Q1886" t="s">
        <v>43</v>
      </c>
      <c r="R1886" t="s">
        <v>4690</v>
      </c>
      <c r="S1886" t="s">
        <v>70</v>
      </c>
      <c r="T1886" t="s">
        <v>158</v>
      </c>
      <c r="U1886" t="s">
        <v>4691</v>
      </c>
      <c r="V1886" s="3">
        <v>238</v>
      </c>
      <c r="W1886">
        <v>2</v>
      </c>
      <c r="X1886" s="2">
        <v>0</v>
      </c>
      <c r="Y1886" s="13">
        <v>38.08</v>
      </c>
      <c r="Z1886" s="2">
        <f>Y1886/V1886</f>
        <v>0.16</v>
      </c>
    </row>
    <row r="1887" spans="1:26" x14ac:dyDescent="0.25">
      <c r="A1887">
        <v>3867</v>
      </c>
      <c r="B1887" t="s">
        <v>6812</v>
      </c>
      <c r="C1887" s="1">
        <v>42848</v>
      </c>
      <c r="D1887">
        <f>YEAR(C1887)</f>
        <v>2017</v>
      </c>
      <c r="E1887">
        <f>MONTH(C1887)</f>
        <v>4</v>
      </c>
      <c r="F1887" t="str">
        <f>TEXT(Table1[[#This Row],[Order Date]],"mmm")</f>
        <v>Apr</v>
      </c>
      <c r="G1887" t="str">
        <f>TEXT(Table1[[#This Row],[Order Date]],"ddd")</f>
        <v>Sun</v>
      </c>
      <c r="H1887" s="1">
        <v>42850</v>
      </c>
      <c r="I1887" t="s">
        <v>22</v>
      </c>
      <c r="J1887" t="s">
        <v>2087</v>
      </c>
      <c r="K1887" t="s">
        <v>2088</v>
      </c>
      <c r="L1887" t="s">
        <v>25</v>
      </c>
      <c r="M1887" t="s">
        <v>26</v>
      </c>
      <c r="N1887" t="s">
        <v>1462</v>
      </c>
      <c r="O1887" t="s">
        <v>251</v>
      </c>
      <c r="P1887">
        <v>46226</v>
      </c>
      <c r="Q1887" t="s">
        <v>104</v>
      </c>
      <c r="R1887" t="s">
        <v>4331</v>
      </c>
      <c r="S1887" t="s">
        <v>70</v>
      </c>
      <c r="T1887" t="s">
        <v>158</v>
      </c>
      <c r="U1887" t="s">
        <v>4332</v>
      </c>
      <c r="V1887" s="3">
        <v>155.34</v>
      </c>
      <c r="W1887">
        <v>6</v>
      </c>
      <c r="X1887" s="2">
        <v>0</v>
      </c>
      <c r="Y1887" s="13">
        <v>55.922400000000003</v>
      </c>
      <c r="Z1887" s="2">
        <f>Y1887/V1887</f>
        <v>0.36</v>
      </c>
    </row>
    <row r="1888" spans="1:26" x14ac:dyDescent="0.25">
      <c r="A1888">
        <v>3868</v>
      </c>
      <c r="B1888" t="s">
        <v>6813</v>
      </c>
      <c r="C1888" s="1">
        <v>42300</v>
      </c>
      <c r="D1888">
        <f>YEAR(C1888)</f>
        <v>2015</v>
      </c>
      <c r="E1888">
        <f>MONTH(C1888)</f>
        <v>10</v>
      </c>
      <c r="F1888" t="str">
        <f>TEXT(Table1[[#This Row],[Order Date]],"mmm")</f>
        <v>Oct</v>
      </c>
      <c r="G1888" t="str">
        <f>TEXT(Table1[[#This Row],[Order Date]],"ddd")</f>
        <v>Fri</v>
      </c>
      <c r="H1888" s="1">
        <v>42304</v>
      </c>
      <c r="I1888" t="s">
        <v>22</v>
      </c>
      <c r="J1888" t="s">
        <v>2297</v>
      </c>
      <c r="K1888" t="s">
        <v>2298</v>
      </c>
      <c r="L1888" t="s">
        <v>25</v>
      </c>
      <c r="M1888" t="s">
        <v>26</v>
      </c>
      <c r="N1888" t="s">
        <v>941</v>
      </c>
      <c r="O1888" t="s">
        <v>42</v>
      </c>
      <c r="P1888">
        <v>92105</v>
      </c>
      <c r="Q1888" t="s">
        <v>43</v>
      </c>
      <c r="R1888" t="s">
        <v>2589</v>
      </c>
      <c r="S1888" t="s">
        <v>70</v>
      </c>
      <c r="T1888" t="s">
        <v>158</v>
      </c>
      <c r="U1888" t="s">
        <v>2590</v>
      </c>
      <c r="V1888" s="3">
        <v>148.32</v>
      </c>
      <c r="W1888">
        <v>9</v>
      </c>
      <c r="X1888" s="2">
        <v>0</v>
      </c>
      <c r="Y1888" s="13">
        <v>63.7776</v>
      </c>
      <c r="Z1888" s="2">
        <f>Y1888/V1888</f>
        <v>0.43</v>
      </c>
    </row>
    <row r="1889" spans="1:26" x14ac:dyDescent="0.25">
      <c r="A1889">
        <v>3874</v>
      </c>
      <c r="B1889" t="s">
        <v>6814</v>
      </c>
      <c r="C1889" s="1">
        <v>42618</v>
      </c>
      <c r="D1889">
        <f>YEAR(C1889)</f>
        <v>2016</v>
      </c>
      <c r="E1889">
        <f>MONTH(C1889)</f>
        <v>9</v>
      </c>
      <c r="F1889" t="str">
        <f>TEXT(Table1[[#This Row],[Order Date]],"mmm")</f>
        <v>Sep</v>
      </c>
      <c r="G1889" t="str">
        <f>TEXT(Table1[[#This Row],[Order Date]],"ddd")</f>
        <v>Mon</v>
      </c>
      <c r="H1889" s="1">
        <v>42620</v>
      </c>
      <c r="I1889" t="s">
        <v>22</v>
      </c>
      <c r="J1889" t="s">
        <v>5838</v>
      </c>
      <c r="K1889" t="s">
        <v>5839</v>
      </c>
      <c r="L1889" t="s">
        <v>25</v>
      </c>
      <c r="M1889" t="s">
        <v>26</v>
      </c>
      <c r="N1889" t="s">
        <v>4761</v>
      </c>
      <c r="O1889" t="s">
        <v>328</v>
      </c>
      <c r="P1889">
        <v>37604</v>
      </c>
      <c r="Q1889" t="s">
        <v>29</v>
      </c>
      <c r="R1889" t="s">
        <v>2708</v>
      </c>
      <c r="S1889" t="s">
        <v>45</v>
      </c>
      <c r="T1889" t="s">
        <v>170</v>
      </c>
      <c r="U1889" t="s">
        <v>662</v>
      </c>
      <c r="V1889" s="3">
        <v>23.472000000000001</v>
      </c>
      <c r="W1889">
        <v>3</v>
      </c>
      <c r="X1889" s="2">
        <v>0.2</v>
      </c>
      <c r="Y1889" s="13">
        <v>7.6284000000000001</v>
      </c>
      <c r="Z1889" s="2">
        <f>Y1889/V1889</f>
        <v>0.32500000000000001</v>
      </c>
    </row>
    <row r="1890" spans="1:26" x14ac:dyDescent="0.25">
      <c r="A1890">
        <v>3878</v>
      </c>
      <c r="B1890" t="s">
        <v>6815</v>
      </c>
      <c r="C1890" s="1">
        <v>42671</v>
      </c>
      <c r="D1890">
        <f>YEAR(C1890)</f>
        <v>2016</v>
      </c>
      <c r="E1890">
        <f>MONTH(C1890)</f>
        <v>10</v>
      </c>
      <c r="F1890" t="str">
        <f>TEXT(Table1[[#This Row],[Order Date]],"mmm")</f>
        <v>Oct</v>
      </c>
      <c r="G1890" t="str">
        <f>TEXT(Table1[[#This Row],[Order Date]],"ddd")</f>
        <v>Fri</v>
      </c>
      <c r="H1890" s="1">
        <v>42676</v>
      </c>
      <c r="I1890" t="s">
        <v>49</v>
      </c>
      <c r="J1890" t="s">
        <v>1800</v>
      </c>
      <c r="K1890" t="s">
        <v>1801</v>
      </c>
      <c r="L1890" t="s">
        <v>25</v>
      </c>
      <c r="M1890" t="s">
        <v>26</v>
      </c>
      <c r="N1890" t="s">
        <v>893</v>
      </c>
      <c r="O1890" t="s">
        <v>53</v>
      </c>
      <c r="P1890">
        <v>33614</v>
      </c>
      <c r="Q1890" t="s">
        <v>29</v>
      </c>
      <c r="R1890" t="s">
        <v>3767</v>
      </c>
      <c r="S1890" t="s">
        <v>45</v>
      </c>
      <c r="T1890" t="s">
        <v>74</v>
      </c>
      <c r="U1890" t="s">
        <v>3768</v>
      </c>
      <c r="V1890" s="3">
        <v>38.19</v>
      </c>
      <c r="W1890">
        <v>5</v>
      </c>
      <c r="X1890" s="2">
        <v>0.7</v>
      </c>
      <c r="Y1890" s="13">
        <v>-26.733000000000001</v>
      </c>
      <c r="Z1890" s="2">
        <f>Y1890/V1890</f>
        <v>-0.70000000000000007</v>
      </c>
    </row>
    <row r="1891" spans="1:26" x14ac:dyDescent="0.25">
      <c r="A1891">
        <v>3879</v>
      </c>
      <c r="B1891" t="s">
        <v>6816</v>
      </c>
      <c r="C1891" s="1">
        <v>41734</v>
      </c>
      <c r="D1891">
        <f>YEAR(C1891)</f>
        <v>2014</v>
      </c>
      <c r="E1891">
        <f>MONTH(C1891)</f>
        <v>4</v>
      </c>
      <c r="F1891" t="str">
        <f>TEXT(Table1[[#This Row],[Order Date]],"mmm")</f>
        <v>Apr</v>
      </c>
      <c r="G1891" t="str">
        <f>TEXT(Table1[[#This Row],[Order Date]],"ddd")</f>
        <v>Sat</v>
      </c>
      <c r="H1891" s="1">
        <v>41736</v>
      </c>
      <c r="I1891" t="s">
        <v>185</v>
      </c>
      <c r="J1891" t="s">
        <v>1621</v>
      </c>
      <c r="K1891" t="s">
        <v>1622</v>
      </c>
      <c r="L1891" t="s">
        <v>40</v>
      </c>
      <c r="M1891" t="s">
        <v>26</v>
      </c>
      <c r="N1891" t="s">
        <v>350</v>
      </c>
      <c r="O1891" t="s">
        <v>208</v>
      </c>
      <c r="P1891">
        <v>62521</v>
      </c>
      <c r="Q1891" t="s">
        <v>104</v>
      </c>
      <c r="R1891" t="s">
        <v>721</v>
      </c>
      <c r="S1891" t="s">
        <v>45</v>
      </c>
      <c r="T1891" t="s">
        <v>58</v>
      </c>
      <c r="U1891" t="s">
        <v>722</v>
      </c>
      <c r="V1891" s="3">
        <v>49.631999999999998</v>
      </c>
      <c r="W1891">
        <v>4</v>
      </c>
      <c r="X1891" s="2">
        <v>0.2</v>
      </c>
      <c r="Y1891" s="13">
        <v>3.7223999999999999</v>
      </c>
      <c r="Z1891" s="2">
        <f>Y1891/V1891</f>
        <v>7.4999999999999997E-2</v>
      </c>
    </row>
    <row r="1892" spans="1:26" x14ac:dyDescent="0.25">
      <c r="A1892">
        <v>3881</v>
      </c>
      <c r="B1892" t="s">
        <v>6817</v>
      </c>
      <c r="C1892" s="1">
        <v>42170</v>
      </c>
      <c r="D1892">
        <f>YEAR(C1892)</f>
        <v>2015</v>
      </c>
      <c r="E1892">
        <f>MONTH(C1892)</f>
        <v>6</v>
      </c>
      <c r="F1892" t="str">
        <f>TEXT(Table1[[#This Row],[Order Date]],"mmm")</f>
        <v>Jun</v>
      </c>
      <c r="G1892" t="str">
        <f>TEXT(Table1[[#This Row],[Order Date]],"ddd")</f>
        <v>Mon</v>
      </c>
      <c r="H1892" s="1">
        <v>42175</v>
      </c>
      <c r="I1892" t="s">
        <v>49</v>
      </c>
      <c r="J1892" t="s">
        <v>6818</v>
      </c>
      <c r="K1892" t="s">
        <v>6819</v>
      </c>
      <c r="L1892" t="s">
        <v>25</v>
      </c>
      <c r="M1892" t="s">
        <v>26</v>
      </c>
      <c r="N1892" t="s">
        <v>302</v>
      </c>
      <c r="O1892" t="s">
        <v>303</v>
      </c>
      <c r="P1892">
        <v>85234</v>
      </c>
      <c r="Q1892" t="s">
        <v>43</v>
      </c>
      <c r="R1892" t="s">
        <v>5424</v>
      </c>
      <c r="S1892" t="s">
        <v>45</v>
      </c>
      <c r="T1892" t="s">
        <v>89</v>
      </c>
      <c r="U1892" t="s">
        <v>5425</v>
      </c>
      <c r="V1892" s="3">
        <v>9.5679999999999996</v>
      </c>
      <c r="W1892">
        <v>2</v>
      </c>
      <c r="X1892" s="2">
        <v>0.2</v>
      </c>
      <c r="Y1892" s="13">
        <v>2.99</v>
      </c>
      <c r="Z1892" s="2">
        <f>Y1892/V1892</f>
        <v>0.31250000000000006</v>
      </c>
    </row>
    <row r="1893" spans="1:26" x14ac:dyDescent="0.25">
      <c r="A1893">
        <v>3885</v>
      </c>
      <c r="B1893" t="s">
        <v>6822</v>
      </c>
      <c r="C1893" s="1">
        <v>41825</v>
      </c>
      <c r="D1893">
        <f>YEAR(C1893)</f>
        <v>2014</v>
      </c>
      <c r="E1893">
        <f>MONTH(C1893)</f>
        <v>7</v>
      </c>
      <c r="F1893" t="str">
        <f>TEXT(Table1[[#This Row],[Order Date]],"mmm")</f>
        <v>Jul</v>
      </c>
      <c r="G1893" t="str">
        <f>TEXT(Table1[[#This Row],[Order Date]],"ddd")</f>
        <v>Sat</v>
      </c>
      <c r="H1893" s="1">
        <v>41832</v>
      </c>
      <c r="I1893" t="s">
        <v>49</v>
      </c>
      <c r="J1893" t="s">
        <v>6264</v>
      </c>
      <c r="K1893" t="s">
        <v>6265</v>
      </c>
      <c r="L1893" t="s">
        <v>40</v>
      </c>
      <c r="M1893" t="s">
        <v>26</v>
      </c>
      <c r="N1893" t="s">
        <v>5006</v>
      </c>
      <c r="O1893" t="s">
        <v>328</v>
      </c>
      <c r="P1893">
        <v>37918</v>
      </c>
      <c r="Q1893" t="s">
        <v>29</v>
      </c>
      <c r="R1893" t="s">
        <v>66</v>
      </c>
      <c r="S1893" t="s">
        <v>45</v>
      </c>
      <c r="T1893" t="s">
        <v>67</v>
      </c>
      <c r="U1893" t="s">
        <v>68</v>
      </c>
      <c r="V1893" s="3">
        <v>4.3680000000000003</v>
      </c>
      <c r="W1893">
        <v>3</v>
      </c>
      <c r="X1893" s="2">
        <v>0.2</v>
      </c>
      <c r="Y1893" s="13">
        <v>0.38219999999999998</v>
      </c>
      <c r="Z1893" s="2">
        <f>Y1893/V1893</f>
        <v>8.7499999999999994E-2</v>
      </c>
    </row>
    <row r="1894" spans="1:26" x14ac:dyDescent="0.25">
      <c r="A1894">
        <v>3886</v>
      </c>
      <c r="B1894" t="s">
        <v>6823</v>
      </c>
      <c r="C1894" s="1">
        <v>42764</v>
      </c>
      <c r="D1894">
        <f>YEAR(C1894)</f>
        <v>2017</v>
      </c>
      <c r="E1894">
        <f>MONTH(C1894)</f>
        <v>1</v>
      </c>
      <c r="F1894" t="str">
        <f>TEXT(Table1[[#This Row],[Order Date]],"mmm")</f>
        <v>Jan</v>
      </c>
      <c r="G1894" t="str">
        <f>TEXT(Table1[[#This Row],[Order Date]],"ddd")</f>
        <v>Sun</v>
      </c>
      <c r="H1894" s="1">
        <v>42768</v>
      </c>
      <c r="I1894" t="s">
        <v>49</v>
      </c>
      <c r="J1894" t="s">
        <v>2000</v>
      </c>
      <c r="K1894" t="s">
        <v>2001</v>
      </c>
      <c r="L1894" t="s">
        <v>25</v>
      </c>
      <c r="M1894" t="s">
        <v>26</v>
      </c>
      <c r="N1894" t="s">
        <v>296</v>
      </c>
      <c r="O1894" t="s">
        <v>208</v>
      </c>
      <c r="P1894">
        <v>60653</v>
      </c>
      <c r="Q1894" t="s">
        <v>104</v>
      </c>
      <c r="R1894" t="s">
        <v>1110</v>
      </c>
      <c r="S1894" t="s">
        <v>45</v>
      </c>
      <c r="T1894" t="s">
        <v>74</v>
      </c>
      <c r="U1894" t="s">
        <v>1111</v>
      </c>
      <c r="V1894" s="3">
        <v>12.128</v>
      </c>
      <c r="W1894">
        <v>4</v>
      </c>
      <c r="X1894" s="2">
        <v>0.8</v>
      </c>
      <c r="Y1894" s="13">
        <v>-20.617599999999999</v>
      </c>
      <c r="Z1894" s="2">
        <f>Y1894/V1894</f>
        <v>-1.7</v>
      </c>
    </row>
    <row r="1895" spans="1:26" x14ac:dyDescent="0.25">
      <c r="A1895">
        <v>3887</v>
      </c>
      <c r="B1895" t="s">
        <v>6824</v>
      </c>
      <c r="C1895" s="1">
        <v>42432</v>
      </c>
      <c r="D1895">
        <f>YEAR(C1895)</f>
        <v>2016</v>
      </c>
      <c r="E1895">
        <f>MONTH(C1895)</f>
        <v>3</v>
      </c>
      <c r="F1895" t="str">
        <f>TEXT(Table1[[#This Row],[Order Date]],"mmm")</f>
        <v>Mar</v>
      </c>
      <c r="G1895" t="str">
        <f>TEXT(Table1[[#This Row],[Order Date]],"ddd")</f>
        <v>Thu</v>
      </c>
      <c r="H1895" s="1">
        <v>42437</v>
      </c>
      <c r="I1895" t="s">
        <v>22</v>
      </c>
      <c r="J1895" t="s">
        <v>959</v>
      </c>
      <c r="K1895" t="s">
        <v>960</v>
      </c>
      <c r="L1895" t="s">
        <v>25</v>
      </c>
      <c r="M1895" t="s">
        <v>26</v>
      </c>
      <c r="N1895" t="s">
        <v>531</v>
      </c>
      <c r="O1895" t="s">
        <v>251</v>
      </c>
      <c r="P1895">
        <v>47401</v>
      </c>
      <c r="Q1895" t="s">
        <v>104</v>
      </c>
      <c r="R1895" t="s">
        <v>6302</v>
      </c>
      <c r="S1895" t="s">
        <v>70</v>
      </c>
      <c r="T1895" t="s">
        <v>71</v>
      </c>
      <c r="U1895" t="s">
        <v>6303</v>
      </c>
      <c r="V1895" s="3">
        <v>134.85</v>
      </c>
      <c r="W1895">
        <v>3</v>
      </c>
      <c r="X1895" s="2">
        <v>0</v>
      </c>
      <c r="Y1895" s="13">
        <v>37.758000000000003</v>
      </c>
      <c r="Z1895" s="2">
        <f>Y1895/V1895</f>
        <v>0.28000000000000003</v>
      </c>
    </row>
    <row r="1896" spans="1:26" x14ac:dyDescent="0.25">
      <c r="A1896">
        <v>3888</v>
      </c>
      <c r="B1896" t="s">
        <v>6825</v>
      </c>
      <c r="C1896" s="1">
        <v>41792</v>
      </c>
      <c r="D1896">
        <f>YEAR(C1896)</f>
        <v>2014</v>
      </c>
      <c r="E1896">
        <f>MONTH(C1896)</f>
        <v>6</v>
      </c>
      <c r="F1896" t="str">
        <f>TEXT(Table1[[#This Row],[Order Date]],"mmm")</f>
        <v>Jun</v>
      </c>
      <c r="G1896" t="str">
        <f>TEXT(Table1[[#This Row],[Order Date]],"ddd")</f>
        <v>Mon</v>
      </c>
      <c r="H1896" s="1">
        <v>41796</v>
      </c>
      <c r="I1896" t="s">
        <v>49</v>
      </c>
      <c r="J1896" t="s">
        <v>5658</v>
      </c>
      <c r="K1896" t="s">
        <v>5659</v>
      </c>
      <c r="L1896" t="s">
        <v>25</v>
      </c>
      <c r="M1896" t="s">
        <v>26</v>
      </c>
      <c r="N1896" t="s">
        <v>3188</v>
      </c>
      <c r="O1896" t="s">
        <v>1258</v>
      </c>
      <c r="P1896">
        <v>30076</v>
      </c>
      <c r="Q1896" t="s">
        <v>29</v>
      </c>
      <c r="R1896" t="s">
        <v>4920</v>
      </c>
      <c r="S1896" t="s">
        <v>45</v>
      </c>
      <c r="T1896" t="s">
        <v>67</v>
      </c>
      <c r="U1896" t="s">
        <v>4921</v>
      </c>
      <c r="V1896" s="3">
        <v>8.56</v>
      </c>
      <c r="W1896">
        <v>2</v>
      </c>
      <c r="X1896" s="2">
        <v>0</v>
      </c>
      <c r="Y1896" s="13">
        <v>2.6536</v>
      </c>
      <c r="Z1896" s="2">
        <f>Y1896/V1896</f>
        <v>0.31</v>
      </c>
    </row>
    <row r="1897" spans="1:26" x14ac:dyDescent="0.25">
      <c r="A1897">
        <v>3891</v>
      </c>
      <c r="B1897" t="s">
        <v>6826</v>
      </c>
      <c r="C1897" s="1">
        <v>42698</v>
      </c>
      <c r="D1897">
        <f>YEAR(C1897)</f>
        <v>2016</v>
      </c>
      <c r="E1897">
        <f>MONTH(C1897)</f>
        <v>11</v>
      </c>
      <c r="F1897" t="str">
        <f>TEXT(Table1[[#This Row],[Order Date]],"mmm")</f>
        <v>Nov</v>
      </c>
      <c r="G1897" t="str">
        <f>TEXT(Table1[[#This Row],[Order Date]],"ddd")</f>
        <v>Thu</v>
      </c>
      <c r="H1897" s="1">
        <v>42704</v>
      </c>
      <c r="I1897" t="s">
        <v>49</v>
      </c>
      <c r="J1897" t="s">
        <v>1145</v>
      </c>
      <c r="K1897" t="s">
        <v>1146</v>
      </c>
      <c r="L1897" t="s">
        <v>40</v>
      </c>
      <c r="M1897" t="s">
        <v>26</v>
      </c>
      <c r="N1897" t="s">
        <v>41</v>
      </c>
      <c r="O1897" t="s">
        <v>42</v>
      </c>
      <c r="P1897">
        <v>90036</v>
      </c>
      <c r="Q1897" t="s">
        <v>43</v>
      </c>
      <c r="R1897" t="s">
        <v>2930</v>
      </c>
      <c r="S1897" t="s">
        <v>70</v>
      </c>
      <c r="T1897" t="s">
        <v>158</v>
      </c>
      <c r="U1897" t="s">
        <v>2931</v>
      </c>
      <c r="V1897" s="3">
        <v>659.9</v>
      </c>
      <c r="W1897">
        <v>2</v>
      </c>
      <c r="X1897" s="2">
        <v>0</v>
      </c>
      <c r="Y1897" s="13">
        <v>217.767</v>
      </c>
      <c r="Z1897" s="2">
        <f>Y1897/V1897</f>
        <v>0.33</v>
      </c>
    </row>
    <row r="1898" spans="1:26" x14ac:dyDescent="0.25">
      <c r="A1898">
        <v>3894</v>
      </c>
      <c r="B1898" t="s">
        <v>6827</v>
      </c>
      <c r="C1898" s="1">
        <v>42684</v>
      </c>
      <c r="D1898">
        <f>YEAR(C1898)</f>
        <v>2016</v>
      </c>
      <c r="E1898">
        <f>MONTH(C1898)</f>
        <v>11</v>
      </c>
      <c r="F1898" t="str">
        <f>TEXT(Table1[[#This Row],[Order Date]],"mmm")</f>
        <v>Nov</v>
      </c>
      <c r="G1898" t="str">
        <f>TEXT(Table1[[#This Row],[Order Date]],"ddd")</f>
        <v>Thu</v>
      </c>
      <c r="H1898" s="1">
        <v>42688</v>
      </c>
      <c r="I1898" t="s">
        <v>49</v>
      </c>
      <c r="J1898" t="s">
        <v>3886</v>
      </c>
      <c r="K1898" t="s">
        <v>3887</v>
      </c>
      <c r="L1898" t="s">
        <v>25</v>
      </c>
      <c r="M1898" t="s">
        <v>26</v>
      </c>
      <c r="N1898" t="s">
        <v>181</v>
      </c>
      <c r="O1898" t="s">
        <v>103</v>
      </c>
      <c r="P1898">
        <v>77036</v>
      </c>
      <c r="Q1898" t="s">
        <v>104</v>
      </c>
      <c r="R1898" t="s">
        <v>2495</v>
      </c>
      <c r="S1898" t="s">
        <v>70</v>
      </c>
      <c r="T1898" t="s">
        <v>158</v>
      </c>
      <c r="U1898" t="s">
        <v>2496</v>
      </c>
      <c r="V1898" s="3">
        <v>279.94400000000002</v>
      </c>
      <c r="W1898">
        <v>7</v>
      </c>
      <c r="X1898" s="2">
        <v>0.2</v>
      </c>
      <c r="Y1898" s="13">
        <v>48.990200000000002</v>
      </c>
      <c r="Z1898" s="2">
        <f>Y1898/V1898</f>
        <v>0.17499999999999999</v>
      </c>
    </row>
    <row r="1899" spans="1:26" x14ac:dyDescent="0.25">
      <c r="A1899">
        <v>3895</v>
      </c>
      <c r="B1899" t="s">
        <v>6828</v>
      </c>
      <c r="C1899" s="1">
        <v>41965</v>
      </c>
      <c r="D1899">
        <f>YEAR(C1899)</f>
        <v>2014</v>
      </c>
      <c r="E1899">
        <f>MONTH(C1899)</f>
        <v>11</v>
      </c>
      <c r="F1899" t="str">
        <f>TEXT(Table1[[#This Row],[Order Date]],"mmm")</f>
        <v>Nov</v>
      </c>
      <c r="G1899" t="str">
        <f>TEXT(Table1[[#This Row],[Order Date]],"ddd")</f>
        <v>Sat</v>
      </c>
      <c r="H1899" s="1">
        <v>41971</v>
      </c>
      <c r="I1899" t="s">
        <v>49</v>
      </c>
      <c r="J1899" t="s">
        <v>6080</v>
      </c>
      <c r="K1899" t="s">
        <v>6081</v>
      </c>
      <c r="L1899" t="s">
        <v>101</v>
      </c>
      <c r="M1899" t="s">
        <v>26</v>
      </c>
      <c r="N1899" t="s">
        <v>6123</v>
      </c>
      <c r="O1899" t="s">
        <v>208</v>
      </c>
      <c r="P1899">
        <v>60440</v>
      </c>
      <c r="Q1899" t="s">
        <v>104</v>
      </c>
      <c r="R1899" t="s">
        <v>4815</v>
      </c>
      <c r="S1899" t="s">
        <v>45</v>
      </c>
      <c r="T1899" t="s">
        <v>74</v>
      </c>
      <c r="U1899" t="s">
        <v>4816</v>
      </c>
      <c r="V1899" s="3">
        <v>9.98</v>
      </c>
      <c r="W1899">
        <v>5</v>
      </c>
      <c r="X1899" s="2">
        <v>0.8</v>
      </c>
      <c r="Y1899" s="13">
        <v>-16.466999999999999</v>
      </c>
      <c r="Z1899" s="2">
        <f>Y1899/V1899</f>
        <v>-1.65</v>
      </c>
    </row>
    <row r="1900" spans="1:26" x14ac:dyDescent="0.25">
      <c r="A1900">
        <v>3896</v>
      </c>
      <c r="B1900" t="s">
        <v>6829</v>
      </c>
      <c r="C1900" s="1">
        <v>42856</v>
      </c>
      <c r="D1900">
        <f>YEAR(C1900)</f>
        <v>2017</v>
      </c>
      <c r="E1900">
        <f>MONTH(C1900)</f>
        <v>5</v>
      </c>
      <c r="F1900" t="str">
        <f>TEXT(Table1[[#This Row],[Order Date]],"mmm")</f>
        <v>May</v>
      </c>
      <c r="G1900" t="str">
        <f>TEXT(Table1[[#This Row],[Order Date]],"ddd")</f>
        <v>Mon</v>
      </c>
      <c r="H1900" s="1">
        <v>42860</v>
      </c>
      <c r="I1900" t="s">
        <v>49</v>
      </c>
      <c r="J1900" t="s">
        <v>2611</v>
      </c>
      <c r="K1900" t="s">
        <v>2612</v>
      </c>
      <c r="L1900" t="s">
        <v>101</v>
      </c>
      <c r="M1900" t="s">
        <v>26</v>
      </c>
      <c r="N1900" t="s">
        <v>6830</v>
      </c>
      <c r="O1900" t="s">
        <v>1680</v>
      </c>
      <c r="P1900">
        <v>71854</v>
      </c>
      <c r="Q1900" t="s">
        <v>29</v>
      </c>
      <c r="R1900" t="s">
        <v>6831</v>
      </c>
      <c r="S1900" t="s">
        <v>70</v>
      </c>
      <c r="T1900" t="s">
        <v>158</v>
      </c>
      <c r="U1900" t="s">
        <v>6832</v>
      </c>
      <c r="V1900" s="3">
        <v>48.9</v>
      </c>
      <c r="W1900">
        <v>5</v>
      </c>
      <c r="X1900" s="2">
        <v>0</v>
      </c>
      <c r="Y1900" s="13">
        <v>18.093</v>
      </c>
      <c r="Z1900" s="2">
        <f>Y1900/V1900</f>
        <v>0.37</v>
      </c>
    </row>
    <row r="1901" spans="1:26" x14ac:dyDescent="0.25">
      <c r="A1901">
        <v>3897</v>
      </c>
      <c r="B1901" t="s">
        <v>6833</v>
      </c>
      <c r="C1901" s="1">
        <v>43076</v>
      </c>
      <c r="D1901">
        <f>YEAR(C1901)</f>
        <v>2017</v>
      </c>
      <c r="E1901">
        <f>MONTH(C1901)</f>
        <v>12</v>
      </c>
      <c r="F1901" t="str">
        <f>TEXT(Table1[[#This Row],[Order Date]],"mmm")</f>
        <v>Dec</v>
      </c>
      <c r="G1901" t="str">
        <f>TEXT(Table1[[#This Row],[Order Date]],"ddd")</f>
        <v>Thu</v>
      </c>
      <c r="H1901" s="1">
        <v>43081</v>
      </c>
      <c r="I1901" t="s">
        <v>49</v>
      </c>
      <c r="J1901" t="s">
        <v>871</v>
      </c>
      <c r="K1901" t="s">
        <v>872</v>
      </c>
      <c r="L1901" t="s">
        <v>40</v>
      </c>
      <c r="M1901" t="s">
        <v>26</v>
      </c>
      <c r="N1901" t="s">
        <v>671</v>
      </c>
      <c r="O1901" t="s">
        <v>103</v>
      </c>
      <c r="P1901">
        <v>78207</v>
      </c>
      <c r="Q1901" t="s">
        <v>104</v>
      </c>
      <c r="R1901" t="s">
        <v>4210</v>
      </c>
      <c r="S1901" t="s">
        <v>45</v>
      </c>
      <c r="T1901" t="s">
        <v>266</v>
      </c>
      <c r="U1901" t="s">
        <v>4211</v>
      </c>
      <c r="V1901" s="3">
        <v>3.552</v>
      </c>
      <c r="W1901">
        <v>3</v>
      </c>
      <c r="X1901" s="2">
        <v>0.2</v>
      </c>
      <c r="Y1901" s="13">
        <v>1.2432000000000001</v>
      </c>
      <c r="Z1901" s="2">
        <f>Y1901/V1901</f>
        <v>0.35000000000000003</v>
      </c>
    </row>
    <row r="1902" spans="1:26" x14ac:dyDescent="0.25">
      <c r="A1902">
        <v>3899</v>
      </c>
      <c r="B1902" t="s">
        <v>6834</v>
      </c>
      <c r="C1902" s="1">
        <v>43069</v>
      </c>
      <c r="D1902">
        <f>YEAR(C1902)</f>
        <v>2017</v>
      </c>
      <c r="E1902">
        <f>MONTH(C1902)</f>
        <v>11</v>
      </c>
      <c r="F1902" t="str">
        <f>TEXT(Table1[[#This Row],[Order Date]],"mmm")</f>
        <v>Nov</v>
      </c>
      <c r="G1902" t="str">
        <f>TEXT(Table1[[#This Row],[Order Date]],"ddd")</f>
        <v>Thu</v>
      </c>
      <c r="H1902" s="1">
        <v>43073</v>
      </c>
      <c r="I1902" t="s">
        <v>49</v>
      </c>
      <c r="J1902" t="s">
        <v>4763</v>
      </c>
      <c r="K1902" t="s">
        <v>4764</v>
      </c>
      <c r="L1902" t="s">
        <v>25</v>
      </c>
      <c r="M1902" t="s">
        <v>26</v>
      </c>
      <c r="N1902" t="s">
        <v>6835</v>
      </c>
      <c r="O1902" t="s">
        <v>103</v>
      </c>
      <c r="P1902">
        <v>78539</v>
      </c>
      <c r="Q1902" t="s">
        <v>104</v>
      </c>
      <c r="R1902" t="s">
        <v>4210</v>
      </c>
      <c r="S1902" t="s">
        <v>45</v>
      </c>
      <c r="T1902" t="s">
        <v>266</v>
      </c>
      <c r="U1902" t="s">
        <v>4211</v>
      </c>
      <c r="V1902" s="3">
        <v>2.3679999999999999</v>
      </c>
      <c r="W1902">
        <v>2</v>
      </c>
      <c r="X1902" s="2">
        <v>0.2</v>
      </c>
      <c r="Y1902" s="13">
        <v>0.82879999999999998</v>
      </c>
      <c r="Z1902" s="2">
        <f>Y1902/V1902</f>
        <v>0.35000000000000003</v>
      </c>
    </row>
    <row r="1903" spans="1:26" x14ac:dyDescent="0.25">
      <c r="A1903">
        <v>3900</v>
      </c>
      <c r="B1903" t="s">
        <v>6836</v>
      </c>
      <c r="C1903" s="1">
        <v>43076</v>
      </c>
      <c r="D1903">
        <f>YEAR(C1903)</f>
        <v>2017</v>
      </c>
      <c r="E1903">
        <f>MONTH(C1903)</f>
        <v>12</v>
      </c>
      <c r="F1903" t="str">
        <f>TEXT(Table1[[#This Row],[Order Date]],"mmm")</f>
        <v>Dec</v>
      </c>
      <c r="G1903" t="str">
        <f>TEXT(Table1[[#This Row],[Order Date]],"ddd")</f>
        <v>Thu</v>
      </c>
      <c r="H1903" s="1">
        <v>43078</v>
      </c>
      <c r="I1903" t="s">
        <v>185</v>
      </c>
      <c r="J1903" t="s">
        <v>1115</v>
      </c>
      <c r="K1903" t="s">
        <v>1116</v>
      </c>
      <c r="L1903" t="s">
        <v>25</v>
      </c>
      <c r="M1903" t="s">
        <v>26</v>
      </c>
      <c r="N1903" t="s">
        <v>2785</v>
      </c>
      <c r="O1903" t="s">
        <v>491</v>
      </c>
      <c r="P1903">
        <v>43615</v>
      </c>
      <c r="Q1903" t="s">
        <v>145</v>
      </c>
      <c r="R1903" t="s">
        <v>1635</v>
      </c>
      <c r="S1903" t="s">
        <v>70</v>
      </c>
      <c r="T1903" t="s">
        <v>158</v>
      </c>
      <c r="U1903" t="s">
        <v>1636</v>
      </c>
      <c r="V1903" s="3">
        <v>127.98399999999999</v>
      </c>
      <c r="W1903">
        <v>2</v>
      </c>
      <c r="X1903" s="2">
        <v>0.2</v>
      </c>
      <c r="Y1903" s="13">
        <v>25.596800000000002</v>
      </c>
      <c r="Z1903" s="2">
        <f>Y1903/V1903</f>
        <v>0.2</v>
      </c>
    </row>
    <row r="1904" spans="1:26" x14ac:dyDescent="0.25">
      <c r="A1904">
        <v>3902</v>
      </c>
      <c r="B1904" t="s">
        <v>6837</v>
      </c>
      <c r="C1904" s="1">
        <v>42322</v>
      </c>
      <c r="D1904">
        <f>YEAR(C1904)</f>
        <v>2015</v>
      </c>
      <c r="E1904">
        <f>MONTH(C1904)</f>
        <v>11</v>
      </c>
      <c r="F1904" t="str">
        <f>TEXT(Table1[[#This Row],[Order Date]],"mmm")</f>
        <v>Nov</v>
      </c>
      <c r="G1904" t="str">
        <f>TEXT(Table1[[#This Row],[Order Date]],"ddd")</f>
        <v>Sat</v>
      </c>
      <c r="H1904" s="1">
        <v>42328</v>
      </c>
      <c r="I1904" t="s">
        <v>49</v>
      </c>
      <c r="J1904" t="s">
        <v>598</v>
      </c>
      <c r="K1904" t="s">
        <v>599</v>
      </c>
      <c r="L1904" t="s">
        <v>101</v>
      </c>
      <c r="M1904" t="s">
        <v>26</v>
      </c>
      <c r="N1904" t="s">
        <v>143</v>
      </c>
      <c r="O1904" t="s">
        <v>144</v>
      </c>
      <c r="P1904">
        <v>19143</v>
      </c>
      <c r="Q1904" t="s">
        <v>145</v>
      </c>
      <c r="R1904" t="s">
        <v>6838</v>
      </c>
      <c r="S1904" t="s">
        <v>70</v>
      </c>
      <c r="T1904" t="s">
        <v>158</v>
      </c>
      <c r="U1904" t="s">
        <v>6839</v>
      </c>
      <c r="V1904" s="3">
        <v>47.984000000000002</v>
      </c>
      <c r="W1904">
        <v>2</v>
      </c>
      <c r="X1904" s="2">
        <v>0.2</v>
      </c>
      <c r="Y1904" s="13">
        <v>-1.1996</v>
      </c>
      <c r="Z1904" s="2">
        <f>Y1904/V1904</f>
        <v>-2.4999999999999998E-2</v>
      </c>
    </row>
    <row r="1905" spans="1:26" x14ac:dyDescent="0.25">
      <c r="A1905">
        <v>3903</v>
      </c>
      <c r="B1905" t="s">
        <v>6840</v>
      </c>
      <c r="C1905" s="1">
        <v>42279</v>
      </c>
      <c r="D1905">
        <f>YEAR(C1905)</f>
        <v>2015</v>
      </c>
      <c r="E1905">
        <f>MONTH(C1905)</f>
        <v>10</v>
      </c>
      <c r="F1905" t="str">
        <f>TEXT(Table1[[#This Row],[Order Date]],"mmm")</f>
        <v>Oct</v>
      </c>
      <c r="G1905" t="str">
        <f>TEXT(Table1[[#This Row],[Order Date]],"ddd")</f>
        <v>Fri</v>
      </c>
      <c r="H1905" s="1">
        <v>42284</v>
      </c>
      <c r="I1905" t="s">
        <v>22</v>
      </c>
      <c r="J1905" t="s">
        <v>370</v>
      </c>
      <c r="K1905" t="s">
        <v>371</v>
      </c>
      <c r="L1905" t="s">
        <v>101</v>
      </c>
      <c r="M1905" t="s">
        <v>26</v>
      </c>
      <c r="N1905" t="s">
        <v>41</v>
      </c>
      <c r="O1905" t="s">
        <v>42</v>
      </c>
      <c r="P1905">
        <v>90045</v>
      </c>
      <c r="Q1905" t="s">
        <v>43</v>
      </c>
      <c r="R1905" t="s">
        <v>4765</v>
      </c>
      <c r="S1905" t="s">
        <v>45</v>
      </c>
      <c r="T1905" t="s">
        <v>58</v>
      </c>
      <c r="U1905" t="s">
        <v>4766</v>
      </c>
      <c r="V1905" s="3">
        <v>270.33999999999997</v>
      </c>
      <c r="W1905">
        <v>14</v>
      </c>
      <c r="X1905" s="2">
        <v>0</v>
      </c>
      <c r="Y1905" s="13">
        <v>75.6952</v>
      </c>
      <c r="Z1905" s="2">
        <f>Y1905/V1905</f>
        <v>0.28000000000000003</v>
      </c>
    </row>
    <row r="1906" spans="1:26" x14ac:dyDescent="0.25">
      <c r="A1906">
        <v>3904</v>
      </c>
      <c r="B1906" t="s">
        <v>6841</v>
      </c>
      <c r="C1906" s="1">
        <v>42099</v>
      </c>
      <c r="D1906">
        <f>YEAR(C1906)</f>
        <v>2015</v>
      </c>
      <c r="E1906">
        <f>MONTH(C1906)</f>
        <v>4</v>
      </c>
      <c r="F1906" t="str">
        <f>TEXT(Table1[[#This Row],[Order Date]],"mmm")</f>
        <v>Apr</v>
      </c>
      <c r="G1906" t="str">
        <f>TEXT(Table1[[#This Row],[Order Date]],"ddd")</f>
        <v>Sun</v>
      </c>
      <c r="H1906" s="1">
        <v>42104</v>
      </c>
      <c r="I1906" t="s">
        <v>49</v>
      </c>
      <c r="J1906" t="s">
        <v>6842</v>
      </c>
      <c r="K1906" t="s">
        <v>6843</v>
      </c>
      <c r="L1906" t="s">
        <v>101</v>
      </c>
      <c r="M1906" t="s">
        <v>26</v>
      </c>
      <c r="N1906" t="s">
        <v>143</v>
      </c>
      <c r="O1906" t="s">
        <v>144</v>
      </c>
      <c r="P1906">
        <v>19143</v>
      </c>
      <c r="Q1906" t="s">
        <v>145</v>
      </c>
      <c r="R1906" t="s">
        <v>5157</v>
      </c>
      <c r="S1906" t="s">
        <v>45</v>
      </c>
      <c r="T1906" t="s">
        <v>77</v>
      </c>
      <c r="U1906" t="s">
        <v>5158</v>
      </c>
      <c r="V1906" s="3">
        <v>98.111999999999995</v>
      </c>
      <c r="W1906">
        <v>7</v>
      </c>
      <c r="X1906" s="2">
        <v>0.2</v>
      </c>
      <c r="Y1906" s="13">
        <v>18.396000000000001</v>
      </c>
      <c r="Z1906" s="2">
        <f>Y1906/V1906</f>
        <v>0.18750000000000003</v>
      </c>
    </row>
    <row r="1907" spans="1:26" x14ac:dyDescent="0.25">
      <c r="A1907">
        <v>3912</v>
      </c>
      <c r="B1907" t="s">
        <v>6846</v>
      </c>
      <c r="C1907" s="1">
        <v>42891</v>
      </c>
      <c r="D1907">
        <f>YEAR(C1907)</f>
        <v>2017</v>
      </c>
      <c r="E1907">
        <f>MONTH(C1907)</f>
        <v>6</v>
      </c>
      <c r="F1907" t="str">
        <f>TEXT(Table1[[#This Row],[Order Date]],"mmm")</f>
        <v>Jun</v>
      </c>
      <c r="G1907" t="str">
        <f>TEXT(Table1[[#This Row],[Order Date]],"ddd")</f>
        <v>Mon</v>
      </c>
      <c r="H1907" s="1">
        <v>42892</v>
      </c>
      <c r="I1907" t="s">
        <v>185</v>
      </c>
      <c r="J1907" t="s">
        <v>3734</v>
      </c>
      <c r="K1907" t="s">
        <v>3735</v>
      </c>
      <c r="L1907" t="s">
        <v>25</v>
      </c>
      <c r="M1907" t="s">
        <v>26</v>
      </c>
      <c r="N1907" t="s">
        <v>6240</v>
      </c>
      <c r="O1907" t="s">
        <v>103</v>
      </c>
      <c r="P1907">
        <v>77581</v>
      </c>
      <c r="Q1907" t="s">
        <v>104</v>
      </c>
      <c r="R1907" t="s">
        <v>6847</v>
      </c>
      <c r="S1907" t="s">
        <v>70</v>
      </c>
      <c r="T1907" t="s">
        <v>71</v>
      </c>
      <c r="U1907" t="s">
        <v>6848</v>
      </c>
      <c r="V1907" s="3">
        <v>470.37599999999998</v>
      </c>
      <c r="W1907">
        <v>3</v>
      </c>
      <c r="X1907" s="2">
        <v>0.2</v>
      </c>
      <c r="Y1907" s="13">
        <v>52.917299999999997</v>
      </c>
      <c r="Z1907" s="2">
        <f>Y1907/V1907</f>
        <v>0.1125</v>
      </c>
    </row>
    <row r="1908" spans="1:26" x14ac:dyDescent="0.25">
      <c r="A1908">
        <v>3913</v>
      </c>
      <c r="B1908" t="s">
        <v>6849</v>
      </c>
      <c r="C1908" s="1">
        <v>42996</v>
      </c>
      <c r="D1908">
        <f>YEAR(C1908)</f>
        <v>2017</v>
      </c>
      <c r="E1908">
        <f>MONTH(C1908)</f>
        <v>9</v>
      </c>
      <c r="F1908" t="str">
        <f>TEXT(Table1[[#This Row],[Order Date]],"mmm")</f>
        <v>Sep</v>
      </c>
      <c r="G1908" t="str">
        <f>TEXT(Table1[[#This Row],[Order Date]],"ddd")</f>
        <v>Mon</v>
      </c>
      <c r="H1908" s="1">
        <v>43003</v>
      </c>
      <c r="I1908" t="s">
        <v>49</v>
      </c>
      <c r="J1908" t="s">
        <v>1305</v>
      </c>
      <c r="K1908" t="s">
        <v>1306</v>
      </c>
      <c r="L1908" t="s">
        <v>40</v>
      </c>
      <c r="M1908" t="s">
        <v>26</v>
      </c>
      <c r="N1908" t="s">
        <v>263</v>
      </c>
      <c r="O1908" t="s">
        <v>264</v>
      </c>
      <c r="P1908">
        <v>10035</v>
      </c>
      <c r="Q1908" t="s">
        <v>145</v>
      </c>
      <c r="R1908" t="s">
        <v>3776</v>
      </c>
      <c r="S1908" t="s">
        <v>45</v>
      </c>
      <c r="T1908" t="s">
        <v>89</v>
      </c>
      <c r="U1908" t="s">
        <v>3777</v>
      </c>
      <c r="V1908" s="3">
        <v>19.440000000000001</v>
      </c>
      <c r="W1908">
        <v>3</v>
      </c>
      <c r="X1908" s="2">
        <v>0</v>
      </c>
      <c r="Y1908" s="13">
        <v>9.3312000000000008</v>
      </c>
      <c r="Z1908" s="2">
        <f>Y1908/V1908</f>
        <v>0.48000000000000004</v>
      </c>
    </row>
    <row r="1909" spans="1:26" x14ac:dyDescent="0.25">
      <c r="A1909">
        <v>3915</v>
      </c>
      <c r="B1909" t="s">
        <v>6850</v>
      </c>
      <c r="C1909" s="1">
        <v>42934</v>
      </c>
      <c r="D1909">
        <f>YEAR(C1909)</f>
        <v>2017</v>
      </c>
      <c r="E1909">
        <f>MONTH(C1909)</f>
        <v>7</v>
      </c>
      <c r="F1909" t="str">
        <f>TEXT(Table1[[#This Row],[Order Date]],"mmm")</f>
        <v>Jul</v>
      </c>
      <c r="G1909" t="str">
        <f>TEXT(Table1[[#This Row],[Order Date]],"ddd")</f>
        <v>Tue</v>
      </c>
      <c r="H1909" s="1">
        <v>42939</v>
      </c>
      <c r="I1909" t="s">
        <v>49</v>
      </c>
      <c r="J1909" t="s">
        <v>5024</v>
      </c>
      <c r="K1909" t="s">
        <v>5025</v>
      </c>
      <c r="L1909" t="s">
        <v>25</v>
      </c>
      <c r="M1909" t="s">
        <v>26</v>
      </c>
      <c r="N1909" t="s">
        <v>537</v>
      </c>
      <c r="O1909" t="s">
        <v>303</v>
      </c>
      <c r="P1909">
        <v>85023</v>
      </c>
      <c r="Q1909" t="s">
        <v>43</v>
      </c>
      <c r="R1909" t="s">
        <v>3247</v>
      </c>
      <c r="S1909" t="s">
        <v>31</v>
      </c>
      <c r="T1909" t="s">
        <v>55</v>
      </c>
      <c r="U1909" t="s">
        <v>3248</v>
      </c>
      <c r="V1909" s="3">
        <v>801.6</v>
      </c>
      <c r="W1909">
        <v>5</v>
      </c>
      <c r="X1909" s="2">
        <v>0.5</v>
      </c>
      <c r="Y1909" s="13">
        <v>-448.89600000000002</v>
      </c>
      <c r="Z1909" s="2">
        <f>Y1909/V1909</f>
        <v>-0.56000000000000005</v>
      </c>
    </row>
    <row r="1910" spans="1:26" x14ac:dyDescent="0.25">
      <c r="A1910">
        <v>3920</v>
      </c>
      <c r="B1910" t="s">
        <v>6853</v>
      </c>
      <c r="C1910" s="1">
        <v>42339</v>
      </c>
      <c r="D1910">
        <f>YEAR(C1910)</f>
        <v>2015</v>
      </c>
      <c r="E1910">
        <f>MONTH(C1910)</f>
        <v>12</v>
      </c>
      <c r="F1910" t="str">
        <f>TEXT(Table1[[#This Row],[Order Date]],"mmm")</f>
        <v>Dec</v>
      </c>
      <c r="G1910" t="str">
        <f>TEXT(Table1[[#This Row],[Order Date]],"ddd")</f>
        <v>Tue</v>
      </c>
      <c r="H1910" s="1">
        <v>42345</v>
      </c>
      <c r="I1910" t="s">
        <v>49</v>
      </c>
      <c r="J1910" t="s">
        <v>3840</v>
      </c>
      <c r="K1910" t="s">
        <v>3841</v>
      </c>
      <c r="L1910" t="s">
        <v>40</v>
      </c>
      <c r="M1910" t="s">
        <v>26</v>
      </c>
      <c r="N1910" t="s">
        <v>4749</v>
      </c>
      <c r="O1910" t="s">
        <v>312</v>
      </c>
      <c r="P1910">
        <v>23320</v>
      </c>
      <c r="Q1910" t="s">
        <v>29</v>
      </c>
      <c r="R1910" t="s">
        <v>1608</v>
      </c>
      <c r="S1910" t="s">
        <v>45</v>
      </c>
      <c r="T1910" t="s">
        <v>58</v>
      </c>
      <c r="U1910" t="s">
        <v>1609</v>
      </c>
      <c r="V1910" s="3">
        <v>61.68</v>
      </c>
      <c r="W1910">
        <v>4</v>
      </c>
      <c r="X1910" s="2">
        <v>0</v>
      </c>
      <c r="Y1910" s="13">
        <v>16.653600000000001</v>
      </c>
      <c r="Z1910" s="2">
        <f>Y1910/V1910</f>
        <v>0.27</v>
      </c>
    </row>
    <row r="1911" spans="1:26" x14ac:dyDescent="0.25">
      <c r="A1911">
        <v>3922</v>
      </c>
      <c r="B1911" t="s">
        <v>6854</v>
      </c>
      <c r="C1911" s="1">
        <v>42549</v>
      </c>
      <c r="D1911">
        <f>YEAR(C1911)</f>
        <v>2016</v>
      </c>
      <c r="E1911">
        <f>MONTH(C1911)</f>
        <v>6</v>
      </c>
      <c r="F1911" t="str">
        <f>TEXT(Table1[[#This Row],[Order Date]],"mmm")</f>
        <v>Jun</v>
      </c>
      <c r="G1911" t="str">
        <f>TEXT(Table1[[#This Row],[Order Date]],"ddd")</f>
        <v>Tue</v>
      </c>
      <c r="H1911" s="1">
        <v>42553</v>
      </c>
      <c r="I1911" t="s">
        <v>22</v>
      </c>
      <c r="J1911" t="s">
        <v>2347</v>
      </c>
      <c r="K1911" t="s">
        <v>2348</v>
      </c>
      <c r="L1911" t="s">
        <v>25</v>
      </c>
      <c r="M1911" t="s">
        <v>26</v>
      </c>
      <c r="N1911" t="s">
        <v>296</v>
      </c>
      <c r="O1911" t="s">
        <v>208</v>
      </c>
      <c r="P1911">
        <v>60610</v>
      </c>
      <c r="Q1911" t="s">
        <v>104</v>
      </c>
      <c r="R1911" t="s">
        <v>6194</v>
      </c>
      <c r="S1911" t="s">
        <v>70</v>
      </c>
      <c r="T1911" t="s">
        <v>71</v>
      </c>
      <c r="U1911" t="s">
        <v>6195</v>
      </c>
      <c r="V1911" s="3">
        <v>359.976</v>
      </c>
      <c r="W1911">
        <v>3</v>
      </c>
      <c r="X1911" s="2">
        <v>0.2</v>
      </c>
      <c r="Y1911" s="13">
        <v>35.997599999999998</v>
      </c>
      <c r="Z1911" s="2">
        <f>Y1911/V1911</f>
        <v>9.9999999999999992E-2</v>
      </c>
    </row>
    <row r="1912" spans="1:26" x14ac:dyDescent="0.25">
      <c r="A1912">
        <v>3923</v>
      </c>
      <c r="B1912" t="s">
        <v>6855</v>
      </c>
      <c r="C1912" s="1">
        <v>42975</v>
      </c>
      <c r="D1912">
        <f>YEAR(C1912)</f>
        <v>2017</v>
      </c>
      <c r="E1912">
        <f>MONTH(C1912)</f>
        <v>8</v>
      </c>
      <c r="F1912" t="str">
        <f>TEXT(Table1[[#This Row],[Order Date]],"mmm")</f>
        <v>Aug</v>
      </c>
      <c r="G1912" t="str">
        <f>TEXT(Table1[[#This Row],[Order Date]],"ddd")</f>
        <v>Mon</v>
      </c>
      <c r="H1912" s="1">
        <v>42979</v>
      </c>
      <c r="I1912" t="s">
        <v>49</v>
      </c>
      <c r="J1912" t="s">
        <v>2087</v>
      </c>
      <c r="K1912" t="s">
        <v>2088</v>
      </c>
      <c r="L1912" t="s">
        <v>25</v>
      </c>
      <c r="M1912" t="s">
        <v>26</v>
      </c>
      <c r="N1912" t="s">
        <v>296</v>
      </c>
      <c r="O1912" t="s">
        <v>208</v>
      </c>
      <c r="P1912">
        <v>60623</v>
      </c>
      <c r="Q1912" t="s">
        <v>104</v>
      </c>
      <c r="R1912" t="s">
        <v>906</v>
      </c>
      <c r="S1912" t="s">
        <v>45</v>
      </c>
      <c r="T1912" t="s">
        <v>89</v>
      </c>
      <c r="U1912" t="s">
        <v>907</v>
      </c>
      <c r="V1912" s="3">
        <v>25.344000000000001</v>
      </c>
      <c r="W1912">
        <v>6</v>
      </c>
      <c r="X1912" s="2">
        <v>0.2</v>
      </c>
      <c r="Y1912" s="13">
        <v>7.92</v>
      </c>
      <c r="Z1912" s="2">
        <f>Y1912/V1912</f>
        <v>0.3125</v>
      </c>
    </row>
    <row r="1913" spans="1:26" x14ac:dyDescent="0.25">
      <c r="A1913">
        <v>3925</v>
      </c>
      <c r="B1913" t="s">
        <v>6856</v>
      </c>
      <c r="C1913" s="1">
        <v>41899</v>
      </c>
      <c r="D1913">
        <f>YEAR(C1913)</f>
        <v>2014</v>
      </c>
      <c r="E1913">
        <f>MONTH(C1913)</f>
        <v>9</v>
      </c>
      <c r="F1913" t="str">
        <f>TEXT(Table1[[#This Row],[Order Date]],"mmm")</f>
        <v>Sep</v>
      </c>
      <c r="G1913" t="str">
        <f>TEXT(Table1[[#This Row],[Order Date]],"ddd")</f>
        <v>Wed</v>
      </c>
      <c r="H1913" s="1">
        <v>41903</v>
      </c>
      <c r="I1913" t="s">
        <v>49</v>
      </c>
      <c r="J1913" t="s">
        <v>1727</v>
      </c>
      <c r="K1913" t="s">
        <v>1728</v>
      </c>
      <c r="L1913" t="s">
        <v>25</v>
      </c>
      <c r="M1913" t="s">
        <v>26</v>
      </c>
      <c r="N1913" t="s">
        <v>94</v>
      </c>
      <c r="O1913" t="s">
        <v>95</v>
      </c>
      <c r="P1913">
        <v>98103</v>
      </c>
      <c r="Q1913" t="s">
        <v>43</v>
      </c>
      <c r="R1913" t="s">
        <v>1771</v>
      </c>
      <c r="S1913" t="s">
        <v>45</v>
      </c>
      <c r="T1913" t="s">
        <v>58</v>
      </c>
      <c r="U1913" t="s">
        <v>1772</v>
      </c>
      <c r="V1913" s="3">
        <v>30.28</v>
      </c>
      <c r="W1913">
        <v>2</v>
      </c>
      <c r="X1913" s="2">
        <v>0</v>
      </c>
      <c r="Y1913" s="13">
        <v>1.2112000000000001</v>
      </c>
      <c r="Z1913" s="2">
        <f>Y1913/V1913</f>
        <v>0.04</v>
      </c>
    </row>
    <row r="1914" spans="1:26" x14ac:dyDescent="0.25">
      <c r="A1914">
        <v>3929</v>
      </c>
      <c r="B1914" t="s">
        <v>6857</v>
      </c>
      <c r="C1914" s="1">
        <v>42443</v>
      </c>
      <c r="D1914">
        <f>YEAR(C1914)</f>
        <v>2016</v>
      </c>
      <c r="E1914">
        <f>MONTH(C1914)</f>
        <v>3</v>
      </c>
      <c r="F1914" t="str">
        <f>TEXT(Table1[[#This Row],[Order Date]],"mmm")</f>
        <v>Mar</v>
      </c>
      <c r="G1914" t="str">
        <f>TEXT(Table1[[#This Row],[Order Date]],"ddd")</f>
        <v>Mon</v>
      </c>
      <c r="H1914" s="1">
        <v>42446</v>
      </c>
      <c r="I1914" t="s">
        <v>185</v>
      </c>
      <c r="J1914" t="s">
        <v>2956</v>
      </c>
      <c r="K1914" t="s">
        <v>2957</v>
      </c>
      <c r="L1914" t="s">
        <v>25</v>
      </c>
      <c r="M1914" t="s">
        <v>26</v>
      </c>
      <c r="N1914" t="s">
        <v>1289</v>
      </c>
      <c r="O1914" t="s">
        <v>103</v>
      </c>
      <c r="P1914">
        <v>78550</v>
      </c>
      <c r="Q1914" t="s">
        <v>104</v>
      </c>
      <c r="R1914" t="s">
        <v>2426</v>
      </c>
      <c r="S1914" t="s">
        <v>31</v>
      </c>
      <c r="T1914" t="s">
        <v>32</v>
      </c>
      <c r="U1914" t="s">
        <v>2427</v>
      </c>
      <c r="V1914" s="3">
        <v>241.33199999999999</v>
      </c>
      <c r="W1914">
        <v>5</v>
      </c>
      <c r="X1914" s="2">
        <v>0.32</v>
      </c>
      <c r="Y1914" s="13">
        <v>-14.196</v>
      </c>
      <c r="Z1914" s="2">
        <f>Y1914/V1914</f>
        <v>-5.8823529411764705E-2</v>
      </c>
    </row>
    <row r="1915" spans="1:26" x14ac:dyDescent="0.25">
      <c r="A1915">
        <v>3932</v>
      </c>
      <c r="B1915" t="s">
        <v>6858</v>
      </c>
      <c r="C1915" s="1">
        <v>42608</v>
      </c>
      <c r="D1915">
        <f>YEAR(C1915)</f>
        <v>2016</v>
      </c>
      <c r="E1915">
        <f>MONTH(C1915)</f>
        <v>8</v>
      </c>
      <c r="F1915" t="str">
        <f>TEXT(Table1[[#This Row],[Order Date]],"mmm")</f>
        <v>Aug</v>
      </c>
      <c r="G1915" t="str">
        <f>TEXT(Table1[[#This Row],[Order Date]],"ddd")</f>
        <v>Fri</v>
      </c>
      <c r="H1915" s="1">
        <v>42615</v>
      </c>
      <c r="I1915" t="s">
        <v>49</v>
      </c>
      <c r="J1915" t="s">
        <v>4087</v>
      </c>
      <c r="K1915" t="s">
        <v>4088</v>
      </c>
      <c r="L1915" t="s">
        <v>40</v>
      </c>
      <c r="M1915" t="s">
        <v>26</v>
      </c>
      <c r="N1915" t="s">
        <v>143</v>
      </c>
      <c r="O1915" t="s">
        <v>144</v>
      </c>
      <c r="P1915">
        <v>19140</v>
      </c>
      <c r="Q1915" t="s">
        <v>145</v>
      </c>
      <c r="R1915" t="s">
        <v>6859</v>
      </c>
      <c r="S1915" t="s">
        <v>45</v>
      </c>
      <c r="T1915" t="s">
        <v>67</v>
      </c>
      <c r="U1915" t="s">
        <v>6860</v>
      </c>
      <c r="V1915" s="3">
        <v>5.4720000000000004</v>
      </c>
      <c r="W1915">
        <v>3</v>
      </c>
      <c r="X1915" s="2">
        <v>0.2</v>
      </c>
      <c r="Y1915" s="13">
        <v>1.6415999999999999</v>
      </c>
      <c r="Z1915" s="2">
        <f>Y1915/V1915</f>
        <v>0.3</v>
      </c>
    </row>
    <row r="1916" spans="1:26" x14ac:dyDescent="0.25">
      <c r="A1916">
        <v>3934</v>
      </c>
      <c r="B1916" t="s">
        <v>6861</v>
      </c>
      <c r="C1916" s="1">
        <v>42980</v>
      </c>
      <c r="D1916">
        <f>YEAR(C1916)</f>
        <v>2017</v>
      </c>
      <c r="E1916">
        <f>MONTH(C1916)</f>
        <v>9</v>
      </c>
      <c r="F1916" t="str">
        <f>TEXT(Table1[[#This Row],[Order Date]],"mmm")</f>
        <v>Sep</v>
      </c>
      <c r="G1916" t="str">
        <f>TEXT(Table1[[#This Row],[Order Date]],"ddd")</f>
        <v>Sat</v>
      </c>
      <c r="H1916" s="1">
        <v>42986</v>
      </c>
      <c r="I1916" t="s">
        <v>49</v>
      </c>
      <c r="J1916" t="s">
        <v>4050</v>
      </c>
      <c r="K1916" t="s">
        <v>4051</v>
      </c>
      <c r="L1916" t="s">
        <v>25</v>
      </c>
      <c r="M1916" t="s">
        <v>26</v>
      </c>
      <c r="N1916" t="s">
        <v>5796</v>
      </c>
      <c r="O1916" t="s">
        <v>42</v>
      </c>
      <c r="P1916">
        <v>93309</v>
      </c>
      <c r="Q1916" t="s">
        <v>43</v>
      </c>
      <c r="R1916" t="s">
        <v>3304</v>
      </c>
      <c r="S1916" t="s">
        <v>45</v>
      </c>
      <c r="T1916" t="s">
        <v>67</v>
      </c>
      <c r="U1916" t="s">
        <v>3305</v>
      </c>
      <c r="V1916" s="3">
        <v>9.4</v>
      </c>
      <c r="W1916">
        <v>5</v>
      </c>
      <c r="X1916" s="2">
        <v>0</v>
      </c>
      <c r="Y1916" s="13">
        <v>2.726</v>
      </c>
      <c r="Z1916" s="2">
        <f>Y1916/V1916</f>
        <v>0.28999999999999998</v>
      </c>
    </row>
    <row r="1917" spans="1:26" x14ac:dyDescent="0.25">
      <c r="A1917">
        <v>3937</v>
      </c>
      <c r="B1917" t="s">
        <v>6862</v>
      </c>
      <c r="C1917" s="1">
        <v>42171</v>
      </c>
      <c r="D1917">
        <f>YEAR(C1917)</f>
        <v>2015</v>
      </c>
      <c r="E1917">
        <f>MONTH(C1917)</f>
        <v>6</v>
      </c>
      <c r="F1917" t="str">
        <f>TEXT(Table1[[#This Row],[Order Date]],"mmm")</f>
        <v>Jun</v>
      </c>
      <c r="G1917" t="str">
        <f>TEXT(Table1[[#This Row],[Order Date]],"ddd")</f>
        <v>Tue</v>
      </c>
      <c r="H1917" s="1">
        <v>42175</v>
      </c>
      <c r="I1917" t="s">
        <v>49</v>
      </c>
      <c r="J1917" t="s">
        <v>6767</v>
      </c>
      <c r="K1917" t="s">
        <v>6768</v>
      </c>
      <c r="L1917" t="s">
        <v>25</v>
      </c>
      <c r="M1917" t="s">
        <v>26</v>
      </c>
      <c r="N1917" t="s">
        <v>751</v>
      </c>
      <c r="O1917" t="s">
        <v>103</v>
      </c>
      <c r="P1917">
        <v>75051</v>
      </c>
      <c r="Q1917" t="s">
        <v>104</v>
      </c>
      <c r="R1917" t="s">
        <v>6863</v>
      </c>
      <c r="S1917" t="s">
        <v>45</v>
      </c>
      <c r="T1917" t="s">
        <v>170</v>
      </c>
      <c r="U1917" t="s">
        <v>662</v>
      </c>
      <c r="V1917" s="3">
        <v>28.751999999999999</v>
      </c>
      <c r="W1917">
        <v>3</v>
      </c>
      <c r="X1917" s="2">
        <v>0.2</v>
      </c>
      <c r="Y1917" s="13">
        <v>9.3444000000000003</v>
      </c>
      <c r="Z1917" s="2">
        <f>Y1917/V1917</f>
        <v>0.32500000000000001</v>
      </c>
    </row>
    <row r="1918" spans="1:26" x14ac:dyDescent="0.25">
      <c r="A1918">
        <v>3940</v>
      </c>
      <c r="B1918" t="s">
        <v>6864</v>
      </c>
      <c r="C1918" s="1">
        <v>42714</v>
      </c>
      <c r="D1918">
        <f>YEAR(C1918)</f>
        <v>2016</v>
      </c>
      <c r="E1918">
        <f>MONTH(C1918)</f>
        <v>12</v>
      </c>
      <c r="F1918" t="str">
        <f>TEXT(Table1[[#This Row],[Order Date]],"mmm")</f>
        <v>Dec</v>
      </c>
      <c r="G1918" t="str">
        <f>TEXT(Table1[[#This Row],[Order Date]],"ddd")</f>
        <v>Sat</v>
      </c>
      <c r="H1918" s="1">
        <v>42714</v>
      </c>
      <c r="I1918" t="s">
        <v>1276</v>
      </c>
      <c r="J1918" t="s">
        <v>6471</v>
      </c>
      <c r="K1918" t="s">
        <v>6472</v>
      </c>
      <c r="L1918" t="s">
        <v>25</v>
      </c>
      <c r="M1918" t="s">
        <v>26</v>
      </c>
      <c r="N1918" t="s">
        <v>6865</v>
      </c>
      <c r="O1918" t="s">
        <v>251</v>
      </c>
      <c r="P1918">
        <v>46142</v>
      </c>
      <c r="Q1918" t="s">
        <v>104</v>
      </c>
      <c r="R1918" t="s">
        <v>1766</v>
      </c>
      <c r="S1918" t="s">
        <v>31</v>
      </c>
      <c r="T1918" t="s">
        <v>35</v>
      </c>
      <c r="U1918" t="s">
        <v>1767</v>
      </c>
      <c r="V1918" s="3">
        <v>1424.9</v>
      </c>
      <c r="W1918">
        <v>5</v>
      </c>
      <c r="X1918" s="2">
        <v>0</v>
      </c>
      <c r="Y1918" s="13">
        <v>356.22500000000002</v>
      </c>
      <c r="Z1918" s="2">
        <f>Y1918/V1918</f>
        <v>0.25</v>
      </c>
    </row>
    <row r="1919" spans="1:26" x14ac:dyDescent="0.25">
      <c r="A1919">
        <v>3941</v>
      </c>
      <c r="B1919" t="s">
        <v>6866</v>
      </c>
      <c r="C1919" s="1">
        <v>42873</v>
      </c>
      <c r="D1919">
        <f>YEAR(C1919)</f>
        <v>2017</v>
      </c>
      <c r="E1919">
        <f>MONTH(C1919)</f>
        <v>5</v>
      </c>
      <c r="F1919" t="str">
        <f>TEXT(Table1[[#This Row],[Order Date]],"mmm")</f>
        <v>May</v>
      </c>
      <c r="G1919" t="str">
        <f>TEXT(Table1[[#This Row],[Order Date]],"ddd")</f>
        <v>Thu</v>
      </c>
      <c r="H1919" s="1">
        <v>42878</v>
      </c>
      <c r="I1919" t="s">
        <v>49</v>
      </c>
      <c r="J1919" t="s">
        <v>2903</v>
      </c>
      <c r="K1919" t="s">
        <v>2904</v>
      </c>
      <c r="L1919" t="s">
        <v>25</v>
      </c>
      <c r="M1919" t="s">
        <v>26</v>
      </c>
      <c r="N1919" t="s">
        <v>263</v>
      </c>
      <c r="O1919" t="s">
        <v>264</v>
      </c>
      <c r="P1919">
        <v>10024</v>
      </c>
      <c r="Q1919" t="s">
        <v>145</v>
      </c>
      <c r="R1919" t="s">
        <v>3963</v>
      </c>
      <c r="S1919" t="s">
        <v>31</v>
      </c>
      <c r="T1919" t="s">
        <v>64</v>
      </c>
      <c r="U1919" t="s">
        <v>3964</v>
      </c>
      <c r="V1919" s="3">
        <v>14.56</v>
      </c>
      <c r="W1919">
        <v>2</v>
      </c>
      <c r="X1919" s="2">
        <v>0</v>
      </c>
      <c r="Y1919" s="13">
        <v>6.2607999999999997</v>
      </c>
      <c r="Z1919" s="2">
        <f>Y1919/V1919</f>
        <v>0.42999999999999994</v>
      </c>
    </row>
    <row r="1920" spans="1:26" x14ac:dyDescent="0.25">
      <c r="A1920">
        <v>3943</v>
      </c>
      <c r="B1920" t="s">
        <v>6867</v>
      </c>
      <c r="C1920" s="1">
        <v>42882</v>
      </c>
      <c r="D1920">
        <f>YEAR(C1920)</f>
        <v>2017</v>
      </c>
      <c r="E1920">
        <f>MONTH(C1920)</f>
        <v>5</v>
      </c>
      <c r="F1920" t="str">
        <f>TEXT(Table1[[#This Row],[Order Date]],"mmm")</f>
        <v>May</v>
      </c>
      <c r="G1920" t="str">
        <f>TEXT(Table1[[#This Row],[Order Date]],"ddd")</f>
        <v>Sat</v>
      </c>
      <c r="H1920" s="1">
        <v>42884</v>
      </c>
      <c r="I1920" t="s">
        <v>22</v>
      </c>
      <c r="J1920" t="s">
        <v>153</v>
      </c>
      <c r="K1920" t="s">
        <v>154</v>
      </c>
      <c r="L1920" t="s">
        <v>25</v>
      </c>
      <c r="M1920" t="s">
        <v>26</v>
      </c>
      <c r="N1920" t="s">
        <v>327</v>
      </c>
      <c r="O1920" t="s">
        <v>328</v>
      </c>
      <c r="P1920">
        <v>38109</v>
      </c>
      <c r="Q1920" t="s">
        <v>29</v>
      </c>
      <c r="R1920" t="s">
        <v>2987</v>
      </c>
      <c r="S1920" t="s">
        <v>45</v>
      </c>
      <c r="T1920" t="s">
        <v>89</v>
      </c>
      <c r="U1920" t="s">
        <v>2988</v>
      </c>
      <c r="V1920" s="3">
        <v>25.92</v>
      </c>
      <c r="W1920">
        <v>5</v>
      </c>
      <c r="X1920" s="2">
        <v>0.2</v>
      </c>
      <c r="Y1920" s="13">
        <v>9.0719999999999992</v>
      </c>
      <c r="Z1920" s="2">
        <f>Y1920/V1920</f>
        <v>0.34999999999999992</v>
      </c>
    </row>
    <row r="1921" spans="1:26" x14ac:dyDescent="0.25">
      <c r="A1921">
        <v>3944</v>
      </c>
      <c r="B1921" t="s">
        <v>6868</v>
      </c>
      <c r="C1921" s="1">
        <v>42544</v>
      </c>
      <c r="D1921">
        <f>YEAR(C1921)</f>
        <v>2016</v>
      </c>
      <c r="E1921">
        <f>MONTH(C1921)</f>
        <v>6</v>
      </c>
      <c r="F1921" t="str">
        <f>TEXT(Table1[[#This Row],[Order Date]],"mmm")</f>
        <v>Jun</v>
      </c>
      <c r="G1921" t="str">
        <f>TEXT(Table1[[#This Row],[Order Date]],"ddd")</f>
        <v>Thu</v>
      </c>
      <c r="H1921" s="1">
        <v>42551</v>
      </c>
      <c r="I1921" t="s">
        <v>49</v>
      </c>
      <c r="J1921" t="s">
        <v>6869</v>
      </c>
      <c r="K1921" t="s">
        <v>6870</v>
      </c>
      <c r="L1921" t="s">
        <v>25</v>
      </c>
      <c r="M1921" t="s">
        <v>26</v>
      </c>
      <c r="N1921" t="s">
        <v>3367</v>
      </c>
      <c r="O1921" t="s">
        <v>264</v>
      </c>
      <c r="P1921">
        <v>14215</v>
      </c>
      <c r="Q1921" t="s">
        <v>145</v>
      </c>
      <c r="R1921" t="s">
        <v>5736</v>
      </c>
      <c r="S1921" t="s">
        <v>45</v>
      </c>
      <c r="T1921" t="s">
        <v>572</v>
      </c>
      <c r="U1921" t="s">
        <v>5737</v>
      </c>
      <c r="V1921" s="3">
        <v>835.17</v>
      </c>
      <c r="W1921">
        <v>7</v>
      </c>
      <c r="X1921" s="2">
        <v>0</v>
      </c>
      <c r="Y1921" s="13">
        <v>16.703399999999998</v>
      </c>
      <c r="Z1921" s="2">
        <f>Y1921/V1921</f>
        <v>0.02</v>
      </c>
    </row>
    <row r="1922" spans="1:26" x14ac:dyDescent="0.25">
      <c r="A1922">
        <v>3945</v>
      </c>
      <c r="B1922" t="s">
        <v>6871</v>
      </c>
      <c r="C1922" s="1">
        <v>42506</v>
      </c>
      <c r="D1922">
        <f>YEAR(C1922)</f>
        <v>2016</v>
      </c>
      <c r="E1922">
        <f>MONTH(C1922)</f>
        <v>5</v>
      </c>
      <c r="F1922" t="str">
        <f>TEXT(Table1[[#This Row],[Order Date]],"mmm")</f>
        <v>May</v>
      </c>
      <c r="G1922" t="str">
        <f>TEXT(Table1[[#This Row],[Order Date]],"ddd")</f>
        <v>Mon</v>
      </c>
      <c r="H1922" s="1">
        <v>42511</v>
      </c>
      <c r="I1922" t="s">
        <v>22</v>
      </c>
      <c r="J1922" t="s">
        <v>1337</v>
      </c>
      <c r="K1922" t="s">
        <v>1338</v>
      </c>
      <c r="L1922" t="s">
        <v>25</v>
      </c>
      <c r="M1922" t="s">
        <v>26</v>
      </c>
      <c r="N1922" t="s">
        <v>41</v>
      </c>
      <c r="O1922" t="s">
        <v>42</v>
      </c>
      <c r="P1922">
        <v>90036</v>
      </c>
      <c r="Q1922" t="s">
        <v>43</v>
      </c>
      <c r="R1922" t="s">
        <v>2335</v>
      </c>
      <c r="S1922" t="s">
        <v>45</v>
      </c>
      <c r="T1922" t="s">
        <v>89</v>
      </c>
      <c r="U1922" t="s">
        <v>2336</v>
      </c>
      <c r="V1922" s="3">
        <v>17.34</v>
      </c>
      <c r="W1922">
        <v>3</v>
      </c>
      <c r="X1922" s="2">
        <v>0</v>
      </c>
      <c r="Y1922" s="13">
        <v>8.4966000000000008</v>
      </c>
      <c r="Z1922" s="2">
        <f>Y1922/V1922</f>
        <v>0.49000000000000005</v>
      </c>
    </row>
    <row r="1923" spans="1:26" x14ac:dyDescent="0.25">
      <c r="A1923">
        <v>3946</v>
      </c>
      <c r="B1923" t="s">
        <v>6872</v>
      </c>
      <c r="C1923" s="1">
        <v>43057</v>
      </c>
      <c r="D1923">
        <f>YEAR(C1923)</f>
        <v>2017</v>
      </c>
      <c r="E1923">
        <f>MONTH(C1923)</f>
        <v>11</v>
      </c>
      <c r="F1923" t="str">
        <f>TEXT(Table1[[#This Row],[Order Date]],"mmm")</f>
        <v>Nov</v>
      </c>
      <c r="G1923" t="str">
        <f>TEXT(Table1[[#This Row],[Order Date]],"ddd")</f>
        <v>Sat</v>
      </c>
      <c r="H1923" s="1">
        <v>43062</v>
      </c>
      <c r="I1923" t="s">
        <v>49</v>
      </c>
      <c r="J1923" t="s">
        <v>4949</v>
      </c>
      <c r="K1923" t="s">
        <v>4950</v>
      </c>
      <c r="L1923" t="s">
        <v>25</v>
      </c>
      <c r="M1923" t="s">
        <v>26</v>
      </c>
      <c r="N1923" t="s">
        <v>3208</v>
      </c>
      <c r="O1923" t="s">
        <v>53</v>
      </c>
      <c r="P1923">
        <v>33030</v>
      </c>
      <c r="Q1923" t="s">
        <v>29</v>
      </c>
      <c r="R1923" t="s">
        <v>6120</v>
      </c>
      <c r="S1923" t="s">
        <v>45</v>
      </c>
      <c r="T1923" t="s">
        <v>89</v>
      </c>
      <c r="U1923" t="s">
        <v>6121</v>
      </c>
      <c r="V1923" s="3">
        <v>44.384</v>
      </c>
      <c r="W1923">
        <v>1</v>
      </c>
      <c r="X1923" s="2">
        <v>0.2</v>
      </c>
      <c r="Y1923" s="13">
        <v>15.5344</v>
      </c>
      <c r="Z1923" s="2">
        <f>Y1923/V1923</f>
        <v>0.35</v>
      </c>
    </row>
    <row r="1924" spans="1:26" x14ac:dyDescent="0.25">
      <c r="A1924">
        <v>3948</v>
      </c>
      <c r="B1924" t="s">
        <v>6873</v>
      </c>
      <c r="C1924" s="1">
        <v>42692</v>
      </c>
      <c r="D1924">
        <f>YEAR(C1924)</f>
        <v>2016</v>
      </c>
      <c r="E1924">
        <f>MONTH(C1924)</f>
        <v>11</v>
      </c>
      <c r="F1924" t="str">
        <f>TEXT(Table1[[#This Row],[Order Date]],"mmm")</f>
        <v>Nov</v>
      </c>
      <c r="G1924" t="str">
        <f>TEXT(Table1[[#This Row],[Order Date]],"ddd")</f>
        <v>Fri</v>
      </c>
      <c r="H1924" s="1">
        <v>42696</v>
      </c>
      <c r="I1924" t="s">
        <v>49</v>
      </c>
      <c r="J1924" t="s">
        <v>194</v>
      </c>
      <c r="K1924" t="s">
        <v>195</v>
      </c>
      <c r="L1924" t="s">
        <v>101</v>
      </c>
      <c r="M1924" t="s">
        <v>26</v>
      </c>
      <c r="N1924" t="s">
        <v>596</v>
      </c>
      <c r="O1924" t="s">
        <v>103</v>
      </c>
      <c r="P1924">
        <v>77506</v>
      </c>
      <c r="Q1924" t="s">
        <v>104</v>
      </c>
      <c r="R1924" t="s">
        <v>763</v>
      </c>
      <c r="S1924" t="s">
        <v>45</v>
      </c>
      <c r="T1924" t="s">
        <v>67</v>
      </c>
      <c r="U1924" t="s">
        <v>764</v>
      </c>
      <c r="V1924" s="3">
        <v>6.3680000000000003</v>
      </c>
      <c r="W1924">
        <v>2</v>
      </c>
      <c r="X1924" s="2">
        <v>0.2</v>
      </c>
      <c r="Y1924" s="13">
        <v>1.0347999999999999</v>
      </c>
      <c r="Z1924" s="2">
        <f>Y1924/V1924</f>
        <v>0.16249999999999998</v>
      </c>
    </row>
    <row r="1925" spans="1:26" x14ac:dyDescent="0.25">
      <c r="A1925">
        <v>3952</v>
      </c>
      <c r="B1925" t="s">
        <v>6874</v>
      </c>
      <c r="C1925" s="1">
        <v>41971</v>
      </c>
      <c r="D1925">
        <f>YEAR(C1925)</f>
        <v>2014</v>
      </c>
      <c r="E1925">
        <f>MONTH(C1925)</f>
        <v>11</v>
      </c>
      <c r="F1925" t="str">
        <f>TEXT(Table1[[#This Row],[Order Date]],"mmm")</f>
        <v>Nov</v>
      </c>
      <c r="G1925" t="str">
        <f>TEXT(Table1[[#This Row],[Order Date]],"ddd")</f>
        <v>Fri</v>
      </c>
      <c r="H1925" s="1">
        <v>41973</v>
      </c>
      <c r="I1925" t="s">
        <v>22</v>
      </c>
      <c r="J1925" t="s">
        <v>3022</v>
      </c>
      <c r="K1925" t="s">
        <v>3023</v>
      </c>
      <c r="L1925" t="s">
        <v>25</v>
      </c>
      <c r="M1925" t="s">
        <v>26</v>
      </c>
      <c r="N1925" t="s">
        <v>3620</v>
      </c>
      <c r="O1925" t="s">
        <v>264</v>
      </c>
      <c r="P1925">
        <v>11520</v>
      </c>
      <c r="Q1925" t="s">
        <v>145</v>
      </c>
      <c r="R1925" t="s">
        <v>3173</v>
      </c>
      <c r="S1925" t="s">
        <v>45</v>
      </c>
      <c r="T1925" t="s">
        <v>74</v>
      </c>
      <c r="U1925" t="s">
        <v>3174</v>
      </c>
      <c r="V1925" s="3">
        <v>17.248000000000001</v>
      </c>
      <c r="W1925">
        <v>2</v>
      </c>
      <c r="X1925" s="2">
        <v>0.2</v>
      </c>
      <c r="Y1925" s="13">
        <v>6.0368000000000004</v>
      </c>
      <c r="Z1925" s="2">
        <f>Y1925/V1925</f>
        <v>0.35</v>
      </c>
    </row>
    <row r="1926" spans="1:26" x14ac:dyDescent="0.25">
      <c r="A1926">
        <v>3953</v>
      </c>
      <c r="B1926" t="s">
        <v>6875</v>
      </c>
      <c r="C1926" s="1">
        <v>42430</v>
      </c>
      <c r="D1926">
        <f>YEAR(C1926)</f>
        <v>2016</v>
      </c>
      <c r="E1926">
        <f>MONTH(C1926)</f>
        <v>3</v>
      </c>
      <c r="F1926" t="str">
        <f>TEXT(Table1[[#This Row],[Order Date]],"mmm")</f>
        <v>Mar</v>
      </c>
      <c r="G1926" t="str">
        <f>TEXT(Table1[[#This Row],[Order Date]],"ddd")</f>
        <v>Tue</v>
      </c>
      <c r="H1926" s="1">
        <v>42437</v>
      </c>
      <c r="I1926" t="s">
        <v>49</v>
      </c>
      <c r="J1926" t="s">
        <v>223</v>
      </c>
      <c r="K1926" t="s">
        <v>224</v>
      </c>
      <c r="L1926" t="s">
        <v>40</v>
      </c>
      <c r="M1926" t="s">
        <v>26</v>
      </c>
      <c r="N1926" t="s">
        <v>800</v>
      </c>
      <c r="O1926" t="s">
        <v>450</v>
      </c>
      <c r="P1926">
        <v>80219</v>
      </c>
      <c r="Q1926" t="s">
        <v>43</v>
      </c>
      <c r="R1926" t="s">
        <v>6876</v>
      </c>
      <c r="S1926" t="s">
        <v>70</v>
      </c>
      <c r="T1926" t="s">
        <v>71</v>
      </c>
      <c r="U1926" t="s">
        <v>6877</v>
      </c>
      <c r="V1926" s="3">
        <v>159.98400000000001</v>
      </c>
      <c r="W1926">
        <v>2</v>
      </c>
      <c r="X1926" s="2">
        <v>0.2</v>
      </c>
      <c r="Y1926" s="13">
        <v>13.9986</v>
      </c>
      <c r="Z1926" s="2">
        <f>Y1926/V1926</f>
        <v>8.7499999999999994E-2</v>
      </c>
    </row>
    <row r="1927" spans="1:26" x14ac:dyDescent="0.25">
      <c r="A1927">
        <v>3954</v>
      </c>
      <c r="B1927" t="s">
        <v>6878</v>
      </c>
      <c r="C1927" s="1">
        <v>42750</v>
      </c>
      <c r="D1927">
        <f>YEAR(C1927)</f>
        <v>2017</v>
      </c>
      <c r="E1927">
        <f>MONTH(C1927)</f>
        <v>1</v>
      </c>
      <c r="F1927" t="str">
        <f>TEXT(Table1[[#This Row],[Order Date]],"mmm")</f>
        <v>Jan</v>
      </c>
      <c r="G1927" t="str">
        <f>TEXT(Table1[[#This Row],[Order Date]],"ddd")</f>
        <v>Sun</v>
      </c>
      <c r="H1927" s="1">
        <v>42754</v>
      </c>
      <c r="I1927" t="s">
        <v>49</v>
      </c>
      <c r="J1927" t="s">
        <v>1558</v>
      </c>
      <c r="K1927" t="s">
        <v>1559</v>
      </c>
      <c r="L1927" t="s">
        <v>25</v>
      </c>
      <c r="M1927" t="s">
        <v>26</v>
      </c>
      <c r="N1927" t="s">
        <v>1307</v>
      </c>
      <c r="O1927" t="s">
        <v>1231</v>
      </c>
      <c r="P1927">
        <v>2169</v>
      </c>
      <c r="Q1927" t="s">
        <v>145</v>
      </c>
      <c r="R1927" t="s">
        <v>322</v>
      </c>
      <c r="S1927" t="s">
        <v>45</v>
      </c>
      <c r="T1927" t="s">
        <v>89</v>
      </c>
      <c r="U1927" t="s">
        <v>323</v>
      </c>
      <c r="V1927" s="3">
        <v>12.7</v>
      </c>
      <c r="W1927">
        <v>2</v>
      </c>
      <c r="X1927" s="2">
        <v>0</v>
      </c>
      <c r="Y1927" s="13">
        <v>5.8419999999999996</v>
      </c>
      <c r="Z1927" s="2">
        <f>Y1927/V1927</f>
        <v>0.46</v>
      </c>
    </row>
    <row r="1928" spans="1:26" x14ac:dyDescent="0.25">
      <c r="A1928">
        <v>3955</v>
      </c>
      <c r="B1928" t="s">
        <v>6879</v>
      </c>
      <c r="C1928" s="1">
        <v>41733</v>
      </c>
      <c r="D1928">
        <f>YEAR(C1928)</f>
        <v>2014</v>
      </c>
      <c r="E1928">
        <f>MONTH(C1928)</f>
        <v>4</v>
      </c>
      <c r="F1928" t="str">
        <f>TEXT(Table1[[#This Row],[Order Date]],"mmm")</f>
        <v>Apr</v>
      </c>
      <c r="G1928" t="str">
        <f>TEXT(Table1[[#This Row],[Order Date]],"ddd")</f>
        <v>Fri</v>
      </c>
      <c r="H1928" s="1">
        <v>41738</v>
      </c>
      <c r="I1928" t="s">
        <v>49</v>
      </c>
      <c r="J1928" t="s">
        <v>3099</v>
      </c>
      <c r="K1928" t="s">
        <v>3100</v>
      </c>
      <c r="L1928" t="s">
        <v>25</v>
      </c>
      <c r="M1928" t="s">
        <v>26</v>
      </c>
      <c r="N1928" t="s">
        <v>873</v>
      </c>
      <c r="O1928" t="s">
        <v>235</v>
      </c>
      <c r="P1928">
        <v>48205</v>
      </c>
      <c r="Q1928" t="s">
        <v>104</v>
      </c>
      <c r="R1928" t="s">
        <v>1879</v>
      </c>
      <c r="S1928" t="s">
        <v>31</v>
      </c>
      <c r="T1928" t="s">
        <v>64</v>
      </c>
      <c r="U1928" t="s">
        <v>1880</v>
      </c>
      <c r="V1928" s="3">
        <v>5.47</v>
      </c>
      <c r="W1928">
        <v>1</v>
      </c>
      <c r="X1928" s="2">
        <v>0</v>
      </c>
      <c r="Y1928" s="13">
        <v>2.3521000000000001</v>
      </c>
      <c r="Z1928" s="2">
        <f>Y1928/V1928</f>
        <v>0.43000000000000005</v>
      </c>
    </row>
    <row r="1929" spans="1:26" x14ac:dyDescent="0.25">
      <c r="A1929">
        <v>3957</v>
      </c>
      <c r="B1929" t="s">
        <v>6880</v>
      </c>
      <c r="C1929" s="1">
        <v>42547</v>
      </c>
      <c r="D1929">
        <f>YEAR(C1929)</f>
        <v>2016</v>
      </c>
      <c r="E1929">
        <f>MONTH(C1929)</f>
        <v>6</v>
      </c>
      <c r="F1929" t="str">
        <f>TEXT(Table1[[#This Row],[Order Date]],"mmm")</f>
        <v>Jun</v>
      </c>
      <c r="G1929" t="str">
        <f>TEXT(Table1[[#This Row],[Order Date]],"ddd")</f>
        <v>Sun</v>
      </c>
      <c r="H1929" s="1">
        <v>42554</v>
      </c>
      <c r="I1929" t="s">
        <v>49</v>
      </c>
      <c r="J1929" t="s">
        <v>357</v>
      </c>
      <c r="K1929" t="s">
        <v>358</v>
      </c>
      <c r="L1929" t="s">
        <v>25</v>
      </c>
      <c r="M1929" t="s">
        <v>26</v>
      </c>
      <c r="N1929" t="s">
        <v>126</v>
      </c>
      <c r="O1929" t="s">
        <v>42</v>
      </c>
      <c r="P1929">
        <v>94109</v>
      </c>
      <c r="Q1929" t="s">
        <v>43</v>
      </c>
      <c r="R1929" t="s">
        <v>4933</v>
      </c>
      <c r="S1929" t="s">
        <v>31</v>
      </c>
      <c r="T1929" t="s">
        <v>64</v>
      </c>
      <c r="U1929" t="s">
        <v>4934</v>
      </c>
      <c r="V1929" s="3">
        <v>22.14</v>
      </c>
      <c r="W1929">
        <v>3</v>
      </c>
      <c r="X1929" s="2">
        <v>0</v>
      </c>
      <c r="Y1929" s="13">
        <v>6.4206000000000003</v>
      </c>
      <c r="Z1929" s="2">
        <f>Y1929/V1929</f>
        <v>0.28999999999999998</v>
      </c>
    </row>
    <row r="1930" spans="1:26" x14ac:dyDescent="0.25">
      <c r="A1930">
        <v>3958</v>
      </c>
      <c r="B1930" t="s">
        <v>6881</v>
      </c>
      <c r="C1930" s="1">
        <v>42519</v>
      </c>
      <c r="D1930">
        <f>YEAR(C1930)</f>
        <v>2016</v>
      </c>
      <c r="E1930">
        <f>MONTH(C1930)</f>
        <v>5</v>
      </c>
      <c r="F1930" t="str">
        <f>TEXT(Table1[[#This Row],[Order Date]],"mmm")</f>
        <v>May</v>
      </c>
      <c r="G1930" t="str">
        <f>TEXT(Table1[[#This Row],[Order Date]],"ddd")</f>
        <v>Sun</v>
      </c>
      <c r="H1930" s="1">
        <v>42523</v>
      </c>
      <c r="I1930" t="s">
        <v>49</v>
      </c>
      <c r="J1930" t="s">
        <v>1535</v>
      </c>
      <c r="K1930" t="s">
        <v>1536</v>
      </c>
      <c r="L1930" t="s">
        <v>25</v>
      </c>
      <c r="M1930" t="s">
        <v>26</v>
      </c>
      <c r="N1930" t="s">
        <v>5519</v>
      </c>
      <c r="O1930" t="s">
        <v>328</v>
      </c>
      <c r="P1930">
        <v>37211</v>
      </c>
      <c r="Q1930" t="s">
        <v>29</v>
      </c>
      <c r="R1930" t="s">
        <v>4263</v>
      </c>
      <c r="S1930" t="s">
        <v>45</v>
      </c>
      <c r="T1930" t="s">
        <v>74</v>
      </c>
      <c r="U1930" t="s">
        <v>4264</v>
      </c>
      <c r="V1930" s="3">
        <v>11.276999999999999</v>
      </c>
      <c r="W1930">
        <v>3</v>
      </c>
      <c r="X1930" s="2">
        <v>0.7</v>
      </c>
      <c r="Y1930" s="13">
        <v>-8.6456999999999997</v>
      </c>
      <c r="Z1930" s="2">
        <f>Y1930/V1930</f>
        <v>-0.76666666666666672</v>
      </c>
    </row>
    <row r="1931" spans="1:26" x14ac:dyDescent="0.25">
      <c r="A1931">
        <v>3961</v>
      </c>
      <c r="B1931" t="s">
        <v>6882</v>
      </c>
      <c r="C1931" s="1">
        <v>42296</v>
      </c>
      <c r="D1931">
        <f>YEAR(C1931)</f>
        <v>2015</v>
      </c>
      <c r="E1931">
        <f>MONTH(C1931)</f>
        <v>10</v>
      </c>
      <c r="F1931" t="str">
        <f>TEXT(Table1[[#This Row],[Order Date]],"mmm")</f>
        <v>Oct</v>
      </c>
      <c r="G1931" t="str">
        <f>TEXT(Table1[[#This Row],[Order Date]],"ddd")</f>
        <v>Mon</v>
      </c>
      <c r="H1931" s="1">
        <v>42301</v>
      </c>
      <c r="I1931" t="s">
        <v>49</v>
      </c>
      <c r="J1931" t="s">
        <v>3825</v>
      </c>
      <c r="K1931" t="s">
        <v>3826</v>
      </c>
      <c r="L1931" t="s">
        <v>40</v>
      </c>
      <c r="M1931" t="s">
        <v>26</v>
      </c>
      <c r="N1931" t="s">
        <v>873</v>
      </c>
      <c r="O1931" t="s">
        <v>235</v>
      </c>
      <c r="P1931">
        <v>48227</v>
      </c>
      <c r="Q1931" t="s">
        <v>104</v>
      </c>
      <c r="R1931" t="s">
        <v>4710</v>
      </c>
      <c r="S1931" t="s">
        <v>45</v>
      </c>
      <c r="T1931" t="s">
        <v>74</v>
      </c>
      <c r="U1931" t="s">
        <v>4711</v>
      </c>
      <c r="V1931" s="3">
        <v>38.28</v>
      </c>
      <c r="W1931">
        <v>6</v>
      </c>
      <c r="X1931" s="2">
        <v>0</v>
      </c>
      <c r="Y1931" s="13">
        <v>17.608799999999999</v>
      </c>
      <c r="Z1931" s="2">
        <f>Y1931/V1931</f>
        <v>0.45999999999999996</v>
      </c>
    </row>
    <row r="1932" spans="1:26" x14ac:dyDescent="0.25">
      <c r="A1932">
        <v>3963</v>
      </c>
      <c r="B1932" t="s">
        <v>6883</v>
      </c>
      <c r="C1932" s="1">
        <v>42785</v>
      </c>
      <c r="D1932">
        <f>YEAR(C1932)</f>
        <v>2017</v>
      </c>
      <c r="E1932">
        <f>MONTH(C1932)</f>
        <v>2</v>
      </c>
      <c r="F1932" t="str">
        <f>TEXT(Table1[[#This Row],[Order Date]],"mmm")</f>
        <v>Feb</v>
      </c>
      <c r="G1932" t="str">
        <f>TEXT(Table1[[#This Row],[Order Date]],"ddd")</f>
        <v>Sun</v>
      </c>
      <c r="H1932" s="1">
        <v>42786</v>
      </c>
      <c r="I1932" t="s">
        <v>185</v>
      </c>
      <c r="J1932" t="s">
        <v>4334</v>
      </c>
      <c r="K1932" t="s">
        <v>4335</v>
      </c>
      <c r="L1932" t="s">
        <v>101</v>
      </c>
      <c r="M1932" t="s">
        <v>26</v>
      </c>
      <c r="N1932" t="s">
        <v>41</v>
      </c>
      <c r="O1932" t="s">
        <v>42</v>
      </c>
      <c r="P1932">
        <v>90045</v>
      </c>
      <c r="Q1932" t="s">
        <v>43</v>
      </c>
      <c r="R1932" t="s">
        <v>3849</v>
      </c>
      <c r="S1932" t="s">
        <v>45</v>
      </c>
      <c r="T1932" t="s">
        <v>67</v>
      </c>
      <c r="U1932" t="s">
        <v>3850</v>
      </c>
      <c r="V1932" s="3">
        <v>12.84</v>
      </c>
      <c r="W1932">
        <v>3</v>
      </c>
      <c r="X1932" s="2">
        <v>0</v>
      </c>
      <c r="Y1932" s="13">
        <v>3.4668000000000001</v>
      </c>
      <c r="Z1932" s="2">
        <f>Y1932/V1932</f>
        <v>0.27</v>
      </c>
    </row>
    <row r="1933" spans="1:26" x14ac:dyDescent="0.25">
      <c r="A1933">
        <v>3965</v>
      </c>
      <c r="B1933" t="s">
        <v>6884</v>
      </c>
      <c r="C1933" s="1">
        <v>42635</v>
      </c>
      <c r="D1933">
        <f>YEAR(C1933)</f>
        <v>2016</v>
      </c>
      <c r="E1933">
        <f>MONTH(C1933)</f>
        <v>9</v>
      </c>
      <c r="F1933" t="str">
        <f>TEXT(Table1[[#This Row],[Order Date]],"mmm")</f>
        <v>Sep</v>
      </c>
      <c r="G1933" t="str">
        <f>TEXT(Table1[[#This Row],[Order Date]],"ddd")</f>
        <v>Thu</v>
      </c>
      <c r="H1933" s="1">
        <v>42641</v>
      </c>
      <c r="I1933" t="s">
        <v>49</v>
      </c>
      <c r="J1933" t="s">
        <v>5360</v>
      </c>
      <c r="K1933" t="s">
        <v>5361</v>
      </c>
      <c r="L1933" t="s">
        <v>25</v>
      </c>
      <c r="M1933" t="s">
        <v>26</v>
      </c>
      <c r="N1933" t="s">
        <v>143</v>
      </c>
      <c r="O1933" t="s">
        <v>144</v>
      </c>
      <c r="P1933">
        <v>19140</v>
      </c>
      <c r="Q1933" t="s">
        <v>145</v>
      </c>
      <c r="R1933" t="s">
        <v>6885</v>
      </c>
      <c r="S1933" t="s">
        <v>45</v>
      </c>
      <c r="T1933" t="s">
        <v>67</v>
      </c>
      <c r="U1933" t="s">
        <v>6886</v>
      </c>
      <c r="V1933" s="3">
        <v>7.8719999999999999</v>
      </c>
      <c r="W1933">
        <v>3</v>
      </c>
      <c r="X1933" s="2">
        <v>0.2</v>
      </c>
      <c r="Y1933" s="13">
        <v>0.88560000000000005</v>
      </c>
      <c r="Z1933" s="2">
        <f>Y1933/V1933</f>
        <v>0.1125</v>
      </c>
    </row>
    <row r="1934" spans="1:26" x14ac:dyDescent="0.25">
      <c r="A1934">
        <v>3966</v>
      </c>
      <c r="B1934" t="s">
        <v>6887</v>
      </c>
      <c r="C1934" s="1">
        <v>41955</v>
      </c>
      <c r="D1934">
        <f>YEAR(C1934)</f>
        <v>2014</v>
      </c>
      <c r="E1934">
        <f>MONTH(C1934)</f>
        <v>11</v>
      </c>
      <c r="F1934" t="str">
        <f>TEXT(Table1[[#This Row],[Order Date]],"mmm")</f>
        <v>Nov</v>
      </c>
      <c r="G1934" t="str">
        <f>TEXT(Table1[[#This Row],[Order Date]],"ddd")</f>
        <v>Wed</v>
      </c>
      <c r="H1934" s="1">
        <v>41960</v>
      </c>
      <c r="I1934" t="s">
        <v>22</v>
      </c>
      <c r="J1934" t="s">
        <v>5869</v>
      </c>
      <c r="K1934" t="s">
        <v>5870</v>
      </c>
      <c r="L1934" t="s">
        <v>40</v>
      </c>
      <c r="M1934" t="s">
        <v>26</v>
      </c>
      <c r="N1934" t="s">
        <v>2450</v>
      </c>
      <c r="O1934" t="s">
        <v>87</v>
      </c>
      <c r="P1934">
        <v>28806</v>
      </c>
      <c r="Q1934" t="s">
        <v>29</v>
      </c>
      <c r="R1934" t="s">
        <v>1104</v>
      </c>
      <c r="S1934" t="s">
        <v>45</v>
      </c>
      <c r="T1934" t="s">
        <v>67</v>
      </c>
      <c r="U1934" t="s">
        <v>1105</v>
      </c>
      <c r="V1934" s="3">
        <v>7.8719999999999999</v>
      </c>
      <c r="W1934">
        <v>3</v>
      </c>
      <c r="X1934" s="2">
        <v>0.2</v>
      </c>
      <c r="Y1934" s="13">
        <v>0.88560000000000005</v>
      </c>
      <c r="Z1934" s="2">
        <f>Y1934/V1934</f>
        <v>0.1125</v>
      </c>
    </row>
    <row r="1935" spans="1:26" x14ac:dyDescent="0.25">
      <c r="A1935">
        <v>3967</v>
      </c>
      <c r="B1935" t="s">
        <v>6888</v>
      </c>
      <c r="C1935" s="1">
        <v>42461</v>
      </c>
      <c r="D1935">
        <f>YEAR(C1935)</f>
        <v>2016</v>
      </c>
      <c r="E1935">
        <f>MONTH(C1935)</f>
        <v>4</v>
      </c>
      <c r="F1935" t="str">
        <f>TEXT(Table1[[#This Row],[Order Date]],"mmm")</f>
        <v>Apr</v>
      </c>
      <c r="G1935" t="str">
        <f>TEXT(Table1[[#This Row],[Order Date]],"ddd")</f>
        <v>Fri</v>
      </c>
      <c r="H1935" s="1">
        <v>42466</v>
      </c>
      <c r="I1935" t="s">
        <v>49</v>
      </c>
      <c r="J1935" t="s">
        <v>3111</v>
      </c>
      <c r="K1935" t="s">
        <v>3112</v>
      </c>
      <c r="L1935" t="s">
        <v>25</v>
      </c>
      <c r="M1935" t="s">
        <v>26</v>
      </c>
      <c r="N1935" t="s">
        <v>263</v>
      </c>
      <c r="O1935" t="s">
        <v>264</v>
      </c>
      <c r="P1935">
        <v>10024</v>
      </c>
      <c r="Q1935" t="s">
        <v>145</v>
      </c>
      <c r="R1935" t="s">
        <v>2547</v>
      </c>
      <c r="S1935" t="s">
        <v>45</v>
      </c>
      <c r="T1935" t="s">
        <v>67</v>
      </c>
      <c r="U1935" t="s">
        <v>2548</v>
      </c>
      <c r="V1935" s="3">
        <v>88.04</v>
      </c>
      <c r="W1935">
        <v>4</v>
      </c>
      <c r="X1935" s="2">
        <v>0</v>
      </c>
      <c r="Y1935" s="13">
        <v>22.8904</v>
      </c>
      <c r="Z1935" s="2">
        <f>Y1935/V1935</f>
        <v>0.25999999999999995</v>
      </c>
    </row>
    <row r="1936" spans="1:26" x14ac:dyDescent="0.25">
      <c r="A1936">
        <v>3968</v>
      </c>
      <c r="B1936" t="s">
        <v>6889</v>
      </c>
      <c r="C1936" s="1">
        <v>42510</v>
      </c>
      <c r="D1936">
        <f>YEAR(C1936)</f>
        <v>2016</v>
      </c>
      <c r="E1936">
        <f>MONTH(C1936)</f>
        <v>5</v>
      </c>
      <c r="F1936" t="str">
        <f>TEXT(Table1[[#This Row],[Order Date]],"mmm")</f>
        <v>May</v>
      </c>
      <c r="G1936" t="str">
        <f>TEXT(Table1[[#This Row],[Order Date]],"ddd")</f>
        <v>Fri</v>
      </c>
      <c r="H1936" s="1">
        <v>42513</v>
      </c>
      <c r="I1936" t="s">
        <v>185</v>
      </c>
      <c r="J1936" t="s">
        <v>2124</v>
      </c>
      <c r="K1936" t="s">
        <v>2125</v>
      </c>
      <c r="L1936" t="s">
        <v>101</v>
      </c>
      <c r="M1936" t="s">
        <v>26</v>
      </c>
      <c r="N1936" t="s">
        <v>1071</v>
      </c>
      <c r="O1936" t="s">
        <v>450</v>
      </c>
      <c r="P1936">
        <v>80906</v>
      </c>
      <c r="Q1936" t="s">
        <v>43</v>
      </c>
      <c r="R1936" t="s">
        <v>2350</v>
      </c>
      <c r="S1936" t="s">
        <v>45</v>
      </c>
      <c r="T1936" t="s">
        <v>74</v>
      </c>
      <c r="U1936" t="s">
        <v>2351</v>
      </c>
      <c r="V1936" s="3">
        <v>40.634999999999998</v>
      </c>
      <c r="W1936">
        <v>7</v>
      </c>
      <c r="X1936" s="2">
        <v>0.7</v>
      </c>
      <c r="Y1936" s="13">
        <v>-32.508000000000003</v>
      </c>
      <c r="Z1936" s="2">
        <f>Y1936/V1936</f>
        <v>-0.80000000000000016</v>
      </c>
    </row>
    <row r="1937" spans="1:26" x14ac:dyDescent="0.25">
      <c r="A1937">
        <v>3969</v>
      </c>
      <c r="B1937" t="s">
        <v>6890</v>
      </c>
      <c r="C1937" s="1">
        <v>42156</v>
      </c>
      <c r="D1937">
        <f>YEAR(C1937)</f>
        <v>2015</v>
      </c>
      <c r="E1937">
        <f>MONTH(C1937)</f>
        <v>6</v>
      </c>
      <c r="F1937" t="str">
        <f>TEXT(Table1[[#This Row],[Order Date]],"mmm")</f>
        <v>Jun</v>
      </c>
      <c r="G1937" t="str">
        <f>TEXT(Table1[[#This Row],[Order Date]],"ddd")</f>
        <v>Mon</v>
      </c>
      <c r="H1937" s="1">
        <v>42160</v>
      </c>
      <c r="I1937" t="s">
        <v>49</v>
      </c>
      <c r="J1937" t="s">
        <v>6776</v>
      </c>
      <c r="K1937" t="s">
        <v>6777</v>
      </c>
      <c r="L1937" t="s">
        <v>40</v>
      </c>
      <c r="M1937" t="s">
        <v>26</v>
      </c>
      <c r="N1937" t="s">
        <v>671</v>
      </c>
      <c r="O1937" t="s">
        <v>103</v>
      </c>
      <c r="P1937">
        <v>78207</v>
      </c>
      <c r="Q1937" t="s">
        <v>104</v>
      </c>
      <c r="R1937" t="s">
        <v>741</v>
      </c>
      <c r="S1937" t="s">
        <v>45</v>
      </c>
      <c r="T1937" t="s">
        <v>74</v>
      </c>
      <c r="U1937" t="s">
        <v>742</v>
      </c>
      <c r="V1937" s="3">
        <v>5.7279999999999998</v>
      </c>
      <c r="W1937">
        <v>8</v>
      </c>
      <c r="X1937" s="2">
        <v>0.8</v>
      </c>
      <c r="Y1937" s="13">
        <v>-9.1647999999999996</v>
      </c>
      <c r="Z1937" s="2">
        <f>Y1937/V1937</f>
        <v>-1.6</v>
      </c>
    </row>
    <row r="1938" spans="1:26" x14ac:dyDescent="0.25">
      <c r="A1938">
        <v>3971</v>
      </c>
      <c r="B1938" t="s">
        <v>6893</v>
      </c>
      <c r="C1938" s="1">
        <v>41965</v>
      </c>
      <c r="D1938">
        <f>YEAR(C1938)</f>
        <v>2014</v>
      </c>
      <c r="E1938">
        <f>MONTH(C1938)</f>
        <v>11</v>
      </c>
      <c r="F1938" t="str">
        <f>TEXT(Table1[[#This Row],[Order Date]],"mmm")</f>
        <v>Nov</v>
      </c>
      <c r="G1938" t="str">
        <f>TEXT(Table1[[#This Row],[Order Date]],"ddd")</f>
        <v>Sat</v>
      </c>
      <c r="H1938" s="1">
        <v>41969</v>
      </c>
      <c r="I1938" t="s">
        <v>49</v>
      </c>
      <c r="J1938" t="s">
        <v>6894</v>
      </c>
      <c r="K1938" t="s">
        <v>6895</v>
      </c>
      <c r="L1938" t="s">
        <v>25</v>
      </c>
      <c r="M1938" t="s">
        <v>26</v>
      </c>
      <c r="N1938" t="s">
        <v>41</v>
      </c>
      <c r="O1938" t="s">
        <v>42</v>
      </c>
      <c r="P1938">
        <v>90036</v>
      </c>
      <c r="Q1938" t="s">
        <v>43</v>
      </c>
      <c r="R1938" t="s">
        <v>5424</v>
      </c>
      <c r="S1938" t="s">
        <v>45</v>
      </c>
      <c r="T1938" t="s">
        <v>89</v>
      </c>
      <c r="U1938" t="s">
        <v>5425</v>
      </c>
      <c r="V1938" s="3">
        <v>53.82</v>
      </c>
      <c r="W1938">
        <v>9</v>
      </c>
      <c r="X1938" s="2">
        <v>0</v>
      </c>
      <c r="Y1938" s="13">
        <v>24.219000000000001</v>
      </c>
      <c r="Z1938" s="2">
        <f>Y1938/V1938</f>
        <v>0.45</v>
      </c>
    </row>
    <row r="1939" spans="1:26" x14ac:dyDescent="0.25">
      <c r="A1939">
        <v>3972</v>
      </c>
      <c r="B1939" t="s">
        <v>6896</v>
      </c>
      <c r="C1939" s="1">
        <v>42057</v>
      </c>
      <c r="D1939">
        <f>YEAR(C1939)</f>
        <v>2015</v>
      </c>
      <c r="E1939">
        <f>MONTH(C1939)</f>
        <v>2</v>
      </c>
      <c r="F1939" t="str">
        <f>TEXT(Table1[[#This Row],[Order Date]],"mmm")</f>
        <v>Feb</v>
      </c>
      <c r="G1939" t="str">
        <f>TEXT(Table1[[#This Row],[Order Date]],"ddd")</f>
        <v>Sun</v>
      </c>
      <c r="H1939" s="1">
        <v>42059</v>
      </c>
      <c r="I1939" t="s">
        <v>22</v>
      </c>
      <c r="J1939" t="s">
        <v>3148</v>
      </c>
      <c r="K1939" t="s">
        <v>3149</v>
      </c>
      <c r="L1939" t="s">
        <v>101</v>
      </c>
      <c r="M1939" t="s">
        <v>26</v>
      </c>
      <c r="N1939" t="s">
        <v>6023</v>
      </c>
      <c r="O1939" t="s">
        <v>235</v>
      </c>
      <c r="P1939">
        <v>48310</v>
      </c>
      <c r="Q1939" t="s">
        <v>104</v>
      </c>
      <c r="R1939" t="s">
        <v>6192</v>
      </c>
      <c r="S1939" t="s">
        <v>45</v>
      </c>
      <c r="T1939" t="s">
        <v>67</v>
      </c>
      <c r="U1939" t="s">
        <v>6193</v>
      </c>
      <c r="V1939" s="3">
        <v>79.36</v>
      </c>
      <c r="W1939">
        <v>4</v>
      </c>
      <c r="X1939" s="2">
        <v>0</v>
      </c>
      <c r="Y1939" s="13">
        <v>20.633600000000001</v>
      </c>
      <c r="Z1939" s="2">
        <f>Y1939/V1939</f>
        <v>0.26</v>
      </c>
    </row>
    <row r="1940" spans="1:26" x14ac:dyDescent="0.25">
      <c r="A1940">
        <v>3973</v>
      </c>
      <c r="B1940" t="s">
        <v>6897</v>
      </c>
      <c r="C1940" s="1">
        <v>42458</v>
      </c>
      <c r="D1940">
        <f>YEAR(C1940)</f>
        <v>2016</v>
      </c>
      <c r="E1940">
        <f>MONTH(C1940)</f>
        <v>3</v>
      </c>
      <c r="F1940" t="str">
        <f>TEXT(Table1[[#This Row],[Order Date]],"mmm")</f>
        <v>Mar</v>
      </c>
      <c r="G1940" t="str">
        <f>TEXT(Table1[[#This Row],[Order Date]],"ddd")</f>
        <v>Tue</v>
      </c>
      <c r="H1940" s="1">
        <v>42462</v>
      </c>
      <c r="I1940" t="s">
        <v>49</v>
      </c>
      <c r="J1940" t="s">
        <v>458</v>
      </c>
      <c r="K1940" t="s">
        <v>459</v>
      </c>
      <c r="L1940" t="s">
        <v>25</v>
      </c>
      <c r="M1940" t="s">
        <v>26</v>
      </c>
      <c r="N1940" t="s">
        <v>263</v>
      </c>
      <c r="O1940" t="s">
        <v>264</v>
      </c>
      <c r="P1940">
        <v>10009</v>
      </c>
      <c r="Q1940" t="s">
        <v>145</v>
      </c>
      <c r="R1940" t="s">
        <v>3626</v>
      </c>
      <c r="S1940" t="s">
        <v>45</v>
      </c>
      <c r="T1940" t="s">
        <v>89</v>
      </c>
      <c r="U1940" t="s">
        <v>3627</v>
      </c>
      <c r="V1940" s="3">
        <v>13.48</v>
      </c>
      <c r="W1940">
        <v>2</v>
      </c>
      <c r="X1940" s="2">
        <v>0</v>
      </c>
      <c r="Y1940" s="13">
        <v>6.74</v>
      </c>
      <c r="Z1940" s="2">
        <f>Y1940/V1940</f>
        <v>0.5</v>
      </c>
    </row>
    <row r="1941" spans="1:26" x14ac:dyDescent="0.25">
      <c r="A1941">
        <v>3977</v>
      </c>
      <c r="B1941" t="s">
        <v>6898</v>
      </c>
      <c r="C1941" s="1">
        <v>42665</v>
      </c>
      <c r="D1941">
        <f>YEAR(C1941)</f>
        <v>2016</v>
      </c>
      <c r="E1941">
        <f>MONTH(C1941)</f>
        <v>10</v>
      </c>
      <c r="F1941" t="str">
        <f>TEXT(Table1[[#This Row],[Order Date]],"mmm")</f>
        <v>Oct</v>
      </c>
      <c r="G1941" t="str">
        <f>TEXT(Table1[[#This Row],[Order Date]],"ddd")</f>
        <v>Sat</v>
      </c>
      <c r="H1941" s="1">
        <v>42667</v>
      </c>
      <c r="I1941" t="s">
        <v>185</v>
      </c>
      <c r="J1941" t="s">
        <v>4249</v>
      </c>
      <c r="K1941" t="s">
        <v>4250</v>
      </c>
      <c r="L1941" t="s">
        <v>25</v>
      </c>
      <c r="M1941" t="s">
        <v>26</v>
      </c>
      <c r="N1941" t="s">
        <v>1448</v>
      </c>
      <c r="O1941" t="s">
        <v>312</v>
      </c>
      <c r="P1941">
        <v>23223</v>
      </c>
      <c r="Q1941" t="s">
        <v>29</v>
      </c>
      <c r="R1941" t="s">
        <v>6899</v>
      </c>
      <c r="S1941" t="s">
        <v>31</v>
      </c>
      <c r="T1941" t="s">
        <v>64</v>
      </c>
      <c r="U1941" t="s">
        <v>6900</v>
      </c>
      <c r="V1941" s="3">
        <v>39.92</v>
      </c>
      <c r="W1941">
        <v>4</v>
      </c>
      <c r="X1941" s="2">
        <v>0</v>
      </c>
      <c r="Y1941" s="13">
        <v>11.1776</v>
      </c>
      <c r="Z1941" s="2">
        <f>Y1941/V1941</f>
        <v>0.27999999999999997</v>
      </c>
    </row>
    <row r="1942" spans="1:26" x14ac:dyDescent="0.25">
      <c r="A1942">
        <v>3978</v>
      </c>
      <c r="B1942" t="s">
        <v>6901</v>
      </c>
      <c r="C1942" s="1">
        <v>43010</v>
      </c>
      <c r="D1942">
        <f>YEAR(C1942)</f>
        <v>2017</v>
      </c>
      <c r="E1942">
        <f>MONTH(C1942)</f>
        <v>10</v>
      </c>
      <c r="F1942" t="str">
        <f>TEXT(Table1[[#This Row],[Order Date]],"mmm")</f>
        <v>Oct</v>
      </c>
      <c r="G1942" t="str">
        <f>TEXT(Table1[[#This Row],[Order Date]],"ddd")</f>
        <v>Mon</v>
      </c>
      <c r="H1942" s="1">
        <v>43015</v>
      </c>
      <c r="I1942" t="s">
        <v>49</v>
      </c>
      <c r="J1942" t="s">
        <v>3580</v>
      </c>
      <c r="K1942" t="s">
        <v>3581</v>
      </c>
      <c r="L1942" t="s">
        <v>101</v>
      </c>
      <c r="M1942" t="s">
        <v>26</v>
      </c>
      <c r="N1942" t="s">
        <v>94</v>
      </c>
      <c r="O1942" t="s">
        <v>95</v>
      </c>
      <c r="P1942">
        <v>98105</v>
      </c>
      <c r="Q1942" t="s">
        <v>43</v>
      </c>
      <c r="R1942" t="s">
        <v>555</v>
      </c>
      <c r="S1942" t="s">
        <v>45</v>
      </c>
      <c r="T1942" t="s">
        <v>266</v>
      </c>
      <c r="U1942" t="s">
        <v>556</v>
      </c>
      <c r="V1942" s="3">
        <v>8.94</v>
      </c>
      <c r="W1942">
        <v>3</v>
      </c>
      <c r="X1942" s="2">
        <v>0</v>
      </c>
      <c r="Y1942" s="13">
        <v>4.1124000000000001</v>
      </c>
      <c r="Z1942" s="2">
        <f>Y1942/V1942</f>
        <v>0.46</v>
      </c>
    </row>
    <row r="1943" spans="1:26" x14ac:dyDescent="0.25">
      <c r="A1943">
        <v>3980</v>
      </c>
      <c r="B1943" t="s">
        <v>6902</v>
      </c>
      <c r="C1943" s="1">
        <v>41996</v>
      </c>
      <c r="D1943">
        <f>YEAR(C1943)</f>
        <v>2014</v>
      </c>
      <c r="E1943">
        <f>MONTH(C1943)</f>
        <v>12</v>
      </c>
      <c r="F1943" t="str">
        <f>TEXT(Table1[[#This Row],[Order Date]],"mmm")</f>
        <v>Dec</v>
      </c>
      <c r="G1943" t="str">
        <f>TEXT(Table1[[#This Row],[Order Date]],"ddd")</f>
        <v>Tue</v>
      </c>
      <c r="H1943" s="1">
        <v>42000</v>
      </c>
      <c r="I1943" t="s">
        <v>49</v>
      </c>
      <c r="J1943" t="s">
        <v>2134</v>
      </c>
      <c r="K1943" t="s">
        <v>2135</v>
      </c>
      <c r="L1943" t="s">
        <v>40</v>
      </c>
      <c r="M1943" t="s">
        <v>26</v>
      </c>
      <c r="N1943" t="s">
        <v>263</v>
      </c>
      <c r="O1943" t="s">
        <v>264</v>
      </c>
      <c r="P1943">
        <v>10024</v>
      </c>
      <c r="Q1943" t="s">
        <v>145</v>
      </c>
      <c r="R1943" t="s">
        <v>3713</v>
      </c>
      <c r="S1943" t="s">
        <v>31</v>
      </c>
      <c r="T1943" t="s">
        <v>55</v>
      </c>
      <c r="U1943" t="s">
        <v>3714</v>
      </c>
      <c r="V1943" s="3">
        <v>53.316000000000003</v>
      </c>
      <c r="W1943">
        <v>2</v>
      </c>
      <c r="X1943" s="2">
        <v>0.4</v>
      </c>
      <c r="Y1943" s="13">
        <v>-19.549199999999999</v>
      </c>
      <c r="Z1943" s="2">
        <f>Y1943/V1943</f>
        <v>-0.36666666666666664</v>
      </c>
    </row>
    <row r="1944" spans="1:26" x14ac:dyDescent="0.25">
      <c r="A1944">
        <v>3982</v>
      </c>
      <c r="B1944" t="s">
        <v>6903</v>
      </c>
      <c r="C1944" s="1">
        <v>43084</v>
      </c>
      <c r="D1944">
        <f>YEAR(C1944)</f>
        <v>2017</v>
      </c>
      <c r="E1944">
        <f>MONTH(C1944)</f>
        <v>12</v>
      </c>
      <c r="F1944" t="str">
        <f>TEXT(Table1[[#This Row],[Order Date]],"mmm")</f>
        <v>Dec</v>
      </c>
      <c r="G1944" t="str">
        <f>TEXT(Table1[[#This Row],[Order Date]],"ddd")</f>
        <v>Fri</v>
      </c>
      <c r="H1944" s="1">
        <v>43089</v>
      </c>
      <c r="I1944" t="s">
        <v>49</v>
      </c>
      <c r="J1944" t="s">
        <v>3950</v>
      </c>
      <c r="K1944" t="s">
        <v>3951</v>
      </c>
      <c r="L1944" t="s">
        <v>101</v>
      </c>
      <c r="M1944" t="s">
        <v>26</v>
      </c>
      <c r="N1944" t="s">
        <v>94</v>
      </c>
      <c r="O1944" t="s">
        <v>95</v>
      </c>
      <c r="P1944">
        <v>98115</v>
      </c>
      <c r="Q1944" t="s">
        <v>43</v>
      </c>
      <c r="R1944" t="s">
        <v>2144</v>
      </c>
      <c r="S1944" t="s">
        <v>31</v>
      </c>
      <c r="T1944" t="s">
        <v>64</v>
      </c>
      <c r="U1944" t="s">
        <v>2145</v>
      </c>
      <c r="V1944" s="3">
        <v>22.77</v>
      </c>
      <c r="W1944">
        <v>3</v>
      </c>
      <c r="X1944" s="2">
        <v>0</v>
      </c>
      <c r="Y1944" s="13">
        <v>9.7911000000000001</v>
      </c>
      <c r="Z1944" s="2">
        <f>Y1944/V1944</f>
        <v>0.43</v>
      </c>
    </row>
    <row r="1945" spans="1:26" x14ac:dyDescent="0.25">
      <c r="A1945">
        <v>3983</v>
      </c>
      <c r="B1945" t="s">
        <v>6904</v>
      </c>
      <c r="C1945" s="1">
        <v>42558</v>
      </c>
      <c r="D1945">
        <f>YEAR(C1945)</f>
        <v>2016</v>
      </c>
      <c r="E1945">
        <f>MONTH(C1945)</f>
        <v>7</v>
      </c>
      <c r="F1945" t="str">
        <f>TEXT(Table1[[#This Row],[Order Date]],"mmm")</f>
        <v>Jul</v>
      </c>
      <c r="G1945" t="str">
        <f>TEXT(Table1[[#This Row],[Order Date]],"ddd")</f>
        <v>Thu</v>
      </c>
      <c r="H1945" s="1">
        <v>42560</v>
      </c>
      <c r="I1945" t="s">
        <v>22</v>
      </c>
      <c r="J1945" t="s">
        <v>5885</v>
      </c>
      <c r="K1945" t="s">
        <v>5886</v>
      </c>
      <c r="L1945" t="s">
        <v>25</v>
      </c>
      <c r="M1945" t="s">
        <v>26</v>
      </c>
      <c r="N1945" t="s">
        <v>41</v>
      </c>
      <c r="O1945" t="s">
        <v>42</v>
      </c>
      <c r="P1945">
        <v>90045</v>
      </c>
      <c r="Q1945" t="s">
        <v>43</v>
      </c>
      <c r="R1945" t="s">
        <v>258</v>
      </c>
      <c r="S1945" t="s">
        <v>31</v>
      </c>
      <c r="T1945" t="s">
        <v>35</v>
      </c>
      <c r="U1945" t="s">
        <v>259</v>
      </c>
      <c r="V1945" s="3">
        <v>287.96800000000002</v>
      </c>
      <c r="W1945">
        <v>4</v>
      </c>
      <c r="X1945" s="2">
        <v>0.2</v>
      </c>
      <c r="Y1945" s="13">
        <v>-3.5996000000000001</v>
      </c>
      <c r="Z1945" s="2">
        <f>Y1945/V1945</f>
        <v>-1.2499999999999999E-2</v>
      </c>
    </row>
    <row r="1946" spans="1:26" x14ac:dyDescent="0.25">
      <c r="A1946">
        <v>3986</v>
      </c>
      <c r="B1946" t="s">
        <v>6905</v>
      </c>
      <c r="C1946" s="1">
        <v>42477</v>
      </c>
      <c r="D1946">
        <f>YEAR(C1946)</f>
        <v>2016</v>
      </c>
      <c r="E1946">
        <f>MONTH(C1946)</f>
        <v>4</v>
      </c>
      <c r="F1946" t="str">
        <f>TEXT(Table1[[#This Row],[Order Date]],"mmm")</f>
        <v>Apr</v>
      </c>
      <c r="G1946" t="str">
        <f>TEXT(Table1[[#This Row],[Order Date]],"ddd")</f>
        <v>Sun</v>
      </c>
      <c r="H1946" s="1">
        <v>42481</v>
      </c>
      <c r="I1946" t="s">
        <v>49</v>
      </c>
      <c r="J1946" t="s">
        <v>2775</v>
      </c>
      <c r="K1946" t="s">
        <v>2776</v>
      </c>
      <c r="L1946" t="s">
        <v>25</v>
      </c>
      <c r="M1946" t="s">
        <v>26</v>
      </c>
      <c r="N1946" t="s">
        <v>1109</v>
      </c>
      <c r="O1946" t="s">
        <v>42</v>
      </c>
      <c r="P1946">
        <v>90712</v>
      </c>
      <c r="Q1946" t="s">
        <v>43</v>
      </c>
      <c r="R1946" t="s">
        <v>2735</v>
      </c>
      <c r="S1946" t="s">
        <v>31</v>
      </c>
      <c r="T1946" t="s">
        <v>32</v>
      </c>
      <c r="U1946" t="s">
        <v>2736</v>
      </c>
      <c r="V1946" s="3">
        <v>257.49900000000002</v>
      </c>
      <c r="W1946">
        <v>3</v>
      </c>
      <c r="X1946" s="2">
        <v>0.15</v>
      </c>
      <c r="Y1946" s="13">
        <v>24.235199999999999</v>
      </c>
      <c r="Z1946" s="2">
        <f>Y1946/V1946</f>
        <v>9.4117647058823514E-2</v>
      </c>
    </row>
    <row r="1947" spans="1:26" x14ac:dyDescent="0.25">
      <c r="A1947">
        <v>3989</v>
      </c>
      <c r="B1947" t="s">
        <v>6908</v>
      </c>
      <c r="C1947" s="1">
        <v>42477</v>
      </c>
      <c r="D1947">
        <f>YEAR(C1947)</f>
        <v>2016</v>
      </c>
      <c r="E1947">
        <f>MONTH(C1947)</f>
        <v>4</v>
      </c>
      <c r="F1947" t="str">
        <f>TEXT(Table1[[#This Row],[Order Date]],"mmm")</f>
        <v>Apr</v>
      </c>
      <c r="G1947" t="str">
        <f>TEXT(Table1[[#This Row],[Order Date]],"ddd")</f>
        <v>Sun</v>
      </c>
      <c r="H1947" s="1">
        <v>42482</v>
      </c>
      <c r="I1947" t="s">
        <v>49</v>
      </c>
      <c r="J1947" t="s">
        <v>6909</v>
      </c>
      <c r="K1947" t="s">
        <v>6910</v>
      </c>
      <c r="L1947" t="s">
        <v>40</v>
      </c>
      <c r="M1947" t="s">
        <v>26</v>
      </c>
      <c r="N1947" t="s">
        <v>375</v>
      </c>
      <c r="O1947" t="s">
        <v>328</v>
      </c>
      <c r="P1947">
        <v>38401</v>
      </c>
      <c r="Q1947" t="s">
        <v>29</v>
      </c>
      <c r="R1947" t="s">
        <v>6911</v>
      </c>
      <c r="S1947" t="s">
        <v>31</v>
      </c>
      <c r="T1947" t="s">
        <v>64</v>
      </c>
      <c r="U1947" t="s">
        <v>6912</v>
      </c>
      <c r="V1947" s="3">
        <v>79.12</v>
      </c>
      <c r="W1947">
        <v>5</v>
      </c>
      <c r="X1947" s="2">
        <v>0.2</v>
      </c>
      <c r="Y1947" s="13">
        <v>13.846</v>
      </c>
      <c r="Z1947" s="2">
        <f>Y1947/V1947</f>
        <v>0.17499999999999999</v>
      </c>
    </row>
    <row r="1948" spans="1:26" x14ac:dyDescent="0.25">
      <c r="A1948">
        <v>3990</v>
      </c>
      <c r="B1948" t="s">
        <v>6913</v>
      </c>
      <c r="C1948" s="1">
        <v>41968</v>
      </c>
      <c r="D1948">
        <f>YEAR(C1948)</f>
        <v>2014</v>
      </c>
      <c r="E1948">
        <f>MONTH(C1948)</f>
        <v>11</v>
      </c>
      <c r="F1948" t="str">
        <f>TEXT(Table1[[#This Row],[Order Date]],"mmm")</f>
        <v>Nov</v>
      </c>
      <c r="G1948" t="str">
        <f>TEXT(Table1[[#This Row],[Order Date]],"ddd")</f>
        <v>Tue</v>
      </c>
      <c r="H1948" s="1">
        <v>41970</v>
      </c>
      <c r="I1948" t="s">
        <v>22</v>
      </c>
      <c r="J1948" t="s">
        <v>3928</v>
      </c>
      <c r="K1948" t="s">
        <v>3929</v>
      </c>
      <c r="L1948" t="s">
        <v>25</v>
      </c>
      <c r="M1948" t="s">
        <v>26</v>
      </c>
      <c r="N1948" t="s">
        <v>6914</v>
      </c>
      <c r="O1948" t="s">
        <v>1386</v>
      </c>
      <c r="P1948">
        <v>2895</v>
      </c>
      <c r="Q1948" t="s">
        <v>145</v>
      </c>
      <c r="R1948" t="s">
        <v>2876</v>
      </c>
      <c r="S1948" t="s">
        <v>31</v>
      </c>
      <c r="T1948" t="s">
        <v>64</v>
      </c>
      <c r="U1948" t="s">
        <v>2877</v>
      </c>
      <c r="V1948" s="3">
        <v>52.96</v>
      </c>
      <c r="W1948">
        <v>2</v>
      </c>
      <c r="X1948" s="2">
        <v>0</v>
      </c>
      <c r="Y1948" s="13">
        <v>20.1248</v>
      </c>
      <c r="Z1948" s="2">
        <f>Y1948/V1948</f>
        <v>0.38</v>
      </c>
    </row>
    <row r="1949" spans="1:26" x14ac:dyDescent="0.25">
      <c r="A1949">
        <v>3991</v>
      </c>
      <c r="B1949" t="s">
        <v>6915</v>
      </c>
      <c r="C1949" s="1">
        <v>41946</v>
      </c>
      <c r="D1949">
        <f>YEAR(C1949)</f>
        <v>2014</v>
      </c>
      <c r="E1949">
        <f>MONTH(C1949)</f>
        <v>11</v>
      </c>
      <c r="F1949" t="str">
        <f>TEXT(Table1[[#This Row],[Order Date]],"mmm")</f>
        <v>Nov</v>
      </c>
      <c r="G1949" t="str">
        <f>TEXT(Table1[[#This Row],[Order Date]],"ddd")</f>
        <v>Mon</v>
      </c>
      <c r="H1949" s="1">
        <v>41951</v>
      </c>
      <c r="I1949" t="s">
        <v>49</v>
      </c>
      <c r="J1949" t="s">
        <v>3886</v>
      </c>
      <c r="K1949" t="s">
        <v>3887</v>
      </c>
      <c r="L1949" t="s">
        <v>25</v>
      </c>
      <c r="M1949" t="s">
        <v>26</v>
      </c>
      <c r="N1949" t="s">
        <v>2434</v>
      </c>
      <c r="O1949" t="s">
        <v>144</v>
      </c>
      <c r="P1949">
        <v>17602</v>
      </c>
      <c r="Q1949" t="s">
        <v>145</v>
      </c>
      <c r="R1949" t="s">
        <v>5736</v>
      </c>
      <c r="S1949" t="s">
        <v>45</v>
      </c>
      <c r="T1949" t="s">
        <v>572</v>
      </c>
      <c r="U1949" t="s">
        <v>5737</v>
      </c>
      <c r="V1949" s="3">
        <v>286.34399999999999</v>
      </c>
      <c r="W1949">
        <v>3</v>
      </c>
      <c r="X1949" s="2">
        <v>0.2</v>
      </c>
      <c r="Y1949" s="13">
        <v>-64.427400000000006</v>
      </c>
      <c r="Z1949" s="2">
        <f>Y1949/V1949</f>
        <v>-0.22500000000000003</v>
      </c>
    </row>
    <row r="1950" spans="1:26" x14ac:dyDescent="0.25">
      <c r="A1950">
        <v>3992</v>
      </c>
      <c r="B1950" t="s">
        <v>6916</v>
      </c>
      <c r="C1950" s="1">
        <v>42125</v>
      </c>
      <c r="D1950">
        <f>YEAR(C1950)</f>
        <v>2015</v>
      </c>
      <c r="E1950">
        <f>MONTH(C1950)</f>
        <v>5</v>
      </c>
      <c r="F1950" t="str">
        <f>TEXT(Table1[[#This Row],[Order Date]],"mmm")</f>
        <v>May</v>
      </c>
      <c r="G1950" t="str">
        <f>TEXT(Table1[[#This Row],[Order Date]],"ddd")</f>
        <v>Fri</v>
      </c>
      <c r="H1950" s="1">
        <v>42129</v>
      </c>
      <c r="I1950" t="s">
        <v>49</v>
      </c>
      <c r="J1950" t="s">
        <v>903</v>
      </c>
      <c r="K1950" t="s">
        <v>904</v>
      </c>
      <c r="L1950" t="s">
        <v>40</v>
      </c>
      <c r="M1950" t="s">
        <v>26</v>
      </c>
      <c r="N1950" t="s">
        <v>893</v>
      </c>
      <c r="O1950" t="s">
        <v>53</v>
      </c>
      <c r="P1950">
        <v>33614</v>
      </c>
      <c r="Q1950" t="s">
        <v>29</v>
      </c>
      <c r="R1950" t="s">
        <v>2876</v>
      </c>
      <c r="S1950" t="s">
        <v>31</v>
      </c>
      <c r="T1950" t="s">
        <v>64</v>
      </c>
      <c r="U1950" t="s">
        <v>2877</v>
      </c>
      <c r="V1950" s="3">
        <v>63.552</v>
      </c>
      <c r="W1950">
        <v>3</v>
      </c>
      <c r="X1950" s="2">
        <v>0.2</v>
      </c>
      <c r="Y1950" s="13">
        <v>14.299200000000001</v>
      </c>
      <c r="Z1950" s="2">
        <f>Y1950/V1950</f>
        <v>0.22500000000000001</v>
      </c>
    </row>
    <row r="1951" spans="1:26" x14ac:dyDescent="0.25">
      <c r="A1951">
        <v>3995</v>
      </c>
      <c r="B1951" t="s">
        <v>6917</v>
      </c>
      <c r="C1951" s="1">
        <v>42071</v>
      </c>
      <c r="D1951">
        <f>YEAR(C1951)</f>
        <v>2015</v>
      </c>
      <c r="E1951">
        <f>MONTH(C1951)</f>
        <v>3</v>
      </c>
      <c r="F1951" t="str">
        <f>TEXT(Table1[[#This Row],[Order Date]],"mmm")</f>
        <v>Mar</v>
      </c>
      <c r="G1951" t="str">
        <f>TEXT(Table1[[#This Row],[Order Date]],"ddd")</f>
        <v>Sun</v>
      </c>
      <c r="H1951" s="1">
        <v>42075</v>
      </c>
      <c r="I1951" t="s">
        <v>49</v>
      </c>
      <c r="J1951" t="s">
        <v>6918</v>
      </c>
      <c r="K1951" t="s">
        <v>6919</v>
      </c>
      <c r="L1951" t="s">
        <v>25</v>
      </c>
      <c r="M1951" t="s">
        <v>26</v>
      </c>
      <c r="N1951" t="s">
        <v>4403</v>
      </c>
      <c r="O1951" t="s">
        <v>113</v>
      </c>
      <c r="P1951">
        <v>53142</v>
      </c>
      <c r="Q1951" t="s">
        <v>104</v>
      </c>
      <c r="R1951" t="s">
        <v>6369</v>
      </c>
      <c r="S1951" t="s">
        <v>31</v>
      </c>
      <c r="T1951" t="s">
        <v>32</v>
      </c>
      <c r="U1951" t="s">
        <v>6370</v>
      </c>
      <c r="V1951" s="3">
        <v>512.94000000000005</v>
      </c>
      <c r="W1951">
        <v>3</v>
      </c>
      <c r="X1951" s="2">
        <v>0</v>
      </c>
      <c r="Y1951" s="13">
        <v>97.458600000000004</v>
      </c>
      <c r="Z1951" s="2">
        <f>Y1951/V1951</f>
        <v>0.18999999999999997</v>
      </c>
    </row>
    <row r="1952" spans="1:26" x14ac:dyDescent="0.25">
      <c r="A1952">
        <v>4000</v>
      </c>
      <c r="B1952" t="s">
        <v>6920</v>
      </c>
      <c r="C1952" s="1">
        <v>42202</v>
      </c>
      <c r="D1952">
        <f>YEAR(C1952)</f>
        <v>2015</v>
      </c>
      <c r="E1952">
        <f>MONTH(C1952)</f>
        <v>7</v>
      </c>
      <c r="F1952" t="str">
        <f>TEXT(Table1[[#This Row],[Order Date]],"mmm")</f>
        <v>Jul</v>
      </c>
      <c r="G1952" t="str">
        <f>TEXT(Table1[[#This Row],[Order Date]],"ddd")</f>
        <v>Fri</v>
      </c>
      <c r="H1952" s="1">
        <v>42205</v>
      </c>
      <c r="I1952" t="s">
        <v>22</v>
      </c>
      <c r="J1952" t="s">
        <v>1460</v>
      </c>
      <c r="K1952" t="s">
        <v>1461</v>
      </c>
      <c r="L1952" t="s">
        <v>40</v>
      </c>
      <c r="M1952" t="s">
        <v>26</v>
      </c>
      <c r="N1952" t="s">
        <v>6652</v>
      </c>
      <c r="O1952" t="s">
        <v>53</v>
      </c>
      <c r="P1952">
        <v>34952</v>
      </c>
      <c r="Q1952" t="s">
        <v>29</v>
      </c>
      <c r="R1952" t="s">
        <v>1066</v>
      </c>
      <c r="S1952" t="s">
        <v>31</v>
      </c>
      <c r="T1952" t="s">
        <v>32</v>
      </c>
      <c r="U1952" t="s">
        <v>1067</v>
      </c>
      <c r="V1952" s="3">
        <v>231.92</v>
      </c>
      <c r="W1952">
        <v>5</v>
      </c>
      <c r="X1952" s="2">
        <v>0.2</v>
      </c>
      <c r="Y1952" s="13">
        <v>5.798</v>
      </c>
      <c r="Z1952" s="2">
        <f>Y1952/V1952</f>
        <v>2.5000000000000001E-2</v>
      </c>
    </row>
    <row r="1953" spans="1:26" x14ac:dyDescent="0.25">
      <c r="A1953">
        <v>4001</v>
      </c>
      <c r="B1953" t="s">
        <v>6921</v>
      </c>
      <c r="C1953" s="1">
        <v>41923</v>
      </c>
      <c r="D1953">
        <f>YEAR(C1953)</f>
        <v>2014</v>
      </c>
      <c r="E1953">
        <f>MONTH(C1953)</f>
        <v>10</v>
      </c>
      <c r="F1953" t="str">
        <f>TEXT(Table1[[#This Row],[Order Date]],"mmm")</f>
        <v>Oct</v>
      </c>
      <c r="G1953" t="str">
        <f>TEXT(Table1[[#This Row],[Order Date]],"ddd")</f>
        <v>Sat</v>
      </c>
      <c r="H1953" s="1">
        <v>41928</v>
      </c>
      <c r="I1953" t="s">
        <v>49</v>
      </c>
      <c r="J1953" t="s">
        <v>5770</v>
      </c>
      <c r="K1953" t="s">
        <v>5771</v>
      </c>
      <c r="L1953" t="s">
        <v>101</v>
      </c>
      <c r="M1953" t="s">
        <v>26</v>
      </c>
      <c r="N1953" t="s">
        <v>94</v>
      </c>
      <c r="O1953" t="s">
        <v>95</v>
      </c>
      <c r="P1953">
        <v>98115</v>
      </c>
      <c r="Q1953" t="s">
        <v>43</v>
      </c>
      <c r="R1953" t="s">
        <v>4438</v>
      </c>
      <c r="S1953" t="s">
        <v>31</v>
      </c>
      <c r="T1953" t="s">
        <v>64</v>
      </c>
      <c r="U1953" t="s">
        <v>4439</v>
      </c>
      <c r="V1953" s="3">
        <v>63.47</v>
      </c>
      <c r="W1953">
        <v>11</v>
      </c>
      <c r="X1953" s="2">
        <v>0</v>
      </c>
      <c r="Y1953" s="13">
        <v>19.041</v>
      </c>
      <c r="Z1953" s="2">
        <f>Y1953/V1953</f>
        <v>0.3</v>
      </c>
    </row>
    <row r="1954" spans="1:26" x14ac:dyDescent="0.25">
      <c r="A1954">
        <v>4003</v>
      </c>
      <c r="B1954" t="s">
        <v>6924</v>
      </c>
      <c r="C1954" s="1">
        <v>42432</v>
      </c>
      <c r="D1954">
        <f>YEAR(C1954)</f>
        <v>2016</v>
      </c>
      <c r="E1954">
        <f>MONTH(C1954)</f>
        <v>3</v>
      </c>
      <c r="F1954" t="str">
        <f>TEXT(Table1[[#This Row],[Order Date]],"mmm")</f>
        <v>Mar</v>
      </c>
      <c r="G1954" t="str">
        <f>TEXT(Table1[[#This Row],[Order Date]],"ddd")</f>
        <v>Thu</v>
      </c>
      <c r="H1954" s="1">
        <v>42437</v>
      </c>
      <c r="I1954" t="s">
        <v>49</v>
      </c>
      <c r="J1954" t="s">
        <v>3440</v>
      </c>
      <c r="K1954" t="s">
        <v>3441</v>
      </c>
      <c r="L1954" t="s">
        <v>25</v>
      </c>
      <c r="M1954" t="s">
        <v>26</v>
      </c>
      <c r="N1954" t="s">
        <v>671</v>
      </c>
      <c r="O1954" t="s">
        <v>103</v>
      </c>
      <c r="P1954">
        <v>78207</v>
      </c>
      <c r="Q1954" t="s">
        <v>104</v>
      </c>
      <c r="R1954" t="s">
        <v>1313</v>
      </c>
      <c r="S1954" t="s">
        <v>31</v>
      </c>
      <c r="T1954" t="s">
        <v>55</v>
      </c>
      <c r="U1954" t="s">
        <v>1314</v>
      </c>
      <c r="V1954" s="3">
        <v>637.89599999999996</v>
      </c>
      <c r="W1954">
        <v>3</v>
      </c>
      <c r="X1954" s="2">
        <v>0.3</v>
      </c>
      <c r="Y1954" s="13">
        <v>-127.5792</v>
      </c>
      <c r="Z1954" s="2">
        <f>Y1954/V1954</f>
        <v>-0.2</v>
      </c>
    </row>
    <row r="1955" spans="1:26" x14ac:dyDescent="0.25">
      <c r="A1955">
        <v>4006</v>
      </c>
      <c r="B1955" t="s">
        <v>6925</v>
      </c>
      <c r="C1955" s="1">
        <v>42348</v>
      </c>
      <c r="D1955">
        <f>YEAR(C1955)</f>
        <v>2015</v>
      </c>
      <c r="E1955">
        <f>MONTH(C1955)</f>
        <v>12</v>
      </c>
      <c r="F1955" t="str">
        <f>TEXT(Table1[[#This Row],[Order Date]],"mmm")</f>
        <v>Dec</v>
      </c>
      <c r="G1955" t="str">
        <f>TEXT(Table1[[#This Row],[Order Date]],"ddd")</f>
        <v>Thu</v>
      </c>
      <c r="H1955" s="1">
        <v>42354</v>
      </c>
      <c r="I1955" t="s">
        <v>49</v>
      </c>
      <c r="J1955" t="s">
        <v>6926</v>
      </c>
      <c r="K1955" t="s">
        <v>6927</v>
      </c>
      <c r="L1955" t="s">
        <v>25</v>
      </c>
      <c r="M1955" t="s">
        <v>26</v>
      </c>
      <c r="N1955" t="s">
        <v>3188</v>
      </c>
      <c r="O1955" t="s">
        <v>1258</v>
      </c>
      <c r="P1955">
        <v>30076</v>
      </c>
      <c r="Q1955" t="s">
        <v>29</v>
      </c>
      <c r="R1955" t="s">
        <v>5283</v>
      </c>
      <c r="S1955" t="s">
        <v>45</v>
      </c>
      <c r="T1955" t="s">
        <v>67</v>
      </c>
      <c r="U1955" t="s">
        <v>2973</v>
      </c>
      <c r="V1955" s="3">
        <v>1.78</v>
      </c>
      <c r="W1955">
        <v>1</v>
      </c>
      <c r="X1955" s="2">
        <v>0</v>
      </c>
      <c r="Y1955" s="13">
        <v>0.49840000000000001</v>
      </c>
      <c r="Z1955" s="2">
        <f>Y1955/V1955</f>
        <v>0.28000000000000003</v>
      </c>
    </row>
    <row r="1956" spans="1:26" x14ac:dyDescent="0.25">
      <c r="A1956">
        <v>4009</v>
      </c>
      <c r="B1956" t="s">
        <v>6930</v>
      </c>
      <c r="C1956" s="1">
        <v>42356</v>
      </c>
      <c r="D1956">
        <f>YEAR(C1956)</f>
        <v>2015</v>
      </c>
      <c r="E1956">
        <f>MONTH(C1956)</f>
        <v>12</v>
      </c>
      <c r="F1956" t="str">
        <f>TEXT(Table1[[#This Row],[Order Date]],"mmm")</f>
        <v>Dec</v>
      </c>
      <c r="G1956" t="str">
        <f>TEXT(Table1[[#This Row],[Order Date]],"ddd")</f>
        <v>Fri</v>
      </c>
      <c r="H1956" s="1">
        <v>42360</v>
      </c>
      <c r="I1956" t="s">
        <v>49</v>
      </c>
      <c r="J1956" t="s">
        <v>1277</v>
      </c>
      <c r="K1956" t="s">
        <v>1278</v>
      </c>
      <c r="L1956" t="s">
        <v>40</v>
      </c>
      <c r="M1956" t="s">
        <v>26</v>
      </c>
      <c r="N1956" t="s">
        <v>1456</v>
      </c>
      <c r="O1956" t="s">
        <v>450</v>
      </c>
      <c r="P1956">
        <v>80027</v>
      </c>
      <c r="Q1956" t="s">
        <v>43</v>
      </c>
      <c r="R1956" t="s">
        <v>3849</v>
      </c>
      <c r="S1956" t="s">
        <v>45</v>
      </c>
      <c r="T1956" t="s">
        <v>67</v>
      </c>
      <c r="U1956" t="s">
        <v>3850</v>
      </c>
      <c r="V1956" s="3">
        <v>6.8479999999999999</v>
      </c>
      <c r="W1956">
        <v>2</v>
      </c>
      <c r="X1956" s="2">
        <v>0.2</v>
      </c>
      <c r="Y1956" s="13">
        <v>0.59919999999999995</v>
      </c>
      <c r="Z1956" s="2">
        <f>Y1956/V1956</f>
        <v>8.7499999999999994E-2</v>
      </c>
    </row>
    <row r="1957" spans="1:26" x14ac:dyDescent="0.25">
      <c r="A1957">
        <v>4010</v>
      </c>
      <c r="B1957" t="s">
        <v>6931</v>
      </c>
      <c r="C1957" s="1">
        <v>42736</v>
      </c>
      <c r="D1957">
        <f>YEAR(C1957)</f>
        <v>2017</v>
      </c>
      <c r="E1957">
        <f>MONTH(C1957)</f>
        <v>1</v>
      </c>
      <c r="F1957" t="str">
        <f>TEXT(Table1[[#This Row],[Order Date]],"mmm")</f>
        <v>Jan</v>
      </c>
      <c r="G1957" t="str">
        <f>TEXT(Table1[[#This Row],[Order Date]],"ddd")</f>
        <v>Sun</v>
      </c>
      <c r="H1957" s="1">
        <v>42740</v>
      </c>
      <c r="I1957" t="s">
        <v>49</v>
      </c>
      <c r="J1957" t="s">
        <v>512</v>
      </c>
      <c r="K1957" t="s">
        <v>513</v>
      </c>
      <c r="L1957" t="s">
        <v>25</v>
      </c>
      <c r="M1957" t="s">
        <v>26</v>
      </c>
      <c r="N1957" t="s">
        <v>41</v>
      </c>
      <c r="O1957" t="s">
        <v>42</v>
      </c>
      <c r="P1957">
        <v>90036</v>
      </c>
      <c r="Q1957" t="s">
        <v>43</v>
      </c>
      <c r="R1957" t="s">
        <v>6932</v>
      </c>
      <c r="S1957" t="s">
        <v>31</v>
      </c>
      <c r="T1957" t="s">
        <v>64</v>
      </c>
      <c r="U1957" t="s">
        <v>6933</v>
      </c>
      <c r="V1957" s="3">
        <v>474.43</v>
      </c>
      <c r="W1957">
        <v>11</v>
      </c>
      <c r="X1957" s="2">
        <v>0</v>
      </c>
      <c r="Y1957" s="13">
        <v>199.26060000000001</v>
      </c>
      <c r="Z1957" s="2">
        <f>Y1957/V1957</f>
        <v>0.42000000000000004</v>
      </c>
    </row>
    <row r="1958" spans="1:26" x14ac:dyDescent="0.25">
      <c r="A1958">
        <v>4011</v>
      </c>
      <c r="B1958" t="s">
        <v>6934</v>
      </c>
      <c r="C1958" s="1">
        <v>43060</v>
      </c>
      <c r="D1958">
        <f>YEAR(C1958)</f>
        <v>2017</v>
      </c>
      <c r="E1958">
        <f>MONTH(C1958)</f>
        <v>11</v>
      </c>
      <c r="F1958" t="str">
        <f>TEXT(Table1[[#This Row],[Order Date]],"mmm")</f>
        <v>Nov</v>
      </c>
      <c r="G1958" t="str">
        <f>TEXT(Table1[[#This Row],[Order Date]],"ddd")</f>
        <v>Tue</v>
      </c>
      <c r="H1958" s="1">
        <v>43063</v>
      </c>
      <c r="I1958" t="s">
        <v>185</v>
      </c>
      <c r="J1958" t="s">
        <v>6261</v>
      </c>
      <c r="K1958" t="s">
        <v>6262</v>
      </c>
      <c r="L1958" t="s">
        <v>25</v>
      </c>
      <c r="M1958" t="s">
        <v>26</v>
      </c>
      <c r="N1958" t="s">
        <v>143</v>
      </c>
      <c r="O1958" t="s">
        <v>144</v>
      </c>
      <c r="P1958">
        <v>19143</v>
      </c>
      <c r="Q1958" t="s">
        <v>145</v>
      </c>
      <c r="R1958" t="s">
        <v>1995</v>
      </c>
      <c r="S1958" t="s">
        <v>45</v>
      </c>
      <c r="T1958" t="s">
        <v>89</v>
      </c>
      <c r="U1958" t="s">
        <v>1996</v>
      </c>
      <c r="V1958" s="3">
        <v>8.4480000000000004</v>
      </c>
      <c r="W1958">
        <v>2</v>
      </c>
      <c r="X1958" s="2">
        <v>0.2</v>
      </c>
      <c r="Y1958" s="13">
        <v>2.64</v>
      </c>
      <c r="Z1958" s="2">
        <f>Y1958/V1958</f>
        <v>0.3125</v>
      </c>
    </row>
    <row r="1959" spans="1:26" x14ac:dyDescent="0.25">
      <c r="A1959">
        <v>4013</v>
      </c>
      <c r="B1959" t="s">
        <v>6935</v>
      </c>
      <c r="C1959" s="1">
        <v>42360</v>
      </c>
      <c r="D1959">
        <f>YEAR(C1959)</f>
        <v>2015</v>
      </c>
      <c r="E1959">
        <f>MONTH(C1959)</f>
        <v>12</v>
      </c>
      <c r="F1959" t="str">
        <f>TEXT(Table1[[#This Row],[Order Date]],"mmm")</f>
        <v>Dec</v>
      </c>
      <c r="G1959" t="str">
        <f>TEXT(Table1[[#This Row],[Order Date]],"ddd")</f>
        <v>Tue</v>
      </c>
      <c r="H1959" s="1">
        <v>42365</v>
      </c>
      <c r="I1959" t="s">
        <v>49</v>
      </c>
      <c r="J1959" t="s">
        <v>3744</v>
      </c>
      <c r="K1959" t="s">
        <v>3745</v>
      </c>
      <c r="L1959" t="s">
        <v>101</v>
      </c>
      <c r="M1959" t="s">
        <v>26</v>
      </c>
      <c r="N1959" t="s">
        <v>6936</v>
      </c>
      <c r="O1959" t="s">
        <v>113</v>
      </c>
      <c r="P1959">
        <v>54880</v>
      </c>
      <c r="Q1959" t="s">
        <v>104</v>
      </c>
      <c r="R1959" t="s">
        <v>3015</v>
      </c>
      <c r="S1959" t="s">
        <v>45</v>
      </c>
      <c r="T1959" t="s">
        <v>67</v>
      </c>
      <c r="U1959" t="s">
        <v>3016</v>
      </c>
      <c r="V1959" s="3">
        <v>17.12</v>
      </c>
      <c r="W1959">
        <v>4</v>
      </c>
      <c r="X1959" s="2">
        <v>0</v>
      </c>
      <c r="Y1959" s="13">
        <v>4.9648000000000003</v>
      </c>
      <c r="Z1959" s="2">
        <f>Y1959/V1959</f>
        <v>0.28999999999999998</v>
      </c>
    </row>
    <row r="1960" spans="1:26" x14ac:dyDescent="0.25">
      <c r="A1960">
        <v>4014</v>
      </c>
      <c r="B1960" t="s">
        <v>6937</v>
      </c>
      <c r="C1960" s="1">
        <v>42239</v>
      </c>
      <c r="D1960">
        <f>YEAR(C1960)</f>
        <v>2015</v>
      </c>
      <c r="E1960">
        <f>MONTH(C1960)</f>
        <v>8</v>
      </c>
      <c r="F1960" t="str">
        <f>TEXT(Table1[[#This Row],[Order Date]],"mmm")</f>
        <v>Aug</v>
      </c>
      <c r="G1960" t="str">
        <f>TEXT(Table1[[#This Row],[Order Date]],"ddd")</f>
        <v>Sun</v>
      </c>
      <c r="H1960" s="1">
        <v>42244</v>
      </c>
      <c r="I1960" t="s">
        <v>49</v>
      </c>
      <c r="J1960" t="s">
        <v>5726</v>
      </c>
      <c r="K1960" t="s">
        <v>5727</v>
      </c>
      <c r="L1960" t="s">
        <v>25</v>
      </c>
      <c r="M1960" t="s">
        <v>26</v>
      </c>
      <c r="N1960" t="s">
        <v>1709</v>
      </c>
      <c r="O1960" t="s">
        <v>1258</v>
      </c>
      <c r="P1960">
        <v>30318</v>
      </c>
      <c r="Q1960" t="s">
        <v>29</v>
      </c>
      <c r="R1960" t="s">
        <v>4313</v>
      </c>
      <c r="S1960" t="s">
        <v>45</v>
      </c>
      <c r="T1960" t="s">
        <v>77</v>
      </c>
      <c r="U1960" t="s">
        <v>4314</v>
      </c>
      <c r="V1960" s="3">
        <v>542.94000000000005</v>
      </c>
      <c r="W1960">
        <v>3</v>
      </c>
      <c r="X1960" s="2">
        <v>0</v>
      </c>
      <c r="Y1960" s="13">
        <v>152.0232</v>
      </c>
      <c r="Z1960" s="2">
        <f>Y1960/V1960</f>
        <v>0.27999999999999997</v>
      </c>
    </row>
    <row r="1961" spans="1:26" x14ac:dyDescent="0.25">
      <c r="A1961">
        <v>4021</v>
      </c>
      <c r="B1961" t="s">
        <v>6938</v>
      </c>
      <c r="C1961" s="1">
        <v>41812</v>
      </c>
      <c r="D1961">
        <f>YEAR(C1961)</f>
        <v>2014</v>
      </c>
      <c r="E1961">
        <f>MONTH(C1961)</f>
        <v>6</v>
      </c>
      <c r="F1961" t="str">
        <f>TEXT(Table1[[#This Row],[Order Date]],"mmm")</f>
        <v>Jun</v>
      </c>
      <c r="G1961" t="str">
        <f>TEXT(Table1[[#This Row],[Order Date]],"ddd")</f>
        <v>Sun</v>
      </c>
      <c r="H1961" s="1">
        <v>41817</v>
      </c>
      <c r="I1961" t="s">
        <v>49</v>
      </c>
      <c r="J1961" t="s">
        <v>6939</v>
      </c>
      <c r="K1961" t="s">
        <v>6940</v>
      </c>
      <c r="L1961" t="s">
        <v>25</v>
      </c>
      <c r="M1961" t="s">
        <v>26</v>
      </c>
      <c r="N1961" t="s">
        <v>2215</v>
      </c>
      <c r="O1961" t="s">
        <v>144</v>
      </c>
      <c r="P1961">
        <v>19013</v>
      </c>
      <c r="Q1961" t="s">
        <v>145</v>
      </c>
      <c r="R1961" t="s">
        <v>709</v>
      </c>
      <c r="S1961" t="s">
        <v>31</v>
      </c>
      <c r="T1961" t="s">
        <v>35</v>
      </c>
      <c r="U1961" t="s">
        <v>710</v>
      </c>
      <c r="V1961" s="3">
        <v>170.05799999999999</v>
      </c>
      <c r="W1961">
        <v>3</v>
      </c>
      <c r="X1961" s="2">
        <v>0.3</v>
      </c>
      <c r="Y1961" s="13">
        <v>-4.8587999999999996</v>
      </c>
      <c r="Z1961" s="2">
        <f>Y1961/V1961</f>
        <v>-2.8571428571428571E-2</v>
      </c>
    </row>
    <row r="1962" spans="1:26" x14ac:dyDescent="0.25">
      <c r="A1962">
        <v>4024</v>
      </c>
      <c r="B1962" t="s">
        <v>6941</v>
      </c>
      <c r="C1962" s="1">
        <v>43035</v>
      </c>
      <c r="D1962">
        <f>YEAR(C1962)</f>
        <v>2017</v>
      </c>
      <c r="E1962">
        <f>MONTH(C1962)</f>
        <v>10</v>
      </c>
      <c r="F1962" t="str">
        <f>TEXT(Table1[[#This Row],[Order Date]],"mmm")</f>
        <v>Oct</v>
      </c>
      <c r="G1962" t="str">
        <f>TEXT(Table1[[#This Row],[Order Date]],"ddd")</f>
        <v>Fri</v>
      </c>
      <c r="H1962" s="1">
        <v>43036</v>
      </c>
      <c r="I1962" t="s">
        <v>185</v>
      </c>
      <c r="J1962" t="s">
        <v>6442</v>
      </c>
      <c r="K1962" t="s">
        <v>6443</v>
      </c>
      <c r="L1962" t="s">
        <v>40</v>
      </c>
      <c r="M1962" t="s">
        <v>26</v>
      </c>
      <c r="N1962" t="s">
        <v>126</v>
      </c>
      <c r="O1962" t="s">
        <v>42</v>
      </c>
      <c r="P1962">
        <v>94110</v>
      </c>
      <c r="Q1962" t="s">
        <v>43</v>
      </c>
      <c r="R1962" t="s">
        <v>4758</v>
      </c>
      <c r="S1962" t="s">
        <v>31</v>
      </c>
      <c r="T1962" t="s">
        <v>32</v>
      </c>
      <c r="U1962" t="s">
        <v>4759</v>
      </c>
      <c r="V1962" s="3">
        <v>556.66499999999996</v>
      </c>
      <c r="W1962">
        <v>5</v>
      </c>
      <c r="X1962" s="2">
        <v>0.15</v>
      </c>
      <c r="Y1962" s="13">
        <v>6.5490000000000004</v>
      </c>
      <c r="Z1962" s="2">
        <f>Y1962/V1962</f>
        <v>1.1764705882352943E-2</v>
      </c>
    </row>
    <row r="1963" spans="1:26" x14ac:dyDescent="0.25">
      <c r="A1963">
        <v>4026</v>
      </c>
      <c r="B1963" t="s">
        <v>6944</v>
      </c>
      <c r="C1963" s="1">
        <v>42958</v>
      </c>
      <c r="D1963">
        <f>YEAR(C1963)</f>
        <v>2017</v>
      </c>
      <c r="E1963">
        <f>MONTH(C1963)</f>
        <v>8</v>
      </c>
      <c r="F1963" t="str">
        <f>TEXT(Table1[[#This Row],[Order Date]],"mmm")</f>
        <v>Aug</v>
      </c>
      <c r="G1963" t="str">
        <f>TEXT(Table1[[#This Row],[Order Date]],"ddd")</f>
        <v>Fri</v>
      </c>
      <c r="H1963" s="1">
        <v>42960</v>
      </c>
      <c r="I1963" t="s">
        <v>185</v>
      </c>
      <c r="J1963" t="s">
        <v>2022</v>
      </c>
      <c r="K1963" t="s">
        <v>2023</v>
      </c>
      <c r="L1963" t="s">
        <v>40</v>
      </c>
      <c r="M1963" t="s">
        <v>26</v>
      </c>
      <c r="N1963" t="s">
        <v>6945</v>
      </c>
      <c r="O1963" t="s">
        <v>103</v>
      </c>
      <c r="P1963">
        <v>76021</v>
      </c>
      <c r="Q1963" t="s">
        <v>104</v>
      </c>
      <c r="R1963" t="s">
        <v>5105</v>
      </c>
      <c r="S1963" t="s">
        <v>45</v>
      </c>
      <c r="T1963" t="s">
        <v>89</v>
      </c>
      <c r="U1963" t="s">
        <v>5106</v>
      </c>
      <c r="V1963" s="3">
        <v>29.664000000000001</v>
      </c>
      <c r="W1963">
        <v>4</v>
      </c>
      <c r="X1963" s="2">
        <v>0.2</v>
      </c>
      <c r="Y1963" s="13">
        <v>10.0116</v>
      </c>
      <c r="Z1963" s="2">
        <f>Y1963/V1963</f>
        <v>0.33749999999999997</v>
      </c>
    </row>
    <row r="1964" spans="1:26" x14ac:dyDescent="0.25">
      <c r="A1964">
        <v>4030</v>
      </c>
      <c r="B1964" t="s">
        <v>6946</v>
      </c>
      <c r="C1964" s="1">
        <v>43093</v>
      </c>
      <c r="D1964">
        <f>YEAR(C1964)</f>
        <v>2017</v>
      </c>
      <c r="E1964">
        <f>MONTH(C1964)</f>
        <v>12</v>
      </c>
      <c r="F1964" t="str">
        <f>TEXT(Table1[[#This Row],[Order Date]],"mmm")</f>
        <v>Dec</v>
      </c>
      <c r="G1964" t="str">
        <f>TEXT(Table1[[#This Row],[Order Date]],"ddd")</f>
        <v>Sun</v>
      </c>
      <c r="H1964" s="1">
        <v>43097</v>
      </c>
      <c r="I1964" t="s">
        <v>49</v>
      </c>
      <c r="J1964" t="s">
        <v>3186</v>
      </c>
      <c r="K1964" t="s">
        <v>3187</v>
      </c>
      <c r="L1964" t="s">
        <v>25</v>
      </c>
      <c r="M1964" t="s">
        <v>26</v>
      </c>
      <c r="N1964" t="s">
        <v>4165</v>
      </c>
      <c r="O1964" t="s">
        <v>729</v>
      </c>
      <c r="P1964">
        <v>70506</v>
      </c>
      <c r="Q1964" t="s">
        <v>29</v>
      </c>
      <c r="R1964" t="s">
        <v>3665</v>
      </c>
      <c r="S1964" t="s">
        <v>70</v>
      </c>
      <c r="T1964" t="s">
        <v>675</v>
      </c>
      <c r="U1964" t="s">
        <v>3666</v>
      </c>
      <c r="V1964" s="3">
        <v>479.97</v>
      </c>
      <c r="W1964">
        <v>3</v>
      </c>
      <c r="X1964" s="2">
        <v>0</v>
      </c>
      <c r="Y1964" s="13">
        <v>239.98500000000001</v>
      </c>
      <c r="Z1964" s="2">
        <f>Y1964/V1964</f>
        <v>0.5</v>
      </c>
    </row>
    <row r="1965" spans="1:26" x14ac:dyDescent="0.25">
      <c r="A1965">
        <v>4032</v>
      </c>
      <c r="B1965" t="s">
        <v>6947</v>
      </c>
      <c r="C1965" s="1">
        <v>42639</v>
      </c>
      <c r="D1965">
        <f>YEAR(C1965)</f>
        <v>2016</v>
      </c>
      <c r="E1965">
        <f>MONTH(C1965)</f>
        <v>9</v>
      </c>
      <c r="F1965" t="str">
        <f>TEXT(Table1[[#This Row],[Order Date]],"mmm")</f>
        <v>Sep</v>
      </c>
      <c r="G1965" t="str">
        <f>TEXT(Table1[[#This Row],[Order Date]],"ddd")</f>
        <v>Mon</v>
      </c>
      <c r="H1965" s="1">
        <v>42643</v>
      </c>
      <c r="I1965" t="s">
        <v>49</v>
      </c>
      <c r="J1965" t="s">
        <v>194</v>
      </c>
      <c r="K1965" t="s">
        <v>195</v>
      </c>
      <c r="L1965" t="s">
        <v>101</v>
      </c>
      <c r="M1965" t="s">
        <v>26</v>
      </c>
      <c r="N1965" t="s">
        <v>6948</v>
      </c>
      <c r="O1965" t="s">
        <v>95</v>
      </c>
      <c r="P1965">
        <v>98042</v>
      </c>
      <c r="Q1965" t="s">
        <v>43</v>
      </c>
      <c r="R1965" t="s">
        <v>2476</v>
      </c>
      <c r="S1965" t="s">
        <v>45</v>
      </c>
      <c r="T1965" t="s">
        <v>77</v>
      </c>
      <c r="U1965" t="s">
        <v>2477</v>
      </c>
      <c r="V1965" s="3">
        <v>236.88</v>
      </c>
      <c r="W1965">
        <v>6</v>
      </c>
      <c r="X1965" s="2">
        <v>0</v>
      </c>
      <c r="Y1965" s="13">
        <v>66.326400000000007</v>
      </c>
      <c r="Z1965" s="2">
        <f>Y1965/V1965</f>
        <v>0.28000000000000003</v>
      </c>
    </row>
    <row r="1966" spans="1:26" x14ac:dyDescent="0.25">
      <c r="A1966">
        <v>4035</v>
      </c>
      <c r="B1966" t="s">
        <v>6949</v>
      </c>
      <c r="C1966" s="1">
        <v>42716</v>
      </c>
      <c r="D1966">
        <f>YEAR(C1966)</f>
        <v>2016</v>
      </c>
      <c r="E1966">
        <f>MONTH(C1966)</f>
        <v>12</v>
      </c>
      <c r="F1966" t="str">
        <f>TEXT(Table1[[#This Row],[Order Date]],"mmm")</f>
        <v>Dec</v>
      </c>
      <c r="G1966" t="str">
        <f>TEXT(Table1[[#This Row],[Order Date]],"ddd")</f>
        <v>Mon</v>
      </c>
      <c r="H1966" s="1">
        <v>42716</v>
      </c>
      <c r="I1966" t="s">
        <v>1276</v>
      </c>
      <c r="J1966" t="s">
        <v>3983</v>
      </c>
      <c r="K1966" t="s">
        <v>3984</v>
      </c>
      <c r="L1966" t="s">
        <v>40</v>
      </c>
      <c r="M1966" t="s">
        <v>26</v>
      </c>
      <c r="N1966" t="s">
        <v>2582</v>
      </c>
      <c r="O1966" t="s">
        <v>491</v>
      </c>
      <c r="P1966">
        <v>44052</v>
      </c>
      <c r="Q1966" t="s">
        <v>145</v>
      </c>
      <c r="R1966" t="s">
        <v>1373</v>
      </c>
      <c r="S1966" t="s">
        <v>45</v>
      </c>
      <c r="T1966" t="s">
        <v>74</v>
      </c>
      <c r="U1966" t="s">
        <v>1374</v>
      </c>
      <c r="V1966" s="3">
        <v>18.693000000000001</v>
      </c>
      <c r="W1966">
        <v>3</v>
      </c>
      <c r="X1966" s="2">
        <v>0.7</v>
      </c>
      <c r="Y1966" s="13">
        <v>-14.331300000000001</v>
      </c>
      <c r="Z1966" s="2">
        <f>Y1966/V1966</f>
        <v>-0.76666666666666661</v>
      </c>
    </row>
    <row r="1967" spans="1:26" x14ac:dyDescent="0.25">
      <c r="A1967">
        <v>4037</v>
      </c>
      <c r="B1967" t="s">
        <v>6950</v>
      </c>
      <c r="C1967" s="1">
        <v>42366</v>
      </c>
      <c r="D1967">
        <f>YEAR(C1967)</f>
        <v>2015</v>
      </c>
      <c r="E1967">
        <f>MONTH(C1967)</f>
        <v>12</v>
      </c>
      <c r="F1967" t="str">
        <f>TEXT(Table1[[#This Row],[Order Date]],"mmm")</f>
        <v>Dec</v>
      </c>
      <c r="G1967" t="str">
        <f>TEXT(Table1[[#This Row],[Order Date]],"ddd")</f>
        <v>Mon</v>
      </c>
      <c r="H1967" s="1">
        <v>42370</v>
      </c>
      <c r="I1967" t="s">
        <v>49</v>
      </c>
      <c r="J1967" t="s">
        <v>5726</v>
      </c>
      <c r="K1967" t="s">
        <v>5727</v>
      </c>
      <c r="L1967" t="s">
        <v>25</v>
      </c>
      <c r="M1967" t="s">
        <v>26</v>
      </c>
      <c r="N1967" t="s">
        <v>296</v>
      </c>
      <c r="O1967" t="s">
        <v>208</v>
      </c>
      <c r="P1967">
        <v>60623</v>
      </c>
      <c r="Q1967" t="s">
        <v>104</v>
      </c>
      <c r="R1967" t="s">
        <v>3913</v>
      </c>
      <c r="S1967" t="s">
        <v>45</v>
      </c>
      <c r="T1967" t="s">
        <v>58</v>
      </c>
      <c r="U1967" t="s">
        <v>6396</v>
      </c>
      <c r="V1967" s="3">
        <v>24.815999999999999</v>
      </c>
      <c r="W1967">
        <v>2</v>
      </c>
      <c r="X1967" s="2">
        <v>0.2</v>
      </c>
      <c r="Y1967" s="13">
        <v>1.5509999999999999</v>
      </c>
      <c r="Z1967" s="2">
        <f>Y1967/V1967</f>
        <v>6.25E-2</v>
      </c>
    </row>
    <row r="1968" spans="1:26" x14ac:dyDescent="0.25">
      <c r="A1968">
        <v>4045</v>
      </c>
      <c r="B1968" t="s">
        <v>6951</v>
      </c>
      <c r="C1968" s="1">
        <v>42180</v>
      </c>
      <c r="D1968">
        <f>YEAR(C1968)</f>
        <v>2015</v>
      </c>
      <c r="E1968">
        <f>MONTH(C1968)</f>
        <v>6</v>
      </c>
      <c r="F1968" t="str">
        <f>TEXT(Table1[[#This Row],[Order Date]],"mmm")</f>
        <v>Jun</v>
      </c>
      <c r="G1968" t="str">
        <f>TEXT(Table1[[#This Row],[Order Date]],"ddd")</f>
        <v>Thu</v>
      </c>
      <c r="H1968" s="1">
        <v>42185</v>
      </c>
      <c r="I1968" t="s">
        <v>49</v>
      </c>
      <c r="J1968" t="s">
        <v>4423</v>
      </c>
      <c r="K1968" t="s">
        <v>4424</v>
      </c>
      <c r="L1968" t="s">
        <v>25</v>
      </c>
      <c r="M1968" t="s">
        <v>26</v>
      </c>
      <c r="N1968" t="s">
        <v>126</v>
      </c>
      <c r="O1968" t="s">
        <v>42</v>
      </c>
      <c r="P1968">
        <v>94110</v>
      </c>
      <c r="Q1968" t="s">
        <v>43</v>
      </c>
      <c r="R1968" t="s">
        <v>1961</v>
      </c>
      <c r="S1968" t="s">
        <v>31</v>
      </c>
      <c r="T1968" t="s">
        <v>64</v>
      </c>
      <c r="U1968" t="s">
        <v>1962</v>
      </c>
      <c r="V1968" s="3">
        <v>204.85</v>
      </c>
      <c r="W1968">
        <v>5</v>
      </c>
      <c r="X1968" s="2">
        <v>0</v>
      </c>
      <c r="Y1968" s="13">
        <v>57.357999999999997</v>
      </c>
      <c r="Z1968" s="2">
        <f>Y1968/V1968</f>
        <v>0.27999999999999997</v>
      </c>
    </row>
    <row r="1969" spans="1:26" x14ac:dyDescent="0.25">
      <c r="A1969">
        <v>4046</v>
      </c>
      <c r="B1969" t="s">
        <v>6952</v>
      </c>
      <c r="C1969" s="1">
        <v>42096</v>
      </c>
      <c r="D1969">
        <f>YEAR(C1969)</f>
        <v>2015</v>
      </c>
      <c r="E1969">
        <f>MONTH(C1969)</f>
        <v>4</v>
      </c>
      <c r="F1969" t="str">
        <f>TEXT(Table1[[#This Row],[Order Date]],"mmm")</f>
        <v>Apr</v>
      </c>
      <c r="G1969" t="str">
        <f>TEXT(Table1[[#This Row],[Order Date]],"ddd")</f>
        <v>Thu</v>
      </c>
      <c r="H1969" s="1">
        <v>42101</v>
      </c>
      <c r="I1969" t="s">
        <v>49</v>
      </c>
      <c r="J1969" t="s">
        <v>6169</v>
      </c>
      <c r="K1969" t="s">
        <v>6170</v>
      </c>
      <c r="L1969" t="s">
        <v>40</v>
      </c>
      <c r="M1969" t="s">
        <v>26</v>
      </c>
      <c r="N1969" t="s">
        <v>181</v>
      </c>
      <c r="O1969" t="s">
        <v>103</v>
      </c>
      <c r="P1969">
        <v>77070</v>
      </c>
      <c r="Q1969" t="s">
        <v>104</v>
      </c>
      <c r="R1969" t="s">
        <v>3010</v>
      </c>
      <c r="S1969" t="s">
        <v>45</v>
      </c>
      <c r="T1969" t="s">
        <v>74</v>
      </c>
      <c r="U1969" t="s">
        <v>3011</v>
      </c>
      <c r="V1969" s="3">
        <v>9.1560000000000006</v>
      </c>
      <c r="W1969">
        <v>3</v>
      </c>
      <c r="X1969" s="2">
        <v>0.8</v>
      </c>
      <c r="Y1969" s="13">
        <v>-13.734</v>
      </c>
      <c r="Z1969" s="2">
        <f>Y1969/V1969</f>
        <v>-1.5</v>
      </c>
    </row>
    <row r="1970" spans="1:26" x14ac:dyDescent="0.25">
      <c r="A1970">
        <v>4047</v>
      </c>
      <c r="B1970" t="s">
        <v>6953</v>
      </c>
      <c r="C1970" s="1">
        <v>43029</v>
      </c>
      <c r="D1970">
        <f>YEAR(C1970)</f>
        <v>2017</v>
      </c>
      <c r="E1970">
        <f>MONTH(C1970)</f>
        <v>10</v>
      </c>
      <c r="F1970" t="str">
        <f>TEXT(Table1[[#This Row],[Order Date]],"mmm")</f>
        <v>Oct</v>
      </c>
      <c r="G1970" t="str">
        <f>TEXT(Table1[[#This Row],[Order Date]],"ddd")</f>
        <v>Sat</v>
      </c>
      <c r="H1970" s="1">
        <v>43033</v>
      </c>
      <c r="I1970" t="s">
        <v>49</v>
      </c>
      <c r="J1970" t="s">
        <v>6894</v>
      </c>
      <c r="K1970" t="s">
        <v>6895</v>
      </c>
      <c r="L1970" t="s">
        <v>25</v>
      </c>
      <c r="M1970" t="s">
        <v>26</v>
      </c>
      <c r="N1970" t="s">
        <v>296</v>
      </c>
      <c r="O1970" t="s">
        <v>208</v>
      </c>
      <c r="P1970">
        <v>60653</v>
      </c>
      <c r="Q1970" t="s">
        <v>104</v>
      </c>
      <c r="R1970" t="s">
        <v>3113</v>
      </c>
      <c r="S1970" t="s">
        <v>45</v>
      </c>
      <c r="T1970" t="s">
        <v>77</v>
      </c>
      <c r="U1970" t="s">
        <v>3114</v>
      </c>
      <c r="V1970" s="3">
        <v>23.992000000000001</v>
      </c>
      <c r="W1970">
        <v>2</v>
      </c>
      <c r="X1970" s="2">
        <v>0.8</v>
      </c>
      <c r="Y1970" s="13">
        <v>-62.379199999999997</v>
      </c>
      <c r="Z1970" s="2">
        <f>Y1970/V1970</f>
        <v>-2.5999999999999996</v>
      </c>
    </row>
    <row r="1971" spans="1:26" x14ac:dyDescent="0.25">
      <c r="A1971">
        <v>4048</v>
      </c>
      <c r="B1971" t="s">
        <v>6954</v>
      </c>
      <c r="C1971" s="1">
        <v>42201</v>
      </c>
      <c r="D1971">
        <f>YEAR(C1971)</f>
        <v>2015</v>
      </c>
      <c r="E1971">
        <f>MONTH(C1971)</f>
        <v>7</v>
      </c>
      <c r="F1971" t="str">
        <f>TEXT(Table1[[#This Row],[Order Date]],"mmm")</f>
        <v>Jul</v>
      </c>
      <c r="G1971" t="str">
        <f>TEXT(Table1[[#This Row],[Order Date]],"ddd")</f>
        <v>Thu</v>
      </c>
      <c r="H1971" s="1">
        <v>42204</v>
      </c>
      <c r="I1971" t="s">
        <v>185</v>
      </c>
      <c r="J1971" t="s">
        <v>6776</v>
      </c>
      <c r="K1971" t="s">
        <v>6777</v>
      </c>
      <c r="L1971" t="s">
        <v>40</v>
      </c>
      <c r="M1971" t="s">
        <v>26</v>
      </c>
      <c r="N1971" t="s">
        <v>263</v>
      </c>
      <c r="O1971" t="s">
        <v>264</v>
      </c>
      <c r="P1971">
        <v>10035</v>
      </c>
      <c r="Q1971" t="s">
        <v>145</v>
      </c>
      <c r="R1971" t="s">
        <v>3754</v>
      </c>
      <c r="S1971" t="s">
        <v>45</v>
      </c>
      <c r="T1971" t="s">
        <v>89</v>
      </c>
      <c r="U1971" t="s">
        <v>3755</v>
      </c>
      <c r="V1971" s="3">
        <v>80.88</v>
      </c>
      <c r="W1971">
        <v>3</v>
      </c>
      <c r="X1971" s="2">
        <v>0</v>
      </c>
      <c r="Y1971" s="13">
        <v>39.6312</v>
      </c>
      <c r="Z1971" s="2">
        <f>Y1971/V1971</f>
        <v>0.49000000000000005</v>
      </c>
    </row>
    <row r="1972" spans="1:26" x14ac:dyDescent="0.25">
      <c r="A1972">
        <v>4050</v>
      </c>
      <c r="B1972" t="s">
        <v>6955</v>
      </c>
      <c r="C1972" s="1">
        <v>42910</v>
      </c>
      <c r="D1972">
        <f>YEAR(C1972)</f>
        <v>2017</v>
      </c>
      <c r="E1972">
        <f>MONTH(C1972)</f>
        <v>6</v>
      </c>
      <c r="F1972" t="str">
        <f>TEXT(Table1[[#This Row],[Order Date]],"mmm")</f>
        <v>Jun</v>
      </c>
      <c r="G1972" t="str">
        <f>TEXT(Table1[[#This Row],[Order Date]],"ddd")</f>
        <v>Sat</v>
      </c>
      <c r="H1972" s="1">
        <v>42912</v>
      </c>
      <c r="I1972" t="s">
        <v>22</v>
      </c>
      <c r="J1972" t="s">
        <v>5763</v>
      </c>
      <c r="K1972" t="s">
        <v>5764</v>
      </c>
      <c r="L1972" t="s">
        <v>25</v>
      </c>
      <c r="M1972" t="s">
        <v>26</v>
      </c>
      <c r="N1972" t="s">
        <v>263</v>
      </c>
      <c r="O1972" t="s">
        <v>264</v>
      </c>
      <c r="P1972">
        <v>10011</v>
      </c>
      <c r="Q1972" t="s">
        <v>145</v>
      </c>
      <c r="R1972" t="s">
        <v>2826</v>
      </c>
      <c r="S1972" t="s">
        <v>31</v>
      </c>
      <c r="T1972" t="s">
        <v>64</v>
      </c>
      <c r="U1972" t="s">
        <v>2827</v>
      </c>
      <c r="V1972" s="3">
        <v>276.69</v>
      </c>
      <c r="W1972">
        <v>3</v>
      </c>
      <c r="X1972" s="2">
        <v>0</v>
      </c>
      <c r="Y1972" s="13">
        <v>49.804200000000002</v>
      </c>
      <c r="Z1972" s="2">
        <f>Y1972/V1972</f>
        <v>0.18</v>
      </c>
    </row>
    <row r="1973" spans="1:26" x14ac:dyDescent="0.25">
      <c r="A1973">
        <v>4052</v>
      </c>
      <c r="B1973" t="s">
        <v>6956</v>
      </c>
      <c r="C1973" s="1">
        <v>41911</v>
      </c>
      <c r="D1973">
        <f>YEAR(C1973)</f>
        <v>2014</v>
      </c>
      <c r="E1973">
        <f>MONTH(C1973)</f>
        <v>9</v>
      </c>
      <c r="F1973" t="str">
        <f>TEXT(Table1[[#This Row],[Order Date]],"mmm")</f>
        <v>Sep</v>
      </c>
      <c r="G1973" t="str">
        <f>TEXT(Table1[[#This Row],[Order Date]],"ddd")</f>
        <v>Mon</v>
      </c>
      <c r="H1973" s="1">
        <v>41915</v>
      </c>
      <c r="I1973" t="s">
        <v>49</v>
      </c>
      <c r="J1973" t="s">
        <v>3433</v>
      </c>
      <c r="K1973" t="s">
        <v>3434</v>
      </c>
      <c r="L1973" t="s">
        <v>40</v>
      </c>
      <c r="M1973" t="s">
        <v>26</v>
      </c>
      <c r="N1973" t="s">
        <v>143</v>
      </c>
      <c r="O1973" t="s">
        <v>144</v>
      </c>
      <c r="P1973">
        <v>19134</v>
      </c>
      <c r="Q1973" t="s">
        <v>145</v>
      </c>
      <c r="R1973" t="s">
        <v>5039</v>
      </c>
      <c r="S1973" t="s">
        <v>45</v>
      </c>
      <c r="T1973" t="s">
        <v>67</v>
      </c>
      <c r="U1973" t="s">
        <v>5040</v>
      </c>
      <c r="V1973" s="3">
        <v>4.2240000000000002</v>
      </c>
      <c r="W1973">
        <v>3</v>
      </c>
      <c r="X1973" s="2">
        <v>0.2</v>
      </c>
      <c r="Y1973" s="13">
        <v>1.4783999999999999</v>
      </c>
      <c r="Z1973" s="2">
        <f>Y1973/V1973</f>
        <v>0.35</v>
      </c>
    </row>
    <row r="1974" spans="1:26" x14ac:dyDescent="0.25">
      <c r="A1974">
        <v>4058</v>
      </c>
      <c r="B1974" t="s">
        <v>6959</v>
      </c>
      <c r="C1974" s="1">
        <v>41967</v>
      </c>
      <c r="D1974">
        <f>YEAR(C1974)</f>
        <v>2014</v>
      </c>
      <c r="E1974">
        <f>MONTH(C1974)</f>
        <v>11</v>
      </c>
      <c r="F1974" t="str">
        <f>TEXT(Table1[[#This Row],[Order Date]],"mmm")</f>
        <v>Nov</v>
      </c>
      <c r="G1974" t="str">
        <f>TEXT(Table1[[#This Row],[Order Date]],"ddd")</f>
        <v>Mon</v>
      </c>
      <c r="H1974" s="1">
        <v>41971</v>
      </c>
      <c r="I1974" t="s">
        <v>49</v>
      </c>
      <c r="J1974" t="s">
        <v>1808</v>
      </c>
      <c r="K1974" t="s">
        <v>1809</v>
      </c>
      <c r="L1974" t="s">
        <v>25</v>
      </c>
      <c r="M1974" t="s">
        <v>26</v>
      </c>
      <c r="N1974" t="s">
        <v>296</v>
      </c>
      <c r="O1974" t="s">
        <v>208</v>
      </c>
      <c r="P1974">
        <v>60610</v>
      </c>
      <c r="Q1974" t="s">
        <v>104</v>
      </c>
      <c r="R1974" t="s">
        <v>2936</v>
      </c>
      <c r="S1974" t="s">
        <v>45</v>
      </c>
      <c r="T1974" t="s">
        <v>58</v>
      </c>
      <c r="U1974" t="s">
        <v>2937</v>
      </c>
      <c r="V1974" s="3">
        <v>646.20000000000005</v>
      </c>
      <c r="W1974">
        <v>5</v>
      </c>
      <c r="X1974" s="2">
        <v>0.2</v>
      </c>
      <c r="Y1974" s="13">
        <v>-8.0775000000000006</v>
      </c>
      <c r="Z1974" s="2">
        <f>Y1974/V1974</f>
        <v>-1.2500000000000001E-2</v>
      </c>
    </row>
    <row r="1975" spans="1:26" x14ac:dyDescent="0.25">
      <c r="A1975">
        <v>4059</v>
      </c>
      <c r="B1975" t="s">
        <v>6960</v>
      </c>
      <c r="C1975" s="1">
        <v>42328</v>
      </c>
      <c r="D1975">
        <f>YEAR(C1975)</f>
        <v>2015</v>
      </c>
      <c r="E1975">
        <f>MONTH(C1975)</f>
        <v>11</v>
      </c>
      <c r="F1975" t="str">
        <f>TEXT(Table1[[#This Row],[Order Date]],"mmm")</f>
        <v>Nov</v>
      </c>
      <c r="G1975" t="str">
        <f>TEXT(Table1[[#This Row],[Order Date]],"ddd")</f>
        <v>Fri</v>
      </c>
      <c r="H1975" s="1">
        <v>42332</v>
      </c>
      <c r="I1975" t="s">
        <v>49</v>
      </c>
      <c r="J1975" t="s">
        <v>558</v>
      </c>
      <c r="K1975" t="s">
        <v>559</v>
      </c>
      <c r="L1975" t="s">
        <v>25</v>
      </c>
      <c r="M1975" t="s">
        <v>26</v>
      </c>
      <c r="N1975" t="s">
        <v>3130</v>
      </c>
      <c r="O1975" t="s">
        <v>42</v>
      </c>
      <c r="P1975">
        <v>94601</v>
      </c>
      <c r="Q1975" t="s">
        <v>43</v>
      </c>
      <c r="R1975" t="s">
        <v>2737</v>
      </c>
      <c r="S1975" t="s">
        <v>70</v>
      </c>
      <c r="T1975" t="s">
        <v>71</v>
      </c>
      <c r="U1975" t="s">
        <v>2738</v>
      </c>
      <c r="V1975" s="3">
        <v>72.744</v>
      </c>
      <c r="W1975">
        <v>7</v>
      </c>
      <c r="X1975" s="2">
        <v>0.2</v>
      </c>
      <c r="Y1975" s="13">
        <v>-15.4581</v>
      </c>
      <c r="Z1975" s="2">
        <f>Y1975/V1975</f>
        <v>-0.21249999999999999</v>
      </c>
    </row>
    <row r="1976" spans="1:26" x14ac:dyDescent="0.25">
      <c r="A1976">
        <v>4063</v>
      </c>
      <c r="B1976" t="s">
        <v>6961</v>
      </c>
      <c r="C1976" s="1">
        <v>42439</v>
      </c>
      <c r="D1976">
        <f>YEAR(C1976)</f>
        <v>2016</v>
      </c>
      <c r="E1976">
        <f>MONTH(C1976)</f>
        <v>3</v>
      </c>
      <c r="F1976" t="str">
        <f>TEXT(Table1[[#This Row],[Order Date]],"mmm")</f>
        <v>Mar</v>
      </c>
      <c r="G1976" t="str">
        <f>TEXT(Table1[[#This Row],[Order Date]],"ddd")</f>
        <v>Thu</v>
      </c>
      <c r="H1976" s="1">
        <v>42443</v>
      </c>
      <c r="I1976" t="s">
        <v>49</v>
      </c>
      <c r="J1976" t="s">
        <v>3465</v>
      </c>
      <c r="K1976" t="s">
        <v>3466</v>
      </c>
      <c r="L1976" t="s">
        <v>25</v>
      </c>
      <c r="M1976" t="s">
        <v>26</v>
      </c>
      <c r="N1976" t="s">
        <v>143</v>
      </c>
      <c r="O1976" t="s">
        <v>144</v>
      </c>
      <c r="P1976">
        <v>19143</v>
      </c>
      <c r="Q1976" t="s">
        <v>145</v>
      </c>
      <c r="R1976" t="s">
        <v>4822</v>
      </c>
      <c r="S1976" t="s">
        <v>70</v>
      </c>
      <c r="T1976" t="s">
        <v>158</v>
      </c>
      <c r="U1976" t="s">
        <v>4823</v>
      </c>
      <c r="V1976" s="3">
        <v>39.991999999999997</v>
      </c>
      <c r="W1976">
        <v>1</v>
      </c>
      <c r="X1976" s="2">
        <v>0.2</v>
      </c>
      <c r="Y1976" s="13">
        <v>7.4984999999999999</v>
      </c>
      <c r="Z1976" s="2">
        <f>Y1976/V1976</f>
        <v>0.1875</v>
      </c>
    </row>
    <row r="1977" spans="1:26" x14ac:dyDescent="0.25">
      <c r="A1977">
        <v>4064</v>
      </c>
      <c r="B1977" t="s">
        <v>6962</v>
      </c>
      <c r="C1977" s="1">
        <v>41813</v>
      </c>
      <c r="D1977">
        <f>YEAR(C1977)</f>
        <v>2014</v>
      </c>
      <c r="E1977">
        <f>MONTH(C1977)</f>
        <v>6</v>
      </c>
      <c r="F1977" t="str">
        <f>TEXT(Table1[[#This Row],[Order Date]],"mmm")</f>
        <v>Jun</v>
      </c>
      <c r="G1977" t="str">
        <f>TEXT(Table1[[#This Row],[Order Date]],"ddd")</f>
        <v>Mon</v>
      </c>
      <c r="H1977" s="1">
        <v>41816</v>
      </c>
      <c r="I1977" t="s">
        <v>185</v>
      </c>
      <c r="J1977" t="s">
        <v>5820</v>
      </c>
      <c r="K1977" t="s">
        <v>5821</v>
      </c>
      <c r="L1977" t="s">
        <v>25</v>
      </c>
      <c r="M1977" t="s">
        <v>26</v>
      </c>
      <c r="N1977" t="s">
        <v>86</v>
      </c>
      <c r="O1977" t="s">
        <v>87</v>
      </c>
      <c r="P1977">
        <v>28027</v>
      </c>
      <c r="Q1977" t="s">
        <v>29</v>
      </c>
      <c r="R1977" t="s">
        <v>6963</v>
      </c>
      <c r="S1977" t="s">
        <v>45</v>
      </c>
      <c r="T1977" t="s">
        <v>67</v>
      </c>
      <c r="U1977" t="s">
        <v>4121</v>
      </c>
      <c r="V1977" s="3">
        <v>20.015999999999998</v>
      </c>
      <c r="W1977">
        <v>9</v>
      </c>
      <c r="X1977" s="2">
        <v>0.2</v>
      </c>
      <c r="Y1977" s="13">
        <v>1.7514000000000001</v>
      </c>
      <c r="Z1977" s="2">
        <f>Y1977/V1977</f>
        <v>8.7500000000000008E-2</v>
      </c>
    </row>
    <row r="1978" spans="1:26" x14ac:dyDescent="0.25">
      <c r="A1978">
        <v>4066</v>
      </c>
      <c r="B1978" t="s">
        <v>6964</v>
      </c>
      <c r="C1978" s="1">
        <v>41944</v>
      </c>
      <c r="D1978">
        <f>YEAR(C1978)</f>
        <v>2014</v>
      </c>
      <c r="E1978">
        <f>MONTH(C1978)</f>
        <v>11</v>
      </c>
      <c r="F1978" t="str">
        <f>TEXT(Table1[[#This Row],[Order Date]],"mmm")</f>
        <v>Nov</v>
      </c>
      <c r="G1978" t="str">
        <f>TEXT(Table1[[#This Row],[Order Date]],"ddd")</f>
        <v>Sat</v>
      </c>
      <c r="H1978" s="1">
        <v>41948</v>
      </c>
      <c r="I1978" t="s">
        <v>49</v>
      </c>
      <c r="J1978" t="s">
        <v>1486</v>
      </c>
      <c r="K1978" t="s">
        <v>1487</v>
      </c>
      <c r="L1978" t="s">
        <v>40</v>
      </c>
      <c r="M1978" t="s">
        <v>26</v>
      </c>
      <c r="N1978" t="s">
        <v>460</v>
      </c>
      <c r="O1978" t="s">
        <v>87</v>
      </c>
      <c r="P1978">
        <v>28205</v>
      </c>
      <c r="Q1978" t="s">
        <v>29</v>
      </c>
      <c r="R1978" t="s">
        <v>3888</v>
      </c>
      <c r="S1978" t="s">
        <v>45</v>
      </c>
      <c r="T1978" t="s">
        <v>266</v>
      </c>
      <c r="U1978" t="s">
        <v>556</v>
      </c>
      <c r="V1978" s="3">
        <v>7.52</v>
      </c>
      <c r="W1978">
        <v>5</v>
      </c>
      <c r="X1978" s="2">
        <v>0.2</v>
      </c>
      <c r="Y1978" s="13">
        <v>1.41</v>
      </c>
      <c r="Z1978" s="2">
        <f>Y1978/V1978</f>
        <v>0.1875</v>
      </c>
    </row>
    <row r="1979" spans="1:26" x14ac:dyDescent="0.25">
      <c r="A1979">
        <v>4070</v>
      </c>
      <c r="B1979" t="s">
        <v>6967</v>
      </c>
      <c r="C1979" s="1">
        <v>42610</v>
      </c>
      <c r="D1979">
        <f>YEAR(C1979)</f>
        <v>2016</v>
      </c>
      <c r="E1979">
        <f>MONTH(C1979)</f>
        <v>8</v>
      </c>
      <c r="F1979" t="str">
        <f>TEXT(Table1[[#This Row],[Order Date]],"mmm")</f>
        <v>Aug</v>
      </c>
      <c r="G1979" t="str">
        <f>TEXT(Table1[[#This Row],[Order Date]],"ddd")</f>
        <v>Sun</v>
      </c>
      <c r="H1979" s="1">
        <v>42613</v>
      </c>
      <c r="I1979" t="s">
        <v>185</v>
      </c>
      <c r="J1979" t="s">
        <v>5125</v>
      </c>
      <c r="K1979" t="s">
        <v>5126</v>
      </c>
      <c r="L1979" t="s">
        <v>25</v>
      </c>
      <c r="M1979" t="s">
        <v>26</v>
      </c>
      <c r="N1979" t="s">
        <v>808</v>
      </c>
      <c r="O1979" t="s">
        <v>103</v>
      </c>
      <c r="P1979">
        <v>75081</v>
      </c>
      <c r="Q1979" t="s">
        <v>104</v>
      </c>
      <c r="R1979" t="s">
        <v>1359</v>
      </c>
      <c r="S1979" t="s">
        <v>45</v>
      </c>
      <c r="T1979" t="s">
        <v>74</v>
      </c>
      <c r="U1979" t="s">
        <v>1360</v>
      </c>
      <c r="V1979" s="3">
        <v>13.14</v>
      </c>
      <c r="W1979">
        <v>9</v>
      </c>
      <c r="X1979" s="2">
        <v>0.8</v>
      </c>
      <c r="Y1979" s="13">
        <v>-21.681000000000001</v>
      </c>
      <c r="Z1979" s="2">
        <f>Y1979/V1979</f>
        <v>-1.65</v>
      </c>
    </row>
    <row r="1980" spans="1:26" x14ac:dyDescent="0.25">
      <c r="A1980">
        <v>4073</v>
      </c>
      <c r="B1980" t="s">
        <v>6968</v>
      </c>
      <c r="C1980" s="1">
        <v>42344</v>
      </c>
      <c r="D1980">
        <f>YEAR(C1980)</f>
        <v>2015</v>
      </c>
      <c r="E1980">
        <f>MONTH(C1980)</f>
        <v>12</v>
      </c>
      <c r="F1980" t="str">
        <f>TEXT(Table1[[#This Row],[Order Date]],"mmm")</f>
        <v>Dec</v>
      </c>
      <c r="G1980" t="str">
        <f>TEXT(Table1[[#This Row],[Order Date]],"ddd")</f>
        <v>Sun</v>
      </c>
      <c r="H1980" s="1">
        <v>42346</v>
      </c>
      <c r="I1980" t="s">
        <v>22</v>
      </c>
      <c r="J1980" t="s">
        <v>3858</v>
      </c>
      <c r="K1980" t="s">
        <v>3859</v>
      </c>
      <c r="L1980" t="s">
        <v>101</v>
      </c>
      <c r="M1980" t="s">
        <v>26</v>
      </c>
      <c r="N1980" t="s">
        <v>4270</v>
      </c>
      <c r="O1980" t="s">
        <v>251</v>
      </c>
      <c r="P1980">
        <v>46203</v>
      </c>
      <c r="Q1980" t="s">
        <v>104</v>
      </c>
      <c r="R1980" t="s">
        <v>2359</v>
      </c>
      <c r="S1980" t="s">
        <v>70</v>
      </c>
      <c r="T1980" t="s">
        <v>1202</v>
      </c>
      <c r="U1980" t="s">
        <v>2360</v>
      </c>
      <c r="V1980" s="3">
        <v>999.98</v>
      </c>
      <c r="W1980">
        <v>2</v>
      </c>
      <c r="X1980" s="2">
        <v>0</v>
      </c>
      <c r="Y1980" s="13">
        <v>449.99099999999999</v>
      </c>
      <c r="Z1980" s="2">
        <f>Y1980/V1980</f>
        <v>0.44999999999999996</v>
      </c>
    </row>
    <row r="1981" spans="1:26" x14ac:dyDescent="0.25">
      <c r="A1981">
        <v>4074</v>
      </c>
      <c r="B1981" t="s">
        <v>6969</v>
      </c>
      <c r="C1981" s="1">
        <v>42271</v>
      </c>
      <c r="D1981">
        <f>YEAR(C1981)</f>
        <v>2015</v>
      </c>
      <c r="E1981">
        <f>MONTH(C1981)</f>
        <v>9</v>
      </c>
      <c r="F1981" t="str">
        <f>TEXT(Table1[[#This Row],[Order Date]],"mmm")</f>
        <v>Sep</v>
      </c>
      <c r="G1981" t="str">
        <f>TEXT(Table1[[#This Row],[Order Date]],"ddd")</f>
        <v>Thu</v>
      </c>
      <c r="H1981" s="1">
        <v>42274</v>
      </c>
      <c r="I1981" t="s">
        <v>185</v>
      </c>
      <c r="J1981" t="s">
        <v>5711</v>
      </c>
      <c r="K1981" t="s">
        <v>5712</v>
      </c>
      <c r="L1981" t="s">
        <v>101</v>
      </c>
      <c r="M1981" t="s">
        <v>26</v>
      </c>
      <c r="N1981" t="s">
        <v>6970</v>
      </c>
      <c r="O1981" t="s">
        <v>641</v>
      </c>
      <c r="P1981">
        <v>74012</v>
      </c>
      <c r="Q1981" t="s">
        <v>104</v>
      </c>
      <c r="R1981" t="s">
        <v>6517</v>
      </c>
      <c r="S1981" t="s">
        <v>70</v>
      </c>
      <c r="T1981" t="s">
        <v>71</v>
      </c>
      <c r="U1981" t="s">
        <v>6518</v>
      </c>
      <c r="V1981" s="3">
        <v>821.94</v>
      </c>
      <c r="W1981">
        <v>6</v>
      </c>
      <c r="X1981" s="2">
        <v>0</v>
      </c>
      <c r="Y1981" s="13">
        <v>213.70439999999999</v>
      </c>
      <c r="Z1981" s="2">
        <f>Y1981/V1981</f>
        <v>0.25999999999999995</v>
      </c>
    </row>
    <row r="1982" spans="1:26" x14ac:dyDescent="0.25">
      <c r="A1982">
        <v>4075</v>
      </c>
      <c r="B1982" t="s">
        <v>6971</v>
      </c>
      <c r="C1982" s="1">
        <v>43054</v>
      </c>
      <c r="D1982">
        <f>YEAR(C1982)</f>
        <v>2017</v>
      </c>
      <c r="E1982">
        <f>MONTH(C1982)</f>
        <v>11</v>
      </c>
      <c r="F1982" t="str">
        <f>TEXT(Table1[[#This Row],[Order Date]],"mmm")</f>
        <v>Nov</v>
      </c>
      <c r="G1982" t="str">
        <f>TEXT(Table1[[#This Row],[Order Date]],"ddd")</f>
        <v>Wed</v>
      </c>
      <c r="H1982" s="1">
        <v>43059</v>
      </c>
      <c r="I1982" t="s">
        <v>49</v>
      </c>
      <c r="J1982" t="s">
        <v>6918</v>
      </c>
      <c r="K1982" t="s">
        <v>6919</v>
      </c>
      <c r="L1982" t="s">
        <v>25</v>
      </c>
      <c r="M1982" t="s">
        <v>26</v>
      </c>
      <c r="N1982" t="s">
        <v>6972</v>
      </c>
      <c r="O1982" t="s">
        <v>53</v>
      </c>
      <c r="P1982">
        <v>33023</v>
      </c>
      <c r="Q1982" t="s">
        <v>29</v>
      </c>
      <c r="R1982" t="s">
        <v>2170</v>
      </c>
      <c r="S1982" t="s">
        <v>31</v>
      </c>
      <c r="T1982" t="s">
        <v>64</v>
      </c>
      <c r="U1982" t="s">
        <v>2171</v>
      </c>
      <c r="V1982" s="3">
        <v>220.06399999999999</v>
      </c>
      <c r="W1982">
        <v>4</v>
      </c>
      <c r="X1982" s="2">
        <v>0.2</v>
      </c>
      <c r="Y1982" s="13">
        <v>55.015999999999998</v>
      </c>
      <c r="Z1982" s="2">
        <f>Y1982/V1982</f>
        <v>0.25</v>
      </c>
    </row>
    <row r="1983" spans="1:26" x14ac:dyDescent="0.25">
      <c r="A1983">
        <v>4080</v>
      </c>
      <c r="B1983" t="s">
        <v>6973</v>
      </c>
      <c r="C1983" s="1">
        <v>42359</v>
      </c>
      <c r="D1983">
        <f>YEAR(C1983)</f>
        <v>2015</v>
      </c>
      <c r="E1983">
        <f>MONTH(C1983)</f>
        <v>12</v>
      </c>
      <c r="F1983" t="str">
        <f>TEXT(Table1[[#This Row],[Order Date]],"mmm")</f>
        <v>Dec</v>
      </c>
      <c r="G1983" t="str">
        <f>TEXT(Table1[[#This Row],[Order Date]],"ddd")</f>
        <v>Mon</v>
      </c>
      <c r="H1983" s="1">
        <v>42362</v>
      </c>
      <c r="I1983" t="s">
        <v>185</v>
      </c>
      <c r="J1983" t="s">
        <v>1718</v>
      </c>
      <c r="K1983" t="s">
        <v>1719</v>
      </c>
      <c r="L1983" t="s">
        <v>25</v>
      </c>
      <c r="M1983" t="s">
        <v>26</v>
      </c>
      <c r="N1983" t="s">
        <v>1504</v>
      </c>
      <c r="O1983" t="s">
        <v>87</v>
      </c>
      <c r="P1983">
        <v>28540</v>
      </c>
      <c r="Q1983" t="s">
        <v>29</v>
      </c>
      <c r="R1983" t="s">
        <v>551</v>
      </c>
      <c r="S1983" t="s">
        <v>70</v>
      </c>
      <c r="T1983" t="s">
        <v>71</v>
      </c>
      <c r="U1983" t="s">
        <v>552</v>
      </c>
      <c r="V1983" s="3">
        <v>47.975999999999999</v>
      </c>
      <c r="W1983">
        <v>3</v>
      </c>
      <c r="X1983" s="2">
        <v>0.2</v>
      </c>
      <c r="Y1983" s="13">
        <v>4.7976000000000001</v>
      </c>
      <c r="Z1983" s="2">
        <f>Y1983/V1983</f>
        <v>0.1</v>
      </c>
    </row>
    <row r="1984" spans="1:26" x14ac:dyDescent="0.25">
      <c r="A1984">
        <v>4081</v>
      </c>
      <c r="B1984" t="s">
        <v>6974</v>
      </c>
      <c r="C1984" s="1">
        <v>42638</v>
      </c>
      <c r="D1984">
        <f>YEAR(C1984)</f>
        <v>2016</v>
      </c>
      <c r="E1984">
        <f>MONTH(C1984)</f>
        <v>9</v>
      </c>
      <c r="F1984" t="str">
        <f>TEXT(Table1[[#This Row],[Order Date]],"mmm")</f>
        <v>Sep</v>
      </c>
      <c r="G1984" t="str">
        <f>TEXT(Table1[[#This Row],[Order Date]],"ddd")</f>
        <v>Sun</v>
      </c>
      <c r="H1984" s="1">
        <v>42642</v>
      </c>
      <c r="I1984" t="s">
        <v>49</v>
      </c>
      <c r="J1984" t="s">
        <v>6776</v>
      </c>
      <c r="K1984" t="s">
        <v>6777</v>
      </c>
      <c r="L1984" t="s">
        <v>40</v>
      </c>
      <c r="M1984" t="s">
        <v>26</v>
      </c>
      <c r="N1984" t="s">
        <v>4175</v>
      </c>
      <c r="O1984" t="s">
        <v>413</v>
      </c>
      <c r="P1984">
        <v>97224</v>
      </c>
      <c r="Q1984" t="s">
        <v>43</v>
      </c>
      <c r="R1984" t="s">
        <v>5211</v>
      </c>
      <c r="S1984" t="s">
        <v>45</v>
      </c>
      <c r="T1984" t="s">
        <v>89</v>
      </c>
      <c r="U1984" t="s">
        <v>5212</v>
      </c>
      <c r="V1984" s="3">
        <v>60.048000000000002</v>
      </c>
      <c r="W1984">
        <v>9</v>
      </c>
      <c r="X1984" s="2">
        <v>0.2</v>
      </c>
      <c r="Y1984" s="13">
        <v>22.518000000000001</v>
      </c>
      <c r="Z1984" s="2">
        <f>Y1984/V1984</f>
        <v>0.375</v>
      </c>
    </row>
    <row r="1985" spans="1:26" x14ac:dyDescent="0.25">
      <c r="A1985">
        <v>4083</v>
      </c>
      <c r="B1985" t="s">
        <v>6975</v>
      </c>
      <c r="C1985" s="1">
        <v>42910</v>
      </c>
      <c r="D1985">
        <f>YEAR(C1985)</f>
        <v>2017</v>
      </c>
      <c r="E1985">
        <f>MONTH(C1985)</f>
        <v>6</v>
      </c>
      <c r="F1985" t="str">
        <f>TEXT(Table1[[#This Row],[Order Date]],"mmm")</f>
        <v>Jun</v>
      </c>
      <c r="G1985" t="str">
        <f>TEXT(Table1[[#This Row],[Order Date]],"ddd")</f>
        <v>Sat</v>
      </c>
      <c r="H1985" s="1">
        <v>42916</v>
      </c>
      <c r="I1985" t="s">
        <v>49</v>
      </c>
      <c r="J1985" t="s">
        <v>5586</v>
      </c>
      <c r="K1985" t="s">
        <v>5587</v>
      </c>
      <c r="L1985" t="s">
        <v>40</v>
      </c>
      <c r="M1985" t="s">
        <v>26</v>
      </c>
      <c r="N1985" t="s">
        <v>350</v>
      </c>
      <c r="O1985" t="s">
        <v>208</v>
      </c>
      <c r="P1985">
        <v>62521</v>
      </c>
      <c r="Q1985" t="s">
        <v>104</v>
      </c>
      <c r="R1985" t="s">
        <v>2172</v>
      </c>
      <c r="S1985" t="s">
        <v>45</v>
      </c>
      <c r="T1985" t="s">
        <v>74</v>
      </c>
      <c r="U1985" t="s">
        <v>2173</v>
      </c>
      <c r="V1985" s="3">
        <v>182.994</v>
      </c>
      <c r="W1985">
        <v>3</v>
      </c>
      <c r="X1985" s="2">
        <v>0.8</v>
      </c>
      <c r="Y1985" s="13">
        <v>-320.23950000000002</v>
      </c>
      <c r="Z1985" s="2">
        <f>Y1985/V1985</f>
        <v>-1.7500000000000002</v>
      </c>
    </row>
    <row r="1986" spans="1:26" x14ac:dyDescent="0.25">
      <c r="A1986">
        <v>4085</v>
      </c>
      <c r="B1986" t="s">
        <v>6976</v>
      </c>
      <c r="C1986" s="1">
        <v>42985</v>
      </c>
      <c r="D1986">
        <f>YEAR(C1986)</f>
        <v>2017</v>
      </c>
      <c r="E1986">
        <f>MONTH(C1986)</f>
        <v>9</v>
      </c>
      <c r="F1986" t="str">
        <f>TEXT(Table1[[#This Row],[Order Date]],"mmm")</f>
        <v>Sep</v>
      </c>
      <c r="G1986" t="str">
        <f>TEXT(Table1[[#This Row],[Order Date]],"ddd")</f>
        <v>Thu</v>
      </c>
      <c r="H1986" s="1">
        <v>42987</v>
      </c>
      <c r="I1986" t="s">
        <v>185</v>
      </c>
      <c r="J1986" t="s">
        <v>5770</v>
      </c>
      <c r="K1986" t="s">
        <v>5771</v>
      </c>
      <c r="L1986" t="s">
        <v>101</v>
      </c>
      <c r="M1986" t="s">
        <v>26</v>
      </c>
      <c r="N1986" t="s">
        <v>537</v>
      </c>
      <c r="O1986" t="s">
        <v>303</v>
      </c>
      <c r="P1986">
        <v>85023</v>
      </c>
      <c r="Q1986" t="s">
        <v>43</v>
      </c>
      <c r="R1986" t="s">
        <v>229</v>
      </c>
      <c r="S1986" t="s">
        <v>45</v>
      </c>
      <c r="T1986" t="s">
        <v>74</v>
      </c>
      <c r="U1986" t="s">
        <v>230</v>
      </c>
      <c r="V1986" s="3">
        <v>7.8570000000000002</v>
      </c>
      <c r="W1986">
        <v>3</v>
      </c>
      <c r="X1986" s="2">
        <v>0.7</v>
      </c>
      <c r="Y1986" s="13">
        <v>-6.0236999999999998</v>
      </c>
      <c r="Z1986" s="2">
        <f>Y1986/V1986</f>
        <v>-0.76666666666666661</v>
      </c>
    </row>
    <row r="1987" spans="1:26" x14ac:dyDescent="0.25">
      <c r="A1987">
        <v>4086</v>
      </c>
      <c r="B1987" t="s">
        <v>6977</v>
      </c>
      <c r="C1987" s="1">
        <v>42586</v>
      </c>
      <c r="D1987">
        <f>YEAR(C1987)</f>
        <v>2016</v>
      </c>
      <c r="E1987">
        <f>MONTH(C1987)</f>
        <v>8</v>
      </c>
      <c r="F1987" t="str">
        <f>TEXT(Table1[[#This Row],[Order Date]],"mmm")</f>
        <v>Aug</v>
      </c>
      <c r="G1987" t="str">
        <f>TEXT(Table1[[#This Row],[Order Date]],"ddd")</f>
        <v>Thu</v>
      </c>
      <c r="H1987" s="1">
        <v>42588</v>
      </c>
      <c r="I1987" t="s">
        <v>22</v>
      </c>
      <c r="J1987" t="s">
        <v>205</v>
      </c>
      <c r="K1987" t="s">
        <v>206</v>
      </c>
      <c r="L1987" t="s">
        <v>40</v>
      </c>
      <c r="M1987" t="s">
        <v>26</v>
      </c>
      <c r="N1987" t="s">
        <v>5255</v>
      </c>
      <c r="O1987" t="s">
        <v>42</v>
      </c>
      <c r="P1987">
        <v>95823</v>
      </c>
      <c r="Q1987" t="s">
        <v>43</v>
      </c>
      <c r="R1987" t="s">
        <v>69</v>
      </c>
      <c r="S1987" t="s">
        <v>70</v>
      </c>
      <c r="T1987" t="s">
        <v>71</v>
      </c>
      <c r="U1987" t="s">
        <v>72</v>
      </c>
      <c r="V1987" s="3">
        <v>302.38400000000001</v>
      </c>
      <c r="W1987">
        <v>2</v>
      </c>
      <c r="X1987" s="2">
        <v>0.2</v>
      </c>
      <c r="Y1987" s="13">
        <v>30.238399999999999</v>
      </c>
      <c r="Z1987" s="2">
        <f>Y1987/V1987</f>
        <v>9.9999999999999992E-2</v>
      </c>
    </row>
    <row r="1988" spans="1:26" x14ac:dyDescent="0.25">
      <c r="A1988">
        <v>4089</v>
      </c>
      <c r="B1988" t="s">
        <v>6978</v>
      </c>
      <c r="C1988" s="1">
        <v>41870</v>
      </c>
      <c r="D1988">
        <f>YEAR(C1988)</f>
        <v>2014</v>
      </c>
      <c r="E1988">
        <f>MONTH(C1988)</f>
        <v>8</v>
      </c>
      <c r="F1988" t="str">
        <f>TEXT(Table1[[#This Row],[Order Date]],"mmm")</f>
        <v>Aug</v>
      </c>
      <c r="G1988" t="str">
        <f>TEXT(Table1[[#This Row],[Order Date]],"ddd")</f>
        <v>Tue</v>
      </c>
      <c r="H1988" s="1">
        <v>41877</v>
      </c>
      <c r="I1988" t="s">
        <v>49</v>
      </c>
      <c r="J1988" t="s">
        <v>239</v>
      </c>
      <c r="K1988" t="s">
        <v>240</v>
      </c>
      <c r="L1988" t="s">
        <v>25</v>
      </c>
      <c r="M1988" t="s">
        <v>26</v>
      </c>
      <c r="N1988" t="s">
        <v>3192</v>
      </c>
      <c r="O1988" t="s">
        <v>1680</v>
      </c>
      <c r="P1988">
        <v>72401</v>
      </c>
      <c r="Q1988" t="s">
        <v>29</v>
      </c>
      <c r="R1988" t="s">
        <v>6979</v>
      </c>
      <c r="S1988" t="s">
        <v>31</v>
      </c>
      <c r="T1988" t="s">
        <v>32</v>
      </c>
      <c r="U1988" t="s">
        <v>6980</v>
      </c>
      <c r="V1988" s="3">
        <v>638.82000000000005</v>
      </c>
      <c r="W1988">
        <v>9</v>
      </c>
      <c r="X1988" s="2">
        <v>0</v>
      </c>
      <c r="Y1988" s="13">
        <v>172.48140000000001</v>
      </c>
      <c r="Z1988" s="2">
        <f>Y1988/V1988</f>
        <v>0.27</v>
      </c>
    </row>
    <row r="1989" spans="1:26" x14ac:dyDescent="0.25">
      <c r="A1989">
        <v>4090</v>
      </c>
      <c r="B1989" t="s">
        <v>6981</v>
      </c>
      <c r="C1989" s="1">
        <v>42461</v>
      </c>
      <c r="D1989">
        <f>YEAR(C1989)</f>
        <v>2016</v>
      </c>
      <c r="E1989">
        <f>MONTH(C1989)</f>
        <v>4</v>
      </c>
      <c r="F1989" t="str">
        <f>TEXT(Table1[[#This Row],[Order Date]],"mmm")</f>
        <v>Apr</v>
      </c>
      <c r="G1989" t="str">
        <f>TEXT(Table1[[#This Row],[Order Date]],"ddd")</f>
        <v>Fri</v>
      </c>
      <c r="H1989" s="1">
        <v>42465</v>
      </c>
      <c r="I1989" t="s">
        <v>49</v>
      </c>
      <c r="J1989" t="s">
        <v>4411</v>
      </c>
      <c r="K1989" t="s">
        <v>4412</v>
      </c>
      <c r="L1989" t="s">
        <v>40</v>
      </c>
      <c r="M1989" t="s">
        <v>26</v>
      </c>
      <c r="N1989" t="s">
        <v>263</v>
      </c>
      <c r="O1989" t="s">
        <v>264</v>
      </c>
      <c r="P1989">
        <v>10035</v>
      </c>
      <c r="Q1989" t="s">
        <v>145</v>
      </c>
      <c r="R1989" t="s">
        <v>1865</v>
      </c>
      <c r="S1989" t="s">
        <v>45</v>
      </c>
      <c r="T1989" t="s">
        <v>46</v>
      </c>
      <c r="U1989" t="s">
        <v>1866</v>
      </c>
      <c r="V1989" s="3">
        <v>20.7</v>
      </c>
      <c r="W1989">
        <v>2</v>
      </c>
      <c r="X1989" s="2">
        <v>0</v>
      </c>
      <c r="Y1989" s="13">
        <v>9.9359999999999999</v>
      </c>
      <c r="Z1989" s="2">
        <f>Y1989/V1989</f>
        <v>0.48000000000000004</v>
      </c>
    </row>
    <row r="1990" spans="1:26" x14ac:dyDescent="0.25">
      <c r="A1990">
        <v>4093</v>
      </c>
      <c r="B1990" t="s">
        <v>6982</v>
      </c>
      <c r="C1990" s="1">
        <v>42871</v>
      </c>
      <c r="D1990">
        <f>YEAR(C1990)</f>
        <v>2017</v>
      </c>
      <c r="E1990">
        <f>MONTH(C1990)</f>
        <v>5</v>
      </c>
      <c r="F1990" t="str">
        <f>TEXT(Table1[[#This Row],[Order Date]],"mmm")</f>
        <v>May</v>
      </c>
      <c r="G1990" t="str">
        <f>TEXT(Table1[[#This Row],[Order Date]],"ddd")</f>
        <v>Tue</v>
      </c>
      <c r="H1990" s="1">
        <v>42873</v>
      </c>
      <c r="I1990" t="s">
        <v>185</v>
      </c>
      <c r="J1990" t="s">
        <v>5428</v>
      </c>
      <c r="K1990" t="s">
        <v>5429</v>
      </c>
      <c r="L1990" t="s">
        <v>25</v>
      </c>
      <c r="M1990" t="s">
        <v>26</v>
      </c>
      <c r="N1990" t="s">
        <v>794</v>
      </c>
      <c r="O1990" t="s">
        <v>491</v>
      </c>
      <c r="P1990">
        <v>44312</v>
      </c>
      <c r="Q1990" t="s">
        <v>145</v>
      </c>
      <c r="R1990" t="s">
        <v>3600</v>
      </c>
      <c r="S1990" t="s">
        <v>45</v>
      </c>
      <c r="T1990" t="s">
        <v>58</v>
      </c>
      <c r="U1990" t="s">
        <v>3601</v>
      </c>
      <c r="V1990" s="3">
        <v>221.024</v>
      </c>
      <c r="W1990">
        <v>2</v>
      </c>
      <c r="X1990" s="2">
        <v>0.2</v>
      </c>
      <c r="Y1990" s="13">
        <v>-55.256</v>
      </c>
      <c r="Z1990" s="2">
        <f>Y1990/V1990</f>
        <v>-0.25</v>
      </c>
    </row>
    <row r="1991" spans="1:26" x14ac:dyDescent="0.25">
      <c r="A1991">
        <v>4094</v>
      </c>
      <c r="B1991" t="s">
        <v>6983</v>
      </c>
      <c r="C1991" s="1">
        <v>42240</v>
      </c>
      <c r="D1991">
        <f>YEAR(C1991)</f>
        <v>2015</v>
      </c>
      <c r="E1991">
        <f>MONTH(C1991)</f>
        <v>8</v>
      </c>
      <c r="F1991" t="str">
        <f>TEXT(Table1[[#This Row],[Order Date]],"mmm")</f>
        <v>Aug</v>
      </c>
      <c r="G1991" t="str">
        <f>TEXT(Table1[[#This Row],[Order Date]],"ddd")</f>
        <v>Mon</v>
      </c>
      <c r="H1991" s="1">
        <v>42244</v>
      </c>
      <c r="I1991" t="s">
        <v>49</v>
      </c>
      <c r="J1991" t="s">
        <v>1264</v>
      </c>
      <c r="K1991" t="s">
        <v>1265</v>
      </c>
      <c r="L1991" t="s">
        <v>25</v>
      </c>
      <c r="M1991" t="s">
        <v>26</v>
      </c>
      <c r="N1991" t="s">
        <v>2541</v>
      </c>
      <c r="O1991" t="s">
        <v>28</v>
      </c>
      <c r="P1991">
        <v>41042</v>
      </c>
      <c r="Q1991" t="s">
        <v>29</v>
      </c>
      <c r="R1991" t="s">
        <v>847</v>
      </c>
      <c r="S1991" t="s">
        <v>70</v>
      </c>
      <c r="T1991" t="s">
        <v>675</v>
      </c>
      <c r="U1991" t="s">
        <v>848</v>
      </c>
      <c r="V1991" s="3">
        <v>3080</v>
      </c>
      <c r="W1991">
        <v>7</v>
      </c>
      <c r="X1991" s="2">
        <v>0</v>
      </c>
      <c r="Y1991" s="13">
        <v>1416.8</v>
      </c>
      <c r="Z1991" s="2">
        <f>Y1991/V1991</f>
        <v>0.45999999999999996</v>
      </c>
    </row>
    <row r="1992" spans="1:26" x14ac:dyDescent="0.25">
      <c r="A1992">
        <v>4097</v>
      </c>
      <c r="B1992" t="s">
        <v>6984</v>
      </c>
      <c r="C1992" s="1">
        <v>41905</v>
      </c>
      <c r="D1992">
        <f>YEAR(C1992)</f>
        <v>2014</v>
      </c>
      <c r="E1992">
        <f>MONTH(C1992)</f>
        <v>9</v>
      </c>
      <c r="F1992" t="str">
        <f>TEXT(Table1[[#This Row],[Order Date]],"mmm")</f>
        <v>Sep</v>
      </c>
      <c r="G1992" t="str">
        <f>TEXT(Table1[[#This Row],[Order Date]],"ddd")</f>
        <v>Tue</v>
      </c>
      <c r="H1992" s="1">
        <v>41910</v>
      </c>
      <c r="I1992" t="s">
        <v>49</v>
      </c>
      <c r="J1992" t="s">
        <v>1558</v>
      </c>
      <c r="K1992" t="s">
        <v>1559</v>
      </c>
      <c r="L1992" t="s">
        <v>25</v>
      </c>
      <c r="M1992" t="s">
        <v>26</v>
      </c>
      <c r="N1992" t="s">
        <v>402</v>
      </c>
      <c r="O1992" t="s">
        <v>226</v>
      </c>
      <c r="P1992">
        <v>55407</v>
      </c>
      <c r="Q1992" t="s">
        <v>104</v>
      </c>
      <c r="R1992" t="s">
        <v>3718</v>
      </c>
      <c r="S1992" t="s">
        <v>45</v>
      </c>
      <c r="T1992" t="s">
        <v>89</v>
      </c>
      <c r="U1992" t="s">
        <v>3719</v>
      </c>
      <c r="V1992" s="3">
        <v>32.4</v>
      </c>
      <c r="W1992">
        <v>5</v>
      </c>
      <c r="X1992" s="2">
        <v>0</v>
      </c>
      <c r="Y1992" s="13">
        <v>15.552</v>
      </c>
      <c r="Z1992" s="2">
        <f>Y1992/V1992</f>
        <v>0.48</v>
      </c>
    </row>
    <row r="1993" spans="1:26" x14ac:dyDescent="0.25">
      <c r="A1993">
        <v>4101</v>
      </c>
      <c r="B1993" t="s">
        <v>6987</v>
      </c>
      <c r="C1993" s="1">
        <v>42905</v>
      </c>
      <c r="D1993">
        <f>YEAR(C1993)</f>
        <v>2017</v>
      </c>
      <c r="E1993">
        <f>MONTH(C1993)</f>
        <v>6</v>
      </c>
      <c r="F1993" t="str">
        <f>TEXT(Table1[[#This Row],[Order Date]],"mmm")</f>
        <v>Jun</v>
      </c>
      <c r="G1993" t="str">
        <f>TEXT(Table1[[#This Row],[Order Date]],"ddd")</f>
        <v>Mon</v>
      </c>
      <c r="H1993" s="1">
        <v>42909</v>
      </c>
      <c r="I1993" t="s">
        <v>49</v>
      </c>
      <c r="J1993" t="s">
        <v>1941</v>
      </c>
      <c r="K1993" t="s">
        <v>1942</v>
      </c>
      <c r="L1993" t="s">
        <v>25</v>
      </c>
      <c r="M1993" t="s">
        <v>26</v>
      </c>
      <c r="N1993" t="s">
        <v>181</v>
      </c>
      <c r="O1993" t="s">
        <v>103</v>
      </c>
      <c r="P1993">
        <v>77095</v>
      </c>
      <c r="Q1993" t="s">
        <v>104</v>
      </c>
      <c r="R1993" t="s">
        <v>6988</v>
      </c>
      <c r="S1993" t="s">
        <v>45</v>
      </c>
      <c r="T1993" t="s">
        <v>77</v>
      </c>
      <c r="U1993" t="s">
        <v>6989</v>
      </c>
      <c r="V1993" s="3">
        <v>2.2639999999999998</v>
      </c>
      <c r="W1993">
        <v>1</v>
      </c>
      <c r="X1993" s="2">
        <v>0.8</v>
      </c>
      <c r="Y1993" s="13">
        <v>-5.2072000000000003</v>
      </c>
      <c r="Z1993" s="2">
        <f>Y1993/V1993</f>
        <v>-2.3000000000000003</v>
      </c>
    </row>
    <row r="1994" spans="1:26" x14ac:dyDescent="0.25">
      <c r="A1994">
        <v>4104</v>
      </c>
      <c r="B1994" t="s">
        <v>6990</v>
      </c>
      <c r="C1994" s="1">
        <v>43090</v>
      </c>
      <c r="D1994">
        <f>YEAR(C1994)</f>
        <v>2017</v>
      </c>
      <c r="E1994">
        <f>MONTH(C1994)</f>
        <v>12</v>
      </c>
      <c r="F1994" t="str">
        <f>TEXT(Table1[[#This Row],[Order Date]],"mmm")</f>
        <v>Dec</v>
      </c>
      <c r="G1994" t="str">
        <f>TEXT(Table1[[#This Row],[Order Date]],"ddd")</f>
        <v>Thu</v>
      </c>
      <c r="H1994" s="1">
        <v>43090</v>
      </c>
      <c r="I1994" t="s">
        <v>1276</v>
      </c>
      <c r="J1994" t="s">
        <v>433</v>
      </c>
      <c r="K1994" t="s">
        <v>434</v>
      </c>
      <c r="L1994" t="s">
        <v>101</v>
      </c>
      <c r="M1994" t="s">
        <v>26</v>
      </c>
      <c r="N1994" t="s">
        <v>134</v>
      </c>
      <c r="O1994" t="s">
        <v>135</v>
      </c>
      <c r="P1994">
        <v>68025</v>
      </c>
      <c r="Q1994" t="s">
        <v>104</v>
      </c>
      <c r="R1994" t="s">
        <v>2835</v>
      </c>
      <c r="S1994" t="s">
        <v>31</v>
      </c>
      <c r="T1994" t="s">
        <v>64</v>
      </c>
      <c r="U1994" t="s">
        <v>916</v>
      </c>
      <c r="V1994" s="3">
        <v>15.92</v>
      </c>
      <c r="W1994">
        <v>2</v>
      </c>
      <c r="X1994" s="2">
        <v>0</v>
      </c>
      <c r="Y1994" s="13">
        <v>7.0048000000000004</v>
      </c>
      <c r="Z1994" s="2">
        <f>Y1994/V1994</f>
        <v>0.44</v>
      </c>
    </row>
    <row r="1995" spans="1:26" x14ac:dyDescent="0.25">
      <c r="A1995">
        <v>4105</v>
      </c>
      <c r="B1995" t="s">
        <v>6991</v>
      </c>
      <c r="C1995" s="1">
        <v>42954</v>
      </c>
      <c r="D1995">
        <f>YEAR(C1995)</f>
        <v>2017</v>
      </c>
      <c r="E1995">
        <f>MONTH(C1995)</f>
        <v>8</v>
      </c>
      <c r="F1995" t="str">
        <f>TEXT(Table1[[#This Row],[Order Date]],"mmm")</f>
        <v>Aug</v>
      </c>
      <c r="G1995" t="str">
        <f>TEXT(Table1[[#This Row],[Order Date]],"ddd")</f>
        <v>Mon</v>
      </c>
      <c r="H1995" s="1">
        <v>42960</v>
      </c>
      <c r="I1995" t="s">
        <v>49</v>
      </c>
      <c r="J1995" t="s">
        <v>2229</v>
      </c>
      <c r="K1995" t="s">
        <v>2230</v>
      </c>
      <c r="L1995" t="s">
        <v>25</v>
      </c>
      <c r="M1995" t="s">
        <v>26</v>
      </c>
      <c r="N1995" t="s">
        <v>941</v>
      </c>
      <c r="O1995" t="s">
        <v>42</v>
      </c>
      <c r="P1995">
        <v>92105</v>
      </c>
      <c r="Q1995" t="s">
        <v>43</v>
      </c>
      <c r="R1995" t="s">
        <v>3355</v>
      </c>
      <c r="S1995" t="s">
        <v>70</v>
      </c>
      <c r="T1995" t="s">
        <v>71</v>
      </c>
      <c r="U1995" t="s">
        <v>3356</v>
      </c>
      <c r="V1995" s="3">
        <v>159.96</v>
      </c>
      <c r="W1995">
        <v>5</v>
      </c>
      <c r="X1995" s="2">
        <v>0.2</v>
      </c>
      <c r="Y1995" s="13">
        <v>17.9955</v>
      </c>
      <c r="Z1995" s="2">
        <f>Y1995/V1995</f>
        <v>0.11249999999999999</v>
      </c>
    </row>
    <row r="1996" spans="1:26" x14ac:dyDescent="0.25">
      <c r="A1996">
        <v>4107</v>
      </c>
      <c r="B1996" t="s">
        <v>6992</v>
      </c>
      <c r="C1996" s="1">
        <v>42604</v>
      </c>
      <c r="D1996">
        <f>YEAR(C1996)</f>
        <v>2016</v>
      </c>
      <c r="E1996">
        <f>MONTH(C1996)</f>
        <v>8</v>
      </c>
      <c r="F1996" t="str">
        <f>TEXT(Table1[[#This Row],[Order Date]],"mmm")</f>
        <v>Aug</v>
      </c>
      <c r="G1996" t="str">
        <f>TEXT(Table1[[#This Row],[Order Date]],"ddd")</f>
        <v>Mon</v>
      </c>
      <c r="H1996" s="1">
        <v>42608</v>
      </c>
      <c r="I1996" t="s">
        <v>49</v>
      </c>
      <c r="J1996" t="s">
        <v>6993</v>
      </c>
      <c r="K1996" t="s">
        <v>6994</v>
      </c>
      <c r="L1996" t="s">
        <v>25</v>
      </c>
      <c r="M1996" t="s">
        <v>26</v>
      </c>
      <c r="N1996" t="s">
        <v>181</v>
      </c>
      <c r="O1996" t="s">
        <v>103</v>
      </c>
      <c r="P1996">
        <v>77041</v>
      </c>
      <c r="Q1996" t="s">
        <v>104</v>
      </c>
      <c r="R1996" t="s">
        <v>3173</v>
      </c>
      <c r="S1996" t="s">
        <v>45</v>
      </c>
      <c r="T1996" t="s">
        <v>74</v>
      </c>
      <c r="U1996" t="s">
        <v>3174</v>
      </c>
      <c r="V1996" s="3">
        <v>4.3120000000000003</v>
      </c>
      <c r="W1996">
        <v>2</v>
      </c>
      <c r="X1996" s="2">
        <v>0.8</v>
      </c>
      <c r="Y1996" s="13">
        <v>-6.8992000000000004</v>
      </c>
      <c r="Z1996" s="2">
        <f>Y1996/V1996</f>
        <v>-1.6</v>
      </c>
    </row>
    <row r="1997" spans="1:26" x14ac:dyDescent="0.25">
      <c r="A1997">
        <v>4108</v>
      </c>
      <c r="B1997" t="s">
        <v>6995</v>
      </c>
      <c r="C1997" s="1">
        <v>42254</v>
      </c>
      <c r="D1997">
        <f>YEAR(C1997)</f>
        <v>2015</v>
      </c>
      <c r="E1997">
        <f>MONTH(C1997)</f>
        <v>9</v>
      </c>
      <c r="F1997" t="str">
        <f>TEXT(Table1[[#This Row],[Order Date]],"mmm")</f>
        <v>Sep</v>
      </c>
      <c r="G1997" t="str">
        <f>TEXT(Table1[[#This Row],[Order Date]],"ddd")</f>
        <v>Mon</v>
      </c>
      <c r="H1997" s="1">
        <v>42254</v>
      </c>
      <c r="I1997" t="s">
        <v>1276</v>
      </c>
      <c r="J1997" t="s">
        <v>4163</v>
      </c>
      <c r="K1997" t="s">
        <v>4164</v>
      </c>
      <c r="L1997" t="s">
        <v>25</v>
      </c>
      <c r="M1997" t="s">
        <v>26</v>
      </c>
      <c r="N1997" t="s">
        <v>263</v>
      </c>
      <c r="O1997" t="s">
        <v>264</v>
      </c>
      <c r="P1997">
        <v>10011</v>
      </c>
      <c r="Q1997" t="s">
        <v>145</v>
      </c>
      <c r="R1997" t="s">
        <v>2684</v>
      </c>
      <c r="S1997" t="s">
        <v>45</v>
      </c>
      <c r="T1997" t="s">
        <v>58</v>
      </c>
      <c r="U1997" t="s">
        <v>2685</v>
      </c>
      <c r="V1997" s="3">
        <v>13.96</v>
      </c>
      <c r="W1997">
        <v>2</v>
      </c>
      <c r="X1997" s="2">
        <v>0</v>
      </c>
      <c r="Y1997" s="13">
        <v>0.2792</v>
      </c>
      <c r="Z1997" s="2">
        <f>Y1997/V1997</f>
        <v>0.02</v>
      </c>
    </row>
    <row r="1998" spans="1:26" x14ac:dyDescent="0.25">
      <c r="A1998">
        <v>4110</v>
      </c>
      <c r="B1998" t="s">
        <v>6996</v>
      </c>
      <c r="C1998" s="1">
        <v>42363</v>
      </c>
      <c r="D1998">
        <f>YEAR(C1998)</f>
        <v>2015</v>
      </c>
      <c r="E1998">
        <f>MONTH(C1998)</f>
        <v>12</v>
      </c>
      <c r="F1998" t="str">
        <f>TEXT(Table1[[#This Row],[Order Date]],"mmm")</f>
        <v>Dec</v>
      </c>
      <c r="G1998" t="str">
        <f>TEXT(Table1[[#This Row],[Order Date]],"ddd")</f>
        <v>Fri</v>
      </c>
      <c r="H1998" s="1">
        <v>42370</v>
      </c>
      <c r="I1998" t="s">
        <v>49</v>
      </c>
      <c r="J1998" t="s">
        <v>3183</v>
      </c>
      <c r="K1998" t="s">
        <v>3184</v>
      </c>
      <c r="L1998" t="s">
        <v>40</v>
      </c>
      <c r="M1998" t="s">
        <v>26</v>
      </c>
      <c r="N1998" t="s">
        <v>873</v>
      </c>
      <c r="O1998" t="s">
        <v>235</v>
      </c>
      <c r="P1998">
        <v>48227</v>
      </c>
      <c r="Q1998" t="s">
        <v>104</v>
      </c>
      <c r="R1998" t="s">
        <v>2624</v>
      </c>
      <c r="S1998" t="s">
        <v>70</v>
      </c>
      <c r="T1998" t="s">
        <v>71</v>
      </c>
      <c r="U1998" t="s">
        <v>2625</v>
      </c>
      <c r="V1998" s="3">
        <v>73.98</v>
      </c>
      <c r="W1998">
        <v>2</v>
      </c>
      <c r="X1998" s="2">
        <v>0</v>
      </c>
      <c r="Y1998" s="13">
        <v>19.974599999999999</v>
      </c>
      <c r="Z1998" s="2">
        <f>Y1998/V1998</f>
        <v>0.26999999999999996</v>
      </c>
    </row>
    <row r="1999" spans="1:26" x14ac:dyDescent="0.25">
      <c r="A1999">
        <v>4114</v>
      </c>
      <c r="B1999" t="s">
        <v>6997</v>
      </c>
      <c r="C1999" s="1">
        <v>42126</v>
      </c>
      <c r="D1999">
        <f>YEAR(C1999)</f>
        <v>2015</v>
      </c>
      <c r="E1999">
        <f>MONTH(C1999)</f>
        <v>5</v>
      </c>
      <c r="F1999" t="str">
        <f>TEXT(Table1[[#This Row],[Order Date]],"mmm")</f>
        <v>May</v>
      </c>
      <c r="G1999" t="str">
        <f>TEXT(Table1[[#This Row],[Order Date]],"ddd")</f>
        <v>Sat</v>
      </c>
      <c r="H1999" s="1">
        <v>42131</v>
      </c>
      <c r="I1999" t="s">
        <v>49</v>
      </c>
      <c r="J1999" t="s">
        <v>4535</v>
      </c>
      <c r="K1999" t="s">
        <v>4536</v>
      </c>
      <c r="L1999" t="s">
        <v>40</v>
      </c>
      <c r="M1999" t="s">
        <v>26</v>
      </c>
      <c r="N1999" t="s">
        <v>181</v>
      </c>
      <c r="O1999" t="s">
        <v>103</v>
      </c>
      <c r="P1999">
        <v>77095</v>
      </c>
      <c r="Q1999" t="s">
        <v>104</v>
      </c>
      <c r="R1999" t="s">
        <v>4448</v>
      </c>
      <c r="S1999" t="s">
        <v>45</v>
      </c>
      <c r="T1999" t="s">
        <v>46</v>
      </c>
      <c r="U1999" t="s">
        <v>4449</v>
      </c>
      <c r="V1999" s="3">
        <v>8.8559999999999999</v>
      </c>
      <c r="W1999">
        <v>3</v>
      </c>
      <c r="X1999" s="2">
        <v>0.2</v>
      </c>
      <c r="Y1999" s="13">
        <v>2.9889000000000001</v>
      </c>
      <c r="Z1999" s="2">
        <f>Y1999/V1999</f>
        <v>0.33750000000000002</v>
      </c>
    </row>
    <row r="2000" spans="1:26" x14ac:dyDescent="0.25">
      <c r="A2000">
        <v>4116</v>
      </c>
      <c r="B2000" t="s">
        <v>6998</v>
      </c>
      <c r="C2000" s="1">
        <v>42698</v>
      </c>
      <c r="D2000">
        <f>YEAR(C2000)</f>
        <v>2016</v>
      </c>
      <c r="E2000">
        <f>MONTH(C2000)</f>
        <v>11</v>
      </c>
      <c r="F2000" t="str">
        <f>TEXT(Table1[[#This Row],[Order Date]],"mmm")</f>
        <v>Nov</v>
      </c>
      <c r="G2000" t="str">
        <f>TEXT(Table1[[#This Row],[Order Date]],"ddd")</f>
        <v>Thu</v>
      </c>
      <c r="H2000" s="1">
        <v>42701</v>
      </c>
      <c r="I2000" t="s">
        <v>185</v>
      </c>
      <c r="J2000" t="s">
        <v>4597</v>
      </c>
      <c r="K2000" t="s">
        <v>4598</v>
      </c>
      <c r="L2000" t="s">
        <v>25</v>
      </c>
      <c r="M2000" t="s">
        <v>26</v>
      </c>
      <c r="N2000" t="s">
        <v>94</v>
      </c>
      <c r="O2000" t="s">
        <v>95</v>
      </c>
      <c r="P2000">
        <v>98105</v>
      </c>
      <c r="Q2000" t="s">
        <v>43</v>
      </c>
      <c r="R2000" t="s">
        <v>2172</v>
      </c>
      <c r="S2000" t="s">
        <v>45</v>
      </c>
      <c r="T2000" t="s">
        <v>74</v>
      </c>
      <c r="U2000" t="s">
        <v>2173</v>
      </c>
      <c r="V2000" s="3">
        <v>1219.96</v>
      </c>
      <c r="W2000">
        <v>5</v>
      </c>
      <c r="X2000" s="2">
        <v>0.2</v>
      </c>
      <c r="Y2000" s="13">
        <v>381.23750000000001</v>
      </c>
      <c r="Z2000" s="2">
        <f>Y2000/V2000</f>
        <v>0.3125</v>
      </c>
    </row>
    <row r="2001" spans="1:26" x14ac:dyDescent="0.25">
      <c r="A2001">
        <v>4121</v>
      </c>
      <c r="B2001" t="s">
        <v>6999</v>
      </c>
      <c r="C2001" s="1">
        <v>42982</v>
      </c>
      <c r="D2001">
        <f>YEAR(C2001)</f>
        <v>2017</v>
      </c>
      <c r="E2001">
        <f>MONTH(C2001)</f>
        <v>9</v>
      </c>
      <c r="F2001" t="str">
        <f>TEXT(Table1[[#This Row],[Order Date]],"mmm")</f>
        <v>Sep</v>
      </c>
      <c r="G2001" t="str">
        <f>TEXT(Table1[[#This Row],[Order Date]],"ddd")</f>
        <v>Mon</v>
      </c>
      <c r="H2001" s="1">
        <v>42988</v>
      </c>
      <c r="I2001" t="s">
        <v>49</v>
      </c>
      <c r="J2001" t="s">
        <v>3784</v>
      </c>
      <c r="K2001" t="s">
        <v>3785</v>
      </c>
      <c r="L2001" t="s">
        <v>25</v>
      </c>
      <c r="M2001" t="s">
        <v>26</v>
      </c>
      <c r="N2001" t="s">
        <v>143</v>
      </c>
      <c r="O2001" t="s">
        <v>144</v>
      </c>
      <c r="P2001">
        <v>19120</v>
      </c>
      <c r="Q2001" t="s">
        <v>145</v>
      </c>
      <c r="R2001" t="s">
        <v>7000</v>
      </c>
      <c r="S2001" t="s">
        <v>70</v>
      </c>
      <c r="T2001" t="s">
        <v>158</v>
      </c>
      <c r="U2001" t="s">
        <v>7001</v>
      </c>
      <c r="V2001" s="3">
        <v>19.04</v>
      </c>
      <c r="W2001">
        <v>4</v>
      </c>
      <c r="X2001" s="2">
        <v>0.2</v>
      </c>
      <c r="Y2001" s="13">
        <v>-1.4279999999999999</v>
      </c>
      <c r="Z2001" s="2">
        <f>Y2001/V2001</f>
        <v>-7.4999999999999997E-2</v>
      </c>
    </row>
    <row r="2002" spans="1:26" x14ac:dyDescent="0.25">
      <c r="A2002">
        <v>4122</v>
      </c>
      <c r="B2002" t="s">
        <v>7002</v>
      </c>
      <c r="C2002" s="1">
        <v>42866</v>
      </c>
      <c r="D2002">
        <f>YEAR(C2002)</f>
        <v>2017</v>
      </c>
      <c r="E2002">
        <f>MONTH(C2002)</f>
        <v>5</v>
      </c>
      <c r="F2002" t="str">
        <f>TEXT(Table1[[#This Row],[Order Date]],"mmm")</f>
        <v>May</v>
      </c>
      <c r="G2002" t="str">
        <f>TEXT(Table1[[#This Row],[Order Date]],"ddd")</f>
        <v>Thu</v>
      </c>
      <c r="H2002" s="1">
        <v>42867</v>
      </c>
      <c r="I2002" t="s">
        <v>1276</v>
      </c>
      <c r="J2002" t="s">
        <v>1872</v>
      </c>
      <c r="K2002" t="s">
        <v>1873</v>
      </c>
      <c r="L2002" t="s">
        <v>25</v>
      </c>
      <c r="M2002" t="s">
        <v>26</v>
      </c>
      <c r="N2002" t="s">
        <v>94</v>
      </c>
      <c r="O2002" t="s">
        <v>95</v>
      </c>
      <c r="P2002">
        <v>98103</v>
      </c>
      <c r="Q2002" t="s">
        <v>43</v>
      </c>
      <c r="R2002" t="s">
        <v>3452</v>
      </c>
      <c r="S2002" t="s">
        <v>45</v>
      </c>
      <c r="T2002" t="s">
        <v>89</v>
      </c>
      <c r="U2002" t="s">
        <v>3453</v>
      </c>
      <c r="V2002" s="3">
        <v>37.44</v>
      </c>
      <c r="W2002">
        <v>6</v>
      </c>
      <c r="X2002" s="2">
        <v>0</v>
      </c>
      <c r="Y2002" s="13">
        <v>16.847999999999999</v>
      </c>
      <c r="Z2002" s="2">
        <f>Y2002/V2002</f>
        <v>0.45</v>
      </c>
    </row>
    <row r="2003" spans="1:26" x14ac:dyDescent="0.25">
      <c r="A2003">
        <v>4125</v>
      </c>
      <c r="B2003" t="s">
        <v>7003</v>
      </c>
      <c r="C2003" s="1">
        <v>41770</v>
      </c>
      <c r="D2003">
        <f>YEAR(C2003)</f>
        <v>2014</v>
      </c>
      <c r="E2003">
        <f>MONTH(C2003)</f>
        <v>5</v>
      </c>
      <c r="F2003" t="str">
        <f>TEXT(Table1[[#This Row],[Order Date]],"mmm")</f>
        <v>May</v>
      </c>
      <c r="G2003" t="str">
        <f>TEXT(Table1[[#This Row],[Order Date]],"ddd")</f>
        <v>Sun</v>
      </c>
      <c r="H2003" s="1">
        <v>41777</v>
      </c>
      <c r="I2003" t="s">
        <v>49</v>
      </c>
      <c r="J2003" t="s">
        <v>3371</v>
      </c>
      <c r="K2003" t="s">
        <v>3372</v>
      </c>
      <c r="L2003" t="s">
        <v>40</v>
      </c>
      <c r="M2003" t="s">
        <v>26</v>
      </c>
      <c r="N2003" t="s">
        <v>4000</v>
      </c>
      <c r="O2003" t="s">
        <v>264</v>
      </c>
      <c r="P2003">
        <v>13601</v>
      </c>
      <c r="Q2003" t="s">
        <v>145</v>
      </c>
      <c r="R2003" t="s">
        <v>1413</v>
      </c>
      <c r="S2003" t="s">
        <v>45</v>
      </c>
      <c r="T2003" t="s">
        <v>77</v>
      </c>
      <c r="U2003" t="s">
        <v>1414</v>
      </c>
      <c r="V2003" s="3">
        <v>35.909999999999997</v>
      </c>
      <c r="W2003">
        <v>3</v>
      </c>
      <c r="X2003" s="2">
        <v>0</v>
      </c>
      <c r="Y2003" s="13">
        <v>9.6957000000000004</v>
      </c>
      <c r="Z2003" s="2">
        <f>Y2003/V2003</f>
        <v>0.27</v>
      </c>
    </row>
    <row r="2004" spans="1:26" x14ac:dyDescent="0.25">
      <c r="A2004">
        <v>4126</v>
      </c>
      <c r="B2004" t="s">
        <v>7004</v>
      </c>
      <c r="C2004" s="1">
        <v>42943</v>
      </c>
      <c r="D2004">
        <f>YEAR(C2004)</f>
        <v>2017</v>
      </c>
      <c r="E2004">
        <f>MONTH(C2004)</f>
        <v>7</v>
      </c>
      <c r="F2004" t="str">
        <f>TEXT(Table1[[#This Row],[Order Date]],"mmm")</f>
        <v>Jul</v>
      </c>
      <c r="G2004" t="str">
        <f>TEXT(Table1[[#This Row],[Order Date]],"ddd")</f>
        <v>Thu</v>
      </c>
      <c r="H2004" s="1">
        <v>42947</v>
      </c>
      <c r="I2004" t="s">
        <v>22</v>
      </c>
      <c r="J2004" t="s">
        <v>1769</v>
      </c>
      <c r="K2004" t="s">
        <v>1770</v>
      </c>
      <c r="L2004" t="s">
        <v>25</v>
      </c>
      <c r="M2004" t="s">
        <v>26</v>
      </c>
      <c r="N2004" t="s">
        <v>1504</v>
      </c>
      <c r="O2004" t="s">
        <v>53</v>
      </c>
      <c r="P2004">
        <v>32216</v>
      </c>
      <c r="Q2004" t="s">
        <v>29</v>
      </c>
      <c r="R2004" t="s">
        <v>2949</v>
      </c>
      <c r="S2004" t="s">
        <v>31</v>
      </c>
      <c r="T2004" t="s">
        <v>64</v>
      </c>
      <c r="U2004" t="s">
        <v>2950</v>
      </c>
      <c r="V2004" s="3">
        <v>91.031999999999996</v>
      </c>
      <c r="W2004">
        <v>3</v>
      </c>
      <c r="X2004" s="2">
        <v>0.2</v>
      </c>
      <c r="Y2004" s="13">
        <v>-2.2757999999999998</v>
      </c>
      <c r="Z2004" s="2">
        <f>Y2004/V2004</f>
        <v>-2.4999999999999998E-2</v>
      </c>
    </row>
    <row r="2005" spans="1:26" x14ac:dyDescent="0.25">
      <c r="A2005">
        <v>4127</v>
      </c>
      <c r="B2005" t="s">
        <v>7005</v>
      </c>
      <c r="C2005" s="1">
        <v>42861</v>
      </c>
      <c r="D2005">
        <f>YEAR(C2005)</f>
        <v>2017</v>
      </c>
      <c r="E2005">
        <f>MONTH(C2005)</f>
        <v>5</v>
      </c>
      <c r="F2005" t="str">
        <f>TEXT(Table1[[#This Row],[Order Date]],"mmm")</f>
        <v>May</v>
      </c>
      <c r="G2005" t="str">
        <f>TEXT(Table1[[#This Row],[Order Date]],"ddd")</f>
        <v>Sat</v>
      </c>
      <c r="H2005" s="1">
        <v>42864</v>
      </c>
      <c r="I2005" t="s">
        <v>185</v>
      </c>
      <c r="J2005" t="s">
        <v>442</v>
      </c>
      <c r="K2005" t="s">
        <v>443</v>
      </c>
      <c r="L2005" t="s">
        <v>25</v>
      </c>
      <c r="M2005" t="s">
        <v>26</v>
      </c>
      <c r="N2005" t="s">
        <v>1117</v>
      </c>
      <c r="O2005" t="s">
        <v>312</v>
      </c>
      <c r="P2005">
        <v>22204</v>
      </c>
      <c r="Q2005" t="s">
        <v>29</v>
      </c>
      <c r="R2005" t="s">
        <v>6742</v>
      </c>
      <c r="S2005" t="s">
        <v>45</v>
      </c>
      <c r="T2005" t="s">
        <v>67</v>
      </c>
      <c r="U2005" t="s">
        <v>6743</v>
      </c>
      <c r="V2005" s="3">
        <v>54.66</v>
      </c>
      <c r="W2005">
        <v>6</v>
      </c>
      <c r="X2005" s="2">
        <v>0</v>
      </c>
      <c r="Y2005" s="13">
        <v>18.037800000000001</v>
      </c>
      <c r="Z2005" s="2">
        <f>Y2005/V2005</f>
        <v>0.33</v>
      </c>
    </row>
    <row r="2006" spans="1:26" x14ac:dyDescent="0.25">
      <c r="A2006">
        <v>4128</v>
      </c>
      <c r="B2006" t="s">
        <v>7006</v>
      </c>
      <c r="C2006" s="1">
        <v>41901</v>
      </c>
      <c r="D2006">
        <f>YEAR(C2006)</f>
        <v>2014</v>
      </c>
      <c r="E2006">
        <f>MONTH(C2006)</f>
        <v>9</v>
      </c>
      <c r="F2006" t="str">
        <f>TEXT(Table1[[#This Row],[Order Date]],"mmm")</f>
        <v>Sep</v>
      </c>
      <c r="G2006" t="str">
        <f>TEXT(Table1[[#This Row],[Order Date]],"ddd")</f>
        <v>Fri</v>
      </c>
      <c r="H2006" s="1">
        <v>41906</v>
      </c>
      <c r="I2006" t="s">
        <v>49</v>
      </c>
      <c r="J2006" t="s">
        <v>2079</v>
      </c>
      <c r="K2006" t="s">
        <v>2080</v>
      </c>
      <c r="L2006" t="s">
        <v>25</v>
      </c>
      <c r="M2006" t="s">
        <v>26</v>
      </c>
      <c r="N2006" t="s">
        <v>460</v>
      </c>
      <c r="O2006" t="s">
        <v>87</v>
      </c>
      <c r="P2006">
        <v>28205</v>
      </c>
      <c r="Q2006" t="s">
        <v>29</v>
      </c>
      <c r="R2006" t="s">
        <v>2953</v>
      </c>
      <c r="S2006" t="s">
        <v>45</v>
      </c>
      <c r="T2006" t="s">
        <v>58</v>
      </c>
      <c r="U2006" t="s">
        <v>2954</v>
      </c>
      <c r="V2006" s="3">
        <v>67.343999999999994</v>
      </c>
      <c r="W2006">
        <v>6</v>
      </c>
      <c r="X2006" s="2">
        <v>0.2</v>
      </c>
      <c r="Y2006" s="13">
        <v>7.5762</v>
      </c>
      <c r="Z2006" s="2">
        <f>Y2006/V2006</f>
        <v>0.11250000000000002</v>
      </c>
    </row>
    <row r="2007" spans="1:26" x14ac:dyDescent="0.25">
      <c r="A2007">
        <v>4130</v>
      </c>
      <c r="B2007" t="s">
        <v>7009</v>
      </c>
      <c r="C2007" s="1">
        <v>42092</v>
      </c>
      <c r="D2007">
        <f>YEAR(C2007)</f>
        <v>2015</v>
      </c>
      <c r="E2007">
        <f>MONTH(C2007)</f>
        <v>3</v>
      </c>
      <c r="F2007" t="str">
        <f>TEXT(Table1[[#This Row],[Order Date]],"mmm")</f>
        <v>Mar</v>
      </c>
      <c r="G2007" t="str">
        <f>TEXT(Table1[[#This Row],[Order Date]],"ddd")</f>
        <v>Sun</v>
      </c>
      <c r="H2007" s="1">
        <v>42098</v>
      </c>
      <c r="I2007" t="s">
        <v>49</v>
      </c>
      <c r="J2007" t="s">
        <v>1337</v>
      </c>
      <c r="K2007" t="s">
        <v>1338</v>
      </c>
      <c r="L2007" t="s">
        <v>25</v>
      </c>
      <c r="M2007" t="s">
        <v>26</v>
      </c>
      <c r="N2007" t="s">
        <v>94</v>
      </c>
      <c r="O2007" t="s">
        <v>95</v>
      </c>
      <c r="P2007">
        <v>98103</v>
      </c>
      <c r="Q2007" t="s">
        <v>43</v>
      </c>
      <c r="R2007" t="s">
        <v>6534</v>
      </c>
      <c r="S2007" t="s">
        <v>45</v>
      </c>
      <c r="T2007" t="s">
        <v>77</v>
      </c>
      <c r="U2007" t="s">
        <v>6535</v>
      </c>
      <c r="V2007" s="3">
        <v>73.28</v>
      </c>
      <c r="W2007">
        <v>4</v>
      </c>
      <c r="X2007" s="2">
        <v>0</v>
      </c>
      <c r="Y2007" s="13">
        <v>21.251200000000001</v>
      </c>
      <c r="Z2007" s="2">
        <f>Y2007/V2007</f>
        <v>0.28999999999999998</v>
      </c>
    </row>
    <row r="2008" spans="1:26" x14ac:dyDescent="0.25">
      <c r="A2008">
        <v>4131</v>
      </c>
      <c r="B2008" t="s">
        <v>7010</v>
      </c>
      <c r="C2008" s="1">
        <v>41961</v>
      </c>
      <c r="D2008">
        <f>YEAR(C2008)</f>
        <v>2014</v>
      </c>
      <c r="E2008">
        <f>MONTH(C2008)</f>
        <v>11</v>
      </c>
      <c r="F2008" t="str">
        <f>TEXT(Table1[[#This Row],[Order Date]],"mmm")</f>
        <v>Nov</v>
      </c>
      <c r="G2008" t="str">
        <f>TEXT(Table1[[#This Row],[Order Date]],"ddd")</f>
        <v>Tue</v>
      </c>
      <c r="H2008" s="1">
        <v>41968</v>
      </c>
      <c r="I2008" t="s">
        <v>49</v>
      </c>
      <c r="J2008" t="s">
        <v>3663</v>
      </c>
      <c r="K2008" t="s">
        <v>3664</v>
      </c>
      <c r="L2008" t="s">
        <v>40</v>
      </c>
      <c r="M2008" t="s">
        <v>26</v>
      </c>
      <c r="N2008" t="s">
        <v>296</v>
      </c>
      <c r="O2008" t="s">
        <v>208</v>
      </c>
      <c r="P2008">
        <v>60623</v>
      </c>
      <c r="Q2008" t="s">
        <v>104</v>
      </c>
      <c r="R2008" t="s">
        <v>1896</v>
      </c>
      <c r="S2008" t="s">
        <v>45</v>
      </c>
      <c r="T2008" t="s">
        <v>74</v>
      </c>
      <c r="U2008" t="s">
        <v>1897</v>
      </c>
      <c r="V2008" s="3">
        <v>14.48</v>
      </c>
      <c r="W2008">
        <v>5</v>
      </c>
      <c r="X2008" s="2">
        <v>0.8</v>
      </c>
      <c r="Y2008" s="13">
        <v>-23.891999999999999</v>
      </c>
      <c r="Z2008" s="2">
        <f>Y2008/V2008</f>
        <v>-1.65</v>
      </c>
    </row>
    <row r="2009" spans="1:26" x14ac:dyDescent="0.25">
      <c r="A2009">
        <v>4132</v>
      </c>
      <c r="B2009" t="s">
        <v>7011</v>
      </c>
      <c r="C2009" s="1">
        <v>42187</v>
      </c>
      <c r="D2009">
        <f>YEAR(C2009)</f>
        <v>2015</v>
      </c>
      <c r="E2009">
        <f>MONTH(C2009)</f>
        <v>7</v>
      </c>
      <c r="F2009" t="str">
        <f>TEXT(Table1[[#This Row],[Order Date]],"mmm")</f>
        <v>Jul</v>
      </c>
      <c r="G2009" t="str">
        <f>TEXT(Table1[[#This Row],[Order Date]],"ddd")</f>
        <v>Thu</v>
      </c>
      <c r="H2009" s="1">
        <v>42194</v>
      </c>
      <c r="I2009" t="s">
        <v>49</v>
      </c>
      <c r="J2009" t="s">
        <v>400</v>
      </c>
      <c r="K2009" t="s">
        <v>401</v>
      </c>
      <c r="L2009" t="s">
        <v>25</v>
      </c>
      <c r="M2009" t="s">
        <v>26</v>
      </c>
      <c r="N2009" t="s">
        <v>7012</v>
      </c>
      <c r="O2009" t="s">
        <v>53</v>
      </c>
      <c r="P2009">
        <v>33021</v>
      </c>
      <c r="Q2009" t="s">
        <v>29</v>
      </c>
      <c r="R2009" t="s">
        <v>3118</v>
      </c>
      <c r="S2009" t="s">
        <v>45</v>
      </c>
      <c r="T2009" t="s">
        <v>89</v>
      </c>
      <c r="U2009" t="s">
        <v>183</v>
      </c>
      <c r="V2009" s="3">
        <v>11.952</v>
      </c>
      <c r="W2009">
        <v>3</v>
      </c>
      <c r="X2009" s="2">
        <v>0.2</v>
      </c>
      <c r="Y2009" s="13">
        <v>4.0338000000000003</v>
      </c>
      <c r="Z2009" s="2">
        <f>Y2009/V2009</f>
        <v>0.33750000000000002</v>
      </c>
    </row>
    <row r="2010" spans="1:26" x14ac:dyDescent="0.25">
      <c r="A2010">
        <v>4134</v>
      </c>
      <c r="B2010" t="s">
        <v>7013</v>
      </c>
      <c r="C2010" s="1">
        <v>41890</v>
      </c>
      <c r="D2010">
        <f>YEAR(C2010)</f>
        <v>2014</v>
      </c>
      <c r="E2010">
        <f>MONTH(C2010)</f>
        <v>9</v>
      </c>
      <c r="F2010" t="str">
        <f>TEXT(Table1[[#This Row],[Order Date]],"mmm")</f>
        <v>Sep</v>
      </c>
      <c r="G2010" t="str">
        <f>TEXT(Table1[[#This Row],[Order Date]],"ddd")</f>
        <v>Mon</v>
      </c>
      <c r="H2010" s="1">
        <v>41895</v>
      </c>
      <c r="I2010" t="s">
        <v>49</v>
      </c>
      <c r="J2010" t="s">
        <v>647</v>
      </c>
      <c r="K2010" t="s">
        <v>648</v>
      </c>
      <c r="L2010" t="s">
        <v>25</v>
      </c>
      <c r="M2010" t="s">
        <v>26</v>
      </c>
      <c r="N2010" t="s">
        <v>4749</v>
      </c>
      <c r="O2010" t="s">
        <v>312</v>
      </c>
      <c r="P2010">
        <v>23320</v>
      </c>
      <c r="Q2010" t="s">
        <v>29</v>
      </c>
      <c r="R2010" t="s">
        <v>2534</v>
      </c>
      <c r="S2010" t="s">
        <v>45</v>
      </c>
      <c r="T2010" t="s">
        <v>266</v>
      </c>
      <c r="U2010" t="s">
        <v>2535</v>
      </c>
      <c r="V2010" s="3">
        <v>45</v>
      </c>
      <c r="W2010">
        <v>9</v>
      </c>
      <c r="X2010" s="2">
        <v>0</v>
      </c>
      <c r="Y2010" s="13">
        <v>21.6</v>
      </c>
      <c r="Z2010" s="2">
        <f>Y2010/V2010</f>
        <v>0.48000000000000004</v>
      </c>
    </row>
    <row r="2011" spans="1:26" x14ac:dyDescent="0.25">
      <c r="A2011">
        <v>4136</v>
      </c>
      <c r="B2011" t="s">
        <v>7014</v>
      </c>
      <c r="C2011" s="1">
        <v>43010</v>
      </c>
      <c r="D2011">
        <f>YEAR(C2011)</f>
        <v>2017</v>
      </c>
      <c r="E2011">
        <f>MONTH(C2011)</f>
        <v>10</v>
      </c>
      <c r="F2011" t="str">
        <f>TEXT(Table1[[#This Row],[Order Date]],"mmm")</f>
        <v>Oct</v>
      </c>
      <c r="G2011" t="str">
        <f>TEXT(Table1[[#This Row],[Order Date]],"ddd")</f>
        <v>Mon</v>
      </c>
      <c r="H2011" s="1">
        <v>43016</v>
      </c>
      <c r="I2011" t="s">
        <v>49</v>
      </c>
      <c r="J2011" t="s">
        <v>3158</v>
      </c>
      <c r="K2011" t="s">
        <v>3159</v>
      </c>
      <c r="L2011" t="s">
        <v>101</v>
      </c>
      <c r="M2011" t="s">
        <v>26</v>
      </c>
      <c r="N2011" t="s">
        <v>41</v>
      </c>
      <c r="O2011" t="s">
        <v>42</v>
      </c>
      <c r="P2011">
        <v>90036</v>
      </c>
      <c r="Q2011" t="s">
        <v>43</v>
      </c>
      <c r="R2011" t="s">
        <v>3457</v>
      </c>
      <c r="S2011" t="s">
        <v>45</v>
      </c>
      <c r="T2011" t="s">
        <v>74</v>
      </c>
      <c r="U2011" t="s">
        <v>3458</v>
      </c>
      <c r="V2011" s="3">
        <v>112.12</v>
      </c>
      <c r="W2011">
        <v>5</v>
      </c>
      <c r="X2011" s="2">
        <v>0.2</v>
      </c>
      <c r="Y2011" s="13">
        <v>42.045000000000002</v>
      </c>
      <c r="Z2011" s="2">
        <f>Y2011/V2011</f>
        <v>0.375</v>
      </c>
    </row>
    <row r="2012" spans="1:26" x14ac:dyDescent="0.25">
      <c r="A2012">
        <v>4138</v>
      </c>
      <c r="B2012" t="s">
        <v>7015</v>
      </c>
      <c r="C2012" s="1">
        <v>43058</v>
      </c>
      <c r="D2012">
        <f>YEAR(C2012)</f>
        <v>2017</v>
      </c>
      <c r="E2012">
        <f>MONTH(C2012)</f>
        <v>11</v>
      </c>
      <c r="F2012" t="str">
        <f>TEXT(Table1[[#This Row],[Order Date]],"mmm")</f>
        <v>Nov</v>
      </c>
      <c r="G2012" t="str">
        <f>TEXT(Table1[[#This Row],[Order Date]],"ddd")</f>
        <v>Sun</v>
      </c>
      <c r="H2012" s="1">
        <v>43062</v>
      </c>
      <c r="I2012" t="s">
        <v>49</v>
      </c>
      <c r="J2012" t="s">
        <v>6993</v>
      </c>
      <c r="K2012" t="s">
        <v>6994</v>
      </c>
      <c r="L2012" t="s">
        <v>25</v>
      </c>
      <c r="M2012" t="s">
        <v>26</v>
      </c>
      <c r="N2012" t="s">
        <v>2762</v>
      </c>
      <c r="O2012" t="s">
        <v>312</v>
      </c>
      <c r="P2012">
        <v>22304</v>
      </c>
      <c r="Q2012" t="s">
        <v>29</v>
      </c>
      <c r="R2012" t="s">
        <v>1160</v>
      </c>
      <c r="S2012" t="s">
        <v>45</v>
      </c>
      <c r="T2012" t="s">
        <v>266</v>
      </c>
      <c r="U2012" t="s">
        <v>1161</v>
      </c>
      <c r="V2012" s="3">
        <v>25.06</v>
      </c>
      <c r="W2012">
        <v>7</v>
      </c>
      <c r="X2012" s="2">
        <v>0</v>
      </c>
      <c r="Y2012" s="13">
        <v>12.53</v>
      </c>
      <c r="Z2012" s="2">
        <f>Y2012/V2012</f>
        <v>0.5</v>
      </c>
    </row>
    <row r="2013" spans="1:26" x14ac:dyDescent="0.25">
      <c r="A2013">
        <v>4139</v>
      </c>
      <c r="B2013" t="s">
        <v>7016</v>
      </c>
      <c r="C2013" s="1">
        <v>42734</v>
      </c>
      <c r="D2013">
        <f>YEAR(C2013)</f>
        <v>2016</v>
      </c>
      <c r="E2013">
        <f>MONTH(C2013)</f>
        <v>12</v>
      </c>
      <c r="F2013" t="str">
        <f>TEXT(Table1[[#This Row],[Order Date]],"mmm")</f>
        <v>Dec</v>
      </c>
      <c r="G2013" t="str">
        <f>TEXT(Table1[[#This Row],[Order Date]],"ddd")</f>
        <v>Fri</v>
      </c>
      <c r="H2013" s="1">
        <v>42736</v>
      </c>
      <c r="I2013" t="s">
        <v>185</v>
      </c>
      <c r="J2013" t="s">
        <v>3840</v>
      </c>
      <c r="K2013" t="s">
        <v>3841</v>
      </c>
      <c r="L2013" t="s">
        <v>40</v>
      </c>
      <c r="M2013" t="s">
        <v>26</v>
      </c>
      <c r="N2013" t="s">
        <v>7017</v>
      </c>
      <c r="O2013" t="s">
        <v>103</v>
      </c>
      <c r="P2013">
        <v>77536</v>
      </c>
      <c r="Q2013" t="s">
        <v>104</v>
      </c>
      <c r="R2013" t="s">
        <v>318</v>
      </c>
      <c r="S2013" t="s">
        <v>45</v>
      </c>
      <c r="T2013" t="s">
        <v>74</v>
      </c>
      <c r="U2013" t="s">
        <v>319</v>
      </c>
      <c r="V2013" s="3">
        <v>6.9240000000000004</v>
      </c>
      <c r="W2013">
        <v>6</v>
      </c>
      <c r="X2013" s="2">
        <v>0.8</v>
      </c>
      <c r="Y2013" s="13">
        <v>-10.385999999999999</v>
      </c>
      <c r="Z2013" s="2">
        <f>Y2013/V2013</f>
        <v>-1.4999999999999998</v>
      </c>
    </row>
    <row r="2014" spans="1:26" x14ac:dyDescent="0.25">
      <c r="A2014">
        <v>4140</v>
      </c>
      <c r="B2014" t="s">
        <v>7018</v>
      </c>
      <c r="C2014" s="1">
        <v>43070</v>
      </c>
      <c r="D2014">
        <f>YEAR(C2014)</f>
        <v>2017</v>
      </c>
      <c r="E2014">
        <f>MONTH(C2014)</f>
        <v>12</v>
      </c>
      <c r="F2014" t="str">
        <f>TEXT(Table1[[#This Row],[Order Date]],"mmm")</f>
        <v>Dec</v>
      </c>
      <c r="G2014" t="str">
        <f>TEXT(Table1[[#This Row],[Order Date]],"ddd")</f>
        <v>Fri</v>
      </c>
      <c r="H2014" s="1">
        <v>43073</v>
      </c>
      <c r="I2014" t="s">
        <v>185</v>
      </c>
      <c r="J2014" t="s">
        <v>2193</v>
      </c>
      <c r="K2014" t="s">
        <v>2194</v>
      </c>
      <c r="L2014" t="s">
        <v>25</v>
      </c>
      <c r="M2014" t="s">
        <v>26</v>
      </c>
      <c r="N2014" t="s">
        <v>143</v>
      </c>
      <c r="O2014" t="s">
        <v>144</v>
      </c>
      <c r="P2014">
        <v>19120</v>
      </c>
      <c r="Q2014" t="s">
        <v>145</v>
      </c>
      <c r="R2014" t="s">
        <v>947</v>
      </c>
      <c r="S2014" t="s">
        <v>45</v>
      </c>
      <c r="T2014" t="s">
        <v>58</v>
      </c>
      <c r="U2014" t="s">
        <v>1714</v>
      </c>
      <c r="V2014" s="3">
        <v>37.392000000000003</v>
      </c>
      <c r="W2014">
        <v>3</v>
      </c>
      <c r="X2014" s="2">
        <v>0.2</v>
      </c>
      <c r="Y2014" s="13">
        <v>2.3370000000000002</v>
      </c>
      <c r="Z2014" s="2">
        <f>Y2014/V2014</f>
        <v>6.25E-2</v>
      </c>
    </row>
    <row r="2015" spans="1:26" x14ac:dyDescent="0.25">
      <c r="A2015">
        <v>4142</v>
      </c>
      <c r="B2015" t="s">
        <v>7019</v>
      </c>
      <c r="C2015" s="1">
        <v>42534</v>
      </c>
      <c r="D2015">
        <f>YEAR(C2015)</f>
        <v>2016</v>
      </c>
      <c r="E2015">
        <f>MONTH(C2015)</f>
        <v>6</v>
      </c>
      <c r="F2015" t="str">
        <f>TEXT(Table1[[#This Row],[Order Date]],"mmm")</f>
        <v>Jun</v>
      </c>
      <c r="G2015" t="str">
        <f>TEXT(Table1[[#This Row],[Order Date]],"ddd")</f>
        <v>Mon</v>
      </c>
      <c r="H2015" s="1">
        <v>42538</v>
      </c>
      <c r="I2015" t="s">
        <v>49</v>
      </c>
      <c r="J2015" t="s">
        <v>1667</v>
      </c>
      <c r="K2015" t="s">
        <v>1668</v>
      </c>
      <c r="L2015" t="s">
        <v>25</v>
      </c>
      <c r="M2015" t="s">
        <v>26</v>
      </c>
      <c r="N2015" t="s">
        <v>7020</v>
      </c>
      <c r="O2015" t="s">
        <v>4417</v>
      </c>
      <c r="P2015">
        <v>67212</v>
      </c>
      <c r="Q2015" t="s">
        <v>104</v>
      </c>
      <c r="R2015" t="s">
        <v>701</v>
      </c>
      <c r="S2015" t="s">
        <v>45</v>
      </c>
      <c r="T2015" t="s">
        <v>46</v>
      </c>
      <c r="U2015" t="s">
        <v>702</v>
      </c>
      <c r="V2015" s="3">
        <v>18.899999999999999</v>
      </c>
      <c r="W2015">
        <v>3</v>
      </c>
      <c r="X2015" s="2">
        <v>0</v>
      </c>
      <c r="Y2015" s="13">
        <v>8.6940000000000008</v>
      </c>
      <c r="Z2015" s="2">
        <f>Y2015/V2015</f>
        <v>0.46000000000000008</v>
      </c>
    </row>
    <row r="2016" spans="1:26" x14ac:dyDescent="0.25">
      <c r="A2016">
        <v>4143</v>
      </c>
      <c r="B2016" t="s">
        <v>7021</v>
      </c>
      <c r="C2016" s="1">
        <v>41778</v>
      </c>
      <c r="D2016">
        <f>YEAR(C2016)</f>
        <v>2014</v>
      </c>
      <c r="E2016">
        <f>MONTH(C2016)</f>
        <v>5</v>
      </c>
      <c r="F2016" t="str">
        <f>TEXT(Table1[[#This Row],[Order Date]],"mmm")</f>
        <v>May</v>
      </c>
      <c r="G2016" t="str">
        <f>TEXT(Table1[[#This Row],[Order Date]],"ddd")</f>
        <v>Mon</v>
      </c>
      <c r="H2016" s="1">
        <v>41782</v>
      </c>
      <c r="I2016" t="s">
        <v>49</v>
      </c>
      <c r="J2016" t="s">
        <v>4977</v>
      </c>
      <c r="K2016" t="s">
        <v>4978</v>
      </c>
      <c r="L2016" t="s">
        <v>25</v>
      </c>
      <c r="M2016" t="s">
        <v>26</v>
      </c>
      <c r="N2016" t="s">
        <v>5175</v>
      </c>
      <c r="O2016" t="s">
        <v>235</v>
      </c>
      <c r="P2016">
        <v>48640</v>
      </c>
      <c r="Q2016" t="s">
        <v>104</v>
      </c>
      <c r="R2016" t="s">
        <v>4710</v>
      </c>
      <c r="S2016" t="s">
        <v>45</v>
      </c>
      <c r="T2016" t="s">
        <v>74</v>
      </c>
      <c r="U2016" t="s">
        <v>4711</v>
      </c>
      <c r="V2016" s="3">
        <v>57.42</v>
      </c>
      <c r="W2016">
        <v>9</v>
      </c>
      <c r="X2016" s="2">
        <v>0</v>
      </c>
      <c r="Y2016" s="13">
        <v>26.4132</v>
      </c>
      <c r="Z2016" s="2">
        <f>Y2016/V2016</f>
        <v>0.45999999999999996</v>
      </c>
    </row>
    <row r="2017" spans="1:26" x14ac:dyDescent="0.25">
      <c r="A2017">
        <v>4144</v>
      </c>
      <c r="B2017" t="s">
        <v>7022</v>
      </c>
      <c r="C2017" s="1">
        <v>42765</v>
      </c>
      <c r="D2017">
        <f>YEAR(C2017)</f>
        <v>2017</v>
      </c>
      <c r="E2017">
        <f>MONTH(C2017)</f>
        <v>1</v>
      </c>
      <c r="F2017" t="str">
        <f>TEXT(Table1[[#This Row],[Order Date]],"mmm")</f>
        <v>Jan</v>
      </c>
      <c r="G2017" t="str">
        <f>TEXT(Table1[[#This Row],[Order Date]],"ddd")</f>
        <v>Mon</v>
      </c>
      <c r="H2017" s="1">
        <v>42772</v>
      </c>
      <c r="I2017" t="s">
        <v>49</v>
      </c>
      <c r="J2017" t="s">
        <v>2124</v>
      </c>
      <c r="K2017" t="s">
        <v>2125</v>
      </c>
      <c r="L2017" t="s">
        <v>101</v>
      </c>
      <c r="M2017" t="s">
        <v>26</v>
      </c>
      <c r="N2017" t="s">
        <v>126</v>
      </c>
      <c r="O2017" t="s">
        <v>42</v>
      </c>
      <c r="P2017">
        <v>94110</v>
      </c>
      <c r="Q2017" t="s">
        <v>43</v>
      </c>
      <c r="R2017" t="s">
        <v>3241</v>
      </c>
      <c r="S2017" t="s">
        <v>45</v>
      </c>
      <c r="T2017" t="s">
        <v>67</v>
      </c>
      <c r="U2017" t="s">
        <v>3242</v>
      </c>
      <c r="V2017" s="3">
        <v>12.74</v>
      </c>
      <c r="W2017">
        <v>7</v>
      </c>
      <c r="X2017" s="2">
        <v>0</v>
      </c>
      <c r="Y2017" s="13">
        <v>5.7329999999999997</v>
      </c>
      <c r="Z2017" s="2">
        <f>Y2017/V2017</f>
        <v>0.44999999999999996</v>
      </c>
    </row>
    <row r="2018" spans="1:26" x14ac:dyDescent="0.25">
      <c r="A2018">
        <v>4147</v>
      </c>
      <c r="B2018" t="s">
        <v>7023</v>
      </c>
      <c r="C2018" s="1">
        <v>42336</v>
      </c>
      <c r="D2018">
        <f>YEAR(C2018)</f>
        <v>2015</v>
      </c>
      <c r="E2018">
        <f>MONTH(C2018)</f>
        <v>11</v>
      </c>
      <c r="F2018" t="str">
        <f>TEXT(Table1[[#This Row],[Order Date]],"mmm")</f>
        <v>Nov</v>
      </c>
      <c r="G2018" t="str">
        <f>TEXT(Table1[[#This Row],[Order Date]],"ddd")</f>
        <v>Sat</v>
      </c>
      <c r="H2018" s="1">
        <v>42342</v>
      </c>
      <c r="I2018" t="s">
        <v>49</v>
      </c>
      <c r="J2018" t="s">
        <v>5125</v>
      </c>
      <c r="K2018" t="s">
        <v>5126</v>
      </c>
      <c r="L2018" t="s">
        <v>25</v>
      </c>
      <c r="M2018" t="s">
        <v>26</v>
      </c>
      <c r="N2018" t="s">
        <v>3620</v>
      </c>
      <c r="O2018" t="s">
        <v>264</v>
      </c>
      <c r="P2018">
        <v>11520</v>
      </c>
      <c r="Q2018" t="s">
        <v>145</v>
      </c>
      <c r="R2018" t="s">
        <v>898</v>
      </c>
      <c r="S2018" t="s">
        <v>31</v>
      </c>
      <c r="T2018" t="s">
        <v>64</v>
      </c>
      <c r="U2018" t="s">
        <v>899</v>
      </c>
      <c r="V2018" s="3">
        <v>322.58999999999997</v>
      </c>
      <c r="W2018">
        <v>3</v>
      </c>
      <c r="X2018" s="2">
        <v>0</v>
      </c>
      <c r="Y2018" s="13">
        <v>64.518000000000001</v>
      </c>
      <c r="Z2018" s="2">
        <f>Y2018/V2018</f>
        <v>0.2</v>
      </c>
    </row>
    <row r="2019" spans="1:26" x14ac:dyDescent="0.25">
      <c r="A2019">
        <v>4148</v>
      </c>
      <c r="B2019" t="s">
        <v>7024</v>
      </c>
      <c r="C2019" s="1">
        <v>43031</v>
      </c>
      <c r="D2019">
        <f>YEAR(C2019)</f>
        <v>2017</v>
      </c>
      <c r="E2019">
        <f>MONTH(C2019)</f>
        <v>10</v>
      </c>
      <c r="F2019" t="str">
        <f>TEXT(Table1[[#This Row],[Order Date]],"mmm")</f>
        <v>Oct</v>
      </c>
      <c r="G2019" t="str">
        <f>TEXT(Table1[[#This Row],[Order Date]],"ddd")</f>
        <v>Mon</v>
      </c>
      <c r="H2019" s="1">
        <v>43036</v>
      </c>
      <c r="I2019" t="s">
        <v>49</v>
      </c>
      <c r="J2019" t="s">
        <v>6580</v>
      </c>
      <c r="K2019" t="s">
        <v>6581</v>
      </c>
      <c r="L2019" t="s">
        <v>25</v>
      </c>
      <c r="M2019" t="s">
        <v>26</v>
      </c>
      <c r="N2019" t="s">
        <v>1223</v>
      </c>
      <c r="O2019" t="s">
        <v>103</v>
      </c>
      <c r="P2019">
        <v>78745</v>
      </c>
      <c r="Q2019" t="s">
        <v>104</v>
      </c>
      <c r="R2019" t="s">
        <v>6358</v>
      </c>
      <c r="S2019" t="s">
        <v>45</v>
      </c>
      <c r="T2019" t="s">
        <v>74</v>
      </c>
      <c r="U2019" t="s">
        <v>6359</v>
      </c>
      <c r="V2019" s="3">
        <v>9.7620000000000005</v>
      </c>
      <c r="W2019">
        <v>3</v>
      </c>
      <c r="X2019" s="2">
        <v>0.8</v>
      </c>
      <c r="Y2019" s="13">
        <v>-15.1311</v>
      </c>
      <c r="Z2019" s="2">
        <f>Y2019/V2019</f>
        <v>-1.5499999999999998</v>
      </c>
    </row>
    <row r="2020" spans="1:26" x14ac:dyDescent="0.25">
      <c r="A2020">
        <v>4152</v>
      </c>
      <c r="B2020" t="s">
        <v>7025</v>
      </c>
      <c r="C2020" s="1">
        <v>42985</v>
      </c>
      <c r="D2020">
        <f>YEAR(C2020)</f>
        <v>2017</v>
      </c>
      <c r="E2020">
        <f>MONTH(C2020)</f>
        <v>9</v>
      </c>
      <c r="F2020" t="str">
        <f>TEXT(Table1[[#This Row],[Order Date]],"mmm")</f>
        <v>Sep</v>
      </c>
      <c r="G2020" t="str">
        <f>TEXT(Table1[[#This Row],[Order Date]],"ddd")</f>
        <v>Thu</v>
      </c>
      <c r="H2020" s="1">
        <v>42989</v>
      </c>
      <c r="I2020" t="s">
        <v>49</v>
      </c>
      <c r="J2020" t="s">
        <v>770</v>
      </c>
      <c r="K2020" t="s">
        <v>771</v>
      </c>
      <c r="L2020" t="s">
        <v>25</v>
      </c>
      <c r="M2020" t="s">
        <v>26</v>
      </c>
      <c r="N2020" t="s">
        <v>143</v>
      </c>
      <c r="O2020" t="s">
        <v>144</v>
      </c>
      <c r="P2020">
        <v>19134</v>
      </c>
      <c r="Q2020" t="s">
        <v>145</v>
      </c>
      <c r="R2020" t="s">
        <v>642</v>
      </c>
      <c r="S2020" t="s">
        <v>45</v>
      </c>
      <c r="T2020" t="s">
        <v>46</v>
      </c>
      <c r="U2020" t="s">
        <v>643</v>
      </c>
      <c r="V2020" s="3">
        <v>29.24</v>
      </c>
      <c r="W2020">
        <v>5</v>
      </c>
      <c r="X2020" s="2">
        <v>0.2</v>
      </c>
      <c r="Y2020" s="13">
        <v>9.8684999999999992</v>
      </c>
      <c r="Z2020" s="2">
        <f>Y2020/V2020</f>
        <v>0.33749999999999997</v>
      </c>
    </row>
    <row r="2021" spans="1:26" x14ac:dyDescent="0.25">
      <c r="A2021">
        <v>4155</v>
      </c>
      <c r="B2021" t="s">
        <v>7026</v>
      </c>
      <c r="C2021" s="1">
        <v>42733</v>
      </c>
      <c r="D2021">
        <f>YEAR(C2021)</f>
        <v>2016</v>
      </c>
      <c r="E2021">
        <f>MONTH(C2021)</f>
        <v>12</v>
      </c>
      <c r="F2021" t="str">
        <f>TEXT(Table1[[#This Row],[Order Date]],"mmm")</f>
        <v>Dec</v>
      </c>
      <c r="G2021" t="str">
        <f>TEXT(Table1[[#This Row],[Order Date]],"ddd")</f>
        <v>Thu</v>
      </c>
      <c r="H2021" s="1">
        <v>42738</v>
      </c>
      <c r="I2021" t="s">
        <v>49</v>
      </c>
      <c r="J2021" t="s">
        <v>1460</v>
      </c>
      <c r="K2021" t="s">
        <v>1461</v>
      </c>
      <c r="L2021" t="s">
        <v>40</v>
      </c>
      <c r="M2021" t="s">
        <v>26</v>
      </c>
      <c r="N2021" t="s">
        <v>508</v>
      </c>
      <c r="O2021" t="s">
        <v>328</v>
      </c>
      <c r="P2021">
        <v>37620</v>
      </c>
      <c r="Q2021" t="s">
        <v>29</v>
      </c>
      <c r="R2021" t="s">
        <v>569</v>
      </c>
      <c r="S2021" t="s">
        <v>45</v>
      </c>
      <c r="T2021" t="s">
        <v>74</v>
      </c>
      <c r="U2021" t="s">
        <v>570</v>
      </c>
      <c r="V2021" s="3">
        <v>38.088000000000001</v>
      </c>
      <c r="W2021">
        <v>4</v>
      </c>
      <c r="X2021" s="2">
        <v>0.7</v>
      </c>
      <c r="Y2021" s="13">
        <v>-27.9312</v>
      </c>
      <c r="Z2021" s="2">
        <f>Y2021/V2021</f>
        <v>-0.73333333333333328</v>
      </c>
    </row>
    <row r="2022" spans="1:26" x14ac:dyDescent="0.25">
      <c r="A2022">
        <v>4157</v>
      </c>
      <c r="B2022" t="s">
        <v>7027</v>
      </c>
      <c r="C2022" s="1">
        <v>42343</v>
      </c>
      <c r="D2022">
        <f>YEAR(C2022)</f>
        <v>2015</v>
      </c>
      <c r="E2022">
        <f>MONTH(C2022)</f>
        <v>12</v>
      </c>
      <c r="F2022" t="str">
        <f>TEXT(Table1[[#This Row],[Order Date]],"mmm")</f>
        <v>Dec</v>
      </c>
      <c r="G2022" t="str">
        <f>TEXT(Table1[[#This Row],[Order Date]],"ddd")</f>
        <v>Sat</v>
      </c>
      <c r="H2022" s="1">
        <v>42347</v>
      </c>
      <c r="I2022" t="s">
        <v>22</v>
      </c>
      <c r="J2022" t="s">
        <v>4898</v>
      </c>
      <c r="K2022" t="s">
        <v>4899</v>
      </c>
      <c r="L2022" t="s">
        <v>25</v>
      </c>
      <c r="M2022" t="s">
        <v>26</v>
      </c>
      <c r="N2022" t="s">
        <v>143</v>
      </c>
      <c r="O2022" t="s">
        <v>144</v>
      </c>
      <c r="P2022">
        <v>19140</v>
      </c>
      <c r="Q2022" t="s">
        <v>145</v>
      </c>
      <c r="R2022" t="s">
        <v>4064</v>
      </c>
      <c r="S2022" t="s">
        <v>70</v>
      </c>
      <c r="T2022" t="s">
        <v>158</v>
      </c>
      <c r="U2022" t="s">
        <v>4065</v>
      </c>
      <c r="V2022" s="3">
        <v>47.984000000000002</v>
      </c>
      <c r="W2022">
        <v>2</v>
      </c>
      <c r="X2022" s="2">
        <v>0.2</v>
      </c>
      <c r="Y2022" s="13">
        <v>0.5998</v>
      </c>
      <c r="Z2022" s="2">
        <f>Y2022/V2022</f>
        <v>1.2499999999999999E-2</v>
      </c>
    </row>
    <row r="2023" spans="1:26" x14ac:dyDescent="0.25">
      <c r="A2023">
        <v>4159</v>
      </c>
      <c r="B2023" t="s">
        <v>7028</v>
      </c>
      <c r="C2023" s="1">
        <v>41944</v>
      </c>
      <c r="D2023">
        <f>YEAR(C2023)</f>
        <v>2014</v>
      </c>
      <c r="E2023">
        <f>MONTH(C2023)</f>
        <v>11</v>
      </c>
      <c r="F2023" t="str">
        <f>TEXT(Table1[[#This Row],[Order Date]],"mmm")</f>
        <v>Nov</v>
      </c>
      <c r="G2023" t="str">
        <f>TEXT(Table1[[#This Row],[Order Date]],"ddd")</f>
        <v>Sat</v>
      </c>
      <c r="H2023" s="1">
        <v>41951</v>
      </c>
      <c r="I2023" t="s">
        <v>49</v>
      </c>
      <c r="J2023" t="s">
        <v>3433</v>
      </c>
      <c r="K2023" t="s">
        <v>3434</v>
      </c>
      <c r="L2023" t="s">
        <v>40</v>
      </c>
      <c r="M2023" t="s">
        <v>26</v>
      </c>
      <c r="N2023" t="s">
        <v>296</v>
      </c>
      <c r="O2023" t="s">
        <v>208</v>
      </c>
      <c r="P2023">
        <v>60610</v>
      </c>
      <c r="Q2023" t="s">
        <v>104</v>
      </c>
      <c r="R2023" t="s">
        <v>4770</v>
      </c>
      <c r="S2023" t="s">
        <v>45</v>
      </c>
      <c r="T2023" t="s">
        <v>89</v>
      </c>
      <c r="U2023" t="s">
        <v>4771</v>
      </c>
      <c r="V2023" s="3">
        <v>15.696</v>
      </c>
      <c r="W2023">
        <v>3</v>
      </c>
      <c r="X2023" s="2">
        <v>0.2</v>
      </c>
      <c r="Y2023" s="13">
        <v>5.1012000000000004</v>
      </c>
      <c r="Z2023" s="2">
        <f>Y2023/V2023</f>
        <v>0.32500000000000001</v>
      </c>
    </row>
    <row r="2024" spans="1:26" x14ac:dyDescent="0.25">
      <c r="A2024">
        <v>4160</v>
      </c>
      <c r="B2024" t="s">
        <v>7029</v>
      </c>
      <c r="C2024" s="1">
        <v>42476</v>
      </c>
      <c r="D2024">
        <f>YEAR(C2024)</f>
        <v>2016</v>
      </c>
      <c r="E2024">
        <f>MONTH(C2024)</f>
        <v>4</v>
      </c>
      <c r="F2024" t="str">
        <f>TEXT(Table1[[#This Row],[Order Date]],"mmm")</f>
        <v>Apr</v>
      </c>
      <c r="G2024" t="str">
        <f>TEXT(Table1[[#This Row],[Order Date]],"ddd")</f>
        <v>Sat</v>
      </c>
      <c r="H2024" s="1">
        <v>42483</v>
      </c>
      <c r="I2024" t="s">
        <v>49</v>
      </c>
      <c r="J2024" t="s">
        <v>2250</v>
      </c>
      <c r="K2024" t="s">
        <v>2251</v>
      </c>
      <c r="L2024" t="s">
        <v>25</v>
      </c>
      <c r="M2024" t="s">
        <v>26</v>
      </c>
      <c r="N2024" t="s">
        <v>490</v>
      </c>
      <c r="O2024" t="s">
        <v>1258</v>
      </c>
      <c r="P2024">
        <v>31907</v>
      </c>
      <c r="Q2024" t="s">
        <v>29</v>
      </c>
      <c r="R2024" t="s">
        <v>127</v>
      </c>
      <c r="S2024" t="s">
        <v>45</v>
      </c>
      <c r="T2024" t="s">
        <v>67</v>
      </c>
      <c r="U2024" t="s">
        <v>128</v>
      </c>
      <c r="V2024" s="3">
        <v>12.84</v>
      </c>
      <c r="W2024">
        <v>3</v>
      </c>
      <c r="X2024" s="2">
        <v>0</v>
      </c>
      <c r="Y2024" s="13">
        <v>3.7235999999999998</v>
      </c>
      <c r="Z2024" s="2">
        <f>Y2024/V2024</f>
        <v>0.28999999999999998</v>
      </c>
    </row>
    <row r="2025" spans="1:26" x14ac:dyDescent="0.25">
      <c r="A2025">
        <v>4161</v>
      </c>
      <c r="B2025" t="s">
        <v>7030</v>
      </c>
      <c r="C2025" s="1">
        <v>42869</v>
      </c>
      <c r="D2025">
        <f>YEAR(C2025)</f>
        <v>2017</v>
      </c>
      <c r="E2025">
        <f>MONTH(C2025)</f>
        <v>5</v>
      </c>
      <c r="F2025" t="str">
        <f>TEXT(Table1[[#This Row],[Order Date]],"mmm")</f>
        <v>May</v>
      </c>
      <c r="G2025" t="str">
        <f>TEXT(Table1[[#This Row],[Order Date]],"ddd")</f>
        <v>Sun</v>
      </c>
      <c r="H2025" s="1">
        <v>42873</v>
      </c>
      <c r="I2025" t="s">
        <v>49</v>
      </c>
      <c r="J2025" t="s">
        <v>7031</v>
      </c>
      <c r="K2025" t="s">
        <v>7032</v>
      </c>
      <c r="L2025" t="s">
        <v>25</v>
      </c>
      <c r="M2025" t="s">
        <v>26</v>
      </c>
      <c r="N2025" t="s">
        <v>263</v>
      </c>
      <c r="O2025" t="s">
        <v>264</v>
      </c>
      <c r="P2025">
        <v>10035</v>
      </c>
      <c r="Q2025" t="s">
        <v>145</v>
      </c>
      <c r="R2025" t="s">
        <v>5634</v>
      </c>
      <c r="S2025" t="s">
        <v>70</v>
      </c>
      <c r="T2025" t="s">
        <v>71</v>
      </c>
      <c r="U2025" t="s">
        <v>5635</v>
      </c>
      <c r="V2025" s="3">
        <v>539.97</v>
      </c>
      <c r="W2025">
        <v>3</v>
      </c>
      <c r="X2025" s="2">
        <v>0</v>
      </c>
      <c r="Y2025" s="13">
        <v>134.99250000000001</v>
      </c>
      <c r="Z2025" s="2">
        <f>Y2025/V2025</f>
        <v>0.25</v>
      </c>
    </row>
    <row r="2026" spans="1:26" x14ac:dyDescent="0.25">
      <c r="A2026">
        <v>4163</v>
      </c>
      <c r="B2026" t="s">
        <v>7033</v>
      </c>
      <c r="C2026" s="1">
        <v>42077</v>
      </c>
      <c r="D2026">
        <f>YEAR(C2026)</f>
        <v>2015</v>
      </c>
      <c r="E2026">
        <f>MONTH(C2026)</f>
        <v>3</v>
      </c>
      <c r="F2026" t="str">
        <f>TEXT(Table1[[#This Row],[Order Date]],"mmm")</f>
        <v>Mar</v>
      </c>
      <c r="G2026" t="str">
        <f>TEXT(Table1[[#This Row],[Order Date]],"ddd")</f>
        <v>Sat</v>
      </c>
      <c r="H2026" s="1">
        <v>42081</v>
      </c>
      <c r="I2026" t="s">
        <v>49</v>
      </c>
      <c r="J2026" t="s">
        <v>1800</v>
      </c>
      <c r="K2026" t="s">
        <v>1801</v>
      </c>
      <c r="L2026" t="s">
        <v>25</v>
      </c>
      <c r="M2026" t="s">
        <v>26</v>
      </c>
      <c r="N2026" t="s">
        <v>241</v>
      </c>
      <c r="O2026" t="s">
        <v>2648</v>
      </c>
      <c r="P2026">
        <v>3820</v>
      </c>
      <c r="Q2026" t="s">
        <v>145</v>
      </c>
      <c r="R2026" t="s">
        <v>2377</v>
      </c>
      <c r="S2026" t="s">
        <v>45</v>
      </c>
      <c r="T2026" t="s">
        <v>46</v>
      </c>
      <c r="U2026" t="s">
        <v>2378</v>
      </c>
      <c r="V2026" s="3">
        <v>16.52</v>
      </c>
      <c r="W2026">
        <v>4</v>
      </c>
      <c r="X2026" s="2">
        <v>0</v>
      </c>
      <c r="Y2026" s="13">
        <v>7.5991999999999997</v>
      </c>
      <c r="Z2026" s="2">
        <f>Y2026/V2026</f>
        <v>0.46</v>
      </c>
    </row>
    <row r="2027" spans="1:26" x14ac:dyDescent="0.25">
      <c r="A2027">
        <v>4165</v>
      </c>
      <c r="B2027" t="s">
        <v>7034</v>
      </c>
      <c r="C2027" s="1">
        <v>42749</v>
      </c>
      <c r="D2027">
        <f>YEAR(C2027)</f>
        <v>2017</v>
      </c>
      <c r="E2027">
        <f>MONTH(C2027)</f>
        <v>1</v>
      </c>
      <c r="F2027" t="str">
        <f>TEXT(Table1[[#This Row],[Order Date]],"mmm")</f>
        <v>Jan</v>
      </c>
      <c r="G2027" t="str">
        <f>TEXT(Table1[[#This Row],[Order Date]],"ddd")</f>
        <v>Sat</v>
      </c>
      <c r="H2027" s="1">
        <v>42751</v>
      </c>
      <c r="I2027" t="s">
        <v>185</v>
      </c>
      <c r="J2027" t="s">
        <v>7035</v>
      </c>
      <c r="K2027" t="s">
        <v>7036</v>
      </c>
      <c r="L2027" t="s">
        <v>40</v>
      </c>
      <c r="M2027" t="s">
        <v>26</v>
      </c>
      <c r="N2027" t="s">
        <v>449</v>
      </c>
      <c r="O2027" t="s">
        <v>450</v>
      </c>
      <c r="P2027">
        <v>80013</v>
      </c>
      <c r="Q2027" t="s">
        <v>43</v>
      </c>
      <c r="R2027" t="s">
        <v>157</v>
      </c>
      <c r="S2027" t="s">
        <v>70</v>
      </c>
      <c r="T2027" t="s">
        <v>158</v>
      </c>
      <c r="U2027" t="s">
        <v>159</v>
      </c>
      <c r="V2027" s="3">
        <v>169.06399999999999</v>
      </c>
      <c r="W2027">
        <v>7</v>
      </c>
      <c r="X2027" s="2">
        <v>0.2</v>
      </c>
      <c r="Y2027" s="13">
        <v>-14.793100000000001</v>
      </c>
      <c r="Z2027" s="2">
        <f>Y2027/V2027</f>
        <v>-8.7500000000000008E-2</v>
      </c>
    </row>
    <row r="2028" spans="1:26" x14ac:dyDescent="0.25">
      <c r="A2028">
        <v>4167</v>
      </c>
      <c r="B2028" t="s">
        <v>7037</v>
      </c>
      <c r="C2028" s="1">
        <v>42071</v>
      </c>
      <c r="D2028">
        <f>YEAR(C2028)</f>
        <v>2015</v>
      </c>
      <c r="E2028">
        <f>MONTH(C2028)</f>
        <v>3</v>
      </c>
      <c r="F2028" t="str">
        <f>TEXT(Table1[[#This Row],[Order Date]],"mmm")</f>
        <v>Mar</v>
      </c>
      <c r="G2028" t="str">
        <f>TEXT(Table1[[#This Row],[Order Date]],"ddd")</f>
        <v>Sun</v>
      </c>
      <c r="H2028" s="1">
        <v>42076</v>
      </c>
      <c r="I2028" t="s">
        <v>49</v>
      </c>
      <c r="J2028" t="s">
        <v>2105</v>
      </c>
      <c r="K2028" t="s">
        <v>2106</v>
      </c>
      <c r="L2028" t="s">
        <v>40</v>
      </c>
      <c r="M2028" t="s">
        <v>26</v>
      </c>
      <c r="N2028" t="s">
        <v>1159</v>
      </c>
      <c r="O2028" t="s">
        <v>264</v>
      </c>
      <c r="P2028">
        <v>11561</v>
      </c>
      <c r="Q2028" t="s">
        <v>145</v>
      </c>
      <c r="R2028" t="s">
        <v>6006</v>
      </c>
      <c r="S2028" t="s">
        <v>45</v>
      </c>
      <c r="T2028" t="s">
        <v>89</v>
      </c>
      <c r="U2028" t="s">
        <v>6007</v>
      </c>
      <c r="V2028" s="3">
        <v>19.440000000000001</v>
      </c>
      <c r="W2028">
        <v>3</v>
      </c>
      <c r="X2028" s="2">
        <v>0</v>
      </c>
      <c r="Y2028" s="13">
        <v>9.3312000000000008</v>
      </c>
      <c r="Z2028" s="2">
        <f>Y2028/V2028</f>
        <v>0.48000000000000004</v>
      </c>
    </row>
    <row r="2029" spans="1:26" x14ac:dyDescent="0.25">
      <c r="A2029">
        <v>4168</v>
      </c>
      <c r="B2029" t="s">
        <v>7038</v>
      </c>
      <c r="C2029" s="1">
        <v>41923</v>
      </c>
      <c r="D2029">
        <f>YEAR(C2029)</f>
        <v>2014</v>
      </c>
      <c r="E2029">
        <f>MONTH(C2029)</f>
        <v>10</v>
      </c>
      <c r="F2029" t="str">
        <f>TEXT(Table1[[#This Row],[Order Date]],"mmm")</f>
        <v>Oct</v>
      </c>
      <c r="G2029" t="str">
        <f>TEXT(Table1[[#This Row],[Order Date]],"ddd")</f>
        <v>Sat</v>
      </c>
      <c r="H2029" s="1">
        <v>41925</v>
      </c>
      <c r="I2029" t="s">
        <v>185</v>
      </c>
      <c r="J2029" t="s">
        <v>594</v>
      </c>
      <c r="K2029" t="s">
        <v>595</v>
      </c>
      <c r="L2029" t="s">
        <v>25</v>
      </c>
      <c r="M2029" t="s">
        <v>26</v>
      </c>
      <c r="N2029" t="s">
        <v>596</v>
      </c>
      <c r="O2029" t="s">
        <v>42</v>
      </c>
      <c r="P2029">
        <v>91104</v>
      </c>
      <c r="Q2029" t="s">
        <v>43</v>
      </c>
      <c r="R2029" t="s">
        <v>3276</v>
      </c>
      <c r="S2029" t="s">
        <v>45</v>
      </c>
      <c r="T2029" t="s">
        <v>58</v>
      </c>
      <c r="U2029" t="s">
        <v>3277</v>
      </c>
      <c r="V2029" s="3">
        <v>31.92</v>
      </c>
      <c r="W2029">
        <v>4</v>
      </c>
      <c r="X2029" s="2">
        <v>0</v>
      </c>
      <c r="Y2029" s="13">
        <v>8.2992000000000008</v>
      </c>
      <c r="Z2029" s="2">
        <f>Y2029/V2029</f>
        <v>0.26</v>
      </c>
    </row>
    <row r="2030" spans="1:26" x14ac:dyDescent="0.25">
      <c r="A2030">
        <v>4170</v>
      </c>
      <c r="B2030" t="s">
        <v>7039</v>
      </c>
      <c r="C2030" s="1">
        <v>42107</v>
      </c>
      <c r="D2030">
        <f>YEAR(C2030)</f>
        <v>2015</v>
      </c>
      <c r="E2030">
        <f>MONTH(C2030)</f>
        <v>4</v>
      </c>
      <c r="F2030" t="str">
        <f>TEXT(Table1[[#This Row],[Order Date]],"mmm")</f>
        <v>Apr</v>
      </c>
      <c r="G2030" t="str">
        <f>TEXT(Table1[[#This Row],[Order Date]],"ddd")</f>
        <v>Mon</v>
      </c>
      <c r="H2030" s="1">
        <v>42108</v>
      </c>
      <c r="I2030" t="s">
        <v>185</v>
      </c>
      <c r="J2030" t="s">
        <v>6465</v>
      </c>
      <c r="K2030" t="s">
        <v>6466</v>
      </c>
      <c r="L2030" t="s">
        <v>101</v>
      </c>
      <c r="M2030" t="s">
        <v>26</v>
      </c>
      <c r="N2030" t="s">
        <v>1796</v>
      </c>
      <c r="O2030" t="s">
        <v>303</v>
      </c>
      <c r="P2030">
        <v>85204</v>
      </c>
      <c r="Q2030" t="s">
        <v>43</v>
      </c>
      <c r="R2030" t="s">
        <v>2830</v>
      </c>
      <c r="S2030" t="s">
        <v>45</v>
      </c>
      <c r="T2030" t="s">
        <v>89</v>
      </c>
      <c r="U2030" t="s">
        <v>2831</v>
      </c>
      <c r="V2030" s="3">
        <v>31.103999999999999</v>
      </c>
      <c r="W2030">
        <v>6</v>
      </c>
      <c r="X2030" s="2">
        <v>0.2</v>
      </c>
      <c r="Y2030" s="13">
        <v>10.8864</v>
      </c>
      <c r="Z2030" s="2">
        <f>Y2030/V2030</f>
        <v>0.35000000000000003</v>
      </c>
    </row>
    <row r="2031" spans="1:26" x14ac:dyDescent="0.25">
      <c r="A2031">
        <v>4172</v>
      </c>
      <c r="B2031" t="s">
        <v>7040</v>
      </c>
      <c r="C2031" s="1">
        <v>43055</v>
      </c>
      <c r="D2031">
        <f>YEAR(C2031)</f>
        <v>2017</v>
      </c>
      <c r="E2031">
        <f>MONTH(C2031)</f>
        <v>11</v>
      </c>
      <c r="F2031" t="str">
        <f>TEXT(Table1[[#This Row],[Order Date]],"mmm")</f>
        <v>Nov</v>
      </c>
      <c r="G2031" t="str">
        <f>TEXT(Table1[[#This Row],[Order Date]],"ddd")</f>
        <v>Thu</v>
      </c>
      <c r="H2031" s="1">
        <v>43059</v>
      </c>
      <c r="I2031" t="s">
        <v>49</v>
      </c>
      <c r="J2031" t="s">
        <v>2229</v>
      </c>
      <c r="K2031" t="s">
        <v>2230</v>
      </c>
      <c r="L2031" t="s">
        <v>25</v>
      </c>
      <c r="M2031" t="s">
        <v>26</v>
      </c>
      <c r="N2031" t="s">
        <v>3403</v>
      </c>
      <c r="O2031" t="s">
        <v>42</v>
      </c>
      <c r="P2031">
        <v>93727</v>
      </c>
      <c r="Q2031" t="s">
        <v>43</v>
      </c>
      <c r="R2031" t="s">
        <v>2684</v>
      </c>
      <c r="S2031" t="s">
        <v>45</v>
      </c>
      <c r="T2031" t="s">
        <v>58</v>
      </c>
      <c r="U2031" t="s">
        <v>2685</v>
      </c>
      <c r="V2031" s="3">
        <v>48.86</v>
      </c>
      <c r="W2031">
        <v>7</v>
      </c>
      <c r="X2031" s="2">
        <v>0</v>
      </c>
      <c r="Y2031" s="13">
        <v>0.97719999999999996</v>
      </c>
      <c r="Z2031" s="2">
        <f>Y2031/V2031</f>
        <v>0.02</v>
      </c>
    </row>
    <row r="2032" spans="1:26" x14ac:dyDescent="0.25">
      <c r="A2032">
        <v>4173</v>
      </c>
      <c r="B2032" t="s">
        <v>7041</v>
      </c>
      <c r="C2032" s="1">
        <v>42552</v>
      </c>
      <c r="D2032">
        <f>YEAR(C2032)</f>
        <v>2016</v>
      </c>
      <c r="E2032">
        <f>MONTH(C2032)</f>
        <v>7</v>
      </c>
      <c r="F2032" t="str">
        <f>TEXT(Table1[[#This Row],[Order Date]],"mmm")</f>
        <v>Jul</v>
      </c>
      <c r="G2032" t="str">
        <f>TEXT(Table1[[#This Row],[Order Date]],"ddd")</f>
        <v>Fri</v>
      </c>
      <c r="H2032" s="1">
        <v>42552</v>
      </c>
      <c r="I2032" t="s">
        <v>1276</v>
      </c>
      <c r="J2032" t="s">
        <v>2297</v>
      </c>
      <c r="K2032" t="s">
        <v>2298</v>
      </c>
      <c r="L2032" t="s">
        <v>25</v>
      </c>
      <c r="M2032" t="s">
        <v>26</v>
      </c>
      <c r="N2032" t="s">
        <v>375</v>
      </c>
      <c r="O2032" t="s">
        <v>376</v>
      </c>
      <c r="P2032">
        <v>29203</v>
      </c>
      <c r="Q2032" t="s">
        <v>29</v>
      </c>
      <c r="R2032" t="s">
        <v>129</v>
      </c>
      <c r="S2032" t="s">
        <v>45</v>
      </c>
      <c r="T2032" t="s">
        <v>74</v>
      </c>
      <c r="U2032" t="s">
        <v>130</v>
      </c>
      <c r="V2032" s="3">
        <v>14.2</v>
      </c>
      <c r="W2032">
        <v>2</v>
      </c>
      <c r="X2032" s="2">
        <v>0</v>
      </c>
      <c r="Y2032" s="13">
        <v>6.532</v>
      </c>
      <c r="Z2032" s="2">
        <f>Y2032/V2032</f>
        <v>0.46</v>
      </c>
    </row>
    <row r="2033" spans="1:26" x14ac:dyDescent="0.25">
      <c r="A2033">
        <v>4176</v>
      </c>
      <c r="B2033" t="s">
        <v>7042</v>
      </c>
      <c r="C2033" s="1">
        <v>42337</v>
      </c>
      <c r="D2033">
        <f>YEAR(C2033)</f>
        <v>2015</v>
      </c>
      <c r="E2033">
        <f>MONTH(C2033)</f>
        <v>11</v>
      </c>
      <c r="F2033" t="str">
        <f>TEXT(Table1[[#This Row],[Order Date]],"mmm")</f>
        <v>Nov</v>
      </c>
      <c r="G2033" t="str">
        <f>TEXT(Table1[[#This Row],[Order Date]],"ddd")</f>
        <v>Sun</v>
      </c>
      <c r="H2033" s="1">
        <v>42338</v>
      </c>
      <c r="I2033" t="s">
        <v>185</v>
      </c>
      <c r="J2033" t="s">
        <v>7043</v>
      </c>
      <c r="K2033" t="s">
        <v>7044</v>
      </c>
      <c r="L2033" t="s">
        <v>101</v>
      </c>
      <c r="M2033" t="s">
        <v>26</v>
      </c>
      <c r="N2033" t="s">
        <v>2506</v>
      </c>
      <c r="O2033" t="s">
        <v>42</v>
      </c>
      <c r="P2033">
        <v>92704</v>
      </c>
      <c r="Q2033" t="s">
        <v>43</v>
      </c>
      <c r="R2033" t="s">
        <v>6064</v>
      </c>
      <c r="S2033" t="s">
        <v>45</v>
      </c>
      <c r="T2033" t="s">
        <v>67</v>
      </c>
      <c r="U2033" t="s">
        <v>6065</v>
      </c>
      <c r="V2033" s="3">
        <v>56.3</v>
      </c>
      <c r="W2033">
        <v>2</v>
      </c>
      <c r="X2033" s="2">
        <v>0</v>
      </c>
      <c r="Y2033" s="13">
        <v>15.763999999999999</v>
      </c>
      <c r="Z2033" s="2">
        <f>Y2033/V2033</f>
        <v>0.28000000000000003</v>
      </c>
    </row>
    <row r="2034" spans="1:26" x14ac:dyDescent="0.25">
      <c r="A2034">
        <v>4177</v>
      </c>
      <c r="B2034" t="s">
        <v>7045</v>
      </c>
      <c r="C2034" s="1">
        <v>41736</v>
      </c>
      <c r="D2034">
        <f>YEAR(C2034)</f>
        <v>2014</v>
      </c>
      <c r="E2034">
        <f>MONTH(C2034)</f>
        <v>4</v>
      </c>
      <c r="F2034" t="str">
        <f>TEXT(Table1[[#This Row],[Order Date]],"mmm")</f>
        <v>Apr</v>
      </c>
      <c r="G2034" t="str">
        <f>TEXT(Table1[[#This Row],[Order Date]],"ddd")</f>
        <v>Mon</v>
      </c>
      <c r="H2034" s="1">
        <v>41741</v>
      </c>
      <c r="I2034" t="s">
        <v>49</v>
      </c>
      <c r="J2034" t="s">
        <v>2256</v>
      </c>
      <c r="K2034" t="s">
        <v>2257</v>
      </c>
      <c r="L2034" t="s">
        <v>40</v>
      </c>
      <c r="M2034" t="s">
        <v>26</v>
      </c>
      <c r="N2034" t="s">
        <v>375</v>
      </c>
      <c r="O2034" t="s">
        <v>376</v>
      </c>
      <c r="P2034">
        <v>29203</v>
      </c>
      <c r="Q2034" t="s">
        <v>29</v>
      </c>
      <c r="R2034" t="s">
        <v>730</v>
      </c>
      <c r="S2034" t="s">
        <v>70</v>
      </c>
      <c r="T2034" t="s">
        <v>71</v>
      </c>
      <c r="U2034" t="s">
        <v>731</v>
      </c>
      <c r="V2034" s="3">
        <v>629.95000000000005</v>
      </c>
      <c r="W2034">
        <v>5</v>
      </c>
      <c r="X2034" s="2">
        <v>0</v>
      </c>
      <c r="Y2034" s="13">
        <v>163.78700000000001</v>
      </c>
      <c r="Z2034" s="2">
        <f>Y2034/V2034</f>
        <v>0.26</v>
      </c>
    </row>
    <row r="2035" spans="1:26" x14ac:dyDescent="0.25">
      <c r="A2035">
        <v>4179</v>
      </c>
      <c r="B2035" t="s">
        <v>7046</v>
      </c>
      <c r="C2035" s="1">
        <v>42537</v>
      </c>
      <c r="D2035">
        <f>YEAR(C2035)</f>
        <v>2016</v>
      </c>
      <c r="E2035">
        <f>MONTH(C2035)</f>
        <v>6</v>
      </c>
      <c r="F2035" t="str">
        <f>TEXT(Table1[[#This Row],[Order Date]],"mmm")</f>
        <v>Jun</v>
      </c>
      <c r="G2035" t="str">
        <f>TEXT(Table1[[#This Row],[Order Date]],"ddd")</f>
        <v>Thu</v>
      </c>
      <c r="H2035" s="1">
        <v>42539</v>
      </c>
      <c r="I2035" t="s">
        <v>22</v>
      </c>
      <c r="J2035" t="s">
        <v>1841</v>
      </c>
      <c r="K2035" t="s">
        <v>1842</v>
      </c>
      <c r="L2035" t="s">
        <v>25</v>
      </c>
      <c r="M2035" t="s">
        <v>26</v>
      </c>
      <c r="N2035" t="s">
        <v>41</v>
      </c>
      <c r="O2035" t="s">
        <v>42</v>
      </c>
      <c r="P2035">
        <v>90045</v>
      </c>
      <c r="Q2035" t="s">
        <v>43</v>
      </c>
      <c r="R2035" t="s">
        <v>5105</v>
      </c>
      <c r="S2035" t="s">
        <v>45</v>
      </c>
      <c r="T2035" t="s">
        <v>89</v>
      </c>
      <c r="U2035" t="s">
        <v>5106</v>
      </c>
      <c r="V2035" s="3">
        <v>46.35</v>
      </c>
      <c r="W2035">
        <v>5</v>
      </c>
      <c r="X2035" s="2">
        <v>0</v>
      </c>
      <c r="Y2035" s="13">
        <v>21.784500000000001</v>
      </c>
      <c r="Z2035" s="2">
        <f>Y2035/V2035</f>
        <v>0.47000000000000003</v>
      </c>
    </row>
    <row r="2036" spans="1:26" x14ac:dyDescent="0.25">
      <c r="A2036">
        <v>4180</v>
      </c>
      <c r="B2036" t="s">
        <v>7047</v>
      </c>
      <c r="C2036" s="1">
        <v>42800</v>
      </c>
      <c r="D2036">
        <f>YEAR(C2036)</f>
        <v>2017</v>
      </c>
      <c r="E2036">
        <f>MONTH(C2036)</f>
        <v>3</v>
      </c>
      <c r="F2036" t="str">
        <f>TEXT(Table1[[#This Row],[Order Date]],"mmm")</f>
        <v>Mar</v>
      </c>
      <c r="G2036" t="str">
        <f>TEXT(Table1[[#This Row],[Order Date]],"ddd")</f>
        <v>Mon</v>
      </c>
      <c r="H2036" s="1">
        <v>42804</v>
      </c>
      <c r="I2036" t="s">
        <v>49</v>
      </c>
      <c r="J2036" t="s">
        <v>3353</v>
      </c>
      <c r="K2036" t="s">
        <v>3354</v>
      </c>
      <c r="L2036" t="s">
        <v>101</v>
      </c>
      <c r="M2036" t="s">
        <v>26</v>
      </c>
      <c r="N2036" t="s">
        <v>126</v>
      </c>
      <c r="O2036" t="s">
        <v>42</v>
      </c>
      <c r="P2036">
        <v>94109</v>
      </c>
      <c r="Q2036" t="s">
        <v>43</v>
      </c>
      <c r="R2036" t="s">
        <v>338</v>
      </c>
      <c r="S2036" t="s">
        <v>45</v>
      </c>
      <c r="T2036" t="s">
        <v>74</v>
      </c>
      <c r="U2036" t="s">
        <v>339</v>
      </c>
      <c r="V2036" s="3">
        <v>14.976000000000001</v>
      </c>
      <c r="W2036">
        <v>9</v>
      </c>
      <c r="X2036" s="2">
        <v>0.2</v>
      </c>
      <c r="Y2036" s="13">
        <v>5.4287999999999998</v>
      </c>
      <c r="Z2036" s="2">
        <f>Y2036/V2036</f>
        <v>0.36249999999999999</v>
      </c>
    </row>
    <row r="2037" spans="1:26" x14ac:dyDescent="0.25">
      <c r="A2037">
        <v>4181</v>
      </c>
      <c r="B2037" t="s">
        <v>7048</v>
      </c>
      <c r="C2037" s="1">
        <v>43015</v>
      </c>
      <c r="D2037">
        <f>YEAR(C2037)</f>
        <v>2017</v>
      </c>
      <c r="E2037">
        <f>MONTH(C2037)</f>
        <v>10</v>
      </c>
      <c r="F2037" t="str">
        <f>TEXT(Table1[[#This Row],[Order Date]],"mmm")</f>
        <v>Oct</v>
      </c>
      <c r="G2037" t="str">
        <f>TEXT(Table1[[#This Row],[Order Date]],"ddd")</f>
        <v>Sat</v>
      </c>
      <c r="H2037" s="1">
        <v>43019</v>
      </c>
      <c r="I2037" t="s">
        <v>49</v>
      </c>
      <c r="J2037" t="s">
        <v>2448</v>
      </c>
      <c r="K2037" t="s">
        <v>2449</v>
      </c>
      <c r="L2037" t="s">
        <v>25</v>
      </c>
      <c r="M2037" t="s">
        <v>26</v>
      </c>
      <c r="N2037" t="s">
        <v>181</v>
      </c>
      <c r="O2037" t="s">
        <v>103</v>
      </c>
      <c r="P2037">
        <v>77036</v>
      </c>
      <c r="Q2037" t="s">
        <v>104</v>
      </c>
      <c r="R2037" t="s">
        <v>107</v>
      </c>
      <c r="S2037" t="s">
        <v>45</v>
      </c>
      <c r="T2037" t="s">
        <v>74</v>
      </c>
      <c r="U2037" t="s">
        <v>108</v>
      </c>
      <c r="V2037" s="3">
        <v>4.24</v>
      </c>
      <c r="W2037">
        <v>5</v>
      </c>
      <c r="X2037" s="2">
        <v>0.8</v>
      </c>
      <c r="Y2037" s="13">
        <v>-6.36</v>
      </c>
      <c r="Z2037" s="2">
        <f>Y2037/V2037</f>
        <v>-1.5</v>
      </c>
    </row>
    <row r="2038" spans="1:26" x14ac:dyDescent="0.25">
      <c r="A2038">
        <v>4182</v>
      </c>
      <c r="B2038" t="s">
        <v>7049</v>
      </c>
      <c r="C2038" s="1">
        <v>43014</v>
      </c>
      <c r="D2038">
        <f>YEAR(C2038)</f>
        <v>2017</v>
      </c>
      <c r="E2038">
        <f>MONTH(C2038)</f>
        <v>10</v>
      </c>
      <c r="F2038" t="str">
        <f>TEXT(Table1[[#This Row],[Order Date]],"mmm")</f>
        <v>Oct</v>
      </c>
      <c r="G2038" t="str">
        <f>TEXT(Table1[[#This Row],[Order Date]],"ddd")</f>
        <v>Fri</v>
      </c>
      <c r="H2038" s="1">
        <v>43020</v>
      </c>
      <c r="I2038" t="s">
        <v>49</v>
      </c>
      <c r="J2038" t="s">
        <v>7050</v>
      </c>
      <c r="K2038" t="s">
        <v>7051</v>
      </c>
      <c r="L2038" t="s">
        <v>101</v>
      </c>
      <c r="M2038" t="s">
        <v>26</v>
      </c>
      <c r="N2038" t="s">
        <v>263</v>
      </c>
      <c r="O2038" t="s">
        <v>264</v>
      </c>
      <c r="P2038">
        <v>10035</v>
      </c>
      <c r="Q2038" t="s">
        <v>145</v>
      </c>
      <c r="R2038" t="s">
        <v>6796</v>
      </c>
      <c r="S2038" t="s">
        <v>70</v>
      </c>
      <c r="T2038" t="s">
        <v>158</v>
      </c>
      <c r="U2038" t="s">
        <v>6797</v>
      </c>
      <c r="V2038" s="3">
        <v>319.95999999999998</v>
      </c>
      <c r="W2038">
        <v>4</v>
      </c>
      <c r="X2038" s="2">
        <v>0</v>
      </c>
      <c r="Y2038" s="13">
        <v>115.18559999999999</v>
      </c>
      <c r="Z2038" s="2">
        <f>Y2038/V2038</f>
        <v>0.36</v>
      </c>
    </row>
    <row r="2039" spans="1:26" x14ac:dyDescent="0.25">
      <c r="A2039">
        <v>4185</v>
      </c>
      <c r="B2039" t="s">
        <v>7052</v>
      </c>
      <c r="C2039" s="1">
        <v>42709</v>
      </c>
      <c r="D2039">
        <f>YEAR(C2039)</f>
        <v>2016</v>
      </c>
      <c r="E2039">
        <f>MONTH(C2039)</f>
        <v>12</v>
      </c>
      <c r="F2039" t="str">
        <f>TEXT(Table1[[#This Row],[Order Date]],"mmm")</f>
        <v>Dec</v>
      </c>
      <c r="G2039" t="str">
        <f>TEXT(Table1[[#This Row],[Order Date]],"ddd")</f>
        <v>Mon</v>
      </c>
      <c r="H2039" s="1">
        <v>42711</v>
      </c>
      <c r="I2039" t="s">
        <v>185</v>
      </c>
      <c r="J2039" t="s">
        <v>5580</v>
      </c>
      <c r="K2039" t="s">
        <v>5581</v>
      </c>
      <c r="L2039" t="s">
        <v>40</v>
      </c>
      <c r="M2039" t="s">
        <v>26</v>
      </c>
      <c r="N2039" t="s">
        <v>606</v>
      </c>
      <c r="O2039" t="s">
        <v>1231</v>
      </c>
      <c r="P2039">
        <v>2038</v>
      </c>
      <c r="Q2039" t="s">
        <v>145</v>
      </c>
      <c r="R2039" t="s">
        <v>7053</v>
      </c>
      <c r="S2039" t="s">
        <v>31</v>
      </c>
      <c r="T2039" t="s">
        <v>32</v>
      </c>
      <c r="U2039" t="s">
        <v>7054</v>
      </c>
      <c r="V2039" s="3">
        <v>81.94</v>
      </c>
      <c r="W2039">
        <v>1</v>
      </c>
      <c r="X2039" s="2">
        <v>0</v>
      </c>
      <c r="Y2039" s="13">
        <v>20.484999999999999</v>
      </c>
      <c r="Z2039" s="2">
        <f>Y2039/V2039</f>
        <v>0.25</v>
      </c>
    </row>
    <row r="2040" spans="1:26" x14ac:dyDescent="0.25">
      <c r="A2040">
        <v>4186</v>
      </c>
      <c r="B2040" t="s">
        <v>7055</v>
      </c>
      <c r="C2040" s="1">
        <v>42664</v>
      </c>
      <c r="D2040">
        <f>YEAR(C2040)</f>
        <v>2016</v>
      </c>
      <c r="E2040">
        <f>MONTH(C2040)</f>
        <v>10</v>
      </c>
      <c r="F2040" t="str">
        <f>TEXT(Table1[[#This Row],[Order Date]],"mmm")</f>
        <v>Oct</v>
      </c>
      <c r="G2040" t="str">
        <f>TEXT(Table1[[#This Row],[Order Date]],"ddd")</f>
        <v>Fri</v>
      </c>
      <c r="H2040" s="1">
        <v>42665</v>
      </c>
      <c r="I2040" t="s">
        <v>185</v>
      </c>
      <c r="J2040" t="s">
        <v>3083</v>
      </c>
      <c r="K2040" t="s">
        <v>3084</v>
      </c>
      <c r="L2040" t="s">
        <v>25</v>
      </c>
      <c r="M2040" t="s">
        <v>26</v>
      </c>
      <c r="N2040" t="s">
        <v>4381</v>
      </c>
      <c r="O2040" t="s">
        <v>2689</v>
      </c>
      <c r="P2040">
        <v>21215</v>
      </c>
      <c r="Q2040" t="s">
        <v>145</v>
      </c>
      <c r="R2040" t="s">
        <v>3677</v>
      </c>
      <c r="S2040" t="s">
        <v>70</v>
      </c>
      <c r="T2040" t="s">
        <v>158</v>
      </c>
      <c r="U2040" t="s">
        <v>3678</v>
      </c>
      <c r="V2040" s="3">
        <v>98.16</v>
      </c>
      <c r="W2040">
        <v>6</v>
      </c>
      <c r="X2040" s="2">
        <v>0</v>
      </c>
      <c r="Y2040" s="13">
        <v>9.8160000000000007</v>
      </c>
      <c r="Z2040" s="2">
        <f>Y2040/V2040</f>
        <v>0.1</v>
      </c>
    </row>
    <row r="2041" spans="1:26" x14ac:dyDescent="0.25">
      <c r="A2041">
        <v>4187</v>
      </c>
      <c r="B2041" t="s">
        <v>7056</v>
      </c>
      <c r="C2041" s="1">
        <v>42873</v>
      </c>
      <c r="D2041">
        <f>YEAR(C2041)</f>
        <v>2017</v>
      </c>
      <c r="E2041">
        <f>MONTH(C2041)</f>
        <v>5</v>
      </c>
      <c r="F2041" t="str">
        <f>TEXT(Table1[[#This Row],[Order Date]],"mmm")</f>
        <v>May</v>
      </c>
      <c r="G2041" t="str">
        <f>TEXT(Table1[[#This Row],[Order Date]],"ddd")</f>
        <v>Thu</v>
      </c>
      <c r="H2041" s="1">
        <v>42878</v>
      </c>
      <c r="I2041" t="s">
        <v>49</v>
      </c>
      <c r="J2041" t="s">
        <v>7057</v>
      </c>
      <c r="K2041" t="s">
        <v>7058</v>
      </c>
      <c r="L2041" t="s">
        <v>40</v>
      </c>
      <c r="M2041" t="s">
        <v>26</v>
      </c>
      <c r="N2041" t="s">
        <v>7059</v>
      </c>
      <c r="O2041" t="s">
        <v>103</v>
      </c>
      <c r="P2041">
        <v>78501</v>
      </c>
      <c r="Q2041" t="s">
        <v>104</v>
      </c>
      <c r="R2041" t="s">
        <v>2663</v>
      </c>
      <c r="S2041" t="s">
        <v>45</v>
      </c>
      <c r="T2041" t="s">
        <v>74</v>
      </c>
      <c r="U2041" t="s">
        <v>2664</v>
      </c>
      <c r="V2041" s="3">
        <v>6.8739999999999997</v>
      </c>
      <c r="W2041">
        <v>7</v>
      </c>
      <c r="X2041" s="2">
        <v>0.8</v>
      </c>
      <c r="Y2041" s="13">
        <v>-10.6547</v>
      </c>
      <c r="Z2041" s="2">
        <f>Y2041/V2041</f>
        <v>-1.55</v>
      </c>
    </row>
    <row r="2042" spans="1:26" x14ac:dyDescent="0.25">
      <c r="A2042">
        <v>4190</v>
      </c>
      <c r="B2042" t="s">
        <v>7060</v>
      </c>
      <c r="C2042" s="1">
        <v>42639</v>
      </c>
      <c r="D2042">
        <f>YEAR(C2042)</f>
        <v>2016</v>
      </c>
      <c r="E2042">
        <f>MONTH(C2042)</f>
        <v>9</v>
      </c>
      <c r="F2042" t="str">
        <f>TEXT(Table1[[#This Row],[Order Date]],"mmm")</f>
        <v>Sep</v>
      </c>
      <c r="G2042" t="str">
        <f>TEXT(Table1[[#This Row],[Order Date]],"ddd")</f>
        <v>Mon</v>
      </c>
      <c r="H2042" s="1">
        <v>42644</v>
      </c>
      <c r="I2042" t="s">
        <v>22</v>
      </c>
      <c r="J2042" t="s">
        <v>6909</v>
      </c>
      <c r="K2042" t="s">
        <v>6910</v>
      </c>
      <c r="L2042" t="s">
        <v>40</v>
      </c>
      <c r="M2042" t="s">
        <v>26</v>
      </c>
      <c r="N2042" t="s">
        <v>7061</v>
      </c>
      <c r="O2042" t="s">
        <v>482</v>
      </c>
      <c r="P2042">
        <v>52240</v>
      </c>
      <c r="Q2042" t="s">
        <v>104</v>
      </c>
      <c r="R2042" t="s">
        <v>7062</v>
      </c>
      <c r="S2042" t="s">
        <v>45</v>
      </c>
      <c r="T2042" t="s">
        <v>89</v>
      </c>
      <c r="U2042" t="s">
        <v>7063</v>
      </c>
      <c r="V2042" s="3">
        <v>9.99</v>
      </c>
      <c r="W2042">
        <v>1</v>
      </c>
      <c r="X2042" s="2">
        <v>0</v>
      </c>
      <c r="Y2042" s="13">
        <v>4.4954999999999998</v>
      </c>
      <c r="Z2042" s="2">
        <f>Y2042/V2042</f>
        <v>0.44999999999999996</v>
      </c>
    </row>
    <row r="2043" spans="1:26" x14ac:dyDescent="0.25">
      <c r="A2043">
        <v>4191</v>
      </c>
      <c r="B2043" t="s">
        <v>7064</v>
      </c>
      <c r="C2043" s="1">
        <v>43056</v>
      </c>
      <c r="D2043">
        <f>YEAR(C2043)</f>
        <v>2017</v>
      </c>
      <c r="E2043">
        <f>MONTH(C2043)</f>
        <v>11</v>
      </c>
      <c r="F2043" t="str">
        <f>TEXT(Table1[[#This Row],[Order Date]],"mmm")</f>
        <v>Nov</v>
      </c>
      <c r="G2043" t="str">
        <f>TEXT(Table1[[#This Row],[Order Date]],"ddd")</f>
        <v>Fri</v>
      </c>
      <c r="H2043" s="1">
        <v>43061</v>
      </c>
      <c r="I2043" t="s">
        <v>49</v>
      </c>
      <c r="J2043" t="s">
        <v>2706</v>
      </c>
      <c r="K2043" t="s">
        <v>2707</v>
      </c>
      <c r="L2043" t="s">
        <v>25</v>
      </c>
      <c r="M2043" t="s">
        <v>26</v>
      </c>
      <c r="N2043" t="s">
        <v>600</v>
      </c>
      <c r="O2043" t="s">
        <v>242</v>
      </c>
      <c r="P2043">
        <v>19711</v>
      </c>
      <c r="Q2043" t="s">
        <v>145</v>
      </c>
      <c r="R2043" t="s">
        <v>5591</v>
      </c>
      <c r="S2043" t="s">
        <v>70</v>
      </c>
      <c r="T2043" t="s">
        <v>1202</v>
      </c>
      <c r="U2043" t="s">
        <v>5592</v>
      </c>
      <c r="V2043" s="3">
        <v>10499.97</v>
      </c>
      <c r="W2043">
        <v>3</v>
      </c>
      <c r="X2043" s="2">
        <v>0</v>
      </c>
      <c r="Y2043" s="13">
        <v>5039.9856</v>
      </c>
      <c r="Z2043" s="2">
        <f>Y2043/V2043</f>
        <v>0.48000000000000004</v>
      </c>
    </row>
    <row r="2044" spans="1:26" x14ac:dyDescent="0.25">
      <c r="A2044">
        <v>4192</v>
      </c>
      <c r="B2044" t="s">
        <v>7065</v>
      </c>
      <c r="C2044" s="1">
        <v>42193</v>
      </c>
      <c r="D2044">
        <f>YEAR(C2044)</f>
        <v>2015</v>
      </c>
      <c r="E2044">
        <f>MONTH(C2044)</f>
        <v>7</v>
      </c>
      <c r="F2044" t="str">
        <f>TEXT(Table1[[#This Row],[Order Date]],"mmm")</f>
        <v>Jul</v>
      </c>
      <c r="G2044" t="str">
        <f>TEXT(Table1[[#This Row],[Order Date]],"ddd")</f>
        <v>Wed</v>
      </c>
      <c r="H2044" s="1">
        <v>42193</v>
      </c>
      <c r="I2044" t="s">
        <v>1276</v>
      </c>
      <c r="J2044" t="s">
        <v>5838</v>
      </c>
      <c r="K2044" t="s">
        <v>5839</v>
      </c>
      <c r="L2044" t="s">
        <v>25</v>
      </c>
      <c r="M2044" t="s">
        <v>26</v>
      </c>
      <c r="N2044" t="s">
        <v>181</v>
      </c>
      <c r="O2044" t="s">
        <v>103</v>
      </c>
      <c r="P2044">
        <v>77070</v>
      </c>
      <c r="Q2044" t="s">
        <v>104</v>
      </c>
      <c r="R2044" t="s">
        <v>7066</v>
      </c>
      <c r="S2044" t="s">
        <v>45</v>
      </c>
      <c r="T2044" t="s">
        <v>89</v>
      </c>
      <c r="U2044" t="s">
        <v>7067</v>
      </c>
      <c r="V2044" s="3">
        <v>21.12</v>
      </c>
      <c r="W2044">
        <v>5</v>
      </c>
      <c r="X2044" s="2">
        <v>0.2</v>
      </c>
      <c r="Y2044" s="13">
        <v>6.6</v>
      </c>
      <c r="Z2044" s="2">
        <f>Y2044/V2044</f>
        <v>0.31249999999999994</v>
      </c>
    </row>
    <row r="2045" spans="1:26" x14ac:dyDescent="0.25">
      <c r="A2045">
        <v>4193</v>
      </c>
      <c r="B2045" t="s">
        <v>7068</v>
      </c>
      <c r="C2045" s="1">
        <v>42324</v>
      </c>
      <c r="D2045">
        <f>YEAR(C2045)</f>
        <v>2015</v>
      </c>
      <c r="E2045">
        <f>MONTH(C2045)</f>
        <v>11</v>
      </c>
      <c r="F2045" t="str">
        <f>TEXT(Table1[[#This Row],[Order Date]],"mmm")</f>
        <v>Nov</v>
      </c>
      <c r="G2045" t="str">
        <f>TEXT(Table1[[#This Row],[Order Date]],"ddd")</f>
        <v>Mon</v>
      </c>
      <c r="H2045" s="1">
        <v>42328</v>
      </c>
      <c r="I2045" t="s">
        <v>49</v>
      </c>
      <c r="J2045" t="s">
        <v>812</v>
      </c>
      <c r="K2045" t="s">
        <v>813</v>
      </c>
      <c r="L2045" t="s">
        <v>40</v>
      </c>
      <c r="M2045" t="s">
        <v>26</v>
      </c>
      <c r="N2045" t="s">
        <v>7069</v>
      </c>
      <c r="O2045" t="s">
        <v>6084</v>
      </c>
      <c r="P2045">
        <v>83704</v>
      </c>
      <c r="Q2045" t="s">
        <v>43</v>
      </c>
      <c r="R2045" t="s">
        <v>54</v>
      </c>
      <c r="S2045" t="s">
        <v>31</v>
      </c>
      <c r="T2045" t="s">
        <v>55</v>
      </c>
      <c r="U2045" t="s">
        <v>56</v>
      </c>
      <c r="V2045" s="3">
        <v>696.42</v>
      </c>
      <c r="W2045">
        <v>2</v>
      </c>
      <c r="X2045" s="2">
        <v>0</v>
      </c>
      <c r="Y2045" s="13">
        <v>160.17660000000001</v>
      </c>
      <c r="Z2045" s="2">
        <f>Y2045/V2045</f>
        <v>0.23000000000000004</v>
      </c>
    </row>
    <row r="2046" spans="1:26" x14ac:dyDescent="0.25">
      <c r="A2046">
        <v>4195</v>
      </c>
      <c r="B2046" t="s">
        <v>7070</v>
      </c>
      <c r="C2046" s="1">
        <v>42173</v>
      </c>
      <c r="D2046">
        <f>YEAR(C2046)</f>
        <v>2015</v>
      </c>
      <c r="E2046">
        <f>MONTH(C2046)</f>
        <v>6</v>
      </c>
      <c r="F2046" t="str">
        <f>TEXT(Table1[[#This Row],[Order Date]],"mmm")</f>
        <v>Jun</v>
      </c>
      <c r="G2046" t="str">
        <f>TEXT(Table1[[#This Row],[Order Date]],"ddd")</f>
        <v>Thu</v>
      </c>
      <c r="H2046" s="1">
        <v>42177</v>
      </c>
      <c r="I2046" t="s">
        <v>49</v>
      </c>
      <c r="J2046" t="s">
        <v>6282</v>
      </c>
      <c r="K2046" t="s">
        <v>6283</v>
      </c>
      <c r="L2046" t="s">
        <v>25</v>
      </c>
      <c r="M2046" t="s">
        <v>26</v>
      </c>
      <c r="N2046" t="s">
        <v>941</v>
      </c>
      <c r="O2046" t="s">
        <v>42</v>
      </c>
      <c r="P2046">
        <v>92105</v>
      </c>
      <c r="Q2046" t="s">
        <v>43</v>
      </c>
      <c r="R2046" t="s">
        <v>4123</v>
      </c>
      <c r="S2046" t="s">
        <v>45</v>
      </c>
      <c r="T2046" t="s">
        <v>67</v>
      </c>
      <c r="U2046" t="s">
        <v>4124</v>
      </c>
      <c r="V2046" s="3">
        <v>51.98</v>
      </c>
      <c r="W2046">
        <v>2</v>
      </c>
      <c r="X2046" s="2">
        <v>0</v>
      </c>
      <c r="Y2046" s="13">
        <v>15.074199999999999</v>
      </c>
      <c r="Z2046" s="2">
        <f>Y2046/V2046</f>
        <v>0.28999999999999998</v>
      </c>
    </row>
    <row r="2047" spans="1:26" x14ac:dyDescent="0.25">
      <c r="A2047">
        <v>4196</v>
      </c>
      <c r="B2047" t="s">
        <v>7071</v>
      </c>
      <c r="C2047" s="1">
        <v>42468</v>
      </c>
      <c r="D2047">
        <f>YEAR(C2047)</f>
        <v>2016</v>
      </c>
      <c r="E2047">
        <f>MONTH(C2047)</f>
        <v>4</v>
      </c>
      <c r="F2047" t="str">
        <f>TEXT(Table1[[#This Row],[Order Date]],"mmm")</f>
        <v>Apr</v>
      </c>
      <c r="G2047" t="str">
        <f>TEXT(Table1[[#This Row],[Order Date]],"ddd")</f>
        <v>Fri</v>
      </c>
      <c r="H2047" s="1">
        <v>42474</v>
      </c>
      <c r="I2047" t="s">
        <v>49</v>
      </c>
      <c r="J2047" t="s">
        <v>2000</v>
      </c>
      <c r="K2047" t="s">
        <v>2001</v>
      </c>
      <c r="L2047" t="s">
        <v>25</v>
      </c>
      <c r="M2047" t="s">
        <v>26</v>
      </c>
      <c r="N2047" t="s">
        <v>41</v>
      </c>
      <c r="O2047" t="s">
        <v>42</v>
      </c>
      <c r="P2047">
        <v>90032</v>
      </c>
      <c r="Q2047" t="s">
        <v>43</v>
      </c>
      <c r="R2047" t="s">
        <v>2411</v>
      </c>
      <c r="S2047" t="s">
        <v>31</v>
      </c>
      <c r="T2047" t="s">
        <v>64</v>
      </c>
      <c r="U2047" t="s">
        <v>2412</v>
      </c>
      <c r="V2047" s="3">
        <v>24.7</v>
      </c>
      <c r="W2047">
        <v>5</v>
      </c>
      <c r="X2047" s="2">
        <v>0</v>
      </c>
      <c r="Y2047" s="13">
        <v>10.374000000000001</v>
      </c>
      <c r="Z2047" s="2">
        <f>Y2047/V2047</f>
        <v>0.42000000000000004</v>
      </c>
    </row>
    <row r="2048" spans="1:26" x14ac:dyDescent="0.25">
      <c r="A2048">
        <v>4197</v>
      </c>
      <c r="B2048" t="s">
        <v>7072</v>
      </c>
      <c r="C2048" s="1">
        <v>42112</v>
      </c>
      <c r="D2048">
        <f>YEAR(C2048)</f>
        <v>2015</v>
      </c>
      <c r="E2048">
        <f>MONTH(C2048)</f>
        <v>4</v>
      </c>
      <c r="F2048" t="str">
        <f>TEXT(Table1[[#This Row],[Order Date]],"mmm")</f>
        <v>Apr</v>
      </c>
      <c r="G2048" t="str">
        <f>TEXT(Table1[[#This Row],[Order Date]],"ddd")</f>
        <v>Sat</v>
      </c>
      <c r="H2048" s="1">
        <v>42117</v>
      </c>
      <c r="I2048" t="s">
        <v>22</v>
      </c>
      <c r="J2048" t="s">
        <v>2347</v>
      </c>
      <c r="K2048" t="s">
        <v>2348</v>
      </c>
      <c r="L2048" t="s">
        <v>25</v>
      </c>
      <c r="M2048" t="s">
        <v>26</v>
      </c>
      <c r="N2048" t="s">
        <v>263</v>
      </c>
      <c r="O2048" t="s">
        <v>264</v>
      </c>
      <c r="P2048">
        <v>10024</v>
      </c>
      <c r="Q2048" t="s">
        <v>145</v>
      </c>
      <c r="R2048" t="s">
        <v>2574</v>
      </c>
      <c r="S2048" t="s">
        <v>45</v>
      </c>
      <c r="T2048" t="s">
        <v>46</v>
      </c>
      <c r="U2048" t="s">
        <v>2575</v>
      </c>
      <c r="V2048" s="3">
        <v>21.93</v>
      </c>
      <c r="W2048">
        <v>3</v>
      </c>
      <c r="X2048" s="2">
        <v>0</v>
      </c>
      <c r="Y2048" s="13">
        <v>10.3071</v>
      </c>
      <c r="Z2048" s="2">
        <f>Y2048/V2048</f>
        <v>0.47000000000000003</v>
      </c>
    </row>
    <row r="2049" spans="1:26" x14ac:dyDescent="0.25">
      <c r="A2049">
        <v>4198</v>
      </c>
      <c r="B2049" t="s">
        <v>7073</v>
      </c>
      <c r="C2049" s="1">
        <v>42707</v>
      </c>
      <c r="D2049">
        <f>YEAR(C2049)</f>
        <v>2016</v>
      </c>
      <c r="E2049">
        <f>MONTH(C2049)</f>
        <v>12</v>
      </c>
      <c r="F2049" t="str">
        <f>TEXT(Table1[[#This Row],[Order Date]],"mmm")</f>
        <v>Dec</v>
      </c>
      <c r="G2049" t="str">
        <f>TEXT(Table1[[#This Row],[Order Date]],"ddd")</f>
        <v>Sat</v>
      </c>
      <c r="H2049" s="1">
        <v>42712</v>
      </c>
      <c r="I2049" t="s">
        <v>49</v>
      </c>
      <c r="J2049" t="s">
        <v>1437</v>
      </c>
      <c r="K2049" t="s">
        <v>1438</v>
      </c>
      <c r="L2049" t="s">
        <v>25</v>
      </c>
      <c r="M2049" t="s">
        <v>26</v>
      </c>
      <c r="N2049" t="s">
        <v>143</v>
      </c>
      <c r="O2049" t="s">
        <v>144</v>
      </c>
      <c r="P2049">
        <v>19134</v>
      </c>
      <c r="Q2049" t="s">
        <v>145</v>
      </c>
      <c r="R2049" t="s">
        <v>2027</v>
      </c>
      <c r="S2049" t="s">
        <v>45</v>
      </c>
      <c r="T2049" t="s">
        <v>77</v>
      </c>
      <c r="U2049" t="s">
        <v>2028</v>
      </c>
      <c r="V2049" s="3">
        <v>394.81599999999997</v>
      </c>
      <c r="W2049">
        <v>4</v>
      </c>
      <c r="X2049" s="2">
        <v>0.2</v>
      </c>
      <c r="Y2049" s="13">
        <v>93.768799999999999</v>
      </c>
      <c r="Z2049" s="2">
        <f>Y2049/V2049</f>
        <v>0.23750000000000002</v>
      </c>
    </row>
    <row r="2050" spans="1:26" x14ac:dyDescent="0.25">
      <c r="A2050">
        <v>4200</v>
      </c>
      <c r="B2050" t="s">
        <v>7074</v>
      </c>
      <c r="C2050" s="1">
        <v>42348</v>
      </c>
      <c r="D2050">
        <f>YEAR(C2050)</f>
        <v>2015</v>
      </c>
      <c r="E2050">
        <f>MONTH(C2050)</f>
        <v>12</v>
      </c>
      <c r="F2050" t="str">
        <f>TEXT(Table1[[#This Row],[Order Date]],"mmm")</f>
        <v>Dec</v>
      </c>
      <c r="G2050" t="str">
        <f>TEXT(Table1[[#This Row],[Order Date]],"ddd")</f>
        <v>Thu</v>
      </c>
      <c r="H2050" s="1">
        <v>42348</v>
      </c>
      <c r="I2050" t="s">
        <v>1276</v>
      </c>
      <c r="J2050" t="s">
        <v>179</v>
      </c>
      <c r="K2050" t="s">
        <v>180</v>
      </c>
      <c r="L2050" t="s">
        <v>101</v>
      </c>
      <c r="M2050" t="s">
        <v>26</v>
      </c>
      <c r="N2050" t="s">
        <v>263</v>
      </c>
      <c r="O2050" t="s">
        <v>264</v>
      </c>
      <c r="P2050">
        <v>10024</v>
      </c>
      <c r="Q2050" t="s">
        <v>145</v>
      </c>
      <c r="R2050" t="s">
        <v>2574</v>
      </c>
      <c r="S2050" t="s">
        <v>45</v>
      </c>
      <c r="T2050" t="s">
        <v>46</v>
      </c>
      <c r="U2050" t="s">
        <v>2575</v>
      </c>
      <c r="V2050" s="3">
        <v>7.31</v>
      </c>
      <c r="W2050">
        <v>1</v>
      </c>
      <c r="X2050" s="2">
        <v>0</v>
      </c>
      <c r="Y2050" s="13">
        <v>3.4357000000000002</v>
      </c>
      <c r="Z2050" s="2">
        <f>Y2050/V2050</f>
        <v>0.47000000000000003</v>
      </c>
    </row>
    <row r="2051" spans="1:26" x14ac:dyDescent="0.25">
      <c r="A2051">
        <v>4204</v>
      </c>
      <c r="B2051" t="s">
        <v>7075</v>
      </c>
      <c r="C2051" s="1">
        <v>41943</v>
      </c>
      <c r="D2051">
        <f>YEAR(C2051)</f>
        <v>2014</v>
      </c>
      <c r="E2051">
        <f>MONTH(C2051)</f>
        <v>10</v>
      </c>
      <c r="F2051" t="str">
        <f>TEXT(Table1[[#This Row],[Order Date]],"mmm")</f>
        <v>Oct</v>
      </c>
      <c r="G2051" t="str">
        <f>TEXT(Table1[[#This Row],[Order Date]],"ddd")</f>
        <v>Fri</v>
      </c>
      <c r="H2051" s="1">
        <v>41945</v>
      </c>
      <c r="I2051" t="s">
        <v>22</v>
      </c>
      <c r="J2051" t="s">
        <v>4768</v>
      </c>
      <c r="K2051" t="s">
        <v>4769</v>
      </c>
      <c r="L2051" t="s">
        <v>25</v>
      </c>
      <c r="M2051" t="s">
        <v>26</v>
      </c>
      <c r="N2051" t="s">
        <v>7076</v>
      </c>
      <c r="O2051" t="s">
        <v>1386</v>
      </c>
      <c r="P2051">
        <v>2920</v>
      </c>
      <c r="Q2051" t="s">
        <v>145</v>
      </c>
      <c r="R2051" t="s">
        <v>176</v>
      </c>
      <c r="S2051" t="s">
        <v>45</v>
      </c>
      <c r="T2051" t="s">
        <v>67</v>
      </c>
      <c r="U2051" t="s">
        <v>177</v>
      </c>
      <c r="V2051" s="3">
        <v>49.25</v>
      </c>
      <c r="W2051">
        <v>5</v>
      </c>
      <c r="X2051" s="2">
        <v>0</v>
      </c>
      <c r="Y2051" s="13">
        <v>18.715</v>
      </c>
      <c r="Z2051" s="2">
        <f>Y2051/V2051</f>
        <v>0.38</v>
      </c>
    </row>
    <row r="2052" spans="1:26" x14ac:dyDescent="0.25">
      <c r="A2052">
        <v>4211</v>
      </c>
      <c r="B2052" t="s">
        <v>7077</v>
      </c>
      <c r="C2052" s="1">
        <v>43078</v>
      </c>
      <c r="D2052">
        <f>YEAR(C2052)</f>
        <v>2017</v>
      </c>
      <c r="E2052">
        <f>MONTH(C2052)</f>
        <v>12</v>
      </c>
      <c r="F2052" t="str">
        <f>TEXT(Table1[[#This Row],[Order Date]],"mmm")</f>
        <v>Dec</v>
      </c>
      <c r="G2052" t="str">
        <f>TEXT(Table1[[#This Row],[Order Date]],"ddd")</f>
        <v>Sat</v>
      </c>
      <c r="H2052" s="1">
        <v>43083</v>
      </c>
      <c r="I2052" t="s">
        <v>49</v>
      </c>
      <c r="J2052" t="s">
        <v>7078</v>
      </c>
      <c r="K2052" t="s">
        <v>7079</v>
      </c>
      <c r="L2052" t="s">
        <v>25</v>
      </c>
      <c r="M2052" t="s">
        <v>26</v>
      </c>
      <c r="N2052" t="s">
        <v>296</v>
      </c>
      <c r="O2052" t="s">
        <v>208</v>
      </c>
      <c r="P2052">
        <v>60623</v>
      </c>
      <c r="Q2052" t="s">
        <v>104</v>
      </c>
      <c r="R2052" t="s">
        <v>496</v>
      </c>
      <c r="S2052" t="s">
        <v>45</v>
      </c>
      <c r="T2052" t="s">
        <v>89</v>
      </c>
      <c r="U2052" t="s">
        <v>497</v>
      </c>
      <c r="V2052" s="3">
        <v>15.984</v>
      </c>
      <c r="W2052">
        <v>2</v>
      </c>
      <c r="X2052" s="2">
        <v>0.2</v>
      </c>
      <c r="Y2052" s="13">
        <v>4.9950000000000001</v>
      </c>
      <c r="Z2052" s="2">
        <f>Y2052/V2052</f>
        <v>0.3125</v>
      </c>
    </row>
    <row r="2053" spans="1:26" x14ac:dyDescent="0.25">
      <c r="A2053">
        <v>4212</v>
      </c>
      <c r="B2053" t="s">
        <v>7080</v>
      </c>
      <c r="C2053" s="1">
        <v>41764</v>
      </c>
      <c r="D2053">
        <f>YEAR(C2053)</f>
        <v>2014</v>
      </c>
      <c r="E2053">
        <f>MONTH(C2053)</f>
        <v>5</v>
      </c>
      <c r="F2053" t="str">
        <f>TEXT(Table1[[#This Row],[Order Date]],"mmm")</f>
        <v>May</v>
      </c>
      <c r="G2053" t="str">
        <f>TEXT(Table1[[#This Row],[Order Date]],"ddd")</f>
        <v>Mon</v>
      </c>
      <c r="H2053" s="1">
        <v>41768</v>
      </c>
      <c r="I2053" t="s">
        <v>22</v>
      </c>
      <c r="J2053" t="s">
        <v>6818</v>
      </c>
      <c r="K2053" t="s">
        <v>6819</v>
      </c>
      <c r="L2053" t="s">
        <v>25</v>
      </c>
      <c r="M2053" t="s">
        <v>26</v>
      </c>
      <c r="N2053" t="s">
        <v>1448</v>
      </c>
      <c r="O2053" t="s">
        <v>28</v>
      </c>
      <c r="P2053">
        <v>40475</v>
      </c>
      <c r="Q2053" t="s">
        <v>29</v>
      </c>
      <c r="R2053" t="s">
        <v>5671</v>
      </c>
      <c r="S2053" t="s">
        <v>45</v>
      </c>
      <c r="T2053" t="s">
        <v>89</v>
      </c>
      <c r="U2053" t="s">
        <v>5672</v>
      </c>
      <c r="V2053" s="3">
        <v>9.42</v>
      </c>
      <c r="W2053">
        <v>3</v>
      </c>
      <c r="X2053" s="2">
        <v>0</v>
      </c>
      <c r="Y2053" s="13">
        <v>4.2389999999999999</v>
      </c>
      <c r="Z2053" s="2">
        <f>Y2053/V2053</f>
        <v>0.45</v>
      </c>
    </row>
    <row r="2054" spans="1:26" x14ac:dyDescent="0.25">
      <c r="A2054">
        <v>4215</v>
      </c>
      <c r="B2054" t="s">
        <v>7083</v>
      </c>
      <c r="C2054" s="1">
        <v>42433</v>
      </c>
      <c r="D2054">
        <f>YEAR(C2054)</f>
        <v>2016</v>
      </c>
      <c r="E2054">
        <f>MONTH(C2054)</f>
        <v>3</v>
      </c>
      <c r="F2054" t="str">
        <f>TEXT(Table1[[#This Row],[Order Date]],"mmm")</f>
        <v>Mar</v>
      </c>
      <c r="G2054" t="str">
        <f>TEXT(Table1[[#This Row],[Order Date]],"ddd")</f>
        <v>Fri</v>
      </c>
      <c r="H2054" s="1">
        <v>42437</v>
      </c>
      <c r="I2054" t="s">
        <v>49</v>
      </c>
      <c r="J2054" t="s">
        <v>4096</v>
      </c>
      <c r="K2054" t="s">
        <v>4097</v>
      </c>
      <c r="L2054" t="s">
        <v>25</v>
      </c>
      <c r="M2054" t="s">
        <v>26</v>
      </c>
      <c r="N2054" t="s">
        <v>5435</v>
      </c>
      <c r="O2054" t="s">
        <v>251</v>
      </c>
      <c r="P2054">
        <v>46544</v>
      </c>
      <c r="Q2054" t="s">
        <v>104</v>
      </c>
      <c r="R2054" t="s">
        <v>7084</v>
      </c>
      <c r="S2054" t="s">
        <v>45</v>
      </c>
      <c r="T2054" t="s">
        <v>74</v>
      </c>
      <c r="U2054" t="s">
        <v>7085</v>
      </c>
      <c r="V2054" s="3">
        <v>128.4</v>
      </c>
      <c r="W2054">
        <v>3</v>
      </c>
      <c r="X2054" s="2">
        <v>0</v>
      </c>
      <c r="Y2054" s="13">
        <v>64.2</v>
      </c>
      <c r="Z2054" s="2">
        <f>Y2054/V2054</f>
        <v>0.5</v>
      </c>
    </row>
    <row r="2055" spans="1:26" x14ac:dyDescent="0.25">
      <c r="A2055">
        <v>4216</v>
      </c>
      <c r="B2055" t="s">
        <v>7086</v>
      </c>
      <c r="C2055" s="1">
        <v>41973</v>
      </c>
      <c r="D2055">
        <f>YEAR(C2055)</f>
        <v>2014</v>
      </c>
      <c r="E2055">
        <f>MONTH(C2055)</f>
        <v>11</v>
      </c>
      <c r="F2055" t="str">
        <f>TEXT(Table1[[#This Row],[Order Date]],"mmm")</f>
        <v>Nov</v>
      </c>
      <c r="G2055" t="str">
        <f>TEXT(Table1[[#This Row],[Order Date]],"ddd")</f>
        <v>Sun</v>
      </c>
      <c r="H2055" s="1">
        <v>41977</v>
      </c>
      <c r="I2055" t="s">
        <v>49</v>
      </c>
      <c r="J2055" t="s">
        <v>1244</v>
      </c>
      <c r="K2055" t="s">
        <v>1245</v>
      </c>
      <c r="L2055" t="s">
        <v>25</v>
      </c>
      <c r="M2055" t="s">
        <v>26</v>
      </c>
      <c r="N2055" t="s">
        <v>2258</v>
      </c>
      <c r="O2055" t="s">
        <v>264</v>
      </c>
      <c r="P2055">
        <v>10550</v>
      </c>
      <c r="Q2055" t="s">
        <v>145</v>
      </c>
      <c r="R2055" t="s">
        <v>7087</v>
      </c>
      <c r="S2055" t="s">
        <v>45</v>
      </c>
      <c r="T2055" t="s">
        <v>170</v>
      </c>
      <c r="U2055" t="s">
        <v>7088</v>
      </c>
      <c r="V2055" s="3">
        <v>62.28</v>
      </c>
      <c r="W2055">
        <v>4</v>
      </c>
      <c r="X2055" s="2">
        <v>0</v>
      </c>
      <c r="Y2055" s="13">
        <v>29.271599999999999</v>
      </c>
      <c r="Z2055" s="2">
        <f>Y2055/V2055</f>
        <v>0.47</v>
      </c>
    </row>
    <row r="2056" spans="1:26" x14ac:dyDescent="0.25">
      <c r="A2056">
        <v>4217</v>
      </c>
      <c r="B2056" t="s">
        <v>7089</v>
      </c>
      <c r="C2056" s="1">
        <v>42053</v>
      </c>
      <c r="D2056">
        <f>YEAR(C2056)</f>
        <v>2015</v>
      </c>
      <c r="E2056">
        <f>MONTH(C2056)</f>
        <v>2</v>
      </c>
      <c r="F2056" t="str">
        <f>TEXT(Table1[[#This Row],[Order Date]],"mmm")</f>
        <v>Feb</v>
      </c>
      <c r="G2056" t="str">
        <f>TEXT(Table1[[#This Row],[Order Date]],"ddd")</f>
        <v>Wed</v>
      </c>
      <c r="H2056" s="1">
        <v>42057</v>
      </c>
      <c r="I2056" t="s">
        <v>49</v>
      </c>
      <c r="J2056" t="s">
        <v>3663</v>
      </c>
      <c r="K2056" t="s">
        <v>3664</v>
      </c>
      <c r="L2056" t="s">
        <v>40</v>
      </c>
      <c r="M2056" t="s">
        <v>26</v>
      </c>
      <c r="N2056" t="s">
        <v>41</v>
      </c>
      <c r="O2056" t="s">
        <v>42</v>
      </c>
      <c r="P2056">
        <v>90004</v>
      </c>
      <c r="Q2056" t="s">
        <v>43</v>
      </c>
      <c r="R2056" t="s">
        <v>2464</v>
      </c>
      <c r="S2056" t="s">
        <v>45</v>
      </c>
      <c r="T2056" t="s">
        <v>46</v>
      </c>
      <c r="U2056" t="s">
        <v>2465</v>
      </c>
      <c r="V2056" s="3">
        <v>9.24</v>
      </c>
      <c r="W2056">
        <v>3</v>
      </c>
      <c r="X2056" s="2">
        <v>0</v>
      </c>
      <c r="Y2056" s="13">
        <v>4.4352</v>
      </c>
      <c r="Z2056" s="2">
        <f>Y2056/V2056</f>
        <v>0.48</v>
      </c>
    </row>
    <row r="2057" spans="1:26" x14ac:dyDescent="0.25">
      <c r="A2057">
        <v>4218</v>
      </c>
      <c r="B2057" t="s">
        <v>7090</v>
      </c>
      <c r="C2057" s="1">
        <v>42826</v>
      </c>
      <c r="D2057">
        <f>YEAR(C2057)</f>
        <v>2017</v>
      </c>
      <c r="E2057">
        <f>MONTH(C2057)</f>
        <v>4</v>
      </c>
      <c r="F2057" t="str">
        <f>TEXT(Table1[[#This Row],[Order Date]],"mmm")</f>
        <v>Apr</v>
      </c>
      <c r="G2057" t="str">
        <f>TEXT(Table1[[#This Row],[Order Date]],"ddd")</f>
        <v>Sat</v>
      </c>
      <c r="H2057" s="1">
        <v>42828</v>
      </c>
      <c r="I2057" t="s">
        <v>185</v>
      </c>
      <c r="J2057" t="s">
        <v>6587</v>
      </c>
      <c r="K2057" t="s">
        <v>6588</v>
      </c>
      <c r="L2057" t="s">
        <v>40</v>
      </c>
      <c r="M2057" t="s">
        <v>26</v>
      </c>
      <c r="N2057" t="s">
        <v>126</v>
      </c>
      <c r="O2057" t="s">
        <v>42</v>
      </c>
      <c r="P2057">
        <v>94110</v>
      </c>
      <c r="Q2057" t="s">
        <v>43</v>
      </c>
      <c r="R2057" t="s">
        <v>7091</v>
      </c>
      <c r="S2057" t="s">
        <v>31</v>
      </c>
      <c r="T2057" t="s">
        <v>32</v>
      </c>
      <c r="U2057" t="s">
        <v>7092</v>
      </c>
      <c r="V2057" s="3">
        <v>482.66399999999999</v>
      </c>
      <c r="W2057">
        <v>8</v>
      </c>
      <c r="X2057" s="2">
        <v>0.15</v>
      </c>
      <c r="Y2057" s="13">
        <v>85.176000000000002</v>
      </c>
      <c r="Z2057" s="2">
        <f>Y2057/V2057</f>
        <v>0.17647058823529413</v>
      </c>
    </row>
    <row r="2058" spans="1:26" x14ac:dyDescent="0.25">
      <c r="A2058">
        <v>4220</v>
      </c>
      <c r="B2058" t="s">
        <v>7093</v>
      </c>
      <c r="C2058" s="1">
        <v>42897</v>
      </c>
      <c r="D2058">
        <f>YEAR(C2058)</f>
        <v>2017</v>
      </c>
      <c r="E2058">
        <f>MONTH(C2058)</f>
        <v>6</v>
      </c>
      <c r="F2058" t="str">
        <f>TEXT(Table1[[#This Row],[Order Date]],"mmm")</f>
        <v>Jun</v>
      </c>
      <c r="G2058" t="str">
        <f>TEXT(Table1[[#This Row],[Order Date]],"ddd")</f>
        <v>Sun</v>
      </c>
      <c r="H2058" s="1">
        <v>42899</v>
      </c>
      <c r="I2058" t="s">
        <v>22</v>
      </c>
      <c r="J2058" t="s">
        <v>3946</v>
      </c>
      <c r="K2058" t="s">
        <v>3947</v>
      </c>
      <c r="L2058" t="s">
        <v>25</v>
      </c>
      <c r="M2058" t="s">
        <v>26</v>
      </c>
      <c r="N2058" t="s">
        <v>94</v>
      </c>
      <c r="O2058" t="s">
        <v>95</v>
      </c>
      <c r="P2058">
        <v>98103</v>
      </c>
      <c r="Q2058" t="s">
        <v>43</v>
      </c>
      <c r="R2058" t="s">
        <v>1088</v>
      </c>
      <c r="S2058" t="s">
        <v>45</v>
      </c>
      <c r="T2058" t="s">
        <v>89</v>
      </c>
      <c r="U2058" t="s">
        <v>1089</v>
      </c>
      <c r="V2058" s="3">
        <v>37.94</v>
      </c>
      <c r="W2058">
        <v>2</v>
      </c>
      <c r="X2058" s="2">
        <v>0</v>
      </c>
      <c r="Y2058" s="13">
        <v>18.211200000000002</v>
      </c>
      <c r="Z2058" s="2">
        <f>Y2058/V2058</f>
        <v>0.48000000000000009</v>
      </c>
    </row>
    <row r="2059" spans="1:26" x14ac:dyDescent="0.25">
      <c r="A2059">
        <v>4225</v>
      </c>
      <c r="B2059" t="s">
        <v>7094</v>
      </c>
      <c r="C2059" s="1">
        <v>42643</v>
      </c>
      <c r="D2059">
        <f>YEAR(C2059)</f>
        <v>2016</v>
      </c>
      <c r="E2059">
        <f>MONTH(C2059)</f>
        <v>9</v>
      </c>
      <c r="F2059" t="str">
        <f>TEXT(Table1[[#This Row],[Order Date]],"mmm")</f>
        <v>Sep</v>
      </c>
      <c r="G2059" t="str">
        <f>TEXT(Table1[[#This Row],[Order Date]],"ddd")</f>
        <v>Fri</v>
      </c>
      <c r="H2059" s="1">
        <v>42646</v>
      </c>
      <c r="I2059" t="s">
        <v>185</v>
      </c>
      <c r="J2059" t="s">
        <v>6271</v>
      </c>
      <c r="K2059" t="s">
        <v>6272</v>
      </c>
      <c r="L2059" t="s">
        <v>25</v>
      </c>
      <c r="M2059" t="s">
        <v>26</v>
      </c>
      <c r="N2059" t="s">
        <v>1307</v>
      </c>
      <c r="O2059" t="s">
        <v>208</v>
      </c>
      <c r="P2059">
        <v>62301</v>
      </c>
      <c r="Q2059" t="s">
        <v>104</v>
      </c>
      <c r="R2059" t="s">
        <v>787</v>
      </c>
      <c r="S2059" t="s">
        <v>45</v>
      </c>
      <c r="T2059" t="s">
        <v>74</v>
      </c>
      <c r="U2059" t="s">
        <v>788</v>
      </c>
      <c r="V2059" s="3">
        <v>1.964</v>
      </c>
      <c r="W2059">
        <v>2</v>
      </c>
      <c r="X2059" s="2">
        <v>0.8</v>
      </c>
      <c r="Y2059" s="13">
        <v>-3.2406000000000001</v>
      </c>
      <c r="Z2059" s="2">
        <f>Y2059/V2059</f>
        <v>-1.6500000000000001</v>
      </c>
    </row>
    <row r="2060" spans="1:26" x14ac:dyDescent="0.25">
      <c r="A2060">
        <v>4226</v>
      </c>
      <c r="B2060" t="s">
        <v>7095</v>
      </c>
      <c r="C2060" s="1">
        <v>41986</v>
      </c>
      <c r="D2060">
        <f>YEAR(C2060)</f>
        <v>2014</v>
      </c>
      <c r="E2060">
        <f>MONTH(C2060)</f>
        <v>12</v>
      </c>
      <c r="F2060" t="str">
        <f>TEXT(Table1[[#This Row],[Order Date]],"mmm")</f>
        <v>Dec</v>
      </c>
      <c r="G2060" t="str">
        <f>TEXT(Table1[[#This Row],[Order Date]],"ddd")</f>
        <v>Sat</v>
      </c>
      <c r="H2060" s="1">
        <v>41990</v>
      </c>
      <c r="I2060" t="s">
        <v>49</v>
      </c>
      <c r="J2060" t="s">
        <v>1892</v>
      </c>
      <c r="K2060" t="s">
        <v>1893</v>
      </c>
      <c r="L2060" t="s">
        <v>40</v>
      </c>
      <c r="M2060" t="s">
        <v>26</v>
      </c>
      <c r="N2060" t="s">
        <v>296</v>
      </c>
      <c r="O2060" t="s">
        <v>208</v>
      </c>
      <c r="P2060">
        <v>60623</v>
      </c>
      <c r="Q2060" t="s">
        <v>104</v>
      </c>
      <c r="R2060" t="s">
        <v>7096</v>
      </c>
      <c r="S2060" t="s">
        <v>31</v>
      </c>
      <c r="T2060" t="s">
        <v>64</v>
      </c>
      <c r="U2060" t="s">
        <v>7097</v>
      </c>
      <c r="V2060" s="3">
        <v>94.427999999999997</v>
      </c>
      <c r="W2060">
        <v>3</v>
      </c>
      <c r="X2060" s="2">
        <v>0.6</v>
      </c>
      <c r="Y2060" s="13">
        <v>-42.492600000000003</v>
      </c>
      <c r="Z2060" s="2">
        <f>Y2060/V2060</f>
        <v>-0.45000000000000007</v>
      </c>
    </row>
    <row r="2061" spans="1:26" x14ac:dyDescent="0.25">
      <c r="A2061">
        <v>4227</v>
      </c>
      <c r="B2061" t="s">
        <v>7098</v>
      </c>
      <c r="C2061" s="1">
        <v>43050</v>
      </c>
      <c r="D2061">
        <f>YEAR(C2061)</f>
        <v>2017</v>
      </c>
      <c r="E2061">
        <f>MONTH(C2061)</f>
        <v>11</v>
      </c>
      <c r="F2061" t="str">
        <f>TEXT(Table1[[#This Row],[Order Date]],"mmm")</f>
        <v>Nov</v>
      </c>
      <c r="G2061" t="str">
        <f>TEXT(Table1[[#This Row],[Order Date]],"ddd")</f>
        <v>Sat</v>
      </c>
      <c r="H2061" s="1">
        <v>43055</v>
      </c>
      <c r="I2061" t="s">
        <v>49</v>
      </c>
      <c r="J2061" t="s">
        <v>4926</v>
      </c>
      <c r="K2061" t="s">
        <v>4927</v>
      </c>
      <c r="L2061" t="s">
        <v>25</v>
      </c>
      <c r="M2061" t="s">
        <v>26</v>
      </c>
      <c r="N2061" t="s">
        <v>481</v>
      </c>
      <c r="O2061" t="s">
        <v>482</v>
      </c>
      <c r="P2061">
        <v>50322</v>
      </c>
      <c r="Q2061" t="s">
        <v>104</v>
      </c>
      <c r="R2061" t="s">
        <v>1080</v>
      </c>
      <c r="S2061" t="s">
        <v>45</v>
      </c>
      <c r="T2061" t="s">
        <v>266</v>
      </c>
      <c r="U2061" t="s">
        <v>1081</v>
      </c>
      <c r="V2061" s="3">
        <v>45.92</v>
      </c>
      <c r="W2061">
        <v>4</v>
      </c>
      <c r="X2061" s="2">
        <v>0</v>
      </c>
      <c r="Y2061" s="13">
        <v>21.5824</v>
      </c>
      <c r="Z2061" s="2">
        <f>Y2061/V2061</f>
        <v>0.47</v>
      </c>
    </row>
    <row r="2062" spans="1:26" x14ac:dyDescent="0.25">
      <c r="A2062">
        <v>4228</v>
      </c>
      <c r="B2062" t="s">
        <v>7099</v>
      </c>
      <c r="C2062" s="1">
        <v>42009</v>
      </c>
      <c r="D2062">
        <f>YEAR(C2062)</f>
        <v>2015</v>
      </c>
      <c r="E2062">
        <f>MONTH(C2062)</f>
        <v>1</v>
      </c>
      <c r="F2062" t="str">
        <f>TEXT(Table1[[#This Row],[Order Date]],"mmm")</f>
        <v>Jan</v>
      </c>
      <c r="G2062" t="str">
        <f>TEXT(Table1[[#This Row],[Order Date]],"ddd")</f>
        <v>Mon</v>
      </c>
      <c r="H2062" s="1">
        <v>42014</v>
      </c>
      <c r="I2062" t="s">
        <v>49</v>
      </c>
      <c r="J2062" t="s">
        <v>2111</v>
      </c>
      <c r="K2062" t="s">
        <v>2112</v>
      </c>
      <c r="L2062" t="s">
        <v>101</v>
      </c>
      <c r="M2062" t="s">
        <v>26</v>
      </c>
      <c r="N2062" t="s">
        <v>94</v>
      </c>
      <c r="O2062" t="s">
        <v>95</v>
      </c>
      <c r="P2062">
        <v>98103</v>
      </c>
      <c r="Q2062" t="s">
        <v>43</v>
      </c>
      <c r="R2062" t="s">
        <v>1518</v>
      </c>
      <c r="S2062" t="s">
        <v>31</v>
      </c>
      <c r="T2062" t="s">
        <v>35</v>
      </c>
      <c r="U2062" t="s">
        <v>1519</v>
      </c>
      <c r="V2062" s="3">
        <v>61.584000000000003</v>
      </c>
      <c r="W2062">
        <v>1</v>
      </c>
      <c r="X2062" s="2">
        <v>0.2</v>
      </c>
      <c r="Y2062" s="13">
        <v>-6.9282000000000004</v>
      </c>
      <c r="Z2062" s="2">
        <f>Y2062/V2062</f>
        <v>-0.1125</v>
      </c>
    </row>
    <row r="2063" spans="1:26" x14ac:dyDescent="0.25">
      <c r="A2063">
        <v>4229</v>
      </c>
      <c r="B2063" t="s">
        <v>7100</v>
      </c>
      <c r="C2063" s="1">
        <v>42453</v>
      </c>
      <c r="D2063">
        <f>YEAR(C2063)</f>
        <v>2016</v>
      </c>
      <c r="E2063">
        <f>MONTH(C2063)</f>
        <v>3</v>
      </c>
      <c r="F2063" t="str">
        <f>TEXT(Table1[[#This Row],[Order Date]],"mmm")</f>
        <v>Mar</v>
      </c>
      <c r="G2063" t="str">
        <f>TEXT(Table1[[#This Row],[Order Date]],"ddd")</f>
        <v>Thu</v>
      </c>
      <c r="H2063" s="1">
        <v>42455</v>
      </c>
      <c r="I2063" t="s">
        <v>185</v>
      </c>
      <c r="J2063" t="s">
        <v>4087</v>
      </c>
      <c r="K2063" t="s">
        <v>4088</v>
      </c>
      <c r="L2063" t="s">
        <v>40</v>
      </c>
      <c r="M2063" t="s">
        <v>26</v>
      </c>
      <c r="N2063" t="s">
        <v>1448</v>
      </c>
      <c r="O2063" t="s">
        <v>251</v>
      </c>
      <c r="P2063">
        <v>47374</v>
      </c>
      <c r="Q2063" t="s">
        <v>104</v>
      </c>
      <c r="R2063" t="s">
        <v>4425</v>
      </c>
      <c r="S2063" t="s">
        <v>45</v>
      </c>
      <c r="T2063" t="s">
        <v>89</v>
      </c>
      <c r="U2063" t="s">
        <v>4426</v>
      </c>
      <c r="V2063" s="3">
        <v>22.48</v>
      </c>
      <c r="W2063">
        <v>1</v>
      </c>
      <c r="X2063" s="2">
        <v>0</v>
      </c>
      <c r="Y2063" s="13">
        <v>10.3408</v>
      </c>
      <c r="Z2063" s="2">
        <f>Y2063/V2063</f>
        <v>0.45999999999999996</v>
      </c>
    </row>
    <row r="2064" spans="1:26" x14ac:dyDescent="0.25">
      <c r="A2064">
        <v>4230</v>
      </c>
      <c r="B2064" t="s">
        <v>7101</v>
      </c>
      <c r="C2064" s="1">
        <v>42921</v>
      </c>
      <c r="D2064">
        <f>YEAR(C2064)</f>
        <v>2017</v>
      </c>
      <c r="E2064">
        <f>MONTH(C2064)</f>
        <v>7</v>
      </c>
      <c r="F2064" t="str">
        <f>TEXT(Table1[[#This Row],[Order Date]],"mmm")</f>
        <v>Jul</v>
      </c>
      <c r="G2064" t="str">
        <f>TEXT(Table1[[#This Row],[Order Date]],"ddd")</f>
        <v>Wed</v>
      </c>
      <c r="H2064" s="1">
        <v>42926</v>
      </c>
      <c r="I2064" t="s">
        <v>49</v>
      </c>
      <c r="J2064" t="s">
        <v>2634</v>
      </c>
      <c r="K2064" t="s">
        <v>2635</v>
      </c>
      <c r="L2064" t="s">
        <v>40</v>
      </c>
      <c r="M2064" t="s">
        <v>26</v>
      </c>
      <c r="N2064" t="s">
        <v>808</v>
      </c>
      <c r="O2064" t="s">
        <v>103</v>
      </c>
      <c r="P2064">
        <v>75220</v>
      </c>
      <c r="Q2064" t="s">
        <v>104</v>
      </c>
      <c r="R2064" t="s">
        <v>2826</v>
      </c>
      <c r="S2064" t="s">
        <v>31</v>
      </c>
      <c r="T2064" t="s">
        <v>64</v>
      </c>
      <c r="U2064" t="s">
        <v>2827</v>
      </c>
      <c r="V2064" s="3">
        <v>332.02800000000002</v>
      </c>
      <c r="W2064">
        <v>9</v>
      </c>
      <c r="X2064" s="2">
        <v>0.6</v>
      </c>
      <c r="Y2064" s="13">
        <v>-348.62939999999998</v>
      </c>
      <c r="Z2064" s="2">
        <f>Y2064/V2064</f>
        <v>-1.0499999999999998</v>
      </c>
    </row>
    <row r="2065" spans="1:26" x14ac:dyDescent="0.25">
      <c r="A2065">
        <v>4237</v>
      </c>
      <c r="B2065" t="s">
        <v>7104</v>
      </c>
      <c r="C2065" s="1">
        <v>42574</v>
      </c>
      <c r="D2065">
        <f>YEAR(C2065)</f>
        <v>2016</v>
      </c>
      <c r="E2065">
        <f>MONTH(C2065)</f>
        <v>7</v>
      </c>
      <c r="F2065" t="str">
        <f>TEXT(Table1[[#This Row],[Order Date]],"mmm")</f>
        <v>Jul</v>
      </c>
      <c r="G2065" t="str">
        <f>TEXT(Table1[[#This Row],[Order Date]],"ddd")</f>
        <v>Sat</v>
      </c>
      <c r="H2065" s="1">
        <v>42578</v>
      </c>
      <c r="I2065" t="s">
        <v>49</v>
      </c>
      <c r="J2065" t="s">
        <v>7105</v>
      </c>
      <c r="K2065" t="s">
        <v>7106</v>
      </c>
      <c r="L2065" t="s">
        <v>101</v>
      </c>
      <c r="M2065" t="s">
        <v>26</v>
      </c>
      <c r="N2065" t="s">
        <v>3034</v>
      </c>
      <c r="O2065" t="s">
        <v>208</v>
      </c>
      <c r="P2065">
        <v>61107</v>
      </c>
      <c r="Q2065" t="s">
        <v>104</v>
      </c>
      <c r="R2065" t="s">
        <v>5621</v>
      </c>
      <c r="S2065" t="s">
        <v>45</v>
      </c>
      <c r="T2065" t="s">
        <v>74</v>
      </c>
      <c r="U2065" t="s">
        <v>5622</v>
      </c>
      <c r="V2065" s="3">
        <v>11.416</v>
      </c>
      <c r="W2065">
        <v>4</v>
      </c>
      <c r="X2065" s="2">
        <v>0.8</v>
      </c>
      <c r="Y2065" s="13">
        <v>-18.836400000000001</v>
      </c>
      <c r="Z2065" s="2">
        <f>Y2065/V2065</f>
        <v>-1.6500000000000001</v>
      </c>
    </row>
    <row r="2066" spans="1:26" x14ac:dyDescent="0.25">
      <c r="A2066">
        <v>4238</v>
      </c>
      <c r="B2066" t="s">
        <v>7107</v>
      </c>
      <c r="C2066" s="1">
        <v>42976</v>
      </c>
      <c r="D2066">
        <f>YEAR(C2066)</f>
        <v>2017</v>
      </c>
      <c r="E2066">
        <f>MONTH(C2066)</f>
        <v>8</v>
      </c>
      <c r="F2066" t="str">
        <f>TEXT(Table1[[#This Row],[Order Date]],"mmm")</f>
        <v>Aug</v>
      </c>
      <c r="G2066" t="str">
        <f>TEXT(Table1[[#This Row],[Order Date]],"ddd")</f>
        <v>Tue</v>
      </c>
      <c r="H2066" s="1">
        <v>42981</v>
      </c>
      <c r="I2066" t="s">
        <v>22</v>
      </c>
      <c r="J2066" t="s">
        <v>4614</v>
      </c>
      <c r="K2066" t="s">
        <v>4615</v>
      </c>
      <c r="L2066" t="s">
        <v>40</v>
      </c>
      <c r="M2066" t="s">
        <v>26</v>
      </c>
      <c r="N2066" t="s">
        <v>143</v>
      </c>
      <c r="O2066" t="s">
        <v>144</v>
      </c>
      <c r="P2066">
        <v>19134</v>
      </c>
      <c r="Q2066" t="s">
        <v>145</v>
      </c>
      <c r="R2066" t="s">
        <v>7108</v>
      </c>
      <c r="S2066" t="s">
        <v>45</v>
      </c>
      <c r="T2066" t="s">
        <v>67</v>
      </c>
      <c r="U2066" t="s">
        <v>7109</v>
      </c>
      <c r="V2066" s="3">
        <v>9.4079999999999995</v>
      </c>
      <c r="W2066">
        <v>7</v>
      </c>
      <c r="X2066" s="2">
        <v>0.2</v>
      </c>
      <c r="Y2066" s="13">
        <v>0.7056</v>
      </c>
      <c r="Z2066" s="2">
        <f>Y2066/V2066</f>
        <v>7.5000000000000011E-2</v>
      </c>
    </row>
    <row r="2067" spans="1:26" x14ac:dyDescent="0.25">
      <c r="A2067">
        <v>4239</v>
      </c>
      <c r="B2067" t="s">
        <v>7110</v>
      </c>
      <c r="C2067" s="1">
        <v>42820</v>
      </c>
      <c r="D2067">
        <f>YEAR(C2067)</f>
        <v>2017</v>
      </c>
      <c r="E2067">
        <f>MONTH(C2067)</f>
        <v>3</v>
      </c>
      <c r="F2067" t="str">
        <f>TEXT(Table1[[#This Row],[Order Date]],"mmm")</f>
        <v>Mar</v>
      </c>
      <c r="G2067" t="str">
        <f>TEXT(Table1[[#This Row],[Order Date]],"ddd")</f>
        <v>Sun</v>
      </c>
      <c r="H2067" s="1">
        <v>42822</v>
      </c>
      <c r="I2067" t="s">
        <v>185</v>
      </c>
      <c r="J2067" t="s">
        <v>5108</v>
      </c>
      <c r="K2067" t="s">
        <v>5109</v>
      </c>
      <c r="L2067" t="s">
        <v>101</v>
      </c>
      <c r="M2067" t="s">
        <v>26</v>
      </c>
      <c r="N2067" t="s">
        <v>94</v>
      </c>
      <c r="O2067" t="s">
        <v>95</v>
      </c>
      <c r="P2067">
        <v>98105</v>
      </c>
      <c r="Q2067" t="s">
        <v>43</v>
      </c>
      <c r="R2067" t="s">
        <v>7111</v>
      </c>
      <c r="S2067" t="s">
        <v>45</v>
      </c>
      <c r="T2067" t="s">
        <v>67</v>
      </c>
      <c r="U2067" t="s">
        <v>7112</v>
      </c>
      <c r="V2067" s="3">
        <v>19.829999999999998</v>
      </c>
      <c r="W2067">
        <v>1</v>
      </c>
      <c r="X2067" s="2">
        <v>0</v>
      </c>
      <c r="Y2067" s="13">
        <v>5.9489999999999998</v>
      </c>
      <c r="Z2067" s="2">
        <f>Y2067/V2067</f>
        <v>0.30000000000000004</v>
      </c>
    </row>
    <row r="2068" spans="1:26" x14ac:dyDescent="0.25">
      <c r="A2068">
        <v>4240</v>
      </c>
      <c r="B2068" t="s">
        <v>7113</v>
      </c>
      <c r="C2068" s="1">
        <v>43098</v>
      </c>
      <c r="D2068">
        <f>YEAR(C2068)</f>
        <v>2017</v>
      </c>
      <c r="E2068">
        <f>MONTH(C2068)</f>
        <v>12</v>
      </c>
      <c r="F2068" t="str">
        <f>TEXT(Table1[[#This Row],[Order Date]],"mmm")</f>
        <v>Dec</v>
      </c>
      <c r="G2068" t="str">
        <f>TEXT(Table1[[#This Row],[Order Date]],"ddd")</f>
        <v>Fri</v>
      </c>
      <c r="H2068" s="1">
        <v>43104</v>
      </c>
      <c r="I2068" t="s">
        <v>49</v>
      </c>
      <c r="J2068" t="s">
        <v>336</v>
      </c>
      <c r="K2068" t="s">
        <v>337</v>
      </c>
      <c r="L2068" t="s">
        <v>40</v>
      </c>
      <c r="M2068" t="s">
        <v>26</v>
      </c>
      <c r="N2068" t="s">
        <v>6280</v>
      </c>
      <c r="O2068" t="s">
        <v>235</v>
      </c>
      <c r="P2068">
        <v>49505</v>
      </c>
      <c r="Q2068" t="s">
        <v>104</v>
      </c>
      <c r="R2068" t="s">
        <v>3484</v>
      </c>
      <c r="S2068" t="s">
        <v>45</v>
      </c>
      <c r="T2068" t="s">
        <v>89</v>
      </c>
      <c r="U2068" t="s">
        <v>3485</v>
      </c>
      <c r="V2068" s="3">
        <v>209.7</v>
      </c>
      <c r="W2068">
        <v>2</v>
      </c>
      <c r="X2068" s="2">
        <v>0</v>
      </c>
      <c r="Y2068" s="13">
        <v>100.65600000000001</v>
      </c>
      <c r="Z2068" s="2">
        <f>Y2068/V2068</f>
        <v>0.48000000000000004</v>
      </c>
    </row>
    <row r="2069" spans="1:26" x14ac:dyDescent="0.25">
      <c r="A2069">
        <v>4241</v>
      </c>
      <c r="B2069" t="s">
        <v>7114</v>
      </c>
      <c r="C2069" s="1">
        <v>41902</v>
      </c>
      <c r="D2069">
        <f>YEAR(C2069)</f>
        <v>2014</v>
      </c>
      <c r="E2069">
        <f>MONTH(C2069)</f>
        <v>9</v>
      </c>
      <c r="F2069" t="str">
        <f>TEXT(Table1[[#This Row],[Order Date]],"mmm")</f>
        <v>Sep</v>
      </c>
      <c r="G2069" t="str">
        <f>TEXT(Table1[[#This Row],[Order Date]],"ddd")</f>
        <v>Sat</v>
      </c>
      <c r="H2069" s="1">
        <v>41908</v>
      </c>
      <c r="I2069" t="s">
        <v>49</v>
      </c>
      <c r="J2069" t="s">
        <v>5983</v>
      </c>
      <c r="K2069" t="s">
        <v>5984</v>
      </c>
      <c r="L2069" t="s">
        <v>101</v>
      </c>
      <c r="M2069" t="s">
        <v>26</v>
      </c>
      <c r="N2069" t="s">
        <v>41</v>
      </c>
      <c r="O2069" t="s">
        <v>42</v>
      </c>
      <c r="P2069">
        <v>90004</v>
      </c>
      <c r="Q2069" t="s">
        <v>43</v>
      </c>
      <c r="R2069" t="s">
        <v>7115</v>
      </c>
      <c r="S2069" t="s">
        <v>45</v>
      </c>
      <c r="T2069" t="s">
        <v>77</v>
      </c>
      <c r="U2069" t="s">
        <v>1414</v>
      </c>
      <c r="V2069" s="3">
        <v>43.92</v>
      </c>
      <c r="W2069">
        <v>4</v>
      </c>
      <c r="X2069" s="2">
        <v>0</v>
      </c>
      <c r="Y2069" s="13">
        <v>11.8584</v>
      </c>
      <c r="Z2069" s="2">
        <f>Y2069/V2069</f>
        <v>0.26999999999999996</v>
      </c>
    </row>
    <row r="2070" spans="1:26" x14ac:dyDescent="0.25">
      <c r="A2070">
        <v>4243</v>
      </c>
      <c r="B2070" t="s">
        <v>7116</v>
      </c>
      <c r="C2070" s="1">
        <v>42464</v>
      </c>
      <c r="D2070">
        <f>YEAR(C2070)</f>
        <v>2016</v>
      </c>
      <c r="E2070">
        <f>MONTH(C2070)</f>
        <v>4</v>
      </c>
      <c r="F2070" t="str">
        <f>TEXT(Table1[[#This Row],[Order Date]],"mmm")</f>
        <v>Apr</v>
      </c>
      <c r="G2070" t="str">
        <f>TEXT(Table1[[#This Row],[Order Date]],"ddd")</f>
        <v>Mon</v>
      </c>
      <c r="H2070" s="1">
        <v>42465</v>
      </c>
      <c r="I2070" t="s">
        <v>185</v>
      </c>
      <c r="J2070" t="s">
        <v>3816</v>
      </c>
      <c r="K2070" t="s">
        <v>3817</v>
      </c>
      <c r="L2070" t="s">
        <v>101</v>
      </c>
      <c r="M2070" t="s">
        <v>26</v>
      </c>
      <c r="N2070" t="s">
        <v>311</v>
      </c>
      <c r="O2070" t="s">
        <v>312</v>
      </c>
      <c r="P2070">
        <v>22153</v>
      </c>
      <c r="Q2070" t="s">
        <v>29</v>
      </c>
      <c r="R2070" t="s">
        <v>609</v>
      </c>
      <c r="S2070" t="s">
        <v>70</v>
      </c>
      <c r="T2070" t="s">
        <v>71</v>
      </c>
      <c r="U2070" t="s">
        <v>610</v>
      </c>
      <c r="V2070" s="3">
        <v>149.97</v>
      </c>
      <c r="W2070">
        <v>3</v>
      </c>
      <c r="X2070" s="2">
        <v>0</v>
      </c>
      <c r="Y2070" s="13">
        <v>5.9988000000000001</v>
      </c>
      <c r="Z2070" s="2">
        <f>Y2070/V2070</f>
        <v>0.04</v>
      </c>
    </row>
    <row r="2071" spans="1:26" x14ac:dyDescent="0.25">
      <c r="A2071">
        <v>4245</v>
      </c>
      <c r="B2071" t="s">
        <v>7117</v>
      </c>
      <c r="C2071" s="1">
        <v>41724</v>
      </c>
      <c r="D2071">
        <f>YEAR(C2071)</f>
        <v>2014</v>
      </c>
      <c r="E2071">
        <f>MONTH(C2071)</f>
        <v>3</v>
      </c>
      <c r="F2071" t="str">
        <f>TEXT(Table1[[#This Row],[Order Date]],"mmm")</f>
        <v>Mar</v>
      </c>
      <c r="G2071" t="str">
        <f>TEXT(Table1[[#This Row],[Order Date]],"ddd")</f>
        <v>Wed</v>
      </c>
      <c r="H2071" s="1">
        <v>41728</v>
      </c>
      <c r="I2071" t="s">
        <v>49</v>
      </c>
      <c r="J2071" t="s">
        <v>575</v>
      </c>
      <c r="K2071" t="s">
        <v>576</v>
      </c>
      <c r="L2071" t="s">
        <v>40</v>
      </c>
      <c r="M2071" t="s">
        <v>26</v>
      </c>
      <c r="N2071" t="s">
        <v>41</v>
      </c>
      <c r="O2071" t="s">
        <v>42</v>
      </c>
      <c r="P2071">
        <v>90036</v>
      </c>
      <c r="Q2071" t="s">
        <v>43</v>
      </c>
      <c r="R2071" t="s">
        <v>746</v>
      </c>
      <c r="S2071" t="s">
        <v>70</v>
      </c>
      <c r="T2071" t="s">
        <v>158</v>
      </c>
      <c r="U2071" t="s">
        <v>747</v>
      </c>
      <c r="V2071" s="3">
        <v>66.3</v>
      </c>
      <c r="W2071">
        <v>3</v>
      </c>
      <c r="X2071" s="2">
        <v>0</v>
      </c>
      <c r="Y2071" s="13">
        <v>8.6189999999999998</v>
      </c>
      <c r="Z2071" s="2">
        <f>Y2071/V2071</f>
        <v>0.13</v>
      </c>
    </row>
    <row r="2072" spans="1:26" x14ac:dyDescent="0.25">
      <c r="A2072">
        <v>4246</v>
      </c>
      <c r="B2072" t="s">
        <v>7118</v>
      </c>
      <c r="C2072" s="1">
        <v>43067</v>
      </c>
      <c r="D2072">
        <f>YEAR(C2072)</f>
        <v>2017</v>
      </c>
      <c r="E2072">
        <f>MONTH(C2072)</f>
        <v>11</v>
      </c>
      <c r="F2072" t="str">
        <f>TEXT(Table1[[#This Row],[Order Date]],"mmm")</f>
        <v>Nov</v>
      </c>
      <c r="G2072" t="str">
        <f>TEXT(Table1[[#This Row],[Order Date]],"ddd")</f>
        <v>Tue</v>
      </c>
      <c r="H2072" s="1">
        <v>43073</v>
      </c>
      <c r="I2072" t="s">
        <v>49</v>
      </c>
      <c r="J2072" t="s">
        <v>543</v>
      </c>
      <c r="K2072" t="s">
        <v>544</v>
      </c>
      <c r="L2072" t="s">
        <v>101</v>
      </c>
      <c r="M2072" t="s">
        <v>26</v>
      </c>
      <c r="N2072" t="s">
        <v>4381</v>
      </c>
      <c r="O2072" t="s">
        <v>2689</v>
      </c>
      <c r="P2072">
        <v>21215</v>
      </c>
      <c r="Q2072" t="s">
        <v>145</v>
      </c>
      <c r="R2072" t="s">
        <v>4688</v>
      </c>
      <c r="S2072" t="s">
        <v>45</v>
      </c>
      <c r="T2072" t="s">
        <v>67</v>
      </c>
      <c r="U2072" t="s">
        <v>4689</v>
      </c>
      <c r="V2072" s="3">
        <v>1.64</v>
      </c>
      <c r="W2072">
        <v>1</v>
      </c>
      <c r="X2072" s="2">
        <v>0</v>
      </c>
      <c r="Y2072" s="13">
        <v>0.73799999999999999</v>
      </c>
      <c r="Z2072" s="2">
        <f>Y2072/V2072</f>
        <v>0.45</v>
      </c>
    </row>
    <row r="2073" spans="1:26" x14ac:dyDescent="0.25">
      <c r="A2073">
        <v>4249</v>
      </c>
      <c r="B2073" t="s">
        <v>7119</v>
      </c>
      <c r="C2073" s="1">
        <v>42705</v>
      </c>
      <c r="D2073">
        <f>YEAR(C2073)</f>
        <v>2016</v>
      </c>
      <c r="E2073">
        <f>MONTH(C2073)</f>
        <v>12</v>
      </c>
      <c r="F2073" t="str">
        <f>TEXT(Table1[[#This Row],[Order Date]],"mmm")</f>
        <v>Dec</v>
      </c>
      <c r="G2073" t="str">
        <f>TEXT(Table1[[#This Row],[Order Date]],"ddd")</f>
        <v>Thu</v>
      </c>
      <c r="H2073" s="1">
        <v>42709</v>
      </c>
      <c r="I2073" t="s">
        <v>22</v>
      </c>
      <c r="J2073" t="s">
        <v>704</v>
      </c>
      <c r="K2073" t="s">
        <v>705</v>
      </c>
      <c r="L2073" t="s">
        <v>25</v>
      </c>
      <c r="M2073" t="s">
        <v>26</v>
      </c>
      <c r="N2073" t="s">
        <v>739</v>
      </c>
      <c r="O2073" t="s">
        <v>740</v>
      </c>
      <c r="P2073">
        <v>6824</v>
      </c>
      <c r="Q2073" t="s">
        <v>145</v>
      </c>
      <c r="R2073" t="s">
        <v>3436</v>
      </c>
      <c r="S2073" t="s">
        <v>45</v>
      </c>
      <c r="T2073" t="s">
        <v>74</v>
      </c>
      <c r="U2073" t="s">
        <v>3437</v>
      </c>
      <c r="V2073" s="3">
        <v>88.08</v>
      </c>
      <c r="W2073">
        <v>6</v>
      </c>
      <c r="X2073" s="2">
        <v>0</v>
      </c>
      <c r="Y2073" s="13">
        <v>40.516800000000003</v>
      </c>
      <c r="Z2073" s="2">
        <f>Y2073/V2073</f>
        <v>0.46000000000000008</v>
      </c>
    </row>
    <row r="2074" spans="1:26" x14ac:dyDescent="0.25">
      <c r="A2074">
        <v>4251</v>
      </c>
      <c r="B2074" t="s">
        <v>7120</v>
      </c>
      <c r="C2074" s="1">
        <v>41901</v>
      </c>
      <c r="D2074">
        <f>YEAR(C2074)</f>
        <v>2014</v>
      </c>
      <c r="E2074">
        <f>MONTH(C2074)</f>
        <v>9</v>
      </c>
      <c r="F2074" t="str">
        <f>TEXT(Table1[[#This Row],[Order Date]],"mmm")</f>
        <v>Sep</v>
      </c>
      <c r="G2074" t="str">
        <f>TEXT(Table1[[#This Row],[Order Date]],"ddd")</f>
        <v>Fri</v>
      </c>
      <c r="H2074" s="1">
        <v>41901</v>
      </c>
      <c r="I2074" t="s">
        <v>1276</v>
      </c>
      <c r="J2074" t="s">
        <v>7121</v>
      </c>
      <c r="K2074" t="s">
        <v>7122</v>
      </c>
      <c r="L2074" t="s">
        <v>40</v>
      </c>
      <c r="M2074" t="s">
        <v>26</v>
      </c>
      <c r="N2074" t="s">
        <v>263</v>
      </c>
      <c r="O2074" t="s">
        <v>264</v>
      </c>
      <c r="P2074">
        <v>10011</v>
      </c>
      <c r="Q2074" t="s">
        <v>145</v>
      </c>
      <c r="R2074" t="s">
        <v>4505</v>
      </c>
      <c r="S2074" t="s">
        <v>31</v>
      </c>
      <c r="T2074" t="s">
        <v>35</v>
      </c>
      <c r="U2074" t="s">
        <v>4506</v>
      </c>
      <c r="V2074" s="3">
        <v>887.10299999999995</v>
      </c>
      <c r="W2074">
        <v>7</v>
      </c>
      <c r="X2074" s="2">
        <v>0.1</v>
      </c>
      <c r="Y2074" s="13">
        <v>177.42060000000001</v>
      </c>
      <c r="Z2074" s="2">
        <f>Y2074/V2074</f>
        <v>0.2</v>
      </c>
    </row>
    <row r="2075" spans="1:26" x14ac:dyDescent="0.25">
      <c r="A2075">
        <v>4252</v>
      </c>
      <c r="B2075" t="s">
        <v>7123</v>
      </c>
      <c r="C2075" s="1">
        <v>42300</v>
      </c>
      <c r="D2075">
        <f>YEAR(C2075)</f>
        <v>2015</v>
      </c>
      <c r="E2075">
        <f>MONTH(C2075)</f>
        <v>10</v>
      </c>
      <c r="F2075" t="str">
        <f>TEXT(Table1[[#This Row],[Order Date]],"mmm")</f>
        <v>Oct</v>
      </c>
      <c r="G2075" t="str">
        <f>TEXT(Table1[[#This Row],[Order Date]],"ddd")</f>
        <v>Fri</v>
      </c>
      <c r="H2075" s="1">
        <v>42300</v>
      </c>
      <c r="I2075" t="s">
        <v>1276</v>
      </c>
      <c r="J2075" t="s">
        <v>2193</v>
      </c>
      <c r="K2075" t="s">
        <v>2194</v>
      </c>
      <c r="L2075" t="s">
        <v>25</v>
      </c>
      <c r="M2075" t="s">
        <v>26</v>
      </c>
      <c r="N2075" t="s">
        <v>1765</v>
      </c>
      <c r="O2075" t="s">
        <v>53</v>
      </c>
      <c r="P2075">
        <v>33801</v>
      </c>
      <c r="Q2075" t="s">
        <v>29</v>
      </c>
      <c r="R2075" t="s">
        <v>4436</v>
      </c>
      <c r="S2075" t="s">
        <v>70</v>
      </c>
      <c r="T2075" t="s">
        <v>71</v>
      </c>
      <c r="U2075" t="s">
        <v>4437</v>
      </c>
      <c r="V2075" s="3">
        <v>55.944000000000003</v>
      </c>
      <c r="W2075">
        <v>7</v>
      </c>
      <c r="X2075" s="2">
        <v>0.2</v>
      </c>
      <c r="Y2075" s="13">
        <v>-13.2867</v>
      </c>
      <c r="Z2075" s="2">
        <f>Y2075/V2075</f>
        <v>-0.23749999999999999</v>
      </c>
    </row>
    <row r="2076" spans="1:26" x14ac:dyDescent="0.25">
      <c r="A2076">
        <v>4255</v>
      </c>
      <c r="B2076" t="s">
        <v>7124</v>
      </c>
      <c r="C2076" s="1">
        <v>43021</v>
      </c>
      <c r="D2076">
        <f>YEAR(C2076)</f>
        <v>2017</v>
      </c>
      <c r="E2076">
        <f>MONTH(C2076)</f>
        <v>10</v>
      </c>
      <c r="F2076" t="str">
        <f>TEXT(Table1[[#This Row],[Order Date]],"mmm")</f>
        <v>Oct</v>
      </c>
      <c r="G2076" t="str">
        <f>TEXT(Table1[[#This Row],[Order Date]],"ddd")</f>
        <v>Fri</v>
      </c>
      <c r="H2076" s="1">
        <v>43024</v>
      </c>
      <c r="I2076" t="s">
        <v>185</v>
      </c>
      <c r="J2076" t="s">
        <v>535</v>
      </c>
      <c r="K2076" t="s">
        <v>536</v>
      </c>
      <c r="L2076" t="s">
        <v>25</v>
      </c>
      <c r="M2076" t="s">
        <v>26</v>
      </c>
      <c r="N2076" t="s">
        <v>3620</v>
      </c>
      <c r="O2076" t="s">
        <v>208</v>
      </c>
      <c r="P2076">
        <v>61032</v>
      </c>
      <c r="Q2076" t="s">
        <v>104</v>
      </c>
      <c r="R2076" t="s">
        <v>3123</v>
      </c>
      <c r="S2076" t="s">
        <v>45</v>
      </c>
      <c r="T2076" t="s">
        <v>89</v>
      </c>
      <c r="U2076" t="s">
        <v>183</v>
      </c>
      <c r="V2076" s="3">
        <v>63.311999999999998</v>
      </c>
      <c r="W2076">
        <v>3</v>
      </c>
      <c r="X2076" s="2">
        <v>0.2</v>
      </c>
      <c r="Y2076" s="13">
        <v>20.5764</v>
      </c>
      <c r="Z2076" s="2">
        <f>Y2076/V2076</f>
        <v>0.32500000000000001</v>
      </c>
    </row>
    <row r="2077" spans="1:26" x14ac:dyDescent="0.25">
      <c r="A2077">
        <v>4258</v>
      </c>
      <c r="B2077" t="s">
        <v>7125</v>
      </c>
      <c r="C2077" s="1">
        <v>42251</v>
      </c>
      <c r="D2077">
        <f>YEAR(C2077)</f>
        <v>2015</v>
      </c>
      <c r="E2077">
        <f>MONTH(C2077)</f>
        <v>9</v>
      </c>
      <c r="F2077" t="str">
        <f>TEXT(Table1[[#This Row],[Order Date]],"mmm")</f>
        <v>Sep</v>
      </c>
      <c r="G2077" t="str">
        <f>TEXT(Table1[[#This Row],[Order Date]],"ddd")</f>
        <v>Fri</v>
      </c>
      <c r="H2077" s="1">
        <v>42256</v>
      </c>
      <c r="I2077" t="s">
        <v>49</v>
      </c>
      <c r="J2077" t="s">
        <v>132</v>
      </c>
      <c r="K2077" t="s">
        <v>133</v>
      </c>
      <c r="L2077" t="s">
        <v>40</v>
      </c>
      <c r="M2077" t="s">
        <v>26</v>
      </c>
      <c r="N2077" t="s">
        <v>4585</v>
      </c>
      <c r="O2077" t="s">
        <v>413</v>
      </c>
      <c r="P2077">
        <v>97504</v>
      </c>
      <c r="Q2077" t="s">
        <v>43</v>
      </c>
      <c r="R2077" t="s">
        <v>6358</v>
      </c>
      <c r="S2077" t="s">
        <v>45</v>
      </c>
      <c r="T2077" t="s">
        <v>74</v>
      </c>
      <c r="U2077" t="s">
        <v>6359</v>
      </c>
      <c r="V2077" s="3">
        <v>9.7620000000000005</v>
      </c>
      <c r="W2077">
        <v>2</v>
      </c>
      <c r="X2077" s="2">
        <v>0.7</v>
      </c>
      <c r="Y2077" s="13">
        <v>-6.8334000000000001</v>
      </c>
      <c r="Z2077" s="2">
        <f>Y2077/V2077</f>
        <v>-0.7</v>
      </c>
    </row>
    <row r="2078" spans="1:26" x14ac:dyDescent="0.25">
      <c r="A2078">
        <v>4259</v>
      </c>
      <c r="B2078" t="s">
        <v>7126</v>
      </c>
      <c r="C2078" s="1">
        <v>42443</v>
      </c>
      <c r="D2078">
        <f>YEAR(C2078)</f>
        <v>2016</v>
      </c>
      <c r="E2078">
        <f>MONTH(C2078)</f>
        <v>3</v>
      </c>
      <c r="F2078" t="str">
        <f>TEXT(Table1[[#This Row],[Order Date]],"mmm")</f>
        <v>Mar</v>
      </c>
      <c r="G2078" t="str">
        <f>TEXT(Table1[[#This Row],[Order Date]],"ddd")</f>
        <v>Mon</v>
      </c>
      <c r="H2078" s="1">
        <v>42445</v>
      </c>
      <c r="I2078" t="s">
        <v>185</v>
      </c>
      <c r="J2078" t="s">
        <v>1305</v>
      </c>
      <c r="K2078" t="s">
        <v>1306</v>
      </c>
      <c r="L2078" t="s">
        <v>40</v>
      </c>
      <c r="M2078" t="s">
        <v>26</v>
      </c>
      <c r="N2078" t="s">
        <v>94</v>
      </c>
      <c r="O2078" t="s">
        <v>95</v>
      </c>
      <c r="P2078">
        <v>98103</v>
      </c>
      <c r="Q2078" t="s">
        <v>43</v>
      </c>
      <c r="R2078" t="s">
        <v>3119</v>
      </c>
      <c r="S2078" t="s">
        <v>31</v>
      </c>
      <c r="T2078" t="s">
        <v>35</v>
      </c>
      <c r="U2078" t="s">
        <v>3120</v>
      </c>
      <c r="V2078" s="3">
        <v>196.78399999999999</v>
      </c>
      <c r="W2078">
        <v>2</v>
      </c>
      <c r="X2078" s="2">
        <v>0.2</v>
      </c>
      <c r="Y2078" s="13">
        <v>-22.138200000000001</v>
      </c>
      <c r="Z2078" s="2">
        <f>Y2078/V2078</f>
        <v>-0.11250000000000002</v>
      </c>
    </row>
    <row r="2079" spans="1:26" x14ac:dyDescent="0.25">
      <c r="A2079">
        <v>4260</v>
      </c>
      <c r="B2079" t="s">
        <v>7127</v>
      </c>
      <c r="C2079" s="1">
        <v>43036</v>
      </c>
      <c r="D2079">
        <f>YEAR(C2079)</f>
        <v>2017</v>
      </c>
      <c r="E2079">
        <f>MONTH(C2079)</f>
        <v>10</v>
      </c>
      <c r="F2079" t="str">
        <f>TEXT(Table1[[#This Row],[Order Date]],"mmm")</f>
        <v>Oct</v>
      </c>
      <c r="G2079" t="str">
        <f>TEXT(Table1[[#This Row],[Order Date]],"ddd")</f>
        <v>Sat</v>
      </c>
      <c r="H2079" s="1">
        <v>43041</v>
      </c>
      <c r="I2079" t="s">
        <v>22</v>
      </c>
      <c r="J2079" t="s">
        <v>5482</v>
      </c>
      <c r="K2079" t="s">
        <v>5483</v>
      </c>
      <c r="L2079" t="s">
        <v>40</v>
      </c>
      <c r="M2079" t="s">
        <v>26</v>
      </c>
      <c r="N2079" t="s">
        <v>263</v>
      </c>
      <c r="O2079" t="s">
        <v>264</v>
      </c>
      <c r="P2079">
        <v>10035</v>
      </c>
      <c r="Q2079" t="s">
        <v>145</v>
      </c>
      <c r="R2079" t="s">
        <v>1002</v>
      </c>
      <c r="S2079" t="s">
        <v>45</v>
      </c>
      <c r="T2079" t="s">
        <v>170</v>
      </c>
      <c r="U2079" t="s">
        <v>1003</v>
      </c>
      <c r="V2079" s="3">
        <v>47.98</v>
      </c>
      <c r="W2079">
        <v>2</v>
      </c>
      <c r="X2079" s="2">
        <v>0</v>
      </c>
      <c r="Y2079" s="13">
        <v>23.99</v>
      </c>
      <c r="Z2079" s="2">
        <f>Y2079/V2079</f>
        <v>0.5</v>
      </c>
    </row>
    <row r="2080" spans="1:26" x14ac:dyDescent="0.25">
      <c r="A2080">
        <v>4261</v>
      </c>
      <c r="B2080" t="s">
        <v>7128</v>
      </c>
      <c r="C2080" s="1">
        <v>43023</v>
      </c>
      <c r="D2080">
        <f>YEAR(C2080)</f>
        <v>2017</v>
      </c>
      <c r="E2080">
        <f>MONTH(C2080)</f>
        <v>10</v>
      </c>
      <c r="F2080" t="str">
        <f>TEXT(Table1[[#This Row],[Order Date]],"mmm")</f>
        <v>Oct</v>
      </c>
      <c r="G2080" t="str">
        <f>TEXT(Table1[[#This Row],[Order Date]],"ddd")</f>
        <v>Sun</v>
      </c>
      <c r="H2080" s="1">
        <v>43027</v>
      </c>
      <c r="I2080" t="s">
        <v>22</v>
      </c>
      <c r="J2080" t="s">
        <v>5164</v>
      </c>
      <c r="K2080" t="s">
        <v>5165</v>
      </c>
      <c r="L2080" t="s">
        <v>40</v>
      </c>
      <c r="M2080" t="s">
        <v>26</v>
      </c>
      <c r="N2080" t="s">
        <v>739</v>
      </c>
      <c r="O2080" t="s">
        <v>740</v>
      </c>
      <c r="P2080">
        <v>6824</v>
      </c>
      <c r="Q2080" t="s">
        <v>145</v>
      </c>
      <c r="R2080" t="s">
        <v>2724</v>
      </c>
      <c r="S2080" t="s">
        <v>45</v>
      </c>
      <c r="T2080" t="s">
        <v>46</v>
      </c>
      <c r="U2080" t="s">
        <v>2725</v>
      </c>
      <c r="V2080" s="3">
        <v>13.05</v>
      </c>
      <c r="W2080">
        <v>5</v>
      </c>
      <c r="X2080" s="2">
        <v>0</v>
      </c>
      <c r="Y2080" s="13">
        <v>6.0030000000000001</v>
      </c>
      <c r="Z2080" s="2">
        <f>Y2080/V2080</f>
        <v>0.45999999999999996</v>
      </c>
    </row>
    <row r="2081" spans="1:26" x14ac:dyDescent="0.25">
      <c r="A2081">
        <v>4262</v>
      </c>
      <c r="B2081" t="s">
        <v>7129</v>
      </c>
      <c r="C2081" s="1">
        <v>42954</v>
      </c>
      <c r="D2081">
        <f>YEAR(C2081)</f>
        <v>2017</v>
      </c>
      <c r="E2081">
        <f>MONTH(C2081)</f>
        <v>8</v>
      </c>
      <c r="F2081" t="str">
        <f>TEXT(Table1[[#This Row],[Order Date]],"mmm")</f>
        <v>Aug</v>
      </c>
      <c r="G2081" t="str">
        <f>TEXT(Table1[[#This Row],[Order Date]],"ddd")</f>
        <v>Mon</v>
      </c>
      <c r="H2081" s="1">
        <v>42958</v>
      </c>
      <c r="I2081" t="s">
        <v>49</v>
      </c>
      <c r="J2081" t="s">
        <v>6261</v>
      </c>
      <c r="K2081" t="s">
        <v>6262</v>
      </c>
      <c r="L2081" t="s">
        <v>25</v>
      </c>
      <c r="M2081" t="s">
        <v>26</v>
      </c>
      <c r="N2081" t="s">
        <v>4863</v>
      </c>
      <c r="O2081" t="s">
        <v>226</v>
      </c>
      <c r="P2081">
        <v>56560</v>
      </c>
      <c r="Q2081" t="s">
        <v>104</v>
      </c>
      <c r="R2081" t="s">
        <v>4279</v>
      </c>
      <c r="S2081" t="s">
        <v>70</v>
      </c>
      <c r="T2081" t="s">
        <v>158</v>
      </c>
      <c r="U2081" t="s">
        <v>4280</v>
      </c>
      <c r="V2081" s="3">
        <v>63.96</v>
      </c>
      <c r="W2081">
        <v>4</v>
      </c>
      <c r="X2081" s="2">
        <v>0</v>
      </c>
      <c r="Y2081" s="13">
        <v>19.8276</v>
      </c>
      <c r="Z2081" s="2">
        <f>Y2081/V2081</f>
        <v>0.31</v>
      </c>
    </row>
    <row r="2082" spans="1:26" x14ac:dyDescent="0.25">
      <c r="A2082">
        <v>4263</v>
      </c>
      <c r="B2082" t="s">
        <v>7130</v>
      </c>
      <c r="C2082" s="1">
        <v>42999</v>
      </c>
      <c r="D2082">
        <f>YEAR(C2082)</f>
        <v>2017</v>
      </c>
      <c r="E2082">
        <f>MONTH(C2082)</f>
        <v>9</v>
      </c>
      <c r="F2082" t="str">
        <f>TEXT(Table1[[#This Row],[Order Date]],"mmm")</f>
        <v>Sep</v>
      </c>
      <c r="G2082" t="str">
        <f>TEXT(Table1[[#This Row],[Order Date]],"ddd")</f>
        <v>Thu</v>
      </c>
      <c r="H2082" s="1">
        <v>43003</v>
      </c>
      <c r="I2082" t="s">
        <v>49</v>
      </c>
      <c r="J2082" t="s">
        <v>3365</v>
      </c>
      <c r="K2082" t="s">
        <v>3366</v>
      </c>
      <c r="L2082" t="s">
        <v>25</v>
      </c>
      <c r="M2082" t="s">
        <v>26</v>
      </c>
      <c r="N2082" t="s">
        <v>490</v>
      </c>
      <c r="O2082" t="s">
        <v>1258</v>
      </c>
      <c r="P2082">
        <v>31907</v>
      </c>
      <c r="Q2082" t="s">
        <v>29</v>
      </c>
      <c r="R2082" t="s">
        <v>5786</v>
      </c>
      <c r="S2082" t="s">
        <v>45</v>
      </c>
      <c r="T2082" t="s">
        <v>77</v>
      </c>
      <c r="U2082" t="s">
        <v>5787</v>
      </c>
      <c r="V2082" s="3">
        <v>80.48</v>
      </c>
      <c r="W2082">
        <v>1</v>
      </c>
      <c r="X2082" s="2">
        <v>0</v>
      </c>
      <c r="Y2082" s="13">
        <v>24.143999999999998</v>
      </c>
      <c r="Z2082" s="2">
        <f>Y2082/V2082</f>
        <v>0.3</v>
      </c>
    </row>
    <row r="2083" spans="1:26" x14ac:dyDescent="0.25">
      <c r="A2083">
        <v>4265</v>
      </c>
      <c r="B2083" t="s">
        <v>7133</v>
      </c>
      <c r="C2083" s="1">
        <v>42679</v>
      </c>
      <c r="D2083">
        <f>YEAR(C2083)</f>
        <v>2016</v>
      </c>
      <c r="E2083">
        <f>MONTH(C2083)</f>
        <v>11</v>
      </c>
      <c r="F2083" t="str">
        <f>TEXT(Table1[[#This Row],[Order Date]],"mmm")</f>
        <v>Nov</v>
      </c>
      <c r="G2083" t="str">
        <f>TEXT(Table1[[#This Row],[Order Date]],"ddd")</f>
        <v>Sat</v>
      </c>
      <c r="H2083" s="1">
        <v>42683</v>
      </c>
      <c r="I2083" t="s">
        <v>49</v>
      </c>
      <c r="J2083" t="s">
        <v>1800</v>
      </c>
      <c r="K2083" t="s">
        <v>1801</v>
      </c>
      <c r="L2083" t="s">
        <v>25</v>
      </c>
      <c r="M2083" t="s">
        <v>26</v>
      </c>
      <c r="N2083" t="s">
        <v>181</v>
      </c>
      <c r="O2083" t="s">
        <v>103</v>
      </c>
      <c r="P2083">
        <v>77036</v>
      </c>
      <c r="Q2083" t="s">
        <v>104</v>
      </c>
      <c r="R2083" t="s">
        <v>2231</v>
      </c>
      <c r="S2083" t="s">
        <v>31</v>
      </c>
      <c r="T2083" t="s">
        <v>55</v>
      </c>
      <c r="U2083" t="s">
        <v>2232</v>
      </c>
      <c r="V2083" s="3">
        <v>863.12800000000004</v>
      </c>
      <c r="W2083">
        <v>8</v>
      </c>
      <c r="X2083" s="2">
        <v>0.3</v>
      </c>
      <c r="Y2083" s="13">
        <v>-160.29519999999999</v>
      </c>
      <c r="Z2083" s="2">
        <f>Y2083/V2083</f>
        <v>-0.18571428571428569</v>
      </c>
    </row>
    <row r="2084" spans="1:26" x14ac:dyDescent="0.25">
      <c r="A2084">
        <v>4270</v>
      </c>
      <c r="B2084" t="s">
        <v>7134</v>
      </c>
      <c r="C2084" s="1">
        <v>42911</v>
      </c>
      <c r="D2084">
        <f>YEAR(C2084)</f>
        <v>2017</v>
      </c>
      <c r="E2084">
        <f>MONTH(C2084)</f>
        <v>6</v>
      </c>
      <c r="F2084" t="str">
        <f>TEXT(Table1[[#This Row],[Order Date]],"mmm")</f>
        <v>Jun</v>
      </c>
      <c r="G2084" t="str">
        <f>TEXT(Table1[[#This Row],[Order Date]],"ddd")</f>
        <v>Sun</v>
      </c>
      <c r="H2084" s="1">
        <v>42915</v>
      </c>
      <c r="I2084" t="s">
        <v>22</v>
      </c>
      <c r="J2084" t="s">
        <v>4768</v>
      </c>
      <c r="K2084" t="s">
        <v>4769</v>
      </c>
      <c r="L2084" t="s">
        <v>25</v>
      </c>
      <c r="M2084" t="s">
        <v>26</v>
      </c>
      <c r="N2084" t="s">
        <v>94</v>
      </c>
      <c r="O2084" t="s">
        <v>95</v>
      </c>
      <c r="P2084">
        <v>98115</v>
      </c>
      <c r="Q2084" t="s">
        <v>43</v>
      </c>
      <c r="R2084" t="s">
        <v>2149</v>
      </c>
      <c r="S2084" t="s">
        <v>31</v>
      </c>
      <c r="T2084" t="s">
        <v>55</v>
      </c>
      <c r="U2084" t="s">
        <v>2150</v>
      </c>
      <c r="V2084" s="3">
        <v>871.4</v>
      </c>
      <c r="W2084">
        <v>4</v>
      </c>
      <c r="X2084" s="2">
        <v>0</v>
      </c>
      <c r="Y2084" s="13">
        <v>148.13800000000001</v>
      </c>
      <c r="Z2084" s="2">
        <f>Y2084/V2084</f>
        <v>0.17</v>
      </c>
    </row>
    <row r="2085" spans="1:26" x14ac:dyDescent="0.25">
      <c r="A2085">
        <v>4271</v>
      </c>
      <c r="B2085" t="s">
        <v>7135</v>
      </c>
      <c r="C2085" s="1">
        <v>42334</v>
      </c>
      <c r="D2085">
        <f>YEAR(C2085)</f>
        <v>2015</v>
      </c>
      <c r="E2085">
        <f>MONTH(C2085)</f>
        <v>11</v>
      </c>
      <c r="F2085" t="str">
        <f>TEXT(Table1[[#This Row],[Order Date]],"mmm")</f>
        <v>Nov</v>
      </c>
      <c r="G2085" t="str">
        <f>TEXT(Table1[[#This Row],[Order Date]],"ddd")</f>
        <v>Thu</v>
      </c>
      <c r="H2085" s="1">
        <v>42338</v>
      </c>
      <c r="I2085" t="s">
        <v>49</v>
      </c>
      <c r="J2085" t="s">
        <v>7136</v>
      </c>
      <c r="K2085" t="s">
        <v>7137</v>
      </c>
      <c r="L2085" t="s">
        <v>40</v>
      </c>
      <c r="M2085" t="s">
        <v>26</v>
      </c>
      <c r="N2085" t="s">
        <v>321</v>
      </c>
      <c r="O2085" t="s">
        <v>328</v>
      </c>
      <c r="P2085">
        <v>38301</v>
      </c>
      <c r="Q2085" t="s">
        <v>29</v>
      </c>
      <c r="R2085" t="s">
        <v>7096</v>
      </c>
      <c r="S2085" t="s">
        <v>31</v>
      </c>
      <c r="T2085" t="s">
        <v>64</v>
      </c>
      <c r="U2085" t="s">
        <v>7097</v>
      </c>
      <c r="V2085" s="3">
        <v>692.47199999999998</v>
      </c>
      <c r="W2085">
        <v>11</v>
      </c>
      <c r="X2085" s="2">
        <v>0.2</v>
      </c>
      <c r="Y2085" s="13">
        <v>190.4298</v>
      </c>
      <c r="Z2085" s="2">
        <f>Y2085/V2085</f>
        <v>0.27500000000000002</v>
      </c>
    </row>
    <row r="2086" spans="1:26" x14ac:dyDescent="0.25">
      <c r="A2086">
        <v>4272</v>
      </c>
      <c r="B2086" t="s">
        <v>7138</v>
      </c>
      <c r="C2086" s="1">
        <v>42698</v>
      </c>
      <c r="D2086">
        <f>YEAR(C2086)</f>
        <v>2016</v>
      </c>
      <c r="E2086">
        <f>MONTH(C2086)</f>
        <v>11</v>
      </c>
      <c r="F2086" t="str">
        <f>TEXT(Table1[[#This Row],[Order Date]],"mmm")</f>
        <v>Nov</v>
      </c>
      <c r="G2086" t="str">
        <f>TEXT(Table1[[#This Row],[Order Date]],"ddd")</f>
        <v>Thu</v>
      </c>
      <c r="H2086" s="1">
        <v>42701</v>
      </c>
      <c r="I2086" t="s">
        <v>22</v>
      </c>
      <c r="J2086" t="s">
        <v>1332</v>
      </c>
      <c r="K2086" t="s">
        <v>1333</v>
      </c>
      <c r="L2086" t="s">
        <v>40</v>
      </c>
      <c r="M2086" t="s">
        <v>26</v>
      </c>
      <c r="N2086" t="s">
        <v>4381</v>
      </c>
      <c r="O2086" t="s">
        <v>2689</v>
      </c>
      <c r="P2086">
        <v>21215</v>
      </c>
      <c r="Q2086" t="s">
        <v>145</v>
      </c>
      <c r="R2086" t="s">
        <v>2631</v>
      </c>
      <c r="S2086" t="s">
        <v>31</v>
      </c>
      <c r="T2086" t="s">
        <v>64</v>
      </c>
      <c r="U2086" t="s">
        <v>2632</v>
      </c>
      <c r="V2086" s="3">
        <v>207.76</v>
      </c>
      <c r="W2086">
        <v>4</v>
      </c>
      <c r="X2086" s="2">
        <v>0</v>
      </c>
      <c r="Y2086" s="13">
        <v>85.181600000000003</v>
      </c>
      <c r="Z2086" s="2">
        <f>Y2086/V2086</f>
        <v>0.41000000000000003</v>
      </c>
    </row>
    <row r="2087" spans="1:26" x14ac:dyDescent="0.25">
      <c r="A2087">
        <v>4273</v>
      </c>
      <c r="B2087" t="s">
        <v>7139</v>
      </c>
      <c r="C2087" s="1">
        <v>42937</v>
      </c>
      <c r="D2087">
        <f>YEAR(C2087)</f>
        <v>2017</v>
      </c>
      <c r="E2087">
        <f>MONTH(C2087)</f>
        <v>7</v>
      </c>
      <c r="F2087" t="str">
        <f>TEXT(Table1[[#This Row],[Order Date]],"mmm")</f>
        <v>Jul</v>
      </c>
      <c r="G2087" t="str">
        <f>TEXT(Table1[[#This Row],[Order Date]],"ddd")</f>
        <v>Fri</v>
      </c>
      <c r="H2087" s="1">
        <v>42937</v>
      </c>
      <c r="I2087" t="s">
        <v>1276</v>
      </c>
      <c r="J2087" t="s">
        <v>1908</v>
      </c>
      <c r="K2087" t="s">
        <v>1909</v>
      </c>
      <c r="L2087" t="s">
        <v>25</v>
      </c>
      <c r="M2087" t="s">
        <v>26</v>
      </c>
      <c r="N2087" t="s">
        <v>3561</v>
      </c>
      <c r="O2087" t="s">
        <v>120</v>
      </c>
      <c r="P2087">
        <v>84107</v>
      </c>
      <c r="Q2087" t="s">
        <v>43</v>
      </c>
      <c r="R2087" t="s">
        <v>6593</v>
      </c>
      <c r="S2087" t="s">
        <v>70</v>
      </c>
      <c r="T2087" t="s">
        <v>71</v>
      </c>
      <c r="U2087" t="s">
        <v>6594</v>
      </c>
      <c r="V2087" s="3">
        <v>71.927999999999997</v>
      </c>
      <c r="W2087">
        <v>9</v>
      </c>
      <c r="X2087" s="2">
        <v>0.2</v>
      </c>
      <c r="Y2087" s="13">
        <v>6.2937000000000003</v>
      </c>
      <c r="Z2087" s="2">
        <f>Y2087/V2087</f>
        <v>8.7500000000000008E-2</v>
      </c>
    </row>
    <row r="2088" spans="1:26" x14ac:dyDescent="0.25">
      <c r="A2088">
        <v>4275</v>
      </c>
      <c r="B2088" t="s">
        <v>7140</v>
      </c>
      <c r="C2088" s="1">
        <v>42300</v>
      </c>
      <c r="D2088">
        <f>YEAR(C2088)</f>
        <v>2015</v>
      </c>
      <c r="E2088">
        <f>MONTH(C2088)</f>
        <v>10</v>
      </c>
      <c r="F2088" t="str">
        <f>TEXT(Table1[[#This Row],[Order Date]],"mmm")</f>
        <v>Oct</v>
      </c>
      <c r="G2088" t="str">
        <f>TEXT(Table1[[#This Row],[Order Date]],"ddd")</f>
        <v>Fri</v>
      </c>
      <c r="H2088" s="1">
        <v>42305</v>
      </c>
      <c r="I2088" t="s">
        <v>49</v>
      </c>
      <c r="J2088" t="s">
        <v>1023</v>
      </c>
      <c r="K2088" t="s">
        <v>1024</v>
      </c>
      <c r="L2088" t="s">
        <v>40</v>
      </c>
      <c r="M2088" t="s">
        <v>26</v>
      </c>
      <c r="N2088" t="s">
        <v>94</v>
      </c>
      <c r="O2088" t="s">
        <v>95</v>
      </c>
      <c r="P2088">
        <v>98105</v>
      </c>
      <c r="Q2088" t="s">
        <v>43</v>
      </c>
      <c r="R2088" t="s">
        <v>1204</v>
      </c>
      <c r="S2088" t="s">
        <v>45</v>
      </c>
      <c r="T2088" t="s">
        <v>74</v>
      </c>
      <c r="U2088" t="s">
        <v>1205</v>
      </c>
      <c r="V2088" s="3">
        <v>3.5920000000000001</v>
      </c>
      <c r="W2088">
        <v>1</v>
      </c>
      <c r="X2088" s="2">
        <v>0.2</v>
      </c>
      <c r="Y2088" s="13">
        <v>1.1225000000000001</v>
      </c>
      <c r="Z2088" s="2">
        <f>Y2088/V2088</f>
        <v>0.3125</v>
      </c>
    </row>
    <row r="2089" spans="1:26" x14ac:dyDescent="0.25">
      <c r="A2089">
        <v>4276</v>
      </c>
      <c r="B2089" t="s">
        <v>7141</v>
      </c>
      <c r="C2089" s="1">
        <v>42194</v>
      </c>
      <c r="D2089">
        <f>YEAR(C2089)</f>
        <v>2015</v>
      </c>
      <c r="E2089">
        <f>MONTH(C2089)</f>
        <v>7</v>
      </c>
      <c r="F2089" t="str">
        <f>TEXT(Table1[[#This Row],[Order Date]],"mmm")</f>
        <v>Jul</v>
      </c>
      <c r="G2089" t="str">
        <f>TEXT(Table1[[#This Row],[Order Date]],"ddd")</f>
        <v>Thu</v>
      </c>
      <c r="H2089" s="1">
        <v>42198</v>
      </c>
      <c r="I2089" t="s">
        <v>49</v>
      </c>
      <c r="J2089" t="s">
        <v>5568</v>
      </c>
      <c r="K2089" t="s">
        <v>5569</v>
      </c>
      <c r="L2089" t="s">
        <v>40</v>
      </c>
      <c r="M2089" t="s">
        <v>26</v>
      </c>
      <c r="N2089" t="s">
        <v>808</v>
      </c>
      <c r="O2089" t="s">
        <v>103</v>
      </c>
      <c r="P2089">
        <v>75220</v>
      </c>
      <c r="Q2089" t="s">
        <v>104</v>
      </c>
      <c r="R2089" t="s">
        <v>706</v>
      </c>
      <c r="S2089" t="s">
        <v>45</v>
      </c>
      <c r="T2089" t="s">
        <v>77</v>
      </c>
      <c r="U2089" t="s">
        <v>707</v>
      </c>
      <c r="V2089" s="3">
        <v>48.631999999999998</v>
      </c>
      <c r="W2089">
        <v>2</v>
      </c>
      <c r="X2089" s="2">
        <v>0.8</v>
      </c>
      <c r="Y2089" s="13">
        <v>-121.58</v>
      </c>
      <c r="Z2089" s="2">
        <f>Y2089/V2089</f>
        <v>-2.5</v>
      </c>
    </row>
    <row r="2090" spans="1:26" x14ac:dyDescent="0.25">
      <c r="A2090">
        <v>4277</v>
      </c>
      <c r="B2090" t="s">
        <v>7142</v>
      </c>
      <c r="C2090" s="1">
        <v>42965</v>
      </c>
      <c r="D2090">
        <f>YEAR(C2090)</f>
        <v>2017</v>
      </c>
      <c r="E2090">
        <f>MONTH(C2090)</f>
        <v>8</v>
      </c>
      <c r="F2090" t="str">
        <f>TEXT(Table1[[#This Row],[Order Date]],"mmm")</f>
        <v>Aug</v>
      </c>
      <c r="G2090" t="str">
        <f>TEXT(Table1[[#This Row],[Order Date]],"ddd")</f>
        <v>Fri</v>
      </c>
      <c r="H2090" s="1">
        <v>42969</v>
      </c>
      <c r="I2090" t="s">
        <v>49</v>
      </c>
      <c r="J2090" t="s">
        <v>3049</v>
      </c>
      <c r="K2090" t="s">
        <v>3050</v>
      </c>
      <c r="L2090" t="s">
        <v>101</v>
      </c>
      <c r="M2090" t="s">
        <v>26</v>
      </c>
      <c r="N2090" t="s">
        <v>94</v>
      </c>
      <c r="O2090" t="s">
        <v>95</v>
      </c>
      <c r="P2090">
        <v>98105</v>
      </c>
      <c r="Q2090" t="s">
        <v>43</v>
      </c>
      <c r="R2090" t="s">
        <v>2936</v>
      </c>
      <c r="S2090" t="s">
        <v>45</v>
      </c>
      <c r="T2090" t="s">
        <v>58</v>
      </c>
      <c r="U2090" t="s">
        <v>2937</v>
      </c>
      <c r="V2090" s="3">
        <v>323.10000000000002</v>
      </c>
      <c r="W2090">
        <v>2</v>
      </c>
      <c r="X2090" s="2">
        <v>0</v>
      </c>
      <c r="Y2090" s="13">
        <v>61.389000000000003</v>
      </c>
      <c r="Z2090" s="2">
        <f>Y2090/V2090</f>
        <v>0.19</v>
      </c>
    </row>
    <row r="2091" spans="1:26" x14ac:dyDescent="0.25">
      <c r="A2091">
        <v>4278</v>
      </c>
      <c r="B2091" t="s">
        <v>7143</v>
      </c>
      <c r="C2091" s="1">
        <v>42476</v>
      </c>
      <c r="D2091">
        <f>YEAR(C2091)</f>
        <v>2016</v>
      </c>
      <c r="E2091">
        <f>MONTH(C2091)</f>
        <v>4</v>
      </c>
      <c r="F2091" t="str">
        <f>TEXT(Table1[[#This Row],[Order Date]],"mmm")</f>
        <v>Apr</v>
      </c>
      <c r="G2091" t="str">
        <f>TEXT(Table1[[#This Row],[Order Date]],"ddd")</f>
        <v>Sat</v>
      </c>
      <c r="H2091" s="1">
        <v>42480</v>
      </c>
      <c r="I2091" t="s">
        <v>49</v>
      </c>
      <c r="J2091" t="s">
        <v>7121</v>
      </c>
      <c r="K2091" t="s">
        <v>7122</v>
      </c>
      <c r="L2091" t="s">
        <v>40</v>
      </c>
      <c r="M2091" t="s">
        <v>26</v>
      </c>
      <c r="N2091" t="s">
        <v>1109</v>
      </c>
      <c r="O2091" t="s">
        <v>781</v>
      </c>
      <c r="P2091">
        <v>8701</v>
      </c>
      <c r="Q2091" t="s">
        <v>145</v>
      </c>
      <c r="R2091" t="s">
        <v>7144</v>
      </c>
      <c r="S2091" t="s">
        <v>70</v>
      </c>
      <c r="T2091" t="s">
        <v>675</v>
      </c>
      <c r="U2091" t="s">
        <v>7145</v>
      </c>
      <c r="V2091" s="3">
        <v>9099.93</v>
      </c>
      <c r="W2091">
        <v>7</v>
      </c>
      <c r="X2091" s="2">
        <v>0</v>
      </c>
      <c r="Y2091" s="13">
        <v>2365.9818</v>
      </c>
      <c r="Z2091" s="2">
        <f>Y2091/V2091</f>
        <v>0.26</v>
      </c>
    </row>
    <row r="2092" spans="1:26" x14ac:dyDescent="0.25">
      <c r="A2092">
        <v>4281</v>
      </c>
      <c r="B2092" t="s">
        <v>7146</v>
      </c>
      <c r="C2092" s="1">
        <v>41957</v>
      </c>
      <c r="D2092">
        <f>YEAR(C2092)</f>
        <v>2014</v>
      </c>
      <c r="E2092">
        <f>MONTH(C2092)</f>
        <v>11</v>
      </c>
      <c r="F2092" t="str">
        <f>TEXT(Table1[[#This Row],[Order Date]],"mmm")</f>
        <v>Nov</v>
      </c>
      <c r="G2092" t="str">
        <f>TEXT(Table1[[#This Row],[Order Date]],"ddd")</f>
        <v>Fri</v>
      </c>
      <c r="H2092" s="1">
        <v>41961</v>
      </c>
      <c r="I2092" t="s">
        <v>49</v>
      </c>
      <c r="J2092" t="s">
        <v>726</v>
      </c>
      <c r="K2092" t="s">
        <v>727</v>
      </c>
      <c r="L2092" t="s">
        <v>101</v>
      </c>
      <c r="M2092" t="s">
        <v>26</v>
      </c>
      <c r="N2092" t="s">
        <v>263</v>
      </c>
      <c r="O2092" t="s">
        <v>264</v>
      </c>
      <c r="P2092">
        <v>10011</v>
      </c>
      <c r="Q2092" t="s">
        <v>145</v>
      </c>
      <c r="R2092" t="s">
        <v>1027</v>
      </c>
      <c r="S2092" t="s">
        <v>45</v>
      </c>
      <c r="T2092" t="s">
        <v>89</v>
      </c>
      <c r="U2092" t="s">
        <v>1028</v>
      </c>
      <c r="V2092" s="3">
        <v>11.36</v>
      </c>
      <c r="W2092">
        <v>2</v>
      </c>
      <c r="X2092" s="2">
        <v>0</v>
      </c>
      <c r="Y2092" s="13">
        <v>5.2256</v>
      </c>
      <c r="Z2092" s="2">
        <f>Y2092/V2092</f>
        <v>0.46</v>
      </c>
    </row>
    <row r="2093" spans="1:26" x14ac:dyDescent="0.25">
      <c r="A2093">
        <v>4283</v>
      </c>
      <c r="B2093" t="s">
        <v>7147</v>
      </c>
      <c r="C2093" s="1">
        <v>41993</v>
      </c>
      <c r="D2093">
        <f>YEAR(C2093)</f>
        <v>2014</v>
      </c>
      <c r="E2093">
        <f>MONTH(C2093)</f>
        <v>12</v>
      </c>
      <c r="F2093" t="str">
        <f>TEXT(Table1[[#This Row],[Order Date]],"mmm")</f>
        <v>Dec</v>
      </c>
      <c r="G2093" t="str">
        <f>TEXT(Table1[[#This Row],[Order Date]],"ddd")</f>
        <v>Sat</v>
      </c>
      <c r="H2093" s="1">
        <v>41996</v>
      </c>
      <c r="I2093" t="s">
        <v>185</v>
      </c>
      <c r="J2093" t="s">
        <v>3734</v>
      </c>
      <c r="K2093" t="s">
        <v>3735</v>
      </c>
      <c r="L2093" t="s">
        <v>25</v>
      </c>
      <c r="M2093" t="s">
        <v>26</v>
      </c>
      <c r="N2093" t="s">
        <v>4270</v>
      </c>
      <c r="O2093" t="s">
        <v>251</v>
      </c>
      <c r="P2093">
        <v>46203</v>
      </c>
      <c r="Q2093" t="s">
        <v>104</v>
      </c>
      <c r="R2093" t="s">
        <v>7148</v>
      </c>
      <c r="S2093" t="s">
        <v>45</v>
      </c>
      <c r="T2093" t="s">
        <v>46</v>
      </c>
      <c r="U2093" t="s">
        <v>7149</v>
      </c>
      <c r="V2093" s="3">
        <v>3.69</v>
      </c>
      <c r="W2093">
        <v>1</v>
      </c>
      <c r="X2093" s="2">
        <v>0</v>
      </c>
      <c r="Y2093" s="13">
        <v>1.7343</v>
      </c>
      <c r="Z2093" s="2">
        <f>Y2093/V2093</f>
        <v>0.47</v>
      </c>
    </row>
    <row r="2094" spans="1:26" x14ac:dyDescent="0.25">
      <c r="A2094">
        <v>4285</v>
      </c>
      <c r="B2094" t="s">
        <v>7150</v>
      </c>
      <c r="C2094" s="1">
        <v>42329</v>
      </c>
      <c r="D2094">
        <f>YEAR(C2094)</f>
        <v>2015</v>
      </c>
      <c r="E2094">
        <f>MONTH(C2094)</f>
        <v>11</v>
      </c>
      <c r="F2094" t="str">
        <f>TEXT(Table1[[#This Row],[Order Date]],"mmm")</f>
        <v>Nov</v>
      </c>
      <c r="G2094" t="str">
        <f>TEXT(Table1[[#This Row],[Order Date]],"ddd")</f>
        <v>Sat</v>
      </c>
      <c r="H2094" s="1">
        <v>42334</v>
      </c>
      <c r="I2094" t="s">
        <v>22</v>
      </c>
      <c r="J2094" t="s">
        <v>5852</v>
      </c>
      <c r="K2094" t="s">
        <v>5853</v>
      </c>
      <c r="L2094" t="s">
        <v>40</v>
      </c>
      <c r="M2094" t="s">
        <v>26</v>
      </c>
      <c r="N2094" t="s">
        <v>7151</v>
      </c>
      <c r="O2094" t="s">
        <v>103</v>
      </c>
      <c r="P2094">
        <v>77642</v>
      </c>
      <c r="Q2094" t="s">
        <v>104</v>
      </c>
      <c r="R2094" t="s">
        <v>4301</v>
      </c>
      <c r="S2094" t="s">
        <v>31</v>
      </c>
      <c r="T2094" t="s">
        <v>32</v>
      </c>
      <c r="U2094" t="s">
        <v>4302</v>
      </c>
      <c r="V2094" s="3">
        <v>246.1328</v>
      </c>
      <c r="W2094">
        <v>2</v>
      </c>
      <c r="X2094" s="2">
        <v>0.32</v>
      </c>
      <c r="Y2094" s="13">
        <v>-76.011600000000001</v>
      </c>
      <c r="Z2094" s="2">
        <f>Y2094/V2094</f>
        <v>-0.30882352941176472</v>
      </c>
    </row>
    <row r="2095" spans="1:26" x14ac:dyDescent="0.25">
      <c r="A2095">
        <v>4288</v>
      </c>
      <c r="B2095" t="s">
        <v>7152</v>
      </c>
      <c r="C2095" s="1">
        <v>43097</v>
      </c>
      <c r="D2095">
        <f>YEAR(C2095)</f>
        <v>2017</v>
      </c>
      <c r="E2095">
        <f>MONTH(C2095)</f>
        <v>12</v>
      </c>
      <c r="F2095" t="str">
        <f>TEXT(Table1[[#This Row],[Order Date]],"mmm")</f>
        <v>Dec</v>
      </c>
      <c r="G2095" t="str">
        <f>TEXT(Table1[[#This Row],[Order Date]],"ddd")</f>
        <v>Thu</v>
      </c>
      <c r="H2095" s="1">
        <v>43103</v>
      </c>
      <c r="I2095" t="s">
        <v>49</v>
      </c>
      <c r="J2095" t="s">
        <v>3091</v>
      </c>
      <c r="K2095" t="s">
        <v>3092</v>
      </c>
      <c r="L2095" t="s">
        <v>101</v>
      </c>
      <c r="M2095" t="s">
        <v>26</v>
      </c>
      <c r="N2095" t="s">
        <v>5519</v>
      </c>
      <c r="O2095" t="s">
        <v>328</v>
      </c>
      <c r="P2095">
        <v>37211</v>
      </c>
      <c r="Q2095" t="s">
        <v>29</v>
      </c>
      <c r="R2095" t="s">
        <v>1747</v>
      </c>
      <c r="S2095" t="s">
        <v>45</v>
      </c>
      <c r="T2095" t="s">
        <v>58</v>
      </c>
      <c r="U2095" t="s">
        <v>1748</v>
      </c>
      <c r="V2095" s="3">
        <v>64.784000000000006</v>
      </c>
      <c r="W2095">
        <v>1</v>
      </c>
      <c r="X2095" s="2">
        <v>0.2</v>
      </c>
      <c r="Y2095" s="13">
        <v>-12.956799999999999</v>
      </c>
      <c r="Z2095" s="2">
        <f>Y2095/V2095</f>
        <v>-0.19999999999999998</v>
      </c>
    </row>
    <row r="2096" spans="1:26" x14ac:dyDescent="0.25">
      <c r="A2096">
        <v>4289</v>
      </c>
      <c r="B2096" t="s">
        <v>7153</v>
      </c>
      <c r="C2096" s="1">
        <v>42141</v>
      </c>
      <c r="D2096">
        <f>YEAR(C2096)</f>
        <v>2015</v>
      </c>
      <c r="E2096">
        <f>MONTH(C2096)</f>
        <v>5</v>
      </c>
      <c r="F2096" t="str">
        <f>TEXT(Table1[[#This Row],[Order Date]],"mmm")</f>
        <v>May</v>
      </c>
      <c r="G2096" t="str">
        <f>TEXT(Table1[[#This Row],[Order Date]],"ddd")</f>
        <v>Sun</v>
      </c>
      <c r="H2096" s="1">
        <v>42145</v>
      </c>
      <c r="I2096" t="s">
        <v>49</v>
      </c>
      <c r="J2096" t="s">
        <v>223</v>
      </c>
      <c r="K2096" t="s">
        <v>224</v>
      </c>
      <c r="L2096" t="s">
        <v>40</v>
      </c>
      <c r="M2096" t="s">
        <v>26</v>
      </c>
      <c r="N2096" t="s">
        <v>181</v>
      </c>
      <c r="O2096" t="s">
        <v>103</v>
      </c>
      <c r="P2096">
        <v>77095</v>
      </c>
      <c r="Q2096" t="s">
        <v>104</v>
      </c>
      <c r="R2096" t="s">
        <v>4679</v>
      </c>
      <c r="S2096" t="s">
        <v>45</v>
      </c>
      <c r="T2096" t="s">
        <v>74</v>
      </c>
      <c r="U2096" t="s">
        <v>4680</v>
      </c>
      <c r="V2096" s="3">
        <v>33.28</v>
      </c>
      <c r="W2096">
        <v>5</v>
      </c>
      <c r="X2096" s="2">
        <v>0.8</v>
      </c>
      <c r="Y2096" s="13">
        <v>-49.92</v>
      </c>
      <c r="Z2096" s="2">
        <f>Y2096/V2096</f>
        <v>-1.5</v>
      </c>
    </row>
    <row r="2097" spans="1:26" x14ac:dyDescent="0.25">
      <c r="A2097">
        <v>4291</v>
      </c>
      <c r="B2097" t="s">
        <v>7154</v>
      </c>
      <c r="C2097" s="1">
        <v>43078</v>
      </c>
      <c r="D2097">
        <f>YEAR(C2097)</f>
        <v>2017</v>
      </c>
      <c r="E2097">
        <f>MONTH(C2097)</f>
        <v>12</v>
      </c>
      <c r="F2097" t="str">
        <f>TEXT(Table1[[#This Row],[Order Date]],"mmm")</f>
        <v>Dec</v>
      </c>
      <c r="G2097" t="str">
        <f>TEXT(Table1[[#This Row],[Order Date]],"ddd")</f>
        <v>Sat</v>
      </c>
      <c r="H2097" s="1">
        <v>43082</v>
      </c>
      <c r="I2097" t="s">
        <v>22</v>
      </c>
      <c r="J2097" t="s">
        <v>3291</v>
      </c>
      <c r="K2097" t="s">
        <v>3292</v>
      </c>
      <c r="L2097" t="s">
        <v>101</v>
      </c>
      <c r="M2097" t="s">
        <v>26</v>
      </c>
      <c r="N2097" t="s">
        <v>41</v>
      </c>
      <c r="O2097" t="s">
        <v>42</v>
      </c>
      <c r="P2097">
        <v>90004</v>
      </c>
      <c r="Q2097" t="s">
        <v>43</v>
      </c>
      <c r="R2097" t="s">
        <v>1218</v>
      </c>
      <c r="S2097" t="s">
        <v>45</v>
      </c>
      <c r="T2097" t="s">
        <v>67</v>
      </c>
      <c r="U2097" t="s">
        <v>1219</v>
      </c>
      <c r="V2097" s="3">
        <v>11.16</v>
      </c>
      <c r="W2097">
        <v>2</v>
      </c>
      <c r="X2097" s="2">
        <v>0</v>
      </c>
      <c r="Y2097" s="13">
        <v>2.79</v>
      </c>
      <c r="Z2097" s="2">
        <f>Y2097/V2097</f>
        <v>0.25</v>
      </c>
    </row>
    <row r="2098" spans="1:26" x14ac:dyDescent="0.25">
      <c r="A2098">
        <v>4294</v>
      </c>
      <c r="B2098" t="s">
        <v>7155</v>
      </c>
      <c r="C2098" s="1">
        <v>42804</v>
      </c>
      <c r="D2098">
        <f>YEAR(C2098)</f>
        <v>2017</v>
      </c>
      <c r="E2098">
        <f>MONTH(C2098)</f>
        <v>3</v>
      </c>
      <c r="F2098" t="str">
        <f>TEXT(Table1[[#This Row],[Order Date]],"mmm")</f>
        <v>Mar</v>
      </c>
      <c r="G2098" t="str">
        <f>TEXT(Table1[[#This Row],[Order Date]],"ddd")</f>
        <v>Fri</v>
      </c>
      <c r="H2098" s="1">
        <v>42810</v>
      </c>
      <c r="I2098" t="s">
        <v>49</v>
      </c>
      <c r="J2098" t="s">
        <v>149</v>
      </c>
      <c r="K2098" t="s">
        <v>150</v>
      </c>
      <c r="L2098" t="s">
        <v>25</v>
      </c>
      <c r="M2098" t="s">
        <v>26</v>
      </c>
      <c r="N2098" t="s">
        <v>143</v>
      </c>
      <c r="O2098" t="s">
        <v>144</v>
      </c>
      <c r="P2098">
        <v>19140</v>
      </c>
      <c r="Q2098" t="s">
        <v>145</v>
      </c>
      <c r="R2098" t="s">
        <v>732</v>
      </c>
      <c r="S2098" t="s">
        <v>70</v>
      </c>
      <c r="T2098" t="s">
        <v>71</v>
      </c>
      <c r="U2098" t="s">
        <v>733</v>
      </c>
      <c r="V2098" s="3">
        <v>53.981999999999999</v>
      </c>
      <c r="W2098">
        <v>3</v>
      </c>
      <c r="X2098" s="2">
        <v>0.4</v>
      </c>
      <c r="Y2098" s="13">
        <v>-10.7964</v>
      </c>
      <c r="Z2098" s="2">
        <f>Y2098/V2098</f>
        <v>-0.2</v>
      </c>
    </row>
    <row r="2099" spans="1:26" x14ac:dyDescent="0.25">
      <c r="A2099">
        <v>4295</v>
      </c>
      <c r="B2099" t="s">
        <v>7156</v>
      </c>
      <c r="C2099" s="1">
        <v>43030</v>
      </c>
      <c r="D2099">
        <f>YEAR(C2099)</f>
        <v>2017</v>
      </c>
      <c r="E2099">
        <f>MONTH(C2099)</f>
        <v>10</v>
      </c>
      <c r="F2099" t="str">
        <f>TEXT(Table1[[#This Row],[Order Date]],"mmm")</f>
        <v>Oct</v>
      </c>
      <c r="G2099" t="str">
        <f>TEXT(Table1[[#This Row],[Order Date]],"ddd")</f>
        <v>Sun</v>
      </c>
      <c r="H2099" s="1">
        <v>43035</v>
      </c>
      <c r="I2099" t="s">
        <v>49</v>
      </c>
      <c r="J2099" t="s">
        <v>6264</v>
      </c>
      <c r="K2099" t="s">
        <v>6265</v>
      </c>
      <c r="L2099" t="s">
        <v>40</v>
      </c>
      <c r="M2099" t="s">
        <v>26</v>
      </c>
      <c r="N2099" t="s">
        <v>4468</v>
      </c>
      <c r="O2099" t="s">
        <v>413</v>
      </c>
      <c r="P2099">
        <v>97756</v>
      </c>
      <c r="Q2099" t="s">
        <v>43</v>
      </c>
      <c r="R2099" t="s">
        <v>919</v>
      </c>
      <c r="S2099" t="s">
        <v>31</v>
      </c>
      <c r="T2099" t="s">
        <v>55</v>
      </c>
      <c r="U2099" t="s">
        <v>920</v>
      </c>
      <c r="V2099" s="3">
        <v>177.22499999999999</v>
      </c>
      <c r="W2099">
        <v>5</v>
      </c>
      <c r="X2099" s="2">
        <v>0.5</v>
      </c>
      <c r="Y2099" s="13">
        <v>-120.51300000000001</v>
      </c>
      <c r="Z2099" s="2">
        <f>Y2099/V2099</f>
        <v>-0.68</v>
      </c>
    </row>
    <row r="2100" spans="1:26" x14ac:dyDescent="0.25">
      <c r="A2100">
        <v>4296</v>
      </c>
      <c r="B2100" t="s">
        <v>7157</v>
      </c>
      <c r="C2100" s="1">
        <v>42919</v>
      </c>
      <c r="D2100">
        <f>YEAR(C2100)</f>
        <v>2017</v>
      </c>
      <c r="E2100">
        <f>MONTH(C2100)</f>
        <v>7</v>
      </c>
      <c r="F2100" t="str">
        <f>TEXT(Table1[[#This Row],[Order Date]],"mmm")</f>
        <v>Jul</v>
      </c>
      <c r="G2100" t="str">
        <f>TEXT(Table1[[#This Row],[Order Date]],"ddd")</f>
        <v>Mon</v>
      </c>
      <c r="H2100" s="1">
        <v>42926</v>
      </c>
      <c r="I2100" t="s">
        <v>49</v>
      </c>
      <c r="J2100" t="s">
        <v>792</v>
      </c>
      <c r="K2100" t="s">
        <v>793</v>
      </c>
      <c r="L2100" t="s">
        <v>25</v>
      </c>
      <c r="M2100" t="s">
        <v>26</v>
      </c>
      <c r="N2100" t="s">
        <v>7158</v>
      </c>
      <c r="O2100" t="s">
        <v>42</v>
      </c>
      <c r="P2100">
        <v>95610</v>
      </c>
      <c r="Q2100" t="s">
        <v>43</v>
      </c>
      <c r="R2100" t="s">
        <v>6932</v>
      </c>
      <c r="S2100" t="s">
        <v>31</v>
      </c>
      <c r="T2100" t="s">
        <v>64</v>
      </c>
      <c r="U2100" t="s">
        <v>6933</v>
      </c>
      <c r="V2100" s="3">
        <v>129.38999999999999</v>
      </c>
      <c r="W2100">
        <v>3</v>
      </c>
      <c r="X2100" s="2">
        <v>0</v>
      </c>
      <c r="Y2100" s="13">
        <v>54.343800000000002</v>
      </c>
      <c r="Z2100" s="2">
        <f>Y2100/V2100</f>
        <v>0.42000000000000004</v>
      </c>
    </row>
    <row r="2101" spans="1:26" x14ac:dyDescent="0.25">
      <c r="A2101">
        <v>4297</v>
      </c>
      <c r="B2101" t="s">
        <v>7159</v>
      </c>
      <c r="C2101" s="1">
        <v>42982</v>
      </c>
      <c r="D2101">
        <f>YEAR(C2101)</f>
        <v>2017</v>
      </c>
      <c r="E2101">
        <f>MONTH(C2101)</f>
        <v>9</v>
      </c>
      <c r="F2101" t="str">
        <f>TEXT(Table1[[#This Row],[Order Date]],"mmm")</f>
        <v>Sep</v>
      </c>
      <c r="G2101" t="str">
        <f>TEXT(Table1[[#This Row],[Order Date]],"ddd")</f>
        <v>Mon</v>
      </c>
      <c r="H2101" s="1">
        <v>42988</v>
      </c>
      <c r="I2101" t="s">
        <v>49</v>
      </c>
      <c r="J2101" t="s">
        <v>2134</v>
      </c>
      <c r="K2101" t="s">
        <v>2135</v>
      </c>
      <c r="L2101" t="s">
        <v>40</v>
      </c>
      <c r="M2101" t="s">
        <v>26</v>
      </c>
      <c r="N2101" t="s">
        <v>41</v>
      </c>
      <c r="O2101" t="s">
        <v>42</v>
      </c>
      <c r="P2101">
        <v>90032</v>
      </c>
      <c r="Q2101" t="s">
        <v>43</v>
      </c>
      <c r="R2101" t="s">
        <v>3986</v>
      </c>
      <c r="S2101" t="s">
        <v>45</v>
      </c>
      <c r="T2101" t="s">
        <v>58</v>
      </c>
      <c r="U2101" t="s">
        <v>3987</v>
      </c>
      <c r="V2101" s="3">
        <v>54.32</v>
      </c>
      <c r="W2101">
        <v>4</v>
      </c>
      <c r="X2101" s="2">
        <v>0</v>
      </c>
      <c r="Y2101" s="13">
        <v>0.54320000000000002</v>
      </c>
      <c r="Z2101" s="2">
        <f>Y2101/V2101</f>
        <v>0.01</v>
      </c>
    </row>
    <row r="2102" spans="1:26" x14ac:dyDescent="0.25">
      <c r="A2102">
        <v>4298</v>
      </c>
      <c r="B2102" t="s">
        <v>7160</v>
      </c>
      <c r="C2102" s="1">
        <v>42970</v>
      </c>
      <c r="D2102">
        <f>YEAR(C2102)</f>
        <v>2017</v>
      </c>
      <c r="E2102">
        <f>MONTH(C2102)</f>
        <v>8</v>
      </c>
      <c r="F2102" t="str">
        <f>TEXT(Table1[[#This Row],[Order Date]],"mmm")</f>
        <v>Aug</v>
      </c>
      <c r="G2102" t="str">
        <f>TEXT(Table1[[#This Row],[Order Date]],"ddd")</f>
        <v>Wed</v>
      </c>
      <c r="H2102" s="1">
        <v>42973</v>
      </c>
      <c r="I2102" t="s">
        <v>22</v>
      </c>
      <c r="J2102" t="s">
        <v>1175</v>
      </c>
      <c r="K2102" t="s">
        <v>1176</v>
      </c>
      <c r="L2102" t="s">
        <v>25</v>
      </c>
      <c r="M2102" t="s">
        <v>26</v>
      </c>
      <c r="N2102" t="s">
        <v>5505</v>
      </c>
      <c r="O2102" t="s">
        <v>53</v>
      </c>
      <c r="P2102">
        <v>32303</v>
      </c>
      <c r="Q2102" t="s">
        <v>29</v>
      </c>
      <c r="R2102" t="s">
        <v>5979</v>
      </c>
      <c r="S2102" t="s">
        <v>70</v>
      </c>
      <c r="T2102" t="s">
        <v>71</v>
      </c>
      <c r="U2102" t="s">
        <v>5980</v>
      </c>
      <c r="V2102" s="3">
        <v>4367.8959999999997</v>
      </c>
      <c r="W2102">
        <v>13</v>
      </c>
      <c r="X2102" s="2">
        <v>0.2</v>
      </c>
      <c r="Y2102" s="13">
        <v>327.59219999999999</v>
      </c>
      <c r="Z2102" s="2">
        <f>Y2102/V2102</f>
        <v>7.4999999999999997E-2</v>
      </c>
    </row>
    <row r="2103" spans="1:26" x14ac:dyDescent="0.25">
      <c r="A2103">
        <v>4303</v>
      </c>
      <c r="B2103" t="s">
        <v>7161</v>
      </c>
      <c r="C2103" s="1">
        <v>41873</v>
      </c>
      <c r="D2103">
        <f>YEAR(C2103)</f>
        <v>2014</v>
      </c>
      <c r="E2103">
        <f>MONTH(C2103)</f>
        <v>8</v>
      </c>
      <c r="F2103" t="str">
        <f>TEXT(Table1[[#This Row],[Order Date]],"mmm")</f>
        <v>Aug</v>
      </c>
      <c r="G2103" t="str">
        <f>TEXT(Table1[[#This Row],[Order Date]],"ddd")</f>
        <v>Fri</v>
      </c>
      <c r="H2103" s="1">
        <v>41876</v>
      </c>
      <c r="I2103" t="s">
        <v>22</v>
      </c>
      <c r="J2103" t="s">
        <v>2985</v>
      </c>
      <c r="K2103" t="s">
        <v>2986</v>
      </c>
      <c r="L2103" t="s">
        <v>101</v>
      </c>
      <c r="M2103" t="s">
        <v>26</v>
      </c>
      <c r="N2103" t="s">
        <v>1109</v>
      </c>
      <c r="O2103" t="s">
        <v>491</v>
      </c>
      <c r="P2103">
        <v>44107</v>
      </c>
      <c r="Q2103" t="s">
        <v>145</v>
      </c>
      <c r="R2103" t="s">
        <v>1118</v>
      </c>
      <c r="S2103" t="s">
        <v>45</v>
      </c>
      <c r="T2103" t="s">
        <v>67</v>
      </c>
      <c r="U2103" t="s">
        <v>1119</v>
      </c>
      <c r="V2103" s="3">
        <v>3.9119999999999999</v>
      </c>
      <c r="W2103">
        <v>1</v>
      </c>
      <c r="X2103" s="2">
        <v>0.2</v>
      </c>
      <c r="Y2103" s="13">
        <v>1.0268999999999999</v>
      </c>
      <c r="Z2103" s="2">
        <f>Y2103/V2103</f>
        <v>0.26250000000000001</v>
      </c>
    </row>
    <row r="2104" spans="1:26" x14ac:dyDescent="0.25">
      <c r="A2104">
        <v>4304</v>
      </c>
      <c r="B2104" t="s">
        <v>7162</v>
      </c>
      <c r="C2104" s="1">
        <v>42647</v>
      </c>
      <c r="D2104">
        <f>YEAR(C2104)</f>
        <v>2016</v>
      </c>
      <c r="E2104">
        <f>MONTH(C2104)</f>
        <v>10</v>
      </c>
      <c r="F2104" t="str">
        <f>TEXT(Table1[[#This Row],[Order Date]],"mmm")</f>
        <v>Oct</v>
      </c>
      <c r="G2104" t="str">
        <f>TEXT(Table1[[#This Row],[Order Date]],"ddd")</f>
        <v>Tue</v>
      </c>
      <c r="H2104" s="1">
        <v>42647</v>
      </c>
      <c r="I2104" t="s">
        <v>1276</v>
      </c>
      <c r="J2104" t="s">
        <v>3022</v>
      </c>
      <c r="K2104" t="s">
        <v>3023</v>
      </c>
      <c r="L2104" t="s">
        <v>25</v>
      </c>
      <c r="M2104" t="s">
        <v>26</v>
      </c>
      <c r="N2104" t="s">
        <v>7163</v>
      </c>
      <c r="O2104" t="s">
        <v>103</v>
      </c>
      <c r="P2104">
        <v>75056</v>
      </c>
      <c r="Q2104" t="s">
        <v>104</v>
      </c>
      <c r="R2104" t="s">
        <v>2922</v>
      </c>
      <c r="S2104" t="s">
        <v>45</v>
      </c>
      <c r="T2104" t="s">
        <v>170</v>
      </c>
      <c r="U2104" t="s">
        <v>2923</v>
      </c>
      <c r="V2104" s="3">
        <v>59.752000000000002</v>
      </c>
      <c r="W2104">
        <v>7</v>
      </c>
      <c r="X2104" s="2">
        <v>0.2</v>
      </c>
      <c r="Y2104" s="13">
        <v>19.4194</v>
      </c>
      <c r="Z2104" s="2">
        <f>Y2104/V2104</f>
        <v>0.32499999999999996</v>
      </c>
    </row>
    <row r="2105" spans="1:26" x14ac:dyDescent="0.25">
      <c r="A2105">
        <v>4305</v>
      </c>
      <c r="B2105" t="s">
        <v>7164</v>
      </c>
      <c r="C2105" s="1">
        <v>41938</v>
      </c>
      <c r="D2105">
        <f>YEAR(C2105)</f>
        <v>2014</v>
      </c>
      <c r="E2105">
        <f>MONTH(C2105)</f>
        <v>10</v>
      </c>
      <c r="F2105" t="str">
        <f>TEXT(Table1[[#This Row],[Order Date]],"mmm")</f>
        <v>Oct</v>
      </c>
      <c r="G2105" t="str">
        <f>TEXT(Table1[[#This Row],[Order Date]],"ddd")</f>
        <v>Sun</v>
      </c>
      <c r="H2105" s="1">
        <v>41942</v>
      </c>
      <c r="I2105" t="s">
        <v>22</v>
      </c>
      <c r="J2105" t="s">
        <v>7078</v>
      </c>
      <c r="K2105" t="s">
        <v>7079</v>
      </c>
      <c r="L2105" t="s">
        <v>25</v>
      </c>
      <c r="M2105" t="s">
        <v>26</v>
      </c>
      <c r="N2105" t="s">
        <v>94</v>
      </c>
      <c r="O2105" t="s">
        <v>95</v>
      </c>
      <c r="P2105">
        <v>98105</v>
      </c>
      <c r="Q2105" t="s">
        <v>43</v>
      </c>
      <c r="R2105" t="s">
        <v>1785</v>
      </c>
      <c r="S2105" t="s">
        <v>31</v>
      </c>
      <c r="T2105" t="s">
        <v>64</v>
      </c>
      <c r="U2105" t="s">
        <v>1786</v>
      </c>
      <c r="V2105" s="3">
        <v>63.92</v>
      </c>
      <c r="W2105">
        <v>4</v>
      </c>
      <c r="X2105" s="2">
        <v>0</v>
      </c>
      <c r="Y2105" s="13">
        <v>3.1960000000000002</v>
      </c>
      <c r="Z2105" s="2">
        <f>Y2105/V2105</f>
        <v>0.05</v>
      </c>
    </row>
    <row r="2106" spans="1:26" x14ac:dyDescent="0.25">
      <c r="A2106">
        <v>4307</v>
      </c>
      <c r="B2106" t="s">
        <v>7165</v>
      </c>
      <c r="C2106" s="1">
        <v>42549</v>
      </c>
      <c r="D2106">
        <f>YEAR(C2106)</f>
        <v>2016</v>
      </c>
      <c r="E2106">
        <f>MONTH(C2106)</f>
        <v>6</v>
      </c>
      <c r="F2106" t="str">
        <f>TEXT(Table1[[#This Row],[Order Date]],"mmm")</f>
        <v>Jun</v>
      </c>
      <c r="G2106" t="str">
        <f>TEXT(Table1[[#This Row],[Order Date]],"ddd")</f>
        <v>Tue</v>
      </c>
      <c r="H2106" s="1">
        <v>42549</v>
      </c>
      <c r="I2106" t="s">
        <v>1276</v>
      </c>
      <c r="J2106" t="s">
        <v>2383</v>
      </c>
      <c r="K2106" t="s">
        <v>2384</v>
      </c>
      <c r="L2106" t="s">
        <v>40</v>
      </c>
      <c r="M2106" t="s">
        <v>26</v>
      </c>
      <c r="N2106" t="s">
        <v>41</v>
      </c>
      <c r="O2106" t="s">
        <v>42</v>
      </c>
      <c r="P2106">
        <v>90032</v>
      </c>
      <c r="Q2106" t="s">
        <v>43</v>
      </c>
      <c r="R2106" t="s">
        <v>1933</v>
      </c>
      <c r="S2106" t="s">
        <v>45</v>
      </c>
      <c r="T2106" t="s">
        <v>74</v>
      </c>
      <c r="U2106" t="s">
        <v>1934</v>
      </c>
      <c r="V2106" s="3">
        <v>7.7519999999999998</v>
      </c>
      <c r="W2106">
        <v>3</v>
      </c>
      <c r="X2106" s="2">
        <v>0.2</v>
      </c>
      <c r="Y2106" s="13">
        <v>2.8100999999999998</v>
      </c>
      <c r="Z2106" s="2">
        <f>Y2106/V2106</f>
        <v>0.36249999999999999</v>
      </c>
    </row>
    <row r="2107" spans="1:26" x14ac:dyDescent="0.25">
      <c r="A2107">
        <v>4309</v>
      </c>
      <c r="B2107" t="s">
        <v>7166</v>
      </c>
      <c r="C2107" s="1">
        <v>41947</v>
      </c>
      <c r="D2107">
        <f>YEAR(C2107)</f>
        <v>2014</v>
      </c>
      <c r="E2107">
        <f>MONTH(C2107)</f>
        <v>11</v>
      </c>
      <c r="F2107" t="str">
        <f>TEXT(Table1[[#This Row],[Order Date]],"mmm")</f>
        <v>Nov</v>
      </c>
      <c r="G2107" t="str">
        <f>TEXT(Table1[[#This Row],[Order Date]],"ddd")</f>
        <v>Tue</v>
      </c>
      <c r="H2107" s="1">
        <v>41954</v>
      </c>
      <c r="I2107" t="s">
        <v>49</v>
      </c>
      <c r="J2107" t="s">
        <v>4926</v>
      </c>
      <c r="K2107" t="s">
        <v>4927</v>
      </c>
      <c r="L2107" t="s">
        <v>25</v>
      </c>
      <c r="M2107" t="s">
        <v>26</v>
      </c>
      <c r="N2107" t="s">
        <v>41</v>
      </c>
      <c r="O2107" t="s">
        <v>42</v>
      </c>
      <c r="P2107">
        <v>90045</v>
      </c>
      <c r="Q2107" t="s">
        <v>43</v>
      </c>
      <c r="R2107" t="s">
        <v>5026</v>
      </c>
      <c r="S2107" t="s">
        <v>70</v>
      </c>
      <c r="T2107" t="s">
        <v>71</v>
      </c>
      <c r="U2107" t="s">
        <v>5027</v>
      </c>
      <c r="V2107" s="3">
        <v>666.34400000000005</v>
      </c>
      <c r="W2107">
        <v>7</v>
      </c>
      <c r="X2107" s="2">
        <v>0.2</v>
      </c>
      <c r="Y2107" s="13">
        <v>66.634399999999999</v>
      </c>
      <c r="Z2107" s="2">
        <f>Y2107/V2107</f>
        <v>9.9999999999999992E-2</v>
      </c>
    </row>
    <row r="2108" spans="1:26" x14ac:dyDescent="0.25">
      <c r="A2108">
        <v>4314</v>
      </c>
      <c r="B2108" t="s">
        <v>7167</v>
      </c>
      <c r="C2108" s="1">
        <v>41890</v>
      </c>
      <c r="D2108">
        <f>YEAR(C2108)</f>
        <v>2014</v>
      </c>
      <c r="E2108">
        <f>MONTH(C2108)</f>
        <v>9</v>
      </c>
      <c r="F2108" t="str">
        <f>TEXT(Table1[[#This Row],[Order Date]],"mmm")</f>
        <v>Sep</v>
      </c>
      <c r="G2108" t="str">
        <f>TEXT(Table1[[#This Row],[Order Date]],"ddd")</f>
        <v>Mon</v>
      </c>
      <c r="H2108" s="1">
        <v>41894</v>
      </c>
      <c r="I2108" t="s">
        <v>49</v>
      </c>
      <c r="J2108" t="s">
        <v>3344</v>
      </c>
      <c r="K2108" t="s">
        <v>3345</v>
      </c>
      <c r="L2108" t="s">
        <v>40</v>
      </c>
      <c r="M2108" t="s">
        <v>26</v>
      </c>
      <c r="N2108" t="s">
        <v>1159</v>
      </c>
      <c r="O2108" t="s">
        <v>264</v>
      </c>
      <c r="P2108">
        <v>11561</v>
      </c>
      <c r="Q2108" t="s">
        <v>145</v>
      </c>
      <c r="R2108" t="s">
        <v>6906</v>
      </c>
      <c r="S2108" t="s">
        <v>45</v>
      </c>
      <c r="T2108" t="s">
        <v>77</v>
      </c>
      <c r="U2108" t="s">
        <v>6907</v>
      </c>
      <c r="V2108" s="3">
        <v>16.78</v>
      </c>
      <c r="W2108">
        <v>2</v>
      </c>
      <c r="X2108" s="2">
        <v>0</v>
      </c>
      <c r="Y2108" s="13">
        <v>4.1950000000000003</v>
      </c>
      <c r="Z2108" s="2">
        <f>Y2108/V2108</f>
        <v>0.25</v>
      </c>
    </row>
    <row r="2109" spans="1:26" x14ac:dyDescent="0.25">
      <c r="A2109">
        <v>4315</v>
      </c>
      <c r="B2109" t="s">
        <v>7168</v>
      </c>
      <c r="C2109" s="1">
        <v>42180</v>
      </c>
      <c r="D2109">
        <f>YEAR(C2109)</f>
        <v>2015</v>
      </c>
      <c r="E2109">
        <f>MONTH(C2109)</f>
        <v>6</v>
      </c>
      <c r="F2109" t="str">
        <f>TEXT(Table1[[#This Row],[Order Date]],"mmm")</f>
        <v>Jun</v>
      </c>
      <c r="G2109" t="str">
        <f>TEXT(Table1[[#This Row],[Order Date]],"ddd")</f>
        <v>Thu</v>
      </c>
      <c r="H2109" s="1">
        <v>42186</v>
      </c>
      <c r="I2109" t="s">
        <v>49</v>
      </c>
      <c r="J2109" t="s">
        <v>2206</v>
      </c>
      <c r="K2109" t="s">
        <v>2207</v>
      </c>
      <c r="L2109" t="s">
        <v>25</v>
      </c>
      <c r="M2109" t="s">
        <v>26</v>
      </c>
      <c r="N2109" t="s">
        <v>41</v>
      </c>
      <c r="O2109" t="s">
        <v>42</v>
      </c>
      <c r="P2109">
        <v>90045</v>
      </c>
      <c r="Q2109" t="s">
        <v>43</v>
      </c>
      <c r="R2109" t="s">
        <v>6559</v>
      </c>
      <c r="S2109" t="s">
        <v>45</v>
      </c>
      <c r="T2109" t="s">
        <v>67</v>
      </c>
      <c r="U2109" t="s">
        <v>2973</v>
      </c>
      <c r="V2109" s="3">
        <v>20.96</v>
      </c>
      <c r="W2109">
        <v>2</v>
      </c>
      <c r="X2109" s="2">
        <v>0</v>
      </c>
      <c r="Y2109" s="13">
        <v>5.24</v>
      </c>
      <c r="Z2109" s="2">
        <f>Y2109/V2109</f>
        <v>0.25</v>
      </c>
    </row>
    <row r="2110" spans="1:26" x14ac:dyDescent="0.25">
      <c r="A2110">
        <v>4318</v>
      </c>
      <c r="B2110" t="s">
        <v>7169</v>
      </c>
      <c r="C2110" s="1">
        <v>42211</v>
      </c>
      <c r="D2110">
        <f>YEAR(C2110)</f>
        <v>2015</v>
      </c>
      <c r="E2110">
        <f>MONTH(C2110)</f>
        <v>7</v>
      </c>
      <c r="F2110" t="str">
        <f>TEXT(Table1[[#This Row],[Order Date]],"mmm")</f>
        <v>Jul</v>
      </c>
      <c r="G2110" t="str">
        <f>TEXT(Table1[[#This Row],[Order Date]],"ddd")</f>
        <v>Sun</v>
      </c>
      <c r="H2110" s="1">
        <v>42218</v>
      </c>
      <c r="I2110" t="s">
        <v>49</v>
      </c>
      <c r="J2110" t="s">
        <v>594</v>
      </c>
      <c r="K2110" t="s">
        <v>595</v>
      </c>
      <c r="L2110" t="s">
        <v>25</v>
      </c>
      <c r="M2110" t="s">
        <v>26</v>
      </c>
      <c r="N2110" t="s">
        <v>126</v>
      </c>
      <c r="O2110" t="s">
        <v>42</v>
      </c>
      <c r="P2110">
        <v>94110</v>
      </c>
      <c r="Q2110" t="s">
        <v>43</v>
      </c>
      <c r="R2110" t="s">
        <v>2121</v>
      </c>
      <c r="S2110" t="s">
        <v>45</v>
      </c>
      <c r="T2110" t="s">
        <v>170</v>
      </c>
      <c r="U2110" t="s">
        <v>2122</v>
      </c>
      <c r="V2110" s="3">
        <v>167.86</v>
      </c>
      <c r="W2110">
        <v>2</v>
      </c>
      <c r="X2110" s="2">
        <v>0</v>
      </c>
      <c r="Y2110" s="13">
        <v>78.894199999999998</v>
      </c>
      <c r="Z2110" s="2">
        <f>Y2110/V2110</f>
        <v>0.47</v>
      </c>
    </row>
    <row r="2111" spans="1:26" x14ac:dyDescent="0.25">
      <c r="A2111">
        <v>4319</v>
      </c>
      <c r="B2111" t="s">
        <v>7170</v>
      </c>
      <c r="C2111" s="1">
        <v>43076</v>
      </c>
      <c r="D2111">
        <f>YEAR(C2111)</f>
        <v>2017</v>
      </c>
      <c r="E2111">
        <f>MONTH(C2111)</f>
        <v>12</v>
      </c>
      <c r="F2111" t="str">
        <f>TEXT(Table1[[#This Row],[Order Date]],"mmm")</f>
        <v>Dec</v>
      </c>
      <c r="G2111" t="str">
        <f>TEXT(Table1[[#This Row],[Order Date]],"ddd")</f>
        <v>Thu</v>
      </c>
      <c r="H2111" s="1">
        <v>43080</v>
      </c>
      <c r="I2111" t="s">
        <v>49</v>
      </c>
      <c r="J2111" t="s">
        <v>2366</v>
      </c>
      <c r="K2111" t="s">
        <v>2367</v>
      </c>
      <c r="L2111" t="s">
        <v>25</v>
      </c>
      <c r="M2111" t="s">
        <v>26</v>
      </c>
      <c r="N2111" t="s">
        <v>1448</v>
      </c>
      <c r="O2111" t="s">
        <v>312</v>
      </c>
      <c r="P2111">
        <v>23223</v>
      </c>
      <c r="Q2111" t="s">
        <v>29</v>
      </c>
      <c r="R2111" t="s">
        <v>7171</v>
      </c>
      <c r="S2111" t="s">
        <v>31</v>
      </c>
      <c r="T2111" t="s">
        <v>64</v>
      </c>
      <c r="U2111" t="s">
        <v>7172</v>
      </c>
      <c r="V2111" s="3">
        <v>82.38</v>
      </c>
      <c r="W2111">
        <v>6</v>
      </c>
      <c r="X2111" s="2">
        <v>0</v>
      </c>
      <c r="Y2111" s="13">
        <v>25.537800000000001</v>
      </c>
      <c r="Z2111" s="2">
        <f>Y2111/V2111</f>
        <v>0.31000000000000005</v>
      </c>
    </row>
    <row r="2112" spans="1:26" x14ac:dyDescent="0.25">
      <c r="A2112">
        <v>4320</v>
      </c>
      <c r="B2112" t="s">
        <v>7173</v>
      </c>
      <c r="C2112" s="1">
        <v>42002</v>
      </c>
      <c r="D2112">
        <f>YEAR(C2112)</f>
        <v>2014</v>
      </c>
      <c r="E2112">
        <f>MONTH(C2112)</f>
        <v>12</v>
      </c>
      <c r="F2112" t="str">
        <f>TEXT(Table1[[#This Row],[Order Date]],"mmm")</f>
        <v>Dec</v>
      </c>
      <c r="G2112" t="str">
        <f>TEXT(Table1[[#This Row],[Order Date]],"ddd")</f>
        <v>Mon</v>
      </c>
      <c r="H2112" s="1">
        <v>42007</v>
      </c>
      <c r="I2112" t="s">
        <v>22</v>
      </c>
      <c r="J2112" t="s">
        <v>3773</v>
      </c>
      <c r="K2112" t="s">
        <v>3774</v>
      </c>
      <c r="L2112" t="s">
        <v>25</v>
      </c>
      <c r="M2112" t="s">
        <v>26</v>
      </c>
      <c r="N2112" t="s">
        <v>5328</v>
      </c>
      <c r="O2112" t="s">
        <v>660</v>
      </c>
      <c r="P2112">
        <v>87105</v>
      </c>
      <c r="Q2112" t="s">
        <v>43</v>
      </c>
      <c r="R2112" t="s">
        <v>4436</v>
      </c>
      <c r="S2112" t="s">
        <v>70</v>
      </c>
      <c r="T2112" t="s">
        <v>71</v>
      </c>
      <c r="U2112" t="s">
        <v>4437</v>
      </c>
      <c r="V2112" s="3">
        <v>23.975999999999999</v>
      </c>
      <c r="W2112">
        <v>3</v>
      </c>
      <c r="X2112" s="2">
        <v>0.2</v>
      </c>
      <c r="Y2112" s="13">
        <v>-5.6943000000000001</v>
      </c>
      <c r="Z2112" s="2">
        <f>Y2112/V2112</f>
        <v>-0.23750000000000002</v>
      </c>
    </row>
    <row r="2113" spans="1:26" x14ac:dyDescent="0.25">
      <c r="A2113">
        <v>4322</v>
      </c>
      <c r="B2113" t="s">
        <v>7174</v>
      </c>
      <c r="C2113" s="1">
        <v>42049</v>
      </c>
      <c r="D2113">
        <f>YEAR(C2113)</f>
        <v>2015</v>
      </c>
      <c r="E2113">
        <f>MONTH(C2113)</f>
        <v>2</v>
      </c>
      <c r="F2113" t="str">
        <f>TEXT(Table1[[#This Row],[Order Date]],"mmm")</f>
        <v>Feb</v>
      </c>
      <c r="G2113" t="str">
        <f>TEXT(Table1[[#This Row],[Order Date]],"ddd")</f>
        <v>Sat</v>
      </c>
      <c r="H2113" s="1">
        <v>42054</v>
      </c>
      <c r="I2113" t="s">
        <v>49</v>
      </c>
      <c r="J2113" t="s">
        <v>400</v>
      </c>
      <c r="K2113" t="s">
        <v>401</v>
      </c>
      <c r="L2113" t="s">
        <v>25</v>
      </c>
      <c r="M2113" t="s">
        <v>26</v>
      </c>
      <c r="N2113" t="s">
        <v>794</v>
      </c>
      <c r="O2113" t="s">
        <v>491</v>
      </c>
      <c r="P2113">
        <v>44312</v>
      </c>
      <c r="Q2113" t="s">
        <v>145</v>
      </c>
      <c r="R2113" t="s">
        <v>1697</v>
      </c>
      <c r="S2113" t="s">
        <v>45</v>
      </c>
      <c r="T2113" t="s">
        <v>74</v>
      </c>
      <c r="U2113" t="s">
        <v>1698</v>
      </c>
      <c r="V2113" s="3">
        <v>14.952</v>
      </c>
      <c r="W2113">
        <v>2</v>
      </c>
      <c r="X2113" s="2">
        <v>0.7</v>
      </c>
      <c r="Y2113" s="13">
        <v>-11.961600000000001</v>
      </c>
      <c r="Z2113" s="2">
        <f>Y2113/V2113</f>
        <v>-0.8</v>
      </c>
    </row>
    <row r="2114" spans="1:26" x14ac:dyDescent="0.25">
      <c r="A2114">
        <v>4327</v>
      </c>
      <c r="B2114" t="s">
        <v>7175</v>
      </c>
      <c r="C2114" s="1">
        <v>42394</v>
      </c>
      <c r="D2114">
        <f>YEAR(C2114)</f>
        <v>2016</v>
      </c>
      <c r="E2114">
        <f>MONTH(C2114)</f>
        <v>1</v>
      </c>
      <c r="F2114" t="str">
        <f>TEXT(Table1[[#This Row],[Order Date]],"mmm")</f>
        <v>Jan</v>
      </c>
      <c r="G2114" t="str">
        <f>TEXT(Table1[[#This Row],[Order Date]],"ddd")</f>
        <v>Mon</v>
      </c>
      <c r="H2114" s="1">
        <v>42396</v>
      </c>
      <c r="I2114" t="s">
        <v>185</v>
      </c>
      <c r="J2114" t="s">
        <v>3497</v>
      </c>
      <c r="K2114" t="s">
        <v>3498</v>
      </c>
      <c r="L2114" t="s">
        <v>40</v>
      </c>
      <c r="M2114" t="s">
        <v>26</v>
      </c>
      <c r="N2114" t="s">
        <v>2091</v>
      </c>
      <c r="O2114" t="s">
        <v>781</v>
      </c>
      <c r="P2114">
        <v>7060</v>
      </c>
      <c r="Q2114" t="s">
        <v>145</v>
      </c>
      <c r="R2114" t="s">
        <v>5262</v>
      </c>
      <c r="S2114" t="s">
        <v>45</v>
      </c>
      <c r="T2114" t="s">
        <v>67</v>
      </c>
      <c r="U2114" t="s">
        <v>5263</v>
      </c>
      <c r="V2114" s="3">
        <v>9.2100000000000009</v>
      </c>
      <c r="W2114">
        <v>3</v>
      </c>
      <c r="X2114" s="2">
        <v>0</v>
      </c>
      <c r="Y2114" s="13">
        <v>2.3025000000000002</v>
      </c>
      <c r="Z2114" s="2">
        <f>Y2114/V2114</f>
        <v>0.25</v>
      </c>
    </row>
    <row r="2115" spans="1:26" x14ac:dyDescent="0.25">
      <c r="A2115">
        <v>4329</v>
      </c>
      <c r="B2115" t="s">
        <v>7176</v>
      </c>
      <c r="C2115" s="1">
        <v>42826</v>
      </c>
      <c r="D2115">
        <f>YEAR(C2115)</f>
        <v>2017</v>
      </c>
      <c r="E2115">
        <f>MONTH(C2115)</f>
        <v>4</v>
      </c>
      <c r="F2115" t="str">
        <f>TEXT(Table1[[#This Row],[Order Date]],"mmm")</f>
        <v>Apr</v>
      </c>
      <c r="G2115" t="str">
        <f>TEXT(Table1[[#This Row],[Order Date]],"ddd")</f>
        <v>Sat</v>
      </c>
      <c r="H2115" s="1">
        <v>42832</v>
      </c>
      <c r="I2115" t="s">
        <v>49</v>
      </c>
      <c r="J2115" t="s">
        <v>4563</v>
      </c>
      <c r="K2115" t="s">
        <v>4564</v>
      </c>
      <c r="L2115" t="s">
        <v>25</v>
      </c>
      <c r="M2115" t="s">
        <v>26</v>
      </c>
      <c r="N2115" t="s">
        <v>263</v>
      </c>
      <c r="O2115" t="s">
        <v>264</v>
      </c>
      <c r="P2115">
        <v>10011</v>
      </c>
      <c r="Q2115" t="s">
        <v>145</v>
      </c>
      <c r="R2115" t="s">
        <v>5912</v>
      </c>
      <c r="S2115" t="s">
        <v>45</v>
      </c>
      <c r="T2115" t="s">
        <v>89</v>
      </c>
      <c r="U2115" t="s">
        <v>5913</v>
      </c>
      <c r="V2115" s="3">
        <v>42.93</v>
      </c>
      <c r="W2115">
        <v>9</v>
      </c>
      <c r="X2115" s="2">
        <v>0</v>
      </c>
      <c r="Y2115" s="13">
        <v>19.3185</v>
      </c>
      <c r="Z2115" s="2">
        <f>Y2115/V2115</f>
        <v>0.45</v>
      </c>
    </row>
    <row r="2116" spans="1:26" x14ac:dyDescent="0.25">
      <c r="A2116">
        <v>4330</v>
      </c>
      <c r="B2116" t="s">
        <v>7177</v>
      </c>
      <c r="C2116" s="1">
        <v>43011</v>
      </c>
      <c r="D2116">
        <f>YEAR(C2116)</f>
        <v>2017</v>
      </c>
      <c r="E2116">
        <f>MONTH(C2116)</f>
        <v>10</v>
      </c>
      <c r="F2116" t="str">
        <f>TEXT(Table1[[#This Row],[Order Date]],"mmm")</f>
        <v>Oct</v>
      </c>
      <c r="G2116" t="str">
        <f>TEXT(Table1[[#This Row],[Order Date]],"ddd")</f>
        <v>Tue</v>
      </c>
      <c r="H2116" s="1">
        <v>43017</v>
      </c>
      <c r="I2116" t="s">
        <v>49</v>
      </c>
      <c r="J2116" t="s">
        <v>1175</v>
      </c>
      <c r="K2116" t="s">
        <v>1176</v>
      </c>
      <c r="L2116" t="s">
        <v>25</v>
      </c>
      <c r="M2116" t="s">
        <v>26</v>
      </c>
      <c r="N2116" t="s">
        <v>2293</v>
      </c>
      <c r="O2116" t="s">
        <v>53</v>
      </c>
      <c r="P2116">
        <v>33012</v>
      </c>
      <c r="Q2116" t="s">
        <v>29</v>
      </c>
      <c r="R2116" t="s">
        <v>7178</v>
      </c>
      <c r="S2116" t="s">
        <v>45</v>
      </c>
      <c r="T2116" t="s">
        <v>89</v>
      </c>
      <c r="U2116" t="s">
        <v>7179</v>
      </c>
      <c r="V2116" s="3">
        <v>15.552</v>
      </c>
      <c r="W2116">
        <v>3</v>
      </c>
      <c r="X2116" s="2">
        <v>0.2</v>
      </c>
      <c r="Y2116" s="13">
        <v>5.4432</v>
      </c>
      <c r="Z2116" s="2">
        <f>Y2116/V2116</f>
        <v>0.35000000000000003</v>
      </c>
    </row>
    <row r="2117" spans="1:26" x14ac:dyDescent="0.25">
      <c r="A2117">
        <v>4332</v>
      </c>
      <c r="B2117" t="s">
        <v>7180</v>
      </c>
      <c r="C2117" s="1">
        <v>42979</v>
      </c>
      <c r="D2117">
        <f>YEAR(C2117)</f>
        <v>2017</v>
      </c>
      <c r="E2117">
        <f>MONTH(C2117)</f>
        <v>9</v>
      </c>
      <c r="F2117" t="str">
        <f>TEXT(Table1[[#This Row],[Order Date]],"mmm")</f>
        <v>Sep</v>
      </c>
      <c r="G2117" t="str">
        <f>TEXT(Table1[[#This Row],[Order Date]],"ddd")</f>
        <v>Fri</v>
      </c>
      <c r="H2117" s="1">
        <v>42984</v>
      </c>
      <c r="I2117" t="s">
        <v>49</v>
      </c>
      <c r="J2117" t="s">
        <v>2333</v>
      </c>
      <c r="K2117" t="s">
        <v>2334</v>
      </c>
      <c r="L2117" t="s">
        <v>25</v>
      </c>
      <c r="M2117" t="s">
        <v>26</v>
      </c>
      <c r="N2117" t="s">
        <v>4468</v>
      </c>
      <c r="O2117" t="s">
        <v>95</v>
      </c>
      <c r="P2117">
        <v>98052</v>
      </c>
      <c r="Q2117" t="s">
        <v>43</v>
      </c>
      <c r="R2117" t="s">
        <v>383</v>
      </c>
      <c r="S2117" t="s">
        <v>70</v>
      </c>
      <c r="T2117" t="s">
        <v>158</v>
      </c>
      <c r="U2117" t="s">
        <v>384</v>
      </c>
      <c r="V2117" s="3">
        <v>19.989999999999998</v>
      </c>
      <c r="W2117">
        <v>1</v>
      </c>
      <c r="X2117" s="2">
        <v>0</v>
      </c>
      <c r="Y2117" s="13">
        <v>6.7965999999999998</v>
      </c>
      <c r="Z2117" s="2">
        <f>Y2117/V2117</f>
        <v>0.34</v>
      </c>
    </row>
    <row r="2118" spans="1:26" x14ac:dyDescent="0.25">
      <c r="A2118">
        <v>4334</v>
      </c>
      <c r="B2118" t="s">
        <v>7181</v>
      </c>
      <c r="C2118" s="1">
        <v>42359</v>
      </c>
      <c r="D2118">
        <f>YEAR(C2118)</f>
        <v>2015</v>
      </c>
      <c r="E2118">
        <f>MONTH(C2118)</f>
        <v>12</v>
      </c>
      <c r="F2118" t="str">
        <f>TEXT(Table1[[#This Row],[Order Date]],"mmm")</f>
        <v>Dec</v>
      </c>
      <c r="G2118" t="str">
        <f>TEXT(Table1[[#This Row],[Order Date]],"ddd")</f>
        <v>Mon</v>
      </c>
      <c r="H2118" s="1">
        <v>42365</v>
      </c>
      <c r="I2118" t="s">
        <v>49</v>
      </c>
      <c r="J2118" t="s">
        <v>7182</v>
      </c>
      <c r="K2118" t="s">
        <v>7183</v>
      </c>
      <c r="L2118" t="s">
        <v>25</v>
      </c>
      <c r="M2118" t="s">
        <v>26</v>
      </c>
      <c r="N2118" t="s">
        <v>7184</v>
      </c>
      <c r="O2118" t="s">
        <v>53</v>
      </c>
      <c r="P2118">
        <v>32114</v>
      </c>
      <c r="Q2118" t="s">
        <v>29</v>
      </c>
      <c r="R2118" t="s">
        <v>7185</v>
      </c>
      <c r="S2118" t="s">
        <v>70</v>
      </c>
      <c r="T2118" t="s">
        <v>158</v>
      </c>
      <c r="U2118" t="s">
        <v>7186</v>
      </c>
      <c r="V2118" s="3">
        <v>50.88</v>
      </c>
      <c r="W2118">
        <v>6</v>
      </c>
      <c r="X2118" s="2">
        <v>0.2</v>
      </c>
      <c r="Y2118" s="13">
        <v>14.628</v>
      </c>
      <c r="Z2118" s="2">
        <f>Y2118/V2118</f>
        <v>0.28749999999999998</v>
      </c>
    </row>
    <row r="2119" spans="1:26" x14ac:dyDescent="0.25">
      <c r="A2119">
        <v>4336</v>
      </c>
      <c r="B2119" t="s">
        <v>7187</v>
      </c>
      <c r="C2119" s="1">
        <v>42358</v>
      </c>
      <c r="D2119">
        <f>YEAR(C2119)</f>
        <v>2015</v>
      </c>
      <c r="E2119">
        <f>MONTH(C2119)</f>
        <v>12</v>
      </c>
      <c r="F2119" t="str">
        <f>TEXT(Table1[[#This Row],[Order Date]],"mmm")</f>
        <v>Dec</v>
      </c>
      <c r="G2119" t="str">
        <f>TEXT(Table1[[#This Row],[Order Date]],"ddd")</f>
        <v>Sun</v>
      </c>
      <c r="H2119" s="1">
        <v>42362</v>
      </c>
      <c r="I2119" t="s">
        <v>49</v>
      </c>
      <c r="J2119" t="s">
        <v>442</v>
      </c>
      <c r="K2119" t="s">
        <v>443</v>
      </c>
      <c r="L2119" t="s">
        <v>25</v>
      </c>
      <c r="M2119" t="s">
        <v>26</v>
      </c>
      <c r="N2119" t="s">
        <v>7188</v>
      </c>
      <c r="O2119" t="s">
        <v>303</v>
      </c>
      <c r="P2119">
        <v>86442</v>
      </c>
      <c r="Q2119" t="s">
        <v>43</v>
      </c>
      <c r="R2119" t="s">
        <v>7189</v>
      </c>
      <c r="S2119" t="s">
        <v>45</v>
      </c>
      <c r="T2119" t="s">
        <v>170</v>
      </c>
      <c r="U2119" t="s">
        <v>7190</v>
      </c>
      <c r="V2119" s="3">
        <v>7.92</v>
      </c>
      <c r="W2119">
        <v>1</v>
      </c>
      <c r="X2119" s="2">
        <v>0.2</v>
      </c>
      <c r="Y2119" s="13">
        <v>2.7719999999999998</v>
      </c>
      <c r="Z2119" s="2">
        <f>Y2119/V2119</f>
        <v>0.35</v>
      </c>
    </row>
    <row r="2120" spans="1:26" x14ac:dyDescent="0.25">
      <c r="A2120">
        <v>4338</v>
      </c>
      <c r="B2120" t="s">
        <v>7191</v>
      </c>
      <c r="C2120" s="1">
        <v>42335</v>
      </c>
      <c r="D2120">
        <f>YEAR(C2120)</f>
        <v>2015</v>
      </c>
      <c r="E2120">
        <f>MONTH(C2120)</f>
        <v>11</v>
      </c>
      <c r="F2120" t="str">
        <f>TEXT(Table1[[#This Row],[Order Date]],"mmm")</f>
        <v>Nov</v>
      </c>
      <c r="G2120" t="str">
        <f>TEXT(Table1[[#This Row],[Order Date]],"ddd")</f>
        <v>Fri</v>
      </c>
      <c r="H2120" s="1">
        <v>42339</v>
      </c>
      <c r="I2120" t="s">
        <v>49</v>
      </c>
      <c r="J2120" t="s">
        <v>194</v>
      </c>
      <c r="K2120" t="s">
        <v>195</v>
      </c>
      <c r="L2120" t="s">
        <v>101</v>
      </c>
      <c r="M2120" t="s">
        <v>26</v>
      </c>
      <c r="N2120" t="s">
        <v>41</v>
      </c>
      <c r="O2120" t="s">
        <v>42</v>
      </c>
      <c r="P2120">
        <v>90049</v>
      </c>
      <c r="Q2120" t="s">
        <v>43</v>
      </c>
      <c r="R2120" t="s">
        <v>1399</v>
      </c>
      <c r="S2120" t="s">
        <v>70</v>
      </c>
      <c r="T2120" t="s">
        <v>158</v>
      </c>
      <c r="U2120" t="s">
        <v>1400</v>
      </c>
      <c r="V2120" s="3">
        <v>107.97</v>
      </c>
      <c r="W2120">
        <v>3</v>
      </c>
      <c r="X2120" s="2">
        <v>0</v>
      </c>
      <c r="Y2120" s="13">
        <v>22.6737</v>
      </c>
      <c r="Z2120" s="2">
        <f>Y2120/V2120</f>
        <v>0.21</v>
      </c>
    </row>
    <row r="2121" spans="1:26" x14ac:dyDescent="0.25">
      <c r="A2121">
        <v>4340</v>
      </c>
      <c r="B2121" t="s">
        <v>7192</v>
      </c>
      <c r="C2121" s="1">
        <v>42974</v>
      </c>
      <c r="D2121">
        <f>YEAR(C2121)</f>
        <v>2017</v>
      </c>
      <c r="E2121">
        <f>MONTH(C2121)</f>
        <v>8</v>
      </c>
      <c r="F2121" t="str">
        <f>TEXT(Table1[[#This Row],[Order Date]],"mmm")</f>
        <v>Aug</v>
      </c>
      <c r="G2121" t="str">
        <f>TEXT(Table1[[#This Row],[Order Date]],"ddd")</f>
        <v>Sun</v>
      </c>
      <c r="H2121" s="1">
        <v>42979</v>
      </c>
      <c r="I2121" t="s">
        <v>49</v>
      </c>
      <c r="J2121" t="s">
        <v>6918</v>
      </c>
      <c r="K2121" t="s">
        <v>6919</v>
      </c>
      <c r="L2121" t="s">
        <v>25</v>
      </c>
      <c r="M2121" t="s">
        <v>26</v>
      </c>
      <c r="N2121" t="s">
        <v>606</v>
      </c>
      <c r="O2121" t="s">
        <v>328</v>
      </c>
      <c r="P2121">
        <v>37064</v>
      </c>
      <c r="Q2121" t="s">
        <v>29</v>
      </c>
      <c r="R2121" t="s">
        <v>3718</v>
      </c>
      <c r="S2121" t="s">
        <v>45</v>
      </c>
      <c r="T2121" t="s">
        <v>89</v>
      </c>
      <c r="U2121" t="s">
        <v>3719</v>
      </c>
      <c r="V2121" s="3">
        <v>5.1840000000000002</v>
      </c>
      <c r="W2121">
        <v>1</v>
      </c>
      <c r="X2121" s="2">
        <v>0.2</v>
      </c>
      <c r="Y2121" s="13">
        <v>1.8144</v>
      </c>
      <c r="Z2121" s="2">
        <f>Y2121/V2121</f>
        <v>0.35</v>
      </c>
    </row>
    <row r="2122" spans="1:26" x14ac:dyDescent="0.25">
      <c r="A2122">
        <v>4341</v>
      </c>
      <c r="B2122" t="s">
        <v>7193</v>
      </c>
      <c r="C2122" s="1">
        <v>41720</v>
      </c>
      <c r="D2122">
        <f>YEAR(C2122)</f>
        <v>2014</v>
      </c>
      <c r="E2122">
        <f>MONTH(C2122)</f>
        <v>3</v>
      </c>
      <c r="F2122" t="str">
        <f>TEXT(Table1[[#This Row],[Order Date]],"mmm")</f>
        <v>Mar</v>
      </c>
      <c r="G2122" t="str">
        <f>TEXT(Table1[[#This Row],[Order Date]],"ddd")</f>
        <v>Sat</v>
      </c>
      <c r="H2122" s="1">
        <v>41720</v>
      </c>
      <c r="I2122" t="s">
        <v>1276</v>
      </c>
      <c r="J2122" t="s">
        <v>6690</v>
      </c>
      <c r="K2122" t="s">
        <v>6691</v>
      </c>
      <c r="L2122" t="s">
        <v>25</v>
      </c>
      <c r="M2122" t="s">
        <v>26</v>
      </c>
      <c r="N2122" t="s">
        <v>7194</v>
      </c>
      <c r="O2122" t="s">
        <v>251</v>
      </c>
      <c r="P2122">
        <v>46368</v>
      </c>
      <c r="Q2122" t="s">
        <v>104</v>
      </c>
      <c r="R2122" t="s">
        <v>1408</v>
      </c>
      <c r="S2122" t="s">
        <v>45</v>
      </c>
      <c r="T2122" t="s">
        <v>67</v>
      </c>
      <c r="U2122" t="s">
        <v>1409</v>
      </c>
      <c r="V2122" s="3">
        <v>16.28</v>
      </c>
      <c r="W2122">
        <v>2</v>
      </c>
      <c r="X2122" s="2">
        <v>0</v>
      </c>
      <c r="Y2122" s="13">
        <v>6.5119999999999996</v>
      </c>
      <c r="Z2122" s="2">
        <f>Y2122/V2122</f>
        <v>0.39999999999999997</v>
      </c>
    </row>
    <row r="2123" spans="1:26" x14ac:dyDescent="0.25">
      <c r="A2123">
        <v>4342</v>
      </c>
      <c r="B2123" t="s">
        <v>7195</v>
      </c>
      <c r="C2123" s="1">
        <v>43086</v>
      </c>
      <c r="D2123">
        <f>YEAR(C2123)</f>
        <v>2017</v>
      </c>
      <c r="E2123">
        <f>MONTH(C2123)</f>
        <v>12</v>
      </c>
      <c r="F2123" t="str">
        <f>TEXT(Table1[[#This Row],[Order Date]],"mmm")</f>
        <v>Dec</v>
      </c>
      <c r="G2123" t="str">
        <f>TEXT(Table1[[#This Row],[Order Date]],"ddd")</f>
        <v>Sun</v>
      </c>
      <c r="H2123" s="1">
        <v>43090</v>
      </c>
      <c r="I2123" t="s">
        <v>49</v>
      </c>
      <c r="J2123" t="s">
        <v>6004</v>
      </c>
      <c r="K2123" t="s">
        <v>6005</v>
      </c>
      <c r="L2123" t="s">
        <v>25</v>
      </c>
      <c r="M2123" t="s">
        <v>26</v>
      </c>
      <c r="N2123" t="s">
        <v>1117</v>
      </c>
      <c r="O2123" t="s">
        <v>312</v>
      </c>
      <c r="P2123">
        <v>22204</v>
      </c>
      <c r="Q2123" t="s">
        <v>29</v>
      </c>
      <c r="R2123" t="s">
        <v>1007</v>
      </c>
      <c r="S2123" t="s">
        <v>45</v>
      </c>
      <c r="T2123" t="s">
        <v>58</v>
      </c>
      <c r="U2123" t="s">
        <v>1008</v>
      </c>
      <c r="V2123" s="3">
        <v>544.38</v>
      </c>
      <c r="W2123">
        <v>3</v>
      </c>
      <c r="X2123" s="2">
        <v>0</v>
      </c>
      <c r="Y2123" s="13">
        <v>157.87020000000001</v>
      </c>
      <c r="Z2123" s="2">
        <f>Y2123/V2123</f>
        <v>0.29000000000000004</v>
      </c>
    </row>
    <row r="2124" spans="1:26" x14ac:dyDescent="0.25">
      <c r="A2124">
        <v>4343</v>
      </c>
      <c r="B2124" t="s">
        <v>7196</v>
      </c>
      <c r="C2124" s="1">
        <v>42813</v>
      </c>
      <c r="D2124">
        <f>YEAR(C2124)</f>
        <v>2017</v>
      </c>
      <c r="E2124">
        <f>MONTH(C2124)</f>
        <v>3</v>
      </c>
      <c r="F2124" t="str">
        <f>TEXT(Table1[[#This Row],[Order Date]],"mmm")</f>
        <v>Mar</v>
      </c>
      <c r="G2124" t="str">
        <f>TEXT(Table1[[#This Row],[Order Date]],"ddd")</f>
        <v>Sun</v>
      </c>
      <c r="H2124" s="1">
        <v>42816</v>
      </c>
      <c r="I2124" t="s">
        <v>185</v>
      </c>
      <c r="J2124" t="s">
        <v>3643</v>
      </c>
      <c r="K2124" t="s">
        <v>3644</v>
      </c>
      <c r="L2124" t="s">
        <v>25</v>
      </c>
      <c r="M2124" t="s">
        <v>26</v>
      </c>
      <c r="N2124" t="s">
        <v>126</v>
      </c>
      <c r="O2124" t="s">
        <v>42</v>
      </c>
      <c r="P2124">
        <v>94110</v>
      </c>
      <c r="Q2124" t="s">
        <v>43</v>
      </c>
      <c r="R2124" t="s">
        <v>3502</v>
      </c>
      <c r="S2124" t="s">
        <v>45</v>
      </c>
      <c r="T2124" t="s">
        <v>74</v>
      </c>
      <c r="U2124" t="s">
        <v>3503</v>
      </c>
      <c r="V2124" s="3">
        <v>19.824000000000002</v>
      </c>
      <c r="W2124">
        <v>6</v>
      </c>
      <c r="X2124" s="2">
        <v>0.2</v>
      </c>
      <c r="Y2124" s="13">
        <v>6.6905999999999999</v>
      </c>
      <c r="Z2124" s="2">
        <f>Y2124/V2124</f>
        <v>0.33749999999999997</v>
      </c>
    </row>
    <row r="2125" spans="1:26" x14ac:dyDescent="0.25">
      <c r="A2125">
        <v>4347</v>
      </c>
      <c r="B2125" t="s">
        <v>7197</v>
      </c>
      <c r="C2125" s="1">
        <v>42631</v>
      </c>
      <c r="D2125">
        <f>YEAR(C2125)</f>
        <v>2016</v>
      </c>
      <c r="E2125">
        <f>MONTH(C2125)</f>
        <v>9</v>
      </c>
      <c r="F2125" t="str">
        <f>TEXT(Table1[[#This Row],[Order Date]],"mmm")</f>
        <v>Sep</v>
      </c>
      <c r="G2125" t="str">
        <f>TEXT(Table1[[#This Row],[Order Date]],"ddd")</f>
        <v>Sun</v>
      </c>
      <c r="H2125" s="1">
        <v>42638</v>
      </c>
      <c r="I2125" t="s">
        <v>49</v>
      </c>
      <c r="J2125" t="s">
        <v>4860</v>
      </c>
      <c r="K2125" t="s">
        <v>4861</v>
      </c>
      <c r="L2125" t="s">
        <v>25</v>
      </c>
      <c r="M2125" t="s">
        <v>26</v>
      </c>
      <c r="N2125" t="s">
        <v>1482</v>
      </c>
      <c r="O2125" t="s">
        <v>264</v>
      </c>
      <c r="P2125">
        <v>10801</v>
      </c>
      <c r="Q2125" t="s">
        <v>145</v>
      </c>
      <c r="R2125" t="s">
        <v>2517</v>
      </c>
      <c r="S2125" t="s">
        <v>31</v>
      </c>
      <c r="T2125" t="s">
        <v>35</v>
      </c>
      <c r="U2125" t="s">
        <v>2518</v>
      </c>
      <c r="V2125" s="3">
        <v>631.78200000000004</v>
      </c>
      <c r="W2125">
        <v>2</v>
      </c>
      <c r="X2125" s="2">
        <v>0.1</v>
      </c>
      <c r="Y2125" s="13">
        <v>140.39599999999999</v>
      </c>
      <c r="Z2125" s="2">
        <f>Y2125/V2125</f>
        <v>0.22222222222222218</v>
      </c>
    </row>
    <row r="2126" spans="1:26" x14ac:dyDescent="0.25">
      <c r="A2126">
        <v>4349</v>
      </c>
      <c r="B2126" t="s">
        <v>7200</v>
      </c>
      <c r="C2126" s="1">
        <v>43063</v>
      </c>
      <c r="D2126">
        <f>YEAR(C2126)</f>
        <v>2017</v>
      </c>
      <c r="E2126">
        <f>MONTH(C2126)</f>
        <v>11</v>
      </c>
      <c r="F2126" t="str">
        <f>TEXT(Table1[[#This Row],[Order Date]],"mmm")</f>
        <v>Nov</v>
      </c>
      <c r="G2126" t="str">
        <f>TEXT(Table1[[#This Row],[Order Date]],"ddd")</f>
        <v>Fri</v>
      </c>
      <c r="H2126" s="1">
        <v>43068</v>
      </c>
      <c r="I2126" t="s">
        <v>22</v>
      </c>
      <c r="J2126" t="s">
        <v>5114</v>
      </c>
      <c r="K2126" t="s">
        <v>5115</v>
      </c>
      <c r="L2126" t="s">
        <v>25</v>
      </c>
      <c r="M2126" t="s">
        <v>26</v>
      </c>
      <c r="N2126" t="s">
        <v>1796</v>
      </c>
      <c r="O2126" t="s">
        <v>303</v>
      </c>
      <c r="P2126">
        <v>85204</v>
      </c>
      <c r="Q2126" t="s">
        <v>43</v>
      </c>
      <c r="R2126" t="s">
        <v>2519</v>
      </c>
      <c r="S2126" t="s">
        <v>45</v>
      </c>
      <c r="T2126" t="s">
        <v>74</v>
      </c>
      <c r="U2126" t="s">
        <v>2520</v>
      </c>
      <c r="V2126" s="3">
        <v>20.724</v>
      </c>
      <c r="W2126">
        <v>2</v>
      </c>
      <c r="X2126" s="2">
        <v>0.7</v>
      </c>
      <c r="Y2126" s="13">
        <v>-15.1976</v>
      </c>
      <c r="Z2126" s="2">
        <f>Y2126/V2126</f>
        <v>-0.73333333333333328</v>
      </c>
    </row>
    <row r="2127" spans="1:26" x14ac:dyDescent="0.25">
      <c r="A2127">
        <v>4351</v>
      </c>
      <c r="B2127" t="s">
        <v>7201</v>
      </c>
      <c r="C2127" s="1">
        <v>42836</v>
      </c>
      <c r="D2127">
        <f>YEAR(C2127)</f>
        <v>2017</v>
      </c>
      <c r="E2127">
        <f>MONTH(C2127)</f>
        <v>4</v>
      </c>
      <c r="F2127" t="str">
        <f>TEXT(Table1[[#This Row],[Order Date]],"mmm")</f>
        <v>Apr</v>
      </c>
      <c r="G2127" t="str">
        <f>TEXT(Table1[[#This Row],[Order Date]],"ddd")</f>
        <v>Tue</v>
      </c>
      <c r="H2127" s="1">
        <v>42840</v>
      </c>
      <c r="I2127" t="s">
        <v>49</v>
      </c>
      <c r="J2127" t="s">
        <v>6221</v>
      </c>
      <c r="K2127" t="s">
        <v>6222</v>
      </c>
      <c r="L2127" t="s">
        <v>25</v>
      </c>
      <c r="M2127" t="s">
        <v>26</v>
      </c>
      <c r="N2127" t="s">
        <v>2434</v>
      </c>
      <c r="O2127" t="s">
        <v>491</v>
      </c>
      <c r="P2127">
        <v>43130</v>
      </c>
      <c r="Q2127" t="s">
        <v>145</v>
      </c>
      <c r="R2127" t="s">
        <v>1797</v>
      </c>
      <c r="S2127" t="s">
        <v>45</v>
      </c>
      <c r="T2127" t="s">
        <v>58</v>
      </c>
      <c r="U2127" t="s">
        <v>1798</v>
      </c>
      <c r="V2127" s="3">
        <v>16.768000000000001</v>
      </c>
      <c r="W2127">
        <v>2</v>
      </c>
      <c r="X2127" s="2">
        <v>0.2</v>
      </c>
      <c r="Y2127" s="13">
        <v>1.4672000000000001</v>
      </c>
      <c r="Z2127" s="2">
        <f>Y2127/V2127</f>
        <v>8.7499999999999994E-2</v>
      </c>
    </row>
    <row r="2128" spans="1:26" x14ac:dyDescent="0.25">
      <c r="A2128">
        <v>4353</v>
      </c>
      <c r="B2128" t="s">
        <v>7202</v>
      </c>
      <c r="C2128" s="1">
        <v>43079</v>
      </c>
      <c r="D2128">
        <f>YEAR(C2128)</f>
        <v>2017</v>
      </c>
      <c r="E2128">
        <f>MONTH(C2128)</f>
        <v>12</v>
      </c>
      <c r="F2128" t="str">
        <f>TEXT(Table1[[#This Row],[Order Date]],"mmm")</f>
        <v>Dec</v>
      </c>
      <c r="G2128" t="str">
        <f>TEXT(Table1[[#This Row],[Order Date]],"ddd")</f>
        <v>Sun</v>
      </c>
      <c r="H2128" s="1">
        <v>43081</v>
      </c>
      <c r="I2128" t="s">
        <v>22</v>
      </c>
      <c r="J2128" t="s">
        <v>7203</v>
      </c>
      <c r="K2128" t="s">
        <v>7204</v>
      </c>
      <c r="L2128" t="s">
        <v>25</v>
      </c>
      <c r="M2128" t="s">
        <v>26</v>
      </c>
      <c r="N2128" t="s">
        <v>4900</v>
      </c>
      <c r="O2128" t="s">
        <v>42</v>
      </c>
      <c r="P2128">
        <v>95207</v>
      </c>
      <c r="Q2128" t="s">
        <v>43</v>
      </c>
      <c r="R2128" t="s">
        <v>6942</v>
      </c>
      <c r="S2128" t="s">
        <v>70</v>
      </c>
      <c r="T2128" t="s">
        <v>71</v>
      </c>
      <c r="U2128" t="s">
        <v>6943</v>
      </c>
      <c r="V2128" s="3">
        <v>95.84</v>
      </c>
      <c r="W2128">
        <v>4</v>
      </c>
      <c r="X2128" s="2">
        <v>0.2</v>
      </c>
      <c r="Y2128" s="13">
        <v>34.741999999999997</v>
      </c>
      <c r="Z2128" s="2">
        <f>Y2128/V2128</f>
        <v>0.36249999999999993</v>
      </c>
    </row>
    <row r="2129" spans="1:26" x14ac:dyDescent="0.25">
      <c r="A2129">
        <v>4355</v>
      </c>
      <c r="B2129" t="s">
        <v>7205</v>
      </c>
      <c r="C2129" s="1">
        <v>43063</v>
      </c>
      <c r="D2129">
        <f>YEAR(C2129)</f>
        <v>2017</v>
      </c>
      <c r="E2129">
        <f>MONTH(C2129)</f>
        <v>11</v>
      </c>
      <c r="F2129" t="str">
        <f>TEXT(Table1[[#This Row],[Order Date]],"mmm")</f>
        <v>Nov</v>
      </c>
      <c r="G2129" t="str">
        <f>TEXT(Table1[[#This Row],[Order Date]],"ddd")</f>
        <v>Fri</v>
      </c>
      <c r="H2129" s="1">
        <v>43065</v>
      </c>
      <c r="I2129" t="s">
        <v>22</v>
      </c>
      <c r="J2129" t="s">
        <v>4614</v>
      </c>
      <c r="K2129" t="s">
        <v>4615</v>
      </c>
      <c r="L2129" t="s">
        <v>40</v>
      </c>
      <c r="M2129" t="s">
        <v>26</v>
      </c>
      <c r="N2129" t="s">
        <v>2450</v>
      </c>
      <c r="O2129" t="s">
        <v>87</v>
      </c>
      <c r="P2129">
        <v>28806</v>
      </c>
      <c r="Q2129" t="s">
        <v>29</v>
      </c>
      <c r="R2129" t="s">
        <v>2846</v>
      </c>
      <c r="S2129" t="s">
        <v>45</v>
      </c>
      <c r="T2129" t="s">
        <v>74</v>
      </c>
      <c r="U2129" t="s">
        <v>2847</v>
      </c>
      <c r="V2129" s="3">
        <v>19.007999999999999</v>
      </c>
      <c r="W2129">
        <v>8</v>
      </c>
      <c r="X2129" s="2">
        <v>0.7</v>
      </c>
      <c r="Y2129" s="13">
        <v>-12.672000000000001</v>
      </c>
      <c r="Z2129" s="2">
        <f>Y2129/V2129</f>
        <v>-0.66666666666666674</v>
      </c>
    </row>
    <row r="2130" spans="1:26" x14ac:dyDescent="0.25">
      <c r="A2130">
        <v>4356</v>
      </c>
      <c r="B2130" t="s">
        <v>7206</v>
      </c>
      <c r="C2130" s="1">
        <v>42342</v>
      </c>
      <c r="D2130">
        <f>YEAR(C2130)</f>
        <v>2015</v>
      </c>
      <c r="E2130">
        <f>MONTH(C2130)</f>
        <v>12</v>
      </c>
      <c r="F2130" t="str">
        <f>TEXT(Table1[[#This Row],[Order Date]],"mmm")</f>
        <v>Dec</v>
      </c>
      <c r="G2130" t="str">
        <f>TEXT(Table1[[#This Row],[Order Date]],"ddd")</f>
        <v>Fri</v>
      </c>
      <c r="H2130" s="1">
        <v>42345</v>
      </c>
      <c r="I2130" t="s">
        <v>22</v>
      </c>
      <c r="J2130" t="s">
        <v>1672</v>
      </c>
      <c r="K2130" t="s">
        <v>1673</v>
      </c>
      <c r="L2130" t="s">
        <v>25</v>
      </c>
      <c r="M2130" t="s">
        <v>26</v>
      </c>
      <c r="N2130" t="s">
        <v>5217</v>
      </c>
      <c r="O2130" t="s">
        <v>328</v>
      </c>
      <c r="P2130">
        <v>37042</v>
      </c>
      <c r="Q2130" t="s">
        <v>29</v>
      </c>
      <c r="R2130" t="s">
        <v>2646</v>
      </c>
      <c r="S2130" t="s">
        <v>45</v>
      </c>
      <c r="T2130" t="s">
        <v>74</v>
      </c>
      <c r="U2130" t="s">
        <v>2647</v>
      </c>
      <c r="V2130" s="3">
        <v>1598.058</v>
      </c>
      <c r="W2130">
        <v>7</v>
      </c>
      <c r="X2130" s="2">
        <v>0.7</v>
      </c>
      <c r="Y2130" s="13">
        <v>-1065.3720000000001</v>
      </c>
      <c r="Z2130" s="2">
        <f>Y2130/V2130</f>
        <v>-0.66666666666666674</v>
      </c>
    </row>
    <row r="2131" spans="1:26" x14ac:dyDescent="0.25">
      <c r="A2131">
        <v>4358</v>
      </c>
      <c r="B2131" t="s">
        <v>7207</v>
      </c>
      <c r="C2131" s="1">
        <v>43080</v>
      </c>
      <c r="D2131">
        <f>YEAR(C2131)</f>
        <v>2017</v>
      </c>
      <c r="E2131">
        <f>MONTH(C2131)</f>
        <v>12</v>
      </c>
      <c r="F2131" t="str">
        <f>TEXT(Table1[[#This Row],[Order Date]],"mmm")</f>
        <v>Dec</v>
      </c>
      <c r="G2131" t="str">
        <f>TEXT(Table1[[#This Row],[Order Date]],"ddd")</f>
        <v>Mon</v>
      </c>
      <c r="H2131" s="1">
        <v>43080</v>
      </c>
      <c r="I2131" t="s">
        <v>1276</v>
      </c>
      <c r="J2131" t="s">
        <v>5445</v>
      </c>
      <c r="K2131" t="s">
        <v>5446</v>
      </c>
      <c r="L2131" t="s">
        <v>25</v>
      </c>
      <c r="M2131" t="s">
        <v>26</v>
      </c>
      <c r="N2131" t="s">
        <v>449</v>
      </c>
      <c r="O2131" t="s">
        <v>208</v>
      </c>
      <c r="P2131">
        <v>60505</v>
      </c>
      <c r="Q2131" t="s">
        <v>104</v>
      </c>
      <c r="R2131" t="s">
        <v>1142</v>
      </c>
      <c r="S2131" t="s">
        <v>45</v>
      </c>
      <c r="T2131" t="s">
        <v>89</v>
      </c>
      <c r="U2131" t="s">
        <v>1143</v>
      </c>
      <c r="V2131" s="3">
        <v>10.368</v>
      </c>
      <c r="W2131">
        <v>2</v>
      </c>
      <c r="X2131" s="2">
        <v>0.2</v>
      </c>
      <c r="Y2131" s="13">
        <v>3.6288</v>
      </c>
      <c r="Z2131" s="2">
        <f>Y2131/V2131</f>
        <v>0.35</v>
      </c>
    </row>
    <row r="2132" spans="1:26" x14ac:dyDescent="0.25">
      <c r="A2132">
        <v>4361</v>
      </c>
      <c r="B2132" t="s">
        <v>7208</v>
      </c>
      <c r="C2132" s="1">
        <v>42511</v>
      </c>
      <c r="D2132">
        <f>YEAR(C2132)</f>
        <v>2016</v>
      </c>
      <c r="E2132">
        <f>MONTH(C2132)</f>
        <v>5</v>
      </c>
      <c r="F2132" t="str">
        <f>TEXT(Table1[[#This Row],[Order Date]],"mmm")</f>
        <v>May</v>
      </c>
      <c r="G2132" t="str">
        <f>TEXT(Table1[[#This Row],[Order Date]],"ddd")</f>
        <v>Sat</v>
      </c>
      <c r="H2132" s="1">
        <v>42513</v>
      </c>
      <c r="I2132" t="s">
        <v>185</v>
      </c>
      <c r="J2132" t="s">
        <v>2370</v>
      </c>
      <c r="K2132" t="s">
        <v>2371</v>
      </c>
      <c r="L2132" t="s">
        <v>40</v>
      </c>
      <c r="M2132" t="s">
        <v>26</v>
      </c>
      <c r="N2132" t="s">
        <v>1385</v>
      </c>
      <c r="O2132" t="s">
        <v>1386</v>
      </c>
      <c r="P2132">
        <v>2886</v>
      </c>
      <c r="Q2132" t="s">
        <v>145</v>
      </c>
      <c r="R2132" t="s">
        <v>7209</v>
      </c>
      <c r="S2132" t="s">
        <v>45</v>
      </c>
      <c r="T2132" t="s">
        <v>89</v>
      </c>
      <c r="U2132" t="s">
        <v>183</v>
      </c>
      <c r="V2132" s="3">
        <v>111.96</v>
      </c>
      <c r="W2132">
        <v>2</v>
      </c>
      <c r="X2132" s="2">
        <v>0</v>
      </c>
      <c r="Y2132" s="13">
        <v>54.860399999999998</v>
      </c>
      <c r="Z2132" s="2">
        <f>Y2132/V2132</f>
        <v>0.49</v>
      </c>
    </row>
    <row r="2133" spans="1:26" x14ac:dyDescent="0.25">
      <c r="A2133">
        <v>4362</v>
      </c>
      <c r="B2133" t="s">
        <v>7210</v>
      </c>
      <c r="C2133" s="1">
        <v>42783</v>
      </c>
      <c r="D2133">
        <f>YEAR(C2133)</f>
        <v>2017</v>
      </c>
      <c r="E2133">
        <f>MONTH(C2133)</f>
        <v>2</v>
      </c>
      <c r="F2133" t="str">
        <f>TEXT(Table1[[#This Row],[Order Date]],"mmm")</f>
        <v>Feb</v>
      </c>
      <c r="G2133" t="str">
        <f>TEXT(Table1[[#This Row],[Order Date]],"ddd")</f>
        <v>Fri</v>
      </c>
      <c r="H2133" s="1">
        <v>42787</v>
      </c>
      <c r="I2133" t="s">
        <v>22</v>
      </c>
      <c r="J2133" t="s">
        <v>2674</v>
      </c>
      <c r="K2133" t="s">
        <v>2675</v>
      </c>
      <c r="L2133" t="s">
        <v>25</v>
      </c>
      <c r="M2133" t="s">
        <v>26</v>
      </c>
      <c r="N2133" t="s">
        <v>4165</v>
      </c>
      <c r="O2133" t="s">
        <v>729</v>
      </c>
      <c r="P2133">
        <v>70506</v>
      </c>
      <c r="Q2133" t="s">
        <v>29</v>
      </c>
      <c r="R2133" t="s">
        <v>521</v>
      </c>
      <c r="S2133" t="s">
        <v>70</v>
      </c>
      <c r="T2133" t="s">
        <v>71</v>
      </c>
      <c r="U2133" t="s">
        <v>522</v>
      </c>
      <c r="V2133" s="3">
        <v>29.16</v>
      </c>
      <c r="W2133">
        <v>3</v>
      </c>
      <c r="X2133" s="2">
        <v>0</v>
      </c>
      <c r="Y2133" s="13">
        <v>8.4564000000000004</v>
      </c>
      <c r="Z2133" s="2">
        <f>Y2133/V2133</f>
        <v>0.29000000000000004</v>
      </c>
    </row>
    <row r="2134" spans="1:26" x14ac:dyDescent="0.25">
      <c r="A2134">
        <v>4363</v>
      </c>
      <c r="B2134" t="s">
        <v>7211</v>
      </c>
      <c r="C2134" s="1">
        <v>42875</v>
      </c>
      <c r="D2134">
        <f>YEAR(C2134)</f>
        <v>2017</v>
      </c>
      <c r="E2134">
        <f>MONTH(C2134)</f>
        <v>5</v>
      </c>
      <c r="F2134" t="str">
        <f>TEXT(Table1[[#This Row],[Order Date]],"mmm")</f>
        <v>May</v>
      </c>
      <c r="G2134" t="str">
        <f>TEXT(Table1[[#This Row],[Order Date]],"ddd")</f>
        <v>Sat</v>
      </c>
      <c r="H2134" s="1">
        <v>42877</v>
      </c>
      <c r="I2134" t="s">
        <v>22</v>
      </c>
      <c r="J2134" t="s">
        <v>3225</v>
      </c>
      <c r="K2134" t="s">
        <v>3226</v>
      </c>
      <c r="L2134" t="s">
        <v>25</v>
      </c>
      <c r="M2134" t="s">
        <v>26</v>
      </c>
      <c r="N2134" t="s">
        <v>7212</v>
      </c>
      <c r="O2134" t="s">
        <v>7213</v>
      </c>
      <c r="P2134">
        <v>58103</v>
      </c>
      <c r="Q2134" t="s">
        <v>104</v>
      </c>
      <c r="R2134" t="s">
        <v>1542</v>
      </c>
      <c r="S2134" t="s">
        <v>45</v>
      </c>
      <c r="T2134" t="s">
        <v>67</v>
      </c>
      <c r="U2134" t="s">
        <v>1543</v>
      </c>
      <c r="V2134" s="3">
        <v>131.94</v>
      </c>
      <c r="W2134">
        <v>3</v>
      </c>
      <c r="X2134" s="2">
        <v>0</v>
      </c>
      <c r="Y2134" s="13">
        <v>35.623800000000003</v>
      </c>
      <c r="Z2134" s="2">
        <f>Y2134/V2134</f>
        <v>0.27</v>
      </c>
    </row>
    <row r="2135" spans="1:26" x14ac:dyDescent="0.25">
      <c r="A2135">
        <v>4368</v>
      </c>
      <c r="B2135" t="s">
        <v>7214</v>
      </c>
      <c r="C2135" s="1">
        <v>42989</v>
      </c>
      <c r="D2135">
        <f>YEAR(C2135)</f>
        <v>2017</v>
      </c>
      <c r="E2135">
        <f>MONTH(C2135)</f>
        <v>9</v>
      </c>
      <c r="F2135" t="str">
        <f>TEXT(Table1[[#This Row],[Order Date]],"mmm")</f>
        <v>Sep</v>
      </c>
      <c r="G2135" t="str">
        <f>TEXT(Table1[[#This Row],[Order Date]],"ddd")</f>
        <v>Mon</v>
      </c>
      <c r="H2135" s="1">
        <v>42991</v>
      </c>
      <c r="I2135" t="s">
        <v>22</v>
      </c>
      <c r="J2135" t="s">
        <v>594</v>
      </c>
      <c r="K2135" t="s">
        <v>595</v>
      </c>
      <c r="L2135" t="s">
        <v>25</v>
      </c>
      <c r="M2135" t="s">
        <v>26</v>
      </c>
      <c r="N2135" t="s">
        <v>296</v>
      </c>
      <c r="O2135" t="s">
        <v>208</v>
      </c>
      <c r="P2135">
        <v>60623</v>
      </c>
      <c r="Q2135" t="s">
        <v>104</v>
      </c>
      <c r="R2135" t="s">
        <v>5266</v>
      </c>
      <c r="S2135" t="s">
        <v>45</v>
      </c>
      <c r="T2135" t="s">
        <v>266</v>
      </c>
      <c r="U2135" t="s">
        <v>5267</v>
      </c>
      <c r="V2135" s="3">
        <v>10.528</v>
      </c>
      <c r="W2135">
        <v>4</v>
      </c>
      <c r="X2135" s="2">
        <v>0.2</v>
      </c>
      <c r="Y2135" s="13">
        <v>3.29</v>
      </c>
      <c r="Z2135" s="2">
        <f>Y2135/V2135</f>
        <v>0.3125</v>
      </c>
    </row>
    <row r="2136" spans="1:26" x14ac:dyDescent="0.25">
      <c r="A2136">
        <v>4370</v>
      </c>
      <c r="B2136" t="s">
        <v>7215</v>
      </c>
      <c r="C2136" s="1">
        <v>42679</v>
      </c>
      <c r="D2136">
        <f>YEAR(C2136)</f>
        <v>2016</v>
      </c>
      <c r="E2136">
        <f>MONTH(C2136)</f>
        <v>11</v>
      </c>
      <c r="F2136" t="str">
        <f>TEXT(Table1[[#This Row],[Order Date]],"mmm")</f>
        <v>Nov</v>
      </c>
      <c r="G2136" t="str">
        <f>TEXT(Table1[[#This Row],[Order Date]],"ddd")</f>
        <v>Sat</v>
      </c>
      <c r="H2136" s="1">
        <v>42684</v>
      </c>
      <c r="I2136" t="s">
        <v>49</v>
      </c>
      <c r="J2136" t="s">
        <v>5983</v>
      </c>
      <c r="K2136" t="s">
        <v>5984</v>
      </c>
      <c r="L2136" t="s">
        <v>101</v>
      </c>
      <c r="M2136" t="s">
        <v>26</v>
      </c>
      <c r="N2136" t="s">
        <v>1462</v>
      </c>
      <c r="O2136" t="s">
        <v>251</v>
      </c>
      <c r="P2136">
        <v>46226</v>
      </c>
      <c r="Q2136" t="s">
        <v>104</v>
      </c>
      <c r="R2136" t="s">
        <v>2065</v>
      </c>
      <c r="S2136" t="s">
        <v>45</v>
      </c>
      <c r="T2136" t="s">
        <v>74</v>
      </c>
      <c r="U2136" t="s">
        <v>2066</v>
      </c>
      <c r="V2136" s="3">
        <v>104.9</v>
      </c>
      <c r="W2136">
        <v>5</v>
      </c>
      <c r="X2136" s="2">
        <v>0</v>
      </c>
      <c r="Y2136" s="13">
        <v>50.351999999999997</v>
      </c>
      <c r="Z2136" s="2">
        <f>Y2136/V2136</f>
        <v>0.47999999999999993</v>
      </c>
    </row>
    <row r="2137" spans="1:26" x14ac:dyDescent="0.25">
      <c r="A2137">
        <v>4373</v>
      </c>
      <c r="B2137" t="s">
        <v>7218</v>
      </c>
      <c r="C2137" s="1">
        <v>42939</v>
      </c>
      <c r="D2137">
        <f>YEAR(C2137)</f>
        <v>2017</v>
      </c>
      <c r="E2137">
        <f>MONTH(C2137)</f>
        <v>7</v>
      </c>
      <c r="F2137" t="str">
        <f>TEXT(Table1[[#This Row],[Order Date]],"mmm")</f>
        <v>Jul</v>
      </c>
      <c r="G2137" t="str">
        <f>TEXT(Table1[[#This Row],[Order Date]],"ddd")</f>
        <v>Sun</v>
      </c>
      <c r="H2137" s="1">
        <v>42941</v>
      </c>
      <c r="I2137" t="s">
        <v>22</v>
      </c>
      <c r="J2137" t="s">
        <v>239</v>
      </c>
      <c r="K2137" t="s">
        <v>240</v>
      </c>
      <c r="L2137" t="s">
        <v>25</v>
      </c>
      <c r="M2137" t="s">
        <v>26</v>
      </c>
      <c r="N2137" t="s">
        <v>7219</v>
      </c>
      <c r="O2137" t="s">
        <v>251</v>
      </c>
      <c r="P2137">
        <v>46514</v>
      </c>
      <c r="Q2137" t="s">
        <v>104</v>
      </c>
      <c r="R2137" t="s">
        <v>990</v>
      </c>
      <c r="S2137" t="s">
        <v>45</v>
      </c>
      <c r="T2137" t="s">
        <v>67</v>
      </c>
      <c r="U2137" t="s">
        <v>991</v>
      </c>
      <c r="V2137" s="3">
        <v>11.68</v>
      </c>
      <c r="W2137">
        <v>2</v>
      </c>
      <c r="X2137" s="2">
        <v>0</v>
      </c>
      <c r="Y2137" s="13">
        <v>5.4896000000000003</v>
      </c>
      <c r="Z2137" s="2">
        <f>Y2137/V2137</f>
        <v>0.47000000000000003</v>
      </c>
    </row>
    <row r="2138" spans="1:26" x14ac:dyDescent="0.25">
      <c r="A2138">
        <v>4375</v>
      </c>
      <c r="B2138" t="s">
        <v>7220</v>
      </c>
      <c r="C2138" s="1">
        <v>42692</v>
      </c>
      <c r="D2138">
        <f>YEAR(C2138)</f>
        <v>2016</v>
      </c>
      <c r="E2138">
        <f>MONTH(C2138)</f>
        <v>11</v>
      </c>
      <c r="F2138" t="str">
        <f>TEXT(Table1[[#This Row],[Order Date]],"mmm")</f>
        <v>Nov</v>
      </c>
      <c r="G2138" t="str">
        <f>TEXT(Table1[[#This Row],[Order Date]],"ddd")</f>
        <v>Fri</v>
      </c>
      <c r="H2138" s="1">
        <v>42698</v>
      </c>
      <c r="I2138" t="s">
        <v>49</v>
      </c>
      <c r="J2138" t="s">
        <v>973</v>
      </c>
      <c r="K2138" t="s">
        <v>974</v>
      </c>
      <c r="L2138" t="s">
        <v>40</v>
      </c>
      <c r="M2138" t="s">
        <v>26</v>
      </c>
      <c r="N2138" t="s">
        <v>4152</v>
      </c>
      <c r="O2138" t="s">
        <v>491</v>
      </c>
      <c r="P2138">
        <v>44240</v>
      </c>
      <c r="Q2138" t="s">
        <v>145</v>
      </c>
      <c r="R2138" t="s">
        <v>7221</v>
      </c>
      <c r="S2138" t="s">
        <v>45</v>
      </c>
      <c r="T2138" t="s">
        <v>77</v>
      </c>
      <c r="U2138" t="s">
        <v>7222</v>
      </c>
      <c r="V2138" s="3">
        <v>103.968</v>
      </c>
      <c r="W2138">
        <v>6</v>
      </c>
      <c r="X2138" s="2">
        <v>0.2</v>
      </c>
      <c r="Y2138" s="13">
        <v>16.8948</v>
      </c>
      <c r="Z2138" s="2">
        <f>Y2138/V2138</f>
        <v>0.16250000000000001</v>
      </c>
    </row>
    <row r="2139" spans="1:26" x14ac:dyDescent="0.25">
      <c r="A2139">
        <v>4376</v>
      </c>
      <c r="B2139" t="s">
        <v>7223</v>
      </c>
      <c r="C2139" s="1">
        <v>41754</v>
      </c>
      <c r="D2139">
        <f>YEAR(C2139)</f>
        <v>2014</v>
      </c>
      <c r="E2139">
        <f>MONTH(C2139)</f>
        <v>4</v>
      </c>
      <c r="F2139" t="str">
        <f>TEXT(Table1[[#This Row],[Order Date]],"mmm")</f>
        <v>Apr</v>
      </c>
      <c r="G2139" t="str">
        <f>TEXT(Table1[[#This Row],[Order Date]],"ddd")</f>
        <v>Fri</v>
      </c>
      <c r="H2139" s="1">
        <v>41759</v>
      </c>
      <c r="I2139" t="s">
        <v>49</v>
      </c>
      <c r="J2139" t="s">
        <v>3744</v>
      </c>
      <c r="K2139" t="s">
        <v>3745</v>
      </c>
      <c r="L2139" t="s">
        <v>101</v>
      </c>
      <c r="M2139" t="s">
        <v>26</v>
      </c>
      <c r="N2139" t="s">
        <v>7224</v>
      </c>
      <c r="O2139" t="s">
        <v>42</v>
      </c>
      <c r="P2139">
        <v>91776</v>
      </c>
      <c r="Q2139" t="s">
        <v>43</v>
      </c>
      <c r="R2139" t="s">
        <v>331</v>
      </c>
      <c r="S2139" t="s">
        <v>31</v>
      </c>
      <c r="T2139" t="s">
        <v>64</v>
      </c>
      <c r="U2139" t="s">
        <v>332</v>
      </c>
      <c r="V2139" s="3">
        <v>303.25</v>
      </c>
      <c r="W2139">
        <v>5</v>
      </c>
      <c r="X2139" s="2">
        <v>0</v>
      </c>
      <c r="Y2139" s="13">
        <v>63.682499999999997</v>
      </c>
      <c r="Z2139" s="2">
        <f>Y2139/V2139</f>
        <v>0.21</v>
      </c>
    </row>
    <row r="2140" spans="1:26" x14ac:dyDescent="0.25">
      <c r="A2140">
        <v>4379</v>
      </c>
      <c r="B2140" t="s">
        <v>7225</v>
      </c>
      <c r="C2140" s="1">
        <v>42338</v>
      </c>
      <c r="D2140">
        <f>YEAR(C2140)</f>
        <v>2015</v>
      </c>
      <c r="E2140">
        <f>MONTH(C2140)</f>
        <v>11</v>
      </c>
      <c r="F2140" t="str">
        <f>TEXT(Table1[[#This Row],[Order Date]],"mmm")</f>
        <v>Nov</v>
      </c>
      <c r="G2140" t="str">
        <f>TEXT(Table1[[#This Row],[Order Date]],"ddd")</f>
        <v>Mon</v>
      </c>
      <c r="H2140" s="1">
        <v>42340</v>
      </c>
      <c r="I2140" t="s">
        <v>22</v>
      </c>
      <c r="J2140" t="s">
        <v>294</v>
      </c>
      <c r="K2140" t="s">
        <v>295</v>
      </c>
      <c r="L2140" t="s">
        <v>101</v>
      </c>
      <c r="M2140" t="s">
        <v>26</v>
      </c>
      <c r="N2140" t="s">
        <v>27</v>
      </c>
      <c r="O2140" t="s">
        <v>28</v>
      </c>
      <c r="P2140">
        <v>42420</v>
      </c>
      <c r="Q2140" t="s">
        <v>29</v>
      </c>
      <c r="R2140" t="s">
        <v>2900</v>
      </c>
      <c r="S2140" t="s">
        <v>45</v>
      </c>
      <c r="T2140" t="s">
        <v>170</v>
      </c>
      <c r="U2140" t="s">
        <v>2901</v>
      </c>
      <c r="V2140" s="3">
        <v>17.48</v>
      </c>
      <c r="W2140">
        <v>2</v>
      </c>
      <c r="X2140" s="2">
        <v>0</v>
      </c>
      <c r="Y2140" s="13">
        <v>8.2156000000000002</v>
      </c>
      <c r="Z2140" s="2">
        <f>Y2140/V2140</f>
        <v>0.47000000000000003</v>
      </c>
    </row>
    <row r="2141" spans="1:26" x14ac:dyDescent="0.25">
      <c r="A2141">
        <v>4381</v>
      </c>
      <c r="B2141" t="s">
        <v>7226</v>
      </c>
      <c r="C2141" s="1">
        <v>42302</v>
      </c>
      <c r="D2141">
        <f>YEAR(C2141)</f>
        <v>2015</v>
      </c>
      <c r="E2141">
        <f>MONTH(C2141)</f>
        <v>10</v>
      </c>
      <c r="F2141" t="str">
        <f>TEXT(Table1[[#This Row],[Order Date]],"mmm")</f>
        <v>Oct</v>
      </c>
      <c r="G2141" t="str">
        <f>TEXT(Table1[[#This Row],[Order Date]],"ddd")</f>
        <v>Sun</v>
      </c>
      <c r="H2141" s="1">
        <v>42307</v>
      </c>
      <c r="I2141" t="s">
        <v>49</v>
      </c>
      <c r="J2141" t="s">
        <v>4931</v>
      </c>
      <c r="K2141" t="s">
        <v>4932</v>
      </c>
      <c r="L2141" t="s">
        <v>25</v>
      </c>
      <c r="M2141" t="s">
        <v>26</v>
      </c>
      <c r="N2141" t="s">
        <v>126</v>
      </c>
      <c r="O2141" t="s">
        <v>42</v>
      </c>
      <c r="P2141">
        <v>94110</v>
      </c>
      <c r="Q2141" t="s">
        <v>43</v>
      </c>
      <c r="R2141" t="s">
        <v>2409</v>
      </c>
      <c r="S2141" t="s">
        <v>45</v>
      </c>
      <c r="T2141" t="s">
        <v>67</v>
      </c>
      <c r="U2141" t="s">
        <v>2410</v>
      </c>
      <c r="V2141" s="3">
        <v>60.45</v>
      </c>
      <c r="W2141">
        <v>3</v>
      </c>
      <c r="X2141" s="2">
        <v>0</v>
      </c>
      <c r="Y2141" s="13">
        <v>16.3215</v>
      </c>
      <c r="Z2141" s="2">
        <f>Y2141/V2141</f>
        <v>0.27</v>
      </c>
    </row>
    <row r="2142" spans="1:26" x14ac:dyDescent="0.25">
      <c r="A2142">
        <v>4383</v>
      </c>
      <c r="B2142" t="s">
        <v>7227</v>
      </c>
      <c r="C2142" s="1">
        <v>42205</v>
      </c>
      <c r="D2142">
        <f>YEAR(C2142)</f>
        <v>2015</v>
      </c>
      <c r="E2142">
        <f>MONTH(C2142)</f>
        <v>7</v>
      </c>
      <c r="F2142" t="str">
        <f>TEXT(Table1[[#This Row],[Order Date]],"mmm")</f>
        <v>Jul</v>
      </c>
      <c r="G2142" t="str">
        <f>TEXT(Table1[[#This Row],[Order Date]],"ddd")</f>
        <v>Mon</v>
      </c>
      <c r="H2142" s="1">
        <v>42212</v>
      </c>
      <c r="I2142" t="s">
        <v>49</v>
      </c>
      <c r="J2142" t="s">
        <v>1316</v>
      </c>
      <c r="K2142" t="s">
        <v>1317</v>
      </c>
      <c r="L2142" t="s">
        <v>25</v>
      </c>
      <c r="M2142" t="s">
        <v>26</v>
      </c>
      <c r="N2142" t="s">
        <v>5930</v>
      </c>
      <c r="O2142" t="s">
        <v>208</v>
      </c>
      <c r="P2142">
        <v>60035</v>
      </c>
      <c r="Q2142" t="s">
        <v>104</v>
      </c>
      <c r="R2142" t="s">
        <v>2354</v>
      </c>
      <c r="S2142" t="s">
        <v>45</v>
      </c>
      <c r="T2142" t="s">
        <v>74</v>
      </c>
      <c r="U2142" t="s">
        <v>2355</v>
      </c>
      <c r="V2142" s="3">
        <v>2.88</v>
      </c>
      <c r="W2142">
        <v>5</v>
      </c>
      <c r="X2142" s="2">
        <v>0.8</v>
      </c>
      <c r="Y2142" s="13">
        <v>-4.4640000000000004</v>
      </c>
      <c r="Z2142" s="2">
        <f>Y2142/V2142</f>
        <v>-1.5500000000000003</v>
      </c>
    </row>
    <row r="2143" spans="1:26" x14ac:dyDescent="0.25">
      <c r="A2143">
        <v>4387</v>
      </c>
      <c r="B2143" t="s">
        <v>7230</v>
      </c>
      <c r="C2143" s="1">
        <v>42670</v>
      </c>
      <c r="D2143">
        <f>YEAR(C2143)</f>
        <v>2016</v>
      </c>
      <c r="E2143">
        <f>MONTH(C2143)</f>
        <v>10</v>
      </c>
      <c r="F2143" t="str">
        <f>TEXT(Table1[[#This Row],[Order Date]],"mmm")</f>
        <v>Oct</v>
      </c>
      <c r="G2143" t="str">
        <f>TEXT(Table1[[#This Row],[Order Date]],"ddd")</f>
        <v>Thu</v>
      </c>
      <c r="H2143" s="1">
        <v>42676</v>
      </c>
      <c r="I2143" t="s">
        <v>49</v>
      </c>
      <c r="J2143" t="s">
        <v>1370</v>
      </c>
      <c r="K2143" t="s">
        <v>1371</v>
      </c>
      <c r="L2143" t="s">
        <v>40</v>
      </c>
      <c r="M2143" t="s">
        <v>26</v>
      </c>
      <c r="N2143" t="s">
        <v>126</v>
      </c>
      <c r="O2143" t="s">
        <v>42</v>
      </c>
      <c r="P2143">
        <v>94122</v>
      </c>
      <c r="Q2143" t="s">
        <v>43</v>
      </c>
      <c r="R2143" t="s">
        <v>7115</v>
      </c>
      <c r="S2143" t="s">
        <v>45</v>
      </c>
      <c r="T2143" t="s">
        <v>77</v>
      </c>
      <c r="U2143" t="s">
        <v>1414</v>
      </c>
      <c r="V2143" s="3">
        <v>43.92</v>
      </c>
      <c r="W2143">
        <v>4</v>
      </c>
      <c r="X2143" s="2">
        <v>0</v>
      </c>
      <c r="Y2143" s="13">
        <v>11.8584</v>
      </c>
      <c r="Z2143" s="2">
        <f>Y2143/V2143</f>
        <v>0.26999999999999996</v>
      </c>
    </row>
    <row r="2144" spans="1:26" x14ac:dyDescent="0.25">
      <c r="A2144">
        <v>4389</v>
      </c>
      <c r="B2144" t="s">
        <v>7231</v>
      </c>
      <c r="C2144" s="1">
        <v>43059</v>
      </c>
      <c r="D2144">
        <f>YEAR(C2144)</f>
        <v>2017</v>
      </c>
      <c r="E2144">
        <f>MONTH(C2144)</f>
        <v>11</v>
      </c>
      <c r="F2144" t="str">
        <f>TEXT(Table1[[#This Row],[Order Date]],"mmm")</f>
        <v>Nov</v>
      </c>
      <c r="G2144" t="str">
        <f>TEXT(Table1[[#This Row],[Order Date]],"ddd")</f>
        <v>Mon</v>
      </c>
      <c r="H2144" s="1">
        <v>43061</v>
      </c>
      <c r="I2144" t="s">
        <v>185</v>
      </c>
      <c r="J2144" t="s">
        <v>2467</v>
      </c>
      <c r="K2144" t="s">
        <v>2468</v>
      </c>
      <c r="L2144" t="s">
        <v>25</v>
      </c>
      <c r="M2144" t="s">
        <v>26</v>
      </c>
      <c r="N2144" t="s">
        <v>263</v>
      </c>
      <c r="O2144" t="s">
        <v>264</v>
      </c>
      <c r="P2144">
        <v>10035</v>
      </c>
      <c r="Q2144" t="s">
        <v>145</v>
      </c>
      <c r="R2144" t="s">
        <v>2514</v>
      </c>
      <c r="S2144" t="s">
        <v>45</v>
      </c>
      <c r="T2144" t="s">
        <v>89</v>
      </c>
      <c r="U2144" t="s">
        <v>2515</v>
      </c>
      <c r="V2144" s="3">
        <v>46.76</v>
      </c>
      <c r="W2144">
        <v>7</v>
      </c>
      <c r="X2144" s="2">
        <v>0</v>
      </c>
      <c r="Y2144" s="13">
        <v>22.444800000000001</v>
      </c>
      <c r="Z2144" s="2">
        <f>Y2144/V2144</f>
        <v>0.48000000000000004</v>
      </c>
    </row>
    <row r="2145" spans="1:26" x14ac:dyDescent="0.25">
      <c r="A2145">
        <v>4393</v>
      </c>
      <c r="B2145" t="s">
        <v>7232</v>
      </c>
      <c r="C2145" s="1">
        <v>42621</v>
      </c>
      <c r="D2145">
        <f>YEAR(C2145)</f>
        <v>2016</v>
      </c>
      <c r="E2145">
        <f>MONTH(C2145)</f>
        <v>9</v>
      </c>
      <c r="F2145" t="str">
        <f>TEXT(Table1[[#This Row],[Order Date]],"mmm")</f>
        <v>Sep</v>
      </c>
      <c r="G2145" t="str">
        <f>TEXT(Table1[[#This Row],[Order Date]],"ddd")</f>
        <v>Thu</v>
      </c>
      <c r="H2145" s="1">
        <v>42625</v>
      </c>
      <c r="I2145" t="s">
        <v>49</v>
      </c>
      <c r="J2145" t="s">
        <v>132</v>
      </c>
      <c r="K2145" t="s">
        <v>133</v>
      </c>
      <c r="L2145" t="s">
        <v>40</v>
      </c>
      <c r="M2145" t="s">
        <v>26</v>
      </c>
      <c r="N2145" t="s">
        <v>808</v>
      </c>
      <c r="O2145" t="s">
        <v>103</v>
      </c>
      <c r="P2145">
        <v>75081</v>
      </c>
      <c r="Q2145" t="s">
        <v>104</v>
      </c>
      <c r="R2145" t="s">
        <v>1542</v>
      </c>
      <c r="S2145" t="s">
        <v>45</v>
      </c>
      <c r="T2145" t="s">
        <v>67</v>
      </c>
      <c r="U2145" t="s">
        <v>1543</v>
      </c>
      <c r="V2145" s="3">
        <v>70.367999999999995</v>
      </c>
      <c r="W2145">
        <v>2</v>
      </c>
      <c r="X2145" s="2">
        <v>0.2</v>
      </c>
      <c r="Y2145" s="13">
        <v>6.1571999999999996</v>
      </c>
      <c r="Z2145" s="2">
        <f>Y2145/V2145</f>
        <v>8.7499999999999994E-2</v>
      </c>
    </row>
    <row r="2146" spans="1:26" x14ac:dyDescent="0.25">
      <c r="A2146">
        <v>4395</v>
      </c>
      <c r="B2146" t="s">
        <v>7233</v>
      </c>
      <c r="C2146" s="1">
        <v>41840</v>
      </c>
      <c r="D2146">
        <f>YEAR(C2146)</f>
        <v>2014</v>
      </c>
      <c r="E2146">
        <f>MONTH(C2146)</f>
        <v>7</v>
      </c>
      <c r="F2146" t="str">
        <f>TEXT(Table1[[#This Row],[Order Date]],"mmm")</f>
        <v>Jul</v>
      </c>
      <c r="G2146" t="str">
        <f>TEXT(Table1[[#This Row],[Order Date]],"ddd")</f>
        <v>Sun</v>
      </c>
      <c r="H2146" s="1">
        <v>41840</v>
      </c>
      <c r="I2146" t="s">
        <v>1276</v>
      </c>
      <c r="J2146" t="s">
        <v>4898</v>
      </c>
      <c r="K2146" t="s">
        <v>4899</v>
      </c>
      <c r="L2146" t="s">
        <v>25</v>
      </c>
      <c r="M2146" t="s">
        <v>26</v>
      </c>
      <c r="N2146" t="s">
        <v>311</v>
      </c>
      <c r="O2146" t="s">
        <v>491</v>
      </c>
      <c r="P2146">
        <v>45503</v>
      </c>
      <c r="Q2146" t="s">
        <v>145</v>
      </c>
      <c r="R2146" t="s">
        <v>2179</v>
      </c>
      <c r="S2146" t="s">
        <v>45</v>
      </c>
      <c r="T2146" t="s">
        <v>58</v>
      </c>
      <c r="U2146" t="s">
        <v>2180</v>
      </c>
      <c r="V2146" s="3">
        <v>25.984000000000002</v>
      </c>
      <c r="W2146">
        <v>1</v>
      </c>
      <c r="X2146" s="2">
        <v>0.2</v>
      </c>
      <c r="Y2146" s="13">
        <v>-5.1967999999999996</v>
      </c>
      <c r="Z2146" s="2">
        <f>Y2146/V2146</f>
        <v>-0.19999999999999998</v>
      </c>
    </row>
    <row r="2147" spans="1:26" x14ac:dyDescent="0.25">
      <c r="A2147">
        <v>4397</v>
      </c>
      <c r="B2147" t="s">
        <v>7234</v>
      </c>
      <c r="C2147" s="1">
        <v>42689</v>
      </c>
      <c r="D2147">
        <f>YEAR(C2147)</f>
        <v>2016</v>
      </c>
      <c r="E2147">
        <f>MONTH(C2147)</f>
        <v>11</v>
      </c>
      <c r="F2147" t="str">
        <f>TEXT(Table1[[#This Row],[Order Date]],"mmm")</f>
        <v>Nov</v>
      </c>
      <c r="G2147" t="str">
        <f>TEXT(Table1[[#This Row],[Order Date]],"ddd")</f>
        <v>Tue</v>
      </c>
      <c r="H2147" s="1">
        <v>42693</v>
      </c>
      <c r="I2147" t="s">
        <v>49</v>
      </c>
      <c r="J2147" t="s">
        <v>6446</v>
      </c>
      <c r="K2147" t="s">
        <v>6447</v>
      </c>
      <c r="L2147" t="s">
        <v>40</v>
      </c>
      <c r="M2147" t="s">
        <v>26</v>
      </c>
      <c r="N2147" t="s">
        <v>941</v>
      </c>
      <c r="O2147" t="s">
        <v>42</v>
      </c>
      <c r="P2147">
        <v>92024</v>
      </c>
      <c r="Q2147" t="s">
        <v>43</v>
      </c>
      <c r="R2147" t="s">
        <v>3610</v>
      </c>
      <c r="S2147" t="s">
        <v>70</v>
      </c>
      <c r="T2147" t="s">
        <v>71</v>
      </c>
      <c r="U2147" t="s">
        <v>3611</v>
      </c>
      <c r="V2147" s="3">
        <v>361.37599999999998</v>
      </c>
      <c r="W2147">
        <v>2</v>
      </c>
      <c r="X2147" s="2">
        <v>0.2</v>
      </c>
      <c r="Y2147" s="13">
        <v>27.103200000000001</v>
      </c>
      <c r="Z2147" s="2">
        <f>Y2147/V2147</f>
        <v>7.5000000000000011E-2</v>
      </c>
    </row>
    <row r="2148" spans="1:26" x14ac:dyDescent="0.25">
      <c r="A2148">
        <v>4398</v>
      </c>
      <c r="B2148" t="s">
        <v>7235</v>
      </c>
      <c r="C2148" s="1">
        <v>41827</v>
      </c>
      <c r="D2148">
        <f>YEAR(C2148)</f>
        <v>2014</v>
      </c>
      <c r="E2148">
        <f>MONTH(C2148)</f>
        <v>7</v>
      </c>
      <c r="F2148" t="str">
        <f>TEXT(Table1[[#This Row],[Order Date]],"mmm")</f>
        <v>Jul</v>
      </c>
      <c r="G2148" t="str">
        <f>TEXT(Table1[[#This Row],[Order Date]],"ddd")</f>
        <v>Mon</v>
      </c>
      <c r="H2148" s="1">
        <v>41831</v>
      </c>
      <c r="I2148" t="s">
        <v>49</v>
      </c>
      <c r="J2148" t="s">
        <v>2079</v>
      </c>
      <c r="K2148" t="s">
        <v>2080</v>
      </c>
      <c r="L2148" t="s">
        <v>25</v>
      </c>
      <c r="M2148" t="s">
        <v>26</v>
      </c>
      <c r="N2148" t="s">
        <v>143</v>
      </c>
      <c r="O2148" t="s">
        <v>144</v>
      </c>
      <c r="P2148">
        <v>19120</v>
      </c>
      <c r="Q2148" t="s">
        <v>145</v>
      </c>
      <c r="R2148" t="s">
        <v>3119</v>
      </c>
      <c r="S2148" t="s">
        <v>31</v>
      </c>
      <c r="T2148" t="s">
        <v>35</v>
      </c>
      <c r="U2148" t="s">
        <v>3120</v>
      </c>
      <c r="V2148" s="3">
        <v>172.18600000000001</v>
      </c>
      <c r="W2148">
        <v>2</v>
      </c>
      <c r="X2148" s="2">
        <v>0.3</v>
      </c>
      <c r="Y2148" s="13">
        <v>-46.736199999999997</v>
      </c>
      <c r="Z2148" s="2">
        <f>Y2148/V2148</f>
        <v>-0.27142857142857141</v>
      </c>
    </row>
    <row r="2149" spans="1:26" x14ac:dyDescent="0.25">
      <c r="A2149">
        <v>4400</v>
      </c>
      <c r="B2149" t="s">
        <v>7236</v>
      </c>
      <c r="C2149" s="1">
        <v>42446</v>
      </c>
      <c r="D2149">
        <f>YEAR(C2149)</f>
        <v>2016</v>
      </c>
      <c r="E2149">
        <f>MONTH(C2149)</f>
        <v>3</v>
      </c>
      <c r="F2149" t="str">
        <f>TEXT(Table1[[#This Row],[Order Date]],"mmm")</f>
        <v>Mar</v>
      </c>
      <c r="G2149" t="str">
        <f>TEXT(Table1[[#This Row],[Order Date]],"ddd")</f>
        <v>Thu</v>
      </c>
      <c r="H2149" s="1">
        <v>42446</v>
      </c>
      <c r="I2149" t="s">
        <v>1276</v>
      </c>
      <c r="J2149" t="s">
        <v>442</v>
      </c>
      <c r="K2149" t="s">
        <v>443</v>
      </c>
      <c r="L2149" t="s">
        <v>25</v>
      </c>
      <c r="M2149" t="s">
        <v>26</v>
      </c>
      <c r="N2149" t="s">
        <v>375</v>
      </c>
      <c r="O2149" t="s">
        <v>2689</v>
      </c>
      <c r="P2149">
        <v>21044</v>
      </c>
      <c r="Q2149" t="s">
        <v>145</v>
      </c>
      <c r="R2149" t="s">
        <v>3368</v>
      </c>
      <c r="S2149" t="s">
        <v>45</v>
      </c>
      <c r="T2149" t="s">
        <v>170</v>
      </c>
      <c r="U2149" t="s">
        <v>3369</v>
      </c>
      <c r="V2149" s="3">
        <v>199.9</v>
      </c>
      <c r="W2149">
        <v>5</v>
      </c>
      <c r="X2149" s="2">
        <v>0</v>
      </c>
      <c r="Y2149" s="13">
        <v>89.954999999999998</v>
      </c>
      <c r="Z2149" s="2">
        <f>Y2149/V2149</f>
        <v>0.44999999999999996</v>
      </c>
    </row>
    <row r="2150" spans="1:26" x14ac:dyDescent="0.25">
      <c r="A2150">
        <v>4403</v>
      </c>
      <c r="B2150" t="s">
        <v>7237</v>
      </c>
      <c r="C2150" s="1">
        <v>42730</v>
      </c>
      <c r="D2150">
        <f>YEAR(C2150)</f>
        <v>2016</v>
      </c>
      <c r="E2150">
        <f>MONTH(C2150)</f>
        <v>12</v>
      </c>
      <c r="F2150" t="str">
        <f>TEXT(Table1[[#This Row],[Order Date]],"mmm")</f>
        <v>Dec</v>
      </c>
      <c r="G2150" t="str">
        <f>TEXT(Table1[[#This Row],[Order Date]],"ddd")</f>
        <v>Mon</v>
      </c>
      <c r="H2150" s="1">
        <v>42731</v>
      </c>
      <c r="I2150" t="s">
        <v>185</v>
      </c>
      <c r="J2150" t="s">
        <v>976</v>
      </c>
      <c r="K2150" t="s">
        <v>977</v>
      </c>
      <c r="L2150" t="s">
        <v>25</v>
      </c>
      <c r="M2150" t="s">
        <v>26</v>
      </c>
      <c r="N2150" t="s">
        <v>1071</v>
      </c>
      <c r="O2150" t="s">
        <v>450</v>
      </c>
      <c r="P2150">
        <v>80906</v>
      </c>
      <c r="Q2150" t="s">
        <v>43</v>
      </c>
      <c r="R2150" t="s">
        <v>7238</v>
      </c>
      <c r="S2150" t="s">
        <v>45</v>
      </c>
      <c r="T2150" t="s">
        <v>67</v>
      </c>
      <c r="U2150" t="s">
        <v>7239</v>
      </c>
      <c r="V2150" s="3">
        <v>11.327999999999999</v>
      </c>
      <c r="W2150">
        <v>2</v>
      </c>
      <c r="X2150" s="2">
        <v>0.2</v>
      </c>
      <c r="Y2150" s="13">
        <v>2.5488</v>
      </c>
      <c r="Z2150" s="2">
        <f>Y2150/V2150</f>
        <v>0.22500000000000001</v>
      </c>
    </row>
    <row r="2151" spans="1:26" x14ac:dyDescent="0.25">
      <c r="A2151">
        <v>4404</v>
      </c>
      <c r="B2151" t="s">
        <v>7240</v>
      </c>
      <c r="C2151" s="1">
        <v>41884</v>
      </c>
      <c r="D2151">
        <f>YEAR(C2151)</f>
        <v>2014</v>
      </c>
      <c r="E2151">
        <f>MONTH(C2151)</f>
        <v>9</v>
      </c>
      <c r="F2151" t="str">
        <f>TEXT(Table1[[#This Row],[Order Date]],"mmm")</f>
        <v>Sep</v>
      </c>
      <c r="G2151" t="str">
        <f>TEXT(Table1[[#This Row],[Order Date]],"ddd")</f>
        <v>Tue</v>
      </c>
      <c r="H2151" s="1">
        <v>41886</v>
      </c>
      <c r="I2151" t="s">
        <v>185</v>
      </c>
      <c r="J2151" t="s">
        <v>479</v>
      </c>
      <c r="K2151" t="s">
        <v>480</v>
      </c>
      <c r="L2151" t="s">
        <v>25</v>
      </c>
      <c r="M2151" t="s">
        <v>26</v>
      </c>
      <c r="N2151" t="s">
        <v>263</v>
      </c>
      <c r="O2151" t="s">
        <v>264</v>
      </c>
      <c r="P2151">
        <v>10009</v>
      </c>
      <c r="Q2151" t="s">
        <v>145</v>
      </c>
      <c r="R2151" t="s">
        <v>7238</v>
      </c>
      <c r="S2151" t="s">
        <v>45</v>
      </c>
      <c r="T2151" t="s">
        <v>67</v>
      </c>
      <c r="U2151" t="s">
        <v>7239</v>
      </c>
      <c r="V2151" s="3">
        <v>21.24</v>
      </c>
      <c r="W2151">
        <v>3</v>
      </c>
      <c r="X2151" s="2">
        <v>0</v>
      </c>
      <c r="Y2151" s="13">
        <v>8.0711999999999993</v>
      </c>
      <c r="Z2151" s="2">
        <f>Y2151/V2151</f>
        <v>0.38</v>
      </c>
    </row>
    <row r="2152" spans="1:26" x14ac:dyDescent="0.25">
      <c r="A2152">
        <v>4405</v>
      </c>
      <c r="B2152" t="s">
        <v>7241</v>
      </c>
      <c r="C2152" s="1">
        <v>42190</v>
      </c>
      <c r="D2152">
        <f>YEAR(C2152)</f>
        <v>2015</v>
      </c>
      <c r="E2152">
        <f>MONTH(C2152)</f>
        <v>7</v>
      </c>
      <c r="F2152" t="str">
        <f>TEXT(Table1[[#This Row],[Order Date]],"mmm")</f>
        <v>Jul</v>
      </c>
      <c r="G2152" t="str">
        <f>TEXT(Table1[[#This Row],[Order Date]],"ddd")</f>
        <v>Sun</v>
      </c>
      <c r="H2152" s="1">
        <v>42195</v>
      </c>
      <c r="I2152" t="s">
        <v>49</v>
      </c>
      <c r="J2152" t="s">
        <v>5111</v>
      </c>
      <c r="K2152" t="s">
        <v>5112</v>
      </c>
      <c r="L2152" t="s">
        <v>25</v>
      </c>
      <c r="M2152" t="s">
        <v>26</v>
      </c>
      <c r="N2152" t="s">
        <v>143</v>
      </c>
      <c r="O2152" t="s">
        <v>144</v>
      </c>
      <c r="P2152">
        <v>19140</v>
      </c>
      <c r="Q2152" t="s">
        <v>145</v>
      </c>
      <c r="R2152" t="s">
        <v>734</v>
      </c>
      <c r="S2152" t="s">
        <v>70</v>
      </c>
      <c r="T2152" t="s">
        <v>158</v>
      </c>
      <c r="U2152" t="s">
        <v>735</v>
      </c>
      <c r="V2152" s="3">
        <v>34.799999999999997</v>
      </c>
      <c r="W2152">
        <v>3</v>
      </c>
      <c r="X2152" s="2">
        <v>0.2</v>
      </c>
      <c r="Y2152" s="13">
        <v>2.1749999999999998</v>
      </c>
      <c r="Z2152" s="2">
        <f>Y2152/V2152</f>
        <v>6.25E-2</v>
      </c>
    </row>
    <row r="2153" spans="1:26" x14ac:dyDescent="0.25">
      <c r="A2153">
        <v>4407</v>
      </c>
      <c r="B2153" t="s">
        <v>7242</v>
      </c>
      <c r="C2153" s="1">
        <v>42694</v>
      </c>
      <c r="D2153">
        <f>YEAR(C2153)</f>
        <v>2016</v>
      </c>
      <c r="E2153">
        <f>MONTH(C2153)</f>
        <v>11</v>
      </c>
      <c r="F2153" t="str">
        <f>TEXT(Table1[[#This Row],[Order Date]],"mmm")</f>
        <v>Nov</v>
      </c>
      <c r="G2153" t="str">
        <f>TEXT(Table1[[#This Row],[Order Date]],"ddd")</f>
        <v>Sun</v>
      </c>
      <c r="H2153" s="1">
        <v>42699</v>
      </c>
      <c r="I2153" t="s">
        <v>49</v>
      </c>
      <c r="J2153" t="s">
        <v>4497</v>
      </c>
      <c r="K2153" t="s">
        <v>4498</v>
      </c>
      <c r="L2153" t="s">
        <v>40</v>
      </c>
      <c r="M2153" t="s">
        <v>26</v>
      </c>
      <c r="N2153" t="s">
        <v>490</v>
      </c>
      <c r="O2153" t="s">
        <v>251</v>
      </c>
      <c r="P2153">
        <v>47201</v>
      </c>
      <c r="Q2153" t="s">
        <v>104</v>
      </c>
      <c r="R2153" t="s">
        <v>2694</v>
      </c>
      <c r="S2153" t="s">
        <v>45</v>
      </c>
      <c r="T2153" t="s">
        <v>89</v>
      </c>
      <c r="U2153" t="s">
        <v>2695</v>
      </c>
      <c r="V2153" s="3">
        <v>9.08</v>
      </c>
      <c r="W2153">
        <v>2</v>
      </c>
      <c r="X2153" s="2">
        <v>0</v>
      </c>
      <c r="Y2153" s="13">
        <v>4.0860000000000003</v>
      </c>
      <c r="Z2153" s="2">
        <f>Y2153/V2153</f>
        <v>0.45</v>
      </c>
    </row>
    <row r="2154" spans="1:26" x14ac:dyDescent="0.25">
      <c r="A2154">
        <v>4410</v>
      </c>
      <c r="B2154" t="s">
        <v>7243</v>
      </c>
      <c r="C2154" s="1">
        <v>41765</v>
      </c>
      <c r="D2154">
        <f>YEAR(C2154)</f>
        <v>2014</v>
      </c>
      <c r="E2154">
        <f>MONTH(C2154)</f>
        <v>5</v>
      </c>
      <c r="F2154" t="str">
        <f>TEXT(Table1[[#This Row],[Order Date]],"mmm")</f>
        <v>May</v>
      </c>
      <c r="G2154" t="str">
        <f>TEXT(Table1[[#This Row],[Order Date]],"ddd")</f>
        <v>Tue</v>
      </c>
      <c r="H2154" s="1">
        <v>41770</v>
      </c>
      <c r="I2154" t="s">
        <v>49</v>
      </c>
      <c r="J2154" t="s">
        <v>194</v>
      </c>
      <c r="K2154" t="s">
        <v>195</v>
      </c>
      <c r="L2154" t="s">
        <v>101</v>
      </c>
      <c r="M2154" t="s">
        <v>26</v>
      </c>
      <c r="N2154" t="s">
        <v>41</v>
      </c>
      <c r="O2154" t="s">
        <v>42</v>
      </c>
      <c r="P2154">
        <v>90004</v>
      </c>
      <c r="Q2154" t="s">
        <v>43</v>
      </c>
      <c r="R2154" t="s">
        <v>3293</v>
      </c>
      <c r="S2154" t="s">
        <v>45</v>
      </c>
      <c r="T2154" t="s">
        <v>46</v>
      </c>
      <c r="U2154" t="s">
        <v>3294</v>
      </c>
      <c r="V2154" s="3">
        <v>5.78</v>
      </c>
      <c r="W2154">
        <v>2</v>
      </c>
      <c r="X2154" s="2">
        <v>0</v>
      </c>
      <c r="Y2154" s="13">
        <v>2.7166000000000001</v>
      </c>
      <c r="Z2154" s="2">
        <f>Y2154/V2154</f>
        <v>0.47000000000000003</v>
      </c>
    </row>
    <row r="2155" spans="1:26" x14ac:dyDescent="0.25">
      <c r="A2155">
        <v>4415</v>
      </c>
      <c r="B2155" t="s">
        <v>7244</v>
      </c>
      <c r="C2155" s="1">
        <v>42966</v>
      </c>
      <c r="D2155">
        <f>YEAR(C2155)</f>
        <v>2017</v>
      </c>
      <c r="E2155">
        <f>MONTH(C2155)</f>
        <v>8</v>
      </c>
      <c r="F2155" t="str">
        <f>TEXT(Table1[[#This Row],[Order Date]],"mmm")</f>
        <v>Aug</v>
      </c>
      <c r="G2155" t="str">
        <f>TEXT(Table1[[#This Row],[Order Date]],"ddd")</f>
        <v>Sat</v>
      </c>
      <c r="H2155" s="1">
        <v>42970</v>
      </c>
      <c r="I2155" t="s">
        <v>49</v>
      </c>
      <c r="J2155" t="s">
        <v>697</v>
      </c>
      <c r="K2155" t="s">
        <v>698</v>
      </c>
      <c r="L2155" t="s">
        <v>40</v>
      </c>
      <c r="M2155" t="s">
        <v>26</v>
      </c>
      <c r="N2155" t="s">
        <v>1462</v>
      </c>
      <c r="O2155" t="s">
        <v>1231</v>
      </c>
      <c r="P2155">
        <v>1841</v>
      </c>
      <c r="Q2155" t="s">
        <v>145</v>
      </c>
      <c r="R2155" t="s">
        <v>2916</v>
      </c>
      <c r="S2155" t="s">
        <v>45</v>
      </c>
      <c r="T2155" t="s">
        <v>74</v>
      </c>
      <c r="U2155" t="s">
        <v>2917</v>
      </c>
      <c r="V2155" s="3">
        <v>387.99</v>
      </c>
      <c r="W2155">
        <v>1</v>
      </c>
      <c r="X2155" s="2">
        <v>0</v>
      </c>
      <c r="Y2155" s="13">
        <v>182.3553</v>
      </c>
      <c r="Z2155" s="2">
        <f>Y2155/V2155</f>
        <v>0.47</v>
      </c>
    </row>
    <row r="2156" spans="1:26" x14ac:dyDescent="0.25">
      <c r="A2156">
        <v>4416</v>
      </c>
      <c r="B2156" t="s">
        <v>7245</v>
      </c>
      <c r="C2156" s="1">
        <v>41972</v>
      </c>
      <c r="D2156">
        <f>YEAR(C2156)</f>
        <v>2014</v>
      </c>
      <c r="E2156">
        <f>MONTH(C2156)</f>
        <v>11</v>
      </c>
      <c r="F2156" t="str">
        <f>TEXT(Table1[[#This Row],[Order Date]],"mmm")</f>
        <v>Nov</v>
      </c>
      <c r="G2156" t="str">
        <f>TEXT(Table1[[#This Row],[Order Date]],"ddd")</f>
        <v>Sat</v>
      </c>
      <c r="H2156" s="1">
        <v>41979</v>
      </c>
      <c r="I2156" t="s">
        <v>49</v>
      </c>
      <c r="J2156" t="s">
        <v>981</v>
      </c>
      <c r="K2156" t="s">
        <v>982</v>
      </c>
      <c r="L2156" t="s">
        <v>25</v>
      </c>
      <c r="M2156" t="s">
        <v>26</v>
      </c>
      <c r="N2156" t="s">
        <v>126</v>
      </c>
      <c r="O2156" t="s">
        <v>42</v>
      </c>
      <c r="P2156">
        <v>94122</v>
      </c>
      <c r="Q2156" t="s">
        <v>43</v>
      </c>
      <c r="R2156" t="s">
        <v>3430</v>
      </c>
      <c r="S2156" t="s">
        <v>70</v>
      </c>
      <c r="T2156" t="s">
        <v>71</v>
      </c>
      <c r="U2156" t="s">
        <v>3431</v>
      </c>
      <c r="V2156" s="3">
        <v>575.91999999999996</v>
      </c>
      <c r="W2156">
        <v>2</v>
      </c>
      <c r="X2156" s="2">
        <v>0.2</v>
      </c>
      <c r="Y2156" s="13">
        <v>71.989999999999995</v>
      </c>
      <c r="Z2156" s="2">
        <f>Y2156/V2156</f>
        <v>0.125</v>
      </c>
    </row>
    <row r="2157" spans="1:26" x14ac:dyDescent="0.25">
      <c r="A2157">
        <v>4418</v>
      </c>
      <c r="B2157" t="s">
        <v>7246</v>
      </c>
      <c r="C2157" s="1">
        <v>42834</v>
      </c>
      <c r="D2157">
        <f>YEAR(C2157)</f>
        <v>2017</v>
      </c>
      <c r="E2157">
        <f>MONTH(C2157)</f>
        <v>4</v>
      </c>
      <c r="F2157" t="str">
        <f>TEXT(Table1[[#This Row],[Order Date]],"mmm")</f>
        <v>Apr</v>
      </c>
      <c r="G2157" t="str">
        <f>TEXT(Table1[[#This Row],[Order Date]],"ddd")</f>
        <v>Sun</v>
      </c>
      <c r="H2157" s="1">
        <v>42837</v>
      </c>
      <c r="I2157" t="s">
        <v>22</v>
      </c>
      <c r="J2157" t="s">
        <v>909</v>
      </c>
      <c r="K2157" t="s">
        <v>910</v>
      </c>
      <c r="L2157" t="s">
        <v>25</v>
      </c>
      <c r="M2157" t="s">
        <v>26</v>
      </c>
      <c r="N2157" t="s">
        <v>873</v>
      </c>
      <c r="O2157" t="s">
        <v>235</v>
      </c>
      <c r="P2157">
        <v>48205</v>
      </c>
      <c r="Q2157" t="s">
        <v>104</v>
      </c>
      <c r="R2157" t="s">
        <v>3741</v>
      </c>
      <c r="S2157" t="s">
        <v>45</v>
      </c>
      <c r="T2157" t="s">
        <v>74</v>
      </c>
      <c r="U2157" t="s">
        <v>3742</v>
      </c>
      <c r="V2157" s="3">
        <v>478.24</v>
      </c>
      <c r="W2157">
        <v>8</v>
      </c>
      <c r="X2157" s="2">
        <v>0</v>
      </c>
      <c r="Y2157" s="13">
        <v>219.99039999999999</v>
      </c>
      <c r="Z2157" s="2">
        <f>Y2157/V2157</f>
        <v>0.45999999999999996</v>
      </c>
    </row>
    <row r="2158" spans="1:26" x14ac:dyDescent="0.25">
      <c r="A2158">
        <v>4419</v>
      </c>
      <c r="B2158" t="s">
        <v>7247</v>
      </c>
      <c r="C2158" s="1">
        <v>41993</v>
      </c>
      <c r="D2158">
        <f>YEAR(C2158)</f>
        <v>2014</v>
      </c>
      <c r="E2158">
        <f>MONTH(C2158)</f>
        <v>12</v>
      </c>
      <c r="F2158" t="str">
        <f>TEXT(Table1[[#This Row],[Order Date]],"mmm")</f>
        <v>Dec</v>
      </c>
      <c r="G2158" t="str">
        <f>TEXT(Table1[[#This Row],[Order Date]],"ddd")</f>
        <v>Sat</v>
      </c>
      <c r="H2158" s="1">
        <v>42000</v>
      </c>
      <c r="I2158" t="s">
        <v>49</v>
      </c>
      <c r="J2158" t="s">
        <v>6471</v>
      </c>
      <c r="K2158" t="s">
        <v>6472</v>
      </c>
      <c r="L2158" t="s">
        <v>25</v>
      </c>
      <c r="M2158" t="s">
        <v>26</v>
      </c>
      <c r="N2158" t="s">
        <v>772</v>
      </c>
      <c r="O2158" t="s">
        <v>491</v>
      </c>
      <c r="P2158">
        <v>45011</v>
      </c>
      <c r="Q2158" t="s">
        <v>145</v>
      </c>
      <c r="R2158" t="s">
        <v>546</v>
      </c>
      <c r="S2158" t="s">
        <v>31</v>
      </c>
      <c r="T2158" t="s">
        <v>64</v>
      </c>
      <c r="U2158" t="s">
        <v>547</v>
      </c>
      <c r="V2158" s="3">
        <v>190.84800000000001</v>
      </c>
      <c r="W2158">
        <v>3</v>
      </c>
      <c r="X2158" s="2">
        <v>0.2</v>
      </c>
      <c r="Y2158" s="13">
        <v>-21.470400000000001</v>
      </c>
      <c r="Z2158" s="2">
        <f>Y2158/V2158</f>
        <v>-0.1125</v>
      </c>
    </row>
    <row r="2159" spans="1:26" x14ac:dyDescent="0.25">
      <c r="A2159">
        <v>4420</v>
      </c>
      <c r="B2159" t="s">
        <v>7248</v>
      </c>
      <c r="C2159" s="1">
        <v>41990</v>
      </c>
      <c r="D2159">
        <f>YEAR(C2159)</f>
        <v>2014</v>
      </c>
      <c r="E2159">
        <f>MONTH(C2159)</f>
        <v>12</v>
      </c>
      <c r="F2159" t="str">
        <f>TEXT(Table1[[#This Row],[Order Date]],"mmm")</f>
        <v>Dec</v>
      </c>
      <c r="G2159" t="str">
        <f>TEXT(Table1[[#This Row],[Order Date]],"ddd")</f>
        <v>Wed</v>
      </c>
      <c r="H2159" s="1">
        <v>41997</v>
      </c>
      <c r="I2159" t="s">
        <v>49</v>
      </c>
      <c r="J2159" t="s">
        <v>6134</v>
      </c>
      <c r="K2159" t="s">
        <v>6135</v>
      </c>
      <c r="L2159" t="s">
        <v>25</v>
      </c>
      <c r="M2159" t="s">
        <v>26</v>
      </c>
      <c r="N2159" t="s">
        <v>490</v>
      </c>
      <c r="O2159" t="s">
        <v>491</v>
      </c>
      <c r="P2159">
        <v>43229</v>
      </c>
      <c r="Q2159" t="s">
        <v>145</v>
      </c>
      <c r="R2159" t="s">
        <v>4697</v>
      </c>
      <c r="S2159" t="s">
        <v>45</v>
      </c>
      <c r="T2159" t="s">
        <v>74</v>
      </c>
      <c r="U2159" t="s">
        <v>4698</v>
      </c>
      <c r="V2159" s="3">
        <v>5.484</v>
      </c>
      <c r="W2159">
        <v>4</v>
      </c>
      <c r="X2159" s="2">
        <v>0.7</v>
      </c>
      <c r="Y2159" s="13">
        <v>-4.0216000000000003</v>
      </c>
      <c r="Z2159" s="2">
        <f>Y2159/V2159</f>
        <v>-0.73333333333333339</v>
      </c>
    </row>
    <row r="2160" spans="1:26" x14ac:dyDescent="0.25">
      <c r="A2160">
        <v>4421</v>
      </c>
      <c r="B2160" t="s">
        <v>7249</v>
      </c>
      <c r="C2160" s="1">
        <v>42325</v>
      </c>
      <c r="D2160">
        <f>YEAR(C2160)</f>
        <v>2015</v>
      </c>
      <c r="E2160">
        <f>MONTH(C2160)</f>
        <v>11</v>
      </c>
      <c r="F2160" t="str">
        <f>TEXT(Table1[[#This Row],[Order Date]],"mmm")</f>
        <v>Nov</v>
      </c>
      <c r="G2160" t="str">
        <f>TEXT(Table1[[#This Row],[Order Date]],"ddd")</f>
        <v>Tue</v>
      </c>
      <c r="H2160" s="1">
        <v>42329</v>
      </c>
      <c r="I2160" t="s">
        <v>22</v>
      </c>
      <c r="J2160" t="s">
        <v>2837</v>
      </c>
      <c r="K2160" t="s">
        <v>2838</v>
      </c>
      <c r="L2160" t="s">
        <v>25</v>
      </c>
      <c r="M2160" t="s">
        <v>26</v>
      </c>
      <c r="N2160" t="s">
        <v>296</v>
      </c>
      <c r="O2160" t="s">
        <v>208</v>
      </c>
      <c r="P2160">
        <v>60610</v>
      </c>
      <c r="Q2160" t="s">
        <v>104</v>
      </c>
      <c r="R2160" t="s">
        <v>2606</v>
      </c>
      <c r="S2160" t="s">
        <v>45</v>
      </c>
      <c r="T2160" t="s">
        <v>572</v>
      </c>
      <c r="U2160" t="s">
        <v>2607</v>
      </c>
      <c r="V2160" s="3">
        <v>40.92</v>
      </c>
      <c r="W2160">
        <v>5</v>
      </c>
      <c r="X2160" s="2">
        <v>0.2</v>
      </c>
      <c r="Y2160" s="13">
        <v>3.069</v>
      </c>
      <c r="Z2160" s="2">
        <f>Y2160/V2160</f>
        <v>7.4999999999999997E-2</v>
      </c>
    </row>
    <row r="2161" spans="1:26" x14ac:dyDescent="0.25">
      <c r="A2161">
        <v>4422</v>
      </c>
      <c r="B2161" t="s">
        <v>7250</v>
      </c>
      <c r="C2161" s="1">
        <v>41702</v>
      </c>
      <c r="D2161">
        <f>YEAR(C2161)</f>
        <v>2014</v>
      </c>
      <c r="E2161">
        <f>MONTH(C2161)</f>
        <v>3</v>
      </c>
      <c r="F2161" t="str">
        <f>TEXT(Table1[[#This Row],[Order Date]],"mmm")</f>
        <v>Mar</v>
      </c>
      <c r="G2161" t="str">
        <f>TEXT(Table1[[#This Row],[Order Date]],"ddd")</f>
        <v>Tue</v>
      </c>
      <c r="H2161" s="1">
        <v>41707</v>
      </c>
      <c r="I2161" t="s">
        <v>49</v>
      </c>
      <c r="J2161" t="s">
        <v>1558</v>
      </c>
      <c r="K2161" t="s">
        <v>1559</v>
      </c>
      <c r="L2161" t="s">
        <v>25</v>
      </c>
      <c r="M2161" t="s">
        <v>26</v>
      </c>
      <c r="N2161" t="s">
        <v>7251</v>
      </c>
      <c r="O2161" t="s">
        <v>53</v>
      </c>
      <c r="P2161">
        <v>33063</v>
      </c>
      <c r="Q2161" t="s">
        <v>29</v>
      </c>
      <c r="R2161" t="s">
        <v>1232</v>
      </c>
      <c r="S2161" t="s">
        <v>45</v>
      </c>
      <c r="T2161" t="s">
        <v>67</v>
      </c>
      <c r="U2161" t="s">
        <v>1233</v>
      </c>
      <c r="V2161" s="3">
        <v>15.552</v>
      </c>
      <c r="W2161">
        <v>3</v>
      </c>
      <c r="X2161" s="2">
        <v>0.2</v>
      </c>
      <c r="Y2161" s="13">
        <v>2.3328000000000002</v>
      </c>
      <c r="Z2161" s="2">
        <f>Y2161/V2161</f>
        <v>0.15000000000000002</v>
      </c>
    </row>
    <row r="2162" spans="1:26" x14ac:dyDescent="0.25">
      <c r="A2162">
        <v>4423</v>
      </c>
      <c r="B2162" t="s">
        <v>7252</v>
      </c>
      <c r="C2162" s="1">
        <v>42873</v>
      </c>
      <c r="D2162">
        <f>YEAR(C2162)</f>
        <v>2017</v>
      </c>
      <c r="E2162">
        <f>MONTH(C2162)</f>
        <v>5</v>
      </c>
      <c r="F2162" t="str">
        <f>TEXT(Table1[[#This Row],[Order Date]],"mmm")</f>
        <v>May</v>
      </c>
      <c r="G2162" t="str">
        <f>TEXT(Table1[[#This Row],[Order Date]],"ddd")</f>
        <v>Thu</v>
      </c>
      <c r="H2162" s="1">
        <v>42874</v>
      </c>
      <c r="I2162" t="s">
        <v>185</v>
      </c>
      <c r="J2162" t="s">
        <v>3497</v>
      </c>
      <c r="K2162" t="s">
        <v>3498</v>
      </c>
      <c r="L2162" t="s">
        <v>40</v>
      </c>
      <c r="M2162" t="s">
        <v>26</v>
      </c>
      <c r="N2162" t="s">
        <v>7253</v>
      </c>
      <c r="O2162" t="s">
        <v>1258</v>
      </c>
      <c r="P2162">
        <v>30328</v>
      </c>
      <c r="Q2162" t="s">
        <v>29</v>
      </c>
      <c r="R2162" t="s">
        <v>138</v>
      </c>
      <c r="S2162" t="s">
        <v>45</v>
      </c>
      <c r="T2162" t="s">
        <v>77</v>
      </c>
      <c r="U2162" t="s">
        <v>139</v>
      </c>
      <c r="V2162" s="3">
        <v>17.239999999999998</v>
      </c>
      <c r="W2162">
        <v>2</v>
      </c>
      <c r="X2162" s="2">
        <v>0</v>
      </c>
      <c r="Y2162" s="13">
        <v>4.4824000000000002</v>
      </c>
      <c r="Z2162" s="2">
        <f>Y2162/V2162</f>
        <v>0.26</v>
      </c>
    </row>
    <row r="2163" spans="1:26" x14ac:dyDescent="0.25">
      <c r="A2163">
        <v>4428</v>
      </c>
      <c r="B2163" t="s">
        <v>7254</v>
      </c>
      <c r="C2163" s="1">
        <v>43000</v>
      </c>
      <c r="D2163">
        <f>YEAR(C2163)</f>
        <v>2017</v>
      </c>
      <c r="E2163">
        <f>MONTH(C2163)</f>
        <v>9</v>
      </c>
      <c r="F2163" t="str">
        <f>TEXT(Table1[[#This Row],[Order Date]],"mmm")</f>
        <v>Sep</v>
      </c>
      <c r="G2163" t="str">
        <f>TEXT(Table1[[#This Row],[Order Date]],"ddd")</f>
        <v>Fri</v>
      </c>
      <c r="H2163" s="1">
        <v>43006</v>
      </c>
      <c r="I2163" t="s">
        <v>49</v>
      </c>
      <c r="J2163" t="s">
        <v>6264</v>
      </c>
      <c r="K2163" t="s">
        <v>6265</v>
      </c>
      <c r="L2163" t="s">
        <v>40</v>
      </c>
      <c r="M2163" t="s">
        <v>26</v>
      </c>
      <c r="N2163" t="s">
        <v>5328</v>
      </c>
      <c r="O2163" t="s">
        <v>660</v>
      </c>
      <c r="P2163">
        <v>87105</v>
      </c>
      <c r="Q2163" t="s">
        <v>43</v>
      </c>
      <c r="R2163" t="s">
        <v>795</v>
      </c>
      <c r="S2163" t="s">
        <v>45</v>
      </c>
      <c r="T2163" t="s">
        <v>89</v>
      </c>
      <c r="U2163" t="s">
        <v>796</v>
      </c>
      <c r="V2163" s="3">
        <v>27.18</v>
      </c>
      <c r="W2163">
        <v>3</v>
      </c>
      <c r="X2163" s="2">
        <v>0</v>
      </c>
      <c r="Y2163" s="13">
        <v>12.231</v>
      </c>
      <c r="Z2163" s="2">
        <f>Y2163/V2163</f>
        <v>0.45</v>
      </c>
    </row>
    <row r="2164" spans="1:26" x14ac:dyDescent="0.25">
      <c r="A2164">
        <v>4429</v>
      </c>
      <c r="B2164" t="s">
        <v>7255</v>
      </c>
      <c r="C2164" s="1">
        <v>42815</v>
      </c>
      <c r="D2164">
        <f>YEAR(C2164)</f>
        <v>2017</v>
      </c>
      <c r="E2164">
        <f>MONTH(C2164)</f>
        <v>3</v>
      </c>
      <c r="F2164" t="str">
        <f>TEXT(Table1[[#This Row],[Order Date]],"mmm")</f>
        <v>Mar</v>
      </c>
      <c r="G2164" t="str">
        <f>TEXT(Table1[[#This Row],[Order Date]],"ddd")</f>
        <v>Tue</v>
      </c>
      <c r="H2164" s="1">
        <v>42821</v>
      </c>
      <c r="I2164" t="s">
        <v>49</v>
      </c>
      <c r="J2164" t="s">
        <v>479</v>
      </c>
      <c r="K2164" t="s">
        <v>480</v>
      </c>
      <c r="L2164" t="s">
        <v>25</v>
      </c>
      <c r="M2164" t="s">
        <v>26</v>
      </c>
      <c r="N2164" t="s">
        <v>4435</v>
      </c>
      <c r="O2164" t="s">
        <v>641</v>
      </c>
      <c r="P2164">
        <v>74133</v>
      </c>
      <c r="Q2164" t="s">
        <v>104</v>
      </c>
      <c r="R2164" t="s">
        <v>6171</v>
      </c>
      <c r="S2164" t="s">
        <v>31</v>
      </c>
      <c r="T2164" t="s">
        <v>35</v>
      </c>
      <c r="U2164" t="s">
        <v>6172</v>
      </c>
      <c r="V2164" s="3">
        <v>1805.88</v>
      </c>
      <c r="W2164">
        <v>6</v>
      </c>
      <c r="X2164" s="2">
        <v>0</v>
      </c>
      <c r="Y2164" s="13">
        <v>523.70519999999999</v>
      </c>
      <c r="Z2164" s="2">
        <f>Y2164/V2164</f>
        <v>0.28999999999999998</v>
      </c>
    </row>
    <row r="2165" spans="1:26" x14ac:dyDescent="0.25">
      <c r="A2165">
        <v>4430</v>
      </c>
      <c r="B2165" t="s">
        <v>7256</v>
      </c>
      <c r="C2165" s="1">
        <v>42992</v>
      </c>
      <c r="D2165">
        <f>YEAR(C2165)</f>
        <v>2017</v>
      </c>
      <c r="E2165">
        <f>MONTH(C2165)</f>
        <v>9</v>
      </c>
      <c r="F2165" t="str">
        <f>TEXT(Table1[[#This Row],[Order Date]],"mmm")</f>
        <v>Sep</v>
      </c>
      <c r="G2165" t="str">
        <f>TEXT(Table1[[#This Row],[Order Date]],"ddd")</f>
        <v>Thu</v>
      </c>
      <c r="H2165" s="1">
        <v>42992</v>
      </c>
      <c r="I2165" t="s">
        <v>1276</v>
      </c>
      <c r="J2165" t="s">
        <v>2438</v>
      </c>
      <c r="K2165" t="s">
        <v>2439</v>
      </c>
      <c r="L2165" t="s">
        <v>25</v>
      </c>
      <c r="M2165" t="s">
        <v>26</v>
      </c>
      <c r="N2165" t="s">
        <v>5905</v>
      </c>
      <c r="O2165" t="s">
        <v>781</v>
      </c>
      <c r="P2165">
        <v>7050</v>
      </c>
      <c r="Q2165" t="s">
        <v>145</v>
      </c>
      <c r="R2165" t="s">
        <v>6607</v>
      </c>
      <c r="S2165" t="s">
        <v>45</v>
      </c>
      <c r="T2165" t="s">
        <v>67</v>
      </c>
      <c r="U2165" t="s">
        <v>6608</v>
      </c>
      <c r="V2165" s="3">
        <v>70.95</v>
      </c>
      <c r="W2165">
        <v>3</v>
      </c>
      <c r="X2165" s="2">
        <v>0</v>
      </c>
      <c r="Y2165" s="13">
        <v>18.446999999999999</v>
      </c>
      <c r="Z2165" s="2">
        <f>Y2165/V2165</f>
        <v>0.25999999999999995</v>
      </c>
    </row>
    <row r="2166" spans="1:26" x14ac:dyDescent="0.25">
      <c r="A2166">
        <v>4431</v>
      </c>
      <c r="B2166" t="s">
        <v>7257</v>
      </c>
      <c r="C2166" s="1">
        <v>42677</v>
      </c>
      <c r="D2166">
        <f>YEAR(C2166)</f>
        <v>2016</v>
      </c>
      <c r="E2166">
        <f>MONTH(C2166)</f>
        <v>11</v>
      </c>
      <c r="F2166" t="str">
        <f>TEXT(Table1[[#This Row],[Order Date]],"mmm")</f>
        <v>Nov</v>
      </c>
      <c r="G2166" t="str">
        <f>TEXT(Table1[[#This Row],[Order Date]],"ddd")</f>
        <v>Thu</v>
      </c>
      <c r="H2166" s="1">
        <v>42682</v>
      </c>
      <c r="I2166" t="s">
        <v>22</v>
      </c>
      <c r="J2166" t="s">
        <v>2250</v>
      </c>
      <c r="K2166" t="s">
        <v>2251</v>
      </c>
      <c r="L2166" t="s">
        <v>25</v>
      </c>
      <c r="M2166" t="s">
        <v>26</v>
      </c>
      <c r="N2166" t="s">
        <v>27</v>
      </c>
      <c r="O2166" t="s">
        <v>28</v>
      </c>
      <c r="P2166">
        <v>42420</v>
      </c>
      <c r="Q2166" t="s">
        <v>29</v>
      </c>
      <c r="R2166" t="s">
        <v>2534</v>
      </c>
      <c r="S2166" t="s">
        <v>45</v>
      </c>
      <c r="T2166" t="s">
        <v>266</v>
      </c>
      <c r="U2166" t="s">
        <v>2535</v>
      </c>
      <c r="V2166" s="3">
        <v>20</v>
      </c>
      <c r="W2166">
        <v>4</v>
      </c>
      <c r="X2166" s="2">
        <v>0</v>
      </c>
      <c r="Y2166" s="13">
        <v>9.6</v>
      </c>
      <c r="Z2166" s="2">
        <f>Y2166/V2166</f>
        <v>0.48</v>
      </c>
    </row>
    <row r="2167" spans="1:26" x14ac:dyDescent="0.25">
      <c r="A2167">
        <v>4436</v>
      </c>
      <c r="B2167" t="s">
        <v>7260</v>
      </c>
      <c r="C2167" s="1">
        <v>42493</v>
      </c>
      <c r="D2167">
        <f>YEAR(C2167)</f>
        <v>2016</v>
      </c>
      <c r="E2167">
        <f>MONTH(C2167)</f>
        <v>5</v>
      </c>
      <c r="F2167" t="str">
        <f>TEXT(Table1[[#This Row],[Order Date]],"mmm")</f>
        <v>May</v>
      </c>
      <c r="G2167" t="str">
        <f>TEXT(Table1[[#This Row],[Order Date]],"ddd")</f>
        <v>Tue</v>
      </c>
      <c r="H2167" s="1">
        <v>42498</v>
      </c>
      <c r="I2167" t="s">
        <v>49</v>
      </c>
      <c r="J2167" t="s">
        <v>4728</v>
      </c>
      <c r="K2167" t="s">
        <v>4729</v>
      </c>
      <c r="L2167" t="s">
        <v>25</v>
      </c>
      <c r="M2167" t="s">
        <v>26</v>
      </c>
      <c r="N2167" t="s">
        <v>296</v>
      </c>
      <c r="O2167" t="s">
        <v>208</v>
      </c>
      <c r="P2167">
        <v>60653</v>
      </c>
      <c r="Q2167" t="s">
        <v>104</v>
      </c>
      <c r="R2167" t="s">
        <v>2435</v>
      </c>
      <c r="S2167" t="s">
        <v>45</v>
      </c>
      <c r="T2167" t="s">
        <v>74</v>
      </c>
      <c r="U2167" t="s">
        <v>2436</v>
      </c>
      <c r="V2167" s="3">
        <v>2.1819999999999999</v>
      </c>
      <c r="W2167">
        <v>1</v>
      </c>
      <c r="X2167" s="2">
        <v>0.8</v>
      </c>
      <c r="Y2167" s="13">
        <v>-3.6002999999999998</v>
      </c>
      <c r="Z2167" s="2">
        <f>Y2167/V2167</f>
        <v>-1.65</v>
      </c>
    </row>
    <row r="2168" spans="1:26" x14ac:dyDescent="0.25">
      <c r="A2168">
        <v>4439</v>
      </c>
      <c r="B2168" t="s">
        <v>7263</v>
      </c>
      <c r="C2168" s="1">
        <v>42731</v>
      </c>
      <c r="D2168">
        <f>YEAR(C2168)</f>
        <v>2016</v>
      </c>
      <c r="E2168">
        <f>MONTH(C2168)</f>
        <v>12</v>
      </c>
      <c r="F2168" t="str">
        <f>TEXT(Table1[[#This Row],[Order Date]],"mmm")</f>
        <v>Dec</v>
      </c>
      <c r="G2168" t="str">
        <f>TEXT(Table1[[#This Row],[Order Date]],"ddd")</f>
        <v>Tue</v>
      </c>
      <c r="H2168" s="1">
        <v>42737</v>
      </c>
      <c r="I2168" t="s">
        <v>49</v>
      </c>
      <c r="J2168" t="s">
        <v>2940</v>
      </c>
      <c r="K2168" t="s">
        <v>2941</v>
      </c>
      <c r="L2168" t="s">
        <v>25</v>
      </c>
      <c r="M2168" t="s">
        <v>26</v>
      </c>
      <c r="N2168" t="s">
        <v>7151</v>
      </c>
      <c r="O2168" t="s">
        <v>103</v>
      </c>
      <c r="P2168">
        <v>77642</v>
      </c>
      <c r="Q2168" t="s">
        <v>104</v>
      </c>
      <c r="R2168" t="s">
        <v>4663</v>
      </c>
      <c r="S2168" t="s">
        <v>45</v>
      </c>
      <c r="T2168" t="s">
        <v>89</v>
      </c>
      <c r="U2168" t="s">
        <v>4664</v>
      </c>
      <c r="V2168" s="3">
        <v>10.368</v>
      </c>
      <c r="W2168">
        <v>2</v>
      </c>
      <c r="X2168" s="2">
        <v>0.2</v>
      </c>
      <c r="Y2168" s="13">
        <v>3.6288</v>
      </c>
      <c r="Z2168" s="2">
        <f>Y2168/V2168</f>
        <v>0.35</v>
      </c>
    </row>
    <row r="2169" spans="1:26" x14ac:dyDescent="0.25">
      <c r="A2169">
        <v>4441</v>
      </c>
      <c r="B2169" t="s">
        <v>7264</v>
      </c>
      <c r="C2169" s="1">
        <v>42573</v>
      </c>
      <c r="D2169">
        <f>YEAR(C2169)</f>
        <v>2016</v>
      </c>
      <c r="E2169">
        <f>MONTH(C2169)</f>
        <v>7</v>
      </c>
      <c r="F2169" t="str">
        <f>TEXT(Table1[[#This Row],[Order Date]],"mmm")</f>
        <v>Jul</v>
      </c>
      <c r="G2169" t="str">
        <f>TEXT(Table1[[#This Row],[Order Date]],"ddd")</f>
        <v>Fri</v>
      </c>
      <c r="H2169" s="1">
        <v>42577</v>
      </c>
      <c r="I2169" t="s">
        <v>49</v>
      </c>
      <c r="J2169" t="s">
        <v>5045</v>
      </c>
      <c r="K2169" t="s">
        <v>5046</v>
      </c>
      <c r="L2169" t="s">
        <v>25</v>
      </c>
      <c r="M2169" t="s">
        <v>26</v>
      </c>
      <c r="N2169" t="s">
        <v>234</v>
      </c>
      <c r="O2169" t="s">
        <v>235</v>
      </c>
      <c r="P2169">
        <v>48185</v>
      </c>
      <c r="Q2169" t="s">
        <v>104</v>
      </c>
      <c r="R2169" t="s">
        <v>3779</v>
      </c>
      <c r="S2169" t="s">
        <v>70</v>
      </c>
      <c r="T2169" t="s">
        <v>158</v>
      </c>
      <c r="U2169" t="s">
        <v>3780</v>
      </c>
      <c r="V2169" s="3">
        <v>109.95</v>
      </c>
      <c r="W2169">
        <v>1</v>
      </c>
      <c r="X2169" s="2">
        <v>0</v>
      </c>
      <c r="Y2169" s="13">
        <v>36.283499999999997</v>
      </c>
      <c r="Z2169" s="2">
        <f>Y2169/V2169</f>
        <v>0.32999999999999996</v>
      </c>
    </row>
    <row r="2170" spans="1:26" x14ac:dyDescent="0.25">
      <c r="A2170">
        <v>4445</v>
      </c>
      <c r="B2170" t="s">
        <v>7269</v>
      </c>
      <c r="C2170" s="1">
        <v>41959</v>
      </c>
      <c r="D2170">
        <f>YEAR(C2170)</f>
        <v>2014</v>
      </c>
      <c r="E2170">
        <f>MONTH(C2170)</f>
        <v>11</v>
      </c>
      <c r="F2170" t="str">
        <f>TEXT(Table1[[#This Row],[Order Date]],"mmm")</f>
        <v>Nov</v>
      </c>
      <c r="G2170" t="str">
        <f>TEXT(Table1[[#This Row],[Order Date]],"ddd")</f>
        <v>Sun</v>
      </c>
      <c r="H2170" s="1">
        <v>41964</v>
      </c>
      <c r="I2170" t="s">
        <v>49</v>
      </c>
      <c r="J2170" t="s">
        <v>2111</v>
      </c>
      <c r="K2170" t="s">
        <v>2112</v>
      </c>
      <c r="L2170" t="s">
        <v>101</v>
      </c>
      <c r="M2170" t="s">
        <v>26</v>
      </c>
      <c r="N2170" t="s">
        <v>531</v>
      </c>
      <c r="O2170" t="s">
        <v>251</v>
      </c>
      <c r="P2170">
        <v>47401</v>
      </c>
      <c r="Q2170" t="s">
        <v>104</v>
      </c>
      <c r="R2170" t="s">
        <v>5439</v>
      </c>
      <c r="S2170" t="s">
        <v>45</v>
      </c>
      <c r="T2170" t="s">
        <v>170</v>
      </c>
      <c r="U2170" t="s">
        <v>5440</v>
      </c>
      <c r="V2170" s="3">
        <v>78.349999999999994</v>
      </c>
      <c r="W2170">
        <v>5</v>
      </c>
      <c r="X2170" s="2">
        <v>0</v>
      </c>
      <c r="Y2170" s="13">
        <v>36.8245</v>
      </c>
      <c r="Z2170" s="2">
        <f>Y2170/V2170</f>
        <v>0.47000000000000003</v>
      </c>
    </row>
    <row r="2171" spans="1:26" x14ac:dyDescent="0.25">
      <c r="A2171">
        <v>4449</v>
      </c>
      <c r="B2171" t="s">
        <v>7270</v>
      </c>
      <c r="C2171" s="1">
        <v>42174</v>
      </c>
      <c r="D2171">
        <f>YEAR(C2171)</f>
        <v>2015</v>
      </c>
      <c r="E2171">
        <f>MONTH(C2171)</f>
        <v>6</v>
      </c>
      <c r="F2171" t="str">
        <f>TEXT(Table1[[#This Row],[Order Date]],"mmm")</f>
        <v>Jun</v>
      </c>
      <c r="G2171" t="str">
        <f>TEXT(Table1[[#This Row],[Order Date]],"ddd")</f>
        <v>Fri</v>
      </c>
      <c r="H2171" s="1">
        <v>42178</v>
      </c>
      <c r="I2171" t="s">
        <v>49</v>
      </c>
      <c r="J2171" t="s">
        <v>934</v>
      </c>
      <c r="K2171" t="s">
        <v>935</v>
      </c>
      <c r="L2171" t="s">
        <v>25</v>
      </c>
      <c r="M2171" t="s">
        <v>26</v>
      </c>
      <c r="N2171" t="s">
        <v>41</v>
      </c>
      <c r="O2171" t="s">
        <v>42</v>
      </c>
      <c r="P2171">
        <v>90032</v>
      </c>
      <c r="Q2171" t="s">
        <v>43</v>
      </c>
      <c r="R2171" t="s">
        <v>2076</v>
      </c>
      <c r="S2171" t="s">
        <v>31</v>
      </c>
      <c r="T2171" t="s">
        <v>64</v>
      </c>
      <c r="U2171" t="s">
        <v>2077</v>
      </c>
      <c r="V2171" s="3">
        <v>12.56</v>
      </c>
      <c r="W2171">
        <v>2</v>
      </c>
      <c r="X2171" s="2">
        <v>0</v>
      </c>
      <c r="Y2171" s="13">
        <v>4.0191999999999997</v>
      </c>
      <c r="Z2171" s="2">
        <f>Y2171/V2171</f>
        <v>0.31999999999999995</v>
      </c>
    </row>
    <row r="2172" spans="1:26" x14ac:dyDescent="0.25">
      <c r="A2172">
        <v>4452</v>
      </c>
      <c r="B2172" t="s">
        <v>7271</v>
      </c>
      <c r="C2172" s="1">
        <v>42555</v>
      </c>
      <c r="D2172">
        <f>YEAR(C2172)</f>
        <v>2016</v>
      </c>
      <c r="E2172">
        <f>MONTH(C2172)</f>
        <v>7</v>
      </c>
      <c r="F2172" t="str">
        <f>TEXT(Table1[[#This Row],[Order Date]],"mmm")</f>
        <v>Jul</v>
      </c>
      <c r="G2172" t="str">
        <f>TEXT(Table1[[#This Row],[Order Date]],"ddd")</f>
        <v>Mon</v>
      </c>
      <c r="H2172" s="1">
        <v>42557</v>
      </c>
      <c r="I2172" t="s">
        <v>185</v>
      </c>
      <c r="J2172" t="s">
        <v>6939</v>
      </c>
      <c r="K2172" t="s">
        <v>6940</v>
      </c>
      <c r="L2172" t="s">
        <v>25</v>
      </c>
      <c r="M2172" t="s">
        <v>26</v>
      </c>
      <c r="N2172" t="s">
        <v>126</v>
      </c>
      <c r="O2172" t="s">
        <v>42</v>
      </c>
      <c r="P2172">
        <v>94109</v>
      </c>
      <c r="Q2172" t="s">
        <v>43</v>
      </c>
      <c r="R2172" t="s">
        <v>2034</v>
      </c>
      <c r="S2172" t="s">
        <v>31</v>
      </c>
      <c r="T2172" t="s">
        <v>64</v>
      </c>
      <c r="U2172" t="s">
        <v>2035</v>
      </c>
      <c r="V2172" s="3">
        <v>25.4</v>
      </c>
      <c r="W2172">
        <v>5</v>
      </c>
      <c r="X2172" s="2">
        <v>0</v>
      </c>
      <c r="Y2172" s="13">
        <v>8.6359999999999992</v>
      </c>
      <c r="Z2172" s="2">
        <f>Y2172/V2172</f>
        <v>0.33999999999999997</v>
      </c>
    </row>
    <row r="2173" spans="1:26" x14ac:dyDescent="0.25">
      <c r="A2173">
        <v>4456</v>
      </c>
      <c r="B2173" t="s">
        <v>7272</v>
      </c>
      <c r="C2173" s="1">
        <v>42250</v>
      </c>
      <c r="D2173">
        <f>YEAR(C2173)</f>
        <v>2015</v>
      </c>
      <c r="E2173">
        <f>MONTH(C2173)</f>
        <v>9</v>
      </c>
      <c r="F2173" t="str">
        <f>TEXT(Table1[[#This Row],[Order Date]],"mmm")</f>
        <v>Sep</v>
      </c>
      <c r="G2173" t="str">
        <f>TEXT(Table1[[#This Row],[Order Date]],"ddd")</f>
        <v>Thu</v>
      </c>
      <c r="H2173" s="1">
        <v>42255</v>
      </c>
      <c r="I2173" t="s">
        <v>49</v>
      </c>
      <c r="J2173" t="s">
        <v>2898</v>
      </c>
      <c r="K2173" t="s">
        <v>2899</v>
      </c>
      <c r="L2173" t="s">
        <v>101</v>
      </c>
      <c r="M2173" t="s">
        <v>26</v>
      </c>
      <c r="N2173" t="s">
        <v>126</v>
      </c>
      <c r="O2173" t="s">
        <v>42</v>
      </c>
      <c r="P2173">
        <v>94110</v>
      </c>
      <c r="Q2173" t="s">
        <v>43</v>
      </c>
      <c r="R2173" t="s">
        <v>1527</v>
      </c>
      <c r="S2173" t="s">
        <v>31</v>
      </c>
      <c r="T2173" t="s">
        <v>35</v>
      </c>
      <c r="U2173" t="s">
        <v>1528</v>
      </c>
      <c r="V2173" s="3">
        <v>129.56800000000001</v>
      </c>
      <c r="W2173">
        <v>2</v>
      </c>
      <c r="X2173" s="2">
        <v>0.2</v>
      </c>
      <c r="Y2173" s="13">
        <v>-12.956799999999999</v>
      </c>
      <c r="Z2173" s="2">
        <f>Y2173/V2173</f>
        <v>-9.9999999999999992E-2</v>
      </c>
    </row>
    <row r="2174" spans="1:26" x14ac:dyDescent="0.25">
      <c r="A2174">
        <v>4458</v>
      </c>
      <c r="B2174" t="s">
        <v>7273</v>
      </c>
      <c r="C2174" s="1">
        <v>42954</v>
      </c>
      <c r="D2174">
        <f>YEAR(C2174)</f>
        <v>2017</v>
      </c>
      <c r="E2174">
        <f>MONTH(C2174)</f>
        <v>8</v>
      </c>
      <c r="F2174" t="str">
        <f>TEXT(Table1[[#This Row],[Order Date]],"mmm")</f>
        <v>Aug</v>
      </c>
      <c r="G2174" t="str">
        <f>TEXT(Table1[[#This Row],[Order Date]],"ddd")</f>
        <v>Mon</v>
      </c>
      <c r="H2174" s="1">
        <v>42959</v>
      </c>
      <c r="I2174" t="s">
        <v>49</v>
      </c>
      <c r="J2174" t="s">
        <v>3556</v>
      </c>
      <c r="K2174" t="s">
        <v>3557</v>
      </c>
      <c r="L2174" t="s">
        <v>25</v>
      </c>
      <c r="M2174" t="s">
        <v>26</v>
      </c>
      <c r="N2174" t="s">
        <v>622</v>
      </c>
      <c r="O2174" t="s">
        <v>42</v>
      </c>
      <c r="P2174">
        <v>95123</v>
      </c>
      <c r="Q2174" t="s">
        <v>43</v>
      </c>
      <c r="R2174" t="s">
        <v>4630</v>
      </c>
      <c r="S2174" t="s">
        <v>45</v>
      </c>
      <c r="T2174" t="s">
        <v>89</v>
      </c>
      <c r="U2174" t="s">
        <v>4631</v>
      </c>
      <c r="V2174" s="3">
        <v>244.55</v>
      </c>
      <c r="W2174">
        <v>5</v>
      </c>
      <c r="X2174" s="2">
        <v>0</v>
      </c>
      <c r="Y2174" s="13">
        <v>114.9385</v>
      </c>
      <c r="Z2174" s="2">
        <f>Y2174/V2174</f>
        <v>0.47</v>
      </c>
    </row>
    <row r="2175" spans="1:26" x14ac:dyDescent="0.25">
      <c r="A2175">
        <v>4459</v>
      </c>
      <c r="B2175" t="s">
        <v>7274</v>
      </c>
      <c r="C2175" s="1">
        <v>42807</v>
      </c>
      <c r="D2175">
        <f>YEAR(C2175)</f>
        <v>2017</v>
      </c>
      <c r="E2175">
        <f>MONTH(C2175)</f>
        <v>3</v>
      </c>
      <c r="F2175" t="str">
        <f>TEXT(Table1[[#This Row],[Order Date]],"mmm")</f>
        <v>Mar</v>
      </c>
      <c r="G2175" t="str">
        <f>TEXT(Table1[[#This Row],[Order Date]],"ddd")</f>
        <v>Mon</v>
      </c>
      <c r="H2175" s="1">
        <v>42814</v>
      </c>
      <c r="I2175" t="s">
        <v>49</v>
      </c>
      <c r="J2175" t="s">
        <v>2764</v>
      </c>
      <c r="K2175" t="s">
        <v>2765</v>
      </c>
      <c r="L2175" t="s">
        <v>25</v>
      </c>
      <c r="M2175" t="s">
        <v>26</v>
      </c>
      <c r="N2175" t="s">
        <v>800</v>
      </c>
      <c r="O2175" t="s">
        <v>450</v>
      </c>
      <c r="P2175">
        <v>80219</v>
      </c>
      <c r="Q2175" t="s">
        <v>43</v>
      </c>
      <c r="R2175" t="s">
        <v>1773</v>
      </c>
      <c r="S2175" t="s">
        <v>45</v>
      </c>
      <c r="T2175" t="s">
        <v>572</v>
      </c>
      <c r="U2175" t="s">
        <v>1774</v>
      </c>
      <c r="V2175" s="3">
        <v>1332.4960000000001</v>
      </c>
      <c r="W2175">
        <v>2</v>
      </c>
      <c r="X2175" s="2">
        <v>0.2</v>
      </c>
      <c r="Y2175" s="13">
        <v>-299.8116</v>
      </c>
      <c r="Z2175" s="2">
        <f>Y2175/V2175</f>
        <v>-0.22499999999999998</v>
      </c>
    </row>
    <row r="2176" spans="1:26" x14ac:dyDescent="0.25">
      <c r="A2176">
        <v>4460</v>
      </c>
      <c r="B2176" t="s">
        <v>7275</v>
      </c>
      <c r="C2176" s="1">
        <v>43006</v>
      </c>
      <c r="D2176">
        <f>YEAR(C2176)</f>
        <v>2017</v>
      </c>
      <c r="E2176">
        <f>MONTH(C2176)</f>
        <v>9</v>
      </c>
      <c r="F2176" t="str">
        <f>TEXT(Table1[[#This Row],[Order Date]],"mmm")</f>
        <v>Sep</v>
      </c>
      <c r="G2176" t="str">
        <f>TEXT(Table1[[#This Row],[Order Date]],"ddd")</f>
        <v>Thu</v>
      </c>
      <c r="H2176" s="1">
        <v>43009</v>
      </c>
      <c r="I2176" t="s">
        <v>185</v>
      </c>
      <c r="J2176" t="s">
        <v>2314</v>
      </c>
      <c r="K2176" t="s">
        <v>2315</v>
      </c>
      <c r="L2176" t="s">
        <v>101</v>
      </c>
      <c r="M2176" t="s">
        <v>26</v>
      </c>
      <c r="N2176" t="s">
        <v>449</v>
      </c>
      <c r="O2176" t="s">
        <v>450</v>
      </c>
      <c r="P2176">
        <v>80013</v>
      </c>
      <c r="Q2176" t="s">
        <v>43</v>
      </c>
      <c r="R2176" t="s">
        <v>1961</v>
      </c>
      <c r="S2176" t="s">
        <v>31</v>
      </c>
      <c r="T2176" t="s">
        <v>64</v>
      </c>
      <c r="U2176" t="s">
        <v>1962</v>
      </c>
      <c r="V2176" s="3">
        <v>32.776000000000003</v>
      </c>
      <c r="W2176">
        <v>1</v>
      </c>
      <c r="X2176" s="2">
        <v>0.2</v>
      </c>
      <c r="Y2176" s="13">
        <v>3.2776000000000001</v>
      </c>
      <c r="Z2176" s="2">
        <f>Y2176/V2176</f>
        <v>9.9999999999999992E-2</v>
      </c>
    </row>
    <row r="2177" spans="1:26" x14ac:dyDescent="0.25">
      <c r="A2177">
        <v>4466</v>
      </c>
      <c r="B2177" t="s">
        <v>7278</v>
      </c>
      <c r="C2177" s="1">
        <v>42223</v>
      </c>
      <c r="D2177">
        <f>YEAR(C2177)</f>
        <v>2015</v>
      </c>
      <c r="E2177">
        <f>MONTH(C2177)</f>
        <v>8</v>
      </c>
      <c r="F2177" t="str">
        <f>TEXT(Table1[[#This Row],[Order Date]],"mmm")</f>
        <v>Aug</v>
      </c>
      <c r="G2177" t="str">
        <f>TEXT(Table1[[#This Row],[Order Date]],"ddd")</f>
        <v>Fri</v>
      </c>
      <c r="H2177" s="1">
        <v>42227</v>
      </c>
      <c r="I2177" t="s">
        <v>49</v>
      </c>
      <c r="J2177" t="s">
        <v>3029</v>
      </c>
      <c r="K2177" t="s">
        <v>3030</v>
      </c>
      <c r="L2177" t="s">
        <v>40</v>
      </c>
      <c r="M2177" t="s">
        <v>26</v>
      </c>
      <c r="N2177" t="s">
        <v>7069</v>
      </c>
      <c r="O2177" t="s">
        <v>6084</v>
      </c>
      <c r="P2177">
        <v>83704</v>
      </c>
      <c r="Q2177" t="s">
        <v>43</v>
      </c>
      <c r="R2177" t="s">
        <v>3502</v>
      </c>
      <c r="S2177" t="s">
        <v>45</v>
      </c>
      <c r="T2177" t="s">
        <v>74</v>
      </c>
      <c r="U2177" t="s">
        <v>3503</v>
      </c>
      <c r="V2177" s="3">
        <v>3.3039999999999998</v>
      </c>
      <c r="W2177">
        <v>1</v>
      </c>
      <c r="X2177" s="2">
        <v>0.2</v>
      </c>
      <c r="Y2177" s="13">
        <v>1.1151</v>
      </c>
      <c r="Z2177" s="2">
        <f>Y2177/V2177</f>
        <v>0.33750000000000002</v>
      </c>
    </row>
    <row r="2178" spans="1:26" x14ac:dyDescent="0.25">
      <c r="A2178">
        <v>4467</v>
      </c>
      <c r="B2178" t="s">
        <v>7279</v>
      </c>
      <c r="C2178" s="1">
        <v>43063</v>
      </c>
      <c r="D2178">
        <f>YEAR(C2178)</f>
        <v>2017</v>
      </c>
      <c r="E2178">
        <f>MONTH(C2178)</f>
        <v>11</v>
      </c>
      <c r="F2178" t="str">
        <f>TEXT(Table1[[#This Row],[Order Date]],"mmm")</f>
        <v>Nov</v>
      </c>
      <c r="G2178" t="str">
        <f>TEXT(Table1[[#This Row],[Order Date]],"ddd")</f>
        <v>Fri</v>
      </c>
      <c r="H2178" s="1">
        <v>43070</v>
      </c>
      <c r="I2178" t="s">
        <v>49</v>
      </c>
      <c r="J2178" t="s">
        <v>4830</v>
      </c>
      <c r="K2178" t="s">
        <v>4831</v>
      </c>
      <c r="L2178" t="s">
        <v>25</v>
      </c>
      <c r="M2178" t="s">
        <v>26</v>
      </c>
      <c r="N2178" t="s">
        <v>263</v>
      </c>
      <c r="O2178" t="s">
        <v>264</v>
      </c>
      <c r="P2178">
        <v>10035</v>
      </c>
      <c r="Q2178" t="s">
        <v>145</v>
      </c>
      <c r="R2178" t="s">
        <v>3241</v>
      </c>
      <c r="S2178" t="s">
        <v>45</v>
      </c>
      <c r="T2178" t="s">
        <v>67</v>
      </c>
      <c r="U2178" t="s">
        <v>3242</v>
      </c>
      <c r="V2178" s="3">
        <v>16.38</v>
      </c>
      <c r="W2178">
        <v>9</v>
      </c>
      <c r="X2178" s="2">
        <v>0</v>
      </c>
      <c r="Y2178" s="13">
        <v>7.3710000000000004</v>
      </c>
      <c r="Z2178" s="2">
        <f>Y2178/V2178</f>
        <v>0.45000000000000007</v>
      </c>
    </row>
    <row r="2179" spans="1:26" x14ac:dyDescent="0.25">
      <c r="A2179">
        <v>4471</v>
      </c>
      <c r="B2179" t="s">
        <v>7280</v>
      </c>
      <c r="C2179" s="1">
        <v>42863</v>
      </c>
      <c r="D2179">
        <f>YEAR(C2179)</f>
        <v>2017</v>
      </c>
      <c r="E2179">
        <f>MONTH(C2179)</f>
        <v>5</v>
      </c>
      <c r="F2179" t="str">
        <f>TEXT(Table1[[#This Row],[Order Date]],"mmm")</f>
        <v>May</v>
      </c>
      <c r="G2179" t="str">
        <f>TEXT(Table1[[#This Row],[Order Date]],"ddd")</f>
        <v>Mon</v>
      </c>
      <c r="H2179" s="1">
        <v>42867</v>
      </c>
      <c r="I2179" t="s">
        <v>49</v>
      </c>
      <c r="J2179" t="s">
        <v>1169</v>
      </c>
      <c r="K2179" t="s">
        <v>1170</v>
      </c>
      <c r="L2179" t="s">
        <v>40</v>
      </c>
      <c r="M2179" t="s">
        <v>26</v>
      </c>
      <c r="N2179" t="s">
        <v>143</v>
      </c>
      <c r="O2179" t="s">
        <v>144</v>
      </c>
      <c r="P2179">
        <v>19140</v>
      </c>
      <c r="Q2179" t="s">
        <v>145</v>
      </c>
      <c r="R2179" t="s">
        <v>6405</v>
      </c>
      <c r="S2179" t="s">
        <v>31</v>
      </c>
      <c r="T2179" t="s">
        <v>35</v>
      </c>
      <c r="U2179" t="s">
        <v>6406</v>
      </c>
      <c r="V2179" s="3">
        <v>128.05799999999999</v>
      </c>
      <c r="W2179">
        <v>3</v>
      </c>
      <c r="X2179" s="2">
        <v>0.3</v>
      </c>
      <c r="Y2179" s="13">
        <v>-23.7822</v>
      </c>
      <c r="Z2179" s="2">
        <f>Y2179/V2179</f>
        <v>-0.18571428571428572</v>
      </c>
    </row>
    <row r="2180" spans="1:26" x14ac:dyDescent="0.25">
      <c r="A2180">
        <v>4472</v>
      </c>
      <c r="B2180" t="s">
        <v>7281</v>
      </c>
      <c r="C2180" s="1">
        <v>43007</v>
      </c>
      <c r="D2180">
        <f>YEAR(C2180)</f>
        <v>2017</v>
      </c>
      <c r="E2180">
        <f>MONTH(C2180)</f>
        <v>9</v>
      </c>
      <c r="F2180" t="str">
        <f>TEXT(Table1[[#This Row],[Order Date]],"mmm")</f>
        <v>Sep</v>
      </c>
      <c r="G2180" t="str">
        <f>TEXT(Table1[[#This Row],[Order Date]],"ddd")</f>
        <v>Fri</v>
      </c>
      <c r="H2180" s="1">
        <v>43007</v>
      </c>
      <c r="I2180" t="s">
        <v>1276</v>
      </c>
      <c r="J2180" t="s">
        <v>598</v>
      </c>
      <c r="K2180" t="s">
        <v>599</v>
      </c>
      <c r="L2180" t="s">
        <v>101</v>
      </c>
      <c r="M2180" t="s">
        <v>26</v>
      </c>
      <c r="N2180" t="s">
        <v>7282</v>
      </c>
      <c r="O2180" t="s">
        <v>491</v>
      </c>
      <c r="P2180">
        <v>44060</v>
      </c>
      <c r="Q2180" t="s">
        <v>145</v>
      </c>
      <c r="R2180" t="s">
        <v>4715</v>
      </c>
      <c r="S2180" t="s">
        <v>31</v>
      </c>
      <c r="T2180" t="s">
        <v>35</v>
      </c>
      <c r="U2180" t="s">
        <v>4716</v>
      </c>
      <c r="V2180" s="3">
        <v>63.686</v>
      </c>
      <c r="W2180">
        <v>1</v>
      </c>
      <c r="X2180" s="2">
        <v>0.3</v>
      </c>
      <c r="Y2180" s="13">
        <v>-15.4666</v>
      </c>
      <c r="Z2180" s="2">
        <f>Y2180/V2180</f>
        <v>-0.24285714285714285</v>
      </c>
    </row>
    <row r="2181" spans="1:26" x14ac:dyDescent="0.25">
      <c r="A2181">
        <v>4478</v>
      </c>
      <c r="B2181" t="s">
        <v>7285</v>
      </c>
      <c r="C2181" s="1">
        <v>43030</v>
      </c>
      <c r="D2181">
        <f>YEAR(C2181)</f>
        <v>2017</v>
      </c>
      <c r="E2181">
        <f>MONTH(C2181)</f>
        <v>10</v>
      </c>
      <c r="F2181" t="str">
        <f>TEXT(Table1[[#This Row],[Order Date]],"mmm")</f>
        <v>Oct</v>
      </c>
      <c r="G2181" t="str">
        <f>TEXT(Table1[[#This Row],[Order Date]],"ddd")</f>
        <v>Sun</v>
      </c>
      <c r="H2181" s="1">
        <v>43030</v>
      </c>
      <c r="I2181" t="s">
        <v>1276</v>
      </c>
      <c r="J2181" t="s">
        <v>3080</v>
      </c>
      <c r="K2181" t="s">
        <v>3081</v>
      </c>
      <c r="L2181" t="s">
        <v>25</v>
      </c>
      <c r="M2181" t="s">
        <v>26</v>
      </c>
      <c r="N2181" t="s">
        <v>7286</v>
      </c>
      <c r="O2181" t="s">
        <v>641</v>
      </c>
      <c r="P2181">
        <v>73505</v>
      </c>
      <c r="Q2181" t="s">
        <v>104</v>
      </c>
      <c r="R2181" t="s">
        <v>7287</v>
      </c>
      <c r="S2181" t="s">
        <v>45</v>
      </c>
      <c r="T2181" t="s">
        <v>58</v>
      </c>
      <c r="U2181" t="s">
        <v>7288</v>
      </c>
      <c r="V2181" s="3">
        <v>333.09</v>
      </c>
      <c r="W2181">
        <v>3</v>
      </c>
      <c r="X2181" s="2">
        <v>0</v>
      </c>
      <c r="Y2181" s="13">
        <v>23.316299999999998</v>
      </c>
      <c r="Z2181" s="2">
        <f>Y2181/V2181</f>
        <v>7.0000000000000007E-2</v>
      </c>
    </row>
    <row r="2182" spans="1:26" x14ac:dyDescent="0.25">
      <c r="A2182">
        <v>4480</v>
      </c>
      <c r="B2182" t="s">
        <v>7289</v>
      </c>
      <c r="C2182" s="1">
        <v>41722</v>
      </c>
      <c r="D2182">
        <f>YEAR(C2182)</f>
        <v>2014</v>
      </c>
      <c r="E2182">
        <f>MONTH(C2182)</f>
        <v>3</v>
      </c>
      <c r="F2182" t="str">
        <f>TEXT(Table1[[#This Row],[Order Date]],"mmm")</f>
        <v>Mar</v>
      </c>
      <c r="G2182" t="str">
        <f>TEXT(Table1[[#This Row],[Order Date]],"ddd")</f>
        <v>Mon</v>
      </c>
      <c r="H2182" s="1">
        <v>41726</v>
      </c>
      <c r="I2182" t="s">
        <v>49</v>
      </c>
      <c r="J2182" t="s">
        <v>2467</v>
      </c>
      <c r="K2182" t="s">
        <v>2468</v>
      </c>
      <c r="L2182" t="s">
        <v>25</v>
      </c>
      <c r="M2182" t="s">
        <v>26</v>
      </c>
      <c r="N2182" t="s">
        <v>263</v>
      </c>
      <c r="O2182" t="s">
        <v>264</v>
      </c>
      <c r="P2182">
        <v>10024</v>
      </c>
      <c r="Q2182" t="s">
        <v>145</v>
      </c>
      <c r="R2182" t="s">
        <v>7290</v>
      </c>
      <c r="S2182" t="s">
        <v>45</v>
      </c>
      <c r="T2182" t="s">
        <v>89</v>
      </c>
      <c r="U2182" t="s">
        <v>7291</v>
      </c>
      <c r="V2182" s="3">
        <v>24.9</v>
      </c>
      <c r="W2182">
        <v>5</v>
      </c>
      <c r="X2182" s="2">
        <v>0</v>
      </c>
      <c r="Y2182" s="13">
        <v>11.702999999999999</v>
      </c>
      <c r="Z2182" s="2">
        <f>Y2182/V2182</f>
        <v>0.47000000000000003</v>
      </c>
    </row>
    <row r="2183" spans="1:26" x14ac:dyDescent="0.25">
      <c r="A2183">
        <v>4481</v>
      </c>
      <c r="B2183" t="s">
        <v>7292</v>
      </c>
      <c r="C2183" s="1">
        <v>42677</v>
      </c>
      <c r="D2183">
        <f>YEAR(C2183)</f>
        <v>2016</v>
      </c>
      <c r="E2183">
        <f>MONTH(C2183)</f>
        <v>11</v>
      </c>
      <c r="F2183" t="str">
        <f>TEXT(Table1[[#This Row],[Order Date]],"mmm")</f>
        <v>Nov</v>
      </c>
      <c r="G2183" t="str">
        <f>TEXT(Table1[[#This Row],[Order Date]],"ddd")</f>
        <v>Thu</v>
      </c>
      <c r="H2183" s="1">
        <v>42682</v>
      </c>
      <c r="I2183" t="s">
        <v>49</v>
      </c>
      <c r="J2183" t="s">
        <v>1628</v>
      </c>
      <c r="K2183" t="s">
        <v>1629</v>
      </c>
      <c r="L2183" t="s">
        <v>25</v>
      </c>
      <c r="M2183" t="s">
        <v>26</v>
      </c>
      <c r="N2183" t="s">
        <v>41</v>
      </c>
      <c r="O2183" t="s">
        <v>42</v>
      </c>
      <c r="P2183">
        <v>90049</v>
      </c>
      <c r="Q2183" t="s">
        <v>43</v>
      </c>
      <c r="R2183" t="s">
        <v>3220</v>
      </c>
      <c r="S2183" t="s">
        <v>45</v>
      </c>
      <c r="T2183" t="s">
        <v>266</v>
      </c>
      <c r="U2183" t="s">
        <v>3221</v>
      </c>
      <c r="V2183" s="3">
        <v>15.26</v>
      </c>
      <c r="W2183">
        <v>7</v>
      </c>
      <c r="X2183" s="2">
        <v>0</v>
      </c>
      <c r="Y2183" s="13">
        <v>5.0358000000000001</v>
      </c>
      <c r="Z2183" s="2">
        <f>Y2183/V2183</f>
        <v>0.33</v>
      </c>
    </row>
    <row r="2184" spans="1:26" x14ac:dyDescent="0.25">
      <c r="A2184">
        <v>4488</v>
      </c>
      <c r="B2184" t="s">
        <v>7293</v>
      </c>
      <c r="C2184" s="1">
        <v>42252</v>
      </c>
      <c r="D2184">
        <f>YEAR(C2184)</f>
        <v>2015</v>
      </c>
      <c r="E2184">
        <f>MONTH(C2184)</f>
        <v>9</v>
      </c>
      <c r="F2184" t="str">
        <f>TEXT(Table1[[#This Row],[Order Date]],"mmm")</f>
        <v>Sep</v>
      </c>
      <c r="G2184" t="str">
        <f>TEXT(Table1[[#This Row],[Order Date]],"ddd")</f>
        <v>Sat</v>
      </c>
      <c r="H2184" s="1">
        <v>42258</v>
      </c>
      <c r="I2184" t="s">
        <v>49</v>
      </c>
      <c r="J2184" t="s">
        <v>3299</v>
      </c>
      <c r="K2184" t="s">
        <v>3300</v>
      </c>
      <c r="L2184" t="s">
        <v>101</v>
      </c>
      <c r="M2184" t="s">
        <v>26</v>
      </c>
      <c r="N2184" t="s">
        <v>181</v>
      </c>
      <c r="O2184" t="s">
        <v>103</v>
      </c>
      <c r="P2184">
        <v>77036</v>
      </c>
      <c r="Q2184" t="s">
        <v>104</v>
      </c>
      <c r="R2184" t="s">
        <v>6358</v>
      </c>
      <c r="S2184" t="s">
        <v>45</v>
      </c>
      <c r="T2184" t="s">
        <v>74</v>
      </c>
      <c r="U2184" t="s">
        <v>6359</v>
      </c>
      <c r="V2184" s="3">
        <v>16.27</v>
      </c>
      <c r="W2184">
        <v>5</v>
      </c>
      <c r="X2184" s="2">
        <v>0.8</v>
      </c>
      <c r="Y2184" s="13">
        <v>-25.218499999999999</v>
      </c>
      <c r="Z2184" s="2">
        <f>Y2184/V2184</f>
        <v>-1.55</v>
      </c>
    </row>
    <row r="2185" spans="1:26" x14ac:dyDescent="0.25">
      <c r="A2185">
        <v>4491</v>
      </c>
      <c r="B2185" t="s">
        <v>7294</v>
      </c>
      <c r="C2185" s="1">
        <v>42961</v>
      </c>
      <c r="D2185">
        <f>YEAR(C2185)</f>
        <v>2017</v>
      </c>
      <c r="E2185">
        <f>MONTH(C2185)</f>
        <v>8</v>
      </c>
      <c r="F2185" t="str">
        <f>TEXT(Table1[[#This Row],[Order Date]],"mmm")</f>
        <v>Aug</v>
      </c>
      <c r="G2185" t="str">
        <f>TEXT(Table1[[#This Row],[Order Date]],"ddd")</f>
        <v>Mon</v>
      </c>
      <c r="H2185" s="1">
        <v>42968</v>
      </c>
      <c r="I2185" t="s">
        <v>49</v>
      </c>
      <c r="J2185" t="s">
        <v>458</v>
      </c>
      <c r="K2185" t="s">
        <v>459</v>
      </c>
      <c r="L2185" t="s">
        <v>25</v>
      </c>
      <c r="M2185" t="s">
        <v>26</v>
      </c>
      <c r="N2185" t="s">
        <v>41</v>
      </c>
      <c r="O2185" t="s">
        <v>42</v>
      </c>
      <c r="P2185">
        <v>90032</v>
      </c>
      <c r="Q2185" t="s">
        <v>43</v>
      </c>
      <c r="R2185" t="s">
        <v>2363</v>
      </c>
      <c r="S2185" t="s">
        <v>31</v>
      </c>
      <c r="T2185" t="s">
        <v>55</v>
      </c>
      <c r="U2185" t="s">
        <v>2364</v>
      </c>
      <c r="V2185" s="3">
        <v>418.29599999999999</v>
      </c>
      <c r="W2185">
        <v>3</v>
      </c>
      <c r="X2185" s="2">
        <v>0.2</v>
      </c>
      <c r="Y2185" s="13">
        <v>5.2286999999999999</v>
      </c>
      <c r="Z2185" s="2">
        <f>Y2185/V2185</f>
        <v>1.2500000000000001E-2</v>
      </c>
    </row>
    <row r="2186" spans="1:26" x14ac:dyDescent="0.25">
      <c r="A2186">
        <v>4492</v>
      </c>
      <c r="B2186" t="s">
        <v>7295</v>
      </c>
      <c r="C2186" s="1">
        <v>41974</v>
      </c>
      <c r="D2186">
        <f>YEAR(C2186)</f>
        <v>2014</v>
      </c>
      <c r="E2186">
        <f>MONTH(C2186)</f>
        <v>12</v>
      </c>
      <c r="F2186" t="str">
        <f>TEXT(Table1[[#This Row],[Order Date]],"mmm")</f>
        <v>Dec</v>
      </c>
      <c r="G2186" t="str">
        <f>TEXT(Table1[[#This Row],[Order Date]],"ddd")</f>
        <v>Mon</v>
      </c>
      <c r="H2186" s="1">
        <v>41976</v>
      </c>
      <c r="I2186" t="s">
        <v>22</v>
      </c>
      <c r="J2186" t="s">
        <v>2448</v>
      </c>
      <c r="K2186" t="s">
        <v>2449</v>
      </c>
      <c r="L2186" t="s">
        <v>25</v>
      </c>
      <c r="M2186" t="s">
        <v>26</v>
      </c>
      <c r="N2186" t="s">
        <v>490</v>
      </c>
      <c r="O2186" t="s">
        <v>491</v>
      </c>
      <c r="P2186">
        <v>43229</v>
      </c>
      <c r="Q2186" t="s">
        <v>145</v>
      </c>
      <c r="R2186" t="s">
        <v>6655</v>
      </c>
      <c r="S2186" t="s">
        <v>70</v>
      </c>
      <c r="T2186" t="s">
        <v>1202</v>
      </c>
      <c r="U2186" t="s">
        <v>6656</v>
      </c>
      <c r="V2186" s="3">
        <v>659.98800000000006</v>
      </c>
      <c r="W2186">
        <v>2</v>
      </c>
      <c r="X2186" s="2">
        <v>0.4</v>
      </c>
      <c r="Y2186" s="13">
        <v>109.998</v>
      </c>
      <c r="Z2186" s="2">
        <f>Y2186/V2186</f>
        <v>0.16666666666666666</v>
      </c>
    </row>
    <row r="2187" spans="1:26" x14ac:dyDescent="0.25">
      <c r="A2187">
        <v>4496</v>
      </c>
      <c r="B2187" t="s">
        <v>7296</v>
      </c>
      <c r="C2187" s="1">
        <v>42904</v>
      </c>
      <c r="D2187">
        <f>YEAR(C2187)</f>
        <v>2017</v>
      </c>
      <c r="E2187">
        <f>MONTH(C2187)</f>
        <v>6</v>
      </c>
      <c r="F2187" t="str">
        <f>TEXT(Table1[[#This Row],[Order Date]],"mmm")</f>
        <v>Jun</v>
      </c>
      <c r="G2187" t="str">
        <f>TEXT(Table1[[#This Row],[Order Date]],"ddd")</f>
        <v>Sun</v>
      </c>
      <c r="H2187" s="1">
        <v>42909</v>
      </c>
      <c r="I2187" t="s">
        <v>49</v>
      </c>
      <c r="J2187" t="s">
        <v>959</v>
      </c>
      <c r="K2187" t="s">
        <v>960</v>
      </c>
      <c r="L2187" t="s">
        <v>25</v>
      </c>
      <c r="M2187" t="s">
        <v>26</v>
      </c>
      <c r="N2187" t="s">
        <v>41</v>
      </c>
      <c r="O2187" t="s">
        <v>42</v>
      </c>
      <c r="P2187">
        <v>90032</v>
      </c>
      <c r="Q2187" t="s">
        <v>43</v>
      </c>
      <c r="R2187" t="s">
        <v>2195</v>
      </c>
      <c r="S2187" t="s">
        <v>31</v>
      </c>
      <c r="T2187" t="s">
        <v>32</v>
      </c>
      <c r="U2187" t="s">
        <v>2196</v>
      </c>
      <c r="V2187" s="3">
        <v>917.92349999999999</v>
      </c>
      <c r="W2187">
        <v>9</v>
      </c>
      <c r="X2187" s="2">
        <v>0.15</v>
      </c>
      <c r="Y2187" s="13">
        <v>75.593699999999998</v>
      </c>
      <c r="Z2187" s="2">
        <f>Y2187/V2187</f>
        <v>8.2352941176470587E-2</v>
      </c>
    </row>
    <row r="2188" spans="1:26" x14ac:dyDescent="0.25">
      <c r="A2188">
        <v>4498</v>
      </c>
      <c r="B2188" t="s">
        <v>7297</v>
      </c>
      <c r="C2188" s="1">
        <v>43071</v>
      </c>
      <c r="D2188">
        <f>YEAR(C2188)</f>
        <v>2017</v>
      </c>
      <c r="E2188">
        <f>MONTH(C2188)</f>
        <v>12</v>
      </c>
      <c r="F2188" t="str">
        <f>TEXT(Table1[[#This Row],[Order Date]],"mmm")</f>
        <v>Dec</v>
      </c>
      <c r="G2188" t="str">
        <f>TEXT(Table1[[#This Row],[Order Date]],"ddd")</f>
        <v>Sat</v>
      </c>
      <c r="H2188" s="1">
        <v>43078</v>
      </c>
      <c r="I2188" t="s">
        <v>49</v>
      </c>
      <c r="J2188" t="s">
        <v>4511</v>
      </c>
      <c r="K2188" t="s">
        <v>4512</v>
      </c>
      <c r="L2188" t="s">
        <v>25</v>
      </c>
      <c r="M2188" t="s">
        <v>26</v>
      </c>
      <c r="N2188" t="s">
        <v>143</v>
      </c>
      <c r="O2188" t="s">
        <v>144</v>
      </c>
      <c r="P2188">
        <v>19140</v>
      </c>
      <c r="Q2188" t="s">
        <v>145</v>
      </c>
      <c r="R2188" t="s">
        <v>509</v>
      </c>
      <c r="S2188" t="s">
        <v>45</v>
      </c>
      <c r="T2188" t="s">
        <v>74</v>
      </c>
      <c r="U2188" t="s">
        <v>510</v>
      </c>
      <c r="V2188" s="3">
        <v>631.17600000000004</v>
      </c>
      <c r="W2188">
        <v>4</v>
      </c>
      <c r="X2188" s="2">
        <v>0.7</v>
      </c>
      <c r="Y2188" s="13">
        <v>-462.86239999999998</v>
      </c>
      <c r="Z2188" s="2">
        <f>Y2188/V2188</f>
        <v>-0.73333333333333328</v>
      </c>
    </row>
    <row r="2189" spans="1:26" x14ac:dyDescent="0.25">
      <c r="A2189">
        <v>4499</v>
      </c>
      <c r="B2189" t="s">
        <v>7298</v>
      </c>
      <c r="C2189" s="1">
        <v>41964</v>
      </c>
      <c r="D2189">
        <f>YEAR(C2189)</f>
        <v>2014</v>
      </c>
      <c r="E2189">
        <f>MONTH(C2189)</f>
        <v>11</v>
      </c>
      <c r="F2189" t="str">
        <f>TEXT(Table1[[#This Row],[Order Date]],"mmm")</f>
        <v>Nov</v>
      </c>
      <c r="G2189" t="str">
        <f>TEXT(Table1[[#This Row],[Order Date]],"ddd")</f>
        <v>Fri</v>
      </c>
      <c r="H2189" s="1">
        <v>41969</v>
      </c>
      <c r="I2189" t="s">
        <v>49</v>
      </c>
      <c r="J2189" t="s">
        <v>7299</v>
      </c>
      <c r="K2189" t="s">
        <v>7300</v>
      </c>
      <c r="L2189" t="s">
        <v>40</v>
      </c>
      <c r="M2189" t="s">
        <v>26</v>
      </c>
      <c r="N2189" t="s">
        <v>126</v>
      </c>
      <c r="O2189" t="s">
        <v>42</v>
      </c>
      <c r="P2189">
        <v>94110</v>
      </c>
      <c r="Q2189" t="s">
        <v>43</v>
      </c>
      <c r="R2189" t="s">
        <v>4544</v>
      </c>
      <c r="S2189" t="s">
        <v>45</v>
      </c>
      <c r="T2189" t="s">
        <v>89</v>
      </c>
      <c r="U2189" t="s">
        <v>4545</v>
      </c>
      <c r="V2189" s="3">
        <v>12.96</v>
      </c>
      <c r="W2189">
        <v>2</v>
      </c>
      <c r="X2189" s="2">
        <v>0</v>
      </c>
      <c r="Y2189" s="13">
        <v>6.2207999999999997</v>
      </c>
      <c r="Z2189" s="2">
        <f>Y2189/V2189</f>
        <v>0.47999999999999993</v>
      </c>
    </row>
    <row r="2190" spans="1:26" x14ac:dyDescent="0.25">
      <c r="A2190">
        <v>4500</v>
      </c>
      <c r="B2190" t="s">
        <v>7301</v>
      </c>
      <c r="C2190" s="1">
        <v>42470</v>
      </c>
      <c r="D2190">
        <f>YEAR(C2190)</f>
        <v>2016</v>
      </c>
      <c r="E2190">
        <f>MONTH(C2190)</f>
        <v>4</v>
      </c>
      <c r="F2190" t="str">
        <f>TEXT(Table1[[#This Row],[Order Date]],"mmm")</f>
        <v>Apr</v>
      </c>
      <c r="G2190" t="str">
        <f>TEXT(Table1[[#This Row],[Order Date]],"ddd")</f>
        <v>Sun</v>
      </c>
      <c r="H2190" s="1">
        <v>42476</v>
      </c>
      <c r="I2190" t="s">
        <v>49</v>
      </c>
      <c r="J2190" t="s">
        <v>4318</v>
      </c>
      <c r="K2190" t="s">
        <v>4319</v>
      </c>
      <c r="L2190" t="s">
        <v>40</v>
      </c>
      <c r="M2190" t="s">
        <v>26</v>
      </c>
      <c r="N2190" t="s">
        <v>5796</v>
      </c>
      <c r="O2190" t="s">
        <v>42</v>
      </c>
      <c r="P2190">
        <v>93309</v>
      </c>
      <c r="Q2190" t="s">
        <v>43</v>
      </c>
      <c r="R2190" t="s">
        <v>5130</v>
      </c>
      <c r="S2190" t="s">
        <v>45</v>
      </c>
      <c r="T2190" t="s">
        <v>89</v>
      </c>
      <c r="U2190" t="s">
        <v>5131</v>
      </c>
      <c r="V2190" s="3">
        <v>12.96</v>
      </c>
      <c r="W2190">
        <v>2</v>
      </c>
      <c r="X2190" s="2">
        <v>0</v>
      </c>
      <c r="Y2190" s="13">
        <v>6.2207999999999997</v>
      </c>
      <c r="Z2190" s="2">
        <f>Y2190/V2190</f>
        <v>0.47999999999999993</v>
      </c>
    </row>
    <row r="2191" spans="1:26" x14ac:dyDescent="0.25">
      <c r="A2191">
        <v>4502</v>
      </c>
      <c r="B2191" t="s">
        <v>7302</v>
      </c>
      <c r="C2191" s="1">
        <v>41820</v>
      </c>
      <c r="D2191">
        <f>YEAR(C2191)</f>
        <v>2014</v>
      </c>
      <c r="E2191">
        <f>MONTH(C2191)</f>
        <v>6</v>
      </c>
      <c r="F2191" t="str">
        <f>TEXT(Table1[[#This Row],[Order Date]],"mmm")</f>
        <v>Jun</v>
      </c>
      <c r="G2191" t="str">
        <f>TEXT(Table1[[#This Row],[Order Date]],"ddd")</f>
        <v>Mon</v>
      </c>
      <c r="H2191" s="1">
        <v>41824</v>
      </c>
      <c r="I2191" t="s">
        <v>49</v>
      </c>
      <c r="J2191" t="s">
        <v>835</v>
      </c>
      <c r="K2191" t="s">
        <v>836</v>
      </c>
      <c r="L2191" t="s">
        <v>40</v>
      </c>
      <c r="M2191" t="s">
        <v>26</v>
      </c>
      <c r="N2191" t="s">
        <v>181</v>
      </c>
      <c r="O2191" t="s">
        <v>103</v>
      </c>
      <c r="P2191">
        <v>77095</v>
      </c>
      <c r="Q2191" t="s">
        <v>104</v>
      </c>
      <c r="R2191" t="s">
        <v>1946</v>
      </c>
      <c r="S2191" t="s">
        <v>45</v>
      </c>
      <c r="T2191" t="s">
        <v>89</v>
      </c>
      <c r="U2191" t="s">
        <v>1947</v>
      </c>
      <c r="V2191" s="3">
        <v>25.92</v>
      </c>
      <c r="W2191">
        <v>5</v>
      </c>
      <c r="X2191" s="2">
        <v>0.2</v>
      </c>
      <c r="Y2191" s="13">
        <v>9.0719999999999992</v>
      </c>
      <c r="Z2191" s="2">
        <f>Y2191/V2191</f>
        <v>0.34999999999999992</v>
      </c>
    </row>
    <row r="2192" spans="1:26" x14ac:dyDescent="0.25">
      <c r="A2192">
        <v>4504</v>
      </c>
      <c r="B2192" t="s">
        <v>7303</v>
      </c>
      <c r="C2192" s="1">
        <v>41997</v>
      </c>
      <c r="D2192">
        <f>YEAR(C2192)</f>
        <v>2014</v>
      </c>
      <c r="E2192">
        <f>MONTH(C2192)</f>
        <v>12</v>
      </c>
      <c r="F2192" t="str">
        <f>TEXT(Table1[[#This Row],[Order Date]],"mmm")</f>
        <v>Dec</v>
      </c>
      <c r="G2192" t="str">
        <f>TEXT(Table1[[#This Row],[Order Date]],"ddd")</f>
        <v>Wed</v>
      </c>
      <c r="H2192" s="1">
        <v>42002</v>
      </c>
      <c r="I2192" t="s">
        <v>49</v>
      </c>
      <c r="J2192" t="s">
        <v>3353</v>
      </c>
      <c r="K2192" t="s">
        <v>3354</v>
      </c>
      <c r="L2192" t="s">
        <v>101</v>
      </c>
      <c r="M2192" t="s">
        <v>26</v>
      </c>
      <c r="N2192" t="s">
        <v>41</v>
      </c>
      <c r="O2192" t="s">
        <v>42</v>
      </c>
      <c r="P2192">
        <v>90045</v>
      </c>
      <c r="Q2192" t="s">
        <v>43</v>
      </c>
      <c r="R2192" t="s">
        <v>7304</v>
      </c>
      <c r="S2192" t="s">
        <v>70</v>
      </c>
      <c r="T2192" t="s">
        <v>71</v>
      </c>
      <c r="U2192" t="s">
        <v>7305</v>
      </c>
      <c r="V2192" s="3">
        <v>173.65600000000001</v>
      </c>
      <c r="W2192">
        <v>7</v>
      </c>
      <c r="X2192" s="2">
        <v>0.2</v>
      </c>
      <c r="Y2192" s="13">
        <v>17.365600000000001</v>
      </c>
      <c r="Z2192" s="2">
        <f>Y2192/V2192</f>
        <v>0.1</v>
      </c>
    </row>
    <row r="2193" spans="1:26" x14ac:dyDescent="0.25">
      <c r="A2193">
        <v>4510</v>
      </c>
      <c r="B2193" t="s">
        <v>7306</v>
      </c>
      <c r="C2193" s="1">
        <v>42878</v>
      </c>
      <c r="D2193">
        <f>YEAR(C2193)</f>
        <v>2017</v>
      </c>
      <c r="E2193">
        <f>MONTH(C2193)</f>
        <v>5</v>
      </c>
      <c r="F2193" t="str">
        <f>TEXT(Table1[[#This Row],[Order Date]],"mmm")</f>
        <v>May</v>
      </c>
      <c r="G2193" t="str">
        <f>TEXT(Table1[[#This Row],[Order Date]],"ddd")</f>
        <v>Tue</v>
      </c>
      <c r="H2193" s="1">
        <v>42884</v>
      </c>
      <c r="I2193" t="s">
        <v>49</v>
      </c>
      <c r="J2193" t="s">
        <v>7307</v>
      </c>
      <c r="K2193" t="s">
        <v>7308</v>
      </c>
      <c r="L2193" t="s">
        <v>25</v>
      </c>
      <c r="M2193" t="s">
        <v>26</v>
      </c>
      <c r="N2193" t="s">
        <v>41</v>
      </c>
      <c r="O2193" t="s">
        <v>42</v>
      </c>
      <c r="P2193">
        <v>90036</v>
      </c>
      <c r="Q2193" t="s">
        <v>43</v>
      </c>
      <c r="R2193" t="s">
        <v>2754</v>
      </c>
      <c r="S2193" t="s">
        <v>31</v>
      </c>
      <c r="T2193" t="s">
        <v>55</v>
      </c>
      <c r="U2193" t="s">
        <v>2755</v>
      </c>
      <c r="V2193" s="3">
        <v>171.28800000000001</v>
      </c>
      <c r="W2193">
        <v>3</v>
      </c>
      <c r="X2193" s="2">
        <v>0.2</v>
      </c>
      <c r="Y2193" s="13">
        <v>-6.4233000000000002</v>
      </c>
      <c r="Z2193" s="2">
        <f>Y2193/V2193</f>
        <v>-3.7499999999999999E-2</v>
      </c>
    </row>
    <row r="2194" spans="1:26" x14ac:dyDescent="0.25">
      <c r="A2194">
        <v>4513</v>
      </c>
      <c r="B2194" t="s">
        <v>7309</v>
      </c>
      <c r="C2194" s="1">
        <v>42645</v>
      </c>
      <c r="D2194">
        <f>YEAR(C2194)</f>
        <v>2016</v>
      </c>
      <c r="E2194">
        <f>MONTH(C2194)</f>
        <v>10</v>
      </c>
      <c r="F2194" t="str">
        <f>TEXT(Table1[[#This Row],[Order Date]],"mmm")</f>
        <v>Oct</v>
      </c>
      <c r="G2194" t="str">
        <f>TEXT(Table1[[#This Row],[Order Date]],"ddd")</f>
        <v>Sun</v>
      </c>
      <c r="H2194" s="1">
        <v>42646</v>
      </c>
      <c r="I2194" t="s">
        <v>185</v>
      </c>
      <c r="J2194" t="s">
        <v>3559</v>
      </c>
      <c r="K2194" t="s">
        <v>3560</v>
      </c>
      <c r="L2194" t="s">
        <v>25</v>
      </c>
      <c r="M2194" t="s">
        <v>26</v>
      </c>
      <c r="N2194" t="s">
        <v>537</v>
      </c>
      <c r="O2194" t="s">
        <v>303</v>
      </c>
      <c r="P2194">
        <v>85023</v>
      </c>
      <c r="Q2194" t="s">
        <v>43</v>
      </c>
      <c r="R2194" t="s">
        <v>1802</v>
      </c>
      <c r="S2194" t="s">
        <v>45</v>
      </c>
      <c r="T2194" t="s">
        <v>74</v>
      </c>
      <c r="U2194" t="s">
        <v>1803</v>
      </c>
      <c r="V2194" s="3">
        <v>54.792000000000002</v>
      </c>
      <c r="W2194">
        <v>6</v>
      </c>
      <c r="X2194" s="2">
        <v>0.7</v>
      </c>
      <c r="Y2194" s="13">
        <v>-40.180799999999998</v>
      </c>
      <c r="Z2194" s="2">
        <f>Y2194/V2194</f>
        <v>-0.73333333333333328</v>
      </c>
    </row>
    <row r="2195" spans="1:26" x14ac:dyDescent="0.25">
      <c r="A2195">
        <v>4514</v>
      </c>
      <c r="B2195" t="s">
        <v>7310</v>
      </c>
      <c r="C2195" s="1">
        <v>42619</v>
      </c>
      <c r="D2195">
        <f>YEAR(C2195)</f>
        <v>2016</v>
      </c>
      <c r="E2195">
        <f>MONTH(C2195)</f>
        <v>9</v>
      </c>
      <c r="F2195" t="str">
        <f>TEXT(Table1[[#This Row],[Order Date]],"mmm")</f>
        <v>Sep</v>
      </c>
      <c r="G2195" t="str">
        <f>TEXT(Table1[[#This Row],[Order Date]],"ddd")</f>
        <v>Tue</v>
      </c>
      <c r="H2195" s="1">
        <v>42621</v>
      </c>
      <c r="I2195" t="s">
        <v>185</v>
      </c>
      <c r="J2195" t="s">
        <v>6282</v>
      </c>
      <c r="K2195" t="s">
        <v>6283</v>
      </c>
      <c r="L2195" t="s">
        <v>25</v>
      </c>
      <c r="M2195" t="s">
        <v>26</v>
      </c>
      <c r="N2195" t="s">
        <v>181</v>
      </c>
      <c r="O2195" t="s">
        <v>103</v>
      </c>
      <c r="P2195">
        <v>77070</v>
      </c>
      <c r="Q2195" t="s">
        <v>104</v>
      </c>
      <c r="R2195" t="s">
        <v>627</v>
      </c>
      <c r="S2195" t="s">
        <v>45</v>
      </c>
      <c r="T2195" t="s">
        <v>58</v>
      </c>
      <c r="U2195" t="s">
        <v>628</v>
      </c>
      <c r="V2195" s="3">
        <v>10.784000000000001</v>
      </c>
      <c r="W2195">
        <v>1</v>
      </c>
      <c r="X2195" s="2">
        <v>0.2</v>
      </c>
      <c r="Y2195" s="13">
        <v>0.80879999999999996</v>
      </c>
      <c r="Z2195" s="2">
        <f>Y2195/V2195</f>
        <v>7.4999999999999997E-2</v>
      </c>
    </row>
    <row r="2196" spans="1:26" x14ac:dyDescent="0.25">
      <c r="A2196">
        <v>4515</v>
      </c>
      <c r="B2196" t="s">
        <v>7311</v>
      </c>
      <c r="C2196" s="1">
        <v>42670</v>
      </c>
      <c r="D2196">
        <f>YEAR(C2196)</f>
        <v>2016</v>
      </c>
      <c r="E2196">
        <f>MONTH(C2196)</f>
        <v>10</v>
      </c>
      <c r="F2196" t="str">
        <f>TEXT(Table1[[#This Row],[Order Date]],"mmm")</f>
        <v>Oct</v>
      </c>
      <c r="G2196" t="str">
        <f>TEXT(Table1[[#This Row],[Order Date]],"ddd")</f>
        <v>Thu</v>
      </c>
      <c r="H2196" s="1">
        <v>42675</v>
      </c>
      <c r="I2196" t="s">
        <v>22</v>
      </c>
      <c r="J2196" t="s">
        <v>4883</v>
      </c>
      <c r="K2196" t="s">
        <v>4884</v>
      </c>
      <c r="L2196" t="s">
        <v>25</v>
      </c>
      <c r="M2196" t="s">
        <v>26</v>
      </c>
      <c r="N2196" t="s">
        <v>7312</v>
      </c>
      <c r="O2196" t="s">
        <v>312</v>
      </c>
      <c r="P2196">
        <v>23666</v>
      </c>
      <c r="Q2196" t="s">
        <v>29</v>
      </c>
      <c r="R2196" t="s">
        <v>3846</v>
      </c>
      <c r="S2196" t="s">
        <v>31</v>
      </c>
      <c r="T2196" t="s">
        <v>35</v>
      </c>
      <c r="U2196" t="s">
        <v>3847</v>
      </c>
      <c r="V2196" s="3">
        <v>290.98</v>
      </c>
      <c r="W2196">
        <v>1</v>
      </c>
      <c r="X2196" s="2">
        <v>0</v>
      </c>
      <c r="Y2196" s="13">
        <v>75.654799999999994</v>
      </c>
      <c r="Z2196" s="2">
        <f>Y2196/V2196</f>
        <v>0.25999999999999995</v>
      </c>
    </row>
    <row r="2197" spans="1:26" x14ac:dyDescent="0.25">
      <c r="A2197">
        <v>4516</v>
      </c>
      <c r="B2197" t="s">
        <v>7313</v>
      </c>
      <c r="C2197" s="1">
        <v>43030</v>
      </c>
      <c r="D2197">
        <f>YEAR(C2197)</f>
        <v>2017</v>
      </c>
      <c r="E2197">
        <f>MONTH(C2197)</f>
        <v>10</v>
      </c>
      <c r="F2197" t="str">
        <f>TEXT(Table1[[#This Row],[Order Date]],"mmm")</f>
        <v>Oct</v>
      </c>
      <c r="G2197" t="str">
        <f>TEXT(Table1[[#This Row],[Order Date]],"ddd")</f>
        <v>Sun</v>
      </c>
      <c r="H2197" s="1">
        <v>43034</v>
      </c>
      <c r="I2197" t="s">
        <v>49</v>
      </c>
      <c r="J2197" t="s">
        <v>294</v>
      </c>
      <c r="K2197" t="s">
        <v>295</v>
      </c>
      <c r="L2197" t="s">
        <v>101</v>
      </c>
      <c r="M2197" t="s">
        <v>26</v>
      </c>
      <c r="N2197" t="s">
        <v>4435</v>
      </c>
      <c r="O2197" t="s">
        <v>641</v>
      </c>
      <c r="P2197">
        <v>74133</v>
      </c>
      <c r="Q2197" t="s">
        <v>104</v>
      </c>
      <c r="R2197" t="s">
        <v>6742</v>
      </c>
      <c r="S2197" t="s">
        <v>45</v>
      </c>
      <c r="T2197" t="s">
        <v>67</v>
      </c>
      <c r="U2197" t="s">
        <v>6743</v>
      </c>
      <c r="V2197" s="3">
        <v>36.44</v>
      </c>
      <c r="W2197">
        <v>4</v>
      </c>
      <c r="X2197" s="2">
        <v>0</v>
      </c>
      <c r="Y2197" s="13">
        <v>12.0252</v>
      </c>
      <c r="Z2197" s="2">
        <f>Y2197/V2197</f>
        <v>0.33</v>
      </c>
    </row>
    <row r="2198" spans="1:26" x14ac:dyDescent="0.25">
      <c r="A2198">
        <v>4517</v>
      </c>
      <c r="B2198" t="s">
        <v>7314</v>
      </c>
      <c r="C2198" s="1">
        <v>42628</v>
      </c>
      <c r="D2198">
        <f>YEAR(C2198)</f>
        <v>2016</v>
      </c>
      <c r="E2198">
        <f>MONTH(C2198)</f>
        <v>9</v>
      </c>
      <c r="F2198" t="str">
        <f>TEXT(Table1[[#This Row],[Order Date]],"mmm")</f>
        <v>Sep</v>
      </c>
      <c r="G2198" t="str">
        <f>TEXT(Table1[[#This Row],[Order Date]],"ddd")</f>
        <v>Thu</v>
      </c>
      <c r="H2198" s="1">
        <v>42633</v>
      </c>
      <c r="I2198" t="s">
        <v>49</v>
      </c>
      <c r="J2198" t="s">
        <v>2156</v>
      </c>
      <c r="K2198" t="s">
        <v>2157</v>
      </c>
      <c r="L2198" t="s">
        <v>25</v>
      </c>
      <c r="M2198" t="s">
        <v>26</v>
      </c>
      <c r="N2198" t="s">
        <v>94</v>
      </c>
      <c r="O2198" t="s">
        <v>95</v>
      </c>
      <c r="P2198">
        <v>98105</v>
      </c>
      <c r="Q2198" t="s">
        <v>43</v>
      </c>
      <c r="R2198" t="s">
        <v>7315</v>
      </c>
      <c r="S2198" t="s">
        <v>45</v>
      </c>
      <c r="T2198" t="s">
        <v>89</v>
      </c>
      <c r="U2198" t="s">
        <v>7316</v>
      </c>
      <c r="V2198" s="3">
        <v>21.4</v>
      </c>
      <c r="W2198">
        <v>5</v>
      </c>
      <c r="X2198" s="2">
        <v>0</v>
      </c>
      <c r="Y2198" s="13">
        <v>10.058</v>
      </c>
      <c r="Z2198" s="2">
        <f>Y2198/V2198</f>
        <v>0.47000000000000003</v>
      </c>
    </row>
    <row r="2199" spans="1:26" x14ac:dyDescent="0.25">
      <c r="A2199">
        <v>4519</v>
      </c>
      <c r="B2199" t="s">
        <v>7317</v>
      </c>
      <c r="C2199" s="1">
        <v>42638</v>
      </c>
      <c r="D2199">
        <f>YEAR(C2199)</f>
        <v>2016</v>
      </c>
      <c r="E2199">
        <f>MONTH(C2199)</f>
        <v>9</v>
      </c>
      <c r="F2199" t="str">
        <f>TEXT(Table1[[#This Row],[Order Date]],"mmm")</f>
        <v>Sep</v>
      </c>
      <c r="G2199" t="str">
        <f>TEXT(Table1[[#This Row],[Order Date]],"ddd")</f>
        <v>Sun</v>
      </c>
      <c r="H2199" s="1">
        <v>42644</v>
      </c>
      <c r="I2199" t="s">
        <v>49</v>
      </c>
      <c r="J2199" t="s">
        <v>4026</v>
      </c>
      <c r="K2199" t="s">
        <v>4027</v>
      </c>
      <c r="L2199" t="s">
        <v>25</v>
      </c>
      <c r="M2199" t="s">
        <v>26</v>
      </c>
      <c r="N2199" t="s">
        <v>126</v>
      </c>
      <c r="O2199" t="s">
        <v>42</v>
      </c>
      <c r="P2199">
        <v>94109</v>
      </c>
      <c r="Q2199" t="s">
        <v>43</v>
      </c>
      <c r="R2199" t="s">
        <v>672</v>
      </c>
      <c r="S2199" t="s">
        <v>45</v>
      </c>
      <c r="T2199" t="s">
        <v>67</v>
      </c>
      <c r="U2199" t="s">
        <v>673</v>
      </c>
      <c r="V2199" s="3">
        <v>16.559999999999999</v>
      </c>
      <c r="W2199">
        <v>4</v>
      </c>
      <c r="X2199" s="2">
        <v>0</v>
      </c>
      <c r="Y2199" s="13">
        <v>6.9551999999999996</v>
      </c>
      <c r="Z2199" s="2">
        <f>Y2199/V2199</f>
        <v>0.42</v>
      </c>
    </row>
    <row r="2200" spans="1:26" x14ac:dyDescent="0.25">
      <c r="A2200">
        <v>4520</v>
      </c>
      <c r="B2200" t="s">
        <v>7318</v>
      </c>
      <c r="C2200" s="1">
        <v>42896</v>
      </c>
      <c r="D2200">
        <f>YEAR(C2200)</f>
        <v>2017</v>
      </c>
      <c r="E2200">
        <f>MONTH(C2200)</f>
        <v>6</v>
      </c>
      <c r="F2200" t="str">
        <f>TEXT(Table1[[#This Row],[Order Date]],"mmm")</f>
        <v>Jun</v>
      </c>
      <c r="G2200" t="str">
        <f>TEXT(Table1[[#This Row],[Order Date]],"ddd")</f>
        <v>Sat</v>
      </c>
      <c r="H2200" s="1">
        <v>42900</v>
      </c>
      <c r="I2200" t="s">
        <v>49</v>
      </c>
      <c r="J2200" t="s">
        <v>4478</v>
      </c>
      <c r="K2200" t="s">
        <v>4479</v>
      </c>
      <c r="L2200" t="s">
        <v>40</v>
      </c>
      <c r="M2200" t="s">
        <v>26</v>
      </c>
      <c r="N2200" t="s">
        <v>1504</v>
      </c>
      <c r="O2200" t="s">
        <v>53</v>
      </c>
      <c r="P2200">
        <v>32216</v>
      </c>
      <c r="Q2200" t="s">
        <v>29</v>
      </c>
      <c r="R2200" t="s">
        <v>7319</v>
      </c>
      <c r="S2200" t="s">
        <v>45</v>
      </c>
      <c r="T2200" t="s">
        <v>58</v>
      </c>
      <c r="U2200" t="s">
        <v>7320</v>
      </c>
      <c r="V2200" s="3">
        <v>1347.52</v>
      </c>
      <c r="W2200">
        <v>8</v>
      </c>
      <c r="X2200" s="2">
        <v>0.2</v>
      </c>
      <c r="Y2200" s="13">
        <v>84.22</v>
      </c>
      <c r="Z2200" s="2">
        <f>Y2200/V2200</f>
        <v>6.25E-2</v>
      </c>
    </row>
    <row r="2201" spans="1:26" x14ac:dyDescent="0.25">
      <c r="A2201">
        <v>4521</v>
      </c>
      <c r="B2201" t="s">
        <v>7321</v>
      </c>
      <c r="C2201" s="1">
        <v>41690</v>
      </c>
      <c r="D2201">
        <f>YEAR(C2201)</f>
        <v>2014</v>
      </c>
      <c r="E2201">
        <f>MONTH(C2201)</f>
        <v>2</v>
      </c>
      <c r="F2201" t="str">
        <f>TEXT(Table1[[#This Row],[Order Date]],"mmm")</f>
        <v>Feb</v>
      </c>
      <c r="G2201" t="str">
        <f>TEXT(Table1[[#This Row],[Order Date]],"ddd")</f>
        <v>Thu</v>
      </c>
      <c r="H2201" s="1">
        <v>41696</v>
      </c>
      <c r="I2201" t="s">
        <v>49</v>
      </c>
      <c r="J2201" t="s">
        <v>205</v>
      </c>
      <c r="K2201" t="s">
        <v>206</v>
      </c>
      <c r="L2201" t="s">
        <v>40</v>
      </c>
      <c r="M2201" t="s">
        <v>26</v>
      </c>
      <c r="N2201" t="s">
        <v>1448</v>
      </c>
      <c r="O2201" t="s">
        <v>251</v>
      </c>
      <c r="P2201">
        <v>47374</v>
      </c>
      <c r="Q2201" t="s">
        <v>104</v>
      </c>
      <c r="R2201" t="s">
        <v>4672</v>
      </c>
      <c r="S2201" t="s">
        <v>70</v>
      </c>
      <c r="T2201" t="s">
        <v>158</v>
      </c>
      <c r="U2201" t="s">
        <v>4673</v>
      </c>
      <c r="V2201" s="3">
        <v>62.31</v>
      </c>
      <c r="W2201">
        <v>3</v>
      </c>
      <c r="X2201" s="2">
        <v>0</v>
      </c>
      <c r="Y2201" s="13">
        <v>22.4316</v>
      </c>
      <c r="Z2201" s="2">
        <f>Y2201/V2201</f>
        <v>0.36</v>
      </c>
    </row>
    <row r="2202" spans="1:26" x14ac:dyDescent="0.25">
      <c r="A2202">
        <v>4523</v>
      </c>
      <c r="B2202" t="s">
        <v>7322</v>
      </c>
      <c r="C2202" s="1">
        <v>42786</v>
      </c>
      <c r="D2202">
        <f>YEAR(C2202)</f>
        <v>2017</v>
      </c>
      <c r="E2202">
        <f>MONTH(C2202)</f>
        <v>2</v>
      </c>
      <c r="F2202" t="str">
        <f>TEXT(Table1[[#This Row],[Order Date]],"mmm")</f>
        <v>Feb</v>
      </c>
      <c r="G2202" t="str">
        <f>TEXT(Table1[[#This Row],[Order Date]],"ddd")</f>
        <v>Mon</v>
      </c>
      <c r="H2202" s="1">
        <v>42791</v>
      </c>
      <c r="I2202" t="s">
        <v>22</v>
      </c>
      <c r="J2202" t="s">
        <v>1370</v>
      </c>
      <c r="K2202" t="s">
        <v>1371</v>
      </c>
      <c r="L2202" t="s">
        <v>40</v>
      </c>
      <c r="M2202" t="s">
        <v>26</v>
      </c>
      <c r="N2202" t="s">
        <v>1456</v>
      </c>
      <c r="O2202" t="s">
        <v>450</v>
      </c>
      <c r="P2202">
        <v>80027</v>
      </c>
      <c r="Q2202" t="s">
        <v>43</v>
      </c>
      <c r="R2202" t="s">
        <v>5289</v>
      </c>
      <c r="S2202" t="s">
        <v>45</v>
      </c>
      <c r="T2202" t="s">
        <v>266</v>
      </c>
      <c r="U2202" t="s">
        <v>556</v>
      </c>
      <c r="V2202" s="3">
        <v>9.4320000000000004</v>
      </c>
      <c r="W2202">
        <v>3</v>
      </c>
      <c r="X2202" s="2">
        <v>0.2</v>
      </c>
      <c r="Y2202" s="13">
        <v>3.0653999999999999</v>
      </c>
      <c r="Z2202" s="2">
        <f>Y2202/V2202</f>
        <v>0.32499999999999996</v>
      </c>
    </row>
    <row r="2203" spans="1:26" x14ac:dyDescent="0.25">
      <c r="A2203">
        <v>4524</v>
      </c>
      <c r="B2203" t="s">
        <v>7323</v>
      </c>
      <c r="C2203" s="1">
        <v>41945</v>
      </c>
      <c r="D2203">
        <f>YEAR(C2203)</f>
        <v>2014</v>
      </c>
      <c r="E2203">
        <f>MONTH(C2203)</f>
        <v>11</v>
      </c>
      <c r="F2203" t="str">
        <f>TEXT(Table1[[#This Row],[Order Date]],"mmm")</f>
        <v>Nov</v>
      </c>
      <c r="G2203" t="str">
        <f>TEXT(Table1[[#This Row],[Order Date]],"ddd")</f>
        <v>Sun</v>
      </c>
      <c r="H2203" s="1">
        <v>41949</v>
      </c>
      <c r="I2203" t="s">
        <v>49</v>
      </c>
      <c r="J2203" t="s">
        <v>7182</v>
      </c>
      <c r="K2203" t="s">
        <v>7183</v>
      </c>
      <c r="L2203" t="s">
        <v>25</v>
      </c>
      <c r="M2203" t="s">
        <v>26</v>
      </c>
      <c r="N2203" t="s">
        <v>263</v>
      </c>
      <c r="O2203" t="s">
        <v>264</v>
      </c>
      <c r="P2203">
        <v>10024</v>
      </c>
      <c r="Q2203" t="s">
        <v>145</v>
      </c>
      <c r="R2203" t="s">
        <v>2456</v>
      </c>
      <c r="S2203" t="s">
        <v>45</v>
      </c>
      <c r="T2203" t="s">
        <v>46</v>
      </c>
      <c r="U2203" t="s">
        <v>2457</v>
      </c>
      <c r="V2203" s="3">
        <v>34.86</v>
      </c>
      <c r="W2203">
        <v>7</v>
      </c>
      <c r="X2203" s="2">
        <v>0</v>
      </c>
      <c r="Y2203" s="13">
        <v>16.035599999999999</v>
      </c>
      <c r="Z2203" s="2">
        <f>Y2203/V2203</f>
        <v>0.45999999999999996</v>
      </c>
    </row>
    <row r="2204" spans="1:26" x14ac:dyDescent="0.25">
      <c r="A2204">
        <v>4526</v>
      </c>
      <c r="B2204" t="s">
        <v>7324</v>
      </c>
      <c r="C2204" s="1">
        <v>42933</v>
      </c>
      <c r="D2204">
        <f>YEAR(C2204)</f>
        <v>2017</v>
      </c>
      <c r="E2204">
        <f>MONTH(C2204)</f>
        <v>7</v>
      </c>
      <c r="F2204" t="str">
        <f>TEXT(Table1[[#This Row],[Order Date]],"mmm")</f>
        <v>Jul</v>
      </c>
      <c r="G2204" t="str">
        <f>TEXT(Table1[[#This Row],[Order Date]],"ddd")</f>
        <v>Mon</v>
      </c>
      <c r="H2204" s="1">
        <v>42939</v>
      </c>
      <c r="I2204" t="s">
        <v>49</v>
      </c>
      <c r="J2204" t="s">
        <v>2742</v>
      </c>
      <c r="K2204" t="s">
        <v>2743</v>
      </c>
      <c r="L2204" t="s">
        <v>101</v>
      </c>
      <c r="M2204" t="s">
        <v>26</v>
      </c>
      <c r="N2204" t="s">
        <v>7325</v>
      </c>
      <c r="O2204" t="s">
        <v>264</v>
      </c>
      <c r="P2204">
        <v>13440</v>
      </c>
      <c r="Q2204" t="s">
        <v>145</v>
      </c>
      <c r="R2204" t="s">
        <v>644</v>
      </c>
      <c r="S2204" t="s">
        <v>70</v>
      </c>
      <c r="T2204" t="s">
        <v>71</v>
      </c>
      <c r="U2204" t="s">
        <v>645</v>
      </c>
      <c r="V2204" s="3">
        <v>269.98</v>
      </c>
      <c r="W2204">
        <v>2</v>
      </c>
      <c r="X2204" s="2">
        <v>0</v>
      </c>
      <c r="Y2204" s="13">
        <v>67.495000000000005</v>
      </c>
      <c r="Z2204" s="2">
        <f>Y2204/V2204</f>
        <v>0.25</v>
      </c>
    </row>
    <row r="2205" spans="1:26" x14ac:dyDescent="0.25">
      <c r="A2205">
        <v>4529</v>
      </c>
      <c r="B2205" t="s">
        <v>7328</v>
      </c>
      <c r="C2205" s="1">
        <v>42986</v>
      </c>
      <c r="D2205">
        <f>YEAR(C2205)</f>
        <v>2017</v>
      </c>
      <c r="E2205">
        <f>MONTH(C2205)</f>
        <v>9</v>
      </c>
      <c r="F2205" t="str">
        <f>TEXT(Table1[[#This Row],[Order Date]],"mmm")</f>
        <v>Sep</v>
      </c>
      <c r="G2205" t="str">
        <f>TEXT(Table1[[#This Row],[Order Date]],"ddd")</f>
        <v>Fri</v>
      </c>
      <c r="H2205" s="1">
        <v>42988</v>
      </c>
      <c r="I2205" t="s">
        <v>22</v>
      </c>
      <c r="J2205" t="s">
        <v>2256</v>
      </c>
      <c r="K2205" t="s">
        <v>2257</v>
      </c>
      <c r="L2205" t="s">
        <v>40</v>
      </c>
      <c r="M2205" t="s">
        <v>26</v>
      </c>
      <c r="N2205" t="s">
        <v>5047</v>
      </c>
      <c r="O2205" t="s">
        <v>491</v>
      </c>
      <c r="P2205">
        <v>43302</v>
      </c>
      <c r="Q2205" t="s">
        <v>145</v>
      </c>
      <c r="R2205" t="s">
        <v>5243</v>
      </c>
      <c r="S2205" t="s">
        <v>70</v>
      </c>
      <c r="T2205" t="s">
        <v>158</v>
      </c>
      <c r="U2205" t="s">
        <v>5244</v>
      </c>
      <c r="V2205" s="3">
        <v>116.83199999999999</v>
      </c>
      <c r="W2205">
        <v>4</v>
      </c>
      <c r="X2205" s="2">
        <v>0.2</v>
      </c>
      <c r="Y2205" s="13">
        <v>33.589199999999998</v>
      </c>
      <c r="Z2205" s="2">
        <f>Y2205/V2205</f>
        <v>0.28749999999999998</v>
      </c>
    </row>
    <row r="2206" spans="1:26" x14ac:dyDescent="0.25">
      <c r="A2206">
        <v>4530</v>
      </c>
      <c r="B2206" t="s">
        <v>7329</v>
      </c>
      <c r="C2206" s="1">
        <v>42688</v>
      </c>
      <c r="D2206">
        <f>YEAR(C2206)</f>
        <v>2016</v>
      </c>
      <c r="E2206">
        <f>MONTH(C2206)</f>
        <v>11</v>
      </c>
      <c r="F2206" t="str">
        <f>TEXT(Table1[[#This Row],[Order Date]],"mmm")</f>
        <v>Nov</v>
      </c>
      <c r="G2206" t="str">
        <f>TEXT(Table1[[#This Row],[Order Date]],"ddd")</f>
        <v>Mon</v>
      </c>
      <c r="H2206" s="1">
        <v>42692</v>
      </c>
      <c r="I2206" t="s">
        <v>49</v>
      </c>
      <c r="J2206" t="s">
        <v>939</v>
      </c>
      <c r="K2206" t="s">
        <v>940</v>
      </c>
      <c r="L2206" t="s">
        <v>25</v>
      </c>
      <c r="M2206" t="s">
        <v>26</v>
      </c>
      <c r="N2206" t="s">
        <v>181</v>
      </c>
      <c r="O2206" t="s">
        <v>103</v>
      </c>
      <c r="P2206">
        <v>77041</v>
      </c>
      <c r="Q2206" t="s">
        <v>104</v>
      </c>
      <c r="R2206" t="s">
        <v>4731</v>
      </c>
      <c r="S2206" t="s">
        <v>45</v>
      </c>
      <c r="T2206" t="s">
        <v>74</v>
      </c>
      <c r="U2206" t="s">
        <v>4732</v>
      </c>
      <c r="V2206" s="3">
        <v>2.2959999999999998</v>
      </c>
      <c r="W2206">
        <v>2</v>
      </c>
      <c r="X2206" s="2">
        <v>0.8</v>
      </c>
      <c r="Y2206" s="13">
        <v>-3.9032</v>
      </c>
      <c r="Z2206" s="2">
        <f>Y2206/V2206</f>
        <v>-1.7000000000000002</v>
      </c>
    </row>
    <row r="2207" spans="1:26" x14ac:dyDescent="0.25">
      <c r="A2207">
        <v>4531</v>
      </c>
      <c r="B2207" t="s">
        <v>7330</v>
      </c>
      <c r="C2207" s="1">
        <v>42688</v>
      </c>
      <c r="D2207">
        <f>YEAR(C2207)</f>
        <v>2016</v>
      </c>
      <c r="E2207">
        <f>MONTH(C2207)</f>
        <v>11</v>
      </c>
      <c r="F2207" t="str">
        <f>TEXT(Table1[[#This Row],[Order Date]],"mmm")</f>
        <v>Nov</v>
      </c>
      <c r="G2207" t="str">
        <f>TEXT(Table1[[#This Row],[Order Date]],"ddd")</f>
        <v>Mon</v>
      </c>
      <c r="H2207" s="1">
        <v>42691</v>
      </c>
      <c r="I2207" t="s">
        <v>185</v>
      </c>
      <c r="J2207" t="s">
        <v>792</v>
      </c>
      <c r="K2207" t="s">
        <v>793</v>
      </c>
      <c r="L2207" t="s">
        <v>25</v>
      </c>
      <c r="M2207" t="s">
        <v>26</v>
      </c>
      <c r="N2207" t="s">
        <v>263</v>
      </c>
      <c r="O2207" t="s">
        <v>264</v>
      </c>
      <c r="P2207">
        <v>10009</v>
      </c>
      <c r="Q2207" t="s">
        <v>145</v>
      </c>
      <c r="R2207" t="s">
        <v>2419</v>
      </c>
      <c r="S2207" t="s">
        <v>31</v>
      </c>
      <c r="T2207" t="s">
        <v>35</v>
      </c>
      <c r="U2207" t="s">
        <v>2420</v>
      </c>
      <c r="V2207" s="3">
        <v>408.00599999999997</v>
      </c>
      <c r="W2207">
        <v>2</v>
      </c>
      <c r="X2207" s="2">
        <v>0.1</v>
      </c>
      <c r="Y2207" s="13">
        <v>72.534400000000005</v>
      </c>
      <c r="Z2207" s="2">
        <f>Y2207/V2207</f>
        <v>0.17777777777777781</v>
      </c>
    </row>
    <row r="2208" spans="1:26" x14ac:dyDescent="0.25">
      <c r="A2208">
        <v>4533</v>
      </c>
      <c r="B2208" t="s">
        <v>7331</v>
      </c>
      <c r="C2208" s="1">
        <v>41922</v>
      </c>
      <c r="D2208">
        <f>YEAR(C2208)</f>
        <v>2014</v>
      </c>
      <c r="E2208">
        <f>MONTH(C2208)</f>
        <v>10</v>
      </c>
      <c r="F2208" t="str">
        <f>TEXT(Table1[[#This Row],[Order Date]],"mmm")</f>
        <v>Oct</v>
      </c>
      <c r="G2208" t="str">
        <f>TEXT(Table1[[#This Row],[Order Date]],"ddd")</f>
        <v>Fri</v>
      </c>
      <c r="H2208" s="1">
        <v>41922</v>
      </c>
      <c r="I2208" t="s">
        <v>1276</v>
      </c>
      <c r="J2208" t="s">
        <v>1574</v>
      </c>
      <c r="K2208" t="s">
        <v>1575</v>
      </c>
      <c r="L2208" t="s">
        <v>101</v>
      </c>
      <c r="M2208" t="s">
        <v>26</v>
      </c>
      <c r="N2208" t="s">
        <v>4972</v>
      </c>
      <c r="O2208" t="s">
        <v>42</v>
      </c>
      <c r="P2208">
        <v>95336</v>
      </c>
      <c r="Q2208" t="s">
        <v>43</v>
      </c>
      <c r="R2208" t="s">
        <v>146</v>
      </c>
      <c r="S2208" t="s">
        <v>31</v>
      </c>
      <c r="T2208" t="s">
        <v>35</v>
      </c>
      <c r="U2208" t="s">
        <v>147</v>
      </c>
      <c r="V2208" s="3">
        <v>122.352</v>
      </c>
      <c r="W2208">
        <v>3</v>
      </c>
      <c r="X2208" s="2">
        <v>0.2</v>
      </c>
      <c r="Y2208" s="13">
        <v>13.7646</v>
      </c>
      <c r="Z2208" s="2">
        <f>Y2208/V2208</f>
        <v>0.11249999999999999</v>
      </c>
    </row>
    <row r="2209" spans="1:26" x14ac:dyDescent="0.25">
      <c r="A2209">
        <v>4536</v>
      </c>
      <c r="B2209" t="s">
        <v>7332</v>
      </c>
      <c r="C2209" s="1">
        <v>42924</v>
      </c>
      <c r="D2209">
        <f>YEAR(C2209)</f>
        <v>2017</v>
      </c>
      <c r="E2209">
        <f>MONTH(C2209)</f>
        <v>7</v>
      </c>
      <c r="F2209" t="str">
        <f>TEXT(Table1[[#This Row],[Order Date]],"mmm")</f>
        <v>Jul</v>
      </c>
      <c r="G2209" t="str">
        <f>TEXT(Table1[[#This Row],[Order Date]],"ddd")</f>
        <v>Sat</v>
      </c>
      <c r="H2209" s="1">
        <v>42928</v>
      </c>
      <c r="I2209" t="s">
        <v>49</v>
      </c>
      <c r="J2209" t="s">
        <v>5876</v>
      </c>
      <c r="K2209" t="s">
        <v>5877</v>
      </c>
      <c r="L2209" t="s">
        <v>101</v>
      </c>
      <c r="M2209" t="s">
        <v>26</v>
      </c>
      <c r="N2209" t="s">
        <v>94</v>
      </c>
      <c r="O2209" t="s">
        <v>95</v>
      </c>
      <c r="P2209">
        <v>98115</v>
      </c>
      <c r="Q2209" t="s">
        <v>43</v>
      </c>
      <c r="R2209" t="s">
        <v>4805</v>
      </c>
      <c r="S2209" t="s">
        <v>31</v>
      </c>
      <c r="T2209" t="s">
        <v>64</v>
      </c>
      <c r="U2209" t="s">
        <v>4806</v>
      </c>
      <c r="V2209" s="3">
        <v>15.84</v>
      </c>
      <c r="W2209">
        <v>3</v>
      </c>
      <c r="X2209" s="2">
        <v>0</v>
      </c>
      <c r="Y2209" s="13">
        <v>4.9104000000000001</v>
      </c>
      <c r="Z2209" s="2">
        <f>Y2209/V2209</f>
        <v>0.31</v>
      </c>
    </row>
    <row r="2210" spans="1:26" x14ac:dyDescent="0.25">
      <c r="A2210">
        <v>4540</v>
      </c>
      <c r="B2210" t="s">
        <v>7333</v>
      </c>
      <c r="C2210" s="1">
        <v>42062</v>
      </c>
      <c r="D2210">
        <f>YEAR(C2210)</f>
        <v>2015</v>
      </c>
      <c r="E2210">
        <f>MONTH(C2210)</f>
        <v>2</v>
      </c>
      <c r="F2210" t="str">
        <f>TEXT(Table1[[#This Row],[Order Date]],"mmm")</f>
        <v>Feb</v>
      </c>
      <c r="G2210" t="str">
        <f>TEXT(Table1[[#This Row],[Order Date]],"ddd")</f>
        <v>Fri</v>
      </c>
      <c r="H2210" s="1">
        <v>42065</v>
      </c>
      <c r="I2210" t="s">
        <v>49</v>
      </c>
      <c r="J2210" t="s">
        <v>217</v>
      </c>
      <c r="K2210" t="s">
        <v>218</v>
      </c>
      <c r="L2210" t="s">
        <v>40</v>
      </c>
      <c r="M2210" t="s">
        <v>26</v>
      </c>
      <c r="N2210" t="s">
        <v>3492</v>
      </c>
      <c r="O2210" t="s">
        <v>1386</v>
      </c>
      <c r="P2210">
        <v>2908</v>
      </c>
      <c r="Q2210" t="s">
        <v>145</v>
      </c>
      <c r="R2210" t="s">
        <v>1944</v>
      </c>
      <c r="S2210" t="s">
        <v>70</v>
      </c>
      <c r="T2210" t="s">
        <v>71</v>
      </c>
      <c r="U2210" t="s">
        <v>1945</v>
      </c>
      <c r="V2210" s="3">
        <v>105.98</v>
      </c>
      <c r="W2210">
        <v>2</v>
      </c>
      <c r="X2210" s="2">
        <v>0</v>
      </c>
      <c r="Y2210" s="13">
        <v>1.0598000000000001</v>
      </c>
      <c r="Z2210" s="2">
        <f>Y2210/V2210</f>
        <v>0.01</v>
      </c>
    </row>
    <row r="2211" spans="1:26" x14ac:dyDescent="0.25">
      <c r="A2211">
        <v>4542</v>
      </c>
      <c r="B2211" t="s">
        <v>7334</v>
      </c>
      <c r="C2211" s="1">
        <v>42902</v>
      </c>
      <c r="D2211">
        <f>YEAR(C2211)</f>
        <v>2017</v>
      </c>
      <c r="E2211">
        <f>MONTH(C2211)</f>
        <v>6</v>
      </c>
      <c r="F2211" t="str">
        <f>TEXT(Table1[[#This Row],[Order Date]],"mmm")</f>
        <v>Jun</v>
      </c>
      <c r="G2211" t="str">
        <f>TEXT(Table1[[#This Row],[Order Date]],"ddd")</f>
        <v>Fri</v>
      </c>
      <c r="H2211" s="1">
        <v>42907</v>
      </c>
      <c r="I2211" t="s">
        <v>49</v>
      </c>
      <c r="J2211" t="s">
        <v>1277</v>
      </c>
      <c r="K2211" t="s">
        <v>1278</v>
      </c>
      <c r="L2211" t="s">
        <v>40</v>
      </c>
      <c r="M2211" t="s">
        <v>26</v>
      </c>
      <c r="N2211" t="s">
        <v>296</v>
      </c>
      <c r="O2211" t="s">
        <v>208</v>
      </c>
      <c r="P2211">
        <v>60653</v>
      </c>
      <c r="Q2211" t="s">
        <v>104</v>
      </c>
      <c r="R2211" t="s">
        <v>107</v>
      </c>
      <c r="S2211" t="s">
        <v>45</v>
      </c>
      <c r="T2211" t="s">
        <v>74</v>
      </c>
      <c r="U2211" t="s">
        <v>108</v>
      </c>
      <c r="V2211" s="3">
        <v>5.9359999999999999</v>
      </c>
      <c r="W2211">
        <v>7</v>
      </c>
      <c r="X2211" s="2">
        <v>0.8</v>
      </c>
      <c r="Y2211" s="13">
        <v>-8.9039999999999999</v>
      </c>
      <c r="Z2211" s="2">
        <f>Y2211/V2211</f>
        <v>-1.5</v>
      </c>
    </row>
    <row r="2212" spans="1:26" x14ac:dyDescent="0.25">
      <c r="A2212">
        <v>4543</v>
      </c>
      <c r="B2212" t="s">
        <v>7335</v>
      </c>
      <c r="C2212" s="1">
        <v>42824</v>
      </c>
      <c r="D2212">
        <f>YEAR(C2212)</f>
        <v>2017</v>
      </c>
      <c r="E2212">
        <f>MONTH(C2212)</f>
        <v>3</v>
      </c>
      <c r="F2212" t="str">
        <f>TEXT(Table1[[#This Row],[Order Date]],"mmm")</f>
        <v>Mar</v>
      </c>
      <c r="G2212" t="str">
        <f>TEXT(Table1[[#This Row],[Order Date]],"ddd")</f>
        <v>Thu</v>
      </c>
      <c r="H2212" s="1">
        <v>42825</v>
      </c>
      <c r="I2212" t="s">
        <v>185</v>
      </c>
      <c r="J2212" t="s">
        <v>7336</v>
      </c>
      <c r="K2212" t="s">
        <v>7337</v>
      </c>
      <c r="L2212" t="s">
        <v>25</v>
      </c>
      <c r="M2212" t="s">
        <v>26</v>
      </c>
      <c r="N2212" t="s">
        <v>4723</v>
      </c>
      <c r="O2212" t="s">
        <v>641</v>
      </c>
      <c r="P2212">
        <v>73120</v>
      </c>
      <c r="Q2212" t="s">
        <v>104</v>
      </c>
      <c r="R2212" t="s">
        <v>7338</v>
      </c>
      <c r="S2212" t="s">
        <v>45</v>
      </c>
      <c r="T2212" t="s">
        <v>170</v>
      </c>
      <c r="U2212" t="s">
        <v>7339</v>
      </c>
      <c r="V2212" s="3">
        <v>325.86</v>
      </c>
      <c r="W2212">
        <v>2</v>
      </c>
      <c r="X2212" s="2">
        <v>0</v>
      </c>
      <c r="Y2212" s="13">
        <v>149.8956</v>
      </c>
      <c r="Z2212" s="2">
        <f>Y2212/V2212</f>
        <v>0.45999999999999996</v>
      </c>
    </row>
    <row r="2213" spans="1:26" x14ac:dyDescent="0.25">
      <c r="A2213">
        <v>4544</v>
      </c>
      <c r="B2213" t="s">
        <v>7340</v>
      </c>
      <c r="C2213" s="1">
        <v>42197</v>
      </c>
      <c r="D2213">
        <f>YEAR(C2213)</f>
        <v>2015</v>
      </c>
      <c r="E2213">
        <f>MONTH(C2213)</f>
        <v>7</v>
      </c>
      <c r="F2213" t="str">
        <f>TEXT(Table1[[#This Row],[Order Date]],"mmm")</f>
        <v>Jul</v>
      </c>
      <c r="G2213" t="str">
        <f>TEXT(Table1[[#This Row],[Order Date]],"ddd")</f>
        <v>Sun</v>
      </c>
      <c r="H2213" s="1">
        <v>42202</v>
      </c>
      <c r="I2213" t="s">
        <v>22</v>
      </c>
      <c r="J2213" t="s">
        <v>1788</v>
      </c>
      <c r="K2213" t="s">
        <v>1789</v>
      </c>
      <c r="L2213" t="s">
        <v>25</v>
      </c>
      <c r="M2213" t="s">
        <v>26</v>
      </c>
      <c r="N2213" t="s">
        <v>296</v>
      </c>
      <c r="O2213" t="s">
        <v>208</v>
      </c>
      <c r="P2213">
        <v>60610</v>
      </c>
      <c r="Q2213" t="s">
        <v>104</v>
      </c>
      <c r="R2213" t="s">
        <v>885</v>
      </c>
      <c r="S2213" t="s">
        <v>31</v>
      </c>
      <c r="T2213" t="s">
        <v>35</v>
      </c>
      <c r="U2213" t="s">
        <v>886</v>
      </c>
      <c r="V2213" s="3">
        <v>383.60700000000003</v>
      </c>
      <c r="W2213">
        <v>9</v>
      </c>
      <c r="X2213" s="2">
        <v>0.3</v>
      </c>
      <c r="Y2213" s="13">
        <v>-5.4801000000000002</v>
      </c>
      <c r="Z2213" s="2">
        <f>Y2213/V2213</f>
        <v>-1.4285714285714285E-2</v>
      </c>
    </row>
    <row r="2214" spans="1:26" x14ac:dyDescent="0.25">
      <c r="A2214">
        <v>4551</v>
      </c>
      <c r="B2214" t="s">
        <v>7341</v>
      </c>
      <c r="C2214" s="1">
        <v>42855</v>
      </c>
      <c r="D2214">
        <f>YEAR(C2214)</f>
        <v>2017</v>
      </c>
      <c r="E2214">
        <f>MONTH(C2214)</f>
        <v>4</v>
      </c>
      <c r="F2214" t="str">
        <f>TEXT(Table1[[#This Row],[Order Date]],"mmm")</f>
        <v>Apr</v>
      </c>
      <c r="G2214" t="str">
        <f>TEXT(Table1[[#This Row],[Order Date]],"ddd")</f>
        <v>Sun</v>
      </c>
      <c r="H2214" s="1">
        <v>42857</v>
      </c>
      <c r="I2214" t="s">
        <v>185</v>
      </c>
      <c r="J2214" t="s">
        <v>3168</v>
      </c>
      <c r="K2214" t="s">
        <v>3169</v>
      </c>
      <c r="L2214" t="s">
        <v>25</v>
      </c>
      <c r="M2214" t="s">
        <v>26</v>
      </c>
      <c r="N2214" t="s">
        <v>1279</v>
      </c>
      <c r="O2214" t="s">
        <v>740</v>
      </c>
      <c r="P2214">
        <v>6040</v>
      </c>
      <c r="Q2214" t="s">
        <v>145</v>
      </c>
      <c r="R2214" t="s">
        <v>7342</v>
      </c>
      <c r="S2214" t="s">
        <v>45</v>
      </c>
      <c r="T2214" t="s">
        <v>46</v>
      </c>
      <c r="U2214" t="s">
        <v>7343</v>
      </c>
      <c r="V2214" s="3">
        <v>5.76</v>
      </c>
      <c r="W2214">
        <v>2</v>
      </c>
      <c r="X2214" s="2">
        <v>0</v>
      </c>
      <c r="Y2214" s="13">
        <v>2.8224</v>
      </c>
      <c r="Z2214" s="2">
        <f>Y2214/V2214</f>
        <v>0.49000000000000005</v>
      </c>
    </row>
    <row r="2215" spans="1:26" x14ac:dyDescent="0.25">
      <c r="A2215">
        <v>4552</v>
      </c>
      <c r="B2215" t="s">
        <v>7344</v>
      </c>
      <c r="C2215" s="1">
        <v>41833</v>
      </c>
      <c r="D2215">
        <f>YEAR(C2215)</f>
        <v>2014</v>
      </c>
      <c r="E2215">
        <f>MONTH(C2215)</f>
        <v>7</v>
      </c>
      <c r="F2215" t="str">
        <f>TEXT(Table1[[#This Row],[Order Date]],"mmm")</f>
        <v>Jul</v>
      </c>
      <c r="G2215" t="str">
        <f>TEXT(Table1[[#This Row],[Order Date]],"ddd")</f>
        <v>Sun</v>
      </c>
      <c r="H2215" s="1">
        <v>41837</v>
      </c>
      <c r="I2215" t="s">
        <v>49</v>
      </c>
      <c r="J2215" t="s">
        <v>1163</v>
      </c>
      <c r="K2215" t="s">
        <v>1164</v>
      </c>
      <c r="L2215" t="s">
        <v>40</v>
      </c>
      <c r="M2215" t="s">
        <v>26</v>
      </c>
      <c r="N2215" t="s">
        <v>41</v>
      </c>
      <c r="O2215" t="s">
        <v>42</v>
      </c>
      <c r="P2215">
        <v>90049</v>
      </c>
      <c r="Q2215" t="s">
        <v>43</v>
      </c>
      <c r="R2215" t="s">
        <v>4733</v>
      </c>
      <c r="S2215" t="s">
        <v>31</v>
      </c>
      <c r="T2215" t="s">
        <v>55</v>
      </c>
      <c r="U2215" t="s">
        <v>4734</v>
      </c>
      <c r="V2215" s="3">
        <v>351.21600000000001</v>
      </c>
      <c r="W2215">
        <v>3</v>
      </c>
      <c r="X2215" s="2">
        <v>0.2</v>
      </c>
      <c r="Y2215" s="13">
        <v>4.3902000000000001</v>
      </c>
      <c r="Z2215" s="2">
        <f>Y2215/V2215</f>
        <v>1.2500000000000001E-2</v>
      </c>
    </row>
    <row r="2216" spans="1:26" x14ac:dyDescent="0.25">
      <c r="A2216">
        <v>4553</v>
      </c>
      <c r="B2216" t="s">
        <v>7345</v>
      </c>
      <c r="C2216" s="1">
        <v>42000</v>
      </c>
      <c r="D2216">
        <f>YEAR(C2216)</f>
        <v>2014</v>
      </c>
      <c r="E2216">
        <f>MONTH(C2216)</f>
        <v>12</v>
      </c>
      <c r="F2216" t="str">
        <f>TEXT(Table1[[#This Row],[Order Date]],"mmm")</f>
        <v>Dec</v>
      </c>
      <c r="G2216" t="str">
        <f>TEXT(Table1[[#This Row],[Order Date]],"ddd")</f>
        <v>Sat</v>
      </c>
      <c r="H2216" s="1">
        <v>42006</v>
      </c>
      <c r="I2216" t="s">
        <v>49</v>
      </c>
      <c r="J2216" t="s">
        <v>1882</v>
      </c>
      <c r="K2216" t="s">
        <v>1883</v>
      </c>
      <c r="L2216" t="s">
        <v>25</v>
      </c>
      <c r="M2216" t="s">
        <v>26</v>
      </c>
      <c r="N2216" t="s">
        <v>126</v>
      </c>
      <c r="O2216" t="s">
        <v>42</v>
      </c>
      <c r="P2216">
        <v>94122</v>
      </c>
      <c r="Q2216" t="s">
        <v>43</v>
      </c>
      <c r="R2216" t="s">
        <v>1445</v>
      </c>
      <c r="S2216" t="s">
        <v>31</v>
      </c>
      <c r="T2216" t="s">
        <v>35</v>
      </c>
      <c r="U2216" t="s">
        <v>1446</v>
      </c>
      <c r="V2216" s="3">
        <v>230.28</v>
      </c>
      <c r="W2216">
        <v>3</v>
      </c>
      <c r="X2216" s="2">
        <v>0.2</v>
      </c>
      <c r="Y2216" s="13">
        <v>23.027999999999999</v>
      </c>
      <c r="Z2216" s="2">
        <f>Y2216/V2216</f>
        <v>9.9999999999999992E-2</v>
      </c>
    </row>
    <row r="2217" spans="1:26" x14ac:dyDescent="0.25">
      <c r="A2217">
        <v>4555</v>
      </c>
      <c r="B2217" t="s">
        <v>7346</v>
      </c>
      <c r="C2217" s="1">
        <v>42427</v>
      </c>
      <c r="D2217">
        <f>YEAR(C2217)</f>
        <v>2016</v>
      </c>
      <c r="E2217">
        <f>MONTH(C2217)</f>
        <v>2</v>
      </c>
      <c r="F2217" t="str">
        <f>TEXT(Table1[[#This Row],[Order Date]],"mmm")</f>
        <v>Feb</v>
      </c>
      <c r="G2217" t="str">
        <f>TEXT(Table1[[#This Row],[Order Date]],"ddd")</f>
        <v>Sat</v>
      </c>
      <c r="H2217" s="1">
        <v>42430</v>
      </c>
      <c r="I2217" t="s">
        <v>22</v>
      </c>
      <c r="J2217" t="s">
        <v>4249</v>
      </c>
      <c r="K2217" t="s">
        <v>4250</v>
      </c>
      <c r="L2217" t="s">
        <v>25</v>
      </c>
      <c r="M2217" t="s">
        <v>26</v>
      </c>
      <c r="N2217" t="s">
        <v>7347</v>
      </c>
      <c r="O2217" t="s">
        <v>113</v>
      </c>
      <c r="P2217">
        <v>54601</v>
      </c>
      <c r="Q2217" t="s">
        <v>104</v>
      </c>
      <c r="R2217" t="s">
        <v>414</v>
      </c>
      <c r="S2217" t="s">
        <v>45</v>
      </c>
      <c r="T2217" t="s">
        <v>74</v>
      </c>
      <c r="U2217" t="s">
        <v>415</v>
      </c>
      <c r="V2217" s="3">
        <v>56.82</v>
      </c>
      <c r="W2217">
        <v>3</v>
      </c>
      <c r="X2217" s="2">
        <v>0</v>
      </c>
      <c r="Y2217" s="13">
        <v>28.41</v>
      </c>
      <c r="Z2217" s="2">
        <f>Y2217/V2217</f>
        <v>0.5</v>
      </c>
    </row>
    <row r="2218" spans="1:26" x14ac:dyDescent="0.25">
      <c r="A2218">
        <v>4556</v>
      </c>
      <c r="B2218" t="s">
        <v>7348</v>
      </c>
      <c r="C2218" s="1">
        <v>42086</v>
      </c>
      <c r="D2218">
        <f>YEAR(C2218)</f>
        <v>2015</v>
      </c>
      <c r="E2218">
        <f>MONTH(C2218)</f>
        <v>3</v>
      </c>
      <c r="F2218" t="str">
        <f>TEXT(Table1[[#This Row],[Order Date]],"mmm")</f>
        <v>Mar</v>
      </c>
      <c r="G2218" t="str">
        <f>TEXT(Table1[[#This Row],[Order Date]],"ddd")</f>
        <v>Mon</v>
      </c>
      <c r="H2218" s="1">
        <v>42089</v>
      </c>
      <c r="I2218" t="s">
        <v>185</v>
      </c>
      <c r="J2218" t="s">
        <v>4040</v>
      </c>
      <c r="K2218" t="s">
        <v>4041</v>
      </c>
      <c r="L2218" t="s">
        <v>25</v>
      </c>
      <c r="M2218" t="s">
        <v>26</v>
      </c>
      <c r="N2218" t="s">
        <v>2541</v>
      </c>
      <c r="O2218" t="s">
        <v>376</v>
      </c>
      <c r="P2218">
        <v>29501</v>
      </c>
      <c r="Q2218" t="s">
        <v>29</v>
      </c>
      <c r="R2218" t="s">
        <v>2101</v>
      </c>
      <c r="S2218" t="s">
        <v>45</v>
      </c>
      <c r="T2218" t="s">
        <v>266</v>
      </c>
      <c r="U2218" t="s">
        <v>556</v>
      </c>
      <c r="V2218" s="3">
        <v>31.56</v>
      </c>
      <c r="W2218">
        <v>4</v>
      </c>
      <c r="X2218" s="2">
        <v>0</v>
      </c>
      <c r="Y2218" s="13">
        <v>14.202</v>
      </c>
      <c r="Z2218" s="2">
        <f>Y2218/V2218</f>
        <v>0.45</v>
      </c>
    </row>
    <row r="2219" spans="1:26" x14ac:dyDescent="0.25">
      <c r="A2219">
        <v>4558</v>
      </c>
      <c r="B2219" t="s">
        <v>7349</v>
      </c>
      <c r="C2219" s="1">
        <v>43029</v>
      </c>
      <c r="D2219">
        <f>YEAR(C2219)</f>
        <v>2017</v>
      </c>
      <c r="E2219">
        <f>MONTH(C2219)</f>
        <v>10</v>
      </c>
      <c r="F2219" t="str">
        <f>TEXT(Table1[[#This Row],[Order Date]],"mmm")</f>
        <v>Oct</v>
      </c>
      <c r="G2219" t="str">
        <f>TEXT(Table1[[#This Row],[Order Date]],"ddd")</f>
        <v>Sat</v>
      </c>
      <c r="H2219" s="1">
        <v>43036</v>
      </c>
      <c r="I2219" t="s">
        <v>49</v>
      </c>
      <c r="J2219" t="s">
        <v>3643</v>
      </c>
      <c r="K2219" t="s">
        <v>3644</v>
      </c>
      <c r="L2219" t="s">
        <v>25</v>
      </c>
      <c r="M2219" t="s">
        <v>26</v>
      </c>
      <c r="N2219" t="s">
        <v>3843</v>
      </c>
      <c r="O2219" t="s">
        <v>303</v>
      </c>
      <c r="P2219">
        <v>85301</v>
      </c>
      <c r="Q2219" t="s">
        <v>43</v>
      </c>
      <c r="R2219" t="s">
        <v>2666</v>
      </c>
      <c r="S2219" t="s">
        <v>45</v>
      </c>
      <c r="T2219" t="s">
        <v>74</v>
      </c>
      <c r="U2219" t="s">
        <v>2667</v>
      </c>
      <c r="V2219" s="3">
        <v>8.5589999999999993</v>
      </c>
      <c r="W2219">
        <v>1</v>
      </c>
      <c r="X2219" s="2">
        <v>0.7</v>
      </c>
      <c r="Y2219" s="13">
        <v>-6.5618999999999996</v>
      </c>
      <c r="Z2219" s="2">
        <f>Y2219/V2219</f>
        <v>-0.76666666666666672</v>
      </c>
    </row>
    <row r="2220" spans="1:26" x14ac:dyDescent="0.25">
      <c r="A2220">
        <v>4559</v>
      </c>
      <c r="B2220" t="s">
        <v>7350</v>
      </c>
      <c r="C2220" s="1">
        <v>42004</v>
      </c>
      <c r="D2220">
        <f>YEAR(C2220)</f>
        <v>2014</v>
      </c>
      <c r="E2220">
        <f>MONTH(C2220)</f>
        <v>12</v>
      </c>
      <c r="F2220" t="str">
        <f>TEXT(Table1[[#This Row],[Order Date]],"mmm")</f>
        <v>Dec</v>
      </c>
      <c r="G2220" t="str">
        <f>TEXT(Table1[[#This Row],[Order Date]],"ddd")</f>
        <v>Wed</v>
      </c>
      <c r="H2220" s="1">
        <v>42009</v>
      </c>
      <c r="I2220" t="s">
        <v>49</v>
      </c>
      <c r="J2220" t="s">
        <v>6292</v>
      </c>
      <c r="K2220" t="s">
        <v>6293</v>
      </c>
      <c r="L2220" t="s">
        <v>40</v>
      </c>
      <c r="M2220" t="s">
        <v>26</v>
      </c>
      <c r="N2220" t="s">
        <v>4069</v>
      </c>
      <c r="O2220" t="s">
        <v>103</v>
      </c>
      <c r="P2220">
        <v>79907</v>
      </c>
      <c r="Q2220" t="s">
        <v>104</v>
      </c>
      <c r="R2220" t="s">
        <v>6208</v>
      </c>
      <c r="S2220" t="s">
        <v>45</v>
      </c>
      <c r="T2220" t="s">
        <v>170</v>
      </c>
      <c r="U2220" t="s">
        <v>662</v>
      </c>
      <c r="V2220" s="3">
        <v>49.567999999999998</v>
      </c>
      <c r="W2220">
        <v>2</v>
      </c>
      <c r="X2220" s="2">
        <v>0.2</v>
      </c>
      <c r="Y2220" s="13">
        <v>17.968399999999999</v>
      </c>
      <c r="Z2220" s="2">
        <f>Y2220/V2220</f>
        <v>0.36249999999999999</v>
      </c>
    </row>
    <row r="2221" spans="1:26" x14ac:dyDescent="0.25">
      <c r="A2221">
        <v>4560</v>
      </c>
      <c r="B2221" t="s">
        <v>7351</v>
      </c>
      <c r="C2221" s="1">
        <v>41764</v>
      </c>
      <c r="D2221">
        <f>YEAR(C2221)</f>
        <v>2014</v>
      </c>
      <c r="E2221">
        <f>MONTH(C2221)</f>
        <v>5</v>
      </c>
      <c r="F2221" t="str">
        <f>TEXT(Table1[[#This Row],[Order Date]],"mmm")</f>
        <v>May</v>
      </c>
      <c r="G2221" t="str">
        <f>TEXT(Table1[[#This Row],[Order Date]],"ddd")</f>
        <v>Mon</v>
      </c>
      <c r="H2221" s="1">
        <v>41767</v>
      </c>
      <c r="I2221" t="s">
        <v>185</v>
      </c>
      <c r="J2221" t="s">
        <v>149</v>
      </c>
      <c r="K2221" t="s">
        <v>150</v>
      </c>
      <c r="L2221" t="s">
        <v>25</v>
      </c>
      <c r="M2221" t="s">
        <v>26</v>
      </c>
      <c r="N2221" t="s">
        <v>671</v>
      </c>
      <c r="O2221" t="s">
        <v>103</v>
      </c>
      <c r="P2221">
        <v>78207</v>
      </c>
      <c r="Q2221" t="s">
        <v>104</v>
      </c>
      <c r="R2221" t="s">
        <v>297</v>
      </c>
      <c r="S2221" t="s">
        <v>31</v>
      </c>
      <c r="T2221" t="s">
        <v>35</v>
      </c>
      <c r="U2221" t="s">
        <v>298</v>
      </c>
      <c r="V2221" s="3">
        <v>127.869</v>
      </c>
      <c r="W2221">
        <v>3</v>
      </c>
      <c r="X2221" s="2">
        <v>0.3</v>
      </c>
      <c r="Y2221" s="13">
        <v>-9.1334999999999997</v>
      </c>
      <c r="Z2221" s="2">
        <f>Y2221/V2221</f>
        <v>-7.1428571428571425E-2</v>
      </c>
    </row>
    <row r="2222" spans="1:26" x14ac:dyDescent="0.25">
      <c r="A2222">
        <v>4561</v>
      </c>
      <c r="B2222" t="s">
        <v>7352</v>
      </c>
      <c r="C2222" s="1">
        <v>42342</v>
      </c>
      <c r="D2222">
        <f>YEAR(C2222)</f>
        <v>2015</v>
      </c>
      <c r="E2222">
        <f>MONTH(C2222)</f>
        <v>12</v>
      </c>
      <c r="F2222" t="str">
        <f>TEXT(Table1[[#This Row],[Order Date]],"mmm")</f>
        <v>Dec</v>
      </c>
      <c r="G2222" t="str">
        <f>TEXT(Table1[[#This Row],[Order Date]],"ddd")</f>
        <v>Fri</v>
      </c>
      <c r="H2222" s="1">
        <v>42347</v>
      </c>
      <c r="I2222" t="s">
        <v>22</v>
      </c>
      <c r="J2222" t="s">
        <v>3656</v>
      </c>
      <c r="K2222" t="s">
        <v>3657</v>
      </c>
      <c r="L2222" t="s">
        <v>40</v>
      </c>
      <c r="M2222" t="s">
        <v>26</v>
      </c>
      <c r="N2222" t="s">
        <v>41</v>
      </c>
      <c r="O2222" t="s">
        <v>42</v>
      </c>
      <c r="P2222">
        <v>90049</v>
      </c>
      <c r="Q2222" t="s">
        <v>43</v>
      </c>
      <c r="R2222" t="s">
        <v>949</v>
      </c>
      <c r="S2222" t="s">
        <v>45</v>
      </c>
      <c r="T2222" t="s">
        <v>170</v>
      </c>
      <c r="U2222" t="s">
        <v>950</v>
      </c>
      <c r="V2222" s="3">
        <v>271.44</v>
      </c>
      <c r="W2222">
        <v>3</v>
      </c>
      <c r="X2222" s="2">
        <v>0</v>
      </c>
      <c r="Y2222" s="13">
        <v>122.148</v>
      </c>
      <c r="Z2222" s="2">
        <f>Y2222/V2222</f>
        <v>0.45</v>
      </c>
    </row>
    <row r="2223" spans="1:26" x14ac:dyDescent="0.25">
      <c r="A2223">
        <v>4564</v>
      </c>
      <c r="B2223" t="s">
        <v>7357</v>
      </c>
      <c r="C2223" s="1">
        <v>43004</v>
      </c>
      <c r="D2223">
        <f>YEAR(C2223)</f>
        <v>2017</v>
      </c>
      <c r="E2223">
        <f>MONTH(C2223)</f>
        <v>9</v>
      </c>
      <c r="F2223" t="str">
        <f>TEXT(Table1[[#This Row],[Order Date]],"mmm")</f>
        <v>Sep</v>
      </c>
      <c r="G2223" t="str">
        <f>TEXT(Table1[[#This Row],[Order Date]],"ddd")</f>
        <v>Tue</v>
      </c>
      <c r="H2223" s="1">
        <v>43008</v>
      </c>
      <c r="I2223" t="s">
        <v>49</v>
      </c>
      <c r="J2223" t="s">
        <v>2611</v>
      </c>
      <c r="K2223" t="s">
        <v>2612</v>
      </c>
      <c r="L2223" t="s">
        <v>101</v>
      </c>
      <c r="M2223" t="s">
        <v>26</v>
      </c>
      <c r="N2223" t="s">
        <v>6972</v>
      </c>
      <c r="O2223" t="s">
        <v>53</v>
      </c>
      <c r="P2223">
        <v>33023</v>
      </c>
      <c r="Q2223" t="s">
        <v>29</v>
      </c>
      <c r="R2223" t="s">
        <v>6752</v>
      </c>
      <c r="S2223" t="s">
        <v>31</v>
      </c>
      <c r="T2223" t="s">
        <v>35</v>
      </c>
      <c r="U2223" t="s">
        <v>6753</v>
      </c>
      <c r="V2223" s="3">
        <v>419.13600000000002</v>
      </c>
      <c r="W2223">
        <v>4</v>
      </c>
      <c r="X2223" s="2">
        <v>0.2</v>
      </c>
      <c r="Y2223" s="13">
        <v>-57.6312</v>
      </c>
      <c r="Z2223" s="2">
        <f>Y2223/V2223</f>
        <v>-0.13749999999999998</v>
      </c>
    </row>
    <row r="2224" spans="1:26" x14ac:dyDescent="0.25">
      <c r="A2224">
        <v>4565</v>
      </c>
      <c r="B2224" t="s">
        <v>7358</v>
      </c>
      <c r="C2224" s="1">
        <v>41982</v>
      </c>
      <c r="D2224">
        <f>YEAR(C2224)</f>
        <v>2014</v>
      </c>
      <c r="E2224">
        <f>MONTH(C2224)</f>
        <v>12</v>
      </c>
      <c r="F2224" t="str">
        <f>TEXT(Table1[[#This Row],[Order Date]],"mmm")</f>
        <v>Dec</v>
      </c>
      <c r="G2224" t="str">
        <f>TEXT(Table1[[#This Row],[Order Date]],"ddd")</f>
        <v>Tue</v>
      </c>
      <c r="H2224" s="1">
        <v>41987</v>
      </c>
      <c r="I2224" t="s">
        <v>49</v>
      </c>
      <c r="J2224" t="s">
        <v>6059</v>
      </c>
      <c r="K2224" t="s">
        <v>6060</v>
      </c>
      <c r="L2224" t="s">
        <v>40</v>
      </c>
      <c r="M2224" t="s">
        <v>26</v>
      </c>
      <c r="N2224" t="s">
        <v>1796</v>
      </c>
      <c r="O2224" t="s">
        <v>303</v>
      </c>
      <c r="P2224">
        <v>85204</v>
      </c>
      <c r="Q2224" t="s">
        <v>43</v>
      </c>
      <c r="R2224" t="s">
        <v>3913</v>
      </c>
      <c r="S2224" t="s">
        <v>45</v>
      </c>
      <c r="T2224" t="s">
        <v>58</v>
      </c>
      <c r="U2224" t="s">
        <v>3914</v>
      </c>
      <c r="V2224" s="3">
        <v>100.70399999999999</v>
      </c>
      <c r="W2224">
        <v>6</v>
      </c>
      <c r="X2224" s="2">
        <v>0.2</v>
      </c>
      <c r="Y2224" s="13">
        <v>-1.2587999999999999</v>
      </c>
      <c r="Z2224" s="2">
        <f>Y2224/V2224</f>
        <v>-1.2500000000000001E-2</v>
      </c>
    </row>
    <row r="2225" spans="1:26" x14ac:dyDescent="0.25">
      <c r="A2225">
        <v>4566</v>
      </c>
      <c r="B2225" t="s">
        <v>7359</v>
      </c>
      <c r="C2225" s="1">
        <v>43072</v>
      </c>
      <c r="D2225">
        <f>YEAR(C2225)</f>
        <v>2017</v>
      </c>
      <c r="E2225">
        <f>MONTH(C2225)</f>
        <v>12</v>
      </c>
      <c r="F2225" t="str">
        <f>TEXT(Table1[[#This Row],[Order Date]],"mmm")</f>
        <v>Dec</v>
      </c>
      <c r="G2225" t="str">
        <f>TEXT(Table1[[#This Row],[Order Date]],"ddd")</f>
        <v>Sun</v>
      </c>
      <c r="H2225" s="1">
        <v>43079</v>
      </c>
      <c r="I2225" t="s">
        <v>49</v>
      </c>
      <c r="J2225" t="s">
        <v>3556</v>
      </c>
      <c r="K2225" t="s">
        <v>3557</v>
      </c>
      <c r="L2225" t="s">
        <v>25</v>
      </c>
      <c r="M2225" t="s">
        <v>26</v>
      </c>
      <c r="N2225" t="s">
        <v>1679</v>
      </c>
      <c r="O2225" t="s">
        <v>87</v>
      </c>
      <c r="P2225">
        <v>28314</v>
      </c>
      <c r="Q2225" t="s">
        <v>29</v>
      </c>
      <c r="R2225" t="s">
        <v>2102</v>
      </c>
      <c r="S2225" t="s">
        <v>45</v>
      </c>
      <c r="T2225" t="s">
        <v>77</v>
      </c>
      <c r="U2225" t="s">
        <v>2103</v>
      </c>
      <c r="V2225" s="3">
        <v>45.216000000000001</v>
      </c>
      <c r="W2225">
        <v>3</v>
      </c>
      <c r="X2225" s="2">
        <v>0.2</v>
      </c>
      <c r="Y2225" s="13">
        <v>4.5216000000000003</v>
      </c>
      <c r="Z2225" s="2">
        <f>Y2225/V2225</f>
        <v>0.1</v>
      </c>
    </row>
    <row r="2226" spans="1:26" x14ac:dyDescent="0.25">
      <c r="A2226">
        <v>4569</v>
      </c>
      <c r="B2226" t="s">
        <v>7360</v>
      </c>
      <c r="C2226" s="1">
        <v>42316</v>
      </c>
      <c r="D2226">
        <f>YEAR(C2226)</f>
        <v>2015</v>
      </c>
      <c r="E2226">
        <f>MONTH(C2226)</f>
        <v>11</v>
      </c>
      <c r="F2226" t="str">
        <f>TEXT(Table1[[#This Row],[Order Date]],"mmm")</f>
        <v>Nov</v>
      </c>
      <c r="G2226" t="str">
        <f>TEXT(Table1[[#This Row],[Order Date]],"ddd")</f>
        <v>Sun</v>
      </c>
      <c r="H2226" s="1">
        <v>42321</v>
      </c>
      <c r="I2226" t="s">
        <v>49</v>
      </c>
      <c r="J2226" t="s">
        <v>4624</v>
      </c>
      <c r="K2226" t="s">
        <v>4625</v>
      </c>
      <c r="L2226" t="s">
        <v>25</v>
      </c>
      <c r="M2226" t="s">
        <v>26</v>
      </c>
      <c r="N2226" t="s">
        <v>181</v>
      </c>
      <c r="O2226" t="s">
        <v>103</v>
      </c>
      <c r="P2226">
        <v>77095</v>
      </c>
      <c r="Q2226" t="s">
        <v>104</v>
      </c>
      <c r="R2226" t="s">
        <v>229</v>
      </c>
      <c r="S2226" t="s">
        <v>45</v>
      </c>
      <c r="T2226" t="s">
        <v>74</v>
      </c>
      <c r="U2226" t="s">
        <v>230</v>
      </c>
      <c r="V2226" s="3">
        <v>10.476000000000001</v>
      </c>
      <c r="W2226">
        <v>6</v>
      </c>
      <c r="X2226" s="2">
        <v>0.8</v>
      </c>
      <c r="Y2226" s="13">
        <v>-17.285399999999999</v>
      </c>
      <c r="Z2226" s="2">
        <f>Y2226/V2226</f>
        <v>-1.6499999999999997</v>
      </c>
    </row>
    <row r="2227" spans="1:26" x14ac:dyDescent="0.25">
      <c r="A2227">
        <v>4570</v>
      </c>
      <c r="B2227" t="s">
        <v>7361</v>
      </c>
      <c r="C2227" s="1">
        <v>41748</v>
      </c>
      <c r="D2227">
        <f>YEAR(C2227)</f>
        <v>2014</v>
      </c>
      <c r="E2227">
        <f>MONTH(C2227)</f>
        <v>4</v>
      </c>
      <c r="F2227" t="str">
        <f>TEXT(Table1[[#This Row],[Order Date]],"mmm")</f>
        <v>Apr</v>
      </c>
      <c r="G2227" t="str">
        <f>TEXT(Table1[[#This Row],[Order Date]],"ddd")</f>
        <v>Sat</v>
      </c>
      <c r="H2227" s="1">
        <v>41750</v>
      </c>
      <c r="I2227" t="s">
        <v>22</v>
      </c>
      <c r="J2227" t="s">
        <v>3049</v>
      </c>
      <c r="K2227" t="s">
        <v>3050</v>
      </c>
      <c r="L2227" t="s">
        <v>101</v>
      </c>
      <c r="M2227" t="s">
        <v>26</v>
      </c>
      <c r="N2227" t="s">
        <v>622</v>
      </c>
      <c r="O2227" t="s">
        <v>42</v>
      </c>
      <c r="P2227">
        <v>95123</v>
      </c>
      <c r="Q2227" t="s">
        <v>43</v>
      </c>
      <c r="R2227" t="s">
        <v>898</v>
      </c>
      <c r="S2227" t="s">
        <v>31</v>
      </c>
      <c r="T2227" t="s">
        <v>64</v>
      </c>
      <c r="U2227" t="s">
        <v>6769</v>
      </c>
      <c r="V2227" s="3">
        <v>76.14</v>
      </c>
      <c r="W2227">
        <v>3</v>
      </c>
      <c r="X2227" s="2">
        <v>0</v>
      </c>
      <c r="Y2227" s="13">
        <v>26.649000000000001</v>
      </c>
      <c r="Z2227" s="2">
        <f>Y2227/V2227</f>
        <v>0.35000000000000003</v>
      </c>
    </row>
    <row r="2228" spans="1:26" x14ac:dyDescent="0.25">
      <c r="A2228">
        <v>4571</v>
      </c>
      <c r="B2228" t="s">
        <v>7362</v>
      </c>
      <c r="C2228" s="1">
        <v>42149</v>
      </c>
      <c r="D2228">
        <f>YEAR(C2228)</f>
        <v>2015</v>
      </c>
      <c r="E2228">
        <f>MONTH(C2228)</f>
        <v>5</v>
      </c>
      <c r="F2228" t="str">
        <f>TEXT(Table1[[#This Row],[Order Date]],"mmm")</f>
        <v>May</v>
      </c>
      <c r="G2228" t="str">
        <f>TEXT(Table1[[#This Row],[Order Date]],"ddd")</f>
        <v>Mon</v>
      </c>
      <c r="H2228" s="1">
        <v>42151</v>
      </c>
      <c r="I2228" t="s">
        <v>22</v>
      </c>
      <c r="J2228" t="s">
        <v>1150</v>
      </c>
      <c r="K2228" t="s">
        <v>1151</v>
      </c>
      <c r="L2228" t="s">
        <v>101</v>
      </c>
      <c r="M2228" t="s">
        <v>26</v>
      </c>
      <c r="N2228" t="s">
        <v>7020</v>
      </c>
      <c r="O2228" t="s">
        <v>4417</v>
      </c>
      <c r="P2228">
        <v>67212</v>
      </c>
      <c r="Q2228" t="s">
        <v>104</v>
      </c>
      <c r="R2228" t="s">
        <v>7238</v>
      </c>
      <c r="S2228" t="s">
        <v>45</v>
      </c>
      <c r="T2228" t="s">
        <v>67</v>
      </c>
      <c r="U2228" t="s">
        <v>7239</v>
      </c>
      <c r="V2228" s="3">
        <v>21.24</v>
      </c>
      <c r="W2228">
        <v>3</v>
      </c>
      <c r="X2228" s="2">
        <v>0</v>
      </c>
      <c r="Y2228" s="13">
        <v>8.0711999999999993</v>
      </c>
      <c r="Z2228" s="2">
        <f>Y2228/V2228</f>
        <v>0.38</v>
      </c>
    </row>
    <row r="2229" spans="1:26" x14ac:dyDescent="0.25">
      <c r="A2229">
        <v>4573</v>
      </c>
      <c r="B2229" t="s">
        <v>7363</v>
      </c>
      <c r="C2229" s="1">
        <v>42933</v>
      </c>
      <c r="D2229">
        <f>YEAR(C2229)</f>
        <v>2017</v>
      </c>
      <c r="E2229">
        <f>MONTH(C2229)</f>
        <v>7</v>
      </c>
      <c r="F2229" t="str">
        <f>TEXT(Table1[[#This Row],[Order Date]],"mmm")</f>
        <v>Jul</v>
      </c>
      <c r="G2229" t="str">
        <f>TEXT(Table1[[#This Row],[Order Date]],"ddd")</f>
        <v>Mon</v>
      </c>
      <c r="H2229" s="1">
        <v>42937</v>
      </c>
      <c r="I2229" t="s">
        <v>49</v>
      </c>
      <c r="J2229" t="s">
        <v>3588</v>
      </c>
      <c r="K2229" t="s">
        <v>3589</v>
      </c>
      <c r="L2229" t="s">
        <v>101</v>
      </c>
      <c r="M2229" t="s">
        <v>26</v>
      </c>
      <c r="N2229" t="s">
        <v>41</v>
      </c>
      <c r="O2229" t="s">
        <v>42</v>
      </c>
      <c r="P2229">
        <v>90036</v>
      </c>
      <c r="Q2229" t="s">
        <v>43</v>
      </c>
      <c r="R2229" t="s">
        <v>3233</v>
      </c>
      <c r="S2229" t="s">
        <v>70</v>
      </c>
      <c r="T2229" t="s">
        <v>1202</v>
      </c>
      <c r="U2229" t="s">
        <v>3234</v>
      </c>
      <c r="V2229" s="3">
        <v>479.98399999999998</v>
      </c>
      <c r="W2229">
        <v>2</v>
      </c>
      <c r="X2229" s="2">
        <v>0.2</v>
      </c>
      <c r="Y2229" s="13">
        <v>89.997</v>
      </c>
      <c r="Z2229" s="2">
        <f>Y2229/V2229</f>
        <v>0.1875</v>
      </c>
    </row>
    <row r="2230" spans="1:26" x14ac:dyDescent="0.25">
      <c r="A2230">
        <v>4574</v>
      </c>
      <c r="B2230" t="s">
        <v>7364</v>
      </c>
      <c r="C2230" s="1">
        <v>42716</v>
      </c>
      <c r="D2230">
        <f>YEAR(C2230)</f>
        <v>2016</v>
      </c>
      <c r="E2230">
        <f>MONTH(C2230)</f>
        <v>12</v>
      </c>
      <c r="F2230" t="str">
        <f>TEXT(Table1[[#This Row],[Order Date]],"mmm")</f>
        <v>Dec</v>
      </c>
      <c r="G2230" t="str">
        <f>TEXT(Table1[[#This Row],[Order Date]],"ddd")</f>
        <v>Mon</v>
      </c>
      <c r="H2230" s="1">
        <v>42722</v>
      </c>
      <c r="I2230" t="s">
        <v>49</v>
      </c>
      <c r="J2230" t="s">
        <v>3063</v>
      </c>
      <c r="K2230" t="s">
        <v>3064</v>
      </c>
      <c r="L2230" t="s">
        <v>101</v>
      </c>
      <c r="M2230" t="s">
        <v>26</v>
      </c>
      <c r="N2230" t="s">
        <v>321</v>
      </c>
      <c r="O2230" t="s">
        <v>235</v>
      </c>
      <c r="P2230">
        <v>49201</v>
      </c>
      <c r="Q2230" t="s">
        <v>104</v>
      </c>
      <c r="R2230" t="s">
        <v>2051</v>
      </c>
      <c r="S2230" t="s">
        <v>70</v>
      </c>
      <c r="T2230" t="s">
        <v>71</v>
      </c>
      <c r="U2230" t="s">
        <v>2052</v>
      </c>
      <c r="V2230" s="3">
        <v>657.93</v>
      </c>
      <c r="W2230">
        <v>7</v>
      </c>
      <c r="X2230" s="2">
        <v>0</v>
      </c>
      <c r="Y2230" s="13">
        <v>184.22040000000001</v>
      </c>
      <c r="Z2230" s="2">
        <f>Y2230/V2230</f>
        <v>0.28000000000000003</v>
      </c>
    </row>
    <row r="2231" spans="1:26" x14ac:dyDescent="0.25">
      <c r="A2231">
        <v>4578</v>
      </c>
      <c r="B2231" t="s">
        <v>7367</v>
      </c>
      <c r="C2231" s="1">
        <v>41740</v>
      </c>
      <c r="D2231">
        <f>YEAR(C2231)</f>
        <v>2014</v>
      </c>
      <c r="E2231">
        <f>MONTH(C2231)</f>
        <v>4</v>
      </c>
      <c r="F2231" t="str">
        <f>TEXT(Table1[[#This Row],[Order Date]],"mmm")</f>
        <v>Apr</v>
      </c>
      <c r="G2231" t="str">
        <f>TEXT(Table1[[#This Row],[Order Date]],"ddd")</f>
        <v>Fri</v>
      </c>
      <c r="H2231" s="1">
        <v>41745</v>
      </c>
      <c r="I2231" t="s">
        <v>49</v>
      </c>
      <c r="J2231" t="s">
        <v>2764</v>
      </c>
      <c r="K2231" t="s">
        <v>2765</v>
      </c>
      <c r="L2231" t="s">
        <v>25</v>
      </c>
      <c r="M2231" t="s">
        <v>26</v>
      </c>
      <c r="N2231" t="s">
        <v>7368</v>
      </c>
      <c r="O2231" t="s">
        <v>6084</v>
      </c>
      <c r="P2231">
        <v>83501</v>
      </c>
      <c r="Q2231" t="s">
        <v>43</v>
      </c>
      <c r="R2231" t="s">
        <v>4794</v>
      </c>
      <c r="S2231" t="s">
        <v>45</v>
      </c>
      <c r="T2231" t="s">
        <v>74</v>
      </c>
      <c r="U2231" t="s">
        <v>4795</v>
      </c>
      <c r="V2231" s="3">
        <v>9.5839999999999996</v>
      </c>
      <c r="W2231">
        <v>1</v>
      </c>
      <c r="X2231" s="2">
        <v>0.2</v>
      </c>
      <c r="Y2231" s="13">
        <v>3.3544</v>
      </c>
      <c r="Z2231" s="2">
        <f>Y2231/V2231</f>
        <v>0.35000000000000003</v>
      </c>
    </row>
    <row r="2232" spans="1:26" x14ac:dyDescent="0.25">
      <c r="A2232">
        <v>4579</v>
      </c>
      <c r="B2232" t="s">
        <v>7369</v>
      </c>
      <c r="C2232" s="1">
        <v>42164</v>
      </c>
      <c r="D2232">
        <f>YEAR(C2232)</f>
        <v>2015</v>
      </c>
      <c r="E2232">
        <f>MONTH(C2232)</f>
        <v>6</v>
      </c>
      <c r="F2232" t="str">
        <f>TEXT(Table1[[#This Row],[Order Date]],"mmm")</f>
        <v>Jun</v>
      </c>
      <c r="G2232" t="str">
        <f>TEXT(Table1[[#This Row],[Order Date]],"ddd")</f>
        <v>Tue</v>
      </c>
      <c r="H2232" s="1">
        <v>42170</v>
      </c>
      <c r="I2232" t="s">
        <v>49</v>
      </c>
      <c r="J2232" t="s">
        <v>2661</v>
      </c>
      <c r="K2232" t="s">
        <v>2662</v>
      </c>
      <c r="L2232" t="s">
        <v>101</v>
      </c>
      <c r="M2232" t="s">
        <v>26</v>
      </c>
      <c r="N2232" t="s">
        <v>7312</v>
      </c>
      <c r="O2232" t="s">
        <v>312</v>
      </c>
      <c r="P2232">
        <v>23666</v>
      </c>
      <c r="Q2232" t="s">
        <v>29</v>
      </c>
      <c r="R2232" t="s">
        <v>1695</v>
      </c>
      <c r="S2232" t="s">
        <v>45</v>
      </c>
      <c r="T2232" t="s">
        <v>74</v>
      </c>
      <c r="U2232" t="s">
        <v>1696</v>
      </c>
      <c r="V2232" s="3">
        <v>113.1</v>
      </c>
      <c r="W2232">
        <v>3</v>
      </c>
      <c r="X2232" s="2">
        <v>0</v>
      </c>
      <c r="Y2232" s="13">
        <v>56.55</v>
      </c>
      <c r="Z2232" s="2">
        <f>Y2232/V2232</f>
        <v>0.5</v>
      </c>
    </row>
    <row r="2233" spans="1:26" x14ac:dyDescent="0.25">
      <c r="A2233">
        <v>4580</v>
      </c>
      <c r="B2233" t="s">
        <v>7370</v>
      </c>
      <c r="C2233" s="1">
        <v>41847</v>
      </c>
      <c r="D2233">
        <f>YEAR(C2233)</f>
        <v>2014</v>
      </c>
      <c r="E2233">
        <f>MONTH(C2233)</f>
        <v>7</v>
      </c>
      <c r="F2233" t="str">
        <f>TEXT(Table1[[#This Row],[Order Date]],"mmm")</f>
        <v>Jul</v>
      </c>
      <c r="G2233" t="str">
        <f>TEXT(Table1[[#This Row],[Order Date]],"ddd")</f>
        <v>Sun</v>
      </c>
      <c r="H2233" s="1">
        <v>41853</v>
      </c>
      <c r="I2233" t="s">
        <v>49</v>
      </c>
      <c r="J2233" t="s">
        <v>3615</v>
      </c>
      <c r="K2233" t="s">
        <v>3616</v>
      </c>
      <c r="L2233" t="s">
        <v>40</v>
      </c>
      <c r="M2233" t="s">
        <v>26</v>
      </c>
      <c r="N2233" t="s">
        <v>263</v>
      </c>
      <c r="O2233" t="s">
        <v>264</v>
      </c>
      <c r="P2233">
        <v>10035</v>
      </c>
      <c r="Q2233" t="s">
        <v>145</v>
      </c>
      <c r="R2233" t="s">
        <v>7371</v>
      </c>
      <c r="S2233" t="s">
        <v>45</v>
      </c>
      <c r="T2233" t="s">
        <v>89</v>
      </c>
      <c r="U2233" t="s">
        <v>7372</v>
      </c>
      <c r="V2233" s="3">
        <v>65.78</v>
      </c>
      <c r="W2233">
        <v>11</v>
      </c>
      <c r="X2233" s="2">
        <v>0</v>
      </c>
      <c r="Y2233" s="13">
        <v>32.232199999999999</v>
      </c>
      <c r="Z2233" s="2">
        <f>Y2233/V2233</f>
        <v>0.49</v>
      </c>
    </row>
    <row r="2234" spans="1:26" x14ac:dyDescent="0.25">
      <c r="A2234">
        <v>4581</v>
      </c>
      <c r="B2234" t="s">
        <v>7373</v>
      </c>
      <c r="C2234" s="1">
        <v>42216</v>
      </c>
      <c r="D2234">
        <f>YEAR(C2234)</f>
        <v>2015</v>
      </c>
      <c r="E2234">
        <f>MONTH(C2234)</f>
        <v>7</v>
      </c>
      <c r="F2234" t="str">
        <f>TEXT(Table1[[#This Row],[Order Date]],"mmm")</f>
        <v>Jul</v>
      </c>
      <c r="G2234" t="str">
        <f>TEXT(Table1[[#This Row],[Order Date]],"ddd")</f>
        <v>Fri</v>
      </c>
      <c r="H2234" s="1">
        <v>42222</v>
      </c>
      <c r="I2234" t="s">
        <v>49</v>
      </c>
      <c r="J2234" t="s">
        <v>1311</v>
      </c>
      <c r="K2234" t="s">
        <v>1312</v>
      </c>
      <c r="L2234" t="s">
        <v>40</v>
      </c>
      <c r="M2234" t="s">
        <v>26</v>
      </c>
      <c r="N2234" t="s">
        <v>7374</v>
      </c>
      <c r="O2234" t="s">
        <v>1470</v>
      </c>
      <c r="P2234">
        <v>39401</v>
      </c>
      <c r="Q2234" t="s">
        <v>29</v>
      </c>
      <c r="R2234" t="s">
        <v>984</v>
      </c>
      <c r="S2234" t="s">
        <v>70</v>
      </c>
      <c r="T2234" t="s">
        <v>158</v>
      </c>
      <c r="U2234" t="s">
        <v>985</v>
      </c>
      <c r="V2234" s="3">
        <v>239.7</v>
      </c>
      <c r="W2234">
        <v>6</v>
      </c>
      <c r="X2234" s="2">
        <v>0</v>
      </c>
      <c r="Y2234" s="13">
        <v>105.468</v>
      </c>
      <c r="Z2234" s="2">
        <f>Y2234/V2234</f>
        <v>0.44000000000000006</v>
      </c>
    </row>
    <row r="2235" spans="1:26" x14ac:dyDescent="0.25">
      <c r="A2235">
        <v>4582</v>
      </c>
      <c r="B2235" t="s">
        <v>7375</v>
      </c>
      <c r="C2235" s="1">
        <v>42632</v>
      </c>
      <c r="D2235">
        <f>YEAR(C2235)</f>
        <v>2016</v>
      </c>
      <c r="E2235">
        <f>MONTH(C2235)</f>
        <v>9</v>
      </c>
      <c r="F2235" t="str">
        <f>TEXT(Table1[[#This Row],[Order Date]],"mmm")</f>
        <v>Sep</v>
      </c>
      <c r="G2235" t="str">
        <f>TEXT(Table1[[#This Row],[Order Date]],"ddd")</f>
        <v>Mon</v>
      </c>
      <c r="H2235" s="1">
        <v>42635</v>
      </c>
      <c r="I2235" t="s">
        <v>185</v>
      </c>
      <c r="J2235" t="s">
        <v>3261</v>
      </c>
      <c r="K2235" t="s">
        <v>3262</v>
      </c>
      <c r="L2235" t="s">
        <v>101</v>
      </c>
      <c r="M2235" t="s">
        <v>26</v>
      </c>
      <c r="N2235" t="s">
        <v>143</v>
      </c>
      <c r="O2235" t="s">
        <v>144</v>
      </c>
      <c r="P2235">
        <v>19140</v>
      </c>
      <c r="Q2235" t="s">
        <v>145</v>
      </c>
      <c r="R2235" t="s">
        <v>7376</v>
      </c>
      <c r="S2235" t="s">
        <v>31</v>
      </c>
      <c r="T2235" t="s">
        <v>64</v>
      </c>
      <c r="U2235" t="s">
        <v>7377</v>
      </c>
      <c r="V2235" s="3">
        <v>25.632000000000001</v>
      </c>
      <c r="W2235">
        <v>3</v>
      </c>
      <c r="X2235" s="2">
        <v>0.2</v>
      </c>
      <c r="Y2235" s="13">
        <v>3.8448000000000002</v>
      </c>
      <c r="Z2235" s="2">
        <f>Y2235/V2235</f>
        <v>0.15</v>
      </c>
    </row>
    <row r="2236" spans="1:26" x14ac:dyDescent="0.25">
      <c r="A2236">
        <v>4583</v>
      </c>
      <c r="B2236" t="s">
        <v>7378</v>
      </c>
      <c r="C2236" s="1">
        <v>42531</v>
      </c>
      <c r="D2236">
        <f>YEAR(C2236)</f>
        <v>2016</v>
      </c>
      <c r="E2236">
        <f>MONTH(C2236)</f>
        <v>6</v>
      </c>
      <c r="F2236" t="str">
        <f>TEXT(Table1[[#This Row],[Order Date]],"mmm")</f>
        <v>Jun</v>
      </c>
      <c r="G2236" t="str">
        <f>TEXT(Table1[[#This Row],[Order Date]],"ddd")</f>
        <v>Fri</v>
      </c>
      <c r="H2236" s="1">
        <v>42533</v>
      </c>
      <c r="I2236" t="s">
        <v>185</v>
      </c>
      <c r="J2236" t="s">
        <v>6048</v>
      </c>
      <c r="K2236" t="s">
        <v>6049</v>
      </c>
      <c r="L2236" t="s">
        <v>25</v>
      </c>
      <c r="M2236" t="s">
        <v>26</v>
      </c>
      <c r="N2236" t="s">
        <v>143</v>
      </c>
      <c r="O2236" t="s">
        <v>144</v>
      </c>
      <c r="P2236">
        <v>19140</v>
      </c>
      <c r="Q2236" t="s">
        <v>145</v>
      </c>
      <c r="R2236" t="s">
        <v>7148</v>
      </c>
      <c r="S2236" t="s">
        <v>45</v>
      </c>
      <c r="T2236" t="s">
        <v>46</v>
      </c>
      <c r="U2236" t="s">
        <v>7149</v>
      </c>
      <c r="V2236" s="3">
        <v>23.616</v>
      </c>
      <c r="W2236">
        <v>8</v>
      </c>
      <c r="X2236" s="2">
        <v>0.2</v>
      </c>
      <c r="Y2236" s="13">
        <v>7.9703999999999997</v>
      </c>
      <c r="Z2236" s="2">
        <f>Y2236/V2236</f>
        <v>0.33749999999999997</v>
      </c>
    </row>
    <row r="2237" spans="1:26" x14ac:dyDescent="0.25">
      <c r="A2237">
        <v>4584</v>
      </c>
      <c r="B2237" t="s">
        <v>7379</v>
      </c>
      <c r="C2237" s="1">
        <v>42608</v>
      </c>
      <c r="D2237">
        <f>YEAR(C2237)</f>
        <v>2016</v>
      </c>
      <c r="E2237">
        <f>MONTH(C2237)</f>
        <v>8</v>
      </c>
      <c r="F2237" t="str">
        <f>TEXT(Table1[[#This Row],[Order Date]],"mmm")</f>
        <v>Aug</v>
      </c>
      <c r="G2237" t="str">
        <f>TEXT(Table1[[#This Row],[Order Date]],"ddd")</f>
        <v>Fri</v>
      </c>
      <c r="H2237" s="1">
        <v>42610</v>
      </c>
      <c r="I2237" t="s">
        <v>22</v>
      </c>
      <c r="J2237" t="s">
        <v>7380</v>
      </c>
      <c r="K2237" t="s">
        <v>7381</v>
      </c>
      <c r="L2237" t="s">
        <v>40</v>
      </c>
      <c r="M2237" t="s">
        <v>26</v>
      </c>
      <c r="N2237" t="s">
        <v>41</v>
      </c>
      <c r="O2237" t="s">
        <v>42</v>
      </c>
      <c r="P2237">
        <v>90045</v>
      </c>
      <c r="Q2237" t="s">
        <v>43</v>
      </c>
      <c r="R2237" t="s">
        <v>465</v>
      </c>
      <c r="S2237" t="s">
        <v>45</v>
      </c>
      <c r="T2237" t="s">
        <v>67</v>
      </c>
      <c r="U2237" t="s">
        <v>466</v>
      </c>
      <c r="V2237" s="3">
        <v>8.26</v>
      </c>
      <c r="W2237">
        <v>2</v>
      </c>
      <c r="X2237" s="2">
        <v>0</v>
      </c>
      <c r="Y2237" s="13">
        <v>3.7995999999999999</v>
      </c>
      <c r="Z2237" s="2">
        <f>Y2237/V2237</f>
        <v>0.46</v>
      </c>
    </row>
    <row r="2238" spans="1:26" x14ac:dyDescent="0.25">
      <c r="A2238">
        <v>4585</v>
      </c>
      <c r="B2238" t="s">
        <v>7382</v>
      </c>
      <c r="C2238" s="1">
        <v>43041</v>
      </c>
      <c r="D2238">
        <f>YEAR(C2238)</f>
        <v>2017</v>
      </c>
      <c r="E2238">
        <f>MONTH(C2238)</f>
        <v>11</v>
      </c>
      <c r="F2238" t="str">
        <f>TEXT(Table1[[#This Row],[Order Date]],"mmm")</f>
        <v>Nov</v>
      </c>
      <c r="G2238" t="str">
        <f>TEXT(Table1[[#This Row],[Order Date]],"ddd")</f>
        <v>Thu</v>
      </c>
      <c r="H2238" s="1">
        <v>43043</v>
      </c>
      <c r="I2238" t="s">
        <v>22</v>
      </c>
      <c r="J2238" t="s">
        <v>5644</v>
      </c>
      <c r="K2238" t="s">
        <v>5645</v>
      </c>
      <c r="L2238" t="s">
        <v>101</v>
      </c>
      <c r="M2238" t="s">
        <v>26</v>
      </c>
      <c r="N2238" t="s">
        <v>7383</v>
      </c>
      <c r="O2238" t="s">
        <v>42</v>
      </c>
      <c r="P2238">
        <v>94526</v>
      </c>
      <c r="Q2238" t="s">
        <v>43</v>
      </c>
      <c r="R2238" t="s">
        <v>1775</v>
      </c>
      <c r="S2238" t="s">
        <v>45</v>
      </c>
      <c r="T2238" t="s">
        <v>170</v>
      </c>
      <c r="U2238" t="s">
        <v>1776</v>
      </c>
      <c r="V2238" s="3">
        <v>76.58</v>
      </c>
      <c r="W2238">
        <v>7</v>
      </c>
      <c r="X2238" s="2">
        <v>0</v>
      </c>
      <c r="Y2238" s="13">
        <v>38.29</v>
      </c>
      <c r="Z2238" s="2">
        <f>Y2238/V2238</f>
        <v>0.5</v>
      </c>
    </row>
    <row r="2239" spans="1:26" x14ac:dyDescent="0.25">
      <c r="A2239">
        <v>4591</v>
      </c>
      <c r="B2239" t="s">
        <v>7386</v>
      </c>
      <c r="C2239" s="1">
        <v>42730</v>
      </c>
      <c r="D2239">
        <f>YEAR(C2239)</f>
        <v>2016</v>
      </c>
      <c r="E2239">
        <f>MONTH(C2239)</f>
        <v>12</v>
      </c>
      <c r="F2239" t="str">
        <f>TEXT(Table1[[#This Row],[Order Date]],"mmm")</f>
        <v>Dec</v>
      </c>
      <c r="G2239" t="str">
        <f>TEXT(Table1[[#This Row],[Order Date]],"ddd")</f>
        <v>Mon</v>
      </c>
      <c r="H2239" s="1">
        <v>42735</v>
      </c>
      <c r="I2239" t="s">
        <v>49</v>
      </c>
      <c r="J2239" t="s">
        <v>2479</v>
      </c>
      <c r="K2239" t="s">
        <v>2480</v>
      </c>
      <c r="L2239" t="s">
        <v>40</v>
      </c>
      <c r="M2239" t="s">
        <v>26</v>
      </c>
      <c r="N2239" t="s">
        <v>41</v>
      </c>
      <c r="O2239" t="s">
        <v>42</v>
      </c>
      <c r="P2239">
        <v>90004</v>
      </c>
      <c r="Q2239" t="s">
        <v>43</v>
      </c>
      <c r="R2239" t="s">
        <v>5077</v>
      </c>
      <c r="S2239" t="s">
        <v>45</v>
      </c>
      <c r="T2239" t="s">
        <v>572</v>
      </c>
      <c r="U2239" t="s">
        <v>5078</v>
      </c>
      <c r="V2239" s="3">
        <v>17.760000000000002</v>
      </c>
      <c r="W2239">
        <v>2</v>
      </c>
      <c r="X2239" s="2">
        <v>0</v>
      </c>
      <c r="Y2239" s="13">
        <v>4.9728000000000003</v>
      </c>
      <c r="Z2239" s="2">
        <f>Y2239/V2239</f>
        <v>0.27999999999999997</v>
      </c>
    </row>
    <row r="2240" spans="1:26" x14ac:dyDescent="0.25">
      <c r="A2240">
        <v>4597</v>
      </c>
      <c r="B2240" t="s">
        <v>7389</v>
      </c>
      <c r="C2240" s="1">
        <v>42709</v>
      </c>
      <c r="D2240">
        <f>YEAR(C2240)</f>
        <v>2016</v>
      </c>
      <c r="E2240">
        <f>MONTH(C2240)</f>
        <v>12</v>
      </c>
      <c r="F2240" t="str">
        <f>TEXT(Table1[[#This Row],[Order Date]],"mmm")</f>
        <v>Dec</v>
      </c>
      <c r="G2240" t="str">
        <f>TEXT(Table1[[#This Row],[Order Date]],"ddd")</f>
        <v>Mon</v>
      </c>
      <c r="H2240" s="1">
        <v>42714</v>
      </c>
      <c r="I2240" t="s">
        <v>22</v>
      </c>
      <c r="J2240" t="s">
        <v>6080</v>
      </c>
      <c r="K2240" t="s">
        <v>6081</v>
      </c>
      <c r="L2240" t="s">
        <v>101</v>
      </c>
      <c r="M2240" t="s">
        <v>26</v>
      </c>
      <c r="N2240" t="s">
        <v>95</v>
      </c>
      <c r="O2240" t="s">
        <v>2971</v>
      </c>
      <c r="P2240">
        <v>20016</v>
      </c>
      <c r="Q2240" t="s">
        <v>145</v>
      </c>
      <c r="R2240" t="s">
        <v>2893</v>
      </c>
      <c r="S2240" t="s">
        <v>45</v>
      </c>
      <c r="T2240" t="s">
        <v>67</v>
      </c>
      <c r="U2240" t="s">
        <v>2894</v>
      </c>
      <c r="V2240" s="3">
        <v>33.92</v>
      </c>
      <c r="W2240">
        <v>8</v>
      </c>
      <c r="X2240" s="2">
        <v>0</v>
      </c>
      <c r="Y2240" s="13">
        <v>13.2288</v>
      </c>
      <c r="Z2240" s="2">
        <f>Y2240/V2240</f>
        <v>0.38999999999999996</v>
      </c>
    </row>
    <row r="2241" spans="1:26" x14ac:dyDescent="0.25">
      <c r="A2241">
        <v>4598</v>
      </c>
      <c r="B2241" t="s">
        <v>7390</v>
      </c>
      <c r="C2241" s="1">
        <v>42975</v>
      </c>
      <c r="D2241">
        <f>YEAR(C2241)</f>
        <v>2017</v>
      </c>
      <c r="E2241">
        <f>MONTH(C2241)</f>
        <v>8</v>
      </c>
      <c r="F2241" t="str">
        <f>TEXT(Table1[[#This Row],[Order Date]],"mmm")</f>
        <v>Aug</v>
      </c>
      <c r="G2241" t="str">
        <f>TEXT(Table1[[#This Row],[Order Date]],"ddd")</f>
        <v>Mon</v>
      </c>
      <c r="H2241" s="1">
        <v>42979</v>
      </c>
      <c r="I2241" t="s">
        <v>49</v>
      </c>
      <c r="J2241" t="s">
        <v>3063</v>
      </c>
      <c r="K2241" t="s">
        <v>3064</v>
      </c>
      <c r="L2241" t="s">
        <v>101</v>
      </c>
      <c r="M2241" t="s">
        <v>26</v>
      </c>
      <c r="N2241" t="s">
        <v>2512</v>
      </c>
      <c r="O2241" t="s">
        <v>113</v>
      </c>
      <c r="P2241">
        <v>53209</v>
      </c>
      <c r="Q2241" t="s">
        <v>104</v>
      </c>
      <c r="R2241" t="s">
        <v>1966</v>
      </c>
      <c r="S2241" t="s">
        <v>45</v>
      </c>
      <c r="T2241" t="s">
        <v>572</v>
      </c>
      <c r="U2241" t="s">
        <v>1967</v>
      </c>
      <c r="V2241" s="3">
        <v>21.81</v>
      </c>
      <c r="W2241">
        <v>3</v>
      </c>
      <c r="X2241" s="2">
        <v>0</v>
      </c>
      <c r="Y2241" s="13">
        <v>5.8887</v>
      </c>
      <c r="Z2241" s="2">
        <f>Y2241/V2241</f>
        <v>0.27</v>
      </c>
    </row>
    <row r="2242" spans="1:26" x14ac:dyDescent="0.25">
      <c r="A2242">
        <v>4600</v>
      </c>
      <c r="B2242" t="s">
        <v>7391</v>
      </c>
      <c r="C2242" s="1">
        <v>42201</v>
      </c>
      <c r="D2242">
        <f>YEAR(C2242)</f>
        <v>2015</v>
      </c>
      <c r="E2242">
        <f>MONTH(C2242)</f>
        <v>7</v>
      </c>
      <c r="F2242" t="str">
        <f>TEXT(Table1[[#This Row],[Order Date]],"mmm")</f>
        <v>Jul</v>
      </c>
      <c r="G2242" t="str">
        <f>TEXT(Table1[[#This Row],[Order Date]],"ddd")</f>
        <v>Thu</v>
      </c>
      <c r="H2242" s="1">
        <v>42205</v>
      </c>
      <c r="I2242" t="s">
        <v>49</v>
      </c>
      <c r="J2242" t="s">
        <v>3675</v>
      </c>
      <c r="K2242" t="s">
        <v>3676</v>
      </c>
      <c r="L2242" t="s">
        <v>101</v>
      </c>
      <c r="M2242" t="s">
        <v>26</v>
      </c>
      <c r="N2242" t="s">
        <v>4381</v>
      </c>
      <c r="O2242" t="s">
        <v>2689</v>
      </c>
      <c r="P2242">
        <v>21215</v>
      </c>
      <c r="Q2242" t="s">
        <v>145</v>
      </c>
      <c r="R2242" t="s">
        <v>2025</v>
      </c>
      <c r="S2242" t="s">
        <v>31</v>
      </c>
      <c r="T2242" t="s">
        <v>35</v>
      </c>
      <c r="U2242" t="s">
        <v>2026</v>
      </c>
      <c r="V2242" s="3">
        <v>150.97999999999999</v>
      </c>
      <c r="W2242">
        <v>1</v>
      </c>
      <c r="X2242" s="2">
        <v>0</v>
      </c>
      <c r="Y2242" s="13">
        <v>43.784199999999998</v>
      </c>
      <c r="Z2242" s="2">
        <f>Y2242/V2242</f>
        <v>0.29000000000000004</v>
      </c>
    </row>
    <row r="2243" spans="1:26" x14ac:dyDescent="0.25">
      <c r="A2243">
        <v>4603</v>
      </c>
      <c r="B2243" t="s">
        <v>7392</v>
      </c>
      <c r="C2243" s="1">
        <v>42150</v>
      </c>
      <c r="D2243">
        <f>YEAR(C2243)</f>
        <v>2015</v>
      </c>
      <c r="E2243">
        <f>MONTH(C2243)</f>
        <v>5</v>
      </c>
      <c r="F2243" t="str">
        <f>TEXT(Table1[[#This Row],[Order Date]],"mmm")</f>
        <v>May</v>
      </c>
      <c r="G2243" t="str">
        <f>TEXT(Table1[[#This Row],[Order Date]],"ddd")</f>
        <v>Tue</v>
      </c>
      <c r="H2243" s="1">
        <v>42153</v>
      </c>
      <c r="I2243" t="s">
        <v>22</v>
      </c>
      <c r="J2243" t="s">
        <v>3353</v>
      </c>
      <c r="K2243" t="s">
        <v>3354</v>
      </c>
      <c r="L2243" t="s">
        <v>101</v>
      </c>
      <c r="M2243" t="s">
        <v>26</v>
      </c>
      <c r="N2243" t="s">
        <v>1504</v>
      </c>
      <c r="O2243" t="s">
        <v>87</v>
      </c>
      <c r="P2243">
        <v>28540</v>
      </c>
      <c r="Q2243" t="s">
        <v>29</v>
      </c>
      <c r="R2243" t="s">
        <v>5049</v>
      </c>
      <c r="S2243" t="s">
        <v>45</v>
      </c>
      <c r="T2243" t="s">
        <v>89</v>
      </c>
      <c r="U2243" t="s">
        <v>5050</v>
      </c>
      <c r="V2243" s="3">
        <v>18.271999999999998</v>
      </c>
      <c r="W2243">
        <v>1</v>
      </c>
      <c r="X2243" s="2">
        <v>0.2</v>
      </c>
      <c r="Y2243" s="13">
        <v>5.9383999999999997</v>
      </c>
      <c r="Z2243" s="2">
        <f>Y2243/V2243</f>
        <v>0.32500000000000001</v>
      </c>
    </row>
    <row r="2244" spans="1:26" x14ac:dyDescent="0.25">
      <c r="A2244">
        <v>4607</v>
      </c>
      <c r="B2244" t="s">
        <v>7395</v>
      </c>
      <c r="C2244" s="1">
        <v>42152</v>
      </c>
      <c r="D2244">
        <f>YEAR(C2244)</f>
        <v>2015</v>
      </c>
      <c r="E2244">
        <f>MONTH(C2244)</f>
        <v>5</v>
      </c>
      <c r="F2244" t="str">
        <f>TEXT(Table1[[#This Row],[Order Date]],"mmm")</f>
        <v>May</v>
      </c>
      <c r="G2244" t="str">
        <f>TEXT(Table1[[#This Row],[Order Date]],"ddd")</f>
        <v>Thu</v>
      </c>
      <c r="H2244" s="1">
        <v>42157</v>
      </c>
      <c r="I2244" t="s">
        <v>49</v>
      </c>
      <c r="J2244" t="s">
        <v>3886</v>
      </c>
      <c r="K2244" t="s">
        <v>3887</v>
      </c>
      <c r="L2244" t="s">
        <v>25</v>
      </c>
      <c r="M2244" t="s">
        <v>26</v>
      </c>
      <c r="N2244" t="s">
        <v>382</v>
      </c>
      <c r="O2244" t="s">
        <v>264</v>
      </c>
      <c r="P2244">
        <v>14609</v>
      </c>
      <c r="Q2244" t="s">
        <v>145</v>
      </c>
      <c r="R2244" t="s">
        <v>209</v>
      </c>
      <c r="S2244" t="s">
        <v>70</v>
      </c>
      <c r="T2244" t="s">
        <v>71</v>
      </c>
      <c r="U2244" t="s">
        <v>210</v>
      </c>
      <c r="V2244" s="3">
        <v>45.99</v>
      </c>
      <c r="W2244">
        <v>1</v>
      </c>
      <c r="X2244" s="2">
        <v>0</v>
      </c>
      <c r="Y2244" s="13">
        <v>13.3371</v>
      </c>
      <c r="Z2244" s="2">
        <f>Y2244/V2244</f>
        <v>0.28999999999999998</v>
      </c>
    </row>
    <row r="2245" spans="1:26" x14ac:dyDescent="0.25">
      <c r="A2245">
        <v>4611</v>
      </c>
      <c r="B2245" t="s">
        <v>7396</v>
      </c>
      <c r="C2245" s="1">
        <v>43048</v>
      </c>
      <c r="D2245">
        <f>YEAR(C2245)</f>
        <v>2017</v>
      </c>
      <c r="E2245">
        <f>MONTH(C2245)</f>
        <v>11</v>
      </c>
      <c r="F2245" t="str">
        <f>TEXT(Table1[[#This Row],[Order Date]],"mmm")</f>
        <v>Nov</v>
      </c>
      <c r="G2245" t="str">
        <f>TEXT(Table1[[#This Row],[Order Date]],"ddd")</f>
        <v>Thu</v>
      </c>
      <c r="H2245" s="1">
        <v>43053</v>
      </c>
      <c r="I2245" t="s">
        <v>49</v>
      </c>
      <c r="J2245" t="s">
        <v>325</v>
      </c>
      <c r="K2245" t="s">
        <v>326</v>
      </c>
      <c r="L2245" t="s">
        <v>25</v>
      </c>
      <c r="M2245" t="s">
        <v>26</v>
      </c>
      <c r="N2245" t="s">
        <v>2306</v>
      </c>
      <c r="O2245" t="s">
        <v>42</v>
      </c>
      <c r="P2245">
        <v>92054</v>
      </c>
      <c r="Q2245" t="s">
        <v>43</v>
      </c>
      <c r="R2245" t="s">
        <v>1270</v>
      </c>
      <c r="S2245" t="s">
        <v>31</v>
      </c>
      <c r="T2245" t="s">
        <v>64</v>
      </c>
      <c r="U2245" t="s">
        <v>1271</v>
      </c>
      <c r="V2245" s="3">
        <v>47.12</v>
      </c>
      <c r="W2245">
        <v>8</v>
      </c>
      <c r="X2245" s="2">
        <v>0</v>
      </c>
      <c r="Y2245" s="13">
        <v>20.732800000000001</v>
      </c>
      <c r="Z2245" s="2">
        <f>Y2245/V2245</f>
        <v>0.44000000000000006</v>
      </c>
    </row>
    <row r="2246" spans="1:26" x14ac:dyDescent="0.25">
      <c r="A2246">
        <v>4612</v>
      </c>
      <c r="B2246" t="s">
        <v>7397</v>
      </c>
      <c r="C2246" s="1">
        <v>42393</v>
      </c>
      <c r="D2246">
        <f>YEAR(C2246)</f>
        <v>2016</v>
      </c>
      <c r="E2246">
        <f>MONTH(C2246)</f>
        <v>1</v>
      </c>
      <c r="F2246" t="str">
        <f>TEXT(Table1[[#This Row],[Order Date]],"mmm")</f>
        <v>Jan</v>
      </c>
      <c r="G2246" t="str">
        <f>TEXT(Table1[[#This Row],[Order Date]],"ddd")</f>
        <v>Sun</v>
      </c>
      <c r="H2246" s="1">
        <v>42395</v>
      </c>
      <c r="I2246" t="s">
        <v>22</v>
      </c>
      <c r="J2246" t="s">
        <v>3542</v>
      </c>
      <c r="K2246" t="s">
        <v>3543</v>
      </c>
      <c r="L2246" t="s">
        <v>40</v>
      </c>
      <c r="M2246" t="s">
        <v>26</v>
      </c>
      <c r="N2246" t="s">
        <v>3397</v>
      </c>
      <c r="O2246" t="s">
        <v>1470</v>
      </c>
      <c r="P2246">
        <v>39503</v>
      </c>
      <c r="Q2246" t="s">
        <v>29</v>
      </c>
      <c r="R2246" t="s">
        <v>1749</v>
      </c>
      <c r="S2246" t="s">
        <v>45</v>
      </c>
      <c r="T2246" t="s">
        <v>74</v>
      </c>
      <c r="U2246" t="s">
        <v>1750</v>
      </c>
      <c r="V2246" s="3">
        <v>31.36</v>
      </c>
      <c r="W2246">
        <v>4</v>
      </c>
      <c r="X2246" s="2">
        <v>0</v>
      </c>
      <c r="Y2246" s="13">
        <v>15.68</v>
      </c>
      <c r="Z2246" s="2">
        <f>Y2246/V2246</f>
        <v>0.5</v>
      </c>
    </row>
    <row r="2247" spans="1:26" x14ac:dyDescent="0.25">
      <c r="A2247">
        <v>4615</v>
      </c>
      <c r="B2247" t="s">
        <v>7398</v>
      </c>
      <c r="C2247" s="1">
        <v>42618</v>
      </c>
      <c r="D2247">
        <f>YEAR(C2247)</f>
        <v>2016</v>
      </c>
      <c r="E2247">
        <f>MONTH(C2247)</f>
        <v>9</v>
      </c>
      <c r="F2247" t="str">
        <f>TEXT(Table1[[#This Row],[Order Date]],"mmm")</f>
        <v>Sep</v>
      </c>
      <c r="G2247" t="str">
        <f>TEXT(Table1[[#This Row],[Order Date]],"ddd")</f>
        <v>Mon</v>
      </c>
      <c r="H2247" s="1">
        <v>42623</v>
      </c>
      <c r="I2247" t="s">
        <v>49</v>
      </c>
      <c r="J2247" t="s">
        <v>6182</v>
      </c>
      <c r="K2247" t="s">
        <v>6183</v>
      </c>
      <c r="L2247" t="s">
        <v>101</v>
      </c>
      <c r="M2247" t="s">
        <v>26</v>
      </c>
      <c r="N2247" t="s">
        <v>181</v>
      </c>
      <c r="O2247" t="s">
        <v>103</v>
      </c>
      <c r="P2247">
        <v>77070</v>
      </c>
      <c r="Q2247" t="s">
        <v>104</v>
      </c>
      <c r="R2247" t="s">
        <v>2097</v>
      </c>
      <c r="S2247" t="s">
        <v>45</v>
      </c>
      <c r="T2247" t="s">
        <v>77</v>
      </c>
      <c r="U2247" t="s">
        <v>2098</v>
      </c>
      <c r="V2247" s="3">
        <v>62.79</v>
      </c>
      <c r="W2247">
        <v>3</v>
      </c>
      <c r="X2247" s="2">
        <v>0.8</v>
      </c>
      <c r="Y2247" s="13">
        <v>-166.39349999999999</v>
      </c>
      <c r="Z2247" s="2">
        <f>Y2247/V2247</f>
        <v>-2.65</v>
      </c>
    </row>
    <row r="2248" spans="1:26" x14ac:dyDescent="0.25">
      <c r="A2248">
        <v>4617</v>
      </c>
      <c r="B2248" t="s">
        <v>7399</v>
      </c>
      <c r="C2248" s="1">
        <v>42251</v>
      </c>
      <c r="D2248">
        <f>YEAR(C2248)</f>
        <v>2015</v>
      </c>
      <c r="E2248">
        <f>MONTH(C2248)</f>
        <v>9</v>
      </c>
      <c r="F2248" t="str">
        <f>TEXT(Table1[[#This Row],[Order Date]],"mmm")</f>
        <v>Sep</v>
      </c>
      <c r="G2248" t="str">
        <f>TEXT(Table1[[#This Row],[Order Date]],"ddd")</f>
        <v>Fri</v>
      </c>
      <c r="H2248" s="1">
        <v>42254</v>
      </c>
      <c r="I2248" t="s">
        <v>22</v>
      </c>
      <c r="J2248" t="s">
        <v>871</v>
      </c>
      <c r="K2248" t="s">
        <v>872</v>
      </c>
      <c r="L2248" t="s">
        <v>40</v>
      </c>
      <c r="M2248" t="s">
        <v>26</v>
      </c>
      <c r="N2248" t="s">
        <v>181</v>
      </c>
      <c r="O2248" t="s">
        <v>103</v>
      </c>
      <c r="P2248">
        <v>77095</v>
      </c>
      <c r="Q2248" t="s">
        <v>104</v>
      </c>
      <c r="R2248" t="s">
        <v>849</v>
      </c>
      <c r="S2248" t="s">
        <v>70</v>
      </c>
      <c r="T2248" t="s">
        <v>158</v>
      </c>
      <c r="U2248" t="s">
        <v>850</v>
      </c>
      <c r="V2248" s="3">
        <v>134.376</v>
      </c>
      <c r="W2248">
        <v>3</v>
      </c>
      <c r="X2248" s="2">
        <v>0.2</v>
      </c>
      <c r="Y2248" s="13">
        <v>6.7187999999999999</v>
      </c>
      <c r="Z2248" s="2">
        <f>Y2248/V2248</f>
        <v>4.9999999999999996E-2</v>
      </c>
    </row>
    <row r="2249" spans="1:26" x14ac:dyDescent="0.25">
      <c r="A2249">
        <v>4618</v>
      </c>
      <c r="B2249" t="s">
        <v>7400</v>
      </c>
      <c r="C2249" s="1">
        <v>42268</v>
      </c>
      <c r="D2249">
        <f>YEAR(C2249)</f>
        <v>2015</v>
      </c>
      <c r="E2249">
        <f>MONTH(C2249)</f>
        <v>9</v>
      </c>
      <c r="F2249" t="str">
        <f>TEXT(Table1[[#This Row],[Order Date]],"mmm")</f>
        <v>Sep</v>
      </c>
      <c r="G2249" t="str">
        <f>TEXT(Table1[[#This Row],[Order Date]],"ddd")</f>
        <v>Mon</v>
      </c>
      <c r="H2249" s="1">
        <v>42273</v>
      </c>
      <c r="I2249" t="s">
        <v>49</v>
      </c>
      <c r="J2249" t="s">
        <v>2247</v>
      </c>
      <c r="K2249" t="s">
        <v>2248</v>
      </c>
      <c r="L2249" t="s">
        <v>101</v>
      </c>
      <c r="M2249" t="s">
        <v>26</v>
      </c>
      <c r="N2249" t="s">
        <v>3993</v>
      </c>
      <c r="O2249" t="s">
        <v>1231</v>
      </c>
      <c r="P2249">
        <v>2149</v>
      </c>
      <c r="Q2249" t="s">
        <v>145</v>
      </c>
      <c r="R2249" t="s">
        <v>6452</v>
      </c>
      <c r="S2249" t="s">
        <v>70</v>
      </c>
      <c r="T2249" t="s">
        <v>71</v>
      </c>
      <c r="U2249" t="s">
        <v>6453</v>
      </c>
      <c r="V2249" s="3">
        <v>589.9</v>
      </c>
      <c r="W2249">
        <v>2</v>
      </c>
      <c r="X2249" s="2">
        <v>0</v>
      </c>
      <c r="Y2249" s="13">
        <v>147.47499999999999</v>
      </c>
      <c r="Z2249" s="2">
        <f>Y2249/V2249</f>
        <v>0.25</v>
      </c>
    </row>
    <row r="2250" spans="1:26" x14ac:dyDescent="0.25">
      <c r="A2250">
        <v>4620</v>
      </c>
      <c r="B2250" t="s">
        <v>7401</v>
      </c>
      <c r="C2250" s="1">
        <v>43093</v>
      </c>
      <c r="D2250">
        <f>YEAR(C2250)</f>
        <v>2017</v>
      </c>
      <c r="E2250">
        <f>MONTH(C2250)</f>
        <v>12</v>
      </c>
      <c r="F2250" t="str">
        <f>TEXT(Table1[[#This Row],[Order Date]],"mmm")</f>
        <v>Dec</v>
      </c>
      <c r="G2250" t="str">
        <f>TEXT(Table1[[#This Row],[Order Date]],"ddd")</f>
        <v>Sun</v>
      </c>
      <c r="H2250" s="1">
        <v>43094</v>
      </c>
      <c r="I2250" t="s">
        <v>185</v>
      </c>
      <c r="J2250" t="s">
        <v>726</v>
      </c>
      <c r="K2250" t="s">
        <v>727</v>
      </c>
      <c r="L2250" t="s">
        <v>101</v>
      </c>
      <c r="M2250" t="s">
        <v>26</v>
      </c>
      <c r="N2250" t="s">
        <v>41</v>
      </c>
      <c r="O2250" t="s">
        <v>42</v>
      </c>
      <c r="P2250">
        <v>90049</v>
      </c>
      <c r="Q2250" t="s">
        <v>43</v>
      </c>
      <c r="R2250" t="s">
        <v>1201</v>
      </c>
      <c r="S2250" t="s">
        <v>70</v>
      </c>
      <c r="T2250" t="s">
        <v>1202</v>
      </c>
      <c r="U2250" t="s">
        <v>1203</v>
      </c>
      <c r="V2250" s="3">
        <v>2879.9520000000002</v>
      </c>
      <c r="W2250">
        <v>6</v>
      </c>
      <c r="X2250" s="2">
        <v>0.2</v>
      </c>
      <c r="Y2250" s="13">
        <v>1007.9832</v>
      </c>
      <c r="Z2250" s="2">
        <f>Y2250/V2250</f>
        <v>0.35</v>
      </c>
    </row>
    <row r="2251" spans="1:26" x14ac:dyDescent="0.25">
      <c r="A2251">
        <v>4622</v>
      </c>
      <c r="B2251" t="s">
        <v>7402</v>
      </c>
      <c r="C2251" s="1">
        <v>42282</v>
      </c>
      <c r="D2251">
        <f>YEAR(C2251)</f>
        <v>2015</v>
      </c>
      <c r="E2251">
        <f>MONTH(C2251)</f>
        <v>10</v>
      </c>
      <c r="F2251" t="str">
        <f>TEXT(Table1[[#This Row],[Order Date]],"mmm")</f>
        <v>Oct</v>
      </c>
      <c r="G2251" t="str">
        <f>TEXT(Table1[[#This Row],[Order Date]],"ddd")</f>
        <v>Mon</v>
      </c>
      <c r="H2251" s="1">
        <v>42285</v>
      </c>
      <c r="I2251" t="s">
        <v>22</v>
      </c>
      <c r="J2251" t="s">
        <v>2022</v>
      </c>
      <c r="K2251" t="s">
        <v>2023</v>
      </c>
      <c r="L2251" t="s">
        <v>40</v>
      </c>
      <c r="M2251" t="s">
        <v>26</v>
      </c>
      <c r="N2251" t="s">
        <v>514</v>
      </c>
      <c r="O2251" t="s">
        <v>242</v>
      </c>
      <c r="P2251">
        <v>19805</v>
      </c>
      <c r="Q2251" t="s">
        <v>145</v>
      </c>
      <c r="R2251" t="s">
        <v>752</v>
      </c>
      <c r="S2251" t="s">
        <v>45</v>
      </c>
      <c r="T2251" t="s">
        <v>58</v>
      </c>
      <c r="U2251" t="s">
        <v>753</v>
      </c>
      <c r="V2251" s="3">
        <v>77.55</v>
      </c>
      <c r="W2251">
        <v>5</v>
      </c>
      <c r="X2251" s="2">
        <v>0</v>
      </c>
      <c r="Y2251" s="13">
        <v>21.713999999999999</v>
      </c>
      <c r="Z2251" s="2">
        <f>Y2251/V2251</f>
        <v>0.27999999999999997</v>
      </c>
    </row>
    <row r="2252" spans="1:26" x14ac:dyDescent="0.25">
      <c r="A2252">
        <v>4623</v>
      </c>
      <c r="B2252" t="s">
        <v>7403</v>
      </c>
      <c r="C2252" s="1">
        <v>42987</v>
      </c>
      <c r="D2252">
        <f>YEAR(C2252)</f>
        <v>2017</v>
      </c>
      <c r="E2252">
        <f>MONTH(C2252)</f>
        <v>9</v>
      </c>
      <c r="F2252" t="str">
        <f>TEXT(Table1[[#This Row],[Order Date]],"mmm")</f>
        <v>Sep</v>
      </c>
      <c r="G2252" t="str">
        <f>TEXT(Table1[[#This Row],[Order Date]],"ddd")</f>
        <v>Sat</v>
      </c>
      <c r="H2252" s="1">
        <v>42992</v>
      </c>
      <c r="I2252" t="s">
        <v>49</v>
      </c>
      <c r="J2252" t="s">
        <v>50</v>
      </c>
      <c r="K2252" t="s">
        <v>51</v>
      </c>
      <c r="L2252" t="s">
        <v>25</v>
      </c>
      <c r="M2252" t="s">
        <v>26</v>
      </c>
      <c r="N2252" t="s">
        <v>375</v>
      </c>
      <c r="O2252" t="s">
        <v>328</v>
      </c>
      <c r="P2252">
        <v>38401</v>
      </c>
      <c r="Q2252" t="s">
        <v>29</v>
      </c>
      <c r="R2252" t="s">
        <v>1282</v>
      </c>
      <c r="S2252" t="s">
        <v>45</v>
      </c>
      <c r="T2252" t="s">
        <v>572</v>
      </c>
      <c r="U2252" t="s">
        <v>1283</v>
      </c>
      <c r="V2252" s="3">
        <v>8.8320000000000007</v>
      </c>
      <c r="W2252">
        <v>3</v>
      </c>
      <c r="X2252" s="2">
        <v>0.2</v>
      </c>
      <c r="Y2252" s="13">
        <v>-1.9872000000000001</v>
      </c>
      <c r="Z2252" s="2">
        <f>Y2252/V2252</f>
        <v>-0.22499999999999998</v>
      </c>
    </row>
    <row r="2253" spans="1:26" x14ac:dyDescent="0.25">
      <c r="A2253">
        <v>4631</v>
      </c>
      <c r="B2253" t="s">
        <v>7404</v>
      </c>
      <c r="C2253" s="1">
        <v>42292</v>
      </c>
      <c r="D2253">
        <f>YEAR(C2253)</f>
        <v>2015</v>
      </c>
      <c r="E2253">
        <f>MONTH(C2253)</f>
        <v>10</v>
      </c>
      <c r="F2253" t="str">
        <f>TEXT(Table1[[#This Row],[Order Date]],"mmm")</f>
        <v>Oct</v>
      </c>
      <c r="G2253" t="str">
        <f>TEXT(Table1[[#This Row],[Order Date]],"ddd")</f>
        <v>Thu</v>
      </c>
      <c r="H2253" s="1">
        <v>42292</v>
      </c>
      <c r="I2253" t="s">
        <v>1276</v>
      </c>
      <c r="J2253" t="s">
        <v>2580</v>
      </c>
      <c r="K2253" t="s">
        <v>2581</v>
      </c>
      <c r="L2253" t="s">
        <v>25</v>
      </c>
      <c r="M2253" t="s">
        <v>26</v>
      </c>
      <c r="N2253" t="s">
        <v>6002</v>
      </c>
      <c r="O2253" t="s">
        <v>235</v>
      </c>
      <c r="P2253">
        <v>48858</v>
      </c>
      <c r="Q2253" t="s">
        <v>104</v>
      </c>
      <c r="R2253" t="s">
        <v>7405</v>
      </c>
      <c r="S2253" t="s">
        <v>31</v>
      </c>
      <c r="T2253" t="s">
        <v>64</v>
      </c>
      <c r="U2253" t="s">
        <v>7406</v>
      </c>
      <c r="V2253" s="3">
        <v>17.14</v>
      </c>
      <c r="W2253">
        <v>2</v>
      </c>
      <c r="X2253" s="2">
        <v>0</v>
      </c>
      <c r="Y2253" s="13">
        <v>6.1703999999999999</v>
      </c>
      <c r="Z2253" s="2">
        <f>Y2253/V2253</f>
        <v>0.36</v>
      </c>
    </row>
    <row r="2254" spans="1:26" x14ac:dyDescent="0.25">
      <c r="A2254">
        <v>4632</v>
      </c>
      <c r="B2254" t="s">
        <v>7407</v>
      </c>
      <c r="C2254" s="1">
        <v>42950</v>
      </c>
      <c r="D2254">
        <f>YEAR(C2254)</f>
        <v>2017</v>
      </c>
      <c r="E2254">
        <f>MONTH(C2254)</f>
        <v>8</v>
      </c>
      <c r="F2254" t="str">
        <f>TEXT(Table1[[#This Row],[Order Date]],"mmm")</f>
        <v>Aug</v>
      </c>
      <c r="G2254" t="str">
        <f>TEXT(Table1[[#This Row],[Order Date]],"ddd")</f>
        <v>Thu</v>
      </c>
      <c r="H2254" s="1">
        <v>42955</v>
      </c>
      <c r="I2254" t="s">
        <v>22</v>
      </c>
      <c r="J2254" t="s">
        <v>1936</v>
      </c>
      <c r="K2254" t="s">
        <v>1937</v>
      </c>
      <c r="L2254" t="s">
        <v>25</v>
      </c>
      <c r="M2254" t="s">
        <v>26</v>
      </c>
      <c r="N2254" t="s">
        <v>126</v>
      </c>
      <c r="O2254" t="s">
        <v>42</v>
      </c>
      <c r="P2254">
        <v>94122</v>
      </c>
      <c r="Q2254" t="s">
        <v>43</v>
      </c>
      <c r="R2254" t="s">
        <v>1865</v>
      </c>
      <c r="S2254" t="s">
        <v>45</v>
      </c>
      <c r="T2254" t="s">
        <v>46</v>
      </c>
      <c r="U2254" t="s">
        <v>1866</v>
      </c>
      <c r="V2254" s="3">
        <v>51.75</v>
      </c>
      <c r="W2254">
        <v>5</v>
      </c>
      <c r="X2254" s="2">
        <v>0</v>
      </c>
      <c r="Y2254" s="13">
        <v>24.84</v>
      </c>
      <c r="Z2254" s="2">
        <f>Y2254/V2254</f>
        <v>0.48</v>
      </c>
    </row>
    <row r="2255" spans="1:26" x14ac:dyDescent="0.25">
      <c r="A2255">
        <v>4634</v>
      </c>
      <c r="B2255" t="s">
        <v>7408</v>
      </c>
      <c r="C2255" s="1">
        <v>42237</v>
      </c>
      <c r="D2255">
        <f>YEAR(C2255)</f>
        <v>2015</v>
      </c>
      <c r="E2255">
        <f>MONTH(C2255)</f>
        <v>8</v>
      </c>
      <c r="F2255" t="str">
        <f>TEXT(Table1[[#This Row],[Order Date]],"mmm")</f>
        <v>Aug</v>
      </c>
      <c r="G2255" t="str">
        <f>TEXT(Table1[[#This Row],[Order Date]],"ddd")</f>
        <v>Fri</v>
      </c>
      <c r="H2255" s="1">
        <v>42242</v>
      </c>
      <c r="I2255" t="s">
        <v>49</v>
      </c>
      <c r="J2255" t="s">
        <v>871</v>
      </c>
      <c r="K2255" t="s">
        <v>872</v>
      </c>
      <c r="L2255" t="s">
        <v>40</v>
      </c>
      <c r="M2255" t="s">
        <v>26</v>
      </c>
      <c r="N2255" t="s">
        <v>126</v>
      </c>
      <c r="O2255" t="s">
        <v>42</v>
      </c>
      <c r="P2255">
        <v>94122</v>
      </c>
      <c r="Q2255" t="s">
        <v>43</v>
      </c>
      <c r="R2255" t="s">
        <v>7409</v>
      </c>
      <c r="S2255" t="s">
        <v>31</v>
      </c>
      <c r="T2255" t="s">
        <v>32</v>
      </c>
      <c r="U2255" t="s">
        <v>7410</v>
      </c>
      <c r="V2255" s="3">
        <v>586.39800000000002</v>
      </c>
      <c r="W2255">
        <v>6</v>
      </c>
      <c r="X2255" s="2">
        <v>0.15</v>
      </c>
      <c r="Y2255" s="13">
        <v>34.494</v>
      </c>
      <c r="Z2255" s="2">
        <f>Y2255/V2255</f>
        <v>5.8823529411764705E-2</v>
      </c>
    </row>
    <row r="2256" spans="1:26" x14ac:dyDescent="0.25">
      <c r="A2256">
        <v>4636</v>
      </c>
      <c r="B2256" t="s">
        <v>7411</v>
      </c>
      <c r="C2256" s="1">
        <v>42806</v>
      </c>
      <c r="D2256">
        <f>YEAR(C2256)</f>
        <v>2017</v>
      </c>
      <c r="E2256">
        <f>MONTH(C2256)</f>
        <v>3</v>
      </c>
      <c r="F2256" t="str">
        <f>TEXT(Table1[[#This Row],[Order Date]],"mmm")</f>
        <v>Mar</v>
      </c>
      <c r="G2256" t="str">
        <f>TEXT(Table1[[#This Row],[Order Date]],"ddd")</f>
        <v>Sun</v>
      </c>
      <c r="H2256" s="1">
        <v>42811</v>
      </c>
      <c r="I2256" t="s">
        <v>49</v>
      </c>
      <c r="J2256" t="s">
        <v>4184</v>
      </c>
      <c r="K2256" t="s">
        <v>4185</v>
      </c>
      <c r="L2256" t="s">
        <v>40</v>
      </c>
      <c r="M2256" t="s">
        <v>26</v>
      </c>
      <c r="N2256" t="s">
        <v>126</v>
      </c>
      <c r="O2256" t="s">
        <v>42</v>
      </c>
      <c r="P2256">
        <v>94122</v>
      </c>
      <c r="Q2256" t="s">
        <v>43</v>
      </c>
      <c r="R2256" t="s">
        <v>1747</v>
      </c>
      <c r="S2256" t="s">
        <v>45</v>
      </c>
      <c r="T2256" t="s">
        <v>58</v>
      </c>
      <c r="U2256" t="s">
        <v>1748</v>
      </c>
      <c r="V2256" s="3">
        <v>242.94</v>
      </c>
      <c r="W2256">
        <v>3</v>
      </c>
      <c r="X2256" s="2">
        <v>0</v>
      </c>
      <c r="Y2256" s="13">
        <v>9.7175999999999991</v>
      </c>
      <c r="Z2256" s="2">
        <f>Y2256/V2256</f>
        <v>3.9999999999999994E-2</v>
      </c>
    </row>
    <row r="2257" spans="1:26" x14ac:dyDescent="0.25">
      <c r="A2257">
        <v>4637</v>
      </c>
      <c r="B2257" t="s">
        <v>7412</v>
      </c>
      <c r="C2257" s="1">
        <v>42852</v>
      </c>
      <c r="D2257">
        <f>YEAR(C2257)</f>
        <v>2017</v>
      </c>
      <c r="E2257">
        <f>MONTH(C2257)</f>
        <v>4</v>
      </c>
      <c r="F2257" t="str">
        <f>TEXT(Table1[[#This Row],[Order Date]],"mmm")</f>
        <v>Apr</v>
      </c>
      <c r="G2257" t="str">
        <f>TEXT(Table1[[#This Row],[Order Date]],"ddd")</f>
        <v>Thu</v>
      </c>
      <c r="H2257" s="1">
        <v>42854</v>
      </c>
      <c r="I2257" t="s">
        <v>185</v>
      </c>
      <c r="J2257" t="s">
        <v>2250</v>
      </c>
      <c r="K2257" t="s">
        <v>2251</v>
      </c>
      <c r="L2257" t="s">
        <v>25</v>
      </c>
      <c r="M2257" t="s">
        <v>26</v>
      </c>
      <c r="N2257" t="s">
        <v>41</v>
      </c>
      <c r="O2257" t="s">
        <v>42</v>
      </c>
      <c r="P2257">
        <v>90045</v>
      </c>
      <c r="Q2257" t="s">
        <v>43</v>
      </c>
      <c r="R2257" t="s">
        <v>1147</v>
      </c>
      <c r="S2257" t="s">
        <v>45</v>
      </c>
      <c r="T2257" t="s">
        <v>67</v>
      </c>
      <c r="U2257" t="s">
        <v>1148</v>
      </c>
      <c r="V2257" s="3">
        <v>123.92</v>
      </c>
      <c r="W2257">
        <v>4</v>
      </c>
      <c r="X2257" s="2">
        <v>0</v>
      </c>
      <c r="Y2257" s="13">
        <v>33.458399999999997</v>
      </c>
      <c r="Z2257" s="2">
        <f>Y2257/V2257</f>
        <v>0.26999999999999996</v>
      </c>
    </row>
    <row r="2258" spans="1:26" x14ac:dyDescent="0.25">
      <c r="A2258">
        <v>4640</v>
      </c>
      <c r="B2258" t="s">
        <v>7413</v>
      </c>
      <c r="C2258" s="1">
        <v>42624</v>
      </c>
      <c r="D2258">
        <f>YEAR(C2258)</f>
        <v>2016</v>
      </c>
      <c r="E2258">
        <f>MONTH(C2258)</f>
        <v>9</v>
      </c>
      <c r="F2258" t="str">
        <f>TEXT(Table1[[#This Row],[Order Date]],"mmm")</f>
        <v>Sep</v>
      </c>
      <c r="G2258" t="str">
        <f>TEXT(Table1[[#This Row],[Order Date]],"ddd")</f>
        <v>Sun</v>
      </c>
      <c r="H2258" s="1">
        <v>42629</v>
      </c>
      <c r="I2258" t="s">
        <v>49</v>
      </c>
      <c r="J2258" t="s">
        <v>4423</v>
      </c>
      <c r="K2258" t="s">
        <v>4424</v>
      </c>
      <c r="L2258" t="s">
        <v>25</v>
      </c>
      <c r="M2258" t="s">
        <v>26</v>
      </c>
      <c r="N2258" t="s">
        <v>5385</v>
      </c>
      <c r="O2258" t="s">
        <v>312</v>
      </c>
      <c r="P2258">
        <v>23602</v>
      </c>
      <c r="Q2258" t="s">
        <v>29</v>
      </c>
      <c r="R2258" t="s">
        <v>7414</v>
      </c>
      <c r="S2258" t="s">
        <v>70</v>
      </c>
      <c r="T2258" t="s">
        <v>1202</v>
      </c>
      <c r="U2258" t="s">
        <v>7415</v>
      </c>
      <c r="V2258" s="3">
        <v>1599.92</v>
      </c>
      <c r="W2258">
        <v>8</v>
      </c>
      <c r="X2258" s="2">
        <v>0</v>
      </c>
      <c r="Y2258" s="13">
        <v>751.9624</v>
      </c>
      <c r="Z2258" s="2">
        <f>Y2258/V2258</f>
        <v>0.47</v>
      </c>
    </row>
    <row r="2259" spans="1:26" x14ac:dyDescent="0.25">
      <c r="A2259">
        <v>4642</v>
      </c>
      <c r="B2259" t="s">
        <v>7416</v>
      </c>
      <c r="C2259" s="1">
        <v>43030</v>
      </c>
      <c r="D2259">
        <f>YEAR(C2259)</f>
        <v>2017</v>
      </c>
      <c r="E2259">
        <f>MONTH(C2259)</f>
        <v>10</v>
      </c>
      <c r="F2259" t="str">
        <f>TEXT(Table1[[#This Row],[Order Date]],"mmm")</f>
        <v>Oct</v>
      </c>
      <c r="G2259" t="str">
        <f>TEXT(Table1[[#This Row],[Order Date]],"ddd")</f>
        <v>Sun</v>
      </c>
      <c r="H2259" s="1">
        <v>43032</v>
      </c>
      <c r="I2259" t="s">
        <v>22</v>
      </c>
      <c r="J2259" t="s">
        <v>3739</v>
      </c>
      <c r="K2259" t="s">
        <v>3740</v>
      </c>
      <c r="L2259" t="s">
        <v>25</v>
      </c>
      <c r="M2259" t="s">
        <v>26</v>
      </c>
      <c r="N2259" t="s">
        <v>5204</v>
      </c>
      <c r="O2259" t="s">
        <v>450</v>
      </c>
      <c r="P2259">
        <v>80525</v>
      </c>
      <c r="Q2259" t="s">
        <v>43</v>
      </c>
      <c r="R2259" t="s">
        <v>1701</v>
      </c>
      <c r="S2259" t="s">
        <v>45</v>
      </c>
      <c r="T2259" t="s">
        <v>74</v>
      </c>
      <c r="U2259" t="s">
        <v>1702</v>
      </c>
      <c r="V2259" s="3">
        <v>3.1680000000000001</v>
      </c>
      <c r="W2259">
        <v>4</v>
      </c>
      <c r="X2259" s="2">
        <v>0.7</v>
      </c>
      <c r="Y2259" s="13">
        <v>-2.5344000000000002</v>
      </c>
      <c r="Z2259" s="2">
        <f>Y2259/V2259</f>
        <v>-0.8</v>
      </c>
    </row>
    <row r="2260" spans="1:26" x14ac:dyDescent="0.25">
      <c r="A2260">
        <v>4644</v>
      </c>
      <c r="B2260" t="s">
        <v>7417</v>
      </c>
      <c r="C2260" s="1">
        <v>42218</v>
      </c>
      <c r="D2260">
        <f>YEAR(C2260)</f>
        <v>2015</v>
      </c>
      <c r="E2260">
        <f>MONTH(C2260)</f>
        <v>8</v>
      </c>
      <c r="F2260" t="str">
        <f>TEXT(Table1[[#This Row],[Order Date]],"mmm")</f>
        <v>Aug</v>
      </c>
      <c r="G2260" t="str">
        <f>TEXT(Table1[[#This Row],[Order Date]],"ddd")</f>
        <v>Sun</v>
      </c>
      <c r="H2260" s="1">
        <v>42222</v>
      </c>
      <c r="I2260" t="s">
        <v>49</v>
      </c>
      <c r="J2260" t="s">
        <v>3897</v>
      </c>
      <c r="K2260" t="s">
        <v>3898</v>
      </c>
      <c r="L2260" t="s">
        <v>25</v>
      </c>
      <c r="M2260" t="s">
        <v>26</v>
      </c>
      <c r="N2260" t="s">
        <v>94</v>
      </c>
      <c r="O2260" t="s">
        <v>95</v>
      </c>
      <c r="P2260">
        <v>98105</v>
      </c>
      <c r="Q2260" t="s">
        <v>43</v>
      </c>
      <c r="R2260" t="s">
        <v>5668</v>
      </c>
      <c r="S2260" t="s">
        <v>45</v>
      </c>
      <c r="T2260" t="s">
        <v>74</v>
      </c>
      <c r="U2260" t="s">
        <v>5669</v>
      </c>
      <c r="V2260" s="3">
        <v>6.3680000000000003</v>
      </c>
      <c r="W2260">
        <v>2</v>
      </c>
      <c r="X2260" s="2">
        <v>0.2</v>
      </c>
      <c r="Y2260" s="13">
        <v>2.1492</v>
      </c>
      <c r="Z2260" s="2">
        <f>Y2260/V2260</f>
        <v>0.33749999999999997</v>
      </c>
    </row>
    <row r="2261" spans="1:26" x14ac:dyDescent="0.25">
      <c r="A2261">
        <v>4646</v>
      </c>
      <c r="B2261" t="s">
        <v>7418</v>
      </c>
      <c r="C2261" s="1">
        <v>42594</v>
      </c>
      <c r="D2261">
        <f>YEAR(C2261)</f>
        <v>2016</v>
      </c>
      <c r="E2261">
        <f>MONTH(C2261)</f>
        <v>8</v>
      </c>
      <c r="F2261" t="str">
        <f>TEXT(Table1[[#This Row],[Order Date]],"mmm")</f>
        <v>Aug</v>
      </c>
      <c r="G2261" t="str">
        <f>TEXT(Table1[[#This Row],[Order Date]],"ddd")</f>
        <v>Fri</v>
      </c>
      <c r="H2261" s="1">
        <v>42598</v>
      </c>
      <c r="I2261" t="s">
        <v>49</v>
      </c>
      <c r="J2261" t="s">
        <v>5184</v>
      </c>
      <c r="K2261" t="s">
        <v>5185</v>
      </c>
      <c r="L2261" t="s">
        <v>101</v>
      </c>
      <c r="M2261" t="s">
        <v>26</v>
      </c>
      <c r="N2261" t="s">
        <v>263</v>
      </c>
      <c r="O2261" t="s">
        <v>264</v>
      </c>
      <c r="P2261">
        <v>10011</v>
      </c>
      <c r="Q2261" t="s">
        <v>145</v>
      </c>
      <c r="R2261" t="s">
        <v>1560</v>
      </c>
      <c r="S2261" t="s">
        <v>31</v>
      </c>
      <c r="T2261" t="s">
        <v>35</v>
      </c>
      <c r="U2261" t="s">
        <v>1561</v>
      </c>
      <c r="V2261" s="3">
        <v>145.76400000000001</v>
      </c>
      <c r="W2261">
        <v>2</v>
      </c>
      <c r="X2261" s="2">
        <v>0.1</v>
      </c>
      <c r="Y2261" s="13">
        <v>-8.0980000000000008</v>
      </c>
      <c r="Z2261" s="2">
        <f>Y2261/V2261</f>
        <v>-5.5555555555555559E-2</v>
      </c>
    </row>
    <row r="2262" spans="1:26" x14ac:dyDescent="0.25">
      <c r="A2262">
        <v>4647</v>
      </c>
      <c r="B2262" t="s">
        <v>7419</v>
      </c>
      <c r="C2262" s="1">
        <v>41789</v>
      </c>
      <c r="D2262">
        <f>YEAR(C2262)</f>
        <v>2014</v>
      </c>
      <c r="E2262">
        <f>MONTH(C2262)</f>
        <v>5</v>
      </c>
      <c r="F2262" t="str">
        <f>TEXT(Table1[[#This Row],[Order Date]],"mmm")</f>
        <v>May</v>
      </c>
      <c r="G2262" t="str">
        <f>TEXT(Table1[[#This Row],[Order Date]],"ddd")</f>
        <v>Fri</v>
      </c>
      <c r="H2262" s="1">
        <v>41795</v>
      </c>
      <c r="I2262" t="s">
        <v>49</v>
      </c>
      <c r="J2262" t="s">
        <v>1892</v>
      </c>
      <c r="K2262" t="s">
        <v>1893</v>
      </c>
      <c r="L2262" t="s">
        <v>40</v>
      </c>
      <c r="M2262" t="s">
        <v>26</v>
      </c>
      <c r="N2262" t="s">
        <v>1448</v>
      </c>
      <c r="O2262" t="s">
        <v>312</v>
      </c>
      <c r="P2262">
        <v>23223</v>
      </c>
      <c r="Q2262" t="s">
        <v>29</v>
      </c>
      <c r="R2262" t="s">
        <v>2694</v>
      </c>
      <c r="S2262" t="s">
        <v>45</v>
      </c>
      <c r="T2262" t="s">
        <v>89</v>
      </c>
      <c r="U2262" t="s">
        <v>2695</v>
      </c>
      <c r="V2262" s="3">
        <v>13.62</v>
      </c>
      <c r="W2262">
        <v>3</v>
      </c>
      <c r="X2262" s="2">
        <v>0</v>
      </c>
      <c r="Y2262" s="13">
        <v>6.1289999999999996</v>
      </c>
      <c r="Z2262" s="2">
        <f>Y2262/V2262</f>
        <v>0.45</v>
      </c>
    </row>
    <row r="2263" spans="1:26" x14ac:dyDescent="0.25">
      <c r="A2263">
        <v>4648</v>
      </c>
      <c r="B2263" t="s">
        <v>7420</v>
      </c>
      <c r="C2263" s="1">
        <v>42486</v>
      </c>
      <c r="D2263">
        <f>YEAR(C2263)</f>
        <v>2016</v>
      </c>
      <c r="E2263">
        <f>MONTH(C2263)</f>
        <v>4</v>
      </c>
      <c r="F2263" t="str">
        <f>TEXT(Table1[[#This Row],[Order Date]],"mmm")</f>
        <v>Apr</v>
      </c>
      <c r="G2263" t="str">
        <f>TEXT(Table1[[#This Row],[Order Date]],"ddd")</f>
        <v>Tue</v>
      </c>
      <c r="H2263" s="1">
        <v>42491</v>
      </c>
      <c r="I2263" t="s">
        <v>49</v>
      </c>
      <c r="J2263" t="s">
        <v>7421</v>
      </c>
      <c r="K2263" t="s">
        <v>7422</v>
      </c>
      <c r="L2263" t="s">
        <v>101</v>
      </c>
      <c r="M2263" t="s">
        <v>26</v>
      </c>
      <c r="N2263" t="s">
        <v>263</v>
      </c>
      <c r="O2263" t="s">
        <v>264</v>
      </c>
      <c r="P2263">
        <v>10009</v>
      </c>
      <c r="Q2263" t="s">
        <v>145</v>
      </c>
      <c r="R2263" t="s">
        <v>6700</v>
      </c>
      <c r="S2263" t="s">
        <v>31</v>
      </c>
      <c r="T2263" t="s">
        <v>35</v>
      </c>
      <c r="U2263" t="s">
        <v>6701</v>
      </c>
      <c r="V2263" s="3">
        <v>434.64600000000002</v>
      </c>
      <c r="W2263">
        <v>3</v>
      </c>
      <c r="X2263" s="2">
        <v>0.1</v>
      </c>
      <c r="Y2263" s="13">
        <v>62.782200000000003</v>
      </c>
      <c r="Z2263" s="2">
        <f>Y2263/V2263</f>
        <v>0.14444444444444446</v>
      </c>
    </row>
    <row r="2264" spans="1:26" x14ac:dyDescent="0.25">
      <c r="A2264">
        <v>4649</v>
      </c>
      <c r="B2264" t="s">
        <v>7423</v>
      </c>
      <c r="C2264" s="1">
        <v>42869</v>
      </c>
      <c r="D2264">
        <f>YEAR(C2264)</f>
        <v>2017</v>
      </c>
      <c r="E2264">
        <f>MONTH(C2264)</f>
        <v>5</v>
      </c>
      <c r="F2264" t="str">
        <f>TEXT(Table1[[#This Row],[Order Date]],"mmm")</f>
        <v>May</v>
      </c>
      <c r="G2264" t="str">
        <f>TEXT(Table1[[#This Row],[Order Date]],"ddd")</f>
        <v>Sun</v>
      </c>
      <c r="H2264" s="1">
        <v>42874</v>
      </c>
      <c r="I2264" t="s">
        <v>49</v>
      </c>
      <c r="J2264" t="s">
        <v>132</v>
      </c>
      <c r="K2264" t="s">
        <v>133</v>
      </c>
      <c r="L2264" t="s">
        <v>40</v>
      </c>
      <c r="M2264" t="s">
        <v>26</v>
      </c>
      <c r="N2264" t="s">
        <v>94</v>
      </c>
      <c r="O2264" t="s">
        <v>95</v>
      </c>
      <c r="P2264">
        <v>98103</v>
      </c>
      <c r="Q2264" t="s">
        <v>43</v>
      </c>
      <c r="R2264" t="s">
        <v>7424</v>
      </c>
      <c r="S2264" t="s">
        <v>45</v>
      </c>
      <c r="T2264" t="s">
        <v>89</v>
      </c>
      <c r="U2264" t="s">
        <v>7425</v>
      </c>
      <c r="V2264" s="3">
        <v>440.19</v>
      </c>
      <c r="W2264">
        <v>9</v>
      </c>
      <c r="X2264" s="2">
        <v>0</v>
      </c>
      <c r="Y2264" s="13">
        <v>206.88929999999999</v>
      </c>
      <c r="Z2264" s="2">
        <f>Y2264/V2264</f>
        <v>0.47</v>
      </c>
    </row>
    <row r="2265" spans="1:26" x14ac:dyDescent="0.25">
      <c r="A2265">
        <v>4651</v>
      </c>
      <c r="B2265" t="s">
        <v>7426</v>
      </c>
      <c r="C2265" s="1">
        <v>42833</v>
      </c>
      <c r="D2265">
        <f>YEAR(C2265)</f>
        <v>2017</v>
      </c>
      <c r="E2265">
        <f>MONTH(C2265)</f>
        <v>4</v>
      </c>
      <c r="F2265" t="str">
        <f>TEXT(Table1[[#This Row],[Order Date]],"mmm")</f>
        <v>Apr</v>
      </c>
      <c r="G2265" t="str">
        <f>TEXT(Table1[[#This Row],[Order Date]],"ddd")</f>
        <v>Sat</v>
      </c>
      <c r="H2265" s="1">
        <v>42837</v>
      </c>
      <c r="I2265" t="s">
        <v>49</v>
      </c>
      <c r="J2265" t="s">
        <v>4878</v>
      </c>
      <c r="K2265" t="s">
        <v>4879</v>
      </c>
      <c r="L2265" t="s">
        <v>101</v>
      </c>
      <c r="M2265" t="s">
        <v>26</v>
      </c>
      <c r="N2265" t="s">
        <v>126</v>
      </c>
      <c r="O2265" t="s">
        <v>42</v>
      </c>
      <c r="P2265">
        <v>94110</v>
      </c>
      <c r="Q2265" t="s">
        <v>43</v>
      </c>
      <c r="R2265" t="s">
        <v>4630</v>
      </c>
      <c r="S2265" t="s">
        <v>45</v>
      </c>
      <c r="T2265" t="s">
        <v>89</v>
      </c>
      <c r="U2265" t="s">
        <v>4631</v>
      </c>
      <c r="V2265" s="3">
        <v>244.55</v>
      </c>
      <c r="W2265">
        <v>5</v>
      </c>
      <c r="X2265" s="2">
        <v>0</v>
      </c>
      <c r="Y2265" s="13">
        <v>114.9385</v>
      </c>
      <c r="Z2265" s="2">
        <f>Y2265/V2265</f>
        <v>0.47</v>
      </c>
    </row>
    <row r="2266" spans="1:26" x14ac:dyDescent="0.25">
      <c r="A2266">
        <v>4653</v>
      </c>
      <c r="B2266" t="s">
        <v>7427</v>
      </c>
      <c r="C2266" s="1">
        <v>42783</v>
      </c>
      <c r="D2266">
        <f>YEAR(C2266)</f>
        <v>2017</v>
      </c>
      <c r="E2266">
        <f>MONTH(C2266)</f>
        <v>2</v>
      </c>
      <c r="F2266" t="str">
        <f>TEXT(Table1[[#This Row],[Order Date]],"mmm")</f>
        <v>Feb</v>
      </c>
      <c r="G2266" t="str">
        <f>TEXT(Table1[[#This Row],[Order Date]],"ddd")</f>
        <v>Fri</v>
      </c>
      <c r="H2266" s="1">
        <v>42789</v>
      </c>
      <c r="I2266" t="s">
        <v>49</v>
      </c>
      <c r="J2266" t="s">
        <v>6182</v>
      </c>
      <c r="K2266" t="s">
        <v>6183</v>
      </c>
      <c r="L2266" t="s">
        <v>101</v>
      </c>
      <c r="M2266" t="s">
        <v>26</v>
      </c>
      <c r="N2266" t="s">
        <v>4801</v>
      </c>
      <c r="O2266" t="s">
        <v>781</v>
      </c>
      <c r="P2266">
        <v>8861</v>
      </c>
      <c r="Q2266" t="s">
        <v>145</v>
      </c>
      <c r="R2266" t="s">
        <v>3903</v>
      </c>
      <c r="S2266" t="s">
        <v>45</v>
      </c>
      <c r="T2266" t="s">
        <v>89</v>
      </c>
      <c r="U2266" t="s">
        <v>3904</v>
      </c>
      <c r="V2266" s="3">
        <v>11.76</v>
      </c>
      <c r="W2266">
        <v>2</v>
      </c>
      <c r="X2266" s="2">
        <v>0</v>
      </c>
      <c r="Y2266" s="13">
        <v>5.7624000000000004</v>
      </c>
      <c r="Z2266" s="2">
        <f>Y2266/V2266</f>
        <v>0.49000000000000005</v>
      </c>
    </row>
    <row r="2267" spans="1:26" x14ac:dyDescent="0.25">
      <c r="A2267">
        <v>4655</v>
      </c>
      <c r="B2267" t="s">
        <v>7428</v>
      </c>
      <c r="C2267" s="1">
        <v>42910</v>
      </c>
      <c r="D2267">
        <f>YEAR(C2267)</f>
        <v>2017</v>
      </c>
      <c r="E2267">
        <f>MONTH(C2267)</f>
        <v>6</v>
      </c>
      <c r="F2267" t="str">
        <f>TEXT(Table1[[#This Row],[Order Date]],"mmm")</f>
        <v>Jun</v>
      </c>
      <c r="G2267" t="str">
        <f>TEXT(Table1[[#This Row],[Order Date]],"ddd")</f>
        <v>Sat</v>
      </c>
      <c r="H2267" s="1">
        <v>42912</v>
      </c>
      <c r="I2267" t="s">
        <v>22</v>
      </c>
      <c r="J2267" t="s">
        <v>3365</v>
      </c>
      <c r="K2267" t="s">
        <v>3366</v>
      </c>
      <c r="L2267" t="s">
        <v>25</v>
      </c>
      <c r="M2267" t="s">
        <v>26</v>
      </c>
      <c r="N2267" t="s">
        <v>126</v>
      </c>
      <c r="O2267" t="s">
        <v>42</v>
      </c>
      <c r="P2267">
        <v>94110</v>
      </c>
      <c r="Q2267" t="s">
        <v>43</v>
      </c>
      <c r="R2267" t="s">
        <v>6715</v>
      </c>
      <c r="S2267" t="s">
        <v>45</v>
      </c>
      <c r="T2267" t="s">
        <v>266</v>
      </c>
      <c r="U2267" t="s">
        <v>6716</v>
      </c>
      <c r="V2267" s="3">
        <v>2.88</v>
      </c>
      <c r="W2267">
        <v>1</v>
      </c>
      <c r="X2267" s="2">
        <v>0</v>
      </c>
      <c r="Y2267" s="13">
        <v>1.3535999999999999</v>
      </c>
      <c r="Z2267" s="2">
        <f>Y2267/V2267</f>
        <v>0.47</v>
      </c>
    </row>
    <row r="2268" spans="1:26" x14ac:dyDescent="0.25">
      <c r="A2268">
        <v>4656</v>
      </c>
      <c r="B2268" t="s">
        <v>7429</v>
      </c>
      <c r="C2268" s="1">
        <v>41764</v>
      </c>
      <c r="D2268">
        <f>YEAR(C2268)</f>
        <v>2014</v>
      </c>
      <c r="E2268">
        <f>MONTH(C2268)</f>
        <v>5</v>
      </c>
      <c r="F2268" t="str">
        <f>TEXT(Table1[[#This Row],[Order Date]],"mmm")</f>
        <v>May</v>
      </c>
      <c r="G2268" t="str">
        <f>TEXT(Table1[[#This Row],[Order Date]],"ddd")</f>
        <v>Mon</v>
      </c>
      <c r="H2268" s="1">
        <v>41769</v>
      </c>
      <c r="I2268" t="s">
        <v>49</v>
      </c>
      <c r="J2268" t="s">
        <v>4502</v>
      </c>
      <c r="K2268" t="s">
        <v>4503</v>
      </c>
      <c r="L2268" t="s">
        <v>40</v>
      </c>
      <c r="M2268" t="s">
        <v>26</v>
      </c>
      <c r="N2268" t="s">
        <v>3620</v>
      </c>
      <c r="O2268" t="s">
        <v>208</v>
      </c>
      <c r="P2268">
        <v>61032</v>
      </c>
      <c r="Q2268" t="s">
        <v>104</v>
      </c>
      <c r="R2268" t="s">
        <v>390</v>
      </c>
      <c r="S2268" t="s">
        <v>45</v>
      </c>
      <c r="T2268" t="s">
        <v>58</v>
      </c>
      <c r="U2268" t="s">
        <v>391</v>
      </c>
      <c r="V2268" s="3">
        <v>45.247999999999998</v>
      </c>
      <c r="W2268">
        <v>2</v>
      </c>
      <c r="X2268" s="2">
        <v>0.2</v>
      </c>
      <c r="Y2268" s="13">
        <v>3.9592000000000001</v>
      </c>
      <c r="Z2268" s="2">
        <f>Y2268/V2268</f>
        <v>8.7500000000000008E-2</v>
      </c>
    </row>
    <row r="2269" spans="1:26" x14ac:dyDescent="0.25">
      <c r="A2269">
        <v>4664</v>
      </c>
      <c r="B2269" t="s">
        <v>7430</v>
      </c>
      <c r="C2269" s="1">
        <v>42631</v>
      </c>
      <c r="D2269">
        <f>YEAR(C2269)</f>
        <v>2016</v>
      </c>
      <c r="E2269">
        <f>MONTH(C2269)</f>
        <v>9</v>
      </c>
      <c r="F2269" t="str">
        <f>TEXT(Table1[[#This Row],[Order Date]],"mmm")</f>
        <v>Sep</v>
      </c>
      <c r="G2269" t="str">
        <f>TEXT(Table1[[#This Row],[Order Date]],"ddd")</f>
        <v>Sun</v>
      </c>
      <c r="H2269" s="1">
        <v>42635</v>
      </c>
      <c r="I2269" t="s">
        <v>49</v>
      </c>
      <c r="J2269" t="s">
        <v>1175</v>
      </c>
      <c r="K2269" t="s">
        <v>1176</v>
      </c>
      <c r="L2269" t="s">
        <v>25</v>
      </c>
      <c r="M2269" t="s">
        <v>26</v>
      </c>
      <c r="N2269" t="s">
        <v>1504</v>
      </c>
      <c r="O2269" t="s">
        <v>53</v>
      </c>
      <c r="P2269">
        <v>32216</v>
      </c>
      <c r="Q2269" t="s">
        <v>29</v>
      </c>
      <c r="R2269" t="s">
        <v>2084</v>
      </c>
      <c r="S2269" t="s">
        <v>45</v>
      </c>
      <c r="T2269" t="s">
        <v>46</v>
      </c>
      <c r="U2269" t="s">
        <v>2085</v>
      </c>
      <c r="V2269" s="3">
        <v>3</v>
      </c>
      <c r="W2269">
        <v>1</v>
      </c>
      <c r="X2269" s="2">
        <v>0.2</v>
      </c>
      <c r="Y2269" s="13">
        <v>1.05</v>
      </c>
      <c r="Z2269" s="2">
        <f>Y2269/V2269</f>
        <v>0.35000000000000003</v>
      </c>
    </row>
    <row r="2270" spans="1:26" x14ac:dyDescent="0.25">
      <c r="A2270">
        <v>4665</v>
      </c>
      <c r="B2270" t="s">
        <v>7431</v>
      </c>
      <c r="C2270" s="1">
        <v>42635</v>
      </c>
      <c r="D2270">
        <f>YEAR(C2270)</f>
        <v>2016</v>
      </c>
      <c r="E2270">
        <f>MONTH(C2270)</f>
        <v>9</v>
      </c>
      <c r="F2270" t="str">
        <f>TEXT(Table1[[#This Row],[Order Date]],"mmm")</f>
        <v>Sep</v>
      </c>
      <c r="G2270" t="str">
        <f>TEXT(Table1[[#This Row],[Order Date]],"ddd")</f>
        <v>Thu</v>
      </c>
      <c r="H2270" s="1">
        <v>42639</v>
      </c>
      <c r="I2270" t="s">
        <v>49</v>
      </c>
      <c r="J2270" t="s">
        <v>4597</v>
      </c>
      <c r="K2270" t="s">
        <v>4598</v>
      </c>
      <c r="L2270" t="s">
        <v>25</v>
      </c>
      <c r="M2270" t="s">
        <v>26</v>
      </c>
      <c r="N2270" t="s">
        <v>1339</v>
      </c>
      <c r="O2270" t="s">
        <v>53</v>
      </c>
      <c r="P2270">
        <v>33024</v>
      </c>
      <c r="Q2270" t="s">
        <v>29</v>
      </c>
      <c r="R2270" t="s">
        <v>2905</v>
      </c>
      <c r="S2270" t="s">
        <v>45</v>
      </c>
      <c r="T2270" t="s">
        <v>74</v>
      </c>
      <c r="U2270" t="s">
        <v>2906</v>
      </c>
      <c r="V2270" s="3">
        <v>7.5060000000000002</v>
      </c>
      <c r="W2270">
        <v>9</v>
      </c>
      <c r="X2270" s="2">
        <v>0.7</v>
      </c>
      <c r="Y2270" s="13">
        <v>-6.0048000000000004</v>
      </c>
      <c r="Z2270" s="2">
        <f>Y2270/V2270</f>
        <v>-0.8</v>
      </c>
    </row>
    <row r="2271" spans="1:26" x14ac:dyDescent="0.25">
      <c r="A2271">
        <v>4667</v>
      </c>
      <c r="B2271" t="s">
        <v>7432</v>
      </c>
      <c r="C2271" s="1">
        <v>42379</v>
      </c>
      <c r="D2271">
        <f>YEAR(C2271)</f>
        <v>2016</v>
      </c>
      <c r="E2271">
        <f>MONTH(C2271)</f>
        <v>1</v>
      </c>
      <c r="F2271" t="str">
        <f>TEXT(Table1[[#This Row],[Order Date]],"mmm")</f>
        <v>Jan</v>
      </c>
      <c r="G2271" t="str">
        <f>TEXT(Table1[[#This Row],[Order Date]],"ddd")</f>
        <v>Sun</v>
      </c>
      <c r="H2271" s="1">
        <v>42386</v>
      </c>
      <c r="I2271" t="s">
        <v>49</v>
      </c>
      <c r="J2271" t="s">
        <v>132</v>
      </c>
      <c r="K2271" t="s">
        <v>133</v>
      </c>
      <c r="L2271" t="s">
        <v>40</v>
      </c>
      <c r="M2271" t="s">
        <v>26</v>
      </c>
      <c r="N2271" t="s">
        <v>94</v>
      </c>
      <c r="O2271" t="s">
        <v>95</v>
      </c>
      <c r="P2271">
        <v>98115</v>
      </c>
      <c r="Q2271" t="s">
        <v>43</v>
      </c>
      <c r="R2271" t="s">
        <v>3377</v>
      </c>
      <c r="S2271" t="s">
        <v>31</v>
      </c>
      <c r="T2271" t="s">
        <v>64</v>
      </c>
      <c r="U2271" t="s">
        <v>3378</v>
      </c>
      <c r="V2271" s="3">
        <v>79.92</v>
      </c>
      <c r="W2271">
        <v>4</v>
      </c>
      <c r="X2271" s="2">
        <v>0</v>
      </c>
      <c r="Y2271" s="13">
        <v>34.365600000000001</v>
      </c>
      <c r="Z2271" s="2">
        <f>Y2271/V2271</f>
        <v>0.43</v>
      </c>
    </row>
    <row r="2272" spans="1:26" x14ac:dyDescent="0.25">
      <c r="A2272">
        <v>4669</v>
      </c>
      <c r="B2272" t="s">
        <v>7433</v>
      </c>
      <c r="C2272" s="1">
        <v>42861</v>
      </c>
      <c r="D2272">
        <f>YEAR(C2272)</f>
        <v>2017</v>
      </c>
      <c r="E2272">
        <f>MONTH(C2272)</f>
        <v>5</v>
      </c>
      <c r="F2272" t="str">
        <f>TEXT(Table1[[#This Row],[Order Date]],"mmm")</f>
        <v>May</v>
      </c>
      <c r="G2272" t="str">
        <f>TEXT(Table1[[#This Row],[Order Date]],"ddd")</f>
        <v>Sat</v>
      </c>
      <c r="H2272" s="1">
        <v>42866</v>
      </c>
      <c r="I2272" t="s">
        <v>49</v>
      </c>
      <c r="J2272" t="s">
        <v>5037</v>
      </c>
      <c r="K2272" t="s">
        <v>5038</v>
      </c>
      <c r="L2272" t="s">
        <v>40</v>
      </c>
      <c r="M2272" t="s">
        <v>26</v>
      </c>
      <c r="N2272" t="s">
        <v>102</v>
      </c>
      <c r="O2272" t="s">
        <v>103</v>
      </c>
      <c r="P2272">
        <v>76106</v>
      </c>
      <c r="Q2272" t="s">
        <v>104</v>
      </c>
      <c r="R2272" t="s">
        <v>2119</v>
      </c>
      <c r="S2272" t="s">
        <v>45</v>
      </c>
      <c r="T2272" t="s">
        <v>74</v>
      </c>
      <c r="U2272" t="s">
        <v>2120</v>
      </c>
      <c r="V2272" s="3">
        <v>11.06</v>
      </c>
      <c r="W2272">
        <v>10</v>
      </c>
      <c r="X2272" s="2">
        <v>0.8</v>
      </c>
      <c r="Y2272" s="13">
        <v>-18.802</v>
      </c>
      <c r="Z2272" s="2">
        <f>Y2272/V2272</f>
        <v>-1.7</v>
      </c>
    </row>
    <row r="2273" spans="1:26" x14ac:dyDescent="0.25">
      <c r="A2273">
        <v>4672</v>
      </c>
      <c r="B2273" t="s">
        <v>7434</v>
      </c>
      <c r="C2273" s="1">
        <v>42582</v>
      </c>
      <c r="D2273">
        <f>YEAR(C2273)</f>
        <v>2016</v>
      </c>
      <c r="E2273">
        <f>MONTH(C2273)</f>
        <v>7</v>
      </c>
      <c r="F2273" t="str">
        <f>TEXT(Table1[[#This Row],[Order Date]],"mmm")</f>
        <v>Jul</v>
      </c>
      <c r="G2273" t="str">
        <f>TEXT(Table1[[#This Row],[Order Date]],"ddd")</f>
        <v>Sun</v>
      </c>
      <c r="H2273" s="1">
        <v>42588</v>
      </c>
      <c r="I2273" t="s">
        <v>49</v>
      </c>
      <c r="J2273" t="s">
        <v>909</v>
      </c>
      <c r="K2273" t="s">
        <v>910</v>
      </c>
      <c r="L2273" t="s">
        <v>25</v>
      </c>
      <c r="M2273" t="s">
        <v>26</v>
      </c>
      <c r="N2273" t="s">
        <v>873</v>
      </c>
      <c r="O2273" t="s">
        <v>235</v>
      </c>
      <c r="P2273">
        <v>48205</v>
      </c>
      <c r="Q2273" t="s">
        <v>104</v>
      </c>
      <c r="R2273" t="s">
        <v>4499</v>
      </c>
      <c r="S2273" t="s">
        <v>45</v>
      </c>
      <c r="T2273" t="s">
        <v>77</v>
      </c>
      <c r="U2273" t="s">
        <v>4500</v>
      </c>
      <c r="V2273" s="3">
        <v>283.14</v>
      </c>
      <c r="W2273">
        <v>4</v>
      </c>
      <c r="X2273" s="2">
        <v>0.1</v>
      </c>
      <c r="Y2273" s="13">
        <v>72.358000000000004</v>
      </c>
      <c r="Z2273" s="2">
        <f>Y2273/V2273</f>
        <v>0.25555555555555559</v>
      </c>
    </row>
    <row r="2274" spans="1:26" x14ac:dyDescent="0.25">
      <c r="A2274">
        <v>4676</v>
      </c>
      <c r="B2274" t="s">
        <v>7435</v>
      </c>
      <c r="C2274" s="1">
        <v>42821</v>
      </c>
      <c r="D2274">
        <f>YEAR(C2274)</f>
        <v>2017</v>
      </c>
      <c r="E2274">
        <f>MONTH(C2274)</f>
        <v>3</v>
      </c>
      <c r="F2274" t="str">
        <f>TEXT(Table1[[#This Row],[Order Date]],"mmm")</f>
        <v>Mar</v>
      </c>
      <c r="G2274" t="str">
        <f>TEXT(Table1[[#This Row],[Order Date]],"ddd")</f>
        <v>Mon</v>
      </c>
      <c r="H2274" s="1">
        <v>42823</v>
      </c>
      <c r="I2274" t="s">
        <v>22</v>
      </c>
      <c r="J2274" t="s">
        <v>117</v>
      </c>
      <c r="K2274" t="s">
        <v>118</v>
      </c>
      <c r="L2274" t="s">
        <v>25</v>
      </c>
      <c r="M2274" t="s">
        <v>26</v>
      </c>
      <c r="N2274" t="s">
        <v>143</v>
      </c>
      <c r="O2274" t="s">
        <v>144</v>
      </c>
      <c r="P2274">
        <v>19120</v>
      </c>
      <c r="Q2274" t="s">
        <v>145</v>
      </c>
      <c r="R2274" t="s">
        <v>5871</v>
      </c>
      <c r="S2274" t="s">
        <v>31</v>
      </c>
      <c r="T2274" t="s">
        <v>64</v>
      </c>
      <c r="U2274" t="s">
        <v>5872</v>
      </c>
      <c r="V2274" s="3">
        <v>15.007999999999999</v>
      </c>
      <c r="W2274">
        <v>2</v>
      </c>
      <c r="X2274" s="2">
        <v>0.2</v>
      </c>
      <c r="Y2274" s="13">
        <v>1.5007999999999999</v>
      </c>
      <c r="Z2274" s="2">
        <f>Y2274/V2274</f>
        <v>0.1</v>
      </c>
    </row>
    <row r="2275" spans="1:26" x14ac:dyDescent="0.25">
      <c r="A2275">
        <v>4677</v>
      </c>
      <c r="B2275" t="s">
        <v>7436</v>
      </c>
      <c r="C2275" s="1">
        <v>41712</v>
      </c>
      <c r="D2275">
        <f>YEAR(C2275)</f>
        <v>2014</v>
      </c>
      <c r="E2275">
        <f>MONTH(C2275)</f>
        <v>3</v>
      </c>
      <c r="F2275" t="str">
        <f>TEXT(Table1[[#This Row],[Order Date]],"mmm")</f>
        <v>Mar</v>
      </c>
      <c r="G2275" t="str">
        <f>TEXT(Table1[[#This Row],[Order Date]],"ddd")</f>
        <v>Fri</v>
      </c>
      <c r="H2275" s="1">
        <v>41717</v>
      </c>
      <c r="I2275" t="s">
        <v>49</v>
      </c>
      <c r="J2275" t="s">
        <v>5600</v>
      </c>
      <c r="K2275" t="s">
        <v>5601</v>
      </c>
      <c r="L2275" t="s">
        <v>25</v>
      </c>
      <c r="M2275" t="s">
        <v>26</v>
      </c>
      <c r="N2275" t="s">
        <v>7437</v>
      </c>
      <c r="O2275" t="s">
        <v>120</v>
      </c>
      <c r="P2275">
        <v>84321</v>
      </c>
      <c r="Q2275" t="s">
        <v>43</v>
      </c>
      <c r="R2275" t="s">
        <v>5347</v>
      </c>
      <c r="S2275" t="s">
        <v>45</v>
      </c>
      <c r="T2275" t="s">
        <v>74</v>
      </c>
      <c r="U2275" t="s">
        <v>5348</v>
      </c>
      <c r="V2275" s="3">
        <v>33.088000000000001</v>
      </c>
      <c r="W2275">
        <v>4</v>
      </c>
      <c r="X2275" s="2">
        <v>0.2</v>
      </c>
      <c r="Y2275" s="13">
        <v>11.167199999999999</v>
      </c>
      <c r="Z2275" s="2">
        <f>Y2275/V2275</f>
        <v>0.33749999999999997</v>
      </c>
    </row>
    <row r="2276" spans="1:26" x14ac:dyDescent="0.25">
      <c r="A2276">
        <v>4682</v>
      </c>
      <c r="B2276" t="s">
        <v>7440</v>
      </c>
      <c r="C2276" s="1">
        <v>42565</v>
      </c>
      <c r="D2276">
        <f>YEAR(C2276)</f>
        <v>2016</v>
      </c>
      <c r="E2276">
        <f>MONTH(C2276)</f>
        <v>7</v>
      </c>
      <c r="F2276" t="str">
        <f>TEXT(Table1[[#This Row],[Order Date]],"mmm")</f>
        <v>Jul</v>
      </c>
      <c r="G2276" t="str">
        <f>TEXT(Table1[[#This Row],[Order Date]],"ddd")</f>
        <v>Thu</v>
      </c>
      <c r="H2276" s="1">
        <v>42569</v>
      </c>
      <c r="I2276" t="s">
        <v>22</v>
      </c>
      <c r="J2276" t="s">
        <v>6094</v>
      </c>
      <c r="K2276" t="s">
        <v>6095</v>
      </c>
      <c r="L2276" t="s">
        <v>25</v>
      </c>
      <c r="M2276" t="s">
        <v>26</v>
      </c>
      <c r="N2276" t="s">
        <v>1537</v>
      </c>
      <c r="O2276" t="s">
        <v>264</v>
      </c>
      <c r="P2276">
        <v>13021</v>
      </c>
      <c r="Q2276" t="s">
        <v>145</v>
      </c>
      <c r="R2276" t="s">
        <v>5266</v>
      </c>
      <c r="S2276" t="s">
        <v>45</v>
      </c>
      <c r="T2276" t="s">
        <v>266</v>
      </c>
      <c r="U2276" t="s">
        <v>5267</v>
      </c>
      <c r="V2276" s="3">
        <v>29.61</v>
      </c>
      <c r="W2276">
        <v>9</v>
      </c>
      <c r="X2276" s="2">
        <v>0</v>
      </c>
      <c r="Y2276" s="13">
        <v>13.3245</v>
      </c>
      <c r="Z2276" s="2">
        <f>Y2276/V2276</f>
        <v>0.45</v>
      </c>
    </row>
    <row r="2277" spans="1:26" x14ac:dyDescent="0.25">
      <c r="A2277">
        <v>4683</v>
      </c>
      <c r="B2277" t="s">
        <v>7441</v>
      </c>
      <c r="C2277" s="1">
        <v>42705</v>
      </c>
      <c r="D2277">
        <f>YEAR(C2277)</f>
        <v>2016</v>
      </c>
      <c r="E2277">
        <f>MONTH(C2277)</f>
        <v>12</v>
      </c>
      <c r="F2277" t="str">
        <f>TEXT(Table1[[#This Row],[Order Date]],"mmm")</f>
        <v>Dec</v>
      </c>
      <c r="G2277" t="str">
        <f>TEXT(Table1[[#This Row],[Order Date]],"ddd")</f>
        <v>Thu</v>
      </c>
      <c r="H2277" s="1">
        <v>42705</v>
      </c>
      <c r="I2277" t="s">
        <v>1276</v>
      </c>
      <c r="J2277" t="s">
        <v>1357</v>
      </c>
      <c r="K2277" t="s">
        <v>1358</v>
      </c>
      <c r="L2277" t="s">
        <v>25</v>
      </c>
      <c r="M2277" t="s">
        <v>26</v>
      </c>
      <c r="N2277" t="s">
        <v>4474</v>
      </c>
      <c r="O2277" t="s">
        <v>87</v>
      </c>
      <c r="P2277">
        <v>27604</v>
      </c>
      <c r="Q2277" t="s">
        <v>29</v>
      </c>
      <c r="R2277" t="s">
        <v>4724</v>
      </c>
      <c r="S2277" t="s">
        <v>70</v>
      </c>
      <c r="T2277" t="s">
        <v>71</v>
      </c>
      <c r="U2277" t="s">
        <v>4725</v>
      </c>
      <c r="V2277" s="3">
        <v>863.928</v>
      </c>
      <c r="W2277">
        <v>9</v>
      </c>
      <c r="X2277" s="2">
        <v>0.2</v>
      </c>
      <c r="Y2277" s="13">
        <v>86.392799999999994</v>
      </c>
      <c r="Z2277" s="2">
        <f>Y2277/V2277</f>
        <v>9.9999999999999992E-2</v>
      </c>
    </row>
    <row r="2278" spans="1:26" x14ac:dyDescent="0.25">
      <c r="A2278">
        <v>4684</v>
      </c>
      <c r="B2278" t="s">
        <v>7442</v>
      </c>
      <c r="C2278" s="1">
        <v>42611</v>
      </c>
      <c r="D2278">
        <f>YEAR(C2278)</f>
        <v>2016</v>
      </c>
      <c r="E2278">
        <f>MONTH(C2278)</f>
        <v>8</v>
      </c>
      <c r="F2278" t="str">
        <f>TEXT(Table1[[#This Row],[Order Date]],"mmm")</f>
        <v>Aug</v>
      </c>
      <c r="G2278" t="str">
        <f>TEXT(Table1[[#This Row],[Order Date]],"ddd")</f>
        <v>Mon</v>
      </c>
      <c r="H2278" s="1">
        <v>42616</v>
      </c>
      <c r="I2278" t="s">
        <v>49</v>
      </c>
      <c r="J2278" t="s">
        <v>2713</v>
      </c>
      <c r="K2278" t="s">
        <v>2714</v>
      </c>
      <c r="L2278" t="s">
        <v>40</v>
      </c>
      <c r="M2278" t="s">
        <v>26</v>
      </c>
      <c r="N2278" t="s">
        <v>143</v>
      </c>
      <c r="O2278" t="s">
        <v>144</v>
      </c>
      <c r="P2278">
        <v>19120</v>
      </c>
      <c r="Q2278" t="s">
        <v>145</v>
      </c>
      <c r="R2278" t="s">
        <v>6372</v>
      </c>
      <c r="S2278" t="s">
        <v>31</v>
      </c>
      <c r="T2278" t="s">
        <v>55</v>
      </c>
      <c r="U2278" t="s">
        <v>6373</v>
      </c>
      <c r="V2278" s="3">
        <v>241.92</v>
      </c>
      <c r="W2278">
        <v>4</v>
      </c>
      <c r="X2278" s="2">
        <v>0.4</v>
      </c>
      <c r="Y2278" s="13">
        <v>-56.448</v>
      </c>
      <c r="Z2278" s="2">
        <f>Y2278/V2278</f>
        <v>-0.23333333333333334</v>
      </c>
    </row>
    <row r="2279" spans="1:26" x14ac:dyDescent="0.25">
      <c r="A2279">
        <v>4688</v>
      </c>
      <c r="B2279" t="s">
        <v>7443</v>
      </c>
      <c r="C2279" s="1">
        <v>42545</v>
      </c>
      <c r="D2279">
        <f>YEAR(C2279)</f>
        <v>2016</v>
      </c>
      <c r="E2279">
        <f>MONTH(C2279)</f>
        <v>6</v>
      </c>
      <c r="F2279" t="str">
        <f>TEXT(Table1[[#This Row],[Order Date]],"mmm")</f>
        <v>Jun</v>
      </c>
      <c r="G2279" t="str">
        <f>TEXT(Table1[[#This Row],[Order Date]],"ddd")</f>
        <v>Fri</v>
      </c>
      <c r="H2279" s="1">
        <v>42551</v>
      </c>
      <c r="I2279" t="s">
        <v>49</v>
      </c>
      <c r="J2279" t="s">
        <v>2706</v>
      </c>
      <c r="K2279" t="s">
        <v>2707</v>
      </c>
      <c r="L2279" t="s">
        <v>25</v>
      </c>
      <c r="M2279" t="s">
        <v>26</v>
      </c>
      <c r="N2279" t="s">
        <v>1448</v>
      </c>
      <c r="O2279" t="s">
        <v>251</v>
      </c>
      <c r="P2279">
        <v>47374</v>
      </c>
      <c r="Q2279" t="s">
        <v>104</v>
      </c>
      <c r="R2279" t="s">
        <v>7444</v>
      </c>
      <c r="S2279" t="s">
        <v>70</v>
      </c>
      <c r="T2279" t="s">
        <v>71</v>
      </c>
      <c r="U2279" t="s">
        <v>7445</v>
      </c>
      <c r="V2279" s="3">
        <v>440.91</v>
      </c>
      <c r="W2279">
        <v>9</v>
      </c>
      <c r="X2279" s="2">
        <v>0</v>
      </c>
      <c r="Y2279" s="13">
        <v>123.45480000000001</v>
      </c>
      <c r="Z2279" s="2">
        <f>Y2279/V2279</f>
        <v>0.27999999999999997</v>
      </c>
    </row>
    <row r="2280" spans="1:26" x14ac:dyDescent="0.25">
      <c r="A2280">
        <v>4689</v>
      </c>
      <c r="B2280" t="s">
        <v>7446</v>
      </c>
      <c r="C2280" s="1">
        <v>42824</v>
      </c>
      <c r="D2280">
        <f>YEAR(C2280)</f>
        <v>2017</v>
      </c>
      <c r="E2280">
        <f>MONTH(C2280)</f>
        <v>3</v>
      </c>
      <c r="F2280" t="str">
        <f>TEXT(Table1[[#This Row],[Order Date]],"mmm")</f>
        <v>Mar</v>
      </c>
      <c r="G2280" t="str">
        <f>TEXT(Table1[[#This Row],[Order Date]],"ddd")</f>
        <v>Thu</v>
      </c>
      <c r="H2280" s="1">
        <v>42828</v>
      </c>
      <c r="I2280" t="s">
        <v>49</v>
      </c>
      <c r="J2280" t="s">
        <v>5954</v>
      </c>
      <c r="K2280" t="s">
        <v>5955</v>
      </c>
      <c r="L2280" t="s">
        <v>25</v>
      </c>
      <c r="M2280" t="s">
        <v>26</v>
      </c>
      <c r="N2280" t="s">
        <v>2434</v>
      </c>
      <c r="O2280" t="s">
        <v>144</v>
      </c>
      <c r="P2280">
        <v>17602</v>
      </c>
      <c r="Q2280" t="s">
        <v>145</v>
      </c>
      <c r="R2280" t="s">
        <v>174</v>
      </c>
      <c r="S2280" t="s">
        <v>45</v>
      </c>
      <c r="T2280" t="s">
        <v>74</v>
      </c>
      <c r="U2280" t="s">
        <v>175</v>
      </c>
      <c r="V2280" s="3">
        <v>5.7149999999999999</v>
      </c>
      <c r="W2280">
        <v>5</v>
      </c>
      <c r="X2280" s="2">
        <v>0.7</v>
      </c>
      <c r="Y2280" s="13">
        <v>-4.7625000000000002</v>
      </c>
      <c r="Z2280" s="2">
        <f>Y2280/V2280</f>
        <v>-0.83333333333333337</v>
      </c>
    </row>
    <row r="2281" spans="1:26" x14ac:dyDescent="0.25">
      <c r="A2281">
        <v>4690</v>
      </c>
      <c r="B2281" t="s">
        <v>7447</v>
      </c>
      <c r="C2281" s="1">
        <v>41993</v>
      </c>
      <c r="D2281">
        <f>YEAR(C2281)</f>
        <v>2014</v>
      </c>
      <c r="E2281">
        <f>MONTH(C2281)</f>
        <v>12</v>
      </c>
      <c r="F2281" t="str">
        <f>TEXT(Table1[[#This Row],[Order Date]],"mmm")</f>
        <v>Dec</v>
      </c>
      <c r="G2281" t="str">
        <f>TEXT(Table1[[#This Row],[Order Date]],"ddd")</f>
        <v>Sat</v>
      </c>
      <c r="H2281" s="1">
        <v>41995</v>
      </c>
      <c r="I2281" t="s">
        <v>185</v>
      </c>
      <c r="J2281" t="s">
        <v>4786</v>
      </c>
      <c r="K2281" t="s">
        <v>4787</v>
      </c>
      <c r="L2281" t="s">
        <v>25</v>
      </c>
      <c r="M2281" t="s">
        <v>26</v>
      </c>
      <c r="N2281" t="s">
        <v>1297</v>
      </c>
      <c r="O2281" t="s">
        <v>303</v>
      </c>
      <c r="P2281">
        <v>85705</v>
      </c>
      <c r="Q2281" t="s">
        <v>43</v>
      </c>
      <c r="R2281" t="s">
        <v>5699</v>
      </c>
      <c r="S2281" t="s">
        <v>31</v>
      </c>
      <c r="T2281" t="s">
        <v>64</v>
      </c>
      <c r="U2281" t="s">
        <v>5700</v>
      </c>
      <c r="V2281" s="3">
        <v>51.968000000000004</v>
      </c>
      <c r="W2281">
        <v>2</v>
      </c>
      <c r="X2281" s="2">
        <v>0.2</v>
      </c>
      <c r="Y2281" s="13">
        <v>10.393599999999999</v>
      </c>
      <c r="Z2281" s="2">
        <f>Y2281/V2281</f>
        <v>0.19999999999999998</v>
      </c>
    </row>
    <row r="2282" spans="1:26" x14ac:dyDescent="0.25">
      <c r="A2282">
        <v>4695</v>
      </c>
      <c r="B2282" t="s">
        <v>7448</v>
      </c>
      <c r="C2282" s="1">
        <v>42355</v>
      </c>
      <c r="D2282">
        <f>YEAR(C2282)</f>
        <v>2015</v>
      </c>
      <c r="E2282">
        <f>MONTH(C2282)</f>
        <v>12</v>
      </c>
      <c r="F2282" t="str">
        <f>TEXT(Table1[[#This Row],[Order Date]],"mmm")</f>
        <v>Dec</v>
      </c>
      <c r="G2282" t="str">
        <f>TEXT(Table1[[#This Row],[Order Date]],"ddd")</f>
        <v>Thu</v>
      </c>
      <c r="H2282" s="1">
        <v>42355</v>
      </c>
      <c r="I2282" t="s">
        <v>1276</v>
      </c>
      <c r="J2282" t="s">
        <v>2079</v>
      </c>
      <c r="K2282" t="s">
        <v>2080</v>
      </c>
      <c r="L2282" t="s">
        <v>25</v>
      </c>
      <c r="M2282" t="s">
        <v>26</v>
      </c>
      <c r="N2282" t="s">
        <v>873</v>
      </c>
      <c r="O2282" t="s">
        <v>235</v>
      </c>
      <c r="P2282">
        <v>48205</v>
      </c>
      <c r="Q2282" t="s">
        <v>104</v>
      </c>
      <c r="R2282" t="s">
        <v>2982</v>
      </c>
      <c r="S2282" t="s">
        <v>45</v>
      </c>
      <c r="T2282" t="s">
        <v>74</v>
      </c>
      <c r="U2282" t="s">
        <v>2983</v>
      </c>
      <c r="V2282" s="3">
        <v>29.52</v>
      </c>
      <c r="W2282">
        <v>4</v>
      </c>
      <c r="X2282" s="2">
        <v>0</v>
      </c>
      <c r="Y2282" s="13">
        <v>14.4648</v>
      </c>
      <c r="Z2282" s="2">
        <f>Y2282/V2282</f>
        <v>0.49</v>
      </c>
    </row>
    <row r="2283" spans="1:26" x14ac:dyDescent="0.25">
      <c r="A2283">
        <v>4700</v>
      </c>
      <c r="B2283" t="s">
        <v>7449</v>
      </c>
      <c r="C2283" s="1">
        <v>42866</v>
      </c>
      <c r="D2283">
        <f>YEAR(C2283)</f>
        <v>2017</v>
      </c>
      <c r="E2283">
        <f>MONTH(C2283)</f>
        <v>5</v>
      </c>
      <c r="F2283" t="str">
        <f>TEXT(Table1[[#This Row],[Order Date]],"mmm")</f>
        <v>May</v>
      </c>
      <c r="G2283" t="str">
        <f>TEXT(Table1[[#This Row],[Order Date]],"ddd")</f>
        <v>Thu</v>
      </c>
      <c r="H2283" s="1">
        <v>42872</v>
      </c>
      <c r="I2283" t="s">
        <v>49</v>
      </c>
      <c r="J2283" t="s">
        <v>3694</v>
      </c>
      <c r="K2283" t="s">
        <v>3695</v>
      </c>
      <c r="L2283" t="s">
        <v>101</v>
      </c>
      <c r="M2283" t="s">
        <v>26</v>
      </c>
      <c r="N2283" t="s">
        <v>1223</v>
      </c>
      <c r="O2283" t="s">
        <v>103</v>
      </c>
      <c r="P2283">
        <v>78745</v>
      </c>
      <c r="Q2283" t="s">
        <v>104</v>
      </c>
      <c r="R2283" t="s">
        <v>6885</v>
      </c>
      <c r="S2283" t="s">
        <v>45</v>
      </c>
      <c r="T2283" t="s">
        <v>67</v>
      </c>
      <c r="U2283" t="s">
        <v>6886</v>
      </c>
      <c r="V2283" s="3">
        <v>5.2480000000000002</v>
      </c>
      <c r="W2283">
        <v>2</v>
      </c>
      <c r="X2283" s="2">
        <v>0.2</v>
      </c>
      <c r="Y2283" s="13">
        <v>0.59040000000000004</v>
      </c>
      <c r="Z2283" s="2">
        <f>Y2283/V2283</f>
        <v>0.1125</v>
      </c>
    </row>
    <row r="2284" spans="1:26" x14ac:dyDescent="0.25">
      <c r="A2284">
        <v>4704</v>
      </c>
      <c r="B2284" t="s">
        <v>7450</v>
      </c>
      <c r="C2284" s="1">
        <v>42545</v>
      </c>
      <c r="D2284">
        <f>YEAR(C2284)</f>
        <v>2016</v>
      </c>
      <c r="E2284">
        <f>MONTH(C2284)</f>
        <v>6</v>
      </c>
      <c r="F2284" t="str">
        <f>TEXT(Table1[[#This Row],[Order Date]],"mmm")</f>
        <v>Jun</v>
      </c>
      <c r="G2284" t="str">
        <f>TEXT(Table1[[#This Row],[Order Date]],"ddd")</f>
        <v>Fri</v>
      </c>
      <c r="H2284" s="1">
        <v>42549</v>
      </c>
      <c r="I2284" t="s">
        <v>49</v>
      </c>
      <c r="J2284" t="s">
        <v>6414</v>
      </c>
      <c r="K2284" t="s">
        <v>6415</v>
      </c>
      <c r="L2284" t="s">
        <v>40</v>
      </c>
      <c r="M2284" t="s">
        <v>26</v>
      </c>
      <c r="N2284" t="s">
        <v>181</v>
      </c>
      <c r="O2284" t="s">
        <v>103</v>
      </c>
      <c r="P2284">
        <v>77095</v>
      </c>
      <c r="Q2284" t="s">
        <v>104</v>
      </c>
      <c r="R2284" t="s">
        <v>4328</v>
      </c>
      <c r="S2284" t="s">
        <v>45</v>
      </c>
      <c r="T2284" t="s">
        <v>77</v>
      </c>
      <c r="U2284" t="s">
        <v>4329</v>
      </c>
      <c r="V2284" s="3">
        <v>8.7119999999999997</v>
      </c>
      <c r="W2284">
        <v>2</v>
      </c>
      <c r="X2284" s="2">
        <v>0.8</v>
      </c>
      <c r="Y2284" s="13">
        <v>-19.602</v>
      </c>
      <c r="Z2284" s="2">
        <f>Y2284/V2284</f>
        <v>-2.25</v>
      </c>
    </row>
    <row r="2285" spans="1:26" x14ac:dyDescent="0.25">
      <c r="A2285">
        <v>4705</v>
      </c>
      <c r="B2285" t="s">
        <v>7451</v>
      </c>
      <c r="C2285" s="1">
        <v>42507</v>
      </c>
      <c r="D2285">
        <f>YEAR(C2285)</f>
        <v>2016</v>
      </c>
      <c r="E2285">
        <f>MONTH(C2285)</f>
        <v>5</v>
      </c>
      <c r="F2285" t="str">
        <f>TEXT(Table1[[#This Row],[Order Date]],"mmm")</f>
        <v>May</v>
      </c>
      <c r="G2285" t="str">
        <f>TEXT(Table1[[#This Row],[Order Date]],"ddd")</f>
        <v>Tue</v>
      </c>
      <c r="H2285" s="1">
        <v>42508</v>
      </c>
      <c r="I2285" t="s">
        <v>185</v>
      </c>
      <c r="J2285" t="s">
        <v>1295</v>
      </c>
      <c r="K2285" t="s">
        <v>1296</v>
      </c>
      <c r="L2285" t="s">
        <v>25</v>
      </c>
      <c r="M2285" t="s">
        <v>26</v>
      </c>
      <c r="N2285" t="s">
        <v>7452</v>
      </c>
      <c r="O2285" t="s">
        <v>740</v>
      </c>
      <c r="P2285">
        <v>6708</v>
      </c>
      <c r="Q2285" t="s">
        <v>145</v>
      </c>
      <c r="R2285" t="s">
        <v>2536</v>
      </c>
      <c r="S2285" t="s">
        <v>45</v>
      </c>
      <c r="T2285" t="s">
        <v>572</v>
      </c>
      <c r="U2285" t="s">
        <v>2537</v>
      </c>
      <c r="V2285" s="3">
        <v>65.17</v>
      </c>
      <c r="W2285">
        <v>7</v>
      </c>
      <c r="X2285" s="2">
        <v>0</v>
      </c>
      <c r="Y2285" s="13">
        <v>18.8993</v>
      </c>
      <c r="Z2285" s="2">
        <f>Y2285/V2285</f>
        <v>0.28999999999999998</v>
      </c>
    </row>
    <row r="2286" spans="1:26" x14ac:dyDescent="0.25">
      <c r="A2286">
        <v>4708</v>
      </c>
      <c r="B2286" t="s">
        <v>7453</v>
      </c>
      <c r="C2286" s="1">
        <v>42915</v>
      </c>
      <c r="D2286">
        <f>YEAR(C2286)</f>
        <v>2017</v>
      </c>
      <c r="E2286">
        <f>MONTH(C2286)</f>
        <v>6</v>
      </c>
      <c r="F2286" t="str">
        <f>TEXT(Table1[[#This Row],[Order Date]],"mmm")</f>
        <v>Jun</v>
      </c>
      <c r="G2286" t="str">
        <f>TEXT(Table1[[#This Row],[Order Date]],"ddd")</f>
        <v>Thu</v>
      </c>
      <c r="H2286" s="1">
        <v>42916</v>
      </c>
      <c r="I2286" t="s">
        <v>185</v>
      </c>
      <c r="J2286" t="s">
        <v>4926</v>
      </c>
      <c r="K2286" t="s">
        <v>4927</v>
      </c>
      <c r="L2286" t="s">
        <v>25</v>
      </c>
      <c r="M2286" t="s">
        <v>26</v>
      </c>
      <c r="N2286" t="s">
        <v>41</v>
      </c>
      <c r="O2286" t="s">
        <v>42</v>
      </c>
      <c r="P2286">
        <v>90049</v>
      </c>
      <c r="Q2286" t="s">
        <v>43</v>
      </c>
      <c r="R2286" t="s">
        <v>4644</v>
      </c>
      <c r="S2286" t="s">
        <v>45</v>
      </c>
      <c r="T2286" t="s">
        <v>74</v>
      </c>
      <c r="U2286" t="s">
        <v>4645</v>
      </c>
      <c r="V2286" s="3">
        <v>895.92</v>
      </c>
      <c r="W2286">
        <v>5</v>
      </c>
      <c r="X2286" s="2">
        <v>0.2</v>
      </c>
      <c r="Y2286" s="13">
        <v>302.37299999999999</v>
      </c>
      <c r="Z2286" s="2">
        <f>Y2286/V2286</f>
        <v>0.33750000000000002</v>
      </c>
    </row>
    <row r="2287" spans="1:26" x14ac:dyDescent="0.25">
      <c r="A2287">
        <v>4712</v>
      </c>
      <c r="B2287" t="s">
        <v>7454</v>
      </c>
      <c r="C2287" s="1">
        <v>41729</v>
      </c>
      <c r="D2287">
        <f>YEAR(C2287)</f>
        <v>2014</v>
      </c>
      <c r="E2287">
        <f>MONTH(C2287)</f>
        <v>3</v>
      </c>
      <c r="F2287" t="str">
        <f>TEXT(Table1[[#This Row],[Order Date]],"mmm")</f>
        <v>Mar</v>
      </c>
      <c r="G2287" t="str">
        <f>TEXT(Table1[[#This Row],[Order Date]],"ddd")</f>
        <v>Mon</v>
      </c>
      <c r="H2287" s="1">
        <v>41729</v>
      </c>
      <c r="I2287" t="s">
        <v>1276</v>
      </c>
      <c r="J2287" t="s">
        <v>1039</v>
      </c>
      <c r="K2287" t="s">
        <v>1040</v>
      </c>
      <c r="L2287" t="s">
        <v>25</v>
      </c>
      <c r="M2287" t="s">
        <v>26</v>
      </c>
      <c r="N2287" t="s">
        <v>143</v>
      </c>
      <c r="O2287" t="s">
        <v>144</v>
      </c>
      <c r="P2287">
        <v>19120</v>
      </c>
      <c r="Q2287" t="s">
        <v>145</v>
      </c>
      <c r="R2287" t="s">
        <v>3055</v>
      </c>
      <c r="S2287" t="s">
        <v>45</v>
      </c>
      <c r="T2287" t="s">
        <v>74</v>
      </c>
      <c r="U2287" t="s">
        <v>3056</v>
      </c>
      <c r="V2287" s="3">
        <v>0.85199999999999998</v>
      </c>
      <c r="W2287">
        <v>1</v>
      </c>
      <c r="X2287" s="2">
        <v>0.7</v>
      </c>
      <c r="Y2287" s="13">
        <v>-0.59640000000000004</v>
      </c>
      <c r="Z2287" s="2">
        <f>Y2287/V2287</f>
        <v>-0.70000000000000007</v>
      </c>
    </row>
    <row r="2288" spans="1:26" x14ac:dyDescent="0.25">
      <c r="A2288">
        <v>4713</v>
      </c>
      <c r="B2288" t="s">
        <v>7455</v>
      </c>
      <c r="C2288" s="1">
        <v>41989</v>
      </c>
      <c r="D2288">
        <f>YEAR(C2288)</f>
        <v>2014</v>
      </c>
      <c r="E2288">
        <f>MONTH(C2288)</f>
        <v>12</v>
      </c>
      <c r="F2288" t="str">
        <f>TEXT(Table1[[#This Row],[Order Date]],"mmm")</f>
        <v>Dec</v>
      </c>
      <c r="G2288" t="str">
        <f>TEXT(Table1[[#This Row],[Order Date]],"ddd")</f>
        <v>Tue</v>
      </c>
      <c r="H2288" s="1">
        <v>41994</v>
      </c>
      <c r="I2288" t="s">
        <v>49</v>
      </c>
      <c r="J2288" t="s">
        <v>6738</v>
      </c>
      <c r="K2288" t="s">
        <v>6739</v>
      </c>
      <c r="L2288" t="s">
        <v>25</v>
      </c>
      <c r="M2288" t="s">
        <v>26</v>
      </c>
      <c r="N2288" t="s">
        <v>1654</v>
      </c>
      <c r="O2288" t="s">
        <v>103</v>
      </c>
      <c r="P2288">
        <v>77340</v>
      </c>
      <c r="Q2288" t="s">
        <v>104</v>
      </c>
      <c r="R2288" t="s">
        <v>3125</v>
      </c>
      <c r="S2288" t="s">
        <v>45</v>
      </c>
      <c r="T2288" t="s">
        <v>89</v>
      </c>
      <c r="U2288" t="s">
        <v>3126</v>
      </c>
      <c r="V2288" s="3">
        <v>36.287999999999997</v>
      </c>
      <c r="W2288">
        <v>7</v>
      </c>
      <c r="X2288" s="2">
        <v>0.2</v>
      </c>
      <c r="Y2288" s="13">
        <v>12.700799999999999</v>
      </c>
      <c r="Z2288" s="2">
        <f>Y2288/V2288</f>
        <v>0.35000000000000003</v>
      </c>
    </row>
    <row r="2289" spans="1:26" x14ac:dyDescent="0.25">
      <c r="A2289">
        <v>4715</v>
      </c>
      <c r="B2289" t="s">
        <v>7456</v>
      </c>
      <c r="C2289" s="1">
        <v>42873</v>
      </c>
      <c r="D2289">
        <f>YEAR(C2289)</f>
        <v>2017</v>
      </c>
      <c r="E2289">
        <f>MONTH(C2289)</f>
        <v>5</v>
      </c>
      <c r="F2289" t="str">
        <f>TEXT(Table1[[#This Row],[Order Date]],"mmm")</f>
        <v>May</v>
      </c>
      <c r="G2289" t="str">
        <f>TEXT(Table1[[#This Row],[Order Date]],"ddd")</f>
        <v>Thu</v>
      </c>
      <c r="H2289" s="1">
        <v>42875</v>
      </c>
      <c r="I2289" t="s">
        <v>185</v>
      </c>
      <c r="J2289" t="s">
        <v>3734</v>
      </c>
      <c r="K2289" t="s">
        <v>3735</v>
      </c>
      <c r="L2289" t="s">
        <v>25</v>
      </c>
      <c r="M2289" t="s">
        <v>26</v>
      </c>
      <c r="N2289" t="s">
        <v>412</v>
      </c>
      <c r="O2289" t="s">
        <v>413</v>
      </c>
      <c r="P2289">
        <v>97206</v>
      </c>
      <c r="Q2289" t="s">
        <v>43</v>
      </c>
      <c r="R2289" t="s">
        <v>3350</v>
      </c>
      <c r="S2289" t="s">
        <v>70</v>
      </c>
      <c r="T2289" t="s">
        <v>71</v>
      </c>
      <c r="U2289" t="s">
        <v>6151</v>
      </c>
      <c r="V2289" s="3">
        <v>344.70400000000001</v>
      </c>
      <c r="W2289">
        <v>2</v>
      </c>
      <c r="X2289" s="2">
        <v>0.2</v>
      </c>
      <c r="Y2289" s="13">
        <v>38.779200000000003</v>
      </c>
      <c r="Z2289" s="2">
        <f>Y2289/V2289</f>
        <v>0.1125</v>
      </c>
    </row>
    <row r="2290" spans="1:26" x14ac:dyDescent="0.25">
      <c r="A2290">
        <v>4716</v>
      </c>
      <c r="B2290" t="s">
        <v>7457</v>
      </c>
      <c r="C2290" s="1">
        <v>42136</v>
      </c>
      <c r="D2290">
        <f>YEAR(C2290)</f>
        <v>2015</v>
      </c>
      <c r="E2290">
        <f>MONTH(C2290)</f>
        <v>5</v>
      </c>
      <c r="F2290" t="str">
        <f>TEXT(Table1[[#This Row],[Order Date]],"mmm")</f>
        <v>May</v>
      </c>
      <c r="G2290" t="str">
        <f>TEXT(Table1[[#This Row],[Order Date]],"ddd")</f>
        <v>Tue</v>
      </c>
      <c r="H2290" s="1">
        <v>42140</v>
      </c>
      <c r="I2290" t="s">
        <v>49</v>
      </c>
      <c r="J2290" t="s">
        <v>3257</v>
      </c>
      <c r="K2290" t="s">
        <v>3258</v>
      </c>
      <c r="L2290" t="s">
        <v>25</v>
      </c>
      <c r="M2290" t="s">
        <v>26</v>
      </c>
      <c r="N2290" t="s">
        <v>1456</v>
      </c>
      <c r="O2290" t="s">
        <v>450</v>
      </c>
      <c r="P2290">
        <v>80027</v>
      </c>
      <c r="Q2290" t="s">
        <v>43</v>
      </c>
      <c r="R2290" t="s">
        <v>4135</v>
      </c>
      <c r="S2290" t="s">
        <v>70</v>
      </c>
      <c r="T2290" t="s">
        <v>71</v>
      </c>
      <c r="U2290" t="s">
        <v>4136</v>
      </c>
      <c r="V2290" s="3">
        <v>201.584</v>
      </c>
      <c r="W2290">
        <v>2</v>
      </c>
      <c r="X2290" s="2">
        <v>0.2</v>
      </c>
      <c r="Y2290" s="13">
        <v>20.1584</v>
      </c>
      <c r="Z2290" s="2">
        <f>Y2290/V2290</f>
        <v>0.1</v>
      </c>
    </row>
    <row r="2291" spans="1:26" x14ac:dyDescent="0.25">
      <c r="A2291">
        <v>4717</v>
      </c>
      <c r="B2291" t="s">
        <v>7458</v>
      </c>
      <c r="C2291" s="1">
        <v>43072</v>
      </c>
      <c r="D2291">
        <f>YEAR(C2291)</f>
        <v>2017</v>
      </c>
      <c r="E2291">
        <f>MONTH(C2291)</f>
        <v>12</v>
      </c>
      <c r="F2291" t="str">
        <f>TEXT(Table1[[#This Row],[Order Date]],"mmm")</f>
        <v>Dec</v>
      </c>
      <c r="G2291" t="str">
        <f>TEXT(Table1[[#This Row],[Order Date]],"ddd")</f>
        <v>Sun</v>
      </c>
      <c r="H2291" s="1">
        <v>43076</v>
      </c>
      <c r="I2291" t="s">
        <v>22</v>
      </c>
      <c r="J2291" t="s">
        <v>3890</v>
      </c>
      <c r="K2291" t="s">
        <v>3891</v>
      </c>
      <c r="L2291" t="s">
        <v>101</v>
      </c>
      <c r="M2291" t="s">
        <v>26</v>
      </c>
      <c r="N2291" t="s">
        <v>94</v>
      </c>
      <c r="O2291" t="s">
        <v>95</v>
      </c>
      <c r="P2291">
        <v>98115</v>
      </c>
      <c r="Q2291" t="s">
        <v>43</v>
      </c>
      <c r="R2291" t="s">
        <v>3711</v>
      </c>
      <c r="S2291" t="s">
        <v>31</v>
      </c>
      <c r="T2291" t="s">
        <v>55</v>
      </c>
      <c r="U2291" t="s">
        <v>3712</v>
      </c>
      <c r="V2291" s="3">
        <v>521.96</v>
      </c>
      <c r="W2291">
        <v>2</v>
      </c>
      <c r="X2291" s="2">
        <v>0</v>
      </c>
      <c r="Y2291" s="13">
        <v>88.733199999999997</v>
      </c>
      <c r="Z2291" s="2">
        <f>Y2291/V2291</f>
        <v>0.16999999999999998</v>
      </c>
    </row>
    <row r="2292" spans="1:26" x14ac:dyDescent="0.25">
      <c r="A2292">
        <v>4718</v>
      </c>
      <c r="B2292" t="s">
        <v>7459</v>
      </c>
      <c r="C2292" s="1">
        <v>42350</v>
      </c>
      <c r="D2292">
        <f>YEAR(C2292)</f>
        <v>2015</v>
      </c>
      <c r="E2292">
        <f>MONTH(C2292)</f>
        <v>12</v>
      </c>
      <c r="F2292" t="str">
        <f>TEXT(Table1[[#This Row],[Order Date]],"mmm")</f>
        <v>Dec</v>
      </c>
      <c r="G2292" t="str">
        <f>TEXT(Table1[[#This Row],[Order Date]],"ddd")</f>
        <v>Sat</v>
      </c>
      <c r="H2292" s="1">
        <v>42355</v>
      </c>
      <c r="I2292" t="s">
        <v>49</v>
      </c>
      <c r="J2292" t="s">
        <v>652</v>
      </c>
      <c r="K2292" t="s">
        <v>653</v>
      </c>
      <c r="L2292" t="s">
        <v>25</v>
      </c>
      <c r="M2292" t="s">
        <v>26</v>
      </c>
      <c r="N2292" t="s">
        <v>4381</v>
      </c>
      <c r="O2292" t="s">
        <v>2689</v>
      </c>
      <c r="P2292">
        <v>21215</v>
      </c>
      <c r="Q2292" t="s">
        <v>145</v>
      </c>
      <c r="R2292" t="s">
        <v>1710</v>
      </c>
      <c r="S2292" t="s">
        <v>45</v>
      </c>
      <c r="T2292" t="s">
        <v>67</v>
      </c>
      <c r="U2292" t="s">
        <v>1711</v>
      </c>
      <c r="V2292" s="3">
        <v>8.2200000000000006</v>
      </c>
      <c r="W2292">
        <v>3</v>
      </c>
      <c r="X2292" s="2">
        <v>0</v>
      </c>
      <c r="Y2292" s="13">
        <v>2.2193999999999998</v>
      </c>
      <c r="Z2292" s="2">
        <f>Y2292/V2292</f>
        <v>0.26999999999999996</v>
      </c>
    </row>
    <row r="2293" spans="1:26" x14ac:dyDescent="0.25">
      <c r="A2293">
        <v>4719</v>
      </c>
      <c r="B2293" t="s">
        <v>7460</v>
      </c>
      <c r="C2293" s="1">
        <v>42287</v>
      </c>
      <c r="D2293">
        <f>YEAR(C2293)</f>
        <v>2015</v>
      </c>
      <c r="E2293">
        <f>MONTH(C2293)</f>
        <v>10</v>
      </c>
      <c r="F2293" t="str">
        <f>TEXT(Table1[[#This Row],[Order Date]],"mmm")</f>
        <v>Oct</v>
      </c>
      <c r="G2293" t="str">
        <f>TEXT(Table1[[#This Row],[Order Date]],"ddd")</f>
        <v>Sat</v>
      </c>
      <c r="H2293" s="1">
        <v>42288</v>
      </c>
      <c r="I2293" t="s">
        <v>185</v>
      </c>
      <c r="J2293" t="s">
        <v>2057</v>
      </c>
      <c r="K2293" t="s">
        <v>2058</v>
      </c>
      <c r="L2293" t="s">
        <v>40</v>
      </c>
      <c r="M2293" t="s">
        <v>26</v>
      </c>
      <c r="N2293" t="s">
        <v>126</v>
      </c>
      <c r="O2293" t="s">
        <v>42</v>
      </c>
      <c r="P2293">
        <v>94109</v>
      </c>
      <c r="Q2293" t="s">
        <v>43</v>
      </c>
      <c r="R2293" t="s">
        <v>1948</v>
      </c>
      <c r="S2293" t="s">
        <v>45</v>
      </c>
      <c r="T2293" t="s">
        <v>89</v>
      </c>
      <c r="U2293" t="s">
        <v>1949</v>
      </c>
      <c r="V2293" s="3">
        <v>45.36</v>
      </c>
      <c r="W2293">
        <v>7</v>
      </c>
      <c r="X2293" s="2">
        <v>0</v>
      </c>
      <c r="Y2293" s="13">
        <v>21.7728</v>
      </c>
      <c r="Z2293" s="2">
        <f>Y2293/V2293</f>
        <v>0.48</v>
      </c>
    </row>
    <row r="2294" spans="1:26" x14ac:dyDescent="0.25">
      <c r="A2294">
        <v>4720</v>
      </c>
      <c r="B2294" t="s">
        <v>7461</v>
      </c>
      <c r="C2294" s="1">
        <v>42112</v>
      </c>
      <c r="D2294">
        <f>YEAR(C2294)</f>
        <v>2015</v>
      </c>
      <c r="E2294">
        <f>MONTH(C2294)</f>
        <v>4</v>
      </c>
      <c r="F2294" t="str">
        <f>TEXT(Table1[[#This Row],[Order Date]],"mmm")</f>
        <v>Apr</v>
      </c>
      <c r="G2294" t="str">
        <f>TEXT(Table1[[#This Row],[Order Date]],"ddd")</f>
        <v>Sat</v>
      </c>
      <c r="H2294" s="1">
        <v>42114</v>
      </c>
      <c r="I2294" t="s">
        <v>22</v>
      </c>
      <c r="J2294" t="s">
        <v>2985</v>
      </c>
      <c r="K2294" t="s">
        <v>2986</v>
      </c>
      <c r="L2294" t="s">
        <v>101</v>
      </c>
      <c r="M2294" t="s">
        <v>26</v>
      </c>
      <c r="N2294" t="s">
        <v>41</v>
      </c>
      <c r="O2294" t="s">
        <v>42</v>
      </c>
      <c r="P2294">
        <v>90004</v>
      </c>
      <c r="Q2294" t="s">
        <v>43</v>
      </c>
      <c r="R2294" t="s">
        <v>1086</v>
      </c>
      <c r="S2294" t="s">
        <v>45</v>
      </c>
      <c r="T2294" t="s">
        <v>58</v>
      </c>
      <c r="U2294" t="s">
        <v>1087</v>
      </c>
      <c r="V2294" s="3">
        <v>947.17</v>
      </c>
      <c r="W2294">
        <v>7</v>
      </c>
      <c r="X2294" s="2">
        <v>0</v>
      </c>
      <c r="Y2294" s="13">
        <v>9.4717000000000002</v>
      </c>
      <c r="Z2294" s="2">
        <f>Y2294/V2294</f>
        <v>0.01</v>
      </c>
    </row>
    <row r="2295" spans="1:26" x14ac:dyDescent="0.25">
      <c r="A2295">
        <v>4722</v>
      </c>
      <c r="B2295" t="s">
        <v>7464</v>
      </c>
      <c r="C2295" s="1">
        <v>41797</v>
      </c>
      <c r="D2295">
        <f>YEAR(C2295)</f>
        <v>2014</v>
      </c>
      <c r="E2295">
        <f>MONTH(C2295)</f>
        <v>6</v>
      </c>
      <c r="F2295" t="str">
        <f>TEXT(Table1[[#This Row],[Order Date]],"mmm")</f>
        <v>Jun</v>
      </c>
      <c r="G2295" t="str">
        <f>TEXT(Table1[[#This Row],[Order Date]],"ddd")</f>
        <v>Sat</v>
      </c>
      <c r="H2295" s="1">
        <v>41801</v>
      </c>
      <c r="I2295" t="s">
        <v>22</v>
      </c>
      <c r="J2295" t="s">
        <v>7465</v>
      </c>
      <c r="K2295" t="s">
        <v>7466</v>
      </c>
      <c r="L2295" t="s">
        <v>25</v>
      </c>
      <c r="M2295" t="s">
        <v>26</v>
      </c>
      <c r="N2295" t="s">
        <v>449</v>
      </c>
      <c r="O2295" t="s">
        <v>208</v>
      </c>
      <c r="P2295">
        <v>60505</v>
      </c>
      <c r="Q2295" t="s">
        <v>104</v>
      </c>
      <c r="R2295" t="s">
        <v>1420</v>
      </c>
      <c r="S2295" t="s">
        <v>31</v>
      </c>
      <c r="T2295" t="s">
        <v>55</v>
      </c>
      <c r="U2295" t="s">
        <v>1421</v>
      </c>
      <c r="V2295" s="3">
        <v>268.935</v>
      </c>
      <c r="W2295">
        <v>3</v>
      </c>
      <c r="X2295" s="2">
        <v>0.5</v>
      </c>
      <c r="Y2295" s="13">
        <v>-209.76929999999999</v>
      </c>
      <c r="Z2295" s="2">
        <f>Y2295/V2295</f>
        <v>-0.77999999999999992</v>
      </c>
    </row>
    <row r="2296" spans="1:26" x14ac:dyDescent="0.25">
      <c r="A2296">
        <v>4723</v>
      </c>
      <c r="B2296" t="s">
        <v>7467</v>
      </c>
      <c r="C2296" s="1">
        <v>42979</v>
      </c>
      <c r="D2296">
        <f>YEAR(C2296)</f>
        <v>2017</v>
      </c>
      <c r="E2296">
        <f>MONTH(C2296)</f>
        <v>9</v>
      </c>
      <c r="F2296" t="str">
        <f>TEXT(Table1[[#This Row],[Order Date]],"mmm")</f>
        <v>Sep</v>
      </c>
      <c r="G2296" t="str">
        <f>TEXT(Table1[[#This Row],[Order Date]],"ddd")</f>
        <v>Fri</v>
      </c>
      <c r="H2296" s="1">
        <v>42985</v>
      </c>
      <c r="I2296" t="s">
        <v>49</v>
      </c>
      <c r="J2296" t="s">
        <v>2273</v>
      </c>
      <c r="K2296" t="s">
        <v>2274</v>
      </c>
      <c r="L2296" t="s">
        <v>101</v>
      </c>
      <c r="M2296" t="s">
        <v>26</v>
      </c>
      <c r="N2296" t="s">
        <v>94</v>
      </c>
      <c r="O2296" t="s">
        <v>95</v>
      </c>
      <c r="P2296">
        <v>98103</v>
      </c>
      <c r="Q2296" t="s">
        <v>43</v>
      </c>
      <c r="R2296" t="s">
        <v>2972</v>
      </c>
      <c r="S2296" t="s">
        <v>45</v>
      </c>
      <c r="T2296" t="s">
        <v>67</v>
      </c>
      <c r="U2296" t="s">
        <v>2973</v>
      </c>
      <c r="V2296" s="3">
        <v>7.58</v>
      </c>
      <c r="W2296">
        <v>1</v>
      </c>
      <c r="X2296" s="2">
        <v>0</v>
      </c>
      <c r="Y2296" s="13">
        <v>2.9561999999999999</v>
      </c>
      <c r="Z2296" s="2">
        <f>Y2296/V2296</f>
        <v>0.39</v>
      </c>
    </row>
    <row r="2297" spans="1:26" x14ac:dyDescent="0.25">
      <c r="A2297">
        <v>4724</v>
      </c>
      <c r="B2297" t="s">
        <v>7468</v>
      </c>
      <c r="C2297" s="1">
        <v>42512</v>
      </c>
      <c r="D2297">
        <f>YEAR(C2297)</f>
        <v>2016</v>
      </c>
      <c r="E2297">
        <f>MONTH(C2297)</f>
        <v>5</v>
      </c>
      <c r="F2297" t="str">
        <f>TEXT(Table1[[#This Row],[Order Date]],"mmm")</f>
        <v>May</v>
      </c>
      <c r="G2297" t="str">
        <f>TEXT(Table1[[#This Row],[Order Date]],"ddd")</f>
        <v>Sun</v>
      </c>
      <c r="H2297" s="1">
        <v>42512</v>
      </c>
      <c r="I2297" t="s">
        <v>1276</v>
      </c>
      <c r="J2297" t="s">
        <v>1882</v>
      </c>
      <c r="K2297" t="s">
        <v>1883</v>
      </c>
      <c r="L2297" t="s">
        <v>25</v>
      </c>
      <c r="M2297" t="s">
        <v>26</v>
      </c>
      <c r="N2297" t="s">
        <v>7469</v>
      </c>
      <c r="O2297" t="s">
        <v>1258</v>
      </c>
      <c r="P2297">
        <v>30605</v>
      </c>
      <c r="Q2297" t="s">
        <v>29</v>
      </c>
      <c r="R2297" t="s">
        <v>1990</v>
      </c>
      <c r="S2297" t="s">
        <v>45</v>
      </c>
      <c r="T2297" t="s">
        <v>46</v>
      </c>
      <c r="U2297" t="s">
        <v>1991</v>
      </c>
      <c r="V2297" s="3">
        <v>14.73</v>
      </c>
      <c r="W2297">
        <v>3</v>
      </c>
      <c r="X2297" s="2">
        <v>0</v>
      </c>
      <c r="Y2297" s="13">
        <v>7.2176999999999998</v>
      </c>
      <c r="Z2297" s="2">
        <f>Y2297/V2297</f>
        <v>0.49</v>
      </c>
    </row>
    <row r="2298" spans="1:26" x14ac:dyDescent="0.25">
      <c r="A2298">
        <v>4727</v>
      </c>
      <c r="B2298" t="s">
        <v>7470</v>
      </c>
      <c r="C2298" s="1">
        <v>41968</v>
      </c>
      <c r="D2298">
        <f>YEAR(C2298)</f>
        <v>2014</v>
      </c>
      <c r="E2298">
        <f>MONTH(C2298)</f>
        <v>11</v>
      </c>
      <c r="F2298" t="str">
        <f>TEXT(Table1[[#This Row],[Order Date]],"mmm")</f>
        <v>Nov</v>
      </c>
      <c r="G2298" t="str">
        <f>TEXT(Table1[[#This Row],[Order Date]],"ddd")</f>
        <v>Tue</v>
      </c>
      <c r="H2298" s="1">
        <v>41972</v>
      </c>
      <c r="I2298" t="s">
        <v>22</v>
      </c>
      <c r="J2298" t="s">
        <v>3979</v>
      </c>
      <c r="K2298" t="s">
        <v>3980</v>
      </c>
      <c r="L2298" t="s">
        <v>101</v>
      </c>
      <c r="M2298" t="s">
        <v>26</v>
      </c>
      <c r="N2298" t="s">
        <v>263</v>
      </c>
      <c r="O2298" t="s">
        <v>264</v>
      </c>
      <c r="P2298">
        <v>10009</v>
      </c>
      <c r="Q2298" t="s">
        <v>145</v>
      </c>
      <c r="R2298" t="s">
        <v>5457</v>
      </c>
      <c r="S2298" t="s">
        <v>45</v>
      </c>
      <c r="T2298" t="s">
        <v>58</v>
      </c>
      <c r="U2298" t="s">
        <v>5458</v>
      </c>
      <c r="V2298" s="3">
        <v>1117.92</v>
      </c>
      <c r="W2298">
        <v>4</v>
      </c>
      <c r="X2298" s="2">
        <v>0</v>
      </c>
      <c r="Y2298" s="13">
        <v>55.896000000000001</v>
      </c>
      <c r="Z2298" s="2">
        <f>Y2298/V2298</f>
        <v>4.9999999999999996E-2</v>
      </c>
    </row>
    <row r="2299" spans="1:26" x14ac:dyDescent="0.25">
      <c r="A2299">
        <v>4729</v>
      </c>
      <c r="B2299" t="s">
        <v>7471</v>
      </c>
      <c r="C2299" s="1">
        <v>41950</v>
      </c>
      <c r="D2299">
        <f>YEAR(C2299)</f>
        <v>2014</v>
      </c>
      <c r="E2299">
        <f>MONTH(C2299)</f>
        <v>11</v>
      </c>
      <c r="F2299" t="str">
        <f>TEXT(Table1[[#This Row],[Order Date]],"mmm")</f>
        <v>Nov</v>
      </c>
      <c r="G2299" t="str">
        <f>TEXT(Table1[[#This Row],[Order Date]],"ddd")</f>
        <v>Fri</v>
      </c>
      <c r="H2299" s="1">
        <v>41955</v>
      </c>
      <c r="I2299" t="s">
        <v>49</v>
      </c>
      <c r="J2299" t="s">
        <v>239</v>
      </c>
      <c r="K2299" t="s">
        <v>240</v>
      </c>
      <c r="L2299" t="s">
        <v>25</v>
      </c>
      <c r="M2299" t="s">
        <v>26</v>
      </c>
      <c r="N2299" t="s">
        <v>126</v>
      </c>
      <c r="O2299" t="s">
        <v>42</v>
      </c>
      <c r="P2299">
        <v>94110</v>
      </c>
      <c r="Q2299" t="s">
        <v>43</v>
      </c>
      <c r="R2299" t="s">
        <v>2739</v>
      </c>
      <c r="S2299" t="s">
        <v>45</v>
      </c>
      <c r="T2299" t="s">
        <v>74</v>
      </c>
      <c r="U2299" t="s">
        <v>2740</v>
      </c>
      <c r="V2299" s="3">
        <v>123.14400000000001</v>
      </c>
      <c r="W2299">
        <v>7</v>
      </c>
      <c r="X2299" s="2">
        <v>0.2</v>
      </c>
      <c r="Y2299" s="13">
        <v>46.179000000000002</v>
      </c>
      <c r="Z2299" s="2">
        <f>Y2299/V2299</f>
        <v>0.375</v>
      </c>
    </row>
    <row r="2300" spans="1:26" x14ac:dyDescent="0.25">
      <c r="A2300">
        <v>4730</v>
      </c>
      <c r="B2300" t="s">
        <v>7472</v>
      </c>
      <c r="C2300" s="1">
        <v>42569</v>
      </c>
      <c r="D2300">
        <f>YEAR(C2300)</f>
        <v>2016</v>
      </c>
      <c r="E2300">
        <f>MONTH(C2300)</f>
        <v>7</v>
      </c>
      <c r="F2300" t="str">
        <f>TEXT(Table1[[#This Row],[Order Date]],"mmm")</f>
        <v>Jul</v>
      </c>
      <c r="G2300" t="str">
        <f>TEXT(Table1[[#This Row],[Order Date]],"ddd")</f>
        <v>Mon</v>
      </c>
      <c r="H2300" s="1">
        <v>42574</v>
      </c>
      <c r="I2300" t="s">
        <v>22</v>
      </c>
      <c r="J2300" t="s">
        <v>5181</v>
      </c>
      <c r="K2300" t="s">
        <v>5182</v>
      </c>
      <c r="L2300" t="s">
        <v>25</v>
      </c>
      <c r="M2300" t="s">
        <v>26</v>
      </c>
      <c r="N2300" t="s">
        <v>808</v>
      </c>
      <c r="O2300" t="s">
        <v>103</v>
      </c>
      <c r="P2300">
        <v>75217</v>
      </c>
      <c r="Q2300" t="s">
        <v>104</v>
      </c>
      <c r="R2300" t="s">
        <v>7473</v>
      </c>
      <c r="S2300" t="s">
        <v>70</v>
      </c>
      <c r="T2300" t="s">
        <v>158</v>
      </c>
      <c r="U2300" t="s">
        <v>7474</v>
      </c>
      <c r="V2300" s="3">
        <v>15.576000000000001</v>
      </c>
      <c r="W2300">
        <v>3</v>
      </c>
      <c r="X2300" s="2">
        <v>0.2</v>
      </c>
      <c r="Y2300" s="13">
        <v>3.3098999999999998</v>
      </c>
      <c r="Z2300" s="2">
        <f>Y2300/V2300</f>
        <v>0.21249999999999999</v>
      </c>
    </row>
    <row r="2301" spans="1:26" x14ac:dyDescent="0.25">
      <c r="A2301">
        <v>4731</v>
      </c>
      <c r="B2301" t="s">
        <v>7475</v>
      </c>
      <c r="C2301" s="1">
        <v>42092</v>
      </c>
      <c r="D2301">
        <f>YEAR(C2301)</f>
        <v>2015</v>
      </c>
      <c r="E2301">
        <f>MONTH(C2301)</f>
        <v>3</v>
      </c>
      <c r="F2301" t="str">
        <f>TEXT(Table1[[#This Row],[Order Date]],"mmm")</f>
        <v>Mar</v>
      </c>
      <c r="G2301" t="str">
        <f>TEXT(Table1[[#This Row],[Order Date]],"ddd")</f>
        <v>Sun</v>
      </c>
      <c r="H2301" s="1">
        <v>42094</v>
      </c>
      <c r="I2301" t="s">
        <v>22</v>
      </c>
      <c r="J2301" t="s">
        <v>4953</v>
      </c>
      <c r="K2301" t="s">
        <v>4954</v>
      </c>
      <c r="L2301" t="s">
        <v>25</v>
      </c>
      <c r="M2301" t="s">
        <v>26</v>
      </c>
      <c r="N2301" t="s">
        <v>941</v>
      </c>
      <c r="O2301" t="s">
        <v>42</v>
      </c>
      <c r="P2301">
        <v>92105</v>
      </c>
      <c r="Q2301" t="s">
        <v>43</v>
      </c>
      <c r="R2301" t="s">
        <v>563</v>
      </c>
      <c r="S2301" t="s">
        <v>45</v>
      </c>
      <c r="T2301" t="s">
        <v>89</v>
      </c>
      <c r="U2301" t="s">
        <v>564</v>
      </c>
      <c r="V2301" s="3">
        <v>212.64</v>
      </c>
      <c r="W2301">
        <v>6</v>
      </c>
      <c r="X2301" s="2">
        <v>0</v>
      </c>
      <c r="Y2301" s="13">
        <v>99.940799999999996</v>
      </c>
      <c r="Z2301" s="2">
        <f>Y2301/V2301</f>
        <v>0.47000000000000003</v>
      </c>
    </row>
    <row r="2302" spans="1:26" x14ac:dyDescent="0.25">
      <c r="A2302">
        <v>4735</v>
      </c>
      <c r="B2302" t="s">
        <v>7476</v>
      </c>
      <c r="C2302" s="1">
        <v>42467</v>
      </c>
      <c r="D2302">
        <f>YEAR(C2302)</f>
        <v>2016</v>
      </c>
      <c r="E2302">
        <f>MONTH(C2302)</f>
        <v>4</v>
      </c>
      <c r="F2302" t="str">
        <f>TEXT(Table1[[#This Row],[Order Date]],"mmm")</f>
        <v>Apr</v>
      </c>
      <c r="G2302" t="str">
        <f>TEXT(Table1[[#This Row],[Order Date]],"ddd")</f>
        <v>Thu</v>
      </c>
      <c r="H2302" s="1">
        <v>42472</v>
      </c>
      <c r="I2302" t="s">
        <v>49</v>
      </c>
      <c r="J2302" t="s">
        <v>968</v>
      </c>
      <c r="K2302" t="s">
        <v>969</v>
      </c>
      <c r="L2302" t="s">
        <v>40</v>
      </c>
      <c r="M2302" t="s">
        <v>26</v>
      </c>
      <c r="N2302" t="s">
        <v>263</v>
      </c>
      <c r="O2302" t="s">
        <v>264</v>
      </c>
      <c r="P2302">
        <v>10035</v>
      </c>
      <c r="Q2302" t="s">
        <v>145</v>
      </c>
      <c r="R2302" t="s">
        <v>34</v>
      </c>
      <c r="S2302" t="s">
        <v>31</v>
      </c>
      <c r="T2302" t="s">
        <v>35</v>
      </c>
      <c r="U2302" t="s">
        <v>36</v>
      </c>
      <c r="V2302" s="3">
        <v>658.74599999999998</v>
      </c>
      <c r="W2302">
        <v>3</v>
      </c>
      <c r="X2302" s="2">
        <v>0.1</v>
      </c>
      <c r="Y2302" s="13">
        <v>146.38800000000001</v>
      </c>
      <c r="Z2302" s="2">
        <f>Y2302/V2302</f>
        <v>0.22222222222222224</v>
      </c>
    </row>
    <row r="2303" spans="1:26" x14ac:dyDescent="0.25">
      <c r="A2303">
        <v>4736</v>
      </c>
      <c r="B2303" t="s">
        <v>7477</v>
      </c>
      <c r="C2303" s="1">
        <v>42168</v>
      </c>
      <c r="D2303">
        <f>YEAR(C2303)</f>
        <v>2015</v>
      </c>
      <c r="E2303">
        <f>MONTH(C2303)</f>
        <v>6</v>
      </c>
      <c r="F2303" t="str">
        <f>TEXT(Table1[[#This Row],[Order Date]],"mmm")</f>
        <v>Jun</v>
      </c>
      <c r="G2303" t="str">
        <f>TEXT(Table1[[#This Row],[Order Date]],"ddd")</f>
        <v>Sat</v>
      </c>
      <c r="H2303" s="1">
        <v>42174</v>
      </c>
      <c r="I2303" t="s">
        <v>49</v>
      </c>
      <c r="J2303" t="s">
        <v>3148</v>
      </c>
      <c r="K2303" t="s">
        <v>3149</v>
      </c>
      <c r="L2303" t="s">
        <v>101</v>
      </c>
      <c r="M2303" t="s">
        <v>26</v>
      </c>
      <c r="N2303" t="s">
        <v>7368</v>
      </c>
      <c r="O2303" t="s">
        <v>5101</v>
      </c>
      <c r="P2303">
        <v>4240</v>
      </c>
      <c r="Q2303" t="s">
        <v>145</v>
      </c>
      <c r="R2303" t="s">
        <v>3502</v>
      </c>
      <c r="S2303" t="s">
        <v>45</v>
      </c>
      <c r="T2303" t="s">
        <v>74</v>
      </c>
      <c r="U2303" t="s">
        <v>3503</v>
      </c>
      <c r="V2303" s="3">
        <v>8.26</v>
      </c>
      <c r="W2303">
        <v>2</v>
      </c>
      <c r="X2303" s="2">
        <v>0</v>
      </c>
      <c r="Y2303" s="13">
        <v>3.8822000000000001</v>
      </c>
      <c r="Z2303" s="2">
        <f>Y2303/V2303</f>
        <v>0.47000000000000003</v>
      </c>
    </row>
    <row r="2304" spans="1:26" x14ac:dyDescent="0.25">
      <c r="A2304">
        <v>4739</v>
      </c>
      <c r="B2304" t="s">
        <v>7478</v>
      </c>
      <c r="C2304" s="1">
        <v>42053</v>
      </c>
      <c r="D2304">
        <f>YEAR(C2304)</f>
        <v>2015</v>
      </c>
      <c r="E2304">
        <f>MONTH(C2304)</f>
        <v>2</v>
      </c>
      <c r="F2304" t="str">
        <f>TEXT(Table1[[#This Row],[Order Date]],"mmm")</f>
        <v>Feb</v>
      </c>
      <c r="G2304" t="str">
        <f>TEXT(Table1[[#This Row],[Order Date]],"ddd")</f>
        <v>Wed</v>
      </c>
      <c r="H2304" s="1">
        <v>42059</v>
      </c>
      <c r="I2304" t="s">
        <v>49</v>
      </c>
      <c r="J2304" t="s">
        <v>1287</v>
      </c>
      <c r="K2304" t="s">
        <v>1288</v>
      </c>
      <c r="L2304" t="s">
        <v>25</v>
      </c>
      <c r="M2304" t="s">
        <v>26</v>
      </c>
      <c r="N2304" t="s">
        <v>1159</v>
      </c>
      <c r="O2304" t="s">
        <v>42</v>
      </c>
      <c r="P2304">
        <v>90805</v>
      </c>
      <c r="Q2304" t="s">
        <v>43</v>
      </c>
      <c r="R2304" t="s">
        <v>2218</v>
      </c>
      <c r="S2304" t="s">
        <v>45</v>
      </c>
      <c r="T2304" t="s">
        <v>46</v>
      </c>
      <c r="U2304" t="s">
        <v>2219</v>
      </c>
      <c r="V2304" s="3">
        <v>61.06</v>
      </c>
      <c r="W2304">
        <v>2</v>
      </c>
      <c r="X2304" s="2">
        <v>0</v>
      </c>
      <c r="Y2304" s="13">
        <v>28.087599999999998</v>
      </c>
      <c r="Z2304" s="2">
        <f>Y2304/V2304</f>
        <v>0.45999999999999996</v>
      </c>
    </row>
    <row r="2305" spans="1:26" x14ac:dyDescent="0.25">
      <c r="A2305">
        <v>4741</v>
      </c>
      <c r="B2305" t="s">
        <v>7479</v>
      </c>
      <c r="C2305" s="1">
        <v>43051</v>
      </c>
      <c r="D2305">
        <f>YEAR(C2305)</f>
        <v>2017</v>
      </c>
      <c r="E2305">
        <f>MONTH(C2305)</f>
        <v>11</v>
      </c>
      <c r="F2305" t="str">
        <f>TEXT(Table1[[#This Row],[Order Date]],"mmm")</f>
        <v>Nov</v>
      </c>
      <c r="G2305" t="str">
        <f>TEXT(Table1[[#This Row],[Order Date]],"ddd")</f>
        <v>Sun</v>
      </c>
      <c r="H2305" s="1">
        <v>43055</v>
      </c>
      <c r="I2305" t="s">
        <v>49</v>
      </c>
      <c r="J2305" t="s">
        <v>3186</v>
      </c>
      <c r="K2305" t="s">
        <v>3187</v>
      </c>
      <c r="L2305" t="s">
        <v>25</v>
      </c>
      <c r="M2305" t="s">
        <v>26</v>
      </c>
      <c r="N2305" t="s">
        <v>94</v>
      </c>
      <c r="O2305" t="s">
        <v>95</v>
      </c>
      <c r="P2305">
        <v>98115</v>
      </c>
      <c r="Q2305" t="s">
        <v>43</v>
      </c>
      <c r="R2305" t="s">
        <v>2636</v>
      </c>
      <c r="S2305" t="s">
        <v>45</v>
      </c>
      <c r="T2305" t="s">
        <v>46</v>
      </c>
      <c r="U2305" t="s">
        <v>2637</v>
      </c>
      <c r="V2305" s="3">
        <v>9.9600000000000009</v>
      </c>
      <c r="W2305">
        <v>2</v>
      </c>
      <c r="X2305" s="2">
        <v>0</v>
      </c>
      <c r="Y2305" s="13">
        <v>4.5815999999999999</v>
      </c>
      <c r="Z2305" s="2">
        <f>Y2305/V2305</f>
        <v>0.45999999999999996</v>
      </c>
    </row>
    <row r="2306" spans="1:26" x14ac:dyDescent="0.25">
      <c r="A2306">
        <v>4744</v>
      </c>
      <c r="B2306" t="s">
        <v>7480</v>
      </c>
      <c r="C2306" s="1">
        <v>42799</v>
      </c>
      <c r="D2306">
        <f>YEAR(C2306)</f>
        <v>2017</v>
      </c>
      <c r="E2306">
        <f>MONTH(C2306)</f>
        <v>3</v>
      </c>
      <c r="F2306" t="str">
        <f>TEXT(Table1[[#This Row],[Order Date]],"mmm")</f>
        <v>Mar</v>
      </c>
      <c r="G2306" t="str">
        <f>TEXT(Table1[[#This Row],[Order Date]],"ddd")</f>
        <v>Sun</v>
      </c>
      <c r="H2306" s="1">
        <v>42799</v>
      </c>
      <c r="I2306" t="s">
        <v>1276</v>
      </c>
      <c r="J2306" t="s">
        <v>1273</v>
      </c>
      <c r="K2306" t="s">
        <v>1274</v>
      </c>
      <c r="L2306" t="s">
        <v>25</v>
      </c>
      <c r="M2306" t="s">
        <v>26</v>
      </c>
      <c r="N2306" t="s">
        <v>382</v>
      </c>
      <c r="O2306" t="s">
        <v>226</v>
      </c>
      <c r="P2306">
        <v>55901</v>
      </c>
      <c r="Q2306" t="s">
        <v>104</v>
      </c>
      <c r="R2306" t="s">
        <v>5809</v>
      </c>
      <c r="S2306" t="s">
        <v>45</v>
      </c>
      <c r="T2306" t="s">
        <v>266</v>
      </c>
      <c r="U2306" t="s">
        <v>5810</v>
      </c>
      <c r="V2306" s="3">
        <v>7.9</v>
      </c>
      <c r="W2306">
        <v>2</v>
      </c>
      <c r="X2306" s="2">
        <v>0</v>
      </c>
      <c r="Y2306" s="13">
        <v>2.528</v>
      </c>
      <c r="Z2306" s="2">
        <f>Y2306/V2306</f>
        <v>0.32</v>
      </c>
    </row>
    <row r="2307" spans="1:26" x14ac:dyDescent="0.25">
      <c r="A2307">
        <v>4748</v>
      </c>
      <c r="B2307" t="s">
        <v>7481</v>
      </c>
      <c r="C2307" s="1">
        <v>42432</v>
      </c>
      <c r="D2307">
        <f>YEAR(C2307)</f>
        <v>2016</v>
      </c>
      <c r="E2307">
        <f>MONTH(C2307)</f>
        <v>3</v>
      </c>
      <c r="F2307" t="str">
        <f>TEXT(Table1[[#This Row],[Order Date]],"mmm")</f>
        <v>Mar</v>
      </c>
      <c r="G2307" t="str">
        <f>TEXT(Table1[[#This Row],[Order Date]],"ddd")</f>
        <v>Thu</v>
      </c>
      <c r="H2307" s="1">
        <v>42432</v>
      </c>
      <c r="I2307" t="s">
        <v>1276</v>
      </c>
      <c r="J2307" t="s">
        <v>3069</v>
      </c>
      <c r="K2307" t="s">
        <v>3070</v>
      </c>
      <c r="L2307" t="s">
        <v>40</v>
      </c>
      <c r="M2307" t="s">
        <v>26</v>
      </c>
      <c r="N2307" t="s">
        <v>126</v>
      </c>
      <c r="O2307" t="s">
        <v>42</v>
      </c>
      <c r="P2307">
        <v>94110</v>
      </c>
      <c r="Q2307" t="s">
        <v>43</v>
      </c>
      <c r="R2307" t="s">
        <v>6631</v>
      </c>
      <c r="S2307" t="s">
        <v>45</v>
      </c>
      <c r="T2307" t="s">
        <v>572</v>
      </c>
      <c r="U2307" t="s">
        <v>6632</v>
      </c>
      <c r="V2307" s="3">
        <v>25.35</v>
      </c>
      <c r="W2307">
        <v>3</v>
      </c>
      <c r="X2307" s="2">
        <v>0</v>
      </c>
      <c r="Y2307" s="13">
        <v>7.6050000000000004</v>
      </c>
      <c r="Z2307" s="2">
        <f>Y2307/V2307</f>
        <v>0.3</v>
      </c>
    </row>
    <row r="2308" spans="1:26" x14ac:dyDescent="0.25">
      <c r="A2308">
        <v>4750</v>
      </c>
      <c r="B2308" t="s">
        <v>7482</v>
      </c>
      <c r="C2308" s="1">
        <v>42728</v>
      </c>
      <c r="D2308">
        <f>YEAR(C2308)</f>
        <v>2016</v>
      </c>
      <c r="E2308">
        <f>MONTH(C2308)</f>
        <v>12</v>
      </c>
      <c r="F2308" t="str">
        <f>TEXT(Table1[[#This Row],[Order Date]],"mmm")</f>
        <v>Dec</v>
      </c>
      <c r="G2308" t="str">
        <f>TEXT(Table1[[#This Row],[Order Date]],"ddd")</f>
        <v>Sat</v>
      </c>
      <c r="H2308" s="1">
        <v>42729</v>
      </c>
      <c r="I2308" t="s">
        <v>185</v>
      </c>
      <c r="J2308" t="s">
        <v>2403</v>
      </c>
      <c r="K2308" t="s">
        <v>2404</v>
      </c>
      <c r="L2308" t="s">
        <v>40</v>
      </c>
      <c r="M2308" t="s">
        <v>26</v>
      </c>
      <c r="N2308" t="s">
        <v>94</v>
      </c>
      <c r="O2308" t="s">
        <v>95</v>
      </c>
      <c r="P2308">
        <v>98103</v>
      </c>
      <c r="Q2308" t="s">
        <v>43</v>
      </c>
      <c r="R2308" t="s">
        <v>1836</v>
      </c>
      <c r="S2308" t="s">
        <v>45</v>
      </c>
      <c r="T2308" t="s">
        <v>89</v>
      </c>
      <c r="U2308" t="s">
        <v>1837</v>
      </c>
      <c r="V2308" s="3">
        <v>33.4</v>
      </c>
      <c r="W2308">
        <v>5</v>
      </c>
      <c r="X2308" s="2">
        <v>0</v>
      </c>
      <c r="Y2308" s="13">
        <v>16.032</v>
      </c>
      <c r="Z2308" s="2">
        <f>Y2308/V2308</f>
        <v>0.48000000000000004</v>
      </c>
    </row>
    <row r="2309" spans="1:26" x14ac:dyDescent="0.25">
      <c r="A2309">
        <v>4751</v>
      </c>
      <c r="B2309" t="s">
        <v>7483</v>
      </c>
      <c r="C2309" s="1">
        <v>42650</v>
      </c>
      <c r="D2309">
        <f>YEAR(C2309)</f>
        <v>2016</v>
      </c>
      <c r="E2309">
        <f>MONTH(C2309)</f>
        <v>10</v>
      </c>
      <c r="F2309" t="str">
        <f>TEXT(Table1[[#This Row],[Order Date]],"mmm")</f>
        <v>Oct</v>
      </c>
      <c r="G2309" t="str">
        <f>TEXT(Table1[[#This Row],[Order Date]],"ddd")</f>
        <v>Fri</v>
      </c>
      <c r="H2309" s="1">
        <v>42652</v>
      </c>
      <c r="I2309" t="s">
        <v>185</v>
      </c>
      <c r="J2309" t="s">
        <v>3183</v>
      </c>
      <c r="K2309" t="s">
        <v>3184</v>
      </c>
      <c r="L2309" t="s">
        <v>40</v>
      </c>
      <c r="M2309" t="s">
        <v>26</v>
      </c>
      <c r="N2309" t="s">
        <v>4557</v>
      </c>
      <c r="O2309" t="s">
        <v>95</v>
      </c>
      <c r="P2309">
        <v>99207</v>
      </c>
      <c r="Q2309" t="s">
        <v>43</v>
      </c>
      <c r="R2309" t="s">
        <v>6143</v>
      </c>
      <c r="S2309" t="s">
        <v>70</v>
      </c>
      <c r="T2309" t="s">
        <v>675</v>
      </c>
      <c r="U2309" t="s">
        <v>6144</v>
      </c>
      <c r="V2309" s="3">
        <v>837.6</v>
      </c>
      <c r="W2309">
        <v>3</v>
      </c>
      <c r="X2309" s="2">
        <v>0.2</v>
      </c>
      <c r="Y2309" s="13">
        <v>62.82</v>
      </c>
      <c r="Z2309" s="2">
        <f>Y2309/V2309</f>
        <v>7.4999999999999997E-2</v>
      </c>
    </row>
    <row r="2310" spans="1:26" x14ac:dyDescent="0.25">
      <c r="A2310">
        <v>4753</v>
      </c>
      <c r="B2310" t="s">
        <v>7484</v>
      </c>
      <c r="C2310" s="1">
        <v>43059</v>
      </c>
      <c r="D2310">
        <f>YEAR(C2310)</f>
        <v>2017</v>
      </c>
      <c r="E2310">
        <f>MONTH(C2310)</f>
        <v>11</v>
      </c>
      <c r="F2310" t="str">
        <f>TEXT(Table1[[#This Row],[Order Date]],"mmm")</f>
        <v>Nov</v>
      </c>
      <c r="G2310" t="str">
        <f>TEXT(Table1[[#This Row],[Order Date]],"ddd")</f>
        <v>Mon</v>
      </c>
      <c r="H2310" s="1">
        <v>43063</v>
      </c>
      <c r="I2310" t="s">
        <v>49</v>
      </c>
      <c r="J2310" t="s">
        <v>2454</v>
      </c>
      <c r="K2310" t="s">
        <v>2455</v>
      </c>
      <c r="L2310" t="s">
        <v>25</v>
      </c>
      <c r="M2310" t="s">
        <v>26</v>
      </c>
      <c r="N2310" t="s">
        <v>321</v>
      </c>
      <c r="O2310" t="s">
        <v>328</v>
      </c>
      <c r="P2310">
        <v>38301</v>
      </c>
      <c r="Q2310" t="s">
        <v>29</v>
      </c>
      <c r="R2310" t="s">
        <v>2060</v>
      </c>
      <c r="S2310" t="s">
        <v>31</v>
      </c>
      <c r="T2310" t="s">
        <v>35</v>
      </c>
      <c r="U2310" t="s">
        <v>2061</v>
      </c>
      <c r="V2310" s="3">
        <v>209.56800000000001</v>
      </c>
      <c r="W2310">
        <v>2</v>
      </c>
      <c r="X2310" s="2">
        <v>0.2</v>
      </c>
      <c r="Y2310" s="13">
        <v>-23.5764</v>
      </c>
      <c r="Z2310" s="2">
        <f>Y2310/V2310</f>
        <v>-0.11249999999999999</v>
      </c>
    </row>
    <row r="2311" spans="1:26" x14ac:dyDescent="0.25">
      <c r="A2311">
        <v>4754</v>
      </c>
      <c r="B2311" t="s">
        <v>7485</v>
      </c>
      <c r="C2311" s="1">
        <v>42350</v>
      </c>
      <c r="D2311">
        <f>YEAR(C2311)</f>
        <v>2015</v>
      </c>
      <c r="E2311">
        <f>MONTH(C2311)</f>
        <v>12</v>
      </c>
      <c r="F2311" t="str">
        <f>TEXT(Table1[[#This Row],[Order Date]],"mmm")</f>
        <v>Dec</v>
      </c>
      <c r="G2311" t="str">
        <f>TEXT(Table1[[#This Row],[Order Date]],"ddd")</f>
        <v>Sat</v>
      </c>
      <c r="H2311" s="1">
        <v>42354</v>
      </c>
      <c r="I2311" t="s">
        <v>49</v>
      </c>
      <c r="J2311" t="s">
        <v>857</v>
      </c>
      <c r="K2311" t="s">
        <v>858</v>
      </c>
      <c r="L2311" t="s">
        <v>25</v>
      </c>
      <c r="M2311" t="s">
        <v>26</v>
      </c>
      <c r="N2311" t="s">
        <v>1223</v>
      </c>
      <c r="O2311" t="s">
        <v>103</v>
      </c>
      <c r="P2311">
        <v>78745</v>
      </c>
      <c r="Q2311" t="s">
        <v>104</v>
      </c>
      <c r="R2311" t="s">
        <v>7486</v>
      </c>
      <c r="S2311" t="s">
        <v>70</v>
      </c>
      <c r="T2311" t="s">
        <v>158</v>
      </c>
      <c r="U2311" t="s">
        <v>7487</v>
      </c>
      <c r="V2311" s="3">
        <v>22.367999999999999</v>
      </c>
      <c r="W2311">
        <v>4</v>
      </c>
      <c r="X2311" s="2">
        <v>0.2</v>
      </c>
      <c r="Y2311" s="13">
        <v>6.4307999999999996</v>
      </c>
      <c r="Z2311" s="2">
        <f>Y2311/V2311</f>
        <v>0.28749999999999998</v>
      </c>
    </row>
    <row r="2312" spans="1:26" x14ac:dyDescent="0.25">
      <c r="A2312">
        <v>4755</v>
      </c>
      <c r="B2312" t="s">
        <v>7488</v>
      </c>
      <c r="C2312" s="1">
        <v>42769</v>
      </c>
      <c r="D2312">
        <f>YEAR(C2312)</f>
        <v>2017</v>
      </c>
      <c r="E2312">
        <f>MONTH(C2312)</f>
        <v>2</v>
      </c>
      <c r="F2312" t="str">
        <f>TEXT(Table1[[#This Row],[Order Date]],"mmm")</f>
        <v>Feb</v>
      </c>
      <c r="G2312" t="str">
        <f>TEXT(Table1[[#This Row],[Order Date]],"ddd")</f>
        <v>Fri</v>
      </c>
      <c r="H2312" s="1">
        <v>42774</v>
      </c>
      <c r="I2312" t="s">
        <v>49</v>
      </c>
      <c r="J2312" t="s">
        <v>5381</v>
      </c>
      <c r="K2312" t="s">
        <v>5382</v>
      </c>
      <c r="L2312" t="s">
        <v>25</v>
      </c>
      <c r="M2312" t="s">
        <v>26</v>
      </c>
      <c r="N2312" t="s">
        <v>1339</v>
      </c>
      <c r="O2312" t="s">
        <v>53</v>
      </c>
      <c r="P2312">
        <v>33024</v>
      </c>
      <c r="Q2312" t="s">
        <v>29</v>
      </c>
      <c r="R2312" t="s">
        <v>2407</v>
      </c>
      <c r="S2312" t="s">
        <v>45</v>
      </c>
      <c r="T2312" t="s">
        <v>74</v>
      </c>
      <c r="U2312" t="s">
        <v>2408</v>
      </c>
      <c r="V2312" s="3">
        <v>3.8820000000000001</v>
      </c>
      <c r="W2312">
        <v>2</v>
      </c>
      <c r="X2312" s="2">
        <v>0.7</v>
      </c>
      <c r="Y2312" s="13">
        <v>-2.5880000000000001</v>
      </c>
      <c r="Z2312" s="2">
        <f>Y2312/V2312</f>
        <v>-0.66666666666666663</v>
      </c>
    </row>
    <row r="2313" spans="1:26" x14ac:dyDescent="0.25">
      <c r="A2313">
        <v>4757</v>
      </c>
      <c r="B2313" t="s">
        <v>7491</v>
      </c>
      <c r="C2313" s="1">
        <v>42999</v>
      </c>
      <c r="D2313">
        <f>YEAR(C2313)</f>
        <v>2017</v>
      </c>
      <c r="E2313">
        <f>MONTH(C2313)</f>
        <v>9</v>
      </c>
      <c r="F2313" t="str">
        <f>TEXT(Table1[[#This Row],[Order Date]],"mmm")</f>
        <v>Sep</v>
      </c>
      <c r="G2313" t="str">
        <f>TEXT(Table1[[#This Row],[Order Date]],"ddd")</f>
        <v>Thu</v>
      </c>
      <c r="H2313" s="1">
        <v>43003</v>
      </c>
      <c r="I2313" t="s">
        <v>49</v>
      </c>
      <c r="J2313" t="s">
        <v>149</v>
      </c>
      <c r="K2313" t="s">
        <v>150</v>
      </c>
      <c r="L2313" t="s">
        <v>25</v>
      </c>
      <c r="M2313" t="s">
        <v>26</v>
      </c>
      <c r="N2313" t="s">
        <v>143</v>
      </c>
      <c r="O2313" t="s">
        <v>144</v>
      </c>
      <c r="P2313">
        <v>19143</v>
      </c>
      <c r="Q2313" t="s">
        <v>145</v>
      </c>
      <c r="R2313" t="s">
        <v>5235</v>
      </c>
      <c r="S2313" t="s">
        <v>45</v>
      </c>
      <c r="T2313" t="s">
        <v>74</v>
      </c>
      <c r="U2313" t="s">
        <v>5236</v>
      </c>
      <c r="V2313" s="3">
        <v>1.9079999999999999</v>
      </c>
      <c r="W2313">
        <v>2</v>
      </c>
      <c r="X2313" s="2">
        <v>0.7</v>
      </c>
      <c r="Y2313" s="13">
        <v>-1.5264</v>
      </c>
      <c r="Z2313" s="2">
        <f>Y2313/V2313</f>
        <v>-0.8</v>
      </c>
    </row>
    <row r="2314" spans="1:26" x14ac:dyDescent="0.25">
      <c r="A2314">
        <v>4758</v>
      </c>
      <c r="B2314" t="s">
        <v>7492</v>
      </c>
      <c r="C2314" s="1">
        <v>42855</v>
      </c>
      <c r="D2314">
        <f>YEAR(C2314)</f>
        <v>2017</v>
      </c>
      <c r="E2314">
        <f>MONTH(C2314)</f>
        <v>4</v>
      </c>
      <c r="F2314" t="str">
        <f>TEXT(Table1[[#This Row],[Order Date]],"mmm")</f>
        <v>Apr</v>
      </c>
      <c r="G2314" t="str">
        <f>TEXT(Table1[[#This Row],[Order Date]],"ddd")</f>
        <v>Sun</v>
      </c>
      <c r="H2314" s="1">
        <v>42860</v>
      </c>
      <c r="I2314" t="s">
        <v>49</v>
      </c>
      <c r="J2314" t="s">
        <v>6080</v>
      </c>
      <c r="K2314" t="s">
        <v>6081</v>
      </c>
      <c r="L2314" t="s">
        <v>101</v>
      </c>
      <c r="M2314" t="s">
        <v>26</v>
      </c>
      <c r="N2314" t="s">
        <v>7383</v>
      </c>
      <c r="O2314" t="s">
        <v>208</v>
      </c>
      <c r="P2314">
        <v>61832</v>
      </c>
      <c r="Q2314" t="s">
        <v>104</v>
      </c>
      <c r="R2314" t="s">
        <v>2222</v>
      </c>
      <c r="S2314" t="s">
        <v>45</v>
      </c>
      <c r="T2314" t="s">
        <v>74</v>
      </c>
      <c r="U2314" t="s">
        <v>2223</v>
      </c>
      <c r="V2314" s="3">
        <v>43.372</v>
      </c>
      <c r="W2314">
        <v>7</v>
      </c>
      <c r="X2314" s="2">
        <v>0.8</v>
      </c>
      <c r="Y2314" s="13">
        <v>-69.395200000000003</v>
      </c>
      <c r="Z2314" s="2">
        <f>Y2314/V2314</f>
        <v>-1.6</v>
      </c>
    </row>
    <row r="2315" spans="1:26" x14ac:dyDescent="0.25">
      <c r="A2315">
        <v>4759</v>
      </c>
      <c r="B2315" t="s">
        <v>7493</v>
      </c>
      <c r="C2315" s="1">
        <v>41946</v>
      </c>
      <c r="D2315">
        <f>YEAR(C2315)</f>
        <v>2014</v>
      </c>
      <c r="E2315">
        <f>MONTH(C2315)</f>
        <v>11</v>
      </c>
      <c r="F2315" t="str">
        <f>TEXT(Table1[[#This Row],[Order Date]],"mmm")</f>
        <v>Nov</v>
      </c>
      <c r="G2315" t="str">
        <f>TEXT(Table1[[#This Row],[Order Date]],"ddd")</f>
        <v>Mon</v>
      </c>
      <c r="H2315" s="1">
        <v>41950</v>
      </c>
      <c r="I2315" t="s">
        <v>49</v>
      </c>
      <c r="J2315" t="s">
        <v>5293</v>
      </c>
      <c r="K2315" t="s">
        <v>5294</v>
      </c>
      <c r="L2315" t="s">
        <v>25</v>
      </c>
      <c r="M2315" t="s">
        <v>26</v>
      </c>
      <c r="N2315" t="s">
        <v>263</v>
      </c>
      <c r="O2315" t="s">
        <v>264</v>
      </c>
      <c r="P2315">
        <v>10009</v>
      </c>
      <c r="Q2315" t="s">
        <v>145</v>
      </c>
      <c r="R2315" t="s">
        <v>1791</v>
      </c>
      <c r="S2315" t="s">
        <v>70</v>
      </c>
      <c r="T2315" t="s">
        <v>71</v>
      </c>
      <c r="U2315" t="s">
        <v>1792</v>
      </c>
      <c r="V2315" s="3">
        <v>783.96</v>
      </c>
      <c r="W2315">
        <v>4</v>
      </c>
      <c r="X2315" s="2">
        <v>0</v>
      </c>
      <c r="Y2315" s="13">
        <v>219.50880000000001</v>
      </c>
      <c r="Z2315" s="2">
        <f>Y2315/V2315</f>
        <v>0.27999999999999997</v>
      </c>
    </row>
    <row r="2316" spans="1:26" x14ac:dyDescent="0.25">
      <c r="A2316">
        <v>4762</v>
      </c>
      <c r="B2316" t="s">
        <v>7494</v>
      </c>
      <c r="C2316" s="1">
        <v>42734</v>
      </c>
      <c r="D2316">
        <f>YEAR(C2316)</f>
        <v>2016</v>
      </c>
      <c r="E2316">
        <f>MONTH(C2316)</f>
        <v>12</v>
      </c>
      <c r="F2316" t="str">
        <f>TEXT(Table1[[#This Row],[Order Date]],"mmm")</f>
        <v>Dec</v>
      </c>
      <c r="G2316" t="str">
        <f>TEXT(Table1[[#This Row],[Order Date]],"ddd")</f>
        <v>Fri</v>
      </c>
      <c r="H2316" s="1">
        <v>42739</v>
      </c>
      <c r="I2316" t="s">
        <v>49</v>
      </c>
      <c r="J2316" t="s">
        <v>2424</v>
      </c>
      <c r="K2316" t="s">
        <v>2425</v>
      </c>
      <c r="L2316" t="s">
        <v>25</v>
      </c>
      <c r="M2316" t="s">
        <v>26</v>
      </c>
      <c r="N2316" t="s">
        <v>490</v>
      </c>
      <c r="O2316" t="s">
        <v>491</v>
      </c>
      <c r="P2316">
        <v>43229</v>
      </c>
      <c r="Q2316" t="s">
        <v>145</v>
      </c>
      <c r="R2316" t="s">
        <v>7148</v>
      </c>
      <c r="S2316" t="s">
        <v>45</v>
      </c>
      <c r="T2316" t="s">
        <v>46</v>
      </c>
      <c r="U2316" t="s">
        <v>7149</v>
      </c>
      <c r="V2316" s="3">
        <v>5.9039999999999999</v>
      </c>
      <c r="W2316">
        <v>2</v>
      </c>
      <c r="X2316" s="2">
        <v>0.2</v>
      </c>
      <c r="Y2316" s="13">
        <v>1.9925999999999999</v>
      </c>
      <c r="Z2316" s="2">
        <f>Y2316/V2316</f>
        <v>0.33749999999999997</v>
      </c>
    </row>
    <row r="2317" spans="1:26" x14ac:dyDescent="0.25">
      <c r="A2317">
        <v>4764</v>
      </c>
      <c r="B2317" t="s">
        <v>7495</v>
      </c>
      <c r="C2317" s="1">
        <v>41899</v>
      </c>
      <c r="D2317">
        <f>YEAR(C2317)</f>
        <v>2014</v>
      </c>
      <c r="E2317">
        <f>MONTH(C2317)</f>
        <v>9</v>
      </c>
      <c r="F2317" t="str">
        <f>TEXT(Table1[[#This Row],[Order Date]],"mmm")</f>
        <v>Sep</v>
      </c>
      <c r="G2317" t="str">
        <f>TEXT(Table1[[#This Row],[Order Date]],"ddd")</f>
        <v>Wed</v>
      </c>
      <c r="H2317" s="1">
        <v>41903</v>
      </c>
      <c r="I2317" t="s">
        <v>49</v>
      </c>
      <c r="J2317" t="s">
        <v>7465</v>
      </c>
      <c r="K2317" t="s">
        <v>7466</v>
      </c>
      <c r="L2317" t="s">
        <v>25</v>
      </c>
      <c r="M2317" t="s">
        <v>26</v>
      </c>
      <c r="N2317" t="s">
        <v>6720</v>
      </c>
      <c r="O2317" t="s">
        <v>42</v>
      </c>
      <c r="P2317">
        <v>91911</v>
      </c>
      <c r="Q2317" t="s">
        <v>43</v>
      </c>
      <c r="R2317" t="s">
        <v>7496</v>
      </c>
      <c r="S2317" t="s">
        <v>45</v>
      </c>
      <c r="T2317" t="s">
        <v>170</v>
      </c>
      <c r="U2317" t="s">
        <v>7497</v>
      </c>
      <c r="V2317" s="3">
        <v>182.94</v>
      </c>
      <c r="W2317">
        <v>3</v>
      </c>
      <c r="X2317" s="2">
        <v>0</v>
      </c>
      <c r="Y2317" s="13">
        <v>85.981800000000007</v>
      </c>
      <c r="Z2317" s="2">
        <f>Y2317/V2317</f>
        <v>0.47000000000000003</v>
      </c>
    </row>
    <row r="2318" spans="1:26" x14ac:dyDescent="0.25">
      <c r="A2318">
        <v>4765</v>
      </c>
      <c r="B2318" t="s">
        <v>7498</v>
      </c>
      <c r="C2318" s="1">
        <v>43063</v>
      </c>
      <c r="D2318">
        <f>YEAR(C2318)</f>
        <v>2017</v>
      </c>
      <c r="E2318">
        <f>MONTH(C2318)</f>
        <v>11</v>
      </c>
      <c r="F2318" t="str">
        <f>TEXT(Table1[[#This Row],[Order Date]],"mmm")</f>
        <v>Nov</v>
      </c>
      <c r="G2318" t="str">
        <f>TEXT(Table1[[#This Row],[Order Date]],"ddd")</f>
        <v>Fri</v>
      </c>
      <c r="H2318" s="1">
        <v>43066</v>
      </c>
      <c r="I2318" t="s">
        <v>185</v>
      </c>
      <c r="J2318" t="s">
        <v>2529</v>
      </c>
      <c r="K2318" t="s">
        <v>2530</v>
      </c>
      <c r="L2318" t="s">
        <v>25</v>
      </c>
      <c r="M2318" t="s">
        <v>26</v>
      </c>
      <c r="N2318" t="s">
        <v>126</v>
      </c>
      <c r="O2318" t="s">
        <v>42</v>
      </c>
      <c r="P2318">
        <v>94110</v>
      </c>
      <c r="Q2318" t="s">
        <v>43</v>
      </c>
      <c r="R2318" t="s">
        <v>3499</v>
      </c>
      <c r="S2318" t="s">
        <v>45</v>
      </c>
      <c r="T2318" t="s">
        <v>67</v>
      </c>
      <c r="U2318" t="s">
        <v>3500</v>
      </c>
      <c r="V2318" s="3">
        <v>27.76</v>
      </c>
      <c r="W2318">
        <v>4</v>
      </c>
      <c r="X2318" s="2">
        <v>0</v>
      </c>
      <c r="Y2318" s="13">
        <v>9.9936000000000007</v>
      </c>
      <c r="Z2318" s="2">
        <f>Y2318/V2318</f>
        <v>0.36</v>
      </c>
    </row>
    <row r="2319" spans="1:26" x14ac:dyDescent="0.25">
      <c r="A2319">
        <v>4766</v>
      </c>
      <c r="B2319" t="s">
        <v>7499</v>
      </c>
      <c r="C2319" s="1">
        <v>42118</v>
      </c>
      <c r="D2319">
        <f>YEAR(C2319)</f>
        <v>2015</v>
      </c>
      <c r="E2319">
        <f>MONTH(C2319)</f>
        <v>4</v>
      </c>
      <c r="F2319" t="str">
        <f>TEXT(Table1[[#This Row],[Order Date]],"mmm")</f>
        <v>Apr</v>
      </c>
      <c r="G2319" t="str">
        <f>TEXT(Table1[[#This Row],[Order Date]],"ddd")</f>
        <v>Fri</v>
      </c>
      <c r="H2319" s="1">
        <v>42122</v>
      </c>
      <c r="I2319" t="s">
        <v>49</v>
      </c>
      <c r="J2319" t="s">
        <v>3997</v>
      </c>
      <c r="K2319" t="s">
        <v>3998</v>
      </c>
      <c r="L2319" t="s">
        <v>101</v>
      </c>
      <c r="M2319" t="s">
        <v>26</v>
      </c>
      <c r="N2319" t="s">
        <v>263</v>
      </c>
      <c r="O2319" t="s">
        <v>264</v>
      </c>
      <c r="P2319">
        <v>10009</v>
      </c>
      <c r="Q2319" t="s">
        <v>145</v>
      </c>
      <c r="R2319" t="s">
        <v>4123</v>
      </c>
      <c r="S2319" t="s">
        <v>45</v>
      </c>
      <c r="T2319" t="s">
        <v>67</v>
      </c>
      <c r="U2319" t="s">
        <v>4124</v>
      </c>
      <c r="V2319" s="3">
        <v>25.99</v>
      </c>
      <c r="W2319">
        <v>1</v>
      </c>
      <c r="X2319" s="2">
        <v>0</v>
      </c>
      <c r="Y2319" s="13">
        <v>7.5370999999999997</v>
      </c>
      <c r="Z2319" s="2">
        <f>Y2319/V2319</f>
        <v>0.28999999999999998</v>
      </c>
    </row>
    <row r="2320" spans="1:26" x14ac:dyDescent="0.25">
      <c r="A2320">
        <v>4767</v>
      </c>
      <c r="B2320" t="s">
        <v>7500</v>
      </c>
      <c r="C2320" s="1">
        <v>42072</v>
      </c>
      <c r="D2320">
        <f>YEAR(C2320)</f>
        <v>2015</v>
      </c>
      <c r="E2320">
        <f>MONTH(C2320)</f>
        <v>3</v>
      </c>
      <c r="F2320" t="str">
        <f>TEXT(Table1[[#This Row],[Order Date]],"mmm")</f>
        <v>Mar</v>
      </c>
      <c r="G2320" t="str">
        <f>TEXT(Table1[[#This Row],[Order Date]],"ddd")</f>
        <v>Mon</v>
      </c>
      <c r="H2320" s="1">
        <v>42075</v>
      </c>
      <c r="I2320" t="s">
        <v>185</v>
      </c>
      <c r="J2320" t="s">
        <v>3029</v>
      </c>
      <c r="K2320" t="s">
        <v>3030</v>
      </c>
      <c r="L2320" t="s">
        <v>40</v>
      </c>
      <c r="M2320" t="s">
        <v>26</v>
      </c>
      <c r="N2320" t="s">
        <v>671</v>
      </c>
      <c r="O2320" t="s">
        <v>103</v>
      </c>
      <c r="P2320">
        <v>78207</v>
      </c>
      <c r="Q2320" t="s">
        <v>104</v>
      </c>
      <c r="R2320" t="s">
        <v>2766</v>
      </c>
      <c r="S2320" t="s">
        <v>70</v>
      </c>
      <c r="T2320" t="s">
        <v>158</v>
      </c>
      <c r="U2320" t="s">
        <v>2767</v>
      </c>
      <c r="V2320" s="3">
        <v>113.52</v>
      </c>
      <c r="W2320">
        <v>5</v>
      </c>
      <c r="X2320" s="2">
        <v>0.2</v>
      </c>
      <c r="Y2320" s="13">
        <v>29.798999999999999</v>
      </c>
      <c r="Z2320" s="2">
        <f>Y2320/V2320</f>
        <v>0.26250000000000001</v>
      </c>
    </row>
    <row r="2321" spans="1:26" x14ac:dyDescent="0.25">
      <c r="A2321">
        <v>4769</v>
      </c>
      <c r="B2321" t="s">
        <v>7501</v>
      </c>
      <c r="C2321" s="1">
        <v>42888</v>
      </c>
      <c r="D2321">
        <f>YEAR(C2321)</f>
        <v>2017</v>
      </c>
      <c r="E2321">
        <f>MONTH(C2321)</f>
        <v>6</v>
      </c>
      <c r="F2321" t="str">
        <f>TEXT(Table1[[#This Row],[Order Date]],"mmm")</f>
        <v>Jun</v>
      </c>
      <c r="G2321" t="str">
        <f>TEXT(Table1[[#This Row],[Order Date]],"ddd")</f>
        <v>Fri</v>
      </c>
      <c r="H2321" s="1">
        <v>42889</v>
      </c>
      <c r="I2321" t="s">
        <v>1276</v>
      </c>
      <c r="J2321" t="s">
        <v>7502</v>
      </c>
      <c r="K2321" t="s">
        <v>7503</v>
      </c>
      <c r="L2321" t="s">
        <v>25</v>
      </c>
      <c r="M2321" t="s">
        <v>26</v>
      </c>
      <c r="N2321" t="s">
        <v>1504</v>
      </c>
      <c r="O2321" t="s">
        <v>87</v>
      </c>
      <c r="P2321">
        <v>28540</v>
      </c>
      <c r="Q2321" t="s">
        <v>29</v>
      </c>
      <c r="R2321" t="s">
        <v>6772</v>
      </c>
      <c r="S2321" t="s">
        <v>45</v>
      </c>
      <c r="T2321" t="s">
        <v>89</v>
      </c>
      <c r="U2321" t="s">
        <v>6773</v>
      </c>
      <c r="V2321" s="3">
        <v>25.344000000000001</v>
      </c>
      <c r="W2321">
        <v>4</v>
      </c>
      <c r="X2321" s="2">
        <v>0.2</v>
      </c>
      <c r="Y2321" s="13">
        <v>9.1872000000000007</v>
      </c>
      <c r="Z2321" s="2">
        <f>Y2321/V2321</f>
        <v>0.36249999999999999</v>
      </c>
    </row>
    <row r="2322" spans="1:26" x14ac:dyDescent="0.25">
      <c r="A2322">
        <v>4770</v>
      </c>
      <c r="B2322" t="s">
        <v>7504</v>
      </c>
      <c r="C2322" s="1">
        <v>42632</v>
      </c>
      <c r="D2322">
        <f>YEAR(C2322)</f>
        <v>2016</v>
      </c>
      <c r="E2322">
        <f>MONTH(C2322)</f>
        <v>9</v>
      </c>
      <c r="F2322" t="str">
        <f>TEXT(Table1[[#This Row],[Order Date]],"mmm")</f>
        <v>Sep</v>
      </c>
      <c r="G2322" t="str">
        <f>TEXT(Table1[[#This Row],[Order Date]],"ddd")</f>
        <v>Mon</v>
      </c>
      <c r="H2322" s="1">
        <v>42637</v>
      </c>
      <c r="I2322" t="s">
        <v>22</v>
      </c>
      <c r="J2322" t="s">
        <v>2095</v>
      </c>
      <c r="K2322" t="s">
        <v>2096</v>
      </c>
      <c r="L2322" t="s">
        <v>101</v>
      </c>
      <c r="M2322" t="s">
        <v>26</v>
      </c>
      <c r="N2322" t="s">
        <v>126</v>
      </c>
      <c r="O2322" t="s">
        <v>42</v>
      </c>
      <c r="P2322">
        <v>94109</v>
      </c>
      <c r="Q2322" t="s">
        <v>43</v>
      </c>
      <c r="R2322" t="s">
        <v>2264</v>
      </c>
      <c r="S2322" t="s">
        <v>45</v>
      </c>
      <c r="T2322" t="s">
        <v>74</v>
      </c>
      <c r="U2322" t="s">
        <v>2265</v>
      </c>
      <c r="V2322" s="3">
        <v>11.952</v>
      </c>
      <c r="W2322">
        <v>3</v>
      </c>
      <c r="X2322" s="2">
        <v>0.2</v>
      </c>
      <c r="Y2322" s="13">
        <v>4.1832000000000003</v>
      </c>
      <c r="Z2322" s="2">
        <f>Y2322/V2322</f>
        <v>0.35000000000000003</v>
      </c>
    </row>
    <row r="2323" spans="1:26" x14ac:dyDescent="0.25">
      <c r="A2323">
        <v>4772</v>
      </c>
      <c r="B2323" t="s">
        <v>7507</v>
      </c>
      <c r="C2323" s="1">
        <v>41943</v>
      </c>
      <c r="D2323">
        <f>YEAR(C2323)</f>
        <v>2014</v>
      </c>
      <c r="E2323">
        <f>MONTH(C2323)</f>
        <v>10</v>
      </c>
      <c r="F2323" t="str">
        <f>TEXT(Table1[[#This Row],[Order Date]],"mmm")</f>
        <v>Oct</v>
      </c>
      <c r="G2323" t="str">
        <f>TEXT(Table1[[#This Row],[Order Date]],"ddd")</f>
        <v>Fri</v>
      </c>
      <c r="H2323" s="1">
        <v>41946</v>
      </c>
      <c r="I2323" t="s">
        <v>22</v>
      </c>
      <c r="J2323" t="s">
        <v>4597</v>
      </c>
      <c r="K2323" t="s">
        <v>4598</v>
      </c>
      <c r="L2323" t="s">
        <v>25</v>
      </c>
      <c r="M2323" t="s">
        <v>26</v>
      </c>
      <c r="N2323" t="s">
        <v>7508</v>
      </c>
      <c r="O2323" t="s">
        <v>303</v>
      </c>
      <c r="P2323">
        <v>85323</v>
      </c>
      <c r="Q2323" t="s">
        <v>43</v>
      </c>
      <c r="R2323" t="s">
        <v>202</v>
      </c>
      <c r="S2323" t="s">
        <v>70</v>
      </c>
      <c r="T2323" t="s">
        <v>71</v>
      </c>
      <c r="U2323" t="s">
        <v>203</v>
      </c>
      <c r="V2323" s="3">
        <v>742.33600000000001</v>
      </c>
      <c r="W2323">
        <v>8</v>
      </c>
      <c r="X2323" s="2">
        <v>0.2</v>
      </c>
      <c r="Y2323" s="13">
        <v>83.512799999999999</v>
      </c>
      <c r="Z2323" s="2">
        <f>Y2323/V2323</f>
        <v>0.1125</v>
      </c>
    </row>
    <row r="2324" spans="1:26" x14ac:dyDescent="0.25">
      <c r="A2324">
        <v>4773</v>
      </c>
      <c r="B2324" t="s">
        <v>7509</v>
      </c>
      <c r="C2324" s="1">
        <v>43062</v>
      </c>
      <c r="D2324">
        <f>YEAR(C2324)</f>
        <v>2017</v>
      </c>
      <c r="E2324">
        <f>MONTH(C2324)</f>
        <v>11</v>
      </c>
      <c r="F2324" t="str">
        <f>TEXT(Table1[[#This Row],[Order Date]],"mmm")</f>
        <v>Nov</v>
      </c>
      <c r="G2324" t="str">
        <f>TEXT(Table1[[#This Row],[Order Date]],"ddd")</f>
        <v>Thu</v>
      </c>
      <c r="H2324" s="1">
        <v>43066</v>
      </c>
      <c r="I2324" t="s">
        <v>49</v>
      </c>
      <c r="J2324" t="s">
        <v>1707</v>
      </c>
      <c r="K2324" t="s">
        <v>1708</v>
      </c>
      <c r="L2324" t="s">
        <v>25</v>
      </c>
      <c r="M2324" t="s">
        <v>26</v>
      </c>
      <c r="N2324" t="s">
        <v>296</v>
      </c>
      <c r="O2324" t="s">
        <v>208</v>
      </c>
      <c r="P2324">
        <v>60610</v>
      </c>
      <c r="Q2324" t="s">
        <v>104</v>
      </c>
      <c r="R2324" t="s">
        <v>5512</v>
      </c>
      <c r="S2324" t="s">
        <v>31</v>
      </c>
      <c r="T2324" t="s">
        <v>64</v>
      </c>
      <c r="U2324" t="s">
        <v>5513</v>
      </c>
      <c r="V2324" s="3">
        <v>6.4640000000000004</v>
      </c>
      <c r="W2324">
        <v>1</v>
      </c>
      <c r="X2324" s="2">
        <v>0.6</v>
      </c>
      <c r="Y2324" s="13">
        <v>-4.04</v>
      </c>
      <c r="Z2324" s="2">
        <f>Y2324/V2324</f>
        <v>-0.625</v>
      </c>
    </row>
    <row r="2325" spans="1:26" x14ac:dyDescent="0.25">
      <c r="A2325">
        <v>4776</v>
      </c>
      <c r="B2325" t="s">
        <v>7510</v>
      </c>
      <c r="C2325" s="1">
        <v>43055</v>
      </c>
      <c r="D2325">
        <f>YEAR(C2325)</f>
        <v>2017</v>
      </c>
      <c r="E2325">
        <f>MONTH(C2325)</f>
        <v>11</v>
      </c>
      <c r="F2325" t="str">
        <f>TEXT(Table1[[#This Row],[Order Date]],"mmm")</f>
        <v>Nov</v>
      </c>
      <c r="G2325" t="str">
        <f>TEXT(Table1[[#This Row],[Order Date]],"ddd")</f>
        <v>Thu</v>
      </c>
      <c r="H2325" s="1">
        <v>43060</v>
      </c>
      <c r="I2325" t="s">
        <v>49</v>
      </c>
      <c r="J2325" t="s">
        <v>7043</v>
      </c>
      <c r="K2325" t="s">
        <v>7044</v>
      </c>
      <c r="L2325" t="s">
        <v>101</v>
      </c>
      <c r="M2325" t="s">
        <v>26</v>
      </c>
      <c r="N2325" t="s">
        <v>3259</v>
      </c>
      <c r="O2325" t="s">
        <v>42</v>
      </c>
      <c r="P2325">
        <v>92025</v>
      </c>
      <c r="Q2325" t="s">
        <v>43</v>
      </c>
      <c r="R2325" t="s">
        <v>3108</v>
      </c>
      <c r="S2325" t="s">
        <v>45</v>
      </c>
      <c r="T2325" t="s">
        <v>67</v>
      </c>
      <c r="U2325" t="s">
        <v>3109</v>
      </c>
      <c r="V2325" s="3">
        <v>23.36</v>
      </c>
      <c r="W2325">
        <v>4</v>
      </c>
      <c r="X2325" s="2">
        <v>0</v>
      </c>
      <c r="Y2325" s="13">
        <v>6.0735999999999999</v>
      </c>
      <c r="Z2325" s="2">
        <f>Y2325/V2325</f>
        <v>0.26</v>
      </c>
    </row>
    <row r="2326" spans="1:26" x14ac:dyDescent="0.25">
      <c r="A2326">
        <v>4777</v>
      </c>
      <c r="B2326" t="s">
        <v>7511</v>
      </c>
      <c r="C2326" s="1">
        <v>42419</v>
      </c>
      <c r="D2326">
        <f>YEAR(C2326)</f>
        <v>2016</v>
      </c>
      <c r="E2326">
        <f>MONTH(C2326)</f>
        <v>2</v>
      </c>
      <c r="F2326" t="str">
        <f>TEXT(Table1[[#This Row],[Order Date]],"mmm")</f>
        <v>Feb</v>
      </c>
      <c r="G2326" t="str">
        <f>TEXT(Table1[[#This Row],[Order Date]],"ddd")</f>
        <v>Fri</v>
      </c>
      <c r="H2326" s="1">
        <v>42423</v>
      </c>
      <c r="I2326" t="s">
        <v>22</v>
      </c>
      <c r="J2326" t="s">
        <v>2586</v>
      </c>
      <c r="K2326" t="s">
        <v>2587</v>
      </c>
      <c r="L2326" t="s">
        <v>40</v>
      </c>
      <c r="M2326" t="s">
        <v>26</v>
      </c>
      <c r="N2326" t="s">
        <v>1159</v>
      </c>
      <c r="O2326" t="s">
        <v>264</v>
      </c>
      <c r="P2326">
        <v>11561</v>
      </c>
      <c r="Q2326" t="s">
        <v>145</v>
      </c>
      <c r="R2326" t="s">
        <v>3293</v>
      </c>
      <c r="S2326" t="s">
        <v>45</v>
      </c>
      <c r="T2326" t="s">
        <v>46</v>
      </c>
      <c r="U2326" t="s">
        <v>3294</v>
      </c>
      <c r="V2326" s="3">
        <v>8.67</v>
      </c>
      <c r="W2326">
        <v>3</v>
      </c>
      <c r="X2326" s="2">
        <v>0</v>
      </c>
      <c r="Y2326" s="13">
        <v>4.0749000000000004</v>
      </c>
      <c r="Z2326" s="2">
        <f>Y2326/V2326</f>
        <v>0.47000000000000003</v>
      </c>
    </row>
    <row r="2327" spans="1:26" x14ac:dyDescent="0.25">
      <c r="A2327">
        <v>4779</v>
      </c>
      <c r="B2327" t="s">
        <v>7512</v>
      </c>
      <c r="C2327" s="1">
        <v>43046</v>
      </c>
      <c r="D2327">
        <f>YEAR(C2327)</f>
        <v>2017</v>
      </c>
      <c r="E2327">
        <f>MONTH(C2327)</f>
        <v>11</v>
      </c>
      <c r="F2327" t="str">
        <f>TEXT(Table1[[#This Row],[Order Date]],"mmm")</f>
        <v>Nov</v>
      </c>
      <c r="G2327" t="str">
        <f>TEXT(Table1[[#This Row],[Order Date]],"ddd")</f>
        <v>Tue</v>
      </c>
      <c r="H2327" s="1">
        <v>43050</v>
      </c>
      <c r="I2327" t="s">
        <v>49</v>
      </c>
      <c r="J2327" t="s">
        <v>110</v>
      </c>
      <c r="K2327" t="s">
        <v>111</v>
      </c>
      <c r="L2327" t="s">
        <v>25</v>
      </c>
      <c r="M2327" t="s">
        <v>26</v>
      </c>
      <c r="N2327" t="s">
        <v>600</v>
      </c>
      <c r="O2327" t="s">
        <v>242</v>
      </c>
      <c r="P2327">
        <v>19711</v>
      </c>
      <c r="Q2327" t="s">
        <v>145</v>
      </c>
      <c r="R2327" t="s">
        <v>1318</v>
      </c>
      <c r="S2327" t="s">
        <v>45</v>
      </c>
      <c r="T2327" t="s">
        <v>77</v>
      </c>
      <c r="U2327" t="s">
        <v>1319</v>
      </c>
      <c r="V2327" s="3">
        <v>100.94</v>
      </c>
      <c r="W2327">
        <v>7</v>
      </c>
      <c r="X2327" s="2">
        <v>0</v>
      </c>
      <c r="Y2327" s="13">
        <v>33.310200000000002</v>
      </c>
      <c r="Z2327" s="2">
        <f>Y2327/V2327</f>
        <v>0.33</v>
      </c>
    </row>
    <row r="2328" spans="1:26" x14ac:dyDescent="0.25">
      <c r="A2328">
        <v>4780</v>
      </c>
      <c r="B2328" t="s">
        <v>7513</v>
      </c>
      <c r="C2328" s="1">
        <v>41828</v>
      </c>
      <c r="D2328">
        <f>YEAR(C2328)</f>
        <v>2014</v>
      </c>
      <c r="E2328">
        <f>MONTH(C2328)</f>
        <v>7</v>
      </c>
      <c r="F2328" t="str">
        <f>TEXT(Table1[[#This Row],[Order Date]],"mmm")</f>
        <v>Jul</v>
      </c>
      <c r="G2328" t="str">
        <f>TEXT(Table1[[#This Row],[Order Date]],"ddd")</f>
        <v>Tue</v>
      </c>
      <c r="H2328" s="1">
        <v>41830</v>
      </c>
      <c r="I2328" t="s">
        <v>185</v>
      </c>
      <c r="J2328" t="s">
        <v>5827</v>
      </c>
      <c r="K2328" t="s">
        <v>5828</v>
      </c>
      <c r="L2328" t="s">
        <v>25</v>
      </c>
      <c r="M2328" t="s">
        <v>26</v>
      </c>
      <c r="N2328" t="s">
        <v>3367</v>
      </c>
      <c r="O2328" t="s">
        <v>264</v>
      </c>
      <c r="P2328">
        <v>14215</v>
      </c>
      <c r="Q2328" t="s">
        <v>145</v>
      </c>
      <c r="R2328" t="s">
        <v>1812</v>
      </c>
      <c r="S2328" t="s">
        <v>31</v>
      </c>
      <c r="T2328" t="s">
        <v>35</v>
      </c>
      <c r="U2328" t="s">
        <v>1813</v>
      </c>
      <c r="V2328" s="3">
        <v>63.881999999999998</v>
      </c>
      <c r="W2328">
        <v>1</v>
      </c>
      <c r="X2328" s="2">
        <v>0.1</v>
      </c>
      <c r="Y2328" s="13">
        <v>10.647</v>
      </c>
      <c r="Z2328" s="2">
        <f>Y2328/V2328</f>
        <v>0.16666666666666669</v>
      </c>
    </row>
    <row r="2329" spans="1:26" x14ac:dyDescent="0.25">
      <c r="A2329">
        <v>4781</v>
      </c>
      <c r="B2329" t="s">
        <v>7514</v>
      </c>
      <c r="C2329" s="1">
        <v>41950</v>
      </c>
      <c r="D2329">
        <f>YEAR(C2329)</f>
        <v>2014</v>
      </c>
      <c r="E2329">
        <f>MONTH(C2329)</f>
        <v>11</v>
      </c>
      <c r="F2329" t="str">
        <f>TEXT(Table1[[#This Row],[Order Date]],"mmm")</f>
        <v>Nov</v>
      </c>
      <c r="G2329" t="str">
        <f>TEXT(Table1[[#This Row],[Order Date]],"ddd")</f>
        <v>Fri</v>
      </c>
      <c r="H2329" s="1">
        <v>41955</v>
      </c>
      <c r="I2329" t="s">
        <v>49</v>
      </c>
      <c r="J2329" t="s">
        <v>512</v>
      </c>
      <c r="K2329" t="s">
        <v>513</v>
      </c>
      <c r="L2329" t="s">
        <v>25</v>
      </c>
      <c r="M2329" t="s">
        <v>26</v>
      </c>
      <c r="N2329" t="s">
        <v>181</v>
      </c>
      <c r="O2329" t="s">
        <v>103</v>
      </c>
      <c r="P2329">
        <v>77070</v>
      </c>
      <c r="Q2329" t="s">
        <v>104</v>
      </c>
      <c r="R2329" t="s">
        <v>5755</v>
      </c>
      <c r="S2329" t="s">
        <v>31</v>
      </c>
      <c r="T2329" t="s">
        <v>35</v>
      </c>
      <c r="U2329" t="s">
        <v>5756</v>
      </c>
      <c r="V2329" s="3">
        <v>683.14400000000001</v>
      </c>
      <c r="W2329">
        <v>4</v>
      </c>
      <c r="X2329" s="2">
        <v>0.3</v>
      </c>
      <c r="Y2329" s="13">
        <v>0</v>
      </c>
      <c r="Z2329" s="2">
        <f>Y2329/V2329</f>
        <v>0</v>
      </c>
    </row>
    <row r="2330" spans="1:26" x14ac:dyDescent="0.25">
      <c r="A2330">
        <v>4784</v>
      </c>
      <c r="B2330" t="s">
        <v>7517</v>
      </c>
      <c r="C2330" s="1">
        <v>42763</v>
      </c>
      <c r="D2330">
        <f>YEAR(C2330)</f>
        <v>2017</v>
      </c>
      <c r="E2330">
        <f>MONTH(C2330)</f>
        <v>1</v>
      </c>
      <c r="F2330" t="str">
        <f>TEXT(Table1[[#This Row],[Order Date]],"mmm")</f>
        <v>Jan</v>
      </c>
      <c r="G2330" t="str">
        <f>TEXT(Table1[[#This Row],[Order Date]],"ddd")</f>
        <v>Sat</v>
      </c>
      <c r="H2330" s="1">
        <v>42767</v>
      </c>
      <c r="I2330" t="s">
        <v>49</v>
      </c>
      <c r="J2330" t="s">
        <v>6004</v>
      </c>
      <c r="K2330" t="s">
        <v>6005</v>
      </c>
      <c r="L2330" t="s">
        <v>25</v>
      </c>
      <c r="M2330" t="s">
        <v>26</v>
      </c>
      <c r="N2330" t="s">
        <v>7020</v>
      </c>
      <c r="O2330" t="s">
        <v>4417</v>
      </c>
      <c r="P2330">
        <v>67212</v>
      </c>
      <c r="Q2330" t="s">
        <v>104</v>
      </c>
      <c r="R2330" t="s">
        <v>3688</v>
      </c>
      <c r="S2330" t="s">
        <v>45</v>
      </c>
      <c r="T2330" t="s">
        <v>89</v>
      </c>
      <c r="U2330" t="s">
        <v>3689</v>
      </c>
      <c r="V2330" s="3">
        <v>279.89999999999998</v>
      </c>
      <c r="W2330">
        <v>5</v>
      </c>
      <c r="X2330" s="2">
        <v>0</v>
      </c>
      <c r="Y2330" s="13">
        <v>137.15100000000001</v>
      </c>
      <c r="Z2330" s="2">
        <f>Y2330/V2330</f>
        <v>0.4900000000000001</v>
      </c>
    </row>
    <row r="2331" spans="1:26" x14ac:dyDescent="0.25">
      <c r="A2331">
        <v>4785</v>
      </c>
      <c r="B2331" t="s">
        <v>7518</v>
      </c>
      <c r="C2331" s="1">
        <v>42349</v>
      </c>
      <c r="D2331">
        <f>YEAR(C2331)</f>
        <v>2015</v>
      </c>
      <c r="E2331">
        <f>MONTH(C2331)</f>
        <v>12</v>
      </c>
      <c r="F2331" t="str">
        <f>TEXT(Table1[[#This Row],[Order Date]],"mmm")</f>
        <v>Dec</v>
      </c>
      <c r="G2331" t="str">
        <f>TEXT(Table1[[#This Row],[Order Date]],"ddd")</f>
        <v>Fri</v>
      </c>
      <c r="H2331" s="1">
        <v>42354</v>
      </c>
      <c r="I2331" t="s">
        <v>49</v>
      </c>
      <c r="J2331" t="s">
        <v>92</v>
      </c>
      <c r="K2331" t="s">
        <v>93</v>
      </c>
      <c r="L2331" t="s">
        <v>25</v>
      </c>
      <c r="M2331" t="s">
        <v>26</v>
      </c>
      <c r="N2331" t="s">
        <v>1071</v>
      </c>
      <c r="O2331" t="s">
        <v>450</v>
      </c>
      <c r="P2331">
        <v>80906</v>
      </c>
      <c r="Q2331" t="s">
        <v>43</v>
      </c>
      <c r="R2331" t="s">
        <v>5417</v>
      </c>
      <c r="S2331" t="s">
        <v>45</v>
      </c>
      <c r="T2331" t="s">
        <v>67</v>
      </c>
      <c r="U2331" t="s">
        <v>5418</v>
      </c>
      <c r="V2331" s="3">
        <v>13.12</v>
      </c>
      <c r="W2331">
        <v>5</v>
      </c>
      <c r="X2331" s="2">
        <v>0.2</v>
      </c>
      <c r="Y2331" s="13">
        <v>1.1479999999999999</v>
      </c>
      <c r="Z2331" s="2">
        <f>Y2331/V2331</f>
        <v>8.7499999999999994E-2</v>
      </c>
    </row>
    <row r="2332" spans="1:26" x14ac:dyDescent="0.25">
      <c r="A2332">
        <v>4794</v>
      </c>
      <c r="B2332" t="s">
        <v>7519</v>
      </c>
      <c r="C2332" s="1">
        <v>42184</v>
      </c>
      <c r="D2332">
        <f>YEAR(C2332)</f>
        <v>2015</v>
      </c>
      <c r="E2332">
        <f>MONTH(C2332)</f>
        <v>6</v>
      </c>
      <c r="F2332" t="str">
        <f>TEXT(Table1[[#This Row],[Order Date]],"mmm")</f>
        <v>Jun</v>
      </c>
      <c r="G2332" t="str">
        <f>TEXT(Table1[[#This Row],[Order Date]],"ddd")</f>
        <v>Mon</v>
      </c>
      <c r="H2332" s="1">
        <v>42189</v>
      </c>
      <c r="I2332" t="s">
        <v>49</v>
      </c>
      <c r="J2332" t="s">
        <v>4221</v>
      </c>
      <c r="K2332" t="s">
        <v>4222</v>
      </c>
      <c r="L2332" t="s">
        <v>25</v>
      </c>
      <c r="M2332" t="s">
        <v>26</v>
      </c>
      <c r="N2332" t="s">
        <v>263</v>
      </c>
      <c r="O2332" t="s">
        <v>264</v>
      </c>
      <c r="P2332">
        <v>10011</v>
      </c>
      <c r="Q2332" t="s">
        <v>145</v>
      </c>
      <c r="R2332" t="s">
        <v>3452</v>
      </c>
      <c r="S2332" t="s">
        <v>45</v>
      </c>
      <c r="T2332" t="s">
        <v>89</v>
      </c>
      <c r="U2332" t="s">
        <v>3453</v>
      </c>
      <c r="V2332" s="3">
        <v>24.96</v>
      </c>
      <c r="W2332">
        <v>4</v>
      </c>
      <c r="X2332" s="2">
        <v>0</v>
      </c>
      <c r="Y2332" s="13">
        <v>11.231999999999999</v>
      </c>
      <c r="Z2332" s="2">
        <f>Y2332/V2332</f>
        <v>0.44999999999999996</v>
      </c>
    </row>
    <row r="2333" spans="1:26" x14ac:dyDescent="0.25">
      <c r="A2333">
        <v>4795</v>
      </c>
      <c r="B2333" t="s">
        <v>7520</v>
      </c>
      <c r="C2333" s="1">
        <v>42079</v>
      </c>
      <c r="D2333">
        <f>YEAR(C2333)</f>
        <v>2015</v>
      </c>
      <c r="E2333">
        <f>MONTH(C2333)</f>
        <v>3</v>
      </c>
      <c r="F2333" t="str">
        <f>TEXT(Table1[[#This Row],[Order Date]],"mmm")</f>
        <v>Mar</v>
      </c>
      <c r="G2333" t="str">
        <f>TEXT(Table1[[#This Row],[Order Date]],"ddd")</f>
        <v>Mon</v>
      </c>
      <c r="H2333" s="1">
        <v>42086</v>
      </c>
      <c r="I2333" t="s">
        <v>49</v>
      </c>
      <c r="J2333" t="s">
        <v>7521</v>
      </c>
      <c r="K2333" t="s">
        <v>7522</v>
      </c>
      <c r="L2333" t="s">
        <v>40</v>
      </c>
      <c r="M2333" t="s">
        <v>26</v>
      </c>
      <c r="N2333" t="s">
        <v>41</v>
      </c>
      <c r="O2333" t="s">
        <v>42</v>
      </c>
      <c r="P2333">
        <v>90036</v>
      </c>
      <c r="Q2333" t="s">
        <v>43</v>
      </c>
      <c r="R2333" t="s">
        <v>6932</v>
      </c>
      <c r="S2333" t="s">
        <v>31</v>
      </c>
      <c r="T2333" t="s">
        <v>64</v>
      </c>
      <c r="U2333" t="s">
        <v>6933</v>
      </c>
      <c r="V2333" s="3">
        <v>43.13</v>
      </c>
      <c r="W2333">
        <v>1</v>
      </c>
      <c r="X2333" s="2">
        <v>0</v>
      </c>
      <c r="Y2333" s="13">
        <v>18.114599999999999</v>
      </c>
      <c r="Z2333" s="2">
        <f>Y2333/V2333</f>
        <v>0.42</v>
      </c>
    </row>
    <row r="2334" spans="1:26" x14ac:dyDescent="0.25">
      <c r="A2334">
        <v>4796</v>
      </c>
      <c r="B2334" t="s">
        <v>7523</v>
      </c>
      <c r="C2334" s="1">
        <v>42229</v>
      </c>
      <c r="D2334">
        <f>YEAR(C2334)</f>
        <v>2015</v>
      </c>
      <c r="E2334">
        <f>MONTH(C2334)</f>
        <v>8</v>
      </c>
      <c r="F2334" t="str">
        <f>TEXT(Table1[[#This Row],[Order Date]],"mmm")</f>
        <v>Aug</v>
      </c>
      <c r="G2334" t="str">
        <f>TEXT(Table1[[#This Row],[Order Date]],"ddd")</f>
        <v>Thu</v>
      </c>
      <c r="H2334" s="1">
        <v>42233</v>
      </c>
      <c r="I2334" t="s">
        <v>49</v>
      </c>
      <c r="J2334" t="s">
        <v>2000</v>
      </c>
      <c r="K2334" t="s">
        <v>2001</v>
      </c>
      <c r="L2334" t="s">
        <v>25</v>
      </c>
      <c r="M2334" t="s">
        <v>26</v>
      </c>
      <c r="N2334" t="s">
        <v>7524</v>
      </c>
      <c r="O2334" t="s">
        <v>1258</v>
      </c>
      <c r="P2334">
        <v>30062</v>
      </c>
      <c r="Q2334" t="s">
        <v>29</v>
      </c>
      <c r="R2334" t="s">
        <v>2390</v>
      </c>
      <c r="S2334" t="s">
        <v>45</v>
      </c>
      <c r="T2334" t="s">
        <v>74</v>
      </c>
      <c r="U2334" t="s">
        <v>2391</v>
      </c>
      <c r="V2334" s="3">
        <v>5.64</v>
      </c>
      <c r="W2334">
        <v>3</v>
      </c>
      <c r="X2334" s="2">
        <v>0</v>
      </c>
      <c r="Y2334" s="13">
        <v>2.7071999999999998</v>
      </c>
      <c r="Z2334" s="2">
        <f>Y2334/V2334</f>
        <v>0.48</v>
      </c>
    </row>
    <row r="2335" spans="1:26" x14ac:dyDescent="0.25">
      <c r="A2335">
        <v>4797</v>
      </c>
      <c r="B2335" t="s">
        <v>7525</v>
      </c>
      <c r="C2335" s="1">
        <v>42504</v>
      </c>
      <c r="D2335">
        <f>YEAR(C2335)</f>
        <v>2016</v>
      </c>
      <c r="E2335">
        <f>MONTH(C2335)</f>
        <v>5</v>
      </c>
      <c r="F2335" t="str">
        <f>TEXT(Table1[[#This Row],[Order Date]],"mmm")</f>
        <v>May</v>
      </c>
      <c r="G2335" t="str">
        <f>TEXT(Table1[[#This Row],[Order Date]],"ddd")</f>
        <v>Sat</v>
      </c>
      <c r="H2335" s="1">
        <v>42509</v>
      </c>
      <c r="I2335" t="s">
        <v>49</v>
      </c>
      <c r="J2335" t="s">
        <v>1277</v>
      </c>
      <c r="K2335" t="s">
        <v>1278</v>
      </c>
      <c r="L2335" t="s">
        <v>40</v>
      </c>
      <c r="M2335" t="s">
        <v>26</v>
      </c>
      <c r="N2335" t="s">
        <v>1504</v>
      </c>
      <c r="O2335" t="s">
        <v>53</v>
      </c>
      <c r="P2335">
        <v>32216</v>
      </c>
      <c r="Q2335" t="s">
        <v>29</v>
      </c>
      <c r="R2335" t="s">
        <v>4869</v>
      </c>
      <c r="S2335" t="s">
        <v>45</v>
      </c>
      <c r="T2335" t="s">
        <v>74</v>
      </c>
      <c r="U2335" t="s">
        <v>4870</v>
      </c>
      <c r="V2335" s="3">
        <v>57.582000000000001</v>
      </c>
      <c r="W2335">
        <v>3</v>
      </c>
      <c r="X2335" s="2">
        <v>0.7</v>
      </c>
      <c r="Y2335" s="13">
        <v>-44.1462</v>
      </c>
      <c r="Z2335" s="2">
        <f>Y2335/V2335</f>
        <v>-0.76666666666666661</v>
      </c>
    </row>
    <row r="2336" spans="1:26" x14ac:dyDescent="0.25">
      <c r="A2336">
        <v>4804</v>
      </c>
      <c r="B2336" t="s">
        <v>7526</v>
      </c>
      <c r="C2336" s="1">
        <v>42929</v>
      </c>
      <c r="D2336">
        <f>YEAR(C2336)</f>
        <v>2017</v>
      </c>
      <c r="E2336">
        <f>MONTH(C2336)</f>
        <v>7</v>
      </c>
      <c r="F2336" t="str">
        <f>TEXT(Table1[[#This Row],[Order Date]],"mmm")</f>
        <v>Jul</v>
      </c>
      <c r="G2336" t="str">
        <f>TEXT(Table1[[#This Row],[Order Date]],"ddd")</f>
        <v>Thu</v>
      </c>
      <c r="H2336" s="1">
        <v>42933</v>
      </c>
      <c r="I2336" t="s">
        <v>22</v>
      </c>
      <c r="J2336" t="s">
        <v>6471</v>
      </c>
      <c r="K2336" t="s">
        <v>6472</v>
      </c>
      <c r="L2336" t="s">
        <v>25</v>
      </c>
      <c r="M2336" t="s">
        <v>26</v>
      </c>
      <c r="N2336" t="s">
        <v>143</v>
      </c>
      <c r="O2336" t="s">
        <v>144</v>
      </c>
      <c r="P2336">
        <v>19140</v>
      </c>
      <c r="Q2336" t="s">
        <v>145</v>
      </c>
      <c r="R2336" t="s">
        <v>2994</v>
      </c>
      <c r="S2336" t="s">
        <v>70</v>
      </c>
      <c r="T2336" t="s">
        <v>71</v>
      </c>
      <c r="U2336" t="s">
        <v>2995</v>
      </c>
      <c r="V2336" s="3">
        <v>39.594000000000001</v>
      </c>
      <c r="W2336">
        <v>1</v>
      </c>
      <c r="X2336" s="2">
        <v>0.4</v>
      </c>
      <c r="Y2336" s="13">
        <v>-7.2588999999999997</v>
      </c>
      <c r="Z2336" s="2">
        <f>Y2336/V2336</f>
        <v>-0.18333333333333332</v>
      </c>
    </row>
    <row r="2337" spans="1:26" x14ac:dyDescent="0.25">
      <c r="A2337">
        <v>4806</v>
      </c>
      <c r="B2337" t="s">
        <v>7527</v>
      </c>
      <c r="C2337" s="1">
        <v>42330</v>
      </c>
      <c r="D2337">
        <f>YEAR(C2337)</f>
        <v>2015</v>
      </c>
      <c r="E2337">
        <f>MONTH(C2337)</f>
        <v>11</v>
      </c>
      <c r="F2337" t="str">
        <f>TEXT(Table1[[#This Row],[Order Date]],"mmm")</f>
        <v>Nov</v>
      </c>
      <c r="G2337" t="str">
        <f>TEXT(Table1[[#This Row],[Order Date]],"ddd")</f>
        <v>Sun</v>
      </c>
      <c r="H2337" s="1">
        <v>42333</v>
      </c>
      <c r="I2337" t="s">
        <v>22</v>
      </c>
      <c r="J2337" t="s">
        <v>1352</v>
      </c>
      <c r="K2337" t="s">
        <v>1353</v>
      </c>
      <c r="L2337" t="s">
        <v>25</v>
      </c>
      <c r="M2337" t="s">
        <v>26</v>
      </c>
      <c r="N2337" t="s">
        <v>41</v>
      </c>
      <c r="O2337" t="s">
        <v>42</v>
      </c>
      <c r="P2337">
        <v>90008</v>
      </c>
      <c r="Q2337" t="s">
        <v>43</v>
      </c>
      <c r="R2337" t="s">
        <v>2462</v>
      </c>
      <c r="S2337" t="s">
        <v>45</v>
      </c>
      <c r="T2337" t="s">
        <v>89</v>
      </c>
      <c r="U2337" t="s">
        <v>2463</v>
      </c>
      <c r="V2337" s="3">
        <v>37.94</v>
      </c>
      <c r="W2337">
        <v>2</v>
      </c>
      <c r="X2337" s="2">
        <v>0</v>
      </c>
      <c r="Y2337" s="13">
        <v>18.211200000000002</v>
      </c>
      <c r="Z2337" s="2">
        <f>Y2337/V2337</f>
        <v>0.48000000000000009</v>
      </c>
    </row>
    <row r="2338" spans="1:26" x14ac:dyDescent="0.25">
      <c r="A2338">
        <v>4809</v>
      </c>
      <c r="B2338" t="s">
        <v>7528</v>
      </c>
      <c r="C2338" s="1">
        <v>41966</v>
      </c>
      <c r="D2338">
        <f>YEAR(C2338)</f>
        <v>2014</v>
      </c>
      <c r="E2338">
        <f>MONTH(C2338)</f>
        <v>11</v>
      </c>
      <c r="F2338" t="str">
        <f>TEXT(Table1[[#This Row],[Order Date]],"mmm")</f>
        <v>Nov</v>
      </c>
      <c r="G2338" t="str">
        <f>TEXT(Table1[[#This Row],[Order Date]],"ddd")</f>
        <v>Sun</v>
      </c>
      <c r="H2338" s="1">
        <v>41971</v>
      </c>
      <c r="I2338" t="s">
        <v>49</v>
      </c>
      <c r="J2338" t="s">
        <v>4433</v>
      </c>
      <c r="K2338" t="s">
        <v>4434</v>
      </c>
      <c r="L2338" t="s">
        <v>40</v>
      </c>
      <c r="M2338" t="s">
        <v>26</v>
      </c>
      <c r="N2338" t="s">
        <v>143</v>
      </c>
      <c r="O2338" t="s">
        <v>144</v>
      </c>
      <c r="P2338">
        <v>19134</v>
      </c>
      <c r="Q2338" t="s">
        <v>145</v>
      </c>
      <c r="R2338" t="s">
        <v>4908</v>
      </c>
      <c r="S2338" t="s">
        <v>45</v>
      </c>
      <c r="T2338" t="s">
        <v>170</v>
      </c>
      <c r="U2338" t="s">
        <v>4909</v>
      </c>
      <c r="V2338" s="3">
        <v>62.808</v>
      </c>
      <c r="W2338">
        <v>3</v>
      </c>
      <c r="X2338" s="2">
        <v>0.2</v>
      </c>
      <c r="Y2338" s="13">
        <v>21.197700000000001</v>
      </c>
      <c r="Z2338" s="2">
        <f>Y2338/V2338</f>
        <v>0.33750000000000002</v>
      </c>
    </row>
    <row r="2339" spans="1:26" x14ac:dyDescent="0.25">
      <c r="A2339">
        <v>4810</v>
      </c>
      <c r="B2339" t="s">
        <v>7529</v>
      </c>
      <c r="C2339" s="1">
        <v>42365</v>
      </c>
      <c r="D2339">
        <f>YEAR(C2339)</f>
        <v>2015</v>
      </c>
      <c r="E2339">
        <f>MONTH(C2339)</f>
        <v>12</v>
      </c>
      <c r="F2339" t="str">
        <f>TEXT(Table1[[#This Row],[Order Date]],"mmm")</f>
        <v>Dec</v>
      </c>
      <c r="G2339" t="str">
        <f>TEXT(Table1[[#This Row],[Order Date]],"ddd")</f>
        <v>Sun</v>
      </c>
      <c r="H2339" s="1">
        <v>42368</v>
      </c>
      <c r="I2339" t="s">
        <v>185</v>
      </c>
      <c r="J2339" t="s">
        <v>6094</v>
      </c>
      <c r="K2339" t="s">
        <v>6095</v>
      </c>
      <c r="L2339" t="s">
        <v>25</v>
      </c>
      <c r="M2339" t="s">
        <v>26</v>
      </c>
      <c r="N2339" t="s">
        <v>6033</v>
      </c>
      <c r="O2339" t="s">
        <v>113</v>
      </c>
      <c r="P2339">
        <v>54703</v>
      </c>
      <c r="Q2339" t="s">
        <v>104</v>
      </c>
      <c r="R2339" t="s">
        <v>7424</v>
      </c>
      <c r="S2339" t="s">
        <v>45</v>
      </c>
      <c r="T2339" t="s">
        <v>89</v>
      </c>
      <c r="U2339" t="s">
        <v>7425</v>
      </c>
      <c r="V2339" s="3">
        <v>195.64</v>
      </c>
      <c r="W2339">
        <v>4</v>
      </c>
      <c r="X2339" s="2">
        <v>0</v>
      </c>
      <c r="Y2339" s="13">
        <v>91.950800000000001</v>
      </c>
      <c r="Z2339" s="2">
        <f>Y2339/V2339</f>
        <v>0.47000000000000003</v>
      </c>
    </row>
    <row r="2340" spans="1:26" x14ac:dyDescent="0.25">
      <c r="A2340">
        <v>4812</v>
      </c>
      <c r="B2340" t="s">
        <v>7530</v>
      </c>
      <c r="C2340" s="1">
        <v>42688</v>
      </c>
      <c r="D2340">
        <f>YEAR(C2340)</f>
        <v>2016</v>
      </c>
      <c r="E2340">
        <f>MONTH(C2340)</f>
        <v>11</v>
      </c>
      <c r="F2340" t="str">
        <f>TEXT(Table1[[#This Row],[Order Date]],"mmm")</f>
        <v>Nov</v>
      </c>
      <c r="G2340" t="str">
        <f>TEXT(Table1[[#This Row],[Order Date]],"ddd")</f>
        <v>Mon</v>
      </c>
      <c r="H2340" s="1">
        <v>42693</v>
      </c>
      <c r="I2340" t="s">
        <v>22</v>
      </c>
      <c r="J2340" t="s">
        <v>6149</v>
      </c>
      <c r="K2340" t="s">
        <v>6150</v>
      </c>
      <c r="L2340" t="s">
        <v>25</v>
      </c>
      <c r="M2340" t="s">
        <v>26</v>
      </c>
      <c r="N2340" t="s">
        <v>143</v>
      </c>
      <c r="O2340" t="s">
        <v>144</v>
      </c>
      <c r="P2340">
        <v>19134</v>
      </c>
      <c r="Q2340" t="s">
        <v>145</v>
      </c>
      <c r="R2340" t="s">
        <v>1266</v>
      </c>
      <c r="S2340" t="s">
        <v>31</v>
      </c>
      <c r="T2340" t="s">
        <v>35</v>
      </c>
      <c r="U2340" t="s">
        <v>1267</v>
      </c>
      <c r="V2340" s="3">
        <v>380.05799999999999</v>
      </c>
      <c r="W2340">
        <v>3</v>
      </c>
      <c r="X2340" s="2">
        <v>0.3</v>
      </c>
      <c r="Y2340" s="13">
        <v>-21.717600000000001</v>
      </c>
      <c r="Z2340" s="2">
        <f>Y2340/V2340</f>
        <v>-5.7142857142857148E-2</v>
      </c>
    </row>
    <row r="2341" spans="1:26" x14ac:dyDescent="0.25">
      <c r="A2341">
        <v>4815</v>
      </c>
      <c r="B2341" t="s">
        <v>7533</v>
      </c>
      <c r="C2341" s="1">
        <v>42498</v>
      </c>
      <c r="D2341">
        <f>YEAR(C2341)</f>
        <v>2016</v>
      </c>
      <c r="E2341">
        <f>MONTH(C2341)</f>
        <v>5</v>
      </c>
      <c r="F2341" t="str">
        <f>TEXT(Table1[[#This Row],[Order Date]],"mmm")</f>
        <v>May</v>
      </c>
      <c r="G2341" t="str">
        <f>TEXT(Table1[[#This Row],[Order Date]],"ddd")</f>
        <v>Sun</v>
      </c>
      <c r="H2341" s="1">
        <v>42500</v>
      </c>
      <c r="I2341" t="s">
        <v>185</v>
      </c>
      <c r="J2341" t="s">
        <v>4931</v>
      </c>
      <c r="K2341" t="s">
        <v>4932</v>
      </c>
      <c r="L2341" t="s">
        <v>25</v>
      </c>
      <c r="M2341" t="s">
        <v>26</v>
      </c>
      <c r="N2341" t="s">
        <v>41</v>
      </c>
      <c r="O2341" t="s">
        <v>42</v>
      </c>
      <c r="P2341">
        <v>90004</v>
      </c>
      <c r="Q2341" t="s">
        <v>43</v>
      </c>
      <c r="R2341" t="s">
        <v>649</v>
      </c>
      <c r="S2341" t="s">
        <v>45</v>
      </c>
      <c r="T2341" t="s">
        <v>89</v>
      </c>
      <c r="U2341" t="s">
        <v>650</v>
      </c>
      <c r="V2341" s="3">
        <v>17.940000000000001</v>
      </c>
      <c r="W2341">
        <v>3</v>
      </c>
      <c r="X2341" s="2">
        <v>0</v>
      </c>
      <c r="Y2341" s="13">
        <v>8.0730000000000004</v>
      </c>
      <c r="Z2341" s="2">
        <f>Y2341/V2341</f>
        <v>0.45</v>
      </c>
    </row>
    <row r="2342" spans="1:26" x14ac:dyDescent="0.25">
      <c r="A2342">
        <v>4816</v>
      </c>
      <c r="B2342" t="s">
        <v>7534</v>
      </c>
      <c r="C2342" s="1">
        <v>41999</v>
      </c>
      <c r="D2342">
        <f>YEAR(C2342)</f>
        <v>2014</v>
      </c>
      <c r="E2342">
        <f>MONTH(C2342)</f>
        <v>12</v>
      </c>
      <c r="F2342" t="str">
        <f>TEXT(Table1[[#This Row],[Order Date]],"mmm")</f>
        <v>Dec</v>
      </c>
      <c r="G2342" t="str">
        <f>TEXT(Table1[[#This Row],[Order Date]],"ddd")</f>
        <v>Fri</v>
      </c>
      <c r="H2342" s="1">
        <v>42004</v>
      </c>
      <c r="I2342" t="s">
        <v>49</v>
      </c>
      <c r="J2342" t="s">
        <v>6869</v>
      </c>
      <c r="K2342" t="s">
        <v>6870</v>
      </c>
      <c r="L2342" t="s">
        <v>25</v>
      </c>
      <c r="M2342" t="s">
        <v>26</v>
      </c>
      <c r="N2342" t="s">
        <v>143</v>
      </c>
      <c r="O2342" t="s">
        <v>144</v>
      </c>
      <c r="P2342">
        <v>19134</v>
      </c>
      <c r="Q2342" t="s">
        <v>145</v>
      </c>
      <c r="R2342" t="s">
        <v>942</v>
      </c>
      <c r="S2342" t="s">
        <v>45</v>
      </c>
      <c r="T2342" t="s">
        <v>89</v>
      </c>
      <c r="U2342" t="s">
        <v>943</v>
      </c>
      <c r="V2342" s="3">
        <v>18.263999999999999</v>
      </c>
      <c r="W2342">
        <v>3</v>
      </c>
      <c r="X2342" s="2">
        <v>0.2</v>
      </c>
      <c r="Y2342" s="13">
        <v>6.1641000000000004</v>
      </c>
      <c r="Z2342" s="2">
        <f>Y2342/V2342</f>
        <v>0.33750000000000002</v>
      </c>
    </row>
    <row r="2343" spans="1:26" x14ac:dyDescent="0.25">
      <c r="A2343">
        <v>4820</v>
      </c>
      <c r="B2343" t="s">
        <v>7535</v>
      </c>
      <c r="C2343" s="1">
        <v>42894</v>
      </c>
      <c r="D2343">
        <f>YEAR(C2343)</f>
        <v>2017</v>
      </c>
      <c r="E2343">
        <f>MONTH(C2343)</f>
        <v>6</v>
      </c>
      <c r="F2343" t="str">
        <f>TEXT(Table1[[#This Row],[Order Date]],"mmm")</f>
        <v>Jun</v>
      </c>
      <c r="G2343" t="str">
        <f>TEXT(Table1[[#This Row],[Order Date]],"ddd")</f>
        <v>Thu</v>
      </c>
      <c r="H2343" s="1">
        <v>42900</v>
      </c>
      <c r="I2343" t="s">
        <v>49</v>
      </c>
      <c r="J2343" t="s">
        <v>7536</v>
      </c>
      <c r="K2343" t="s">
        <v>7537</v>
      </c>
      <c r="L2343" t="s">
        <v>25</v>
      </c>
      <c r="M2343" t="s">
        <v>26</v>
      </c>
      <c r="N2343" t="s">
        <v>2751</v>
      </c>
      <c r="O2343" t="s">
        <v>740</v>
      </c>
      <c r="P2343">
        <v>6360</v>
      </c>
      <c r="Q2343" t="s">
        <v>145</v>
      </c>
      <c r="R2343" t="s">
        <v>6189</v>
      </c>
      <c r="S2343" t="s">
        <v>45</v>
      </c>
      <c r="T2343" t="s">
        <v>74</v>
      </c>
      <c r="U2343" t="s">
        <v>6190</v>
      </c>
      <c r="V2343" s="3">
        <v>10.36</v>
      </c>
      <c r="W2343">
        <v>2</v>
      </c>
      <c r="X2343" s="2">
        <v>0</v>
      </c>
      <c r="Y2343" s="13">
        <v>5.0763999999999996</v>
      </c>
      <c r="Z2343" s="2">
        <f>Y2343/V2343</f>
        <v>0.49</v>
      </c>
    </row>
    <row r="2344" spans="1:26" x14ac:dyDescent="0.25">
      <c r="A2344">
        <v>4821</v>
      </c>
      <c r="B2344" t="s">
        <v>7538</v>
      </c>
      <c r="C2344" s="1">
        <v>42101</v>
      </c>
      <c r="D2344">
        <f>YEAR(C2344)</f>
        <v>2015</v>
      </c>
      <c r="E2344">
        <f>MONTH(C2344)</f>
        <v>4</v>
      </c>
      <c r="F2344" t="str">
        <f>TEXT(Table1[[#This Row],[Order Date]],"mmm")</f>
        <v>Apr</v>
      </c>
      <c r="G2344" t="str">
        <f>TEXT(Table1[[#This Row],[Order Date]],"ddd")</f>
        <v>Tue</v>
      </c>
      <c r="H2344" s="1">
        <v>42105</v>
      </c>
      <c r="I2344" t="s">
        <v>49</v>
      </c>
      <c r="J2344" t="s">
        <v>6818</v>
      </c>
      <c r="K2344" t="s">
        <v>6819</v>
      </c>
      <c r="L2344" t="s">
        <v>25</v>
      </c>
      <c r="M2344" t="s">
        <v>26</v>
      </c>
      <c r="N2344" t="s">
        <v>671</v>
      </c>
      <c r="O2344" t="s">
        <v>103</v>
      </c>
      <c r="P2344">
        <v>78207</v>
      </c>
      <c r="Q2344" t="s">
        <v>104</v>
      </c>
      <c r="R2344" t="s">
        <v>5470</v>
      </c>
      <c r="S2344" t="s">
        <v>45</v>
      </c>
      <c r="T2344" t="s">
        <v>77</v>
      </c>
      <c r="U2344" t="s">
        <v>5471</v>
      </c>
      <c r="V2344" s="3">
        <v>463.24799999999999</v>
      </c>
      <c r="W2344">
        <v>8</v>
      </c>
      <c r="X2344" s="2">
        <v>0.8</v>
      </c>
      <c r="Y2344" s="13">
        <v>-1181.2824000000001</v>
      </c>
      <c r="Z2344" s="2">
        <f>Y2344/V2344</f>
        <v>-2.5500000000000003</v>
      </c>
    </row>
    <row r="2345" spans="1:26" x14ac:dyDescent="0.25">
      <c r="A2345">
        <v>4823</v>
      </c>
      <c r="B2345" t="s">
        <v>7539</v>
      </c>
      <c r="C2345" s="1">
        <v>42561</v>
      </c>
      <c r="D2345">
        <f>YEAR(C2345)</f>
        <v>2016</v>
      </c>
      <c r="E2345">
        <f>MONTH(C2345)</f>
        <v>7</v>
      </c>
      <c r="F2345" t="str">
        <f>TEXT(Table1[[#This Row],[Order Date]],"mmm")</f>
        <v>Jul</v>
      </c>
      <c r="G2345" t="str">
        <f>TEXT(Table1[[#This Row],[Order Date]],"ddd")</f>
        <v>Sun</v>
      </c>
      <c r="H2345" s="1">
        <v>42562</v>
      </c>
      <c r="I2345" t="s">
        <v>1276</v>
      </c>
      <c r="J2345" t="s">
        <v>1058</v>
      </c>
      <c r="K2345" t="s">
        <v>1059</v>
      </c>
      <c r="L2345" t="s">
        <v>101</v>
      </c>
      <c r="M2345" t="s">
        <v>26</v>
      </c>
      <c r="N2345" t="s">
        <v>7540</v>
      </c>
      <c r="O2345" t="s">
        <v>303</v>
      </c>
      <c r="P2345">
        <v>85364</v>
      </c>
      <c r="Q2345" t="s">
        <v>43</v>
      </c>
      <c r="R2345" t="s">
        <v>1697</v>
      </c>
      <c r="S2345" t="s">
        <v>45</v>
      </c>
      <c r="T2345" t="s">
        <v>74</v>
      </c>
      <c r="U2345" t="s">
        <v>1698</v>
      </c>
      <c r="V2345" s="3">
        <v>44.856000000000002</v>
      </c>
      <c r="W2345">
        <v>6</v>
      </c>
      <c r="X2345" s="2">
        <v>0.7</v>
      </c>
      <c r="Y2345" s="13">
        <v>-35.884799999999998</v>
      </c>
      <c r="Z2345" s="2">
        <f>Y2345/V2345</f>
        <v>-0.79999999999999993</v>
      </c>
    </row>
    <row r="2346" spans="1:26" x14ac:dyDescent="0.25">
      <c r="A2346">
        <v>4824</v>
      </c>
      <c r="B2346" t="s">
        <v>7541</v>
      </c>
      <c r="C2346" s="1">
        <v>42695</v>
      </c>
      <c r="D2346">
        <f>YEAR(C2346)</f>
        <v>2016</v>
      </c>
      <c r="E2346">
        <f>MONTH(C2346)</f>
        <v>11</v>
      </c>
      <c r="F2346" t="str">
        <f>TEXT(Table1[[#This Row],[Order Date]],"mmm")</f>
        <v>Nov</v>
      </c>
      <c r="G2346" t="str">
        <f>TEXT(Table1[[#This Row],[Order Date]],"ddd")</f>
        <v>Mon</v>
      </c>
      <c r="H2346" s="1">
        <v>42700</v>
      </c>
      <c r="I2346" t="s">
        <v>49</v>
      </c>
      <c r="J2346" t="s">
        <v>1969</v>
      </c>
      <c r="K2346" t="s">
        <v>1970</v>
      </c>
      <c r="L2346" t="s">
        <v>25</v>
      </c>
      <c r="M2346" t="s">
        <v>26</v>
      </c>
      <c r="N2346" t="s">
        <v>490</v>
      </c>
      <c r="O2346" t="s">
        <v>491</v>
      </c>
      <c r="P2346">
        <v>43229</v>
      </c>
      <c r="Q2346" t="s">
        <v>145</v>
      </c>
      <c r="R2346" t="s">
        <v>7542</v>
      </c>
      <c r="S2346" t="s">
        <v>70</v>
      </c>
      <c r="T2346" t="s">
        <v>675</v>
      </c>
      <c r="U2346" t="s">
        <v>7543</v>
      </c>
      <c r="V2346" s="3">
        <v>30.344999999999999</v>
      </c>
      <c r="W2346">
        <v>7</v>
      </c>
      <c r="X2346" s="2">
        <v>0.7</v>
      </c>
      <c r="Y2346" s="13">
        <v>-24.276</v>
      </c>
      <c r="Z2346" s="2">
        <f>Y2346/V2346</f>
        <v>-0.8</v>
      </c>
    </row>
    <row r="2347" spans="1:26" x14ac:dyDescent="0.25">
      <c r="A2347">
        <v>4827</v>
      </c>
      <c r="B2347" t="s">
        <v>7544</v>
      </c>
      <c r="C2347" s="1">
        <v>43051</v>
      </c>
      <c r="D2347">
        <f>YEAR(C2347)</f>
        <v>2017</v>
      </c>
      <c r="E2347">
        <f>MONTH(C2347)</f>
        <v>11</v>
      </c>
      <c r="F2347" t="str">
        <f>TEXT(Table1[[#This Row],[Order Date]],"mmm")</f>
        <v>Nov</v>
      </c>
      <c r="G2347" t="str">
        <f>TEXT(Table1[[#This Row],[Order Date]],"ddd")</f>
        <v>Sun</v>
      </c>
      <c r="H2347" s="1">
        <v>43054</v>
      </c>
      <c r="I2347" t="s">
        <v>185</v>
      </c>
      <c r="J2347" t="s">
        <v>4396</v>
      </c>
      <c r="K2347" t="s">
        <v>4397</v>
      </c>
      <c r="L2347" t="s">
        <v>40</v>
      </c>
      <c r="M2347" t="s">
        <v>26</v>
      </c>
      <c r="N2347" t="s">
        <v>41</v>
      </c>
      <c r="O2347" t="s">
        <v>42</v>
      </c>
      <c r="P2347">
        <v>90036</v>
      </c>
      <c r="Q2347" t="s">
        <v>43</v>
      </c>
      <c r="R2347" t="s">
        <v>965</v>
      </c>
      <c r="S2347" t="s">
        <v>45</v>
      </c>
      <c r="T2347" t="s">
        <v>74</v>
      </c>
      <c r="U2347" t="s">
        <v>966</v>
      </c>
      <c r="V2347" s="3">
        <v>14.016</v>
      </c>
      <c r="W2347">
        <v>4</v>
      </c>
      <c r="X2347" s="2">
        <v>0.2</v>
      </c>
      <c r="Y2347" s="13">
        <v>4.9055999999999997</v>
      </c>
      <c r="Z2347" s="2">
        <f>Y2347/V2347</f>
        <v>0.35</v>
      </c>
    </row>
    <row r="2348" spans="1:26" x14ac:dyDescent="0.25">
      <c r="A2348">
        <v>4830</v>
      </c>
      <c r="B2348" t="s">
        <v>7545</v>
      </c>
      <c r="C2348" s="1">
        <v>42505</v>
      </c>
      <c r="D2348">
        <f>YEAR(C2348)</f>
        <v>2016</v>
      </c>
      <c r="E2348">
        <f>MONTH(C2348)</f>
        <v>5</v>
      </c>
      <c r="F2348" t="str">
        <f>TEXT(Table1[[#This Row],[Order Date]],"mmm")</f>
        <v>May</v>
      </c>
      <c r="G2348" t="str">
        <f>TEXT(Table1[[#This Row],[Order Date]],"ddd")</f>
        <v>Sun</v>
      </c>
      <c r="H2348" s="1">
        <v>42511</v>
      </c>
      <c r="I2348" t="s">
        <v>49</v>
      </c>
      <c r="J2348" t="s">
        <v>5473</v>
      </c>
      <c r="K2348" t="s">
        <v>5474</v>
      </c>
      <c r="L2348" t="s">
        <v>25</v>
      </c>
      <c r="M2348" t="s">
        <v>26</v>
      </c>
      <c r="N2348" t="s">
        <v>263</v>
      </c>
      <c r="O2348" t="s">
        <v>264</v>
      </c>
      <c r="P2348">
        <v>10035</v>
      </c>
      <c r="Q2348" t="s">
        <v>145</v>
      </c>
      <c r="R2348" t="s">
        <v>4731</v>
      </c>
      <c r="S2348" t="s">
        <v>45</v>
      </c>
      <c r="T2348" t="s">
        <v>74</v>
      </c>
      <c r="U2348" t="s">
        <v>4732</v>
      </c>
      <c r="V2348" s="3">
        <v>13.776</v>
      </c>
      <c r="W2348">
        <v>3</v>
      </c>
      <c r="X2348" s="2">
        <v>0.2</v>
      </c>
      <c r="Y2348" s="13">
        <v>4.4771999999999998</v>
      </c>
      <c r="Z2348" s="2">
        <f>Y2348/V2348</f>
        <v>0.32500000000000001</v>
      </c>
    </row>
    <row r="2349" spans="1:26" x14ac:dyDescent="0.25">
      <c r="A2349">
        <v>4831</v>
      </c>
      <c r="B2349" t="s">
        <v>7546</v>
      </c>
      <c r="C2349" s="1">
        <v>41950</v>
      </c>
      <c r="D2349">
        <f>YEAR(C2349)</f>
        <v>2014</v>
      </c>
      <c r="E2349">
        <f>MONTH(C2349)</f>
        <v>11</v>
      </c>
      <c r="F2349" t="str">
        <f>TEXT(Table1[[#This Row],[Order Date]],"mmm")</f>
        <v>Nov</v>
      </c>
      <c r="G2349" t="str">
        <f>TEXT(Table1[[#This Row],[Order Date]],"ddd")</f>
        <v>Fri</v>
      </c>
      <c r="H2349" s="1">
        <v>41955</v>
      </c>
      <c r="I2349" t="s">
        <v>49</v>
      </c>
      <c r="J2349" t="s">
        <v>2710</v>
      </c>
      <c r="K2349" t="s">
        <v>2711</v>
      </c>
      <c r="L2349" t="s">
        <v>25</v>
      </c>
      <c r="M2349" t="s">
        <v>26</v>
      </c>
      <c r="N2349" t="s">
        <v>7547</v>
      </c>
      <c r="O2349" t="s">
        <v>113</v>
      </c>
      <c r="P2349">
        <v>54401</v>
      </c>
      <c r="Q2349" t="s">
        <v>104</v>
      </c>
      <c r="R2349" t="s">
        <v>5451</v>
      </c>
      <c r="S2349" t="s">
        <v>45</v>
      </c>
      <c r="T2349" t="s">
        <v>77</v>
      </c>
      <c r="U2349" t="s">
        <v>5452</v>
      </c>
      <c r="V2349" s="3">
        <v>245.88</v>
      </c>
      <c r="W2349">
        <v>6</v>
      </c>
      <c r="X2349" s="2">
        <v>0</v>
      </c>
      <c r="Y2349" s="13">
        <v>68.846400000000003</v>
      </c>
      <c r="Z2349" s="2">
        <f>Y2349/V2349</f>
        <v>0.28000000000000003</v>
      </c>
    </row>
    <row r="2350" spans="1:26" x14ac:dyDescent="0.25">
      <c r="A2350">
        <v>4835</v>
      </c>
      <c r="B2350" t="s">
        <v>7548</v>
      </c>
      <c r="C2350" s="1">
        <v>43013</v>
      </c>
      <c r="D2350">
        <f>YEAR(C2350)</f>
        <v>2017</v>
      </c>
      <c r="E2350">
        <f>MONTH(C2350)</f>
        <v>10</v>
      </c>
      <c r="F2350" t="str">
        <f>TEXT(Table1[[#This Row],[Order Date]],"mmm")</f>
        <v>Oct</v>
      </c>
      <c r="G2350" t="str">
        <f>TEXT(Table1[[#This Row],[Order Date]],"ddd")</f>
        <v>Thu</v>
      </c>
      <c r="H2350" s="1">
        <v>43018</v>
      </c>
      <c r="I2350" t="s">
        <v>49</v>
      </c>
      <c r="J2350" t="s">
        <v>3979</v>
      </c>
      <c r="K2350" t="s">
        <v>3980</v>
      </c>
      <c r="L2350" t="s">
        <v>101</v>
      </c>
      <c r="M2350" t="s">
        <v>26</v>
      </c>
      <c r="N2350" t="s">
        <v>126</v>
      </c>
      <c r="O2350" t="s">
        <v>42</v>
      </c>
      <c r="P2350">
        <v>94110</v>
      </c>
      <c r="Q2350" t="s">
        <v>43</v>
      </c>
      <c r="R2350" t="s">
        <v>4815</v>
      </c>
      <c r="S2350" t="s">
        <v>45</v>
      </c>
      <c r="T2350" t="s">
        <v>74</v>
      </c>
      <c r="U2350" t="s">
        <v>4816</v>
      </c>
      <c r="V2350" s="3">
        <v>39.92</v>
      </c>
      <c r="W2350">
        <v>5</v>
      </c>
      <c r="X2350" s="2">
        <v>0.2</v>
      </c>
      <c r="Y2350" s="13">
        <v>13.473000000000001</v>
      </c>
      <c r="Z2350" s="2">
        <f>Y2350/V2350</f>
        <v>0.33750000000000002</v>
      </c>
    </row>
    <row r="2351" spans="1:26" x14ac:dyDescent="0.25">
      <c r="A2351">
        <v>4838</v>
      </c>
      <c r="B2351" t="s">
        <v>7549</v>
      </c>
      <c r="C2351" s="1">
        <v>42887</v>
      </c>
      <c r="D2351">
        <f>YEAR(C2351)</f>
        <v>2017</v>
      </c>
      <c r="E2351">
        <f>MONTH(C2351)</f>
        <v>6</v>
      </c>
      <c r="F2351" t="str">
        <f>TEXT(Table1[[#This Row],[Order Date]],"mmm")</f>
        <v>Jun</v>
      </c>
      <c r="G2351" t="str">
        <f>TEXT(Table1[[#This Row],[Order Date]],"ddd")</f>
        <v>Thu</v>
      </c>
      <c r="H2351" s="1">
        <v>42889</v>
      </c>
      <c r="I2351" t="s">
        <v>185</v>
      </c>
      <c r="J2351" t="s">
        <v>5726</v>
      </c>
      <c r="K2351" t="s">
        <v>5727</v>
      </c>
      <c r="L2351" t="s">
        <v>25</v>
      </c>
      <c r="M2351" t="s">
        <v>26</v>
      </c>
      <c r="N2351" t="s">
        <v>859</v>
      </c>
      <c r="O2351" t="s">
        <v>491</v>
      </c>
      <c r="P2351">
        <v>43017</v>
      </c>
      <c r="Q2351" t="s">
        <v>145</v>
      </c>
      <c r="R2351" t="s">
        <v>3265</v>
      </c>
      <c r="S2351" t="s">
        <v>45</v>
      </c>
      <c r="T2351" t="s">
        <v>74</v>
      </c>
      <c r="U2351" t="s">
        <v>3266</v>
      </c>
      <c r="V2351" s="3">
        <v>3.798</v>
      </c>
      <c r="W2351">
        <v>2</v>
      </c>
      <c r="X2351" s="2">
        <v>0.7</v>
      </c>
      <c r="Y2351" s="13">
        <v>-2.6585999999999999</v>
      </c>
      <c r="Z2351" s="2">
        <f>Y2351/V2351</f>
        <v>-0.7</v>
      </c>
    </row>
    <row r="2352" spans="1:26" x14ac:dyDescent="0.25">
      <c r="A2352">
        <v>4841</v>
      </c>
      <c r="B2352" t="s">
        <v>7550</v>
      </c>
      <c r="C2352" s="1">
        <v>43059</v>
      </c>
      <c r="D2352">
        <f>YEAR(C2352)</f>
        <v>2017</v>
      </c>
      <c r="E2352">
        <f>MONTH(C2352)</f>
        <v>11</v>
      </c>
      <c r="F2352" t="str">
        <f>TEXT(Table1[[#This Row],[Order Date]],"mmm")</f>
        <v>Nov</v>
      </c>
      <c r="G2352" t="str">
        <f>TEXT(Table1[[#This Row],[Order Date]],"ddd")</f>
        <v>Mon</v>
      </c>
      <c r="H2352" s="1">
        <v>43064</v>
      </c>
      <c r="I2352" t="s">
        <v>49</v>
      </c>
      <c r="J2352" t="s">
        <v>2749</v>
      </c>
      <c r="K2352" t="s">
        <v>2750</v>
      </c>
      <c r="L2352" t="s">
        <v>101</v>
      </c>
      <c r="M2352" t="s">
        <v>26</v>
      </c>
      <c r="N2352" t="s">
        <v>27</v>
      </c>
      <c r="O2352" t="s">
        <v>28</v>
      </c>
      <c r="P2352">
        <v>42420</v>
      </c>
      <c r="Q2352" t="s">
        <v>29</v>
      </c>
      <c r="R2352" t="s">
        <v>419</v>
      </c>
      <c r="S2352" t="s">
        <v>31</v>
      </c>
      <c r="T2352" t="s">
        <v>64</v>
      </c>
      <c r="U2352" t="s">
        <v>420</v>
      </c>
      <c r="V2352" s="3">
        <v>27.58</v>
      </c>
      <c r="W2352">
        <v>2</v>
      </c>
      <c r="X2352" s="2">
        <v>0</v>
      </c>
      <c r="Y2352" s="13">
        <v>11.583600000000001</v>
      </c>
      <c r="Z2352" s="2">
        <f>Y2352/V2352</f>
        <v>0.42000000000000004</v>
      </c>
    </row>
    <row r="2353" spans="1:26" x14ac:dyDescent="0.25">
      <c r="A2353">
        <v>4842</v>
      </c>
      <c r="B2353" t="s">
        <v>7551</v>
      </c>
      <c r="C2353" s="1">
        <v>42727</v>
      </c>
      <c r="D2353">
        <f>YEAR(C2353)</f>
        <v>2016</v>
      </c>
      <c r="E2353">
        <f>MONTH(C2353)</f>
        <v>12</v>
      </c>
      <c r="F2353" t="str">
        <f>TEXT(Table1[[#This Row],[Order Date]],"mmm")</f>
        <v>Dec</v>
      </c>
      <c r="G2353" t="str">
        <f>TEXT(Table1[[#This Row],[Order Date]],"ddd")</f>
        <v>Fri</v>
      </c>
      <c r="H2353" s="1">
        <v>42732</v>
      </c>
      <c r="I2353" t="s">
        <v>49</v>
      </c>
      <c r="J2353" t="s">
        <v>3168</v>
      </c>
      <c r="K2353" t="s">
        <v>3169</v>
      </c>
      <c r="L2353" t="s">
        <v>25</v>
      </c>
      <c r="M2353" t="s">
        <v>26</v>
      </c>
      <c r="N2353" t="s">
        <v>4504</v>
      </c>
      <c r="O2353" t="s">
        <v>491</v>
      </c>
      <c r="P2353">
        <v>43402</v>
      </c>
      <c r="Q2353" t="s">
        <v>145</v>
      </c>
      <c r="R2353" t="s">
        <v>6131</v>
      </c>
      <c r="S2353" t="s">
        <v>45</v>
      </c>
      <c r="T2353" t="s">
        <v>74</v>
      </c>
      <c r="U2353" t="s">
        <v>6132</v>
      </c>
      <c r="V2353" s="3">
        <v>5.5529999999999999</v>
      </c>
      <c r="W2353">
        <v>3</v>
      </c>
      <c r="X2353" s="2">
        <v>0.7</v>
      </c>
      <c r="Y2353" s="13">
        <v>-4.0721999999999996</v>
      </c>
      <c r="Z2353" s="2">
        <f>Y2353/V2353</f>
        <v>-0.73333333333333328</v>
      </c>
    </row>
    <row r="2354" spans="1:26" x14ac:dyDescent="0.25">
      <c r="A2354">
        <v>4843</v>
      </c>
      <c r="B2354" t="s">
        <v>7552</v>
      </c>
      <c r="C2354" s="1">
        <v>43007</v>
      </c>
      <c r="D2354">
        <f>YEAR(C2354)</f>
        <v>2017</v>
      </c>
      <c r="E2354">
        <f>MONTH(C2354)</f>
        <v>9</v>
      </c>
      <c r="F2354" t="str">
        <f>TEXT(Table1[[#This Row],[Order Date]],"mmm")</f>
        <v>Sep</v>
      </c>
      <c r="G2354" t="str">
        <f>TEXT(Table1[[#This Row],[Order Date]],"ddd")</f>
        <v>Fri</v>
      </c>
      <c r="H2354" s="1">
        <v>43012</v>
      </c>
      <c r="I2354" t="s">
        <v>49</v>
      </c>
      <c r="J2354" t="s">
        <v>1039</v>
      </c>
      <c r="K2354" t="s">
        <v>1040</v>
      </c>
      <c r="L2354" t="s">
        <v>25</v>
      </c>
      <c r="M2354" t="s">
        <v>26</v>
      </c>
      <c r="N2354" t="s">
        <v>327</v>
      </c>
      <c r="O2354" t="s">
        <v>328</v>
      </c>
      <c r="P2354">
        <v>38109</v>
      </c>
      <c r="Q2354" t="s">
        <v>29</v>
      </c>
      <c r="R2354" t="s">
        <v>3359</v>
      </c>
      <c r="S2354" t="s">
        <v>45</v>
      </c>
      <c r="T2354" t="s">
        <v>58</v>
      </c>
      <c r="U2354" t="s">
        <v>3360</v>
      </c>
      <c r="V2354" s="3">
        <v>243.92</v>
      </c>
      <c r="W2354">
        <v>5</v>
      </c>
      <c r="X2354" s="2">
        <v>0.2</v>
      </c>
      <c r="Y2354" s="13">
        <v>-54.881999999999998</v>
      </c>
      <c r="Z2354" s="2">
        <f>Y2354/V2354</f>
        <v>-0.22500000000000001</v>
      </c>
    </row>
    <row r="2355" spans="1:26" x14ac:dyDescent="0.25">
      <c r="A2355">
        <v>4844</v>
      </c>
      <c r="B2355" t="s">
        <v>7553</v>
      </c>
      <c r="C2355" s="1">
        <v>42681</v>
      </c>
      <c r="D2355">
        <f>YEAR(C2355)</f>
        <v>2016</v>
      </c>
      <c r="E2355">
        <f>MONTH(C2355)</f>
        <v>11</v>
      </c>
      <c r="F2355" t="str">
        <f>TEXT(Table1[[#This Row],[Order Date]],"mmm")</f>
        <v>Nov</v>
      </c>
      <c r="G2355" t="str">
        <f>TEXT(Table1[[#This Row],[Order Date]],"ddd")</f>
        <v>Mon</v>
      </c>
      <c r="H2355" s="1">
        <v>42683</v>
      </c>
      <c r="I2355" t="s">
        <v>185</v>
      </c>
      <c r="J2355" t="s">
        <v>6261</v>
      </c>
      <c r="K2355" t="s">
        <v>6262</v>
      </c>
      <c r="L2355" t="s">
        <v>25</v>
      </c>
      <c r="M2355" t="s">
        <v>26</v>
      </c>
      <c r="N2355" t="s">
        <v>1109</v>
      </c>
      <c r="O2355" t="s">
        <v>781</v>
      </c>
      <c r="P2355">
        <v>8701</v>
      </c>
      <c r="Q2355" t="s">
        <v>145</v>
      </c>
      <c r="R2355" t="s">
        <v>3966</v>
      </c>
      <c r="S2355" t="s">
        <v>45</v>
      </c>
      <c r="T2355" t="s">
        <v>266</v>
      </c>
      <c r="U2355" t="s">
        <v>3967</v>
      </c>
      <c r="V2355" s="3">
        <v>14.96</v>
      </c>
      <c r="W2355">
        <v>4</v>
      </c>
      <c r="X2355" s="2">
        <v>0</v>
      </c>
      <c r="Y2355" s="13">
        <v>0.29920000000000002</v>
      </c>
      <c r="Z2355" s="2">
        <f>Y2355/V2355</f>
        <v>0.02</v>
      </c>
    </row>
    <row r="2356" spans="1:26" x14ac:dyDescent="0.25">
      <c r="A2356">
        <v>4845</v>
      </c>
      <c r="B2356" t="s">
        <v>7554</v>
      </c>
      <c r="C2356" s="1">
        <v>41733</v>
      </c>
      <c r="D2356">
        <f>YEAR(C2356)</f>
        <v>2014</v>
      </c>
      <c r="E2356">
        <f>MONTH(C2356)</f>
        <v>4</v>
      </c>
      <c r="F2356" t="str">
        <f>TEXT(Table1[[#This Row],[Order Date]],"mmm")</f>
        <v>Apr</v>
      </c>
      <c r="G2356" t="str">
        <f>TEXT(Table1[[#This Row],[Order Date]],"ddd")</f>
        <v>Fri</v>
      </c>
      <c r="H2356" s="1">
        <v>41734</v>
      </c>
      <c r="I2356" t="s">
        <v>185</v>
      </c>
      <c r="J2356" t="s">
        <v>766</v>
      </c>
      <c r="K2356" t="s">
        <v>767</v>
      </c>
      <c r="L2356" t="s">
        <v>40</v>
      </c>
      <c r="M2356" t="s">
        <v>26</v>
      </c>
      <c r="N2356" t="s">
        <v>41</v>
      </c>
      <c r="O2356" t="s">
        <v>42</v>
      </c>
      <c r="P2356">
        <v>90008</v>
      </c>
      <c r="Q2356" t="s">
        <v>43</v>
      </c>
      <c r="R2356" t="s">
        <v>1204</v>
      </c>
      <c r="S2356" t="s">
        <v>45</v>
      </c>
      <c r="T2356" t="s">
        <v>74</v>
      </c>
      <c r="U2356" t="s">
        <v>1205</v>
      </c>
      <c r="V2356" s="3">
        <v>7.1840000000000002</v>
      </c>
      <c r="W2356">
        <v>2</v>
      </c>
      <c r="X2356" s="2">
        <v>0.2</v>
      </c>
      <c r="Y2356" s="13">
        <v>2.2450000000000001</v>
      </c>
      <c r="Z2356" s="2">
        <f>Y2356/V2356</f>
        <v>0.3125</v>
      </c>
    </row>
    <row r="2357" spans="1:26" x14ac:dyDescent="0.25">
      <c r="A2357">
        <v>4846</v>
      </c>
      <c r="B2357" t="s">
        <v>7555</v>
      </c>
      <c r="C2357" s="1">
        <v>42208</v>
      </c>
      <c r="D2357">
        <f>YEAR(C2357)</f>
        <v>2015</v>
      </c>
      <c r="E2357">
        <f>MONTH(C2357)</f>
        <v>7</v>
      </c>
      <c r="F2357" t="str">
        <f>TEXT(Table1[[#This Row],[Order Date]],"mmm")</f>
        <v>Jul</v>
      </c>
      <c r="G2357" t="str">
        <f>TEXT(Table1[[#This Row],[Order Date]],"ddd")</f>
        <v>Thu</v>
      </c>
      <c r="H2357" s="1">
        <v>42211</v>
      </c>
      <c r="I2357" t="s">
        <v>22</v>
      </c>
      <c r="J2357" t="s">
        <v>1951</v>
      </c>
      <c r="K2357" t="s">
        <v>1952</v>
      </c>
      <c r="L2357" t="s">
        <v>25</v>
      </c>
      <c r="M2357" t="s">
        <v>26</v>
      </c>
      <c r="N2357" t="s">
        <v>382</v>
      </c>
      <c r="O2357" t="s">
        <v>264</v>
      </c>
      <c r="P2357">
        <v>14609</v>
      </c>
      <c r="Q2357" t="s">
        <v>145</v>
      </c>
      <c r="R2357" t="s">
        <v>965</v>
      </c>
      <c r="S2357" t="s">
        <v>45</v>
      </c>
      <c r="T2357" t="s">
        <v>74</v>
      </c>
      <c r="U2357" t="s">
        <v>966</v>
      </c>
      <c r="V2357" s="3">
        <v>10.512</v>
      </c>
      <c r="W2357">
        <v>3</v>
      </c>
      <c r="X2357" s="2">
        <v>0.2</v>
      </c>
      <c r="Y2357" s="13">
        <v>3.6791999999999998</v>
      </c>
      <c r="Z2357" s="2">
        <f>Y2357/V2357</f>
        <v>0.35</v>
      </c>
    </row>
    <row r="2358" spans="1:26" x14ac:dyDescent="0.25">
      <c r="A2358">
        <v>4847</v>
      </c>
      <c r="B2358" t="s">
        <v>7556</v>
      </c>
      <c r="C2358" s="1">
        <v>41815</v>
      </c>
      <c r="D2358">
        <f>YEAR(C2358)</f>
        <v>2014</v>
      </c>
      <c r="E2358">
        <f>MONTH(C2358)</f>
        <v>6</v>
      </c>
      <c r="F2358" t="str">
        <f>TEXT(Table1[[#This Row],[Order Date]],"mmm")</f>
        <v>Jun</v>
      </c>
      <c r="G2358" t="str">
        <f>TEXT(Table1[[#This Row],[Order Date]],"ddd")</f>
        <v>Wed</v>
      </c>
      <c r="H2358" s="1">
        <v>41817</v>
      </c>
      <c r="I2358" t="s">
        <v>22</v>
      </c>
      <c r="J2358" t="s">
        <v>1163</v>
      </c>
      <c r="K2358" t="s">
        <v>1164</v>
      </c>
      <c r="L2358" t="s">
        <v>40</v>
      </c>
      <c r="M2358" t="s">
        <v>26</v>
      </c>
      <c r="N2358" t="s">
        <v>1943</v>
      </c>
      <c r="O2358" t="s">
        <v>413</v>
      </c>
      <c r="P2358">
        <v>97301</v>
      </c>
      <c r="Q2358" t="s">
        <v>43</v>
      </c>
      <c r="R2358" t="s">
        <v>3073</v>
      </c>
      <c r="S2358" t="s">
        <v>70</v>
      </c>
      <c r="T2358" t="s">
        <v>71</v>
      </c>
      <c r="U2358" t="s">
        <v>3074</v>
      </c>
      <c r="V2358" s="3">
        <v>263.95999999999998</v>
      </c>
      <c r="W2358">
        <v>5</v>
      </c>
      <c r="X2358" s="2">
        <v>0.2</v>
      </c>
      <c r="Y2358" s="13">
        <v>19.797000000000001</v>
      </c>
      <c r="Z2358" s="2">
        <f>Y2358/V2358</f>
        <v>7.5000000000000011E-2</v>
      </c>
    </row>
    <row r="2359" spans="1:26" x14ac:dyDescent="0.25">
      <c r="A2359">
        <v>4850</v>
      </c>
      <c r="B2359" t="s">
        <v>7557</v>
      </c>
      <c r="C2359" s="1">
        <v>41890</v>
      </c>
      <c r="D2359">
        <f>YEAR(C2359)</f>
        <v>2014</v>
      </c>
      <c r="E2359">
        <f>MONTH(C2359)</f>
        <v>9</v>
      </c>
      <c r="F2359" t="str">
        <f>TEXT(Table1[[#This Row],[Order Date]],"mmm")</f>
        <v>Sep</v>
      </c>
      <c r="G2359" t="str">
        <f>TEXT(Table1[[#This Row],[Order Date]],"ddd")</f>
        <v>Mon</v>
      </c>
      <c r="H2359" s="1">
        <v>41896</v>
      </c>
      <c r="I2359" t="s">
        <v>49</v>
      </c>
      <c r="J2359" t="s">
        <v>4163</v>
      </c>
      <c r="K2359" t="s">
        <v>4164</v>
      </c>
      <c r="L2359" t="s">
        <v>25</v>
      </c>
      <c r="M2359" t="s">
        <v>26</v>
      </c>
      <c r="N2359" t="s">
        <v>7558</v>
      </c>
      <c r="O2359" t="s">
        <v>95</v>
      </c>
      <c r="P2359">
        <v>99301</v>
      </c>
      <c r="Q2359" t="s">
        <v>43</v>
      </c>
      <c r="R2359" t="s">
        <v>1623</v>
      </c>
      <c r="S2359" t="s">
        <v>45</v>
      </c>
      <c r="T2359" t="s">
        <v>67</v>
      </c>
      <c r="U2359" t="s">
        <v>1624</v>
      </c>
      <c r="V2359" s="3">
        <v>5.88</v>
      </c>
      <c r="W2359">
        <v>2</v>
      </c>
      <c r="X2359" s="2">
        <v>0</v>
      </c>
      <c r="Y2359" s="13">
        <v>2.6459999999999999</v>
      </c>
      <c r="Z2359" s="2">
        <f>Y2359/V2359</f>
        <v>0.45</v>
      </c>
    </row>
    <row r="2360" spans="1:26" x14ac:dyDescent="0.25">
      <c r="A2360">
        <v>4854</v>
      </c>
      <c r="B2360" t="s">
        <v>7559</v>
      </c>
      <c r="C2360" s="1">
        <v>41985</v>
      </c>
      <c r="D2360">
        <f>YEAR(C2360)</f>
        <v>2014</v>
      </c>
      <c r="E2360">
        <f>MONTH(C2360)</f>
        <v>12</v>
      </c>
      <c r="F2360" t="str">
        <f>TEXT(Table1[[#This Row],[Order Date]],"mmm")</f>
        <v>Dec</v>
      </c>
      <c r="G2360" t="str">
        <f>TEXT(Table1[[#This Row],[Order Date]],"ddd")</f>
        <v>Fri</v>
      </c>
      <c r="H2360" s="1">
        <v>41988</v>
      </c>
      <c r="I2360" t="s">
        <v>22</v>
      </c>
      <c r="J2360" t="s">
        <v>934</v>
      </c>
      <c r="K2360" t="s">
        <v>935</v>
      </c>
      <c r="L2360" t="s">
        <v>25</v>
      </c>
      <c r="M2360" t="s">
        <v>26</v>
      </c>
      <c r="N2360" t="s">
        <v>3130</v>
      </c>
      <c r="O2360" t="s">
        <v>42</v>
      </c>
      <c r="P2360">
        <v>94601</v>
      </c>
      <c r="Q2360" t="s">
        <v>43</v>
      </c>
      <c r="R2360" t="s">
        <v>3855</v>
      </c>
      <c r="S2360" t="s">
        <v>31</v>
      </c>
      <c r="T2360" t="s">
        <v>64</v>
      </c>
      <c r="U2360" t="s">
        <v>3856</v>
      </c>
      <c r="V2360" s="3">
        <v>12.54</v>
      </c>
      <c r="W2360">
        <v>3</v>
      </c>
      <c r="X2360" s="2">
        <v>0</v>
      </c>
      <c r="Y2360" s="13">
        <v>4.5144000000000002</v>
      </c>
      <c r="Z2360" s="2">
        <f>Y2360/V2360</f>
        <v>0.36000000000000004</v>
      </c>
    </row>
    <row r="2361" spans="1:26" x14ac:dyDescent="0.25">
      <c r="A2361">
        <v>4857</v>
      </c>
      <c r="B2361" t="s">
        <v>7560</v>
      </c>
      <c r="C2361" s="1">
        <v>42017</v>
      </c>
      <c r="D2361">
        <f>YEAR(C2361)</f>
        <v>2015</v>
      </c>
      <c r="E2361">
        <f>MONTH(C2361)</f>
        <v>1</v>
      </c>
      <c r="F2361" t="str">
        <f>TEXT(Table1[[#This Row],[Order Date]],"mmm")</f>
        <v>Jan</v>
      </c>
      <c r="G2361" t="str">
        <f>TEXT(Table1[[#This Row],[Order Date]],"ddd")</f>
        <v>Tue</v>
      </c>
      <c r="H2361" s="1">
        <v>42021</v>
      </c>
      <c r="I2361" t="s">
        <v>49</v>
      </c>
      <c r="J2361" t="s">
        <v>1443</v>
      </c>
      <c r="K2361" t="s">
        <v>1444</v>
      </c>
      <c r="L2361" t="s">
        <v>25</v>
      </c>
      <c r="M2361" t="s">
        <v>26</v>
      </c>
      <c r="N2361" t="s">
        <v>41</v>
      </c>
      <c r="O2361" t="s">
        <v>42</v>
      </c>
      <c r="P2361">
        <v>90004</v>
      </c>
      <c r="Q2361" t="s">
        <v>43</v>
      </c>
      <c r="R2361" t="s">
        <v>2703</v>
      </c>
      <c r="S2361" t="s">
        <v>45</v>
      </c>
      <c r="T2361" t="s">
        <v>74</v>
      </c>
      <c r="U2361" t="s">
        <v>2704</v>
      </c>
      <c r="V2361" s="3">
        <v>70.007999999999996</v>
      </c>
      <c r="W2361">
        <v>3</v>
      </c>
      <c r="X2361" s="2">
        <v>0.2</v>
      </c>
      <c r="Y2361" s="13">
        <v>24.502800000000001</v>
      </c>
      <c r="Z2361" s="2">
        <f>Y2361/V2361</f>
        <v>0.35000000000000003</v>
      </c>
    </row>
    <row r="2362" spans="1:26" x14ac:dyDescent="0.25">
      <c r="A2362">
        <v>4860</v>
      </c>
      <c r="B2362" t="s">
        <v>7561</v>
      </c>
      <c r="C2362" s="1">
        <v>43084</v>
      </c>
      <c r="D2362">
        <f>YEAR(C2362)</f>
        <v>2017</v>
      </c>
      <c r="E2362">
        <f>MONTH(C2362)</f>
        <v>12</v>
      </c>
      <c r="F2362" t="str">
        <f>TEXT(Table1[[#This Row],[Order Date]],"mmm")</f>
        <v>Dec</v>
      </c>
      <c r="G2362" t="str">
        <f>TEXT(Table1[[#This Row],[Order Date]],"ddd")</f>
        <v>Fri</v>
      </c>
      <c r="H2362" s="1">
        <v>43088</v>
      </c>
      <c r="I2362" t="s">
        <v>49</v>
      </c>
      <c r="J2362" t="s">
        <v>1383</v>
      </c>
      <c r="K2362" t="s">
        <v>1384</v>
      </c>
      <c r="L2362" t="s">
        <v>40</v>
      </c>
      <c r="M2362" t="s">
        <v>26</v>
      </c>
      <c r="N2362" t="s">
        <v>7562</v>
      </c>
      <c r="O2362" t="s">
        <v>208</v>
      </c>
      <c r="P2362">
        <v>60302</v>
      </c>
      <c r="Q2362" t="s">
        <v>104</v>
      </c>
      <c r="R2362" t="s">
        <v>4126</v>
      </c>
      <c r="S2362" t="s">
        <v>45</v>
      </c>
      <c r="T2362" t="s">
        <v>67</v>
      </c>
      <c r="U2362" t="s">
        <v>4127</v>
      </c>
      <c r="V2362" s="3">
        <v>10.192</v>
      </c>
      <c r="W2362">
        <v>7</v>
      </c>
      <c r="X2362" s="2">
        <v>0.2</v>
      </c>
      <c r="Y2362" s="13">
        <v>1.0192000000000001</v>
      </c>
      <c r="Z2362" s="2">
        <f>Y2362/V2362</f>
        <v>0.1</v>
      </c>
    </row>
    <row r="2363" spans="1:26" x14ac:dyDescent="0.25">
      <c r="A2363">
        <v>4861</v>
      </c>
      <c r="B2363" t="s">
        <v>7563</v>
      </c>
      <c r="C2363" s="1">
        <v>42722</v>
      </c>
      <c r="D2363">
        <f>YEAR(C2363)</f>
        <v>2016</v>
      </c>
      <c r="E2363">
        <f>MONTH(C2363)</f>
        <v>12</v>
      </c>
      <c r="F2363" t="str">
        <f>TEXT(Table1[[#This Row],[Order Date]],"mmm")</f>
        <v>Dec</v>
      </c>
      <c r="G2363" t="str">
        <f>TEXT(Table1[[#This Row],[Order Date]],"ddd")</f>
        <v>Sun</v>
      </c>
      <c r="H2363" s="1">
        <v>42728</v>
      </c>
      <c r="I2363" t="s">
        <v>49</v>
      </c>
      <c r="J2363" t="s">
        <v>1163</v>
      </c>
      <c r="K2363" t="s">
        <v>1164</v>
      </c>
      <c r="L2363" t="s">
        <v>40</v>
      </c>
      <c r="M2363" t="s">
        <v>26</v>
      </c>
      <c r="N2363" t="s">
        <v>993</v>
      </c>
      <c r="O2363" t="s">
        <v>781</v>
      </c>
      <c r="P2363">
        <v>7960</v>
      </c>
      <c r="Q2363" t="s">
        <v>145</v>
      </c>
      <c r="R2363" t="s">
        <v>4599</v>
      </c>
      <c r="S2363" t="s">
        <v>45</v>
      </c>
      <c r="T2363" t="s">
        <v>74</v>
      </c>
      <c r="U2363" t="s">
        <v>4600</v>
      </c>
      <c r="V2363" s="3">
        <v>1793.98</v>
      </c>
      <c r="W2363">
        <v>2</v>
      </c>
      <c r="X2363" s="2">
        <v>0</v>
      </c>
      <c r="Y2363" s="13">
        <v>843.17060000000004</v>
      </c>
      <c r="Z2363" s="2">
        <f>Y2363/V2363</f>
        <v>0.47000000000000003</v>
      </c>
    </row>
    <row r="2364" spans="1:26" x14ac:dyDescent="0.25">
      <c r="A2364">
        <v>4862</v>
      </c>
      <c r="B2364" t="s">
        <v>7564</v>
      </c>
      <c r="C2364" s="1">
        <v>41740</v>
      </c>
      <c r="D2364">
        <f>YEAR(C2364)</f>
        <v>2014</v>
      </c>
      <c r="E2364">
        <f>MONTH(C2364)</f>
        <v>4</v>
      </c>
      <c r="F2364" t="str">
        <f>TEXT(Table1[[#This Row],[Order Date]],"mmm")</f>
        <v>Apr</v>
      </c>
      <c r="G2364" t="str">
        <f>TEXT(Table1[[#This Row],[Order Date]],"ddd")</f>
        <v>Fri</v>
      </c>
      <c r="H2364" s="1">
        <v>41745</v>
      </c>
      <c r="I2364" t="s">
        <v>22</v>
      </c>
      <c r="J2364" t="s">
        <v>388</v>
      </c>
      <c r="K2364" t="s">
        <v>389</v>
      </c>
      <c r="L2364" t="s">
        <v>101</v>
      </c>
      <c r="M2364" t="s">
        <v>26</v>
      </c>
      <c r="N2364" t="s">
        <v>1223</v>
      </c>
      <c r="O2364" t="s">
        <v>103</v>
      </c>
      <c r="P2364">
        <v>78745</v>
      </c>
      <c r="Q2364" t="s">
        <v>104</v>
      </c>
      <c r="R2364" t="s">
        <v>5422</v>
      </c>
      <c r="S2364" t="s">
        <v>70</v>
      </c>
      <c r="T2364" t="s">
        <v>71</v>
      </c>
      <c r="U2364" t="s">
        <v>5423</v>
      </c>
      <c r="V2364" s="3">
        <v>758.35199999999998</v>
      </c>
      <c r="W2364">
        <v>6</v>
      </c>
      <c r="X2364" s="2">
        <v>0.2</v>
      </c>
      <c r="Y2364" s="13">
        <v>265.42320000000001</v>
      </c>
      <c r="Z2364" s="2">
        <f>Y2364/V2364</f>
        <v>0.35000000000000003</v>
      </c>
    </row>
    <row r="2365" spans="1:26" x14ac:dyDescent="0.25">
      <c r="A2365">
        <v>4863</v>
      </c>
      <c r="B2365" t="s">
        <v>7565</v>
      </c>
      <c r="C2365" s="1">
        <v>42684</v>
      </c>
      <c r="D2365">
        <f>YEAR(C2365)</f>
        <v>2016</v>
      </c>
      <c r="E2365">
        <f>MONTH(C2365)</f>
        <v>11</v>
      </c>
      <c r="F2365" t="str">
        <f>TEXT(Table1[[#This Row],[Order Date]],"mmm")</f>
        <v>Nov</v>
      </c>
      <c r="G2365" t="str">
        <f>TEXT(Table1[[#This Row],[Order Date]],"ddd")</f>
        <v>Thu</v>
      </c>
      <c r="H2365" s="1">
        <v>42688</v>
      </c>
      <c r="I2365" t="s">
        <v>49</v>
      </c>
      <c r="J2365" t="s">
        <v>578</v>
      </c>
      <c r="K2365" t="s">
        <v>579</v>
      </c>
      <c r="L2365" t="s">
        <v>40</v>
      </c>
      <c r="M2365" t="s">
        <v>26</v>
      </c>
      <c r="N2365" t="s">
        <v>263</v>
      </c>
      <c r="O2365" t="s">
        <v>264</v>
      </c>
      <c r="P2365">
        <v>10011</v>
      </c>
      <c r="Q2365" t="s">
        <v>145</v>
      </c>
      <c r="R2365" t="s">
        <v>3767</v>
      </c>
      <c r="S2365" t="s">
        <v>45</v>
      </c>
      <c r="T2365" t="s">
        <v>74</v>
      </c>
      <c r="U2365" t="s">
        <v>3768</v>
      </c>
      <c r="V2365" s="3">
        <v>20.367999999999999</v>
      </c>
      <c r="W2365">
        <v>1</v>
      </c>
      <c r="X2365" s="2">
        <v>0.2</v>
      </c>
      <c r="Y2365" s="13">
        <v>7.3834</v>
      </c>
      <c r="Z2365" s="2">
        <f>Y2365/V2365</f>
        <v>0.36250000000000004</v>
      </c>
    </row>
    <row r="2366" spans="1:26" x14ac:dyDescent="0.25">
      <c r="A2366">
        <v>4865</v>
      </c>
      <c r="B2366" t="s">
        <v>7566</v>
      </c>
      <c r="C2366" s="1">
        <v>42912</v>
      </c>
      <c r="D2366">
        <f>YEAR(C2366)</f>
        <v>2017</v>
      </c>
      <c r="E2366">
        <f>MONTH(C2366)</f>
        <v>6</v>
      </c>
      <c r="F2366" t="str">
        <f>TEXT(Table1[[#This Row],[Order Date]],"mmm")</f>
        <v>Jun</v>
      </c>
      <c r="G2366" t="str">
        <f>TEXT(Table1[[#This Row],[Order Date]],"ddd")</f>
        <v>Mon</v>
      </c>
      <c r="H2366" s="1">
        <v>42916</v>
      </c>
      <c r="I2366" t="s">
        <v>49</v>
      </c>
      <c r="J2366" t="s">
        <v>512</v>
      </c>
      <c r="K2366" t="s">
        <v>513</v>
      </c>
      <c r="L2366" t="s">
        <v>25</v>
      </c>
      <c r="M2366" t="s">
        <v>26</v>
      </c>
      <c r="N2366" t="s">
        <v>263</v>
      </c>
      <c r="O2366" t="s">
        <v>264</v>
      </c>
      <c r="P2366">
        <v>10024</v>
      </c>
      <c r="Q2366" t="s">
        <v>145</v>
      </c>
      <c r="R2366" t="s">
        <v>1971</v>
      </c>
      <c r="S2366" t="s">
        <v>70</v>
      </c>
      <c r="T2366" t="s">
        <v>71</v>
      </c>
      <c r="U2366" t="s">
        <v>1972</v>
      </c>
      <c r="V2366" s="3">
        <v>239.97</v>
      </c>
      <c r="W2366">
        <v>3</v>
      </c>
      <c r="X2366" s="2">
        <v>0</v>
      </c>
      <c r="Y2366" s="13">
        <v>67.191599999999994</v>
      </c>
      <c r="Z2366" s="2">
        <f>Y2366/V2366</f>
        <v>0.27999999999999997</v>
      </c>
    </row>
    <row r="2367" spans="1:26" x14ac:dyDescent="0.25">
      <c r="A2367">
        <v>4866</v>
      </c>
      <c r="B2367" t="s">
        <v>7567</v>
      </c>
      <c r="C2367" s="1">
        <v>43052</v>
      </c>
      <c r="D2367">
        <f>YEAR(C2367)</f>
        <v>2017</v>
      </c>
      <c r="E2367">
        <f>MONTH(C2367)</f>
        <v>11</v>
      </c>
      <c r="F2367" t="str">
        <f>TEXT(Table1[[#This Row],[Order Date]],"mmm")</f>
        <v>Nov</v>
      </c>
      <c r="G2367" t="str">
        <f>TEXT(Table1[[#This Row],[Order Date]],"ddd")</f>
        <v>Mon</v>
      </c>
      <c r="H2367" s="1">
        <v>43057</v>
      </c>
      <c r="I2367" t="s">
        <v>49</v>
      </c>
      <c r="J2367" t="s">
        <v>647</v>
      </c>
      <c r="K2367" t="s">
        <v>648</v>
      </c>
      <c r="L2367" t="s">
        <v>25</v>
      </c>
      <c r="M2367" t="s">
        <v>26</v>
      </c>
      <c r="N2367" t="s">
        <v>94</v>
      </c>
      <c r="O2367" t="s">
        <v>95</v>
      </c>
      <c r="P2367">
        <v>98103</v>
      </c>
      <c r="Q2367" t="s">
        <v>43</v>
      </c>
      <c r="R2367" t="s">
        <v>1699</v>
      </c>
      <c r="S2367" t="s">
        <v>31</v>
      </c>
      <c r="T2367" t="s">
        <v>35</v>
      </c>
      <c r="U2367" t="s">
        <v>1700</v>
      </c>
      <c r="V2367" s="3">
        <v>2404.7040000000002</v>
      </c>
      <c r="W2367">
        <v>6</v>
      </c>
      <c r="X2367" s="2">
        <v>0.2</v>
      </c>
      <c r="Y2367" s="13">
        <v>150.29400000000001</v>
      </c>
      <c r="Z2367" s="2">
        <f>Y2367/V2367</f>
        <v>6.25E-2</v>
      </c>
    </row>
    <row r="2368" spans="1:26" x14ac:dyDescent="0.25">
      <c r="A2368">
        <v>4870</v>
      </c>
      <c r="B2368" t="s">
        <v>7568</v>
      </c>
      <c r="C2368" s="1">
        <v>43063</v>
      </c>
      <c r="D2368">
        <f>YEAR(C2368)</f>
        <v>2017</v>
      </c>
      <c r="E2368">
        <f>MONTH(C2368)</f>
        <v>11</v>
      </c>
      <c r="F2368" t="str">
        <f>TEXT(Table1[[#This Row],[Order Date]],"mmm")</f>
        <v>Nov</v>
      </c>
      <c r="G2368" t="str">
        <f>TEXT(Table1[[#This Row],[Order Date]],"ddd")</f>
        <v>Fri</v>
      </c>
      <c r="H2368" s="1">
        <v>43068</v>
      </c>
      <c r="I2368" t="s">
        <v>49</v>
      </c>
      <c r="J2368" t="s">
        <v>3790</v>
      </c>
      <c r="K2368" t="s">
        <v>3791</v>
      </c>
      <c r="L2368" t="s">
        <v>40</v>
      </c>
      <c r="M2368" t="s">
        <v>26</v>
      </c>
      <c r="N2368" t="s">
        <v>2434</v>
      </c>
      <c r="O2368" t="s">
        <v>144</v>
      </c>
      <c r="P2368">
        <v>17602</v>
      </c>
      <c r="Q2368" t="s">
        <v>145</v>
      </c>
      <c r="R2368" t="s">
        <v>3528</v>
      </c>
      <c r="S2368" t="s">
        <v>70</v>
      </c>
      <c r="T2368" t="s">
        <v>71</v>
      </c>
      <c r="U2368" t="s">
        <v>3529</v>
      </c>
      <c r="V2368" s="3">
        <v>89.988</v>
      </c>
      <c r="W2368">
        <v>2</v>
      </c>
      <c r="X2368" s="2">
        <v>0.4</v>
      </c>
      <c r="Y2368" s="13">
        <v>-14.997999999999999</v>
      </c>
      <c r="Z2368" s="2">
        <f>Y2368/V2368</f>
        <v>-0.16666666666666666</v>
      </c>
    </row>
    <row r="2369" spans="1:26" x14ac:dyDescent="0.25">
      <c r="A2369">
        <v>4872</v>
      </c>
      <c r="B2369" t="s">
        <v>7569</v>
      </c>
      <c r="C2369" s="1">
        <v>42878</v>
      </c>
      <c r="D2369">
        <f>YEAR(C2369)</f>
        <v>2017</v>
      </c>
      <c r="E2369">
        <f>MONTH(C2369)</f>
        <v>5</v>
      </c>
      <c r="F2369" t="str">
        <f>TEXT(Table1[[#This Row],[Order Date]],"mmm")</f>
        <v>May</v>
      </c>
      <c r="G2369" t="str">
        <f>TEXT(Table1[[#This Row],[Order Date]],"ddd")</f>
        <v>Tue</v>
      </c>
      <c r="H2369" s="1">
        <v>42882</v>
      </c>
      <c r="I2369" t="s">
        <v>49</v>
      </c>
      <c r="J2369" t="s">
        <v>909</v>
      </c>
      <c r="K2369" t="s">
        <v>910</v>
      </c>
      <c r="L2369" t="s">
        <v>25</v>
      </c>
      <c r="M2369" t="s">
        <v>26</v>
      </c>
      <c r="N2369" t="s">
        <v>181</v>
      </c>
      <c r="O2369" t="s">
        <v>103</v>
      </c>
      <c r="P2369">
        <v>77095</v>
      </c>
      <c r="Q2369" t="s">
        <v>104</v>
      </c>
      <c r="R2369" t="s">
        <v>7570</v>
      </c>
      <c r="S2369" t="s">
        <v>45</v>
      </c>
      <c r="T2369" t="s">
        <v>266</v>
      </c>
      <c r="U2369" t="s">
        <v>7571</v>
      </c>
      <c r="V2369" s="3">
        <v>1.8240000000000001</v>
      </c>
      <c r="W2369">
        <v>2</v>
      </c>
      <c r="X2369" s="2">
        <v>0.2</v>
      </c>
      <c r="Y2369" s="13">
        <v>0.61560000000000004</v>
      </c>
      <c r="Z2369" s="2">
        <f>Y2369/V2369</f>
        <v>0.33750000000000002</v>
      </c>
    </row>
    <row r="2370" spans="1:26" x14ac:dyDescent="0.25">
      <c r="A2370">
        <v>4876</v>
      </c>
      <c r="B2370" t="s">
        <v>7572</v>
      </c>
      <c r="C2370" s="1">
        <v>41975</v>
      </c>
      <c r="D2370">
        <f>YEAR(C2370)</f>
        <v>2014</v>
      </c>
      <c r="E2370">
        <f>MONTH(C2370)</f>
        <v>12</v>
      </c>
      <c r="F2370" t="str">
        <f>TEXT(Table1[[#This Row],[Order Date]],"mmm")</f>
        <v>Dec</v>
      </c>
      <c r="G2370" t="str">
        <f>TEXT(Table1[[#This Row],[Order Date]],"ddd")</f>
        <v>Tue</v>
      </c>
      <c r="H2370" s="1">
        <v>41980</v>
      </c>
      <c r="I2370" t="s">
        <v>49</v>
      </c>
      <c r="J2370" t="s">
        <v>3852</v>
      </c>
      <c r="K2370" t="s">
        <v>3853</v>
      </c>
      <c r="L2370" t="s">
        <v>40</v>
      </c>
      <c r="M2370" t="s">
        <v>26</v>
      </c>
      <c r="N2370" t="s">
        <v>490</v>
      </c>
      <c r="O2370" t="s">
        <v>491</v>
      </c>
      <c r="P2370">
        <v>43229</v>
      </c>
      <c r="Q2370" t="s">
        <v>145</v>
      </c>
      <c r="R2370" t="s">
        <v>2049</v>
      </c>
      <c r="S2370" t="s">
        <v>70</v>
      </c>
      <c r="T2370" t="s">
        <v>158</v>
      </c>
      <c r="U2370" t="s">
        <v>2050</v>
      </c>
      <c r="V2370" s="3">
        <v>119.8</v>
      </c>
      <c r="W2370">
        <v>5</v>
      </c>
      <c r="X2370" s="2">
        <v>0.2</v>
      </c>
      <c r="Y2370" s="13">
        <v>29.95</v>
      </c>
      <c r="Z2370" s="2">
        <f>Y2370/V2370</f>
        <v>0.25</v>
      </c>
    </row>
    <row r="2371" spans="1:26" x14ac:dyDescent="0.25">
      <c r="A2371">
        <v>4877</v>
      </c>
      <c r="B2371" t="s">
        <v>7573</v>
      </c>
      <c r="C2371" s="1">
        <v>41915</v>
      </c>
      <c r="D2371">
        <f>YEAR(C2371)</f>
        <v>2014</v>
      </c>
      <c r="E2371">
        <f>MONTH(C2371)</f>
        <v>10</v>
      </c>
      <c r="F2371" t="str">
        <f>TEXT(Table1[[#This Row],[Order Date]],"mmm")</f>
        <v>Oct</v>
      </c>
      <c r="G2371" t="str">
        <f>TEXT(Table1[[#This Row],[Order Date]],"ddd")</f>
        <v>Fri</v>
      </c>
      <c r="H2371" s="1">
        <v>41921</v>
      </c>
      <c r="I2371" t="s">
        <v>49</v>
      </c>
      <c r="J2371" t="s">
        <v>2909</v>
      </c>
      <c r="K2371" t="s">
        <v>2910</v>
      </c>
      <c r="L2371" t="s">
        <v>101</v>
      </c>
      <c r="M2371" t="s">
        <v>26</v>
      </c>
      <c r="N2371" t="s">
        <v>366</v>
      </c>
      <c r="O2371" t="s">
        <v>87</v>
      </c>
      <c r="P2371">
        <v>27707</v>
      </c>
      <c r="Q2371" t="s">
        <v>29</v>
      </c>
      <c r="R2371" t="s">
        <v>5759</v>
      </c>
      <c r="S2371" t="s">
        <v>45</v>
      </c>
      <c r="T2371" t="s">
        <v>58</v>
      </c>
      <c r="U2371" t="s">
        <v>5760</v>
      </c>
      <c r="V2371" s="3">
        <v>61.567999999999998</v>
      </c>
      <c r="W2371">
        <v>2</v>
      </c>
      <c r="X2371" s="2">
        <v>0.2</v>
      </c>
      <c r="Y2371" s="13">
        <v>4.6176000000000004</v>
      </c>
      <c r="Z2371" s="2">
        <f>Y2371/V2371</f>
        <v>7.5000000000000011E-2</v>
      </c>
    </row>
    <row r="2372" spans="1:26" x14ac:dyDescent="0.25">
      <c r="A2372">
        <v>4879</v>
      </c>
      <c r="B2372" t="s">
        <v>7574</v>
      </c>
      <c r="C2372" s="1">
        <v>42580</v>
      </c>
      <c r="D2372">
        <f>YEAR(C2372)</f>
        <v>2016</v>
      </c>
      <c r="E2372">
        <f>MONTH(C2372)</f>
        <v>7</v>
      </c>
      <c r="F2372" t="str">
        <f>TEXT(Table1[[#This Row],[Order Date]],"mmm")</f>
        <v>Jul</v>
      </c>
      <c r="G2372" t="str">
        <f>TEXT(Table1[[#This Row],[Order Date]],"ddd")</f>
        <v>Fri</v>
      </c>
      <c r="H2372" s="1">
        <v>42582</v>
      </c>
      <c r="I2372" t="s">
        <v>185</v>
      </c>
      <c r="J2372" t="s">
        <v>5360</v>
      </c>
      <c r="K2372" t="s">
        <v>5361</v>
      </c>
      <c r="L2372" t="s">
        <v>25</v>
      </c>
      <c r="M2372" t="s">
        <v>26</v>
      </c>
      <c r="N2372" t="s">
        <v>7575</v>
      </c>
      <c r="O2372" t="s">
        <v>53</v>
      </c>
      <c r="P2372">
        <v>32503</v>
      </c>
      <c r="Q2372" t="s">
        <v>29</v>
      </c>
      <c r="R2372" t="s">
        <v>7515</v>
      </c>
      <c r="S2372" t="s">
        <v>45</v>
      </c>
      <c r="T2372" t="s">
        <v>74</v>
      </c>
      <c r="U2372" t="s">
        <v>7516</v>
      </c>
      <c r="V2372" s="3">
        <v>2.214</v>
      </c>
      <c r="W2372">
        <v>3</v>
      </c>
      <c r="X2372" s="2">
        <v>0.7</v>
      </c>
      <c r="Y2372" s="13">
        <v>-1.476</v>
      </c>
      <c r="Z2372" s="2">
        <f>Y2372/V2372</f>
        <v>-0.66666666666666663</v>
      </c>
    </row>
    <row r="2373" spans="1:26" x14ac:dyDescent="0.25">
      <c r="A2373">
        <v>4880</v>
      </c>
      <c r="B2373" t="s">
        <v>7576</v>
      </c>
      <c r="C2373" s="1">
        <v>43041</v>
      </c>
      <c r="D2373">
        <f>YEAR(C2373)</f>
        <v>2017</v>
      </c>
      <c r="E2373">
        <f>MONTH(C2373)</f>
        <v>11</v>
      </c>
      <c r="F2373" t="str">
        <f>TEXT(Table1[[#This Row],[Order Date]],"mmm")</f>
        <v>Nov</v>
      </c>
      <c r="G2373" t="str">
        <f>TEXT(Table1[[#This Row],[Order Date]],"ddd")</f>
        <v>Thu</v>
      </c>
      <c r="H2373" s="1">
        <v>43044</v>
      </c>
      <c r="I2373" t="s">
        <v>22</v>
      </c>
      <c r="J2373" t="s">
        <v>4411</v>
      </c>
      <c r="K2373" t="s">
        <v>4412</v>
      </c>
      <c r="L2373" t="s">
        <v>40</v>
      </c>
      <c r="M2373" t="s">
        <v>26</v>
      </c>
      <c r="N2373" t="s">
        <v>27</v>
      </c>
      <c r="O2373" t="s">
        <v>28</v>
      </c>
      <c r="P2373">
        <v>42420</v>
      </c>
      <c r="Q2373" t="s">
        <v>29</v>
      </c>
      <c r="R2373" t="s">
        <v>6249</v>
      </c>
      <c r="S2373" t="s">
        <v>45</v>
      </c>
      <c r="T2373" t="s">
        <v>170</v>
      </c>
      <c r="U2373" t="s">
        <v>6250</v>
      </c>
      <c r="V2373" s="3">
        <v>5.32</v>
      </c>
      <c r="W2373">
        <v>2</v>
      </c>
      <c r="X2373" s="2">
        <v>0</v>
      </c>
      <c r="Y2373" s="13">
        <v>2.6067999999999998</v>
      </c>
      <c r="Z2373" s="2">
        <f>Y2373/V2373</f>
        <v>0.48999999999999994</v>
      </c>
    </row>
    <row r="2374" spans="1:26" x14ac:dyDescent="0.25">
      <c r="A2374">
        <v>4884</v>
      </c>
      <c r="B2374" t="s">
        <v>7577</v>
      </c>
      <c r="C2374" s="1">
        <v>42802</v>
      </c>
      <c r="D2374">
        <f>YEAR(C2374)</f>
        <v>2017</v>
      </c>
      <c r="E2374">
        <f>MONTH(C2374)</f>
        <v>3</v>
      </c>
      <c r="F2374" t="str">
        <f>TEXT(Table1[[#This Row],[Order Date]],"mmm")</f>
        <v>Mar</v>
      </c>
      <c r="G2374" t="str">
        <f>TEXT(Table1[[#This Row],[Order Date]],"ddd")</f>
        <v>Wed</v>
      </c>
      <c r="H2374" s="1">
        <v>42809</v>
      </c>
      <c r="I2374" t="s">
        <v>49</v>
      </c>
      <c r="J2374" t="s">
        <v>981</v>
      </c>
      <c r="K2374" t="s">
        <v>982</v>
      </c>
      <c r="L2374" t="s">
        <v>25</v>
      </c>
      <c r="M2374" t="s">
        <v>26</v>
      </c>
      <c r="N2374" t="s">
        <v>1854</v>
      </c>
      <c r="O2374" t="s">
        <v>42</v>
      </c>
      <c r="P2374">
        <v>92804</v>
      </c>
      <c r="Q2374" t="s">
        <v>43</v>
      </c>
      <c r="R2374" t="s">
        <v>7084</v>
      </c>
      <c r="S2374" t="s">
        <v>45</v>
      </c>
      <c r="T2374" t="s">
        <v>74</v>
      </c>
      <c r="U2374" t="s">
        <v>7085</v>
      </c>
      <c r="V2374" s="3">
        <v>171.2</v>
      </c>
      <c r="W2374">
        <v>5</v>
      </c>
      <c r="X2374" s="2">
        <v>0.2</v>
      </c>
      <c r="Y2374" s="13">
        <v>64.2</v>
      </c>
      <c r="Z2374" s="2">
        <f>Y2374/V2374</f>
        <v>0.37500000000000006</v>
      </c>
    </row>
    <row r="2375" spans="1:26" x14ac:dyDescent="0.25">
      <c r="A2375">
        <v>4886</v>
      </c>
      <c r="B2375" t="s">
        <v>7578</v>
      </c>
      <c r="C2375" s="1">
        <v>41989</v>
      </c>
      <c r="D2375">
        <f>YEAR(C2375)</f>
        <v>2014</v>
      </c>
      <c r="E2375">
        <f>MONTH(C2375)</f>
        <v>12</v>
      </c>
      <c r="F2375" t="str">
        <f>TEXT(Table1[[#This Row],[Order Date]],"mmm")</f>
        <v>Dec</v>
      </c>
      <c r="G2375" t="str">
        <f>TEXT(Table1[[#This Row],[Order Date]],"ddd")</f>
        <v>Tue</v>
      </c>
      <c r="H2375" s="1">
        <v>41993</v>
      </c>
      <c r="I2375" t="s">
        <v>49</v>
      </c>
      <c r="J2375" t="s">
        <v>2291</v>
      </c>
      <c r="K2375" t="s">
        <v>2292</v>
      </c>
      <c r="L2375" t="s">
        <v>40</v>
      </c>
      <c r="M2375" t="s">
        <v>26</v>
      </c>
      <c r="N2375" t="s">
        <v>873</v>
      </c>
      <c r="O2375" t="s">
        <v>235</v>
      </c>
      <c r="P2375">
        <v>48227</v>
      </c>
      <c r="Q2375" t="s">
        <v>104</v>
      </c>
      <c r="R2375" t="s">
        <v>4440</v>
      </c>
      <c r="S2375" t="s">
        <v>45</v>
      </c>
      <c r="T2375" t="s">
        <v>89</v>
      </c>
      <c r="U2375" t="s">
        <v>4441</v>
      </c>
      <c r="V2375" s="3">
        <v>114.2</v>
      </c>
      <c r="W2375">
        <v>5</v>
      </c>
      <c r="X2375" s="2">
        <v>0</v>
      </c>
      <c r="Y2375" s="13">
        <v>52.531999999999996</v>
      </c>
      <c r="Z2375" s="2">
        <f>Y2375/V2375</f>
        <v>0.45999999999999996</v>
      </c>
    </row>
    <row r="2376" spans="1:26" x14ac:dyDescent="0.25">
      <c r="A2376">
        <v>4887</v>
      </c>
      <c r="B2376" t="s">
        <v>7579</v>
      </c>
      <c r="C2376" s="1">
        <v>42702</v>
      </c>
      <c r="D2376">
        <f>YEAR(C2376)</f>
        <v>2016</v>
      </c>
      <c r="E2376">
        <f>MONTH(C2376)</f>
        <v>11</v>
      </c>
      <c r="F2376" t="str">
        <f>TEXT(Table1[[#This Row],[Order Date]],"mmm")</f>
        <v>Nov</v>
      </c>
      <c r="G2376" t="str">
        <f>TEXT(Table1[[#This Row],[Order Date]],"ddd")</f>
        <v>Mon</v>
      </c>
      <c r="H2376" s="1">
        <v>42705</v>
      </c>
      <c r="I2376" t="s">
        <v>22</v>
      </c>
      <c r="J2376" t="s">
        <v>4916</v>
      </c>
      <c r="K2376" t="s">
        <v>4917</v>
      </c>
      <c r="L2376" t="s">
        <v>40</v>
      </c>
      <c r="M2376" t="s">
        <v>26</v>
      </c>
      <c r="N2376" t="s">
        <v>7524</v>
      </c>
      <c r="O2376" t="s">
        <v>1258</v>
      </c>
      <c r="P2376">
        <v>30062</v>
      </c>
      <c r="Q2376" t="s">
        <v>29</v>
      </c>
      <c r="R2376" t="s">
        <v>885</v>
      </c>
      <c r="S2376" t="s">
        <v>31</v>
      </c>
      <c r="T2376" t="s">
        <v>35</v>
      </c>
      <c r="U2376" t="s">
        <v>886</v>
      </c>
      <c r="V2376" s="3">
        <v>182.67</v>
      </c>
      <c r="W2376">
        <v>3</v>
      </c>
      <c r="X2376" s="2">
        <v>0</v>
      </c>
      <c r="Y2376" s="13">
        <v>52.974299999999999</v>
      </c>
      <c r="Z2376" s="2">
        <f>Y2376/V2376</f>
        <v>0.29000000000000004</v>
      </c>
    </row>
    <row r="2377" spans="1:26" x14ac:dyDescent="0.25">
      <c r="A2377">
        <v>4891</v>
      </c>
      <c r="B2377" t="s">
        <v>7580</v>
      </c>
      <c r="C2377" s="1">
        <v>42727</v>
      </c>
      <c r="D2377">
        <f>YEAR(C2377)</f>
        <v>2016</v>
      </c>
      <c r="E2377">
        <f>MONTH(C2377)</f>
        <v>12</v>
      </c>
      <c r="F2377" t="str">
        <f>TEXT(Table1[[#This Row],[Order Date]],"mmm")</f>
        <v>Dec</v>
      </c>
      <c r="G2377" t="str">
        <f>TEXT(Table1[[#This Row],[Order Date]],"ddd")</f>
        <v>Fri</v>
      </c>
      <c r="H2377" s="1">
        <v>42734</v>
      </c>
      <c r="I2377" t="s">
        <v>49</v>
      </c>
      <c r="J2377" t="s">
        <v>4642</v>
      </c>
      <c r="K2377" t="s">
        <v>4643</v>
      </c>
      <c r="L2377" t="s">
        <v>40</v>
      </c>
      <c r="M2377" t="s">
        <v>26</v>
      </c>
      <c r="N2377" t="s">
        <v>94</v>
      </c>
      <c r="O2377" t="s">
        <v>95</v>
      </c>
      <c r="P2377">
        <v>98103</v>
      </c>
      <c r="Q2377" t="s">
        <v>43</v>
      </c>
      <c r="R2377" t="s">
        <v>1731</v>
      </c>
      <c r="S2377" t="s">
        <v>45</v>
      </c>
      <c r="T2377" t="s">
        <v>67</v>
      </c>
      <c r="U2377" t="s">
        <v>1732</v>
      </c>
      <c r="V2377" s="3">
        <v>8.82</v>
      </c>
      <c r="W2377">
        <v>3</v>
      </c>
      <c r="X2377" s="2">
        <v>0</v>
      </c>
      <c r="Y2377" s="13">
        <v>2.5577999999999999</v>
      </c>
      <c r="Z2377" s="2">
        <f>Y2377/V2377</f>
        <v>0.28999999999999998</v>
      </c>
    </row>
    <row r="2378" spans="1:26" x14ac:dyDescent="0.25">
      <c r="A2378">
        <v>4898</v>
      </c>
      <c r="B2378" t="s">
        <v>7583</v>
      </c>
      <c r="C2378" s="1">
        <v>41927</v>
      </c>
      <c r="D2378">
        <f>YEAR(C2378)</f>
        <v>2014</v>
      </c>
      <c r="E2378">
        <f>MONTH(C2378)</f>
        <v>10</v>
      </c>
      <c r="F2378" t="str">
        <f>TEXT(Table1[[#This Row],[Order Date]],"mmm")</f>
        <v>Oct</v>
      </c>
      <c r="G2378" t="str">
        <f>TEXT(Table1[[#This Row],[Order Date]],"ddd")</f>
        <v>Wed</v>
      </c>
      <c r="H2378" s="1">
        <v>41929</v>
      </c>
      <c r="I2378" t="s">
        <v>185</v>
      </c>
      <c r="J2378" t="s">
        <v>5862</v>
      </c>
      <c r="K2378" t="s">
        <v>5863</v>
      </c>
      <c r="L2378" t="s">
        <v>25</v>
      </c>
      <c r="M2378" t="s">
        <v>26</v>
      </c>
      <c r="N2378" t="s">
        <v>3775</v>
      </c>
      <c r="O2378" t="s">
        <v>491</v>
      </c>
      <c r="P2378">
        <v>44134</v>
      </c>
      <c r="Q2378" t="s">
        <v>145</v>
      </c>
      <c r="R2378" t="s">
        <v>5649</v>
      </c>
      <c r="S2378" t="s">
        <v>31</v>
      </c>
      <c r="T2378" t="s">
        <v>35</v>
      </c>
      <c r="U2378" t="s">
        <v>5650</v>
      </c>
      <c r="V2378" s="3">
        <v>183.37200000000001</v>
      </c>
      <c r="W2378">
        <v>2</v>
      </c>
      <c r="X2378" s="2">
        <v>0.3</v>
      </c>
      <c r="Y2378" s="13">
        <v>-7.8587999999999996</v>
      </c>
      <c r="Z2378" s="2">
        <f>Y2378/V2378</f>
        <v>-4.2857142857142851E-2</v>
      </c>
    </row>
    <row r="2379" spans="1:26" x14ac:dyDescent="0.25">
      <c r="A2379">
        <v>4900</v>
      </c>
      <c r="B2379" t="s">
        <v>7584</v>
      </c>
      <c r="C2379" s="1">
        <v>42604</v>
      </c>
      <c r="D2379">
        <f>YEAR(C2379)</f>
        <v>2016</v>
      </c>
      <c r="E2379">
        <f>MONTH(C2379)</f>
        <v>8</v>
      </c>
      <c r="F2379" t="str">
        <f>TEXT(Table1[[#This Row],[Order Date]],"mmm")</f>
        <v>Aug</v>
      </c>
      <c r="G2379" t="str">
        <f>TEXT(Table1[[#This Row],[Order Date]],"ddd")</f>
        <v>Mon</v>
      </c>
      <c r="H2379" s="1">
        <v>42609</v>
      </c>
      <c r="I2379" t="s">
        <v>49</v>
      </c>
      <c r="J2379" t="s">
        <v>4040</v>
      </c>
      <c r="K2379" t="s">
        <v>4041</v>
      </c>
      <c r="L2379" t="s">
        <v>25</v>
      </c>
      <c r="M2379" t="s">
        <v>26</v>
      </c>
      <c r="N2379" t="s">
        <v>6057</v>
      </c>
      <c r="O2379" t="s">
        <v>413</v>
      </c>
      <c r="P2379">
        <v>97030</v>
      </c>
      <c r="Q2379" t="s">
        <v>43</v>
      </c>
      <c r="R2379" t="s">
        <v>4055</v>
      </c>
      <c r="S2379" t="s">
        <v>45</v>
      </c>
      <c r="T2379" t="s">
        <v>74</v>
      </c>
      <c r="U2379" t="s">
        <v>4056</v>
      </c>
      <c r="V2379" s="3">
        <v>26.352</v>
      </c>
      <c r="W2379">
        <v>8</v>
      </c>
      <c r="X2379" s="2">
        <v>0.7</v>
      </c>
      <c r="Y2379" s="13">
        <v>-18.446400000000001</v>
      </c>
      <c r="Z2379" s="2">
        <f>Y2379/V2379</f>
        <v>-0.70000000000000007</v>
      </c>
    </row>
    <row r="2380" spans="1:26" x14ac:dyDescent="0.25">
      <c r="A2380">
        <v>4901</v>
      </c>
      <c r="B2380" t="s">
        <v>7585</v>
      </c>
      <c r="C2380" s="1">
        <v>43086</v>
      </c>
      <c r="D2380">
        <f>YEAR(C2380)</f>
        <v>2017</v>
      </c>
      <c r="E2380">
        <f>MONTH(C2380)</f>
        <v>12</v>
      </c>
      <c r="F2380" t="str">
        <f>TEXT(Table1[[#This Row],[Order Date]],"mmm")</f>
        <v>Dec</v>
      </c>
      <c r="G2380" t="str">
        <f>TEXT(Table1[[#This Row],[Order Date]],"ddd")</f>
        <v>Sun</v>
      </c>
      <c r="H2380" s="1">
        <v>43090</v>
      </c>
      <c r="I2380" t="s">
        <v>49</v>
      </c>
      <c r="J2380" t="s">
        <v>997</v>
      </c>
      <c r="K2380" t="s">
        <v>998</v>
      </c>
      <c r="L2380" t="s">
        <v>40</v>
      </c>
      <c r="M2380" t="s">
        <v>26</v>
      </c>
      <c r="N2380" t="s">
        <v>1854</v>
      </c>
      <c r="O2380" t="s">
        <v>42</v>
      </c>
      <c r="P2380">
        <v>92804</v>
      </c>
      <c r="Q2380" t="s">
        <v>43</v>
      </c>
      <c r="R2380" t="s">
        <v>2968</v>
      </c>
      <c r="S2380" t="s">
        <v>45</v>
      </c>
      <c r="T2380" t="s">
        <v>58</v>
      </c>
      <c r="U2380" t="s">
        <v>2969</v>
      </c>
      <c r="V2380" s="3">
        <v>481.32</v>
      </c>
      <c r="W2380">
        <v>4</v>
      </c>
      <c r="X2380" s="2">
        <v>0</v>
      </c>
      <c r="Y2380" s="13">
        <v>125.14319999999999</v>
      </c>
      <c r="Z2380" s="2">
        <f>Y2380/V2380</f>
        <v>0.26</v>
      </c>
    </row>
    <row r="2381" spans="1:26" x14ac:dyDescent="0.25">
      <c r="A2381">
        <v>4903</v>
      </c>
      <c r="B2381" t="s">
        <v>7586</v>
      </c>
      <c r="C2381" s="1">
        <v>42801</v>
      </c>
      <c r="D2381">
        <f>YEAR(C2381)</f>
        <v>2017</v>
      </c>
      <c r="E2381">
        <f>MONTH(C2381)</f>
        <v>3</v>
      </c>
      <c r="F2381" t="str">
        <f>TEXT(Table1[[#This Row],[Order Date]],"mmm")</f>
        <v>Mar</v>
      </c>
      <c r="G2381" t="str">
        <f>TEXT(Table1[[#This Row],[Order Date]],"ddd")</f>
        <v>Tue</v>
      </c>
      <c r="H2381" s="1">
        <v>42806</v>
      </c>
      <c r="I2381" t="s">
        <v>49</v>
      </c>
      <c r="J2381" t="s">
        <v>1115</v>
      </c>
      <c r="K2381" t="s">
        <v>1116</v>
      </c>
      <c r="L2381" t="s">
        <v>25</v>
      </c>
      <c r="M2381" t="s">
        <v>26</v>
      </c>
      <c r="N2381" t="s">
        <v>263</v>
      </c>
      <c r="O2381" t="s">
        <v>264</v>
      </c>
      <c r="P2381">
        <v>10035</v>
      </c>
      <c r="Q2381" t="s">
        <v>145</v>
      </c>
      <c r="R2381" t="s">
        <v>3096</v>
      </c>
      <c r="S2381" t="s">
        <v>45</v>
      </c>
      <c r="T2381" t="s">
        <v>74</v>
      </c>
      <c r="U2381" t="s">
        <v>3097</v>
      </c>
      <c r="V2381" s="3">
        <v>25.92</v>
      </c>
      <c r="W2381">
        <v>6</v>
      </c>
      <c r="X2381" s="2">
        <v>0.2</v>
      </c>
      <c r="Y2381" s="13">
        <v>9.0719999999999992</v>
      </c>
      <c r="Z2381" s="2">
        <f>Y2381/V2381</f>
        <v>0.34999999999999992</v>
      </c>
    </row>
    <row r="2382" spans="1:26" x14ac:dyDescent="0.25">
      <c r="A2382">
        <v>4905</v>
      </c>
      <c r="B2382" t="s">
        <v>7587</v>
      </c>
      <c r="C2382" s="1">
        <v>41974</v>
      </c>
      <c r="D2382">
        <f>YEAR(C2382)</f>
        <v>2014</v>
      </c>
      <c r="E2382">
        <f>MONTH(C2382)</f>
        <v>12</v>
      </c>
      <c r="F2382" t="str">
        <f>TEXT(Table1[[#This Row],[Order Date]],"mmm")</f>
        <v>Dec</v>
      </c>
      <c r="G2382" t="str">
        <f>TEXT(Table1[[#This Row],[Order Date]],"ddd")</f>
        <v>Mon</v>
      </c>
      <c r="H2382" s="1">
        <v>41976</v>
      </c>
      <c r="I2382" t="s">
        <v>22</v>
      </c>
      <c r="J2382" t="s">
        <v>1752</v>
      </c>
      <c r="K2382" t="s">
        <v>1753</v>
      </c>
      <c r="L2382" t="s">
        <v>40</v>
      </c>
      <c r="M2382" t="s">
        <v>26</v>
      </c>
      <c r="N2382" t="s">
        <v>181</v>
      </c>
      <c r="O2382" t="s">
        <v>103</v>
      </c>
      <c r="P2382">
        <v>77070</v>
      </c>
      <c r="Q2382" t="s">
        <v>104</v>
      </c>
      <c r="R2382" t="s">
        <v>2400</v>
      </c>
      <c r="S2382" t="s">
        <v>31</v>
      </c>
      <c r="T2382" t="s">
        <v>35</v>
      </c>
      <c r="U2382" t="s">
        <v>2401</v>
      </c>
      <c r="V2382" s="3">
        <v>674.05799999999999</v>
      </c>
      <c r="W2382">
        <v>3</v>
      </c>
      <c r="X2382" s="2">
        <v>0.3</v>
      </c>
      <c r="Y2382" s="13">
        <v>-19.258800000000001</v>
      </c>
      <c r="Z2382" s="2">
        <f>Y2382/V2382</f>
        <v>-2.8571428571428574E-2</v>
      </c>
    </row>
    <row r="2383" spans="1:26" x14ac:dyDescent="0.25">
      <c r="A2383">
        <v>4908</v>
      </c>
      <c r="B2383" t="s">
        <v>7588</v>
      </c>
      <c r="C2383" s="1">
        <v>41961</v>
      </c>
      <c r="D2383">
        <f>YEAR(C2383)</f>
        <v>2014</v>
      </c>
      <c r="E2383">
        <f>MONTH(C2383)</f>
        <v>11</v>
      </c>
      <c r="F2383" t="str">
        <f>TEXT(Table1[[#This Row],[Order Date]],"mmm")</f>
        <v>Nov</v>
      </c>
      <c r="G2383" t="str">
        <f>TEXT(Table1[[#This Row],[Order Date]],"ddd")</f>
        <v>Tue</v>
      </c>
      <c r="H2383" s="1">
        <v>41966</v>
      </c>
      <c r="I2383" t="s">
        <v>22</v>
      </c>
      <c r="J2383" t="s">
        <v>5742</v>
      </c>
      <c r="K2383" t="s">
        <v>5743</v>
      </c>
      <c r="L2383" t="s">
        <v>25</v>
      </c>
      <c r="M2383" t="s">
        <v>26</v>
      </c>
      <c r="N2383" t="s">
        <v>739</v>
      </c>
      <c r="O2383" t="s">
        <v>491</v>
      </c>
      <c r="P2383">
        <v>45014</v>
      </c>
      <c r="Q2383" t="s">
        <v>145</v>
      </c>
      <c r="R2383" t="s">
        <v>4618</v>
      </c>
      <c r="S2383" t="s">
        <v>45</v>
      </c>
      <c r="T2383" t="s">
        <v>74</v>
      </c>
      <c r="U2383" t="s">
        <v>4619</v>
      </c>
      <c r="V2383" s="3">
        <v>11.808</v>
      </c>
      <c r="W2383">
        <v>8</v>
      </c>
      <c r="X2383" s="2">
        <v>0.7</v>
      </c>
      <c r="Y2383" s="13">
        <v>-8.6592000000000002</v>
      </c>
      <c r="Z2383" s="2">
        <f>Y2383/V2383</f>
        <v>-0.73333333333333339</v>
      </c>
    </row>
    <row r="2384" spans="1:26" x14ac:dyDescent="0.25">
      <c r="A2384">
        <v>4910</v>
      </c>
      <c r="B2384" t="s">
        <v>7589</v>
      </c>
      <c r="C2384" s="1">
        <v>42749</v>
      </c>
      <c r="D2384">
        <f>YEAR(C2384)</f>
        <v>2017</v>
      </c>
      <c r="E2384">
        <f>MONTH(C2384)</f>
        <v>1</v>
      </c>
      <c r="F2384" t="str">
        <f>TEXT(Table1[[#This Row],[Order Date]],"mmm")</f>
        <v>Jan</v>
      </c>
      <c r="G2384" t="str">
        <f>TEXT(Table1[[#This Row],[Order Date]],"ddd")</f>
        <v>Sat</v>
      </c>
      <c r="H2384" s="1">
        <v>42753</v>
      </c>
      <c r="I2384" t="s">
        <v>49</v>
      </c>
      <c r="J2384" t="s">
        <v>61</v>
      </c>
      <c r="K2384" t="s">
        <v>62</v>
      </c>
      <c r="L2384" t="s">
        <v>25</v>
      </c>
      <c r="M2384" t="s">
        <v>26</v>
      </c>
      <c r="N2384" t="s">
        <v>4761</v>
      </c>
      <c r="O2384" t="s">
        <v>328</v>
      </c>
      <c r="P2384">
        <v>37604</v>
      </c>
      <c r="Q2384" t="s">
        <v>29</v>
      </c>
      <c r="R2384" t="s">
        <v>2253</v>
      </c>
      <c r="S2384" t="s">
        <v>45</v>
      </c>
      <c r="T2384" t="s">
        <v>170</v>
      </c>
      <c r="U2384" t="s">
        <v>2254</v>
      </c>
      <c r="V2384" s="3">
        <v>18.335999999999999</v>
      </c>
      <c r="W2384">
        <v>3</v>
      </c>
      <c r="X2384" s="2">
        <v>0.2</v>
      </c>
      <c r="Y2384" s="13">
        <v>6.6467999999999998</v>
      </c>
      <c r="Z2384" s="2">
        <f>Y2384/V2384</f>
        <v>0.36250000000000004</v>
      </c>
    </row>
    <row r="2385" spans="1:26" x14ac:dyDescent="0.25">
      <c r="A2385">
        <v>4915</v>
      </c>
      <c r="B2385" t="s">
        <v>7590</v>
      </c>
      <c r="C2385" s="1">
        <v>42271</v>
      </c>
      <c r="D2385">
        <f>YEAR(C2385)</f>
        <v>2015</v>
      </c>
      <c r="E2385">
        <f>MONTH(C2385)</f>
        <v>9</v>
      </c>
      <c r="F2385" t="str">
        <f>TEXT(Table1[[#This Row],[Order Date]],"mmm")</f>
        <v>Sep</v>
      </c>
      <c r="G2385" t="str">
        <f>TEXT(Table1[[#This Row],[Order Date]],"ddd")</f>
        <v>Thu</v>
      </c>
      <c r="H2385" s="1">
        <v>42273</v>
      </c>
      <c r="I2385" t="s">
        <v>22</v>
      </c>
      <c r="J2385" t="s">
        <v>2063</v>
      </c>
      <c r="K2385" t="s">
        <v>2064</v>
      </c>
      <c r="L2385" t="s">
        <v>25</v>
      </c>
      <c r="M2385" t="s">
        <v>26</v>
      </c>
      <c r="N2385" t="s">
        <v>94</v>
      </c>
      <c r="O2385" t="s">
        <v>95</v>
      </c>
      <c r="P2385">
        <v>98105</v>
      </c>
      <c r="Q2385" t="s">
        <v>43</v>
      </c>
      <c r="R2385" t="s">
        <v>172</v>
      </c>
      <c r="S2385" t="s">
        <v>45</v>
      </c>
      <c r="T2385" t="s">
        <v>67</v>
      </c>
      <c r="U2385" t="s">
        <v>173</v>
      </c>
      <c r="V2385" s="3">
        <v>35.96</v>
      </c>
      <c r="W2385">
        <v>2</v>
      </c>
      <c r="X2385" s="2">
        <v>0</v>
      </c>
      <c r="Y2385" s="13">
        <v>10.4284</v>
      </c>
      <c r="Z2385" s="2">
        <f>Y2385/V2385</f>
        <v>0.28999999999999998</v>
      </c>
    </row>
    <row r="2386" spans="1:26" x14ac:dyDescent="0.25">
      <c r="A2386">
        <v>4917</v>
      </c>
      <c r="B2386" t="s">
        <v>7591</v>
      </c>
      <c r="C2386" s="1">
        <v>43017</v>
      </c>
      <c r="D2386">
        <f>YEAR(C2386)</f>
        <v>2017</v>
      </c>
      <c r="E2386">
        <f>MONTH(C2386)</f>
        <v>10</v>
      </c>
      <c r="F2386" t="str">
        <f>TEXT(Table1[[#This Row],[Order Date]],"mmm")</f>
        <v>Oct</v>
      </c>
      <c r="G2386" t="str">
        <f>TEXT(Table1[[#This Row],[Order Date]],"ddd")</f>
        <v>Mon</v>
      </c>
      <c r="H2386" s="1">
        <v>43019</v>
      </c>
      <c r="I2386" t="s">
        <v>22</v>
      </c>
      <c r="J2386" t="s">
        <v>792</v>
      </c>
      <c r="K2386" t="s">
        <v>793</v>
      </c>
      <c r="L2386" t="s">
        <v>25</v>
      </c>
      <c r="M2386" t="s">
        <v>26</v>
      </c>
      <c r="N2386" t="s">
        <v>7592</v>
      </c>
      <c r="O2386" t="s">
        <v>103</v>
      </c>
      <c r="P2386">
        <v>77573</v>
      </c>
      <c r="Q2386" t="s">
        <v>104</v>
      </c>
      <c r="R2386" t="s">
        <v>1440</v>
      </c>
      <c r="S2386" t="s">
        <v>45</v>
      </c>
      <c r="T2386" t="s">
        <v>67</v>
      </c>
      <c r="U2386" t="s">
        <v>1441</v>
      </c>
      <c r="V2386" s="3">
        <v>67.144000000000005</v>
      </c>
      <c r="W2386">
        <v>7</v>
      </c>
      <c r="X2386" s="2">
        <v>0.2</v>
      </c>
      <c r="Y2386" s="13">
        <v>5.8750999999999998</v>
      </c>
      <c r="Z2386" s="2">
        <f>Y2386/V2386</f>
        <v>8.7499999999999994E-2</v>
      </c>
    </row>
    <row r="2387" spans="1:26" x14ac:dyDescent="0.25">
      <c r="A2387">
        <v>4919</v>
      </c>
      <c r="B2387" t="s">
        <v>7595</v>
      </c>
      <c r="C2387" s="1">
        <v>42371</v>
      </c>
      <c r="D2387">
        <f>YEAR(C2387)</f>
        <v>2016</v>
      </c>
      <c r="E2387">
        <f>MONTH(C2387)</f>
        <v>1</v>
      </c>
      <c r="F2387" t="str">
        <f>TEXT(Table1[[#This Row],[Order Date]],"mmm")</f>
        <v>Jan</v>
      </c>
      <c r="G2387" t="str">
        <f>TEXT(Table1[[#This Row],[Order Date]],"ddd")</f>
        <v>Sat</v>
      </c>
      <c r="H2387" s="1">
        <v>42376</v>
      </c>
      <c r="I2387" t="s">
        <v>49</v>
      </c>
      <c r="J2387" t="s">
        <v>5199</v>
      </c>
      <c r="K2387" t="s">
        <v>5200</v>
      </c>
      <c r="L2387" t="s">
        <v>40</v>
      </c>
      <c r="M2387" t="s">
        <v>26</v>
      </c>
      <c r="N2387" t="s">
        <v>7596</v>
      </c>
      <c r="O2387" t="s">
        <v>2689</v>
      </c>
      <c r="P2387">
        <v>20877</v>
      </c>
      <c r="Q2387" t="s">
        <v>145</v>
      </c>
      <c r="R2387" t="s">
        <v>1066</v>
      </c>
      <c r="S2387" t="s">
        <v>31</v>
      </c>
      <c r="T2387" t="s">
        <v>32</v>
      </c>
      <c r="U2387" t="s">
        <v>1067</v>
      </c>
      <c r="V2387" s="3">
        <v>173.94</v>
      </c>
      <c r="W2387">
        <v>3</v>
      </c>
      <c r="X2387" s="2">
        <v>0</v>
      </c>
      <c r="Y2387" s="13">
        <v>38.266800000000003</v>
      </c>
      <c r="Z2387" s="2">
        <f>Y2387/V2387</f>
        <v>0.22000000000000003</v>
      </c>
    </row>
    <row r="2388" spans="1:26" x14ac:dyDescent="0.25">
      <c r="A2388">
        <v>4921</v>
      </c>
      <c r="B2388" t="s">
        <v>7597</v>
      </c>
      <c r="C2388" s="1">
        <v>42966</v>
      </c>
      <c r="D2388">
        <f>YEAR(C2388)</f>
        <v>2017</v>
      </c>
      <c r="E2388">
        <f>MONTH(C2388)</f>
        <v>8</v>
      </c>
      <c r="F2388" t="str">
        <f>TEXT(Table1[[#This Row],[Order Date]],"mmm")</f>
        <v>Aug</v>
      </c>
      <c r="G2388" t="str">
        <f>TEXT(Table1[[#This Row],[Order Date]],"ddd")</f>
        <v>Sat</v>
      </c>
      <c r="H2388" s="1">
        <v>42970</v>
      </c>
      <c r="I2388" t="s">
        <v>49</v>
      </c>
      <c r="J2388" t="s">
        <v>5433</v>
      </c>
      <c r="K2388" t="s">
        <v>5434</v>
      </c>
      <c r="L2388" t="s">
        <v>25</v>
      </c>
      <c r="M2388" t="s">
        <v>26</v>
      </c>
      <c r="N2388" t="s">
        <v>296</v>
      </c>
      <c r="O2388" t="s">
        <v>208</v>
      </c>
      <c r="P2388">
        <v>60653</v>
      </c>
      <c r="Q2388" t="s">
        <v>104</v>
      </c>
      <c r="R2388" t="s">
        <v>4731</v>
      </c>
      <c r="S2388" t="s">
        <v>45</v>
      </c>
      <c r="T2388" t="s">
        <v>74</v>
      </c>
      <c r="U2388" t="s">
        <v>4732</v>
      </c>
      <c r="V2388" s="3">
        <v>2.2959999999999998</v>
      </c>
      <c r="W2388">
        <v>2</v>
      </c>
      <c r="X2388" s="2">
        <v>0.8</v>
      </c>
      <c r="Y2388" s="13">
        <v>-3.9032</v>
      </c>
      <c r="Z2388" s="2">
        <f>Y2388/V2388</f>
        <v>-1.7000000000000002</v>
      </c>
    </row>
    <row r="2389" spans="1:26" x14ac:dyDescent="0.25">
      <c r="A2389">
        <v>4922</v>
      </c>
      <c r="B2389" t="s">
        <v>7598</v>
      </c>
      <c r="C2389" s="1">
        <v>43094</v>
      </c>
      <c r="D2389">
        <f>YEAR(C2389)</f>
        <v>2017</v>
      </c>
      <c r="E2389">
        <f>MONTH(C2389)</f>
        <v>12</v>
      </c>
      <c r="F2389" t="str">
        <f>TEXT(Table1[[#This Row],[Order Date]],"mmm")</f>
        <v>Dec</v>
      </c>
      <c r="G2389" t="str">
        <f>TEXT(Table1[[#This Row],[Order Date]],"ddd")</f>
        <v>Mon</v>
      </c>
      <c r="H2389" s="1">
        <v>43098</v>
      </c>
      <c r="I2389" t="s">
        <v>22</v>
      </c>
      <c r="J2389" t="s">
        <v>3418</v>
      </c>
      <c r="K2389" t="s">
        <v>3419</v>
      </c>
      <c r="L2389" t="s">
        <v>101</v>
      </c>
      <c r="M2389" t="s">
        <v>26</v>
      </c>
      <c r="N2389" t="s">
        <v>1654</v>
      </c>
      <c r="O2389" t="s">
        <v>351</v>
      </c>
      <c r="P2389">
        <v>35810</v>
      </c>
      <c r="Q2389" t="s">
        <v>29</v>
      </c>
      <c r="R2389" t="s">
        <v>7489</v>
      </c>
      <c r="S2389" t="s">
        <v>45</v>
      </c>
      <c r="T2389" t="s">
        <v>89</v>
      </c>
      <c r="U2389" t="s">
        <v>7490</v>
      </c>
      <c r="V2389" s="3">
        <v>96.08</v>
      </c>
      <c r="W2389">
        <v>2</v>
      </c>
      <c r="X2389" s="2">
        <v>0</v>
      </c>
      <c r="Y2389" s="13">
        <v>46.118400000000001</v>
      </c>
      <c r="Z2389" s="2">
        <f>Y2389/V2389</f>
        <v>0.48000000000000004</v>
      </c>
    </row>
    <row r="2390" spans="1:26" x14ac:dyDescent="0.25">
      <c r="A2390">
        <v>4926</v>
      </c>
      <c r="B2390" t="s">
        <v>7599</v>
      </c>
      <c r="C2390" s="1">
        <v>42988</v>
      </c>
      <c r="D2390">
        <f>YEAR(C2390)</f>
        <v>2017</v>
      </c>
      <c r="E2390">
        <f>MONTH(C2390)</f>
        <v>9</v>
      </c>
      <c r="F2390" t="str">
        <f>TEXT(Table1[[#This Row],[Order Date]],"mmm")</f>
        <v>Sep</v>
      </c>
      <c r="G2390" t="str">
        <f>TEXT(Table1[[#This Row],[Order Date]],"ddd")</f>
        <v>Sun</v>
      </c>
      <c r="H2390" s="1">
        <v>42991</v>
      </c>
      <c r="I2390" t="s">
        <v>185</v>
      </c>
      <c r="J2390" t="s">
        <v>7600</v>
      </c>
      <c r="K2390" t="s">
        <v>7601</v>
      </c>
      <c r="L2390" t="s">
        <v>40</v>
      </c>
      <c r="M2390" t="s">
        <v>26</v>
      </c>
      <c r="N2390" t="s">
        <v>1462</v>
      </c>
      <c r="O2390" t="s">
        <v>1231</v>
      </c>
      <c r="P2390">
        <v>1841</v>
      </c>
      <c r="Q2390" t="s">
        <v>145</v>
      </c>
      <c r="R2390" t="s">
        <v>5945</v>
      </c>
      <c r="S2390" t="s">
        <v>45</v>
      </c>
      <c r="T2390" t="s">
        <v>67</v>
      </c>
      <c r="U2390" t="s">
        <v>5946</v>
      </c>
      <c r="V2390" s="3">
        <v>14.88</v>
      </c>
      <c r="W2390">
        <v>2</v>
      </c>
      <c r="X2390" s="2">
        <v>0</v>
      </c>
      <c r="Y2390" s="13">
        <v>3.72</v>
      </c>
      <c r="Z2390" s="2">
        <f>Y2390/V2390</f>
        <v>0.25</v>
      </c>
    </row>
    <row r="2391" spans="1:26" x14ac:dyDescent="0.25">
      <c r="A2391">
        <v>4927</v>
      </c>
      <c r="B2391" t="s">
        <v>7602</v>
      </c>
      <c r="C2391" s="1">
        <v>43027</v>
      </c>
      <c r="D2391">
        <f>YEAR(C2391)</f>
        <v>2017</v>
      </c>
      <c r="E2391">
        <f>MONTH(C2391)</f>
        <v>10</v>
      </c>
      <c r="F2391" t="str">
        <f>TEXT(Table1[[#This Row],[Order Date]],"mmm")</f>
        <v>Oct</v>
      </c>
      <c r="G2391" t="str">
        <f>TEXT(Table1[[#This Row],[Order Date]],"ddd")</f>
        <v>Thu</v>
      </c>
      <c r="H2391" s="1">
        <v>43031</v>
      </c>
      <c r="I2391" t="s">
        <v>49</v>
      </c>
      <c r="J2391" t="s">
        <v>3022</v>
      </c>
      <c r="K2391" t="s">
        <v>3023</v>
      </c>
      <c r="L2391" t="s">
        <v>25</v>
      </c>
      <c r="M2391" t="s">
        <v>26</v>
      </c>
      <c r="N2391" t="s">
        <v>296</v>
      </c>
      <c r="O2391" t="s">
        <v>208</v>
      </c>
      <c r="P2391">
        <v>60623</v>
      </c>
      <c r="Q2391" t="s">
        <v>104</v>
      </c>
      <c r="R2391" t="s">
        <v>3682</v>
      </c>
      <c r="S2391" t="s">
        <v>31</v>
      </c>
      <c r="T2391" t="s">
        <v>55</v>
      </c>
      <c r="U2391" t="s">
        <v>3683</v>
      </c>
      <c r="V2391" s="3">
        <v>91.275000000000006</v>
      </c>
      <c r="W2391">
        <v>1</v>
      </c>
      <c r="X2391" s="2">
        <v>0.5</v>
      </c>
      <c r="Y2391" s="13">
        <v>-67.543499999999995</v>
      </c>
      <c r="Z2391" s="2">
        <f>Y2391/V2391</f>
        <v>-0.73999999999999988</v>
      </c>
    </row>
    <row r="2392" spans="1:26" x14ac:dyDescent="0.25">
      <c r="A2392">
        <v>4928</v>
      </c>
      <c r="B2392" t="s">
        <v>7603</v>
      </c>
      <c r="C2392" s="1">
        <v>43070</v>
      </c>
      <c r="D2392">
        <f>YEAR(C2392)</f>
        <v>2017</v>
      </c>
      <c r="E2392">
        <f>MONTH(C2392)</f>
        <v>12</v>
      </c>
      <c r="F2392" t="str">
        <f>TEXT(Table1[[#This Row],[Order Date]],"mmm")</f>
        <v>Dec</v>
      </c>
      <c r="G2392" t="str">
        <f>TEXT(Table1[[#This Row],[Order Date]],"ddd")</f>
        <v>Fri</v>
      </c>
      <c r="H2392" s="1">
        <v>43075</v>
      </c>
      <c r="I2392" t="s">
        <v>49</v>
      </c>
      <c r="J2392" t="s">
        <v>524</v>
      </c>
      <c r="K2392" t="s">
        <v>525</v>
      </c>
      <c r="L2392" t="s">
        <v>101</v>
      </c>
      <c r="M2392" t="s">
        <v>26</v>
      </c>
      <c r="N2392" t="s">
        <v>739</v>
      </c>
      <c r="O2392" t="s">
        <v>740</v>
      </c>
      <c r="P2392">
        <v>6824</v>
      </c>
      <c r="Q2392" t="s">
        <v>145</v>
      </c>
      <c r="R2392" t="s">
        <v>4663</v>
      </c>
      <c r="S2392" t="s">
        <v>45</v>
      </c>
      <c r="T2392" t="s">
        <v>89</v>
      </c>
      <c r="U2392" t="s">
        <v>4664</v>
      </c>
      <c r="V2392" s="3">
        <v>19.440000000000001</v>
      </c>
      <c r="W2392">
        <v>3</v>
      </c>
      <c r="X2392" s="2">
        <v>0</v>
      </c>
      <c r="Y2392" s="13">
        <v>9.3312000000000008</v>
      </c>
      <c r="Z2392" s="2">
        <f>Y2392/V2392</f>
        <v>0.48000000000000004</v>
      </c>
    </row>
    <row r="2393" spans="1:26" x14ac:dyDescent="0.25">
      <c r="A2393">
        <v>4930</v>
      </c>
      <c r="B2393" t="s">
        <v>7604</v>
      </c>
      <c r="C2393" s="1">
        <v>41884</v>
      </c>
      <c r="D2393">
        <f>YEAR(C2393)</f>
        <v>2014</v>
      </c>
      <c r="E2393">
        <f>MONTH(C2393)</f>
        <v>9</v>
      </c>
      <c r="F2393" t="str">
        <f>TEXT(Table1[[#This Row],[Order Date]],"mmm")</f>
        <v>Sep</v>
      </c>
      <c r="G2393" t="str">
        <f>TEXT(Table1[[#This Row],[Order Date]],"ddd")</f>
        <v>Tue</v>
      </c>
      <c r="H2393" s="1">
        <v>41885</v>
      </c>
      <c r="I2393" t="s">
        <v>185</v>
      </c>
      <c r="J2393" t="s">
        <v>422</v>
      </c>
      <c r="K2393" t="s">
        <v>423</v>
      </c>
      <c r="L2393" t="s">
        <v>25</v>
      </c>
      <c r="M2393" t="s">
        <v>26</v>
      </c>
      <c r="N2393" t="s">
        <v>263</v>
      </c>
      <c r="O2393" t="s">
        <v>264</v>
      </c>
      <c r="P2393">
        <v>10009</v>
      </c>
      <c r="Q2393" t="s">
        <v>145</v>
      </c>
      <c r="R2393" t="s">
        <v>1300</v>
      </c>
      <c r="S2393" t="s">
        <v>45</v>
      </c>
      <c r="T2393" t="s">
        <v>67</v>
      </c>
      <c r="U2393" t="s">
        <v>1301</v>
      </c>
      <c r="V2393" s="3">
        <v>57.75</v>
      </c>
      <c r="W2393">
        <v>5</v>
      </c>
      <c r="X2393" s="2">
        <v>0</v>
      </c>
      <c r="Y2393" s="13">
        <v>16.170000000000002</v>
      </c>
      <c r="Z2393" s="2">
        <f>Y2393/V2393</f>
        <v>0.28000000000000003</v>
      </c>
    </row>
    <row r="2394" spans="1:26" x14ac:dyDescent="0.25">
      <c r="A2394">
        <v>4932</v>
      </c>
      <c r="B2394" t="s">
        <v>7605</v>
      </c>
      <c r="C2394" s="1">
        <v>42819</v>
      </c>
      <c r="D2394">
        <f>YEAR(C2394)</f>
        <v>2017</v>
      </c>
      <c r="E2394">
        <f>MONTH(C2394)</f>
        <v>3</v>
      </c>
      <c r="F2394" t="str">
        <f>TEXT(Table1[[#This Row],[Order Date]],"mmm")</f>
        <v>Mar</v>
      </c>
      <c r="G2394" t="str">
        <f>TEXT(Table1[[#This Row],[Order Date]],"ddd")</f>
        <v>Sat</v>
      </c>
      <c r="H2394" s="1">
        <v>42824</v>
      </c>
      <c r="I2394" t="s">
        <v>49</v>
      </c>
      <c r="J2394" t="s">
        <v>4318</v>
      </c>
      <c r="K2394" t="s">
        <v>4319</v>
      </c>
      <c r="L2394" t="s">
        <v>40</v>
      </c>
      <c r="M2394" t="s">
        <v>26</v>
      </c>
      <c r="N2394" t="s">
        <v>94</v>
      </c>
      <c r="O2394" t="s">
        <v>95</v>
      </c>
      <c r="P2394">
        <v>98103</v>
      </c>
      <c r="Q2394" t="s">
        <v>43</v>
      </c>
      <c r="R2394" t="s">
        <v>4592</v>
      </c>
      <c r="S2394" t="s">
        <v>45</v>
      </c>
      <c r="T2394" t="s">
        <v>67</v>
      </c>
      <c r="U2394" t="s">
        <v>4593</v>
      </c>
      <c r="V2394" s="3">
        <v>23.1</v>
      </c>
      <c r="W2394">
        <v>2</v>
      </c>
      <c r="X2394" s="2">
        <v>0</v>
      </c>
      <c r="Y2394" s="13">
        <v>6.93</v>
      </c>
      <c r="Z2394" s="2">
        <f>Y2394/V2394</f>
        <v>0.3</v>
      </c>
    </row>
    <row r="2395" spans="1:26" x14ac:dyDescent="0.25">
      <c r="A2395">
        <v>4933</v>
      </c>
      <c r="B2395" t="s">
        <v>7606</v>
      </c>
      <c r="C2395" s="1">
        <v>42275</v>
      </c>
      <c r="D2395">
        <f>YEAR(C2395)</f>
        <v>2015</v>
      </c>
      <c r="E2395">
        <f>MONTH(C2395)</f>
        <v>9</v>
      </c>
      <c r="F2395" t="str">
        <f>TEXT(Table1[[#This Row],[Order Date]],"mmm")</f>
        <v>Sep</v>
      </c>
      <c r="G2395" t="str">
        <f>TEXT(Table1[[#This Row],[Order Date]],"ddd")</f>
        <v>Mon</v>
      </c>
      <c r="H2395" s="1">
        <v>42281</v>
      </c>
      <c r="I2395" t="s">
        <v>49</v>
      </c>
      <c r="J2395" t="s">
        <v>1941</v>
      </c>
      <c r="K2395" t="s">
        <v>1942</v>
      </c>
      <c r="L2395" t="s">
        <v>25</v>
      </c>
      <c r="M2395" t="s">
        <v>26</v>
      </c>
      <c r="N2395" t="s">
        <v>449</v>
      </c>
      <c r="O2395" t="s">
        <v>450</v>
      </c>
      <c r="P2395">
        <v>80013</v>
      </c>
      <c r="Q2395" t="s">
        <v>43</v>
      </c>
      <c r="R2395" t="s">
        <v>5439</v>
      </c>
      <c r="S2395" t="s">
        <v>45</v>
      </c>
      <c r="T2395" t="s">
        <v>170</v>
      </c>
      <c r="U2395" t="s">
        <v>5440</v>
      </c>
      <c r="V2395" s="3">
        <v>12.536</v>
      </c>
      <c r="W2395">
        <v>1</v>
      </c>
      <c r="X2395" s="2">
        <v>0.2</v>
      </c>
      <c r="Y2395" s="13">
        <v>4.2309000000000001</v>
      </c>
      <c r="Z2395" s="2">
        <f>Y2395/V2395</f>
        <v>0.33750000000000002</v>
      </c>
    </row>
    <row r="2396" spans="1:26" x14ac:dyDescent="0.25">
      <c r="A2396">
        <v>4936</v>
      </c>
      <c r="B2396" t="s">
        <v>7607</v>
      </c>
      <c r="C2396" s="1">
        <v>42078</v>
      </c>
      <c r="D2396">
        <f>YEAR(C2396)</f>
        <v>2015</v>
      </c>
      <c r="E2396">
        <f>MONTH(C2396)</f>
        <v>3</v>
      </c>
      <c r="F2396" t="str">
        <f>TEXT(Table1[[#This Row],[Order Date]],"mmm")</f>
        <v>Mar</v>
      </c>
      <c r="G2396" t="str">
        <f>TEXT(Table1[[#This Row],[Order Date]],"ddd")</f>
        <v>Sun</v>
      </c>
      <c r="H2396" s="1">
        <v>42084</v>
      </c>
      <c r="I2396" t="s">
        <v>49</v>
      </c>
      <c r="J2396" t="s">
        <v>7608</v>
      </c>
      <c r="K2396" t="s">
        <v>7609</v>
      </c>
      <c r="L2396" t="s">
        <v>40</v>
      </c>
      <c r="M2396" t="s">
        <v>26</v>
      </c>
      <c r="N2396" t="s">
        <v>7610</v>
      </c>
      <c r="O2396" t="s">
        <v>120</v>
      </c>
      <c r="P2396">
        <v>84043</v>
      </c>
      <c r="Q2396" t="s">
        <v>43</v>
      </c>
      <c r="R2396" t="s">
        <v>7611</v>
      </c>
      <c r="S2396" t="s">
        <v>70</v>
      </c>
      <c r="T2396" t="s">
        <v>71</v>
      </c>
      <c r="U2396" t="s">
        <v>7612</v>
      </c>
      <c r="V2396" s="3">
        <v>16.776</v>
      </c>
      <c r="W2396">
        <v>3</v>
      </c>
      <c r="X2396" s="2">
        <v>0.2</v>
      </c>
      <c r="Y2396" s="13">
        <v>1.6776</v>
      </c>
      <c r="Z2396" s="2">
        <f>Y2396/V2396</f>
        <v>0.1</v>
      </c>
    </row>
    <row r="2397" spans="1:26" x14ac:dyDescent="0.25">
      <c r="A2397">
        <v>4937</v>
      </c>
      <c r="B2397" t="s">
        <v>7613</v>
      </c>
      <c r="C2397" s="1">
        <v>42741</v>
      </c>
      <c r="D2397">
        <f>YEAR(C2397)</f>
        <v>2017</v>
      </c>
      <c r="E2397">
        <f>MONTH(C2397)</f>
        <v>1</v>
      </c>
      <c r="F2397" t="str">
        <f>TEXT(Table1[[#This Row],[Order Date]],"mmm")</f>
        <v>Jan</v>
      </c>
      <c r="G2397" t="str">
        <f>TEXT(Table1[[#This Row],[Order Date]],"ddd")</f>
        <v>Fri</v>
      </c>
      <c r="H2397" s="1">
        <v>42748</v>
      </c>
      <c r="I2397" t="s">
        <v>49</v>
      </c>
      <c r="J2397" t="s">
        <v>4104</v>
      </c>
      <c r="K2397" t="s">
        <v>4105</v>
      </c>
      <c r="L2397" t="s">
        <v>101</v>
      </c>
      <c r="M2397" t="s">
        <v>26</v>
      </c>
      <c r="N2397" t="s">
        <v>7614</v>
      </c>
      <c r="O2397" t="s">
        <v>351</v>
      </c>
      <c r="P2397">
        <v>35401</v>
      </c>
      <c r="Q2397" t="s">
        <v>29</v>
      </c>
      <c r="R2397" t="s">
        <v>2071</v>
      </c>
      <c r="S2397" t="s">
        <v>45</v>
      </c>
      <c r="T2397" t="s">
        <v>74</v>
      </c>
      <c r="U2397" t="s">
        <v>2072</v>
      </c>
      <c r="V2397" s="3">
        <v>33.74</v>
      </c>
      <c r="W2397">
        <v>7</v>
      </c>
      <c r="X2397" s="2">
        <v>0</v>
      </c>
      <c r="Y2397" s="13">
        <v>15.5204</v>
      </c>
      <c r="Z2397" s="2">
        <f>Y2397/V2397</f>
        <v>0.45999999999999996</v>
      </c>
    </row>
    <row r="2398" spans="1:26" x14ac:dyDescent="0.25">
      <c r="A2398">
        <v>4938</v>
      </c>
      <c r="B2398" t="s">
        <v>7615</v>
      </c>
      <c r="C2398" s="1">
        <v>41652</v>
      </c>
      <c r="D2398">
        <f>YEAR(C2398)</f>
        <v>2014</v>
      </c>
      <c r="E2398">
        <f>MONTH(C2398)</f>
        <v>1</v>
      </c>
      <c r="F2398" t="str">
        <f>TEXT(Table1[[#This Row],[Order Date]],"mmm")</f>
        <v>Jan</v>
      </c>
      <c r="G2398" t="str">
        <f>TEXT(Table1[[#This Row],[Order Date]],"ddd")</f>
        <v>Mon</v>
      </c>
      <c r="H2398" s="1">
        <v>41657</v>
      </c>
      <c r="I2398" t="s">
        <v>49</v>
      </c>
      <c r="J2398" t="s">
        <v>1759</v>
      </c>
      <c r="K2398" t="s">
        <v>1760</v>
      </c>
      <c r="L2398" t="s">
        <v>25</v>
      </c>
      <c r="M2398" t="s">
        <v>26</v>
      </c>
      <c r="N2398" t="s">
        <v>126</v>
      </c>
      <c r="O2398" t="s">
        <v>42</v>
      </c>
      <c r="P2398">
        <v>94109</v>
      </c>
      <c r="Q2398" t="s">
        <v>43</v>
      </c>
      <c r="R2398" t="s">
        <v>4875</v>
      </c>
      <c r="S2398" t="s">
        <v>45</v>
      </c>
      <c r="T2398" t="s">
        <v>58</v>
      </c>
      <c r="U2398" t="s">
        <v>4876</v>
      </c>
      <c r="V2398" s="3">
        <v>1325.85</v>
      </c>
      <c r="W2398">
        <v>5</v>
      </c>
      <c r="X2398" s="2">
        <v>0</v>
      </c>
      <c r="Y2398" s="13">
        <v>238.65299999999999</v>
      </c>
      <c r="Z2398" s="2">
        <f>Y2398/V2398</f>
        <v>0.18</v>
      </c>
    </row>
    <row r="2399" spans="1:26" x14ac:dyDescent="0.25">
      <c r="A2399">
        <v>4941</v>
      </c>
      <c r="B2399" t="s">
        <v>7616</v>
      </c>
      <c r="C2399" s="1">
        <v>42041</v>
      </c>
      <c r="D2399">
        <f>YEAR(C2399)</f>
        <v>2015</v>
      </c>
      <c r="E2399">
        <f>MONTH(C2399)</f>
        <v>2</v>
      </c>
      <c r="F2399" t="str">
        <f>TEXT(Table1[[#This Row],[Order Date]],"mmm")</f>
        <v>Feb</v>
      </c>
      <c r="G2399" t="str">
        <f>TEXT(Table1[[#This Row],[Order Date]],"ddd")</f>
        <v>Fri</v>
      </c>
      <c r="H2399" s="1">
        <v>42048</v>
      </c>
      <c r="I2399" t="s">
        <v>49</v>
      </c>
      <c r="J2399" t="s">
        <v>4982</v>
      </c>
      <c r="K2399" t="s">
        <v>4983</v>
      </c>
      <c r="L2399" t="s">
        <v>25</v>
      </c>
      <c r="M2399" t="s">
        <v>26</v>
      </c>
      <c r="N2399" t="s">
        <v>514</v>
      </c>
      <c r="O2399" t="s">
        <v>242</v>
      </c>
      <c r="P2399">
        <v>19805</v>
      </c>
      <c r="Q2399" t="s">
        <v>145</v>
      </c>
      <c r="R2399" t="s">
        <v>3410</v>
      </c>
      <c r="S2399" t="s">
        <v>31</v>
      </c>
      <c r="T2399" t="s">
        <v>35</v>
      </c>
      <c r="U2399" t="s">
        <v>3411</v>
      </c>
      <c r="V2399" s="3">
        <v>1268.82</v>
      </c>
      <c r="W2399">
        <v>9</v>
      </c>
      <c r="X2399" s="2">
        <v>0</v>
      </c>
      <c r="Y2399" s="13">
        <v>266.4522</v>
      </c>
      <c r="Z2399" s="2">
        <f>Y2399/V2399</f>
        <v>0.21000000000000002</v>
      </c>
    </row>
    <row r="2400" spans="1:26" x14ac:dyDescent="0.25">
      <c r="A2400">
        <v>4944</v>
      </c>
      <c r="B2400" t="s">
        <v>7617</v>
      </c>
      <c r="C2400" s="1">
        <v>43090</v>
      </c>
      <c r="D2400">
        <f>YEAR(C2400)</f>
        <v>2017</v>
      </c>
      <c r="E2400">
        <f>MONTH(C2400)</f>
        <v>12</v>
      </c>
      <c r="F2400" t="str">
        <f>TEXT(Table1[[#This Row],[Order Date]],"mmm")</f>
        <v>Dec</v>
      </c>
      <c r="G2400" t="str">
        <f>TEXT(Table1[[#This Row],[Order Date]],"ddd")</f>
        <v>Thu</v>
      </c>
      <c r="H2400" s="1">
        <v>43096</v>
      </c>
      <c r="I2400" t="s">
        <v>49</v>
      </c>
      <c r="J2400" t="s">
        <v>3559</v>
      </c>
      <c r="K2400" t="s">
        <v>3560</v>
      </c>
      <c r="L2400" t="s">
        <v>25</v>
      </c>
      <c r="M2400" t="s">
        <v>26</v>
      </c>
      <c r="N2400" t="s">
        <v>4165</v>
      </c>
      <c r="O2400" t="s">
        <v>251</v>
      </c>
      <c r="P2400">
        <v>47905</v>
      </c>
      <c r="Q2400" t="s">
        <v>104</v>
      </c>
      <c r="R2400" t="s">
        <v>1742</v>
      </c>
      <c r="S2400" t="s">
        <v>45</v>
      </c>
      <c r="T2400" t="s">
        <v>58</v>
      </c>
      <c r="U2400" t="s">
        <v>1743</v>
      </c>
      <c r="V2400" s="3">
        <v>375.34</v>
      </c>
      <c r="W2400">
        <v>1</v>
      </c>
      <c r="X2400" s="2">
        <v>0</v>
      </c>
      <c r="Y2400" s="13">
        <v>18.766999999999999</v>
      </c>
      <c r="Z2400" s="2">
        <f>Y2400/V2400</f>
        <v>0.05</v>
      </c>
    </row>
    <row r="2401" spans="1:26" x14ac:dyDescent="0.25">
      <c r="A2401">
        <v>4945</v>
      </c>
      <c r="B2401" t="s">
        <v>7618</v>
      </c>
      <c r="C2401" s="1">
        <v>42618</v>
      </c>
      <c r="D2401">
        <f>YEAR(C2401)</f>
        <v>2016</v>
      </c>
      <c r="E2401">
        <f>MONTH(C2401)</f>
        <v>9</v>
      </c>
      <c r="F2401" t="str">
        <f>TEXT(Table1[[#This Row],[Order Date]],"mmm")</f>
        <v>Sep</v>
      </c>
      <c r="G2401" t="str">
        <f>TEXT(Table1[[#This Row],[Order Date]],"ddd")</f>
        <v>Mon</v>
      </c>
      <c r="H2401" s="1">
        <v>42619</v>
      </c>
      <c r="I2401" t="s">
        <v>185</v>
      </c>
      <c r="J2401" t="s">
        <v>823</v>
      </c>
      <c r="K2401" t="s">
        <v>824</v>
      </c>
      <c r="L2401" t="s">
        <v>25</v>
      </c>
      <c r="M2401" t="s">
        <v>26</v>
      </c>
      <c r="N2401" t="s">
        <v>5815</v>
      </c>
      <c r="O2401" t="s">
        <v>42</v>
      </c>
      <c r="P2401">
        <v>90278</v>
      </c>
      <c r="Q2401" t="s">
        <v>43</v>
      </c>
      <c r="R2401" t="s">
        <v>7489</v>
      </c>
      <c r="S2401" t="s">
        <v>45</v>
      </c>
      <c r="T2401" t="s">
        <v>89</v>
      </c>
      <c r="U2401" t="s">
        <v>7490</v>
      </c>
      <c r="V2401" s="3">
        <v>96.08</v>
      </c>
      <c r="W2401">
        <v>2</v>
      </c>
      <c r="X2401" s="2">
        <v>0</v>
      </c>
      <c r="Y2401" s="13">
        <v>46.118400000000001</v>
      </c>
      <c r="Z2401" s="2">
        <f>Y2401/V2401</f>
        <v>0.48000000000000004</v>
      </c>
    </row>
    <row r="2402" spans="1:26" x14ac:dyDescent="0.25">
      <c r="A2402">
        <v>4948</v>
      </c>
      <c r="B2402" t="s">
        <v>7619</v>
      </c>
      <c r="C2402" s="1">
        <v>41916</v>
      </c>
      <c r="D2402">
        <f>YEAR(C2402)</f>
        <v>2014</v>
      </c>
      <c r="E2402">
        <f>MONTH(C2402)</f>
        <v>10</v>
      </c>
      <c r="F2402" t="str">
        <f>TEXT(Table1[[#This Row],[Order Date]],"mmm")</f>
        <v>Oct</v>
      </c>
      <c r="G2402" t="str">
        <f>TEXT(Table1[[#This Row],[Order Date]],"ddd")</f>
        <v>Sat</v>
      </c>
      <c r="H2402" s="1">
        <v>41921</v>
      </c>
      <c r="I2402" t="s">
        <v>49</v>
      </c>
      <c r="J2402" t="s">
        <v>4708</v>
      </c>
      <c r="K2402" t="s">
        <v>4709</v>
      </c>
      <c r="L2402" t="s">
        <v>25</v>
      </c>
      <c r="M2402" t="s">
        <v>26</v>
      </c>
      <c r="N2402" t="s">
        <v>94</v>
      </c>
      <c r="O2402" t="s">
        <v>95</v>
      </c>
      <c r="P2402">
        <v>98115</v>
      </c>
      <c r="Q2402" t="s">
        <v>43</v>
      </c>
      <c r="R2402" t="s">
        <v>642</v>
      </c>
      <c r="S2402" t="s">
        <v>45</v>
      </c>
      <c r="T2402" t="s">
        <v>46</v>
      </c>
      <c r="U2402" t="s">
        <v>643</v>
      </c>
      <c r="V2402" s="3">
        <v>29.24</v>
      </c>
      <c r="W2402">
        <v>4</v>
      </c>
      <c r="X2402" s="2">
        <v>0</v>
      </c>
      <c r="Y2402" s="13">
        <v>13.742800000000001</v>
      </c>
      <c r="Z2402" s="2">
        <f>Y2402/V2402</f>
        <v>0.47000000000000003</v>
      </c>
    </row>
    <row r="2403" spans="1:26" x14ac:dyDescent="0.25">
      <c r="A2403">
        <v>4949</v>
      </c>
      <c r="B2403" t="s">
        <v>7620</v>
      </c>
      <c r="C2403" s="1">
        <v>43066</v>
      </c>
      <c r="D2403">
        <f>YEAR(C2403)</f>
        <v>2017</v>
      </c>
      <c r="E2403">
        <f>MONTH(C2403)</f>
        <v>11</v>
      </c>
      <c r="F2403" t="str">
        <f>TEXT(Table1[[#This Row],[Order Date]],"mmm")</f>
        <v>Nov</v>
      </c>
      <c r="G2403" t="str">
        <f>TEXT(Table1[[#This Row],[Order Date]],"ddd")</f>
        <v>Mon</v>
      </c>
      <c r="H2403" s="1">
        <v>43071</v>
      </c>
      <c r="I2403" t="s">
        <v>49</v>
      </c>
      <c r="J2403" t="s">
        <v>1841</v>
      </c>
      <c r="K2403" t="s">
        <v>1842</v>
      </c>
      <c r="L2403" t="s">
        <v>25</v>
      </c>
      <c r="M2403" t="s">
        <v>26</v>
      </c>
      <c r="N2403" t="s">
        <v>41</v>
      </c>
      <c r="O2403" t="s">
        <v>42</v>
      </c>
      <c r="P2403">
        <v>90045</v>
      </c>
      <c r="Q2403" t="s">
        <v>43</v>
      </c>
      <c r="R2403" t="s">
        <v>2065</v>
      </c>
      <c r="S2403" t="s">
        <v>45</v>
      </c>
      <c r="T2403" t="s">
        <v>74</v>
      </c>
      <c r="U2403" t="s">
        <v>2066</v>
      </c>
      <c r="V2403" s="3">
        <v>117.488</v>
      </c>
      <c r="W2403">
        <v>7</v>
      </c>
      <c r="X2403" s="2">
        <v>0.2</v>
      </c>
      <c r="Y2403" s="13">
        <v>41.120800000000003</v>
      </c>
      <c r="Z2403" s="2">
        <f>Y2403/V2403</f>
        <v>0.35000000000000003</v>
      </c>
    </row>
    <row r="2404" spans="1:26" x14ac:dyDescent="0.25">
      <c r="A2404">
        <v>4951</v>
      </c>
      <c r="B2404" t="s">
        <v>7621</v>
      </c>
      <c r="C2404" s="1">
        <v>42671</v>
      </c>
      <c r="D2404">
        <f>YEAR(C2404)</f>
        <v>2016</v>
      </c>
      <c r="E2404">
        <f>MONTH(C2404)</f>
        <v>10</v>
      </c>
      <c r="F2404" t="str">
        <f>TEXT(Table1[[#This Row],[Order Date]],"mmm")</f>
        <v>Oct</v>
      </c>
      <c r="G2404" t="str">
        <f>TEXT(Table1[[#This Row],[Order Date]],"ddd")</f>
        <v>Fri</v>
      </c>
      <c r="H2404" s="1">
        <v>42675</v>
      </c>
      <c r="I2404" t="s">
        <v>22</v>
      </c>
      <c r="J2404" t="s">
        <v>5820</v>
      </c>
      <c r="K2404" t="s">
        <v>5821</v>
      </c>
      <c r="L2404" t="s">
        <v>25</v>
      </c>
      <c r="M2404" t="s">
        <v>26</v>
      </c>
      <c r="N2404" t="s">
        <v>263</v>
      </c>
      <c r="O2404" t="s">
        <v>264</v>
      </c>
      <c r="P2404">
        <v>10009</v>
      </c>
      <c r="Q2404" t="s">
        <v>145</v>
      </c>
      <c r="R2404" t="s">
        <v>672</v>
      </c>
      <c r="S2404" t="s">
        <v>45</v>
      </c>
      <c r="T2404" t="s">
        <v>67</v>
      </c>
      <c r="U2404" t="s">
        <v>673</v>
      </c>
      <c r="V2404" s="3">
        <v>12.42</v>
      </c>
      <c r="W2404">
        <v>3</v>
      </c>
      <c r="X2404" s="2">
        <v>0</v>
      </c>
      <c r="Y2404" s="13">
        <v>5.2164000000000001</v>
      </c>
      <c r="Z2404" s="2">
        <f>Y2404/V2404</f>
        <v>0.42000000000000004</v>
      </c>
    </row>
    <row r="2405" spans="1:26" x14ac:dyDescent="0.25">
      <c r="A2405">
        <v>4952</v>
      </c>
      <c r="B2405" t="s">
        <v>7622</v>
      </c>
      <c r="C2405" s="1">
        <v>42164</v>
      </c>
      <c r="D2405">
        <f>YEAR(C2405)</f>
        <v>2015</v>
      </c>
      <c r="E2405">
        <f>MONTH(C2405)</f>
        <v>6</v>
      </c>
      <c r="F2405" t="str">
        <f>TEXT(Table1[[#This Row],[Order Date]],"mmm")</f>
        <v>Jun</v>
      </c>
      <c r="G2405" t="str">
        <f>TEXT(Table1[[#This Row],[Order Date]],"ddd")</f>
        <v>Tue</v>
      </c>
      <c r="H2405" s="1">
        <v>42168</v>
      </c>
      <c r="I2405" t="s">
        <v>49</v>
      </c>
      <c r="J2405" t="s">
        <v>6747</v>
      </c>
      <c r="K2405" t="s">
        <v>6748</v>
      </c>
      <c r="L2405" t="s">
        <v>25</v>
      </c>
      <c r="M2405" t="s">
        <v>26</v>
      </c>
      <c r="N2405" t="s">
        <v>3279</v>
      </c>
      <c r="O2405" t="s">
        <v>235</v>
      </c>
      <c r="P2405">
        <v>48073</v>
      </c>
      <c r="Q2405" t="s">
        <v>104</v>
      </c>
      <c r="R2405" t="s">
        <v>397</v>
      </c>
      <c r="S2405" t="s">
        <v>45</v>
      </c>
      <c r="T2405" t="s">
        <v>89</v>
      </c>
      <c r="U2405" t="s">
        <v>398</v>
      </c>
      <c r="V2405" s="3">
        <v>12.96</v>
      </c>
      <c r="W2405">
        <v>2</v>
      </c>
      <c r="X2405" s="2">
        <v>0</v>
      </c>
      <c r="Y2405" s="13">
        <v>6.2207999999999997</v>
      </c>
      <c r="Z2405" s="2">
        <f>Y2405/V2405</f>
        <v>0.47999999999999993</v>
      </c>
    </row>
    <row r="2406" spans="1:26" x14ac:dyDescent="0.25">
      <c r="A2406">
        <v>4953</v>
      </c>
      <c r="B2406" t="s">
        <v>7623</v>
      </c>
      <c r="C2406" s="1">
        <v>43077</v>
      </c>
      <c r="D2406">
        <f>YEAR(C2406)</f>
        <v>2017</v>
      </c>
      <c r="E2406">
        <f>MONTH(C2406)</f>
        <v>12</v>
      </c>
      <c r="F2406" t="str">
        <f>TEXT(Table1[[#This Row],[Order Date]],"mmm")</f>
        <v>Dec</v>
      </c>
      <c r="G2406" t="str">
        <f>TEXT(Table1[[#This Row],[Order Date]],"ddd")</f>
        <v>Fri</v>
      </c>
      <c r="H2406" s="1">
        <v>43081</v>
      </c>
      <c r="I2406" t="s">
        <v>22</v>
      </c>
      <c r="J2406" t="s">
        <v>1098</v>
      </c>
      <c r="K2406" t="s">
        <v>1099</v>
      </c>
      <c r="L2406" t="s">
        <v>40</v>
      </c>
      <c r="M2406" t="s">
        <v>26</v>
      </c>
      <c r="N2406" t="s">
        <v>126</v>
      </c>
      <c r="O2406" t="s">
        <v>42</v>
      </c>
      <c r="P2406">
        <v>94109</v>
      </c>
      <c r="Q2406" t="s">
        <v>43</v>
      </c>
      <c r="R2406" t="s">
        <v>7624</v>
      </c>
      <c r="S2406" t="s">
        <v>45</v>
      </c>
      <c r="T2406" t="s">
        <v>77</v>
      </c>
      <c r="U2406" t="s">
        <v>7625</v>
      </c>
      <c r="V2406" s="3">
        <v>69.48</v>
      </c>
      <c r="W2406">
        <v>1</v>
      </c>
      <c r="X2406" s="2">
        <v>0</v>
      </c>
      <c r="Y2406" s="13">
        <v>20.844000000000001</v>
      </c>
      <c r="Z2406" s="2">
        <f>Y2406/V2406</f>
        <v>0.3</v>
      </c>
    </row>
    <row r="2407" spans="1:26" x14ac:dyDescent="0.25">
      <c r="A2407">
        <v>4954</v>
      </c>
      <c r="B2407" t="s">
        <v>7626</v>
      </c>
      <c r="C2407" s="1">
        <v>42079</v>
      </c>
      <c r="D2407">
        <f>YEAR(C2407)</f>
        <v>2015</v>
      </c>
      <c r="E2407">
        <f>MONTH(C2407)</f>
        <v>3</v>
      </c>
      <c r="F2407" t="str">
        <f>TEXT(Table1[[#This Row],[Order Date]],"mmm")</f>
        <v>Mar</v>
      </c>
      <c r="G2407" t="str">
        <f>TEXT(Table1[[#This Row],[Order Date]],"ddd")</f>
        <v>Mon</v>
      </c>
      <c r="H2407" s="1">
        <v>42083</v>
      </c>
      <c r="I2407" t="s">
        <v>49</v>
      </c>
      <c r="J2407" t="s">
        <v>835</v>
      </c>
      <c r="K2407" t="s">
        <v>836</v>
      </c>
      <c r="L2407" t="s">
        <v>40</v>
      </c>
      <c r="M2407" t="s">
        <v>26</v>
      </c>
      <c r="N2407" t="s">
        <v>263</v>
      </c>
      <c r="O2407" t="s">
        <v>264</v>
      </c>
      <c r="P2407">
        <v>10009</v>
      </c>
      <c r="Q2407" t="s">
        <v>145</v>
      </c>
      <c r="R2407" t="s">
        <v>5172</v>
      </c>
      <c r="S2407" t="s">
        <v>70</v>
      </c>
      <c r="T2407" t="s">
        <v>71</v>
      </c>
      <c r="U2407" t="s">
        <v>5173</v>
      </c>
      <c r="V2407" s="3">
        <v>85.9</v>
      </c>
      <c r="W2407">
        <v>2</v>
      </c>
      <c r="X2407" s="2">
        <v>0</v>
      </c>
      <c r="Y2407" s="13">
        <v>2.577</v>
      </c>
      <c r="Z2407" s="2">
        <f>Y2407/V2407</f>
        <v>0.03</v>
      </c>
    </row>
    <row r="2408" spans="1:26" x14ac:dyDescent="0.25">
      <c r="A2408">
        <v>4955</v>
      </c>
      <c r="B2408" t="s">
        <v>7627</v>
      </c>
      <c r="C2408" s="1">
        <v>41799</v>
      </c>
      <c r="D2408">
        <f>YEAR(C2408)</f>
        <v>2014</v>
      </c>
      <c r="E2408">
        <f>MONTH(C2408)</f>
        <v>6</v>
      </c>
      <c r="F2408" t="str">
        <f>TEXT(Table1[[#This Row],[Order Date]],"mmm")</f>
        <v>Jun</v>
      </c>
      <c r="G2408" t="str">
        <f>TEXT(Table1[[#This Row],[Order Date]],"ddd")</f>
        <v>Mon</v>
      </c>
      <c r="H2408" s="1">
        <v>41803</v>
      </c>
      <c r="I2408" t="s">
        <v>22</v>
      </c>
      <c r="J2408" t="s">
        <v>1131</v>
      </c>
      <c r="K2408" t="s">
        <v>1132</v>
      </c>
      <c r="L2408" t="s">
        <v>40</v>
      </c>
      <c r="M2408" t="s">
        <v>26</v>
      </c>
      <c r="N2408" t="s">
        <v>3944</v>
      </c>
      <c r="O2408" t="s">
        <v>1379</v>
      </c>
      <c r="P2408">
        <v>89031</v>
      </c>
      <c r="Q2408" t="s">
        <v>43</v>
      </c>
      <c r="R2408" t="s">
        <v>2595</v>
      </c>
      <c r="S2408" t="s">
        <v>45</v>
      </c>
      <c r="T2408" t="s">
        <v>67</v>
      </c>
      <c r="U2408" t="s">
        <v>2596</v>
      </c>
      <c r="V2408" s="3">
        <v>18.059999999999999</v>
      </c>
      <c r="W2408">
        <v>7</v>
      </c>
      <c r="X2408" s="2">
        <v>0</v>
      </c>
      <c r="Y2408" s="13">
        <v>4.6955999999999998</v>
      </c>
      <c r="Z2408" s="2">
        <f>Y2408/V2408</f>
        <v>0.26</v>
      </c>
    </row>
    <row r="2409" spans="1:26" x14ac:dyDescent="0.25">
      <c r="A2409">
        <v>4958</v>
      </c>
      <c r="B2409" t="s">
        <v>7628</v>
      </c>
      <c r="C2409" s="1">
        <v>42083</v>
      </c>
      <c r="D2409">
        <f>YEAR(C2409)</f>
        <v>2015</v>
      </c>
      <c r="E2409">
        <f>MONTH(C2409)</f>
        <v>3</v>
      </c>
      <c r="F2409" t="str">
        <f>TEXT(Table1[[#This Row],[Order Date]],"mmm")</f>
        <v>Mar</v>
      </c>
      <c r="G2409" t="str">
        <f>TEXT(Table1[[#This Row],[Order Date]],"ddd")</f>
        <v>Fri</v>
      </c>
      <c r="H2409" s="1">
        <v>42089</v>
      </c>
      <c r="I2409" t="s">
        <v>49</v>
      </c>
      <c r="J2409" t="s">
        <v>2448</v>
      </c>
      <c r="K2409" t="s">
        <v>2449</v>
      </c>
      <c r="L2409" t="s">
        <v>25</v>
      </c>
      <c r="M2409" t="s">
        <v>26</v>
      </c>
      <c r="N2409" t="s">
        <v>4111</v>
      </c>
      <c r="O2409" t="s">
        <v>103</v>
      </c>
      <c r="P2409">
        <v>75007</v>
      </c>
      <c r="Q2409" t="s">
        <v>104</v>
      </c>
      <c r="R2409" t="s">
        <v>5528</v>
      </c>
      <c r="S2409" t="s">
        <v>45</v>
      </c>
      <c r="T2409" t="s">
        <v>74</v>
      </c>
      <c r="U2409" t="s">
        <v>5529</v>
      </c>
      <c r="V2409" s="3">
        <v>2.512</v>
      </c>
      <c r="W2409">
        <v>2</v>
      </c>
      <c r="X2409" s="2">
        <v>0.8</v>
      </c>
      <c r="Y2409" s="13">
        <v>-4.3959999999999999</v>
      </c>
      <c r="Z2409" s="2">
        <f>Y2409/V2409</f>
        <v>-1.75</v>
      </c>
    </row>
    <row r="2410" spans="1:26" x14ac:dyDescent="0.25">
      <c r="A2410">
        <v>4960</v>
      </c>
      <c r="B2410" t="s">
        <v>7629</v>
      </c>
      <c r="C2410" s="1">
        <v>42692</v>
      </c>
      <c r="D2410">
        <f>YEAR(C2410)</f>
        <v>2016</v>
      </c>
      <c r="E2410">
        <f>MONTH(C2410)</f>
        <v>11</v>
      </c>
      <c r="F2410" t="str">
        <f>TEXT(Table1[[#This Row],[Order Date]],"mmm")</f>
        <v>Nov</v>
      </c>
      <c r="G2410" t="str">
        <f>TEXT(Table1[[#This Row],[Order Date]],"ddd")</f>
        <v>Fri</v>
      </c>
      <c r="H2410" s="1">
        <v>42696</v>
      </c>
      <c r="I2410" t="s">
        <v>49</v>
      </c>
      <c r="J2410" t="s">
        <v>3518</v>
      </c>
      <c r="K2410" t="s">
        <v>3519</v>
      </c>
      <c r="L2410" t="s">
        <v>101</v>
      </c>
      <c r="M2410" t="s">
        <v>26</v>
      </c>
      <c r="N2410" t="s">
        <v>41</v>
      </c>
      <c r="O2410" t="s">
        <v>42</v>
      </c>
      <c r="P2410">
        <v>90008</v>
      </c>
      <c r="Q2410" t="s">
        <v>43</v>
      </c>
      <c r="R2410" t="s">
        <v>4198</v>
      </c>
      <c r="S2410" t="s">
        <v>70</v>
      </c>
      <c r="T2410" t="s">
        <v>71</v>
      </c>
      <c r="U2410" t="s">
        <v>4199</v>
      </c>
      <c r="V2410" s="3">
        <v>61.192</v>
      </c>
      <c r="W2410">
        <v>1</v>
      </c>
      <c r="X2410" s="2">
        <v>0.2</v>
      </c>
      <c r="Y2410" s="13">
        <v>6.1192000000000002</v>
      </c>
      <c r="Z2410" s="2">
        <f>Y2410/V2410</f>
        <v>0.1</v>
      </c>
    </row>
    <row r="2411" spans="1:26" x14ac:dyDescent="0.25">
      <c r="A2411">
        <v>4962</v>
      </c>
      <c r="B2411" t="s">
        <v>7630</v>
      </c>
      <c r="C2411" s="1">
        <v>41705</v>
      </c>
      <c r="D2411">
        <f>YEAR(C2411)</f>
        <v>2014</v>
      </c>
      <c r="E2411">
        <f>MONTH(C2411)</f>
        <v>3</v>
      </c>
      <c r="F2411" t="str">
        <f>TEXT(Table1[[#This Row],[Order Date]],"mmm")</f>
        <v>Mar</v>
      </c>
      <c r="G2411" t="str">
        <f>TEXT(Table1[[#This Row],[Order Date]],"ddd")</f>
        <v>Fri</v>
      </c>
      <c r="H2411" s="1">
        <v>41706</v>
      </c>
      <c r="I2411" t="s">
        <v>185</v>
      </c>
      <c r="J2411" t="s">
        <v>7631</v>
      </c>
      <c r="K2411" t="s">
        <v>7632</v>
      </c>
      <c r="L2411" t="s">
        <v>25</v>
      </c>
      <c r="M2411" t="s">
        <v>26</v>
      </c>
      <c r="N2411" t="s">
        <v>94</v>
      </c>
      <c r="O2411" t="s">
        <v>95</v>
      </c>
      <c r="P2411">
        <v>98103</v>
      </c>
      <c r="Q2411" t="s">
        <v>43</v>
      </c>
      <c r="R2411" t="s">
        <v>885</v>
      </c>
      <c r="S2411" t="s">
        <v>31</v>
      </c>
      <c r="T2411" t="s">
        <v>35</v>
      </c>
      <c r="U2411" t="s">
        <v>886</v>
      </c>
      <c r="V2411" s="3">
        <v>48.712000000000003</v>
      </c>
      <c r="W2411">
        <v>1</v>
      </c>
      <c r="X2411" s="2">
        <v>0.2</v>
      </c>
      <c r="Y2411" s="13">
        <v>5.4801000000000002</v>
      </c>
      <c r="Z2411" s="2">
        <f>Y2411/V2411</f>
        <v>0.1125</v>
      </c>
    </row>
    <row r="2412" spans="1:26" x14ac:dyDescent="0.25">
      <c r="A2412">
        <v>4965</v>
      </c>
      <c r="B2412" t="s">
        <v>7633</v>
      </c>
      <c r="C2412" s="1">
        <v>42505</v>
      </c>
      <c r="D2412">
        <f>YEAR(C2412)</f>
        <v>2016</v>
      </c>
      <c r="E2412">
        <f>MONTH(C2412)</f>
        <v>5</v>
      </c>
      <c r="F2412" t="str">
        <f>TEXT(Table1[[#This Row],[Order Date]],"mmm")</f>
        <v>May</v>
      </c>
      <c r="G2412" t="str">
        <f>TEXT(Table1[[#This Row],[Order Date]],"ddd")</f>
        <v>Sun</v>
      </c>
      <c r="H2412" s="1">
        <v>42509</v>
      </c>
      <c r="I2412" t="s">
        <v>22</v>
      </c>
      <c r="J2412" t="s">
        <v>248</v>
      </c>
      <c r="K2412" t="s">
        <v>249</v>
      </c>
      <c r="L2412" t="s">
        <v>25</v>
      </c>
      <c r="M2412" t="s">
        <v>26</v>
      </c>
      <c r="N2412" t="s">
        <v>52</v>
      </c>
      <c r="O2412" t="s">
        <v>53</v>
      </c>
      <c r="P2412">
        <v>33311</v>
      </c>
      <c r="Q2412" t="s">
        <v>29</v>
      </c>
      <c r="R2412" t="s">
        <v>2407</v>
      </c>
      <c r="S2412" t="s">
        <v>45</v>
      </c>
      <c r="T2412" t="s">
        <v>74</v>
      </c>
      <c r="U2412" t="s">
        <v>2408</v>
      </c>
      <c r="V2412" s="3">
        <v>7.7640000000000002</v>
      </c>
      <c r="W2412">
        <v>4</v>
      </c>
      <c r="X2412" s="2">
        <v>0.7</v>
      </c>
      <c r="Y2412" s="13">
        <v>-5.1760000000000002</v>
      </c>
      <c r="Z2412" s="2">
        <f>Y2412/V2412</f>
        <v>-0.66666666666666663</v>
      </c>
    </row>
    <row r="2413" spans="1:26" x14ac:dyDescent="0.25">
      <c r="A2413">
        <v>4966</v>
      </c>
      <c r="B2413" t="s">
        <v>7634</v>
      </c>
      <c r="C2413" s="1">
        <v>42149</v>
      </c>
      <c r="D2413">
        <f>YEAR(C2413)</f>
        <v>2015</v>
      </c>
      <c r="E2413">
        <f>MONTH(C2413)</f>
        <v>5</v>
      </c>
      <c r="F2413" t="str">
        <f>TEXT(Table1[[#This Row],[Order Date]],"mmm")</f>
        <v>May</v>
      </c>
      <c r="G2413" t="str">
        <f>TEXT(Table1[[#This Row],[Order Date]],"ddd")</f>
        <v>Mon</v>
      </c>
      <c r="H2413" s="1">
        <v>42152</v>
      </c>
      <c r="I2413" t="s">
        <v>22</v>
      </c>
      <c r="J2413" t="s">
        <v>3128</v>
      </c>
      <c r="K2413" t="s">
        <v>3129</v>
      </c>
      <c r="L2413" t="s">
        <v>40</v>
      </c>
      <c r="M2413" t="s">
        <v>26</v>
      </c>
      <c r="N2413" t="s">
        <v>375</v>
      </c>
      <c r="O2413" t="s">
        <v>328</v>
      </c>
      <c r="P2413">
        <v>38401</v>
      </c>
      <c r="Q2413" t="s">
        <v>29</v>
      </c>
      <c r="R2413" t="s">
        <v>5102</v>
      </c>
      <c r="S2413" t="s">
        <v>70</v>
      </c>
      <c r="T2413" t="s">
        <v>71</v>
      </c>
      <c r="U2413" t="s">
        <v>5103</v>
      </c>
      <c r="V2413" s="3">
        <v>467.04</v>
      </c>
      <c r="W2413">
        <v>4</v>
      </c>
      <c r="X2413" s="2">
        <v>0.2</v>
      </c>
      <c r="Y2413" s="13">
        <v>58.38</v>
      </c>
      <c r="Z2413" s="2">
        <f>Y2413/V2413</f>
        <v>0.125</v>
      </c>
    </row>
    <row r="2414" spans="1:26" x14ac:dyDescent="0.25">
      <c r="A2414">
        <v>4967</v>
      </c>
      <c r="B2414" t="s">
        <v>7635</v>
      </c>
      <c r="C2414" s="1">
        <v>42218</v>
      </c>
      <c r="D2414">
        <f>YEAR(C2414)</f>
        <v>2015</v>
      </c>
      <c r="E2414">
        <f>MONTH(C2414)</f>
        <v>8</v>
      </c>
      <c r="F2414" t="str">
        <f>TEXT(Table1[[#This Row],[Order Date]],"mmm")</f>
        <v>Aug</v>
      </c>
      <c r="G2414" t="str">
        <f>TEXT(Table1[[#This Row],[Order Date]],"ddd")</f>
        <v>Sun</v>
      </c>
      <c r="H2414" s="1">
        <v>42221</v>
      </c>
      <c r="I2414" t="s">
        <v>22</v>
      </c>
      <c r="J2414" t="s">
        <v>4414</v>
      </c>
      <c r="K2414" t="s">
        <v>4415</v>
      </c>
      <c r="L2414" t="s">
        <v>101</v>
      </c>
      <c r="M2414" t="s">
        <v>26</v>
      </c>
      <c r="N2414" t="s">
        <v>3492</v>
      </c>
      <c r="O2414" t="s">
        <v>1386</v>
      </c>
      <c r="P2414">
        <v>2908</v>
      </c>
      <c r="Q2414" t="s">
        <v>145</v>
      </c>
      <c r="R2414" t="s">
        <v>5172</v>
      </c>
      <c r="S2414" t="s">
        <v>70</v>
      </c>
      <c r="T2414" t="s">
        <v>71</v>
      </c>
      <c r="U2414" t="s">
        <v>5173</v>
      </c>
      <c r="V2414" s="3">
        <v>128.85</v>
      </c>
      <c r="W2414">
        <v>3</v>
      </c>
      <c r="X2414" s="2">
        <v>0</v>
      </c>
      <c r="Y2414" s="13">
        <v>3.8654999999999999</v>
      </c>
      <c r="Z2414" s="2">
        <f>Y2414/V2414</f>
        <v>3.0000000000000002E-2</v>
      </c>
    </row>
    <row r="2415" spans="1:26" x14ac:dyDescent="0.25">
      <c r="A2415">
        <v>4971</v>
      </c>
      <c r="B2415" t="s">
        <v>7636</v>
      </c>
      <c r="C2415" s="1">
        <v>42680</v>
      </c>
      <c r="D2415">
        <f>YEAR(C2415)</f>
        <v>2016</v>
      </c>
      <c r="E2415">
        <f>MONTH(C2415)</f>
        <v>11</v>
      </c>
      <c r="F2415" t="str">
        <f>TEXT(Table1[[#This Row],[Order Date]],"mmm")</f>
        <v>Nov</v>
      </c>
      <c r="G2415" t="str">
        <f>TEXT(Table1[[#This Row],[Order Date]],"ddd")</f>
        <v>Sun</v>
      </c>
      <c r="H2415" s="1">
        <v>42683</v>
      </c>
      <c r="I2415" t="s">
        <v>185</v>
      </c>
      <c r="J2415" t="s">
        <v>1069</v>
      </c>
      <c r="K2415" t="s">
        <v>1070</v>
      </c>
      <c r="L2415" t="s">
        <v>40</v>
      </c>
      <c r="M2415" t="s">
        <v>26</v>
      </c>
      <c r="N2415" t="s">
        <v>1504</v>
      </c>
      <c r="O2415" t="s">
        <v>53</v>
      </c>
      <c r="P2415">
        <v>32216</v>
      </c>
      <c r="Q2415" t="s">
        <v>29</v>
      </c>
      <c r="R2415" t="s">
        <v>329</v>
      </c>
      <c r="S2415" t="s">
        <v>31</v>
      </c>
      <c r="T2415" t="s">
        <v>35</v>
      </c>
      <c r="U2415" t="s">
        <v>330</v>
      </c>
      <c r="V2415" s="3">
        <v>207.98400000000001</v>
      </c>
      <c r="W2415">
        <v>2</v>
      </c>
      <c r="X2415" s="2">
        <v>0.2</v>
      </c>
      <c r="Y2415" s="13">
        <v>-28.597799999999999</v>
      </c>
      <c r="Z2415" s="2">
        <f>Y2415/V2415</f>
        <v>-0.13749999999999998</v>
      </c>
    </row>
    <row r="2416" spans="1:26" x14ac:dyDescent="0.25">
      <c r="A2416">
        <v>4975</v>
      </c>
      <c r="B2416" t="s">
        <v>7637</v>
      </c>
      <c r="C2416" s="1">
        <v>42681</v>
      </c>
      <c r="D2416">
        <f>YEAR(C2416)</f>
        <v>2016</v>
      </c>
      <c r="E2416">
        <f>MONTH(C2416)</f>
        <v>11</v>
      </c>
      <c r="F2416" t="str">
        <f>TEXT(Table1[[#This Row],[Order Date]],"mmm")</f>
        <v>Nov</v>
      </c>
      <c r="G2416" t="str">
        <f>TEXT(Table1[[#This Row],[Order Date]],"ddd")</f>
        <v>Mon</v>
      </c>
      <c r="H2416" s="1">
        <v>42686</v>
      </c>
      <c r="I2416" t="s">
        <v>49</v>
      </c>
      <c r="J2416" t="s">
        <v>3148</v>
      </c>
      <c r="K2416" t="s">
        <v>3149</v>
      </c>
      <c r="L2416" t="s">
        <v>101</v>
      </c>
      <c r="M2416" t="s">
        <v>26</v>
      </c>
      <c r="N2416" t="s">
        <v>2306</v>
      </c>
      <c r="O2416" t="s">
        <v>42</v>
      </c>
      <c r="P2416">
        <v>92054</v>
      </c>
      <c r="Q2416" t="s">
        <v>43</v>
      </c>
      <c r="R2416" t="s">
        <v>5675</v>
      </c>
      <c r="S2416" t="s">
        <v>45</v>
      </c>
      <c r="T2416" t="s">
        <v>89</v>
      </c>
      <c r="U2416" t="s">
        <v>5676</v>
      </c>
      <c r="V2416" s="3">
        <v>12.9</v>
      </c>
      <c r="W2416">
        <v>2</v>
      </c>
      <c r="X2416" s="2">
        <v>0</v>
      </c>
      <c r="Y2416" s="13">
        <v>6.3209999999999997</v>
      </c>
      <c r="Z2416" s="2">
        <f>Y2416/V2416</f>
        <v>0.49</v>
      </c>
    </row>
    <row r="2417" spans="1:26" x14ac:dyDescent="0.25">
      <c r="A2417">
        <v>4976</v>
      </c>
      <c r="B2417" t="s">
        <v>7638</v>
      </c>
      <c r="C2417" s="1">
        <v>42265</v>
      </c>
      <c r="D2417">
        <f>YEAR(C2417)</f>
        <v>2015</v>
      </c>
      <c r="E2417">
        <f>MONTH(C2417)</f>
        <v>9</v>
      </c>
      <c r="F2417" t="str">
        <f>TEXT(Table1[[#This Row],[Order Date]],"mmm")</f>
        <v>Sep</v>
      </c>
      <c r="G2417" t="str">
        <f>TEXT(Table1[[#This Row],[Order Date]],"ddd")</f>
        <v>Fri</v>
      </c>
      <c r="H2417" s="1">
        <v>42270</v>
      </c>
      <c r="I2417" t="s">
        <v>22</v>
      </c>
      <c r="J2417" t="s">
        <v>2718</v>
      </c>
      <c r="K2417" t="s">
        <v>2719</v>
      </c>
      <c r="L2417" t="s">
        <v>40</v>
      </c>
      <c r="M2417" t="s">
        <v>26</v>
      </c>
      <c r="N2417" t="s">
        <v>1504</v>
      </c>
      <c r="O2417" t="s">
        <v>53</v>
      </c>
      <c r="P2417">
        <v>32216</v>
      </c>
      <c r="Q2417" t="s">
        <v>29</v>
      </c>
      <c r="R2417" t="s">
        <v>2958</v>
      </c>
      <c r="S2417" t="s">
        <v>70</v>
      </c>
      <c r="T2417" t="s">
        <v>158</v>
      </c>
      <c r="U2417" t="s">
        <v>2959</v>
      </c>
      <c r="V2417" s="3">
        <v>717.12</v>
      </c>
      <c r="W2417">
        <v>9</v>
      </c>
      <c r="X2417" s="2">
        <v>0.2</v>
      </c>
      <c r="Y2417" s="13">
        <v>152.38800000000001</v>
      </c>
      <c r="Z2417" s="2">
        <f>Y2417/V2417</f>
        <v>0.21249999999999999</v>
      </c>
    </row>
    <row r="2418" spans="1:26" x14ac:dyDescent="0.25">
      <c r="A2418">
        <v>4980</v>
      </c>
      <c r="B2418" t="s">
        <v>7639</v>
      </c>
      <c r="C2418" s="1">
        <v>42713</v>
      </c>
      <c r="D2418">
        <f>YEAR(C2418)</f>
        <v>2016</v>
      </c>
      <c r="E2418">
        <f>MONTH(C2418)</f>
        <v>12</v>
      </c>
      <c r="F2418" t="str">
        <f>TEXT(Table1[[#This Row],[Order Date]],"mmm")</f>
        <v>Dec</v>
      </c>
      <c r="G2418" t="str">
        <f>TEXT(Table1[[#This Row],[Order Date]],"ddd")</f>
        <v>Fri</v>
      </c>
      <c r="H2418" s="1">
        <v>42717</v>
      </c>
      <c r="I2418" t="s">
        <v>22</v>
      </c>
      <c r="J2418" t="s">
        <v>2757</v>
      </c>
      <c r="K2418" t="s">
        <v>2758</v>
      </c>
      <c r="L2418" t="s">
        <v>40</v>
      </c>
      <c r="M2418" t="s">
        <v>26</v>
      </c>
      <c r="N2418" t="s">
        <v>296</v>
      </c>
      <c r="O2418" t="s">
        <v>208</v>
      </c>
      <c r="P2418">
        <v>60610</v>
      </c>
      <c r="Q2418" t="s">
        <v>104</v>
      </c>
      <c r="R2418" t="s">
        <v>4937</v>
      </c>
      <c r="S2418" t="s">
        <v>45</v>
      </c>
      <c r="T2418" t="s">
        <v>572</v>
      </c>
      <c r="U2418" t="s">
        <v>4938</v>
      </c>
      <c r="V2418" s="3">
        <v>20.568000000000001</v>
      </c>
      <c r="W2418">
        <v>3</v>
      </c>
      <c r="X2418" s="2">
        <v>0.2</v>
      </c>
      <c r="Y2418" s="13">
        <v>1.5426</v>
      </c>
      <c r="Z2418" s="2">
        <f>Y2418/V2418</f>
        <v>7.4999999999999997E-2</v>
      </c>
    </row>
    <row r="2419" spans="1:26" x14ac:dyDescent="0.25">
      <c r="A2419">
        <v>4983</v>
      </c>
      <c r="B2419" t="s">
        <v>7640</v>
      </c>
      <c r="C2419" s="1">
        <v>41959</v>
      </c>
      <c r="D2419">
        <f>YEAR(C2419)</f>
        <v>2014</v>
      </c>
      <c r="E2419">
        <f>MONTH(C2419)</f>
        <v>11</v>
      </c>
      <c r="F2419" t="str">
        <f>TEXT(Table1[[#This Row],[Order Date]],"mmm")</f>
        <v>Nov</v>
      </c>
      <c r="G2419" t="str">
        <f>TEXT(Table1[[#This Row],[Order Date]],"ddd")</f>
        <v>Sun</v>
      </c>
      <c r="H2419" s="1">
        <v>41965</v>
      </c>
      <c r="I2419" t="s">
        <v>49</v>
      </c>
      <c r="J2419" t="s">
        <v>2772</v>
      </c>
      <c r="K2419" t="s">
        <v>2773</v>
      </c>
      <c r="L2419" t="s">
        <v>40</v>
      </c>
      <c r="M2419" t="s">
        <v>26</v>
      </c>
      <c r="N2419" t="s">
        <v>1439</v>
      </c>
      <c r="O2419" t="s">
        <v>42</v>
      </c>
      <c r="P2419">
        <v>92646</v>
      </c>
      <c r="Q2419" t="s">
        <v>43</v>
      </c>
      <c r="R2419" t="s">
        <v>2724</v>
      </c>
      <c r="S2419" t="s">
        <v>45</v>
      </c>
      <c r="T2419" t="s">
        <v>46</v>
      </c>
      <c r="U2419" t="s">
        <v>2725</v>
      </c>
      <c r="V2419" s="3">
        <v>5.22</v>
      </c>
      <c r="W2419">
        <v>2</v>
      </c>
      <c r="X2419" s="2">
        <v>0</v>
      </c>
      <c r="Y2419" s="13">
        <v>2.4011999999999998</v>
      </c>
      <c r="Z2419" s="2">
        <f>Y2419/V2419</f>
        <v>0.45999999999999996</v>
      </c>
    </row>
    <row r="2420" spans="1:26" x14ac:dyDescent="0.25">
      <c r="A2420">
        <v>4984</v>
      </c>
      <c r="B2420" t="s">
        <v>7641</v>
      </c>
      <c r="C2420" s="1">
        <v>42680</v>
      </c>
      <c r="D2420">
        <f>YEAR(C2420)</f>
        <v>2016</v>
      </c>
      <c r="E2420">
        <f>MONTH(C2420)</f>
        <v>11</v>
      </c>
      <c r="F2420" t="str">
        <f>TEXT(Table1[[#This Row],[Order Date]],"mmm")</f>
        <v>Nov</v>
      </c>
      <c r="G2420" t="str">
        <f>TEXT(Table1[[#This Row],[Order Date]],"ddd")</f>
        <v>Sun</v>
      </c>
      <c r="H2420" s="1">
        <v>42684</v>
      </c>
      <c r="I2420" t="s">
        <v>22</v>
      </c>
      <c r="J2420" t="s">
        <v>92</v>
      </c>
      <c r="K2420" t="s">
        <v>93</v>
      </c>
      <c r="L2420" t="s">
        <v>25</v>
      </c>
      <c r="M2420" t="s">
        <v>26</v>
      </c>
      <c r="N2420" t="s">
        <v>941</v>
      </c>
      <c r="O2420" t="s">
        <v>42</v>
      </c>
      <c r="P2420">
        <v>92105</v>
      </c>
      <c r="Q2420" t="s">
        <v>43</v>
      </c>
      <c r="R2420" t="s">
        <v>390</v>
      </c>
      <c r="S2420" t="s">
        <v>45</v>
      </c>
      <c r="T2420" t="s">
        <v>58</v>
      </c>
      <c r="U2420" t="s">
        <v>391</v>
      </c>
      <c r="V2420" s="3">
        <v>84.84</v>
      </c>
      <c r="W2420">
        <v>3</v>
      </c>
      <c r="X2420" s="2">
        <v>0</v>
      </c>
      <c r="Y2420" s="13">
        <v>22.9068</v>
      </c>
      <c r="Z2420" s="2">
        <f>Y2420/V2420</f>
        <v>0.27</v>
      </c>
    </row>
    <row r="2421" spans="1:26" x14ac:dyDescent="0.25">
      <c r="A2421">
        <v>4985</v>
      </c>
      <c r="B2421" t="s">
        <v>7642</v>
      </c>
      <c r="C2421" s="1">
        <v>42253</v>
      </c>
      <c r="D2421">
        <f>YEAR(C2421)</f>
        <v>2015</v>
      </c>
      <c r="E2421">
        <f>MONTH(C2421)</f>
        <v>9</v>
      </c>
      <c r="F2421" t="str">
        <f>TEXT(Table1[[#This Row],[Order Date]],"mmm")</f>
        <v>Sep</v>
      </c>
      <c r="G2421" t="str">
        <f>TEXT(Table1[[#This Row],[Order Date]],"ddd")</f>
        <v>Sun</v>
      </c>
      <c r="H2421" s="1">
        <v>42257</v>
      </c>
      <c r="I2421" t="s">
        <v>49</v>
      </c>
      <c r="J2421" t="s">
        <v>2586</v>
      </c>
      <c r="K2421" t="s">
        <v>2587</v>
      </c>
      <c r="L2421" t="s">
        <v>40</v>
      </c>
      <c r="M2421" t="s">
        <v>26</v>
      </c>
      <c r="N2421" t="s">
        <v>5519</v>
      </c>
      <c r="O2421" t="s">
        <v>328</v>
      </c>
      <c r="P2421">
        <v>37211</v>
      </c>
      <c r="Q2421" t="s">
        <v>29</v>
      </c>
      <c r="R2421" t="s">
        <v>3075</v>
      </c>
      <c r="S2421" t="s">
        <v>45</v>
      </c>
      <c r="T2421" t="s">
        <v>266</v>
      </c>
      <c r="U2421" t="s">
        <v>3076</v>
      </c>
      <c r="V2421" s="3">
        <v>7.24</v>
      </c>
      <c r="W2421">
        <v>5</v>
      </c>
      <c r="X2421" s="2">
        <v>0.2</v>
      </c>
      <c r="Y2421" s="13">
        <v>1.1765000000000001</v>
      </c>
      <c r="Z2421" s="2">
        <f>Y2421/V2421</f>
        <v>0.16250000000000001</v>
      </c>
    </row>
    <row r="2422" spans="1:26" x14ac:dyDescent="0.25">
      <c r="A2422">
        <v>4986</v>
      </c>
      <c r="B2422" t="s">
        <v>7643</v>
      </c>
      <c r="C2422" s="1">
        <v>41885</v>
      </c>
      <c r="D2422">
        <f>YEAR(C2422)</f>
        <v>2014</v>
      </c>
      <c r="E2422">
        <f>MONTH(C2422)</f>
        <v>9</v>
      </c>
      <c r="F2422" t="str">
        <f>TEXT(Table1[[#This Row],[Order Date]],"mmm")</f>
        <v>Sep</v>
      </c>
      <c r="G2422" t="str">
        <f>TEXT(Table1[[#This Row],[Order Date]],"ddd")</f>
        <v>Wed</v>
      </c>
      <c r="H2422" s="1">
        <v>41885</v>
      </c>
      <c r="I2422" t="s">
        <v>1276</v>
      </c>
      <c r="J2422" t="s">
        <v>2999</v>
      </c>
      <c r="K2422" t="s">
        <v>3000</v>
      </c>
      <c r="L2422" t="s">
        <v>25</v>
      </c>
      <c r="M2422" t="s">
        <v>26</v>
      </c>
      <c r="N2422" t="s">
        <v>263</v>
      </c>
      <c r="O2422" t="s">
        <v>264</v>
      </c>
      <c r="P2422">
        <v>10009</v>
      </c>
      <c r="Q2422" t="s">
        <v>145</v>
      </c>
      <c r="R2422" t="s">
        <v>2996</v>
      </c>
      <c r="S2422" t="s">
        <v>45</v>
      </c>
      <c r="T2422" t="s">
        <v>46</v>
      </c>
      <c r="U2422" t="s">
        <v>2997</v>
      </c>
      <c r="V2422" s="3">
        <v>14.4</v>
      </c>
      <c r="W2422">
        <v>5</v>
      </c>
      <c r="X2422" s="2">
        <v>0</v>
      </c>
      <c r="Y2422" s="13">
        <v>7.056</v>
      </c>
      <c r="Z2422" s="2">
        <f>Y2422/V2422</f>
        <v>0.49</v>
      </c>
    </row>
    <row r="2423" spans="1:26" x14ac:dyDescent="0.25">
      <c r="A2423">
        <v>4987</v>
      </c>
      <c r="B2423" t="s">
        <v>7644</v>
      </c>
      <c r="C2423" s="1">
        <v>42484</v>
      </c>
      <c r="D2423">
        <f>YEAR(C2423)</f>
        <v>2016</v>
      </c>
      <c r="E2423">
        <f>MONTH(C2423)</f>
        <v>4</v>
      </c>
      <c r="F2423" t="str">
        <f>TEXT(Table1[[#This Row],[Order Date]],"mmm")</f>
        <v>Apr</v>
      </c>
      <c r="G2423" t="str">
        <f>TEXT(Table1[[#This Row],[Order Date]],"ddd")</f>
        <v>Sun</v>
      </c>
      <c r="H2423" s="1">
        <v>42488</v>
      </c>
      <c r="I2423" t="s">
        <v>49</v>
      </c>
      <c r="J2423" t="s">
        <v>5637</v>
      </c>
      <c r="K2423" t="s">
        <v>5638</v>
      </c>
      <c r="L2423" t="s">
        <v>101</v>
      </c>
      <c r="M2423" t="s">
        <v>26</v>
      </c>
      <c r="N2423" t="s">
        <v>1071</v>
      </c>
      <c r="O2423" t="s">
        <v>450</v>
      </c>
      <c r="P2423">
        <v>80906</v>
      </c>
      <c r="Q2423" t="s">
        <v>43</v>
      </c>
      <c r="R2423" t="s">
        <v>1869</v>
      </c>
      <c r="S2423" t="s">
        <v>45</v>
      </c>
      <c r="T2423" t="s">
        <v>89</v>
      </c>
      <c r="U2423" t="s">
        <v>1870</v>
      </c>
      <c r="V2423" s="3">
        <v>15.552</v>
      </c>
      <c r="W2423">
        <v>3</v>
      </c>
      <c r="X2423" s="2">
        <v>0.2</v>
      </c>
      <c r="Y2423" s="13">
        <v>5.4432</v>
      </c>
      <c r="Z2423" s="2">
        <f>Y2423/V2423</f>
        <v>0.35000000000000003</v>
      </c>
    </row>
    <row r="2424" spans="1:26" x14ac:dyDescent="0.25">
      <c r="A2424">
        <v>4990</v>
      </c>
      <c r="B2424" t="s">
        <v>7645</v>
      </c>
      <c r="C2424" s="1">
        <v>42978</v>
      </c>
      <c r="D2424">
        <f>YEAR(C2424)</f>
        <v>2017</v>
      </c>
      <c r="E2424">
        <f>MONTH(C2424)</f>
        <v>8</v>
      </c>
      <c r="F2424" t="str">
        <f>TEXT(Table1[[#This Row],[Order Date]],"mmm")</f>
        <v>Aug</v>
      </c>
      <c r="G2424" t="str">
        <f>TEXT(Table1[[#This Row],[Order Date]],"ddd")</f>
        <v>Thu</v>
      </c>
      <c r="H2424" s="1">
        <v>42982</v>
      </c>
      <c r="I2424" t="s">
        <v>49</v>
      </c>
      <c r="J2424" t="s">
        <v>5020</v>
      </c>
      <c r="K2424" t="s">
        <v>5021</v>
      </c>
      <c r="L2424" t="s">
        <v>101</v>
      </c>
      <c r="M2424" t="s">
        <v>26</v>
      </c>
      <c r="N2424" t="s">
        <v>126</v>
      </c>
      <c r="O2424" t="s">
        <v>42</v>
      </c>
      <c r="P2424">
        <v>94110</v>
      </c>
      <c r="Q2424" t="s">
        <v>43</v>
      </c>
      <c r="R2424" t="s">
        <v>2905</v>
      </c>
      <c r="S2424" t="s">
        <v>45</v>
      </c>
      <c r="T2424" t="s">
        <v>74</v>
      </c>
      <c r="U2424" t="s">
        <v>2906</v>
      </c>
      <c r="V2424" s="3">
        <v>6.6719999999999997</v>
      </c>
      <c r="W2424">
        <v>3</v>
      </c>
      <c r="X2424" s="2">
        <v>0.2</v>
      </c>
      <c r="Y2424" s="13">
        <v>2.1684000000000001</v>
      </c>
      <c r="Z2424" s="2">
        <f>Y2424/V2424</f>
        <v>0.32500000000000001</v>
      </c>
    </row>
    <row r="2425" spans="1:26" x14ac:dyDescent="0.25">
      <c r="A2425">
        <v>4992</v>
      </c>
      <c r="B2425" t="s">
        <v>7646</v>
      </c>
      <c r="C2425" s="1">
        <v>43076</v>
      </c>
      <c r="D2425">
        <f>YEAR(C2425)</f>
        <v>2017</v>
      </c>
      <c r="E2425">
        <f>MONTH(C2425)</f>
        <v>12</v>
      </c>
      <c r="F2425" t="str">
        <f>TEXT(Table1[[#This Row],[Order Date]],"mmm")</f>
        <v>Dec</v>
      </c>
      <c r="G2425" t="str">
        <f>TEXT(Table1[[#This Row],[Order Date]],"ddd")</f>
        <v>Thu</v>
      </c>
      <c r="H2425" s="1">
        <v>43082</v>
      </c>
      <c r="I2425" t="s">
        <v>49</v>
      </c>
      <c r="J2425" t="s">
        <v>3542</v>
      </c>
      <c r="K2425" t="s">
        <v>3543</v>
      </c>
      <c r="L2425" t="s">
        <v>40</v>
      </c>
      <c r="M2425" t="s">
        <v>26</v>
      </c>
      <c r="N2425" t="s">
        <v>296</v>
      </c>
      <c r="O2425" t="s">
        <v>208</v>
      </c>
      <c r="P2425">
        <v>60653</v>
      </c>
      <c r="Q2425" t="s">
        <v>104</v>
      </c>
      <c r="R2425" t="s">
        <v>6985</v>
      </c>
      <c r="S2425" t="s">
        <v>45</v>
      </c>
      <c r="T2425" t="s">
        <v>74</v>
      </c>
      <c r="U2425" t="s">
        <v>6986</v>
      </c>
      <c r="V2425" s="3">
        <v>1889.99</v>
      </c>
      <c r="W2425">
        <v>5</v>
      </c>
      <c r="X2425" s="2">
        <v>0.8</v>
      </c>
      <c r="Y2425" s="13">
        <v>-2929.4845</v>
      </c>
      <c r="Z2425" s="2">
        <f>Y2425/V2425</f>
        <v>-1.55</v>
      </c>
    </row>
    <row r="2426" spans="1:26" x14ac:dyDescent="0.25">
      <c r="A2426">
        <v>4993</v>
      </c>
      <c r="B2426" t="s">
        <v>7647</v>
      </c>
      <c r="C2426" s="1">
        <v>42356</v>
      </c>
      <c r="D2426">
        <f>YEAR(C2426)</f>
        <v>2015</v>
      </c>
      <c r="E2426">
        <f>MONTH(C2426)</f>
        <v>12</v>
      </c>
      <c r="F2426" t="str">
        <f>TEXT(Table1[[#This Row],[Order Date]],"mmm")</f>
        <v>Dec</v>
      </c>
      <c r="G2426" t="str">
        <f>TEXT(Table1[[#This Row],[Order Date]],"ddd")</f>
        <v>Fri</v>
      </c>
      <c r="H2426" s="1">
        <v>42363</v>
      </c>
      <c r="I2426" t="s">
        <v>49</v>
      </c>
      <c r="J2426" t="s">
        <v>4239</v>
      </c>
      <c r="K2426" t="s">
        <v>4240</v>
      </c>
      <c r="L2426" t="s">
        <v>40</v>
      </c>
      <c r="M2426" t="s">
        <v>26</v>
      </c>
      <c r="N2426" t="s">
        <v>327</v>
      </c>
      <c r="O2426" t="s">
        <v>328</v>
      </c>
      <c r="P2426">
        <v>38109</v>
      </c>
      <c r="Q2426" t="s">
        <v>29</v>
      </c>
      <c r="R2426" t="s">
        <v>2900</v>
      </c>
      <c r="S2426" t="s">
        <v>45</v>
      </c>
      <c r="T2426" t="s">
        <v>170</v>
      </c>
      <c r="U2426" t="s">
        <v>2901</v>
      </c>
      <c r="V2426" s="3">
        <v>55.936</v>
      </c>
      <c r="W2426">
        <v>8</v>
      </c>
      <c r="X2426" s="2">
        <v>0.2</v>
      </c>
      <c r="Y2426" s="13">
        <v>18.878399999999999</v>
      </c>
      <c r="Z2426" s="2">
        <f>Y2426/V2426</f>
        <v>0.33749999999999997</v>
      </c>
    </row>
    <row r="2427" spans="1:26" x14ac:dyDescent="0.25">
      <c r="A2427">
        <v>4996</v>
      </c>
      <c r="B2427" t="s">
        <v>7648</v>
      </c>
      <c r="C2427" s="1">
        <v>41947</v>
      </c>
      <c r="D2427">
        <f>YEAR(C2427)</f>
        <v>2014</v>
      </c>
      <c r="E2427">
        <f>MONTH(C2427)</f>
        <v>11</v>
      </c>
      <c r="F2427" t="str">
        <f>TEXT(Table1[[#This Row],[Order Date]],"mmm")</f>
        <v>Nov</v>
      </c>
      <c r="G2427" t="str">
        <f>TEXT(Table1[[#This Row],[Order Date]],"ddd")</f>
        <v>Tue</v>
      </c>
      <c r="H2427" s="1">
        <v>41953</v>
      </c>
      <c r="I2427" t="s">
        <v>49</v>
      </c>
      <c r="J2427" t="s">
        <v>3670</v>
      </c>
      <c r="K2427" t="s">
        <v>3671</v>
      </c>
      <c r="L2427" t="s">
        <v>101</v>
      </c>
      <c r="M2427" t="s">
        <v>26</v>
      </c>
      <c r="N2427" t="s">
        <v>263</v>
      </c>
      <c r="O2427" t="s">
        <v>264</v>
      </c>
      <c r="P2427">
        <v>10011</v>
      </c>
      <c r="Q2427" t="s">
        <v>145</v>
      </c>
      <c r="R2427" t="s">
        <v>6358</v>
      </c>
      <c r="S2427" t="s">
        <v>45</v>
      </c>
      <c r="T2427" t="s">
        <v>74</v>
      </c>
      <c r="U2427" t="s">
        <v>6359</v>
      </c>
      <c r="V2427" s="3">
        <v>52.064</v>
      </c>
      <c r="W2427">
        <v>4</v>
      </c>
      <c r="X2427" s="2">
        <v>0.2</v>
      </c>
      <c r="Y2427" s="13">
        <v>18.873200000000001</v>
      </c>
      <c r="Z2427" s="2">
        <f>Y2427/V2427</f>
        <v>0.36249999999999999</v>
      </c>
    </row>
    <row r="2428" spans="1:26" x14ac:dyDescent="0.25">
      <c r="A2428">
        <v>4997</v>
      </c>
      <c r="B2428" t="s">
        <v>7649</v>
      </c>
      <c r="C2428" s="1">
        <v>42804</v>
      </c>
      <c r="D2428">
        <f>YEAR(C2428)</f>
        <v>2017</v>
      </c>
      <c r="E2428">
        <f>MONTH(C2428)</f>
        <v>3</v>
      </c>
      <c r="F2428" t="str">
        <f>TEXT(Table1[[#This Row],[Order Date]],"mmm")</f>
        <v>Mar</v>
      </c>
      <c r="G2428" t="str">
        <f>TEXT(Table1[[#This Row],[Order Date]],"ddd")</f>
        <v>Fri</v>
      </c>
      <c r="H2428" s="1">
        <v>42809</v>
      </c>
      <c r="I2428" t="s">
        <v>49</v>
      </c>
      <c r="J2428" t="s">
        <v>7608</v>
      </c>
      <c r="K2428" t="s">
        <v>7609</v>
      </c>
      <c r="L2428" t="s">
        <v>40</v>
      </c>
      <c r="M2428" t="s">
        <v>26</v>
      </c>
      <c r="N2428" t="s">
        <v>4474</v>
      </c>
      <c r="O2428" t="s">
        <v>87</v>
      </c>
      <c r="P2428">
        <v>27604</v>
      </c>
      <c r="Q2428" t="s">
        <v>29</v>
      </c>
      <c r="R2428" t="s">
        <v>7650</v>
      </c>
      <c r="S2428" t="s">
        <v>45</v>
      </c>
      <c r="T2428" t="s">
        <v>77</v>
      </c>
      <c r="U2428" t="s">
        <v>7651</v>
      </c>
      <c r="V2428" s="3">
        <v>48.783999999999999</v>
      </c>
      <c r="W2428">
        <v>1</v>
      </c>
      <c r="X2428" s="2">
        <v>0.2</v>
      </c>
      <c r="Y2428" s="13">
        <v>3.6587999999999998</v>
      </c>
      <c r="Z2428" s="2">
        <f>Y2428/V2428</f>
        <v>7.4999999999999997E-2</v>
      </c>
    </row>
    <row r="2429" spans="1:26" x14ac:dyDescent="0.25">
      <c r="A2429">
        <v>4999</v>
      </c>
      <c r="B2429" t="s">
        <v>7652</v>
      </c>
      <c r="C2429" s="1">
        <v>42400</v>
      </c>
      <c r="D2429">
        <f>YEAR(C2429)</f>
        <v>2016</v>
      </c>
      <c r="E2429">
        <f>MONTH(C2429)</f>
        <v>1</v>
      </c>
      <c r="F2429" t="str">
        <f>TEXT(Table1[[#This Row],[Order Date]],"mmm")</f>
        <v>Jan</v>
      </c>
      <c r="G2429" t="str">
        <f>TEXT(Table1[[#This Row],[Order Date]],"ddd")</f>
        <v>Sun</v>
      </c>
      <c r="H2429" s="1">
        <v>42404</v>
      </c>
      <c r="I2429" t="s">
        <v>49</v>
      </c>
      <c r="J2429" t="s">
        <v>2749</v>
      </c>
      <c r="K2429" t="s">
        <v>2750</v>
      </c>
      <c r="L2429" t="s">
        <v>101</v>
      </c>
      <c r="M2429" t="s">
        <v>26</v>
      </c>
      <c r="N2429" t="s">
        <v>41</v>
      </c>
      <c r="O2429" t="s">
        <v>42</v>
      </c>
      <c r="P2429">
        <v>90045</v>
      </c>
      <c r="Q2429" t="s">
        <v>43</v>
      </c>
      <c r="R2429" t="s">
        <v>6517</v>
      </c>
      <c r="S2429" t="s">
        <v>70</v>
      </c>
      <c r="T2429" t="s">
        <v>71</v>
      </c>
      <c r="U2429" t="s">
        <v>6518</v>
      </c>
      <c r="V2429" s="3">
        <v>109.592</v>
      </c>
      <c r="W2429">
        <v>1</v>
      </c>
      <c r="X2429" s="2">
        <v>0.2</v>
      </c>
      <c r="Y2429" s="13">
        <v>8.2194000000000003</v>
      </c>
      <c r="Z2429" s="2">
        <f>Y2429/V2429</f>
        <v>7.4999999999999997E-2</v>
      </c>
    </row>
    <row r="2430" spans="1:26" x14ac:dyDescent="0.25">
      <c r="A2430">
        <v>5002</v>
      </c>
      <c r="B2430" t="s">
        <v>7653</v>
      </c>
      <c r="C2430" s="1">
        <v>42514</v>
      </c>
      <c r="D2430">
        <f>YEAR(C2430)</f>
        <v>2016</v>
      </c>
      <c r="E2430">
        <f>MONTH(C2430)</f>
        <v>5</v>
      </c>
      <c r="F2430" t="str">
        <f>TEXT(Table1[[#This Row],[Order Date]],"mmm")</f>
        <v>May</v>
      </c>
      <c r="G2430" t="str">
        <f>TEXT(Table1[[#This Row],[Order Date]],"ddd")</f>
        <v>Tue</v>
      </c>
      <c r="H2430" s="1">
        <v>42514</v>
      </c>
      <c r="I2430" t="s">
        <v>1276</v>
      </c>
      <c r="J2430" t="s">
        <v>2124</v>
      </c>
      <c r="K2430" t="s">
        <v>2125</v>
      </c>
      <c r="L2430" t="s">
        <v>101</v>
      </c>
      <c r="M2430" t="s">
        <v>26</v>
      </c>
      <c r="N2430" t="s">
        <v>5385</v>
      </c>
      <c r="O2430" t="s">
        <v>312</v>
      </c>
      <c r="P2430">
        <v>23602</v>
      </c>
      <c r="Q2430" t="s">
        <v>29</v>
      </c>
      <c r="R2430" t="s">
        <v>4703</v>
      </c>
      <c r="S2430" t="s">
        <v>45</v>
      </c>
      <c r="T2430" t="s">
        <v>572</v>
      </c>
      <c r="U2430" t="s">
        <v>4704</v>
      </c>
      <c r="V2430" s="3">
        <v>69.5</v>
      </c>
      <c r="W2430">
        <v>5</v>
      </c>
      <c r="X2430" s="2">
        <v>0</v>
      </c>
      <c r="Y2430" s="13">
        <v>20.155000000000001</v>
      </c>
      <c r="Z2430" s="2">
        <f>Y2430/V2430</f>
        <v>0.29000000000000004</v>
      </c>
    </row>
    <row r="2431" spans="1:26" x14ac:dyDescent="0.25">
      <c r="A2431">
        <v>5005</v>
      </c>
      <c r="B2431" t="s">
        <v>7656</v>
      </c>
      <c r="C2431" s="1">
        <v>41759</v>
      </c>
      <c r="D2431">
        <f>YEAR(C2431)</f>
        <v>2014</v>
      </c>
      <c r="E2431">
        <f>MONTH(C2431)</f>
        <v>4</v>
      </c>
      <c r="F2431" t="str">
        <f>TEXT(Table1[[#This Row],[Order Date]],"mmm")</f>
        <v>Apr</v>
      </c>
      <c r="G2431" t="str">
        <f>TEXT(Table1[[#This Row],[Order Date]],"ddd")</f>
        <v>Wed</v>
      </c>
      <c r="H2431" s="1">
        <v>41761</v>
      </c>
      <c r="I2431" t="s">
        <v>22</v>
      </c>
      <c r="J2431" t="s">
        <v>5312</v>
      </c>
      <c r="K2431" t="s">
        <v>5313</v>
      </c>
      <c r="L2431" t="s">
        <v>25</v>
      </c>
      <c r="M2431" t="s">
        <v>26</v>
      </c>
      <c r="N2431" t="s">
        <v>321</v>
      </c>
      <c r="O2431" t="s">
        <v>1470</v>
      </c>
      <c r="P2431">
        <v>39212</v>
      </c>
      <c r="Q2431" t="s">
        <v>29</v>
      </c>
      <c r="R2431" t="s">
        <v>5475</v>
      </c>
      <c r="S2431" t="s">
        <v>70</v>
      </c>
      <c r="T2431" t="s">
        <v>158</v>
      </c>
      <c r="U2431" t="s">
        <v>5476</v>
      </c>
      <c r="V2431" s="3">
        <v>47.79</v>
      </c>
      <c r="W2431">
        <v>3</v>
      </c>
      <c r="X2431" s="2">
        <v>0</v>
      </c>
      <c r="Y2431" s="13">
        <v>16.2486</v>
      </c>
      <c r="Z2431" s="2">
        <f>Y2431/V2431</f>
        <v>0.34</v>
      </c>
    </row>
    <row r="2432" spans="1:26" x14ac:dyDescent="0.25">
      <c r="A2432">
        <v>5006</v>
      </c>
      <c r="B2432" t="s">
        <v>7657</v>
      </c>
      <c r="C2432" s="1">
        <v>42318</v>
      </c>
      <c r="D2432">
        <f>YEAR(C2432)</f>
        <v>2015</v>
      </c>
      <c r="E2432">
        <f>MONTH(C2432)</f>
        <v>11</v>
      </c>
      <c r="F2432" t="str">
        <f>TEXT(Table1[[#This Row],[Order Date]],"mmm")</f>
        <v>Nov</v>
      </c>
      <c r="G2432" t="str">
        <f>TEXT(Table1[[#This Row],[Order Date]],"ddd")</f>
        <v>Tue</v>
      </c>
      <c r="H2432" s="1">
        <v>42322</v>
      </c>
      <c r="I2432" t="s">
        <v>22</v>
      </c>
      <c r="J2432" t="s">
        <v>2291</v>
      </c>
      <c r="K2432" t="s">
        <v>2292</v>
      </c>
      <c r="L2432" t="s">
        <v>40</v>
      </c>
      <c r="M2432" t="s">
        <v>26</v>
      </c>
      <c r="N2432" t="s">
        <v>1448</v>
      </c>
      <c r="O2432" t="s">
        <v>251</v>
      </c>
      <c r="P2432">
        <v>47374</v>
      </c>
      <c r="Q2432" t="s">
        <v>104</v>
      </c>
      <c r="R2432" t="s">
        <v>1499</v>
      </c>
      <c r="S2432" t="s">
        <v>45</v>
      </c>
      <c r="T2432" t="s">
        <v>58</v>
      </c>
      <c r="U2432" t="s">
        <v>1500</v>
      </c>
      <c r="V2432" s="3">
        <v>714.3</v>
      </c>
      <c r="W2432">
        <v>5</v>
      </c>
      <c r="X2432" s="2">
        <v>0</v>
      </c>
      <c r="Y2432" s="13">
        <v>207.14699999999999</v>
      </c>
      <c r="Z2432" s="2">
        <f>Y2432/V2432</f>
        <v>0.28999999999999998</v>
      </c>
    </row>
    <row r="2433" spans="1:26" x14ac:dyDescent="0.25">
      <c r="A2433">
        <v>5007</v>
      </c>
      <c r="B2433" t="s">
        <v>7658</v>
      </c>
      <c r="C2433" s="1">
        <v>42317</v>
      </c>
      <c r="D2433">
        <f>YEAR(C2433)</f>
        <v>2015</v>
      </c>
      <c r="E2433">
        <f>MONTH(C2433)</f>
        <v>11</v>
      </c>
      <c r="F2433" t="str">
        <f>TEXT(Table1[[#This Row],[Order Date]],"mmm")</f>
        <v>Nov</v>
      </c>
      <c r="G2433" t="str">
        <f>TEXT(Table1[[#This Row],[Order Date]],"ddd")</f>
        <v>Mon</v>
      </c>
      <c r="H2433" s="1">
        <v>42322</v>
      </c>
      <c r="I2433" t="s">
        <v>49</v>
      </c>
      <c r="J2433" t="s">
        <v>5770</v>
      </c>
      <c r="K2433" t="s">
        <v>5771</v>
      </c>
      <c r="L2433" t="s">
        <v>101</v>
      </c>
      <c r="M2433" t="s">
        <v>26</v>
      </c>
      <c r="N2433" t="s">
        <v>263</v>
      </c>
      <c r="O2433" t="s">
        <v>264</v>
      </c>
      <c r="P2433">
        <v>10035</v>
      </c>
      <c r="Q2433" t="s">
        <v>145</v>
      </c>
      <c r="R2433" t="s">
        <v>7659</v>
      </c>
      <c r="S2433" t="s">
        <v>70</v>
      </c>
      <c r="T2433" t="s">
        <v>675</v>
      </c>
      <c r="U2433" t="s">
        <v>7660</v>
      </c>
      <c r="V2433" s="3">
        <v>2321.9</v>
      </c>
      <c r="W2433">
        <v>2</v>
      </c>
      <c r="X2433" s="2">
        <v>0</v>
      </c>
      <c r="Y2433" s="13">
        <v>1114.5119999999999</v>
      </c>
      <c r="Z2433" s="2">
        <f>Y2433/V2433</f>
        <v>0.48</v>
      </c>
    </row>
    <row r="2434" spans="1:26" x14ac:dyDescent="0.25">
      <c r="A2434">
        <v>5009</v>
      </c>
      <c r="B2434" t="s">
        <v>7661</v>
      </c>
      <c r="C2434" s="1">
        <v>42254</v>
      </c>
      <c r="D2434">
        <f>YEAR(C2434)</f>
        <v>2015</v>
      </c>
      <c r="E2434">
        <f>MONTH(C2434)</f>
        <v>9</v>
      </c>
      <c r="F2434" t="str">
        <f>TEXT(Table1[[#This Row],[Order Date]],"mmm")</f>
        <v>Sep</v>
      </c>
      <c r="G2434" t="str">
        <f>TEXT(Table1[[#This Row],[Order Date]],"ddd")</f>
        <v>Mon</v>
      </c>
      <c r="H2434" s="1">
        <v>42261</v>
      </c>
      <c r="I2434" t="s">
        <v>49</v>
      </c>
      <c r="J2434" t="s">
        <v>7662</v>
      </c>
      <c r="K2434" t="s">
        <v>7663</v>
      </c>
      <c r="L2434" t="s">
        <v>40</v>
      </c>
      <c r="M2434" t="s">
        <v>26</v>
      </c>
      <c r="N2434" t="s">
        <v>143</v>
      </c>
      <c r="O2434" t="s">
        <v>144</v>
      </c>
      <c r="P2434">
        <v>19134</v>
      </c>
      <c r="Q2434" t="s">
        <v>145</v>
      </c>
      <c r="R2434" t="s">
        <v>569</v>
      </c>
      <c r="S2434" t="s">
        <v>45</v>
      </c>
      <c r="T2434" t="s">
        <v>74</v>
      </c>
      <c r="U2434" t="s">
        <v>570</v>
      </c>
      <c r="V2434" s="3">
        <v>9.5220000000000002</v>
      </c>
      <c r="W2434">
        <v>1</v>
      </c>
      <c r="X2434" s="2">
        <v>0.7</v>
      </c>
      <c r="Y2434" s="13">
        <v>-6.9828000000000001</v>
      </c>
      <c r="Z2434" s="2">
        <f>Y2434/V2434</f>
        <v>-0.73333333333333328</v>
      </c>
    </row>
    <row r="2435" spans="1:26" x14ac:dyDescent="0.25">
      <c r="A2435">
        <v>5012</v>
      </c>
      <c r="B2435" t="s">
        <v>7664</v>
      </c>
      <c r="C2435" s="1">
        <v>42866</v>
      </c>
      <c r="D2435">
        <f>YEAR(C2435)</f>
        <v>2017</v>
      </c>
      <c r="E2435">
        <f>MONTH(C2435)</f>
        <v>5</v>
      </c>
      <c r="F2435" t="str">
        <f>TEXT(Table1[[#This Row],[Order Date]],"mmm")</f>
        <v>May</v>
      </c>
      <c r="G2435" t="str">
        <f>TEXT(Table1[[#This Row],[Order Date]],"ddd")</f>
        <v>Thu</v>
      </c>
      <c r="H2435" s="1">
        <v>42868</v>
      </c>
      <c r="I2435" t="s">
        <v>185</v>
      </c>
      <c r="J2435" t="s">
        <v>3901</v>
      </c>
      <c r="K2435" t="s">
        <v>3902</v>
      </c>
      <c r="L2435" t="s">
        <v>40</v>
      </c>
      <c r="M2435" t="s">
        <v>26</v>
      </c>
      <c r="N2435" t="s">
        <v>537</v>
      </c>
      <c r="O2435" t="s">
        <v>303</v>
      </c>
      <c r="P2435">
        <v>85023</v>
      </c>
      <c r="Q2435" t="s">
        <v>43</v>
      </c>
      <c r="R2435" t="s">
        <v>3406</v>
      </c>
      <c r="S2435" t="s">
        <v>31</v>
      </c>
      <c r="T2435" t="s">
        <v>32</v>
      </c>
      <c r="U2435" t="s">
        <v>3407</v>
      </c>
      <c r="V2435" s="3">
        <v>209.97900000000001</v>
      </c>
      <c r="W2435">
        <v>7</v>
      </c>
      <c r="X2435" s="2">
        <v>0.7</v>
      </c>
      <c r="Y2435" s="13">
        <v>-356.96429999999998</v>
      </c>
      <c r="Z2435" s="2">
        <f>Y2435/V2435</f>
        <v>-1.6999999999999997</v>
      </c>
    </row>
    <row r="2436" spans="1:26" x14ac:dyDescent="0.25">
      <c r="A2436">
        <v>5013</v>
      </c>
      <c r="B2436" t="s">
        <v>7665</v>
      </c>
      <c r="C2436" s="1">
        <v>42937</v>
      </c>
      <c r="D2436">
        <f>YEAR(C2436)</f>
        <v>2017</v>
      </c>
      <c r="E2436">
        <f>MONTH(C2436)</f>
        <v>7</v>
      </c>
      <c r="F2436" t="str">
        <f>TEXT(Table1[[#This Row],[Order Date]],"mmm")</f>
        <v>Jul</v>
      </c>
      <c r="G2436" t="str">
        <f>TEXT(Table1[[#This Row],[Order Date]],"ddd")</f>
        <v>Fri</v>
      </c>
      <c r="H2436" s="1">
        <v>42942</v>
      </c>
      <c r="I2436" t="s">
        <v>49</v>
      </c>
      <c r="J2436" t="s">
        <v>6088</v>
      </c>
      <c r="K2436" t="s">
        <v>6089</v>
      </c>
      <c r="L2436" t="s">
        <v>101</v>
      </c>
      <c r="M2436" t="s">
        <v>26</v>
      </c>
      <c r="N2436" t="s">
        <v>2143</v>
      </c>
      <c r="O2436" t="s">
        <v>491</v>
      </c>
      <c r="P2436">
        <v>44105</v>
      </c>
      <c r="Q2436" t="s">
        <v>145</v>
      </c>
      <c r="R2436" t="s">
        <v>1695</v>
      </c>
      <c r="S2436" t="s">
        <v>45</v>
      </c>
      <c r="T2436" t="s">
        <v>74</v>
      </c>
      <c r="U2436" t="s">
        <v>1696</v>
      </c>
      <c r="V2436" s="3">
        <v>33.93</v>
      </c>
      <c r="W2436">
        <v>3</v>
      </c>
      <c r="X2436" s="2">
        <v>0.7</v>
      </c>
      <c r="Y2436" s="13">
        <v>-22.62</v>
      </c>
      <c r="Z2436" s="2">
        <f>Y2436/V2436</f>
        <v>-0.66666666666666674</v>
      </c>
    </row>
    <row r="2437" spans="1:26" x14ac:dyDescent="0.25">
      <c r="A2437">
        <v>5016</v>
      </c>
      <c r="B2437" t="s">
        <v>7666</v>
      </c>
      <c r="C2437" s="1">
        <v>41967</v>
      </c>
      <c r="D2437">
        <f>YEAR(C2437)</f>
        <v>2014</v>
      </c>
      <c r="E2437">
        <f>MONTH(C2437)</f>
        <v>11</v>
      </c>
      <c r="F2437" t="str">
        <f>TEXT(Table1[[#This Row],[Order Date]],"mmm")</f>
        <v>Nov</v>
      </c>
      <c r="G2437" t="str">
        <f>TEXT(Table1[[#This Row],[Order Date]],"ddd")</f>
        <v>Mon</v>
      </c>
      <c r="H2437" s="1">
        <v>41972</v>
      </c>
      <c r="I2437" t="s">
        <v>49</v>
      </c>
      <c r="J2437" t="s">
        <v>4216</v>
      </c>
      <c r="K2437" t="s">
        <v>4217</v>
      </c>
      <c r="L2437" t="s">
        <v>25</v>
      </c>
      <c r="M2437" t="s">
        <v>26</v>
      </c>
      <c r="N2437" t="s">
        <v>2785</v>
      </c>
      <c r="O2437" t="s">
        <v>491</v>
      </c>
      <c r="P2437">
        <v>43615</v>
      </c>
      <c r="Q2437" t="s">
        <v>145</v>
      </c>
      <c r="R2437" t="s">
        <v>814</v>
      </c>
      <c r="S2437" t="s">
        <v>31</v>
      </c>
      <c r="T2437" t="s">
        <v>64</v>
      </c>
      <c r="U2437" t="s">
        <v>815</v>
      </c>
      <c r="V2437" s="3">
        <v>35.167999999999999</v>
      </c>
      <c r="W2437">
        <v>7</v>
      </c>
      <c r="X2437" s="2">
        <v>0.2</v>
      </c>
      <c r="Y2437" s="13">
        <v>9.6712000000000007</v>
      </c>
      <c r="Z2437" s="2">
        <f>Y2437/V2437</f>
        <v>0.27500000000000002</v>
      </c>
    </row>
    <row r="2438" spans="1:26" x14ac:dyDescent="0.25">
      <c r="A2438">
        <v>5018</v>
      </c>
      <c r="B2438" t="s">
        <v>7669</v>
      </c>
      <c r="C2438" s="1">
        <v>41958</v>
      </c>
      <c r="D2438">
        <f>YEAR(C2438)</f>
        <v>2014</v>
      </c>
      <c r="E2438">
        <f>MONTH(C2438)</f>
        <v>11</v>
      </c>
      <c r="F2438" t="str">
        <f>TEXT(Table1[[#This Row],[Order Date]],"mmm")</f>
        <v>Nov</v>
      </c>
      <c r="G2438" t="str">
        <f>TEXT(Table1[[#This Row],[Order Date]],"ddd")</f>
        <v>Sat</v>
      </c>
      <c r="H2438" s="1">
        <v>41961</v>
      </c>
      <c r="I2438" t="s">
        <v>185</v>
      </c>
      <c r="J2438" t="s">
        <v>7670</v>
      </c>
      <c r="K2438" t="s">
        <v>7671</v>
      </c>
      <c r="L2438" t="s">
        <v>25</v>
      </c>
      <c r="M2438" t="s">
        <v>26</v>
      </c>
      <c r="N2438" t="s">
        <v>41</v>
      </c>
      <c r="O2438" t="s">
        <v>42</v>
      </c>
      <c r="P2438">
        <v>90008</v>
      </c>
      <c r="Q2438" t="s">
        <v>43</v>
      </c>
      <c r="R2438" t="s">
        <v>921</v>
      </c>
      <c r="S2438" t="s">
        <v>31</v>
      </c>
      <c r="T2438" t="s">
        <v>64</v>
      </c>
      <c r="U2438" t="s">
        <v>922</v>
      </c>
      <c r="V2438" s="3">
        <v>10.11</v>
      </c>
      <c r="W2438">
        <v>3</v>
      </c>
      <c r="X2438" s="2">
        <v>0</v>
      </c>
      <c r="Y2438" s="13">
        <v>3.2351999999999999</v>
      </c>
      <c r="Z2438" s="2">
        <f>Y2438/V2438</f>
        <v>0.32</v>
      </c>
    </row>
    <row r="2439" spans="1:26" x14ac:dyDescent="0.25">
      <c r="A2439">
        <v>5021</v>
      </c>
      <c r="B2439" t="s">
        <v>7672</v>
      </c>
      <c r="C2439" s="1">
        <v>42817</v>
      </c>
      <c r="D2439">
        <f>YEAR(C2439)</f>
        <v>2017</v>
      </c>
      <c r="E2439">
        <f>MONTH(C2439)</f>
        <v>3</v>
      </c>
      <c r="F2439" t="str">
        <f>TEXT(Table1[[#This Row],[Order Date]],"mmm")</f>
        <v>Mar</v>
      </c>
      <c r="G2439" t="str">
        <f>TEXT(Table1[[#This Row],[Order Date]],"ddd")</f>
        <v>Thu</v>
      </c>
      <c r="H2439" s="1">
        <v>42819</v>
      </c>
      <c r="I2439" t="s">
        <v>22</v>
      </c>
      <c r="J2439" t="s">
        <v>766</v>
      </c>
      <c r="K2439" t="s">
        <v>767</v>
      </c>
      <c r="L2439" t="s">
        <v>40</v>
      </c>
      <c r="M2439" t="s">
        <v>26</v>
      </c>
      <c r="N2439" t="s">
        <v>263</v>
      </c>
      <c r="O2439" t="s">
        <v>264</v>
      </c>
      <c r="P2439">
        <v>10011</v>
      </c>
      <c r="Q2439" t="s">
        <v>145</v>
      </c>
      <c r="R2439" t="s">
        <v>1578</v>
      </c>
      <c r="S2439" t="s">
        <v>45</v>
      </c>
      <c r="T2439" t="s">
        <v>572</v>
      </c>
      <c r="U2439" t="s">
        <v>1579</v>
      </c>
      <c r="V2439" s="3">
        <v>347.58</v>
      </c>
      <c r="W2439">
        <v>3</v>
      </c>
      <c r="X2439" s="2">
        <v>0</v>
      </c>
      <c r="Y2439" s="13">
        <v>17.379000000000001</v>
      </c>
      <c r="Z2439" s="2">
        <f>Y2439/V2439</f>
        <v>0.05</v>
      </c>
    </row>
    <row r="2440" spans="1:26" x14ac:dyDescent="0.25">
      <c r="A2440">
        <v>5022</v>
      </c>
      <c r="B2440" t="s">
        <v>7673</v>
      </c>
      <c r="C2440" s="1">
        <v>42722</v>
      </c>
      <c r="D2440">
        <f>YEAR(C2440)</f>
        <v>2016</v>
      </c>
      <c r="E2440">
        <f>MONTH(C2440)</f>
        <v>12</v>
      </c>
      <c r="F2440" t="str">
        <f>TEXT(Table1[[#This Row],[Order Date]],"mmm")</f>
        <v>Dec</v>
      </c>
      <c r="G2440" t="str">
        <f>TEXT(Table1[[#This Row],[Order Date]],"ddd")</f>
        <v>Sun</v>
      </c>
      <c r="H2440" s="1">
        <v>42728</v>
      </c>
      <c r="I2440" t="s">
        <v>49</v>
      </c>
      <c r="J2440" t="s">
        <v>1618</v>
      </c>
      <c r="K2440" t="s">
        <v>1619</v>
      </c>
      <c r="L2440" t="s">
        <v>25</v>
      </c>
      <c r="M2440" t="s">
        <v>26</v>
      </c>
      <c r="N2440" t="s">
        <v>941</v>
      </c>
      <c r="O2440" t="s">
        <v>42</v>
      </c>
      <c r="P2440">
        <v>92037</v>
      </c>
      <c r="Q2440" t="s">
        <v>43</v>
      </c>
      <c r="R2440" t="s">
        <v>1827</v>
      </c>
      <c r="S2440" t="s">
        <v>70</v>
      </c>
      <c r="T2440" t="s">
        <v>158</v>
      </c>
      <c r="U2440" t="s">
        <v>1828</v>
      </c>
      <c r="V2440" s="3">
        <v>72.64</v>
      </c>
      <c r="W2440">
        <v>2</v>
      </c>
      <c r="X2440" s="2">
        <v>0</v>
      </c>
      <c r="Y2440" s="13">
        <v>21.792000000000002</v>
      </c>
      <c r="Z2440" s="2">
        <f>Y2440/V2440</f>
        <v>0.30000000000000004</v>
      </c>
    </row>
    <row r="2441" spans="1:26" x14ac:dyDescent="0.25">
      <c r="A2441">
        <v>5025</v>
      </c>
      <c r="B2441" t="s">
        <v>7674</v>
      </c>
      <c r="C2441" s="1">
        <v>42945</v>
      </c>
      <c r="D2441">
        <f>YEAR(C2441)</f>
        <v>2017</v>
      </c>
      <c r="E2441">
        <f>MONTH(C2441)</f>
        <v>7</v>
      </c>
      <c r="F2441" t="str">
        <f>TEXT(Table1[[#This Row],[Order Date]],"mmm")</f>
        <v>Jul</v>
      </c>
      <c r="G2441" t="str">
        <f>TEXT(Table1[[#This Row],[Order Date]],"ddd")</f>
        <v>Sat</v>
      </c>
      <c r="H2441" s="1">
        <v>42950</v>
      </c>
      <c r="I2441" t="s">
        <v>49</v>
      </c>
      <c r="J2441" t="s">
        <v>2347</v>
      </c>
      <c r="K2441" t="s">
        <v>2348</v>
      </c>
      <c r="L2441" t="s">
        <v>25</v>
      </c>
      <c r="M2441" t="s">
        <v>26</v>
      </c>
      <c r="N2441" t="s">
        <v>4723</v>
      </c>
      <c r="O2441" t="s">
        <v>641</v>
      </c>
      <c r="P2441">
        <v>73120</v>
      </c>
      <c r="Q2441" t="s">
        <v>104</v>
      </c>
      <c r="R2441" t="s">
        <v>6802</v>
      </c>
      <c r="S2441" t="s">
        <v>45</v>
      </c>
      <c r="T2441" t="s">
        <v>74</v>
      </c>
      <c r="U2441" t="s">
        <v>6803</v>
      </c>
      <c r="V2441" s="3">
        <v>33.479999999999997</v>
      </c>
      <c r="W2441">
        <v>2</v>
      </c>
      <c r="X2441" s="2">
        <v>0</v>
      </c>
      <c r="Y2441" s="13">
        <v>16.405200000000001</v>
      </c>
      <c r="Z2441" s="2">
        <f>Y2441/V2441</f>
        <v>0.49000000000000005</v>
      </c>
    </row>
    <row r="2442" spans="1:26" x14ac:dyDescent="0.25">
      <c r="A2442">
        <v>5029</v>
      </c>
      <c r="B2442" t="s">
        <v>7677</v>
      </c>
      <c r="C2442" s="1">
        <v>41884</v>
      </c>
      <c r="D2442">
        <f>YEAR(C2442)</f>
        <v>2014</v>
      </c>
      <c r="E2442">
        <f>MONTH(C2442)</f>
        <v>9</v>
      </c>
      <c r="F2442" t="str">
        <f>TEXT(Table1[[#This Row],[Order Date]],"mmm")</f>
        <v>Sep</v>
      </c>
      <c r="G2442" t="str">
        <f>TEXT(Table1[[#This Row],[Order Date]],"ddd")</f>
        <v>Tue</v>
      </c>
      <c r="H2442" s="1">
        <v>41889</v>
      </c>
      <c r="I2442" t="s">
        <v>22</v>
      </c>
      <c r="J2442" t="s">
        <v>5279</v>
      </c>
      <c r="K2442" t="s">
        <v>5280</v>
      </c>
      <c r="L2442" t="s">
        <v>25</v>
      </c>
      <c r="M2442" t="s">
        <v>26</v>
      </c>
      <c r="N2442" t="s">
        <v>296</v>
      </c>
      <c r="O2442" t="s">
        <v>208</v>
      </c>
      <c r="P2442">
        <v>60653</v>
      </c>
      <c r="Q2442" t="s">
        <v>104</v>
      </c>
      <c r="R2442" t="s">
        <v>2261</v>
      </c>
      <c r="S2442" t="s">
        <v>70</v>
      </c>
      <c r="T2442" t="s">
        <v>158</v>
      </c>
      <c r="U2442" t="s">
        <v>2262</v>
      </c>
      <c r="V2442" s="3">
        <v>239.976</v>
      </c>
      <c r="W2442">
        <v>3</v>
      </c>
      <c r="X2442" s="2">
        <v>0.2</v>
      </c>
      <c r="Y2442" s="13">
        <v>53.994599999999998</v>
      </c>
      <c r="Z2442" s="2">
        <f>Y2442/V2442</f>
        <v>0.22500000000000001</v>
      </c>
    </row>
    <row r="2443" spans="1:26" x14ac:dyDescent="0.25">
      <c r="A2443">
        <v>5030</v>
      </c>
      <c r="B2443" t="s">
        <v>7678</v>
      </c>
      <c r="C2443" s="1">
        <v>42764</v>
      </c>
      <c r="D2443">
        <f>YEAR(C2443)</f>
        <v>2017</v>
      </c>
      <c r="E2443">
        <f>MONTH(C2443)</f>
        <v>1</v>
      </c>
      <c r="F2443" t="str">
        <f>TEXT(Table1[[#This Row],[Order Date]],"mmm")</f>
        <v>Jan</v>
      </c>
      <c r="G2443" t="str">
        <f>TEXT(Table1[[#This Row],[Order Date]],"ddd")</f>
        <v>Sun</v>
      </c>
      <c r="H2443" s="1">
        <v>42768</v>
      </c>
      <c r="I2443" t="s">
        <v>49</v>
      </c>
      <c r="J2443" t="s">
        <v>2947</v>
      </c>
      <c r="K2443" t="s">
        <v>2948</v>
      </c>
      <c r="L2443" t="s">
        <v>25</v>
      </c>
      <c r="M2443" t="s">
        <v>26</v>
      </c>
      <c r="N2443" t="s">
        <v>126</v>
      </c>
      <c r="O2443" t="s">
        <v>42</v>
      </c>
      <c r="P2443">
        <v>94109</v>
      </c>
      <c r="Q2443" t="s">
        <v>43</v>
      </c>
      <c r="R2443" t="s">
        <v>6076</v>
      </c>
      <c r="S2443" t="s">
        <v>45</v>
      </c>
      <c r="T2443" t="s">
        <v>67</v>
      </c>
      <c r="U2443" t="s">
        <v>6077</v>
      </c>
      <c r="V2443" s="3">
        <v>8.34</v>
      </c>
      <c r="W2443">
        <v>3</v>
      </c>
      <c r="X2443" s="2">
        <v>0</v>
      </c>
      <c r="Y2443" s="13">
        <v>2.1684000000000001</v>
      </c>
      <c r="Z2443" s="2">
        <f>Y2443/V2443</f>
        <v>0.26</v>
      </c>
    </row>
    <row r="2444" spans="1:26" x14ac:dyDescent="0.25">
      <c r="A2444">
        <v>5033</v>
      </c>
      <c r="B2444" t="s">
        <v>7679</v>
      </c>
      <c r="C2444" s="1">
        <v>42730</v>
      </c>
      <c r="D2444">
        <f>YEAR(C2444)</f>
        <v>2016</v>
      </c>
      <c r="E2444">
        <f>MONTH(C2444)</f>
        <v>12</v>
      </c>
      <c r="F2444" t="str">
        <f>TEXT(Table1[[#This Row],[Order Date]],"mmm")</f>
        <v>Dec</v>
      </c>
      <c r="G2444" t="str">
        <f>TEXT(Table1[[#This Row],[Order Date]],"ddd")</f>
        <v>Mon</v>
      </c>
      <c r="H2444" s="1">
        <v>42737</v>
      </c>
      <c r="I2444" t="s">
        <v>49</v>
      </c>
      <c r="J2444" t="s">
        <v>1513</v>
      </c>
      <c r="K2444" t="s">
        <v>1514</v>
      </c>
      <c r="L2444" t="s">
        <v>40</v>
      </c>
      <c r="M2444" t="s">
        <v>26</v>
      </c>
      <c r="N2444" t="s">
        <v>3837</v>
      </c>
      <c r="O2444" t="s">
        <v>781</v>
      </c>
      <c r="P2444">
        <v>8360</v>
      </c>
      <c r="Q2444" t="s">
        <v>145</v>
      </c>
      <c r="R2444" t="s">
        <v>274</v>
      </c>
      <c r="S2444" t="s">
        <v>31</v>
      </c>
      <c r="T2444" t="s">
        <v>35</v>
      </c>
      <c r="U2444" t="s">
        <v>275</v>
      </c>
      <c r="V2444" s="3">
        <v>212.94</v>
      </c>
      <c r="W2444">
        <v>3</v>
      </c>
      <c r="X2444" s="2">
        <v>0</v>
      </c>
      <c r="Y2444" s="13">
        <v>25.552800000000001</v>
      </c>
      <c r="Z2444" s="2">
        <f>Y2444/V2444</f>
        <v>0.12000000000000001</v>
      </c>
    </row>
    <row r="2445" spans="1:26" x14ac:dyDescent="0.25">
      <c r="A2445">
        <v>5035</v>
      </c>
      <c r="B2445" t="s">
        <v>7680</v>
      </c>
      <c r="C2445" s="1">
        <v>42225</v>
      </c>
      <c r="D2445">
        <f>YEAR(C2445)</f>
        <v>2015</v>
      </c>
      <c r="E2445">
        <f>MONTH(C2445)</f>
        <v>8</v>
      </c>
      <c r="F2445" t="str">
        <f>TEXT(Table1[[#This Row],[Order Date]],"mmm")</f>
        <v>Aug</v>
      </c>
      <c r="G2445" t="str">
        <f>TEXT(Table1[[#This Row],[Order Date]],"ddd")</f>
        <v>Sun</v>
      </c>
      <c r="H2445" s="1">
        <v>42229</v>
      </c>
      <c r="I2445" t="s">
        <v>22</v>
      </c>
      <c r="J2445" t="s">
        <v>2980</v>
      </c>
      <c r="K2445" t="s">
        <v>2981</v>
      </c>
      <c r="L2445" t="s">
        <v>101</v>
      </c>
      <c r="M2445" t="s">
        <v>26</v>
      </c>
      <c r="N2445" t="s">
        <v>2512</v>
      </c>
      <c r="O2445" t="s">
        <v>113</v>
      </c>
      <c r="P2445">
        <v>53209</v>
      </c>
      <c r="Q2445" t="s">
        <v>104</v>
      </c>
      <c r="R2445" t="s">
        <v>7228</v>
      </c>
      <c r="S2445" t="s">
        <v>31</v>
      </c>
      <c r="T2445" t="s">
        <v>32</v>
      </c>
      <c r="U2445" t="s">
        <v>7229</v>
      </c>
      <c r="V2445" s="3">
        <v>687.4</v>
      </c>
      <c r="W2445">
        <v>5</v>
      </c>
      <c r="X2445" s="2">
        <v>0</v>
      </c>
      <c r="Y2445" s="13">
        <v>48.118000000000002</v>
      </c>
      <c r="Z2445" s="2">
        <f>Y2445/V2445</f>
        <v>7.0000000000000007E-2</v>
      </c>
    </row>
    <row r="2446" spans="1:26" x14ac:dyDescent="0.25">
      <c r="A2446">
        <v>5036</v>
      </c>
      <c r="B2446" t="s">
        <v>7681</v>
      </c>
      <c r="C2446" s="1">
        <v>41735</v>
      </c>
      <c r="D2446">
        <f>YEAR(C2446)</f>
        <v>2014</v>
      </c>
      <c r="E2446">
        <f>MONTH(C2446)</f>
        <v>4</v>
      </c>
      <c r="F2446" t="str">
        <f>TEXT(Table1[[#This Row],[Order Date]],"mmm")</f>
        <v>Apr</v>
      </c>
      <c r="G2446" t="str">
        <f>TEXT(Table1[[#This Row],[Order Date]],"ddd")</f>
        <v>Sun</v>
      </c>
      <c r="H2446" s="1">
        <v>41741</v>
      </c>
      <c r="I2446" t="s">
        <v>49</v>
      </c>
      <c r="J2446" t="s">
        <v>5241</v>
      </c>
      <c r="K2446" t="s">
        <v>5242</v>
      </c>
      <c r="L2446" t="s">
        <v>40</v>
      </c>
      <c r="M2446" t="s">
        <v>26</v>
      </c>
      <c r="N2446" t="s">
        <v>94</v>
      </c>
      <c r="O2446" t="s">
        <v>95</v>
      </c>
      <c r="P2446">
        <v>98115</v>
      </c>
      <c r="Q2446" t="s">
        <v>43</v>
      </c>
      <c r="R2446" t="s">
        <v>2149</v>
      </c>
      <c r="S2446" t="s">
        <v>31</v>
      </c>
      <c r="T2446" t="s">
        <v>55</v>
      </c>
      <c r="U2446" t="s">
        <v>2150</v>
      </c>
      <c r="V2446" s="3">
        <v>653.54999999999995</v>
      </c>
      <c r="W2446">
        <v>3</v>
      </c>
      <c r="X2446" s="2">
        <v>0</v>
      </c>
      <c r="Y2446" s="13">
        <v>111.1035</v>
      </c>
      <c r="Z2446" s="2">
        <f>Y2446/V2446</f>
        <v>0.17</v>
      </c>
    </row>
    <row r="2447" spans="1:26" x14ac:dyDescent="0.25">
      <c r="A2447">
        <v>5038</v>
      </c>
      <c r="B2447" t="s">
        <v>7682</v>
      </c>
      <c r="C2447" s="1">
        <v>43056</v>
      </c>
      <c r="D2447">
        <f>YEAR(C2447)</f>
        <v>2017</v>
      </c>
      <c r="E2447">
        <f>MONTH(C2447)</f>
        <v>11</v>
      </c>
      <c r="F2447" t="str">
        <f>TEXT(Table1[[#This Row],[Order Date]],"mmm")</f>
        <v>Nov</v>
      </c>
      <c r="G2447" t="str">
        <f>TEXT(Table1[[#This Row],[Order Date]],"ddd")</f>
        <v>Fri</v>
      </c>
      <c r="H2447" s="1">
        <v>43060</v>
      </c>
      <c r="I2447" t="s">
        <v>22</v>
      </c>
      <c r="J2447" t="s">
        <v>2304</v>
      </c>
      <c r="K2447" t="s">
        <v>2305</v>
      </c>
      <c r="L2447" t="s">
        <v>25</v>
      </c>
      <c r="M2447" t="s">
        <v>26</v>
      </c>
      <c r="N2447" t="s">
        <v>207</v>
      </c>
      <c r="O2447" t="s">
        <v>208</v>
      </c>
      <c r="P2447">
        <v>60540</v>
      </c>
      <c r="Q2447" t="s">
        <v>104</v>
      </c>
      <c r="R2447" t="s">
        <v>2316</v>
      </c>
      <c r="S2447" t="s">
        <v>70</v>
      </c>
      <c r="T2447" t="s">
        <v>158</v>
      </c>
      <c r="U2447" t="s">
        <v>2317</v>
      </c>
      <c r="V2447" s="3">
        <v>239.96</v>
      </c>
      <c r="W2447">
        <v>5</v>
      </c>
      <c r="X2447" s="2">
        <v>0.2</v>
      </c>
      <c r="Y2447" s="13">
        <v>83.986000000000004</v>
      </c>
      <c r="Z2447" s="2">
        <f>Y2447/V2447</f>
        <v>0.35000000000000003</v>
      </c>
    </row>
    <row r="2448" spans="1:26" x14ac:dyDescent="0.25">
      <c r="A2448">
        <v>5039</v>
      </c>
      <c r="B2448" t="s">
        <v>7683</v>
      </c>
      <c r="C2448" s="1">
        <v>42196</v>
      </c>
      <c r="D2448">
        <f>YEAR(C2448)</f>
        <v>2015</v>
      </c>
      <c r="E2448">
        <f>MONTH(C2448)</f>
        <v>7</v>
      </c>
      <c r="F2448" t="str">
        <f>TEXT(Table1[[#This Row],[Order Date]],"mmm")</f>
        <v>Jul</v>
      </c>
      <c r="G2448" t="str">
        <f>TEXT(Table1[[#This Row],[Order Date]],"ddd")</f>
        <v>Sat</v>
      </c>
      <c r="H2448" s="1">
        <v>42197</v>
      </c>
      <c r="I2448" t="s">
        <v>185</v>
      </c>
      <c r="J2448" t="s">
        <v>3901</v>
      </c>
      <c r="K2448" t="s">
        <v>3902</v>
      </c>
      <c r="L2448" t="s">
        <v>40</v>
      </c>
      <c r="M2448" t="s">
        <v>26</v>
      </c>
      <c r="N2448" t="s">
        <v>514</v>
      </c>
      <c r="O2448" t="s">
        <v>242</v>
      </c>
      <c r="P2448">
        <v>19805</v>
      </c>
      <c r="Q2448" t="s">
        <v>145</v>
      </c>
      <c r="R2448" t="s">
        <v>2754</v>
      </c>
      <c r="S2448" t="s">
        <v>31</v>
      </c>
      <c r="T2448" t="s">
        <v>55</v>
      </c>
      <c r="U2448" t="s">
        <v>2755</v>
      </c>
      <c r="V2448" s="3">
        <v>199.83600000000001</v>
      </c>
      <c r="W2448">
        <v>4</v>
      </c>
      <c r="X2448" s="2">
        <v>0.3</v>
      </c>
      <c r="Y2448" s="13">
        <v>-37.112400000000001</v>
      </c>
      <c r="Z2448" s="2">
        <f>Y2448/V2448</f>
        <v>-0.18571428571428572</v>
      </c>
    </row>
    <row r="2449" spans="1:26" x14ac:dyDescent="0.25">
      <c r="A2449">
        <v>5042</v>
      </c>
      <c r="B2449" t="s">
        <v>7684</v>
      </c>
      <c r="C2449" s="1">
        <v>42684</v>
      </c>
      <c r="D2449">
        <f>YEAR(C2449)</f>
        <v>2016</v>
      </c>
      <c r="E2449">
        <f>MONTH(C2449)</f>
        <v>11</v>
      </c>
      <c r="F2449" t="str">
        <f>TEXT(Table1[[#This Row],[Order Date]],"mmm")</f>
        <v>Nov</v>
      </c>
      <c r="G2449" t="str">
        <f>TEXT(Table1[[#This Row],[Order Date]],"ddd")</f>
        <v>Thu</v>
      </c>
      <c r="H2449" s="1">
        <v>42687</v>
      </c>
      <c r="I2449" t="s">
        <v>22</v>
      </c>
      <c r="J2449" t="s">
        <v>3941</v>
      </c>
      <c r="K2449" t="s">
        <v>3942</v>
      </c>
      <c r="L2449" t="s">
        <v>25</v>
      </c>
      <c r="M2449" t="s">
        <v>26</v>
      </c>
      <c r="N2449" t="s">
        <v>41</v>
      </c>
      <c r="O2449" t="s">
        <v>42</v>
      </c>
      <c r="P2449">
        <v>90036</v>
      </c>
      <c r="Q2449" t="s">
        <v>43</v>
      </c>
      <c r="R2449" t="s">
        <v>5846</v>
      </c>
      <c r="S2449" t="s">
        <v>45</v>
      </c>
      <c r="T2449" t="s">
        <v>89</v>
      </c>
      <c r="U2449" t="s">
        <v>5847</v>
      </c>
      <c r="V2449" s="3">
        <v>67.709999999999994</v>
      </c>
      <c r="W2449">
        <v>3</v>
      </c>
      <c r="X2449" s="2">
        <v>0</v>
      </c>
      <c r="Y2449" s="13">
        <v>32.500799999999998</v>
      </c>
      <c r="Z2449" s="2">
        <f>Y2449/V2449</f>
        <v>0.48000000000000004</v>
      </c>
    </row>
    <row r="2450" spans="1:26" x14ac:dyDescent="0.25">
      <c r="A2450">
        <v>5049</v>
      </c>
      <c r="B2450" t="s">
        <v>7685</v>
      </c>
      <c r="C2450" s="1">
        <v>41729</v>
      </c>
      <c r="D2450">
        <f>YEAR(C2450)</f>
        <v>2014</v>
      </c>
      <c r="E2450">
        <f>MONTH(C2450)</f>
        <v>3</v>
      </c>
      <c r="F2450" t="str">
        <f>TEXT(Table1[[#This Row],[Order Date]],"mmm")</f>
        <v>Mar</v>
      </c>
      <c r="G2450" t="str">
        <f>TEXT(Table1[[#This Row],[Order Date]],"ddd")</f>
        <v>Mon</v>
      </c>
      <c r="H2450" s="1">
        <v>41733</v>
      </c>
      <c r="I2450" t="s">
        <v>49</v>
      </c>
      <c r="J2450" t="s">
        <v>6993</v>
      </c>
      <c r="K2450" t="s">
        <v>6994</v>
      </c>
      <c r="L2450" t="s">
        <v>25</v>
      </c>
      <c r="M2450" t="s">
        <v>26</v>
      </c>
      <c r="N2450" t="s">
        <v>296</v>
      </c>
      <c r="O2450" t="s">
        <v>208</v>
      </c>
      <c r="P2450">
        <v>60610</v>
      </c>
      <c r="Q2450" t="s">
        <v>104</v>
      </c>
      <c r="R2450" t="s">
        <v>2681</v>
      </c>
      <c r="S2450" t="s">
        <v>45</v>
      </c>
      <c r="T2450" t="s">
        <v>74</v>
      </c>
      <c r="U2450" t="s">
        <v>2682</v>
      </c>
      <c r="V2450" s="3">
        <v>8.1340000000000003</v>
      </c>
      <c r="W2450">
        <v>7</v>
      </c>
      <c r="X2450" s="2">
        <v>0.8</v>
      </c>
      <c r="Y2450" s="13">
        <v>-13.8278</v>
      </c>
      <c r="Z2450" s="2">
        <f>Y2450/V2450</f>
        <v>-1.7</v>
      </c>
    </row>
    <row r="2451" spans="1:26" x14ac:dyDescent="0.25">
      <c r="A2451">
        <v>5051</v>
      </c>
      <c r="B2451" t="s">
        <v>7686</v>
      </c>
      <c r="C2451" s="1">
        <v>42265</v>
      </c>
      <c r="D2451">
        <f>YEAR(C2451)</f>
        <v>2015</v>
      </c>
      <c r="E2451">
        <f>MONTH(C2451)</f>
        <v>9</v>
      </c>
      <c r="F2451" t="str">
        <f>TEXT(Table1[[#This Row],[Order Date]],"mmm")</f>
        <v>Sep</v>
      </c>
      <c r="G2451" t="str">
        <f>TEXT(Table1[[#This Row],[Order Date]],"ddd")</f>
        <v>Fri</v>
      </c>
      <c r="H2451" s="1">
        <v>42271</v>
      </c>
      <c r="I2451" t="s">
        <v>49</v>
      </c>
      <c r="J2451" t="s">
        <v>1235</v>
      </c>
      <c r="K2451" t="s">
        <v>1236</v>
      </c>
      <c r="L2451" t="s">
        <v>101</v>
      </c>
      <c r="M2451" t="s">
        <v>26</v>
      </c>
      <c r="N2451" t="s">
        <v>1364</v>
      </c>
      <c r="O2451" t="s">
        <v>95</v>
      </c>
      <c r="P2451">
        <v>98198</v>
      </c>
      <c r="Q2451" t="s">
        <v>43</v>
      </c>
      <c r="R2451" t="s">
        <v>5105</v>
      </c>
      <c r="S2451" t="s">
        <v>45</v>
      </c>
      <c r="T2451" t="s">
        <v>89</v>
      </c>
      <c r="U2451" t="s">
        <v>5106</v>
      </c>
      <c r="V2451" s="3">
        <v>18.54</v>
      </c>
      <c r="W2451">
        <v>2</v>
      </c>
      <c r="X2451" s="2">
        <v>0</v>
      </c>
      <c r="Y2451" s="13">
        <v>8.7138000000000009</v>
      </c>
      <c r="Z2451" s="2">
        <f>Y2451/V2451</f>
        <v>0.47000000000000008</v>
      </c>
    </row>
    <row r="2452" spans="1:26" x14ac:dyDescent="0.25">
      <c r="A2452">
        <v>5052</v>
      </c>
      <c r="B2452" t="s">
        <v>7687</v>
      </c>
      <c r="C2452" s="1">
        <v>42315</v>
      </c>
      <c r="D2452">
        <f>YEAR(C2452)</f>
        <v>2015</v>
      </c>
      <c r="E2452">
        <f>MONTH(C2452)</f>
        <v>11</v>
      </c>
      <c r="F2452" t="str">
        <f>TEXT(Table1[[#This Row],[Order Date]],"mmm")</f>
        <v>Nov</v>
      </c>
      <c r="G2452" t="str">
        <f>TEXT(Table1[[#This Row],[Order Date]],"ddd")</f>
        <v>Sat</v>
      </c>
      <c r="H2452" s="1">
        <v>42319</v>
      </c>
      <c r="I2452" t="s">
        <v>49</v>
      </c>
      <c r="J2452" t="s">
        <v>1778</v>
      </c>
      <c r="K2452" t="s">
        <v>1779</v>
      </c>
      <c r="L2452" t="s">
        <v>40</v>
      </c>
      <c r="M2452" t="s">
        <v>26</v>
      </c>
      <c r="N2452" t="s">
        <v>143</v>
      </c>
      <c r="O2452" t="s">
        <v>144</v>
      </c>
      <c r="P2452">
        <v>19140</v>
      </c>
      <c r="Q2452" t="s">
        <v>145</v>
      </c>
      <c r="R2452" t="s">
        <v>1453</v>
      </c>
      <c r="S2452" t="s">
        <v>45</v>
      </c>
      <c r="T2452" t="s">
        <v>170</v>
      </c>
      <c r="U2452" t="s">
        <v>1454</v>
      </c>
      <c r="V2452" s="3">
        <v>24.4</v>
      </c>
      <c r="W2452">
        <v>2</v>
      </c>
      <c r="X2452" s="2">
        <v>0.2</v>
      </c>
      <c r="Y2452" s="13">
        <v>7.93</v>
      </c>
      <c r="Z2452" s="2">
        <f>Y2452/V2452</f>
        <v>0.32500000000000001</v>
      </c>
    </row>
    <row r="2453" spans="1:26" x14ac:dyDescent="0.25">
      <c r="A2453">
        <v>5053</v>
      </c>
      <c r="B2453" t="s">
        <v>7688</v>
      </c>
      <c r="C2453" s="1">
        <v>42874</v>
      </c>
      <c r="D2453">
        <f>YEAR(C2453)</f>
        <v>2017</v>
      </c>
      <c r="E2453">
        <f>MONTH(C2453)</f>
        <v>5</v>
      </c>
      <c r="F2453" t="str">
        <f>TEXT(Table1[[#This Row],[Order Date]],"mmm")</f>
        <v>May</v>
      </c>
      <c r="G2453" t="str">
        <f>TEXT(Table1[[#This Row],[Order Date]],"ddd")</f>
        <v>Fri</v>
      </c>
      <c r="H2453" s="1">
        <v>42874</v>
      </c>
      <c r="I2453" t="s">
        <v>1276</v>
      </c>
      <c r="J2453" t="s">
        <v>4563</v>
      </c>
      <c r="K2453" t="s">
        <v>4564</v>
      </c>
      <c r="L2453" t="s">
        <v>25</v>
      </c>
      <c r="M2453" t="s">
        <v>26</v>
      </c>
      <c r="N2453" t="s">
        <v>1709</v>
      </c>
      <c r="O2453" t="s">
        <v>1258</v>
      </c>
      <c r="P2453">
        <v>30318</v>
      </c>
      <c r="Q2453" t="s">
        <v>29</v>
      </c>
      <c r="R2453" t="s">
        <v>4523</v>
      </c>
      <c r="S2453" t="s">
        <v>45</v>
      </c>
      <c r="T2453" t="s">
        <v>89</v>
      </c>
      <c r="U2453" t="s">
        <v>4524</v>
      </c>
      <c r="V2453" s="3">
        <v>195.64</v>
      </c>
      <c r="W2453">
        <v>4</v>
      </c>
      <c r="X2453" s="2">
        <v>0</v>
      </c>
      <c r="Y2453" s="13">
        <v>91.950800000000001</v>
      </c>
      <c r="Z2453" s="2">
        <f>Y2453/V2453</f>
        <v>0.47000000000000003</v>
      </c>
    </row>
    <row r="2454" spans="1:26" x14ac:dyDescent="0.25">
      <c r="A2454">
        <v>5054</v>
      </c>
      <c r="B2454" t="s">
        <v>7689</v>
      </c>
      <c r="C2454" s="1">
        <v>42007</v>
      </c>
      <c r="D2454">
        <f>YEAR(C2454)</f>
        <v>2015</v>
      </c>
      <c r="E2454">
        <f>MONTH(C2454)</f>
        <v>1</v>
      </c>
      <c r="F2454" t="str">
        <f>TEXT(Table1[[#This Row],[Order Date]],"mmm")</f>
        <v>Jan</v>
      </c>
      <c r="G2454" t="str">
        <f>TEXT(Table1[[#This Row],[Order Date]],"ddd")</f>
        <v>Sat</v>
      </c>
      <c r="H2454" s="1">
        <v>42012</v>
      </c>
      <c r="I2454" t="s">
        <v>22</v>
      </c>
      <c r="J2454" t="s">
        <v>7031</v>
      </c>
      <c r="K2454" t="s">
        <v>7032</v>
      </c>
      <c r="L2454" t="s">
        <v>25</v>
      </c>
      <c r="M2454" t="s">
        <v>26</v>
      </c>
      <c r="N2454" t="s">
        <v>808</v>
      </c>
      <c r="O2454" t="s">
        <v>103</v>
      </c>
      <c r="P2454">
        <v>75217</v>
      </c>
      <c r="Q2454" t="s">
        <v>104</v>
      </c>
      <c r="R2454" t="s">
        <v>2958</v>
      </c>
      <c r="S2454" t="s">
        <v>70</v>
      </c>
      <c r="T2454" t="s">
        <v>158</v>
      </c>
      <c r="U2454" t="s">
        <v>2959</v>
      </c>
      <c r="V2454" s="3">
        <v>398.4</v>
      </c>
      <c r="W2454">
        <v>5</v>
      </c>
      <c r="X2454" s="2">
        <v>0.2</v>
      </c>
      <c r="Y2454" s="13">
        <v>84.66</v>
      </c>
      <c r="Z2454" s="2">
        <f>Y2454/V2454</f>
        <v>0.21249999999999999</v>
      </c>
    </row>
    <row r="2455" spans="1:26" x14ac:dyDescent="0.25">
      <c r="A2455">
        <v>5057</v>
      </c>
      <c r="B2455" t="s">
        <v>7690</v>
      </c>
      <c r="C2455" s="1">
        <v>42255</v>
      </c>
      <c r="D2455">
        <f>YEAR(C2455)</f>
        <v>2015</v>
      </c>
      <c r="E2455">
        <f>MONTH(C2455)</f>
        <v>9</v>
      </c>
      <c r="F2455" t="str">
        <f>TEXT(Table1[[#This Row],[Order Date]],"mmm")</f>
        <v>Sep</v>
      </c>
      <c r="G2455" t="str">
        <f>TEXT(Table1[[#This Row],[Order Date]],"ddd")</f>
        <v>Tue</v>
      </c>
      <c r="H2455" s="1">
        <v>42258</v>
      </c>
      <c r="I2455" t="s">
        <v>185</v>
      </c>
      <c r="J2455" t="s">
        <v>3168</v>
      </c>
      <c r="K2455" t="s">
        <v>3169</v>
      </c>
      <c r="L2455" t="s">
        <v>25</v>
      </c>
      <c r="M2455" t="s">
        <v>26</v>
      </c>
      <c r="N2455" t="s">
        <v>7691</v>
      </c>
      <c r="O2455" t="s">
        <v>42</v>
      </c>
      <c r="P2455">
        <v>92553</v>
      </c>
      <c r="Q2455" t="s">
        <v>43</v>
      </c>
      <c r="R2455" t="s">
        <v>6891</v>
      </c>
      <c r="S2455" t="s">
        <v>45</v>
      </c>
      <c r="T2455" t="s">
        <v>89</v>
      </c>
      <c r="U2455" t="s">
        <v>6892</v>
      </c>
      <c r="V2455" s="3">
        <v>26.4</v>
      </c>
      <c r="W2455">
        <v>5</v>
      </c>
      <c r="X2455" s="2">
        <v>0</v>
      </c>
      <c r="Y2455" s="13">
        <v>11.88</v>
      </c>
      <c r="Z2455" s="2">
        <f>Y2455/V2455</f>
        <v>0.45000000000000007</v>
      </c>
    </row>
    <row r="2456" spans="1:26" x14ac:dyDescent="0.25">
      <c r="A2456">
        <v>5059</v>
      </c>
      <c r="B2456" t="s">
        <v>7692</v>
      </c>
      <c r="C2456" s="1">
        <v>42463</v>
      </c>
      <c r="D2456">
        <f>YEAR(C2456)</f>
        <v>2016</v>
      </c>
      <c r="E2456">
        <f>MONTH(C2456)</f>
        <v>4</v>
      </c>
      <c r="F2456" t="str">
        <f>TEXT(Table1[[#This Row],[Order Date]],"mmm")</f>
        <v>Apr</v>
      </c>
      <c r="G2456" t="str">
        <f>TEXT(Table1[[#This Row],[Order Date]],"ddd")</f>
        <v>Sun</v>
      </c>
      <c r="H2456" s="1">
        <v>42467</v>
      </c>
      <c r="I2456" t="s">
        <v>49</v>
      </c>
      <c r="J2456" t="s">
        <v>1919</v>
      </c>
      <c r="K2456" t="s">
        <v>1920</v>
      </c>
      <c r="L2456" t="s">
        <v>25</v>
      </c>
      <c r="M2456" t="s">
        <v>26</v>
      </c>
      <c r="N2456" t="s">
        <v>143</v>
      </c>
      <c r="O2456" t="s">
        <v>144</v>
      </c>
      <c r="P2456">
        <v>19140</v>
      </c>
      <c r="Q2456" t="s">
        <v>145</v>
      </c>
      <c r="R2456" t="s">
        <v>3077</v>
      </c>
      <c r="S2456" t="s">
        <v>45</v>
      </c>
      <c r="T2456" t="s">
        <v>74</v>
      </c>
      <c r="U2456" t="s">
        <v>3078</v>
      </c>
      <c r="V2456" s="3">
        <v>99.846000000000004</v>
      </c>
      <c r="W2456">
        <v>9</v>
      </c>
      <c r="X2456" s="2">
        <v>0.7</v>
      </c>
      <c r="Y2456" s="13">
        <v>-83.204999999999998</v>
      </c>
      <c r="Z2456" s="2">
        <f>Y2456/V2456</f>
        <v>-0.83333333333333326</v>
      </c>
    </row>
    <row r="2457" spans="1:26" x14ac:dyDescent="0.25">
      <c r="A2457">
        <v>5060</v>
      </c>
      <c r="B2457" t="s">
        <v>7693</v>
      </c>
      <c r="C2457" s="1">
        <v>42709</v>
      </c>
      <c r="D2457">
        <f>YEAR(C2457)</f>
        <v>2016</v>
      </c>
      <c r="E2457">
        <f>MONTH(C2457)</f>
        <v>12</v>
      </c>
      <c r="F2457" t="str">
        <f>TEXT(Table1[[#This Row],[Order Date]],"mmm")</f>
        <v>Dec</v>
      </c>
      <c r="G2457" t="str">
        <f>TEXT(Table1[[#This Row],[Order Date]],"ddd")</f>
        <v>Mon</v>
      </c>
      <c r="H2457" s="1">
        <v>42711</v>
      </c>
      <c r="I2457" t="s">
        <v>22</v>
      </c>
      <c r="J2457" t="s">
        <v>1964</v>
      </c>
      <c r="K2457" t="s">
        <v>1965</v>
      </c>
      <c r="L2457" t="s">
        <v>25</v>
      </c>
      <c r="M2457" t="s">
        <v>26</v>
      </c>
      <c r="N2457" t="s">
        <v>7694</v>
      </c>
      <c r="O2457" t="s">
        <v>28</v>
      </c>
      <c r="P2457">
        <v>40324</v>
      </c>
      <c r="Q2457" t="s">
        <v>29</v>
      </c>
      <c r="R2457" t="s">
        <v>2895</v>
      </c>
      <c r="S2457" t="s">
        <v>70</v>
      </c>
      <c r="T2457" t="s">
        <v>71</v>
      </c>
      <c r="U2457" t="s">
        <v>2896</v>
      </c>
      <c r="V2457" s="3">
        <v>699.98</v>
      </c>
      <c r="W2457">
        <v>2</v>
      </c>
      <c r="X2457" s="2">
        <v>0</v>
      </c>
      <c r="Y2457" s="13">
        <v>195.99440000000001</v>
      </c>
      <c r="Z2457" s="2">
        <f>Y2457/V2457</f>
        <v>0.28000000000000003</v>
      </c>
    </row>
    <row r="2458" spans="1:26" x14ac:dyDescent="0.25">
      <c r="A2458">
        <v>5062</v>
      </c>
      <c r="B2458" t="s">
        <v>7695</v>
      </c>
      <c r="C2458" s="1">
        <v>42132</v>
      </c>
      <c r="D2458">
        <f>YEAR(C2458)</f>
        <v>2015</v>
      </c>
      <c r="E2458">
        <f>MONTH(C2458)</f>
        <v>5</v>
      </c>
      <c r="F2458" t="str">
        <f>TEXT(Table1[[#This Row],[Order Date]],"mmm")</f>
        <v>May</v>
      </c>
      <c r="G2458" t="str">
        <f>TEXT(Table1[[#This Row],[Order Date]],"ddd")</f>
        <v>Fri</v>
      </c>
      <c r="H2458" s="1">
        <v>42136</v>
      </c>
      <c r="I2458" t="s">
        <v>49</v>
      </c>
      <c r="J2458" t="s">
        <v>2849</v>
      </c>
      <c r="K2458" t="s">
        <v>2850</v>
      </c>
      <c r="L2458" t="s">
        <v>25</v>
      </c>
      <c r="M2458" t="s">
        <v>26</v>
      </c>
      <c r="N2458" t="s">
        <v>402</v>
      </c>
      <c r="O2458" t="s">
        <v>226</v>
      </c>
      <c r="P2458">
        <v>55407</v>
      </c>
      <c r="Q2458" t="s">
        <v>104</v>
      </c>
      <c r="R2458" t="s">
        <v>2739</v>
      </c>
      <c r="S2458" t="s">
        <v>45</v>
      </c>
      <c r="T2458" t="s">
        <v>74</v>
      </c>
      <c r="U2458" t="s">
        <v>2740</v>
      </c>
      <c r="V2458" s="3">
        <v>43.98</v>
      </c>
      <c r="W2458">
        <v>2</v>
      </c>
      <c r="X2458" s="2">
        <v>0</v>
      </c>
      <c r="Y2458" s="13">
        <v>21.99</v>
      </c>
      <c r="Z2458" s="2">
        <f>Y2458/V2458</f>
        <v>0.5</v>
      </c>
    </row>
    <row r="2459" spans="1:26" x14ac:dyDescent="0.25">
      <c r="A2459">
        <v>5065</v>
      </c>
      <c r="B2459" t="s">
        <v>7696</v>
      </c>
      <c r="C2459" s="1">
        <v>43000</v>
      </c>
      <c r="D2459">
        <f>YEAR(C2459)</f>
        <v>2017</v>
      </c>
      <c r="E2459">
        <f>MONTH(C2459)</f>
        <v>9</v>
      </c>
      <c r="F2459" t="str">
        <f>TEXT(Table1[[#This Row],[Order Date]],"mmm")</f>
        <v>Sep</v>
      </c>
      <c r="G2459" t="str">
        <f>TEXT(Table1[[#This Row],[Order Date]],"ddd")</f>
        <v>Fri</v>
      </c>
      <c r="H2459" s="1">
        <v>43002</v>
      </c>
      <c r="I2459" t="s">
        <v>185</v>
      </c>
      <c r="J2459" t="s">
        <v>2017</v>
      </c>
      <c r="K2459" t="s">
        <v>2018</v>
      </c>
      <c r="L2459" t="s">
        <v>25</v>
      </c>
      <c r="M2459" t="s">
        <v>26</v>
      </c>
      <c r="N2459" t="s">
        <v>514</v>
      </c>
      <c r="O2459" t="s">
        <v>242</v>
      </c>
      <c r="P2459">
        <v>19805</v>
      </c>
      <c r="Q2459" t="s">
        <v>145</v>
      </c>
      <c r="R2459" t="s">
        <v>189</v>
      </c>
      <c r="S2459" t="s">
        <v>70</v>
      </c>
      <c r="T2459" t="s">
        <v>71</v>
      </c>
      <c r="U2459" t="s">
        <v>190</v>
      </c>
      <c r="V2459" s="3">
        <v>391.98</v>
      </c>
      <c r="W2459">
        <v>2</v>
      </c>
      <c r="X2459" s="2">
        <v>0</v>
      </c>
      <c r="Y2459" s="13">
        <v>113.6742</v>
      </c>
      <c r="Z2459" s="2">
        <f>Y2459/V2459</f>
        <v>0.28999999999999998</v>
      </c>
    </row>
    <row r="2460" spans="1:26" x14ac:dyDescent="0.25">
      <c r="A2460">
        <v>5066</v>
      </c>
      <c r="B2460" t="s">
        <v>7697</v>
      </c>
      <c r="C2460" s="1">
        <v>43069</v>
      </c>
      <c r="D2460">
        <f>YEAR(C2460)</f>
        <v>2017</v>
      </c>
      <c r="E2460">
        <f>MONTH(C2460)</f>
        <v>11</v>
      </c>
      <c r="F2460" t="str">
        <f>TEXT(Table1[[#This Row],[Order Date]],"mmm")</f>
        <v>Nov</v>
      </c>
      <c r="G2460" t="str">
        <f>TEXT(Table1[[#This Row],[Order Date]],"ddd")</f>
        <v>Thu</v>
      </c>
      <c r="H2460" s="1">
        <v>43076</v>
      </c>
      <c r="I2460" t="s">
        <v>49</v>
      </c>
      <c r="J2460" t="s">
        <v>5381</v>
      </c>
      <c r="K2460" t="s">
        <v>5382</v>
      </c>
      <c r="L2460" t="s">
        <v>25</v>
      </c>
      <c r="M2460" t="s">
        <v>26</v>
      </c>
      <c r="N2460" t="s">
        <v>2184</v>
      </c>
      <c r="O2460" t="s">
        <v>87</v>
      </c>
      <c r="P2460">
        <v>27217</v>
      </c>
      <c r="Q2460" t="s">
        <v>29</v>
      </c>
      <c r="R2460" t="s">
        <v>1064</v>
      </c>
      <c r="S2460" t="s">
        <v>70</v>
      </c>
      <c r="T2460" t="s">
        <v>158</v>
      </c>
      <c r="U2460" t="s">
        <v>1065</v>
      </c>
      <c r="V2460" s="3">
        <v>383.976</v>
      </c>
      <c r="W2460">
        <v>3</v>
      </c>
      <c r="X2460" s="2">
        <v>0.2</v>
      </c>
      <c r="Y2460" s="13">
        <v>81.594899999999996</v>
      </c>
      <c r="Z2460" s="2">
        <f>Y2460/V2460</f>
        <v>0.21249999999999999</v>
      </c>
    </row>
    <row r="2461" spans="1:26" x14ac:dyDescent="0.25">
      <c r="A2461">
        <v>5068</v>
      </c>
      <c r="B2461" t="s">
        <v>7698</v>
      </c>
      <c r="C2461" s="1">
        <v>42750</v>
      </c>
      <c r="D2461">
        <f>YEAR(C2461)</f>
        <v>2017</v>
      </c>
      <c r="E2461">
        <f>MONTH(C2461)</f>
        <v>1</v>
      </c>
      <c r="F2461" t="str">
        <f>TEXT(Table1[[#This Row],[Order Date]],"mmm")</f>
        <v>Jan</v>
      </c>
      <c r="G2461" t="str">
        <f>TEXT(Table1[[#This Row],[Order Date]],"ddd")</f>
        <v>Sun</v>
      </c>
      <c r="H2461" s="1">
        <v>42754</v>
      </c>
      <c r="I2461" t="s">
        <v>49</v>
      </c>
      <c r="J2461" t="s">
        <v>4073</v>
      </c>
      <c r="K2461" t="s">
        <v>4074</v>
      </c>
      <c r="L2461" t="s">
        <v>101</v>
      </c>
      <c r="M2461" t="s">
        <v>26</v>
      </c>
      <c r="N2461" t="s">
        <v>41</v>
      </c>
      <c r="O2461" t="s">
        <v>42</v>
      </c>
      <c r="P2461">
        <v>90008</v>
      </c>
      <c r="Q2461" t="s">
        <v>43</v>
      </c>
      <c r="R2461" t="s">
        <v>4059</v>
      </c>
      <c r="S2461" t="s">
        <v>45</v>
      </c>
      <c r="T2461" t="s">
        <v>67</v>
      </c>
      <c r="U2461" t="s">
        <v>4060</v>
      </c>
      <c r="V2461" s="3">
        <v>21.4</v>
      </c>
      <c r="W2461">
        <v>5</v>
      </c>
      <c r="X2461" s="2">
        <v>0</v>
      </c>
      <c r="Y2461" s="13">
        <v>6.2060000000000004</v>
      </c>
      <c r="Z2461" s="2">
        <f>Y2461/V2461</f>
        <v>0.29000000000000004</v>
      </c>
    </row>
    <row r="2462" spans="1:26" x14ac:dyDescent="0.25">
      <c r="A2462">
        <v>5069</v>
      </c>
      <c r="B2462" t="s">
        <v>7699</v>
      </c>
      <c r="C2462" s="1">
        <v>41859</v>
      </c>
      <c r="D2462">
        <f>YEAR(C2462)</f>
        <v>2014</v>
      </c>
      <c r="E2462">
        <f>MONTH(C2462)</f>
        <v>8</v>
      </c>
      <c r="F2462" t="str">
        <f>TEXT(Table1[[#This Row],[Order Date]],"mmm")</f>
        <v>Aug</v>
      </c>
      <c r="G2462" t="str">
        <f>TEXT(Table1[[#This Row],[Order Date]],"ddd")</f>
        <v>Fri</v>
      </c>
      <c r="H2462" s="1">
        <v>41863</v>
      </c>
      <c r="I2462" t="s">
        <v>49</v>
      </c>
      <c r="J2462" t="s">
        <v>179</v>
      </c>
      <c r="K2462" t="s">
        <v>180</v>
      </c>
      <c r="L2462" t="s">
        <v>101</v>
      </c>
      <c r="M2462" t="s">
        <v>26</v>
      </c>
      <c r="N2462" t="s">
        <v>2349</v>
      </c>
      <c r="O2462" t="s">
        <v>235</v>
      </c>
      <c r="P2462">
        <v>48183</v>
      </c>
      <c r="Q2462" t="s">
        <v>104</v>
      </c>
      <c r="R2462" t="s">
        <v>6655</v>
      </c>
      <c r="S2462" t="s">
        <v>70</v>
      </c>
      <c r="T2462" t="s">
        <v>1202</v>
      </c>
      <c r="U2462" t="s">
        <v>6656</v>
      </c>
      <c r="V2462" s="3">
        <v>549.99</v>
      </c>
      <c r="W2462">
        <v>1</v>
      </c>
      <c r="X2462" s="2">
        <v>0</v>
      </c>
      <c r="Y2462" s="13">
        <v>274.995</v>
      </c>
      <c r="Z2462" s="2">
        <f>Y2462/V2462</f>
        <v>0.5</v>
      </c>
    </row>
    <row r="2463" spans="1:26" x14ac:dyDescent="0.25">
      <c r="A2463">
        <v>5074</v>
      </c>
      <c r="B2463" t="s">
        <v>7700</v>
      </c>
      <c r="C2463" s="1">
        <v>42313</v>
      </c>
      <c r="D2463">
        <f>YEAR(C2463)</f>
        <v>2015</v>
      </c>
      <c r="E2463">
        <f>MONTH(C2463)</f>
        <v>11</v>
      </c>
      <c r="F2463" t="str">
        <f>TEXT(Table1[[#This Row],[Order Date]],"mmm")</f>
        <v>Nov</v>
      </c>
      <c r="G2463" t="str">
        <f>TEXT(Table1[[#This Row],[Order Date]],"ddd")</f>
        <v>Thu</v>
      </c>
      <c r="H2463" s="1">
        <v>42313</v>
      </c>
      <c r="I2463" t="s">
        <v>1276</v>
      </c>
      <c r="J2463" t="s">
        <v>5092</v>
      </c>
      <c r="K2463" t="s">
        <v>5093</v>
      </c>
      <c r="L2463" t="s">
        <v>25</v>
      </c>
      <c r="M2463" t="s">
        <v>26</v>
      </c>
      <c r="N2463" t="s">
        <v>126</v>
      </c>
      <c r="O2463" t="s">
        <v>42</v>
      </c>
      <c r="P2463">
        <v>94109</v>
      </c>
      <c r="Q2463" t="s">
        <v>43</v>
      </c>
      <c r="R2463" t="s">
        <v>3638</v>
      </c>
      <c r="S2463" t="s">
        <v>45</v>
      </c>
      <c r="T2463" t="s">
        <v>58</v>
      </c>
      <c r="U2463" t="s">
        <v>3639</v>
      </c>
      <c r="V2463" s="3">
        <v>62.8</v>
      </c>
      <c r="W2463">
        <v>4</v>
      </c>
      <c r="X2463" s="2">
        <v>0</v>
      </c>
      <c r="Y2463" s="13">
        <v>15.7</v>
      </c>
      <c r="Z2463" s="2">
        <f>Y2463/V2463</f>
        <v>0.25</v>
      </c>
    </row>
    <row r="2464" spans="1:26" x14ac:dyDescent="0.25">
      <c r="A2464">
        <v>5075</v>
      </c>
      <c r="B2464" t="s">
        <v>7701</v>
      </c>
      <c r="C2464" s="1">
        <v>42850</v>
      </c>
      <c r="D2464">
        <f>YEAR(C2464)</f>
        <v>2017</v>
      </c>
      <c r="E2464">
        <f>MONTH(C2464)</f>
        <v>4</v>
      </c>
      <c r="F2464" t="str">
        <f>TEXT(Table1[[#This Row],[Order Date]],"mmm")</f>
        <v>Apr</v>
      </c>
      <c r="G2464" t="str">
        <f>TEXT(Table1[[#This Row],[Order Date]],"ddd")</f>
        <v>Tue</v>
      </c>
      <c r="H2464" s="1">
        <v>42854</v>
      </c>
      <c r="I2464" t="s">
        <v>22</v>
      </c>
      <c r="J2464" t="s">
        <v>3835</v>
      </c>
      <c r="K2464" t="s">
        <v>3836</v>
      </c>
      <c r="L2464" t="s">
        <v>25</v>
      </c>
      <c r="M2464" t="s">
        <v>26</v>
      </c>
      <c r="N2464" t="s">
        <v>41</v>
      </c>
      <c r="O2464" t="s">
        <v>42</v>
      </c>
      <c r="P2464">
        <v>90049</v>
      </c>
      <c r="Q2464" t="s">
        <v>43</v>
      </c>
      <c r="R2464" t="s">
        <v>2019</v>
      </c>
      <c r="S2464" t="s">
        <v>45</v>
      </c>
      <c r="T2464" t="s">
        <v>74</v>
      </c>
      <c r="U2464" t="s">
        <v>2020</v>
      </c>
      <c r="V2464" s="3">
        <v>13.904</v>
      </c>
      <c r="W2464">
        <v>2</v>
      </c>
      <c r="X2464" s="2">
        <v>0.2</v>
      </c>
      <c r="Y2464" s="13">
        <v>4.5187999999999997</v>
      </c>
      <c r="Z2464" s="2">
        <f>Y2464/V2464</f>
        <v>0.32499999999999996</v>
      </c>
    </row>
    <row r="2465" spans="1:26" x14ac:dyDescent="0.25">
      <c r="A2465">
        <v>5076</v>
      </c>
      <c r="B2465" t="s">
        <v>7702</v>
      </c>
      <c r="C2465" s="1">
        <v>41749</v>
      </c>
      <c r="D2465">
        <f>YEAR(C2465)</f>
        <v>2014</v>
      </c>
      <c r="E2465">
        <f>MONTH(C2465)</f>
        <v>4</v>
      </c>
      <c r="F2465" t="str">
        <f>TEXT(Table1[[#This Row],[Order Date]],"mmm")</f>
        <v>Apr</v>
      </c>
      <c r="G2465" t="str">
        <f>TEXT(Table1[[#This Row],[Order Date]],"ddd")</f>
        <v>Sun</v>
      </c>
      <c r="H2465" s="1">
        <v>41751</v>
      </c>
      <c r="I2465" t="s">
        <v>22</v>
      </c>
      <c r="J2465" t="s">
        <v>2267</v>
      </c>
      <c r="K2465" t="s">
        <v>2268</v>
      </c>
      <c r="L2465" t="s">
        <v>25</v>
      </c>
      <c r="M2465" t="s">
        <v>26</v>
      </c>
      <c r="N2465" t="s">
        <v>181</v>
      </c>
      <c r="O2465" t="s">
        <v>103</v>
      </c>
      <c r="P2465">
        <v>77070</v>
      </c>
      <c r="Q2465" t="s">
        <v>104</v>
      </c>
      <c r="R2465" t="s">
        <v>894</v>
      </c>
      <c r="S2465" t="s">
        <v>31</v>
      </c>
      <c r="T2465" t="s">
        <v>55</v>
      </c>
      <c r="U2465" t="s">
        <v>895</v>
      </c>
      <c r="V2465" s="3">
        <v>744.1</v>
      </c>
      <c r="W2465">
        <v>5</v>
      </c>
      <c r="X2465" s="2">
        <v>0.3</v>
      </c>
      <c r="Y2465" s="13">
        <v>-95.67</v>
      </c>
      <c r="Z2465" s="2">
        <f>Y2465/V2465</f>
        <v>-0.12857142857142856</v>
      </c>
    </row>
    <row r="2466" spans="1:26" x14ac:dyDescent="0.25">
      <c r="A2466">
        <v>5079</v>
      </c>
      <c r="B2466" t="s">
        <v>7703</v>
      </c>
      <c r="C2466" s="1">
        <v>43050</v>
      </c>
      <c r="D2466">
        <f>YEAR(C2466)</f>
        <v>2017</v>
      </c>
      <c r="E2466">
        <f>MONTH(C2466)</f>
        <v>11</v>
      </c>
      <c r="F2466" t="str">
        <f>TEXT(Table1[[#This Row],[Order Date]],"mmm")</f>
        <v>Nov</v>
      </c>
      <c r="G2466" t="str">
        <f>TEXT(Table1[[#This Row],[Order Date]],"ddd")</f>
        <v>Sat</v>
      </c>
      <c r="H2466" s="1">
        <v>43056</v>
      </c>
      <c r="I2466" t="s">
        <v>49</v>
      </c>
      <c r="J2466" t="s">
        <v>2792</v>
      </c>
      <c r="K2466" t="s">
        <v>2793</v>
      </c>
      <c r="L2466" t="s">
        <v>101</v>
      </c>
      <c r="M2466" t="s">
        <v>26</v>
      </c>
      <c r="N2466" t="s">
        <v>2512</v>
      </c>
      <c r="O2466" t="s">
        <v>113</v>
      </c>
      <c r="P2466">
        <v>53209</v>
      </c>
      <c r="Q2466" t="s">
        <v>104</v>
      </c>
      <c r="R2466" t="s">
        <v>2003</v>
      </c>
      <c r="S2466" t="s">
        <v>45</v>
      </c>
      <c r="T2466" t="s">
        <v>74</v>
      </c>
      <c r="U2466" t="s">
        <v>2004</v>
      </c>
      <c r="V2466" s="3">
        <v>18.239999999999998</v>
      </c>
      <c r="W2466">
        <v>3</v>
      </c>
      <c r="X2466" s="2">
        <v>0</v>
      </c>
      <c r="Y2466" s="13">
        <v>8.5728000000000009</v>
      </c>
      <c r="Z2466" s="2">
        <f>Y2466/V2466</f>
        <v>0.47000000000000008</v>
      </c>
    </row>
    <row r="2467" spans="1:26" x14ac:dyDescent="0.25">
      <c r="A2467">
        <v>5080</v>
      </c>
      <c r="B2467" t="s">
        <v>7704</v>
      </c>
      <c r="C2467" s="1">
        <v>43064</v>
      </c>
      <c r="D2467">
        <f>YEAR(C2467)</f>
        <v>2017</v>
      </c>
      <c r="E2467">
        <f>MONTH(C2467)</f>
        <v>11</v>
      </c>
      <c r="F2467" t="str">
        <f>TEXT(Table1[[#This Row],[Order Date]],"mmm")</f>
        <v>Nov</v>
      </c>
      <c r="G2467" t="str">
        <f>TEXT(Table1[[#This Row],[Order Date]],"ddd")</f>
        <v>Sat</v>
      </c>
      <c r="H2467" s="1">
        <v>43068</v>
      </c>
      <c r="I2467" t="s">
        <v>49</v>
      </c>
      <c r="J2467" t="s">
        <v>1815</v>
      </c>
      <c r="K2467" t="s">
        <v>1816</v>
      </c>
      <c r="L2467" t="s">
        <v>25</v>
      </c>
      <c r="M2467" t="s">
        <v>26</v>
      </c>
      <c r="N2467" t="s">
        <v>126</v>
      </c>
      <c r="O2467" t="s">
        <v>42</v>
      </c>
      <c r="P2467">
        <v>94122</v>
      </c>
      <c r="Q2467" t="s">
        <v>43</v>
      </c>
      <c r="R2467" t="s">
        <v>4894</v>
      </c>
      <c r="S2467" t="s">
        <v>31</v>
      </c>
      <c r="T2467" t="s">
        <v>32</v>
      </c>
      <c r="U2467" t="s">
        <v>5395</v>
      </c>
      <c r="V2467" s="3">
        <v>359.49900000000002</v>
      </c>
      <c r="W2467">
        <v>3</v>
      </c>
      <c r="X2467" s="2">
        <v>0.15</v>
      </c>
      <c r="Y2467" s="13">
        <v>-29.605799999999999</v>
      </c>
      <c r="Z2467" s="2">
        <f>Y2467/V2467</f>
        <v>-8.2352941176470573E-2</v>
      </c>
    </row>
    <row r="2468" spans="1:26" x14ac:dyDescent="0.25">
      <c r="A2468">
        <v>5082</v>
      </c>
      <c r="B2468" t="s">
        <v>7705</v>
      </c>
      <c r="C2468" s="1">
        <v>42356</v>
      </c>
      <c r="D2468">
        <f>YEAR(C2468)</f>
        <v>2015</v>
      </c>
      <c r="E2468">
        <f>MONTH(C2468)</f>
        <v>12</v>
      </c>
      <c r="F2468" t="str">
        <f>TEXT(Table1[[#This Row],[Order Date]],"mmm")</f>
        <v>Dec</v>
      </c>
      <c r="G2468" t="str">
        <f>TEXT(Table1[[#This Row],[Order Date]],"ddd")</f>
        <v>Fri</v>
      </c>
      <c r="H2468" s="1">
        <v>42356</v>
      </c>
      <c r="I2468" t="s">
        <v>1276</v>
      </c>
      <c r="J2468" t="s">
        <v>714</v>
      </c>
      <c r="K2468" t="s">
        <v>715</v>
      </c>
      <c r="L2468" t="s">
        <v>101</v>
      </c>
      <c r="M2468" t="s">
        <v>26</v>
      </c>
      <c r="N2468" t="s">
        <v>2143</v>
      </c>
      <c r="O2468" t="s">
        <v>491</v>
      </c>
      <c r="P2468">
        <v>44105</v>
      </c>
      <c r="Q2468" t="s">
        <v>145</v>
      </c>
      <c r="R2468" t="s">
        <v>1869</v>
      </c>
      <c r="S2468" t="s">
        <v>45</v>
      </c>
      <c r="T2468" t="s">
        <v>89</v>
      </c>
      <c r="U2468" t="s">
        <v>1870</v>
      </c>
      <c r="V2468" s="3">
        <v>20.736000000000001</v>
      </c>
      <c r="W2468">
        <v>4</v>
      </c>
      <c r="X2468" s="2">
        <v>0.2</v>
      </c>
      <c r="Y2468" s="13">
        <v>7.2576000000000001</v>
      </c>
      <c r="Z2468" s="2">
        <f>Y2468/V2468</f>
        <v>0.35</v>
      </c>
    </row>
    <row r="2469" spans="1:26" x14ac:dyDescent="0.25">
      <c r="A2469">
        <v>5083</v>
      </c>
      <c r="B2469" t="s">
        <v>7706</v>
      </c>
      <c r="C2469" s="1">
        <v>42621</v>
      </c>
      <c r="D2469">
        <f>YEAR(C2469)</f>
        <v>2016</v>
      </c>
      <c r="E2469">
        <f>MONTH(C2469)</f>
        <v>9</v>
      </c>
      <c r="F2469" t="str">
        <f>TEXT(Table1[[#This Row],[Order Date]],"mmm")</f>
        <v>Sep</v>
      </c>
      <c r="G2469" t="str">
        <f>TEXT(Table1[[#This Row],[Order Date]],"ddd")</f>
        <v>Thu</v>
      </c>
      <c r="H2469" s="1">
        <v>42625</v>
      </c>
      <c r="I2469" t="s">
        <v>49</v>
      </c>
      <c r="J2469" t="s">
        <v>7707</v>
      </c>
      <c r="K2469" t="s">
        <v>7708</v>
      </c>
      <c r="L2469" t="s">
        <v>25</v>
      </c>
      <c r="M2469" t="s">
        <v>26</v>
      </c>
      <c r="N2469" t="s">
        <v>728</v>
      </c>
      <c r="O2469" t="s">
        <v>87</v>
      </c>
      <c r="P2469">
        <v>28110</v>
      </c>
      <c r="Q2469" t="s">
        <v>29</v>
      </c>
      <c r="R2469" t="s">
        <v>3471</v>
      </c>
      <c r="S2469" t="s">
        <v>70</v>
      </c>
      <c r="T2469" t="s">
        <v>158</v>
      </c>
      <c r="U2469" t="s">
        <v>3472</v>
      </c>
      <c r="V2469" s="3">
        <v>35.167999999999999</v>
      </c>
      <c r="W2469">
        <v>4</v>
      </c>
      <c r="X2469" s="2">
        <v>0.2</v>
      </c>
      <c r="Y2469" s="13">
        <v>8.3523999999999994</v>
      </c>
      <c r="Z2469" s="2">
        <f>Y2469/V2469</f>
        <v>0.23749999999999999</v>
      </c>
    </row>
    <row r="2470" spans="1:26" x14ac:dyDescent="0.25">
      <c r="A2470">
        <v>5085</v>
      </c>
      <c r="B2470" t="s">
        <v>7709</v>
      </c>
      <c r="C2470" s="1">
        <v>42527</v>
      </c>
      <c r="D2470">
        <f>YEAR(C2470)</f>
        <v>2016</v>
      </c>
      <c r="E2470">
        <f>MONTH(C2470)</f>
        <v>6</v>
      </c>
      <c r="F2470" t="str">
        <f>TEXT(Table1[[#This Row],[Order Date]],"mmm")</f>
        <v>Jun</v>
      </c>
      <c r="G2470" t="str">
        <f>TEXT(Table1[[#This Row],[Order Date]],"ddd")</f>
        <v>Mon</v>
      </c>
      <c r="H2470" s="1">
        <v>42530</v>
      </c>
      <c r="I2470" t="s">
        <v>22</v>
      </c>
      <c r="J2470" t="s">
        <v>4652</v>
      </c>
      <c r="K2470" t="s">
        <v>4653</v>
      </c>
      <c r="L2470" t="s">
        <v>40</v>
      </c>
      <c r="M2470" t="s">
        <v>26</v>
      </c>
      <c r="N2470" t="s">
        <v>1230</v>
      </c>
      <c r="O2470" t="s">
        <v>1231</v>
      </c>
      <c r="P2470">
        <v>1852</v>
      </c>
      <c r="Q2470" t="s">
        <v>145</v>
      </c>
      <c r="R2470" t="s">
        <v>2989</v>
      </c>
      <c r="S2470" t="s">
        <v>45</v>
      </c>
      <c r="T2470" t="s">
        <v>89</v>
      </c>
      <c r="U2470" t="s">
        <v>2990</v>
      </c>
      <c r="V2470" s="3">
        <v>105.52</v>
      </c>
      <c r="W2470">
        <v>4</v>
      </c>
      <c r="X2470" s="2">
        <v>0</v>
      </c>
      <c r="Y2470" s="13">
        <v>48.539200000000001</v>
      </c>
      <c r="Z2470" s="2">
        <f>Y2470/V2470</f>
        <v>0.46</v>
      </c>
    </row>
    <row r="2471" spans="1:26" x14ac:dyDescent="0.25">
      <c r="A2471">
        <v>5086</v>
      </c>
      <c r="B2471" t="s">
        <v>7710</v>
      </c>
      <c r="C2471" s="1">
        <v>42174</v>
      </c>
      <c r="D2471">
        <f>YEAR(C2471)</f>
        <v>2015</v>
      </c>
      <c r="E2471">
        <f>MONTH(C2471)</f>
        <v>6</v>
      </c>
      <c r="F2471" t="str">
        <f>TEXT(Table1[[#This Row],[Order Date]],"mmm")</f>
        <v>Jun</v>
      </c>
      <c r="G2471" t="str">
        <f>TEXT(Table1[[#This Row],[Order Date]],"ddd")</f>
        <v>Fri</v>
      </c>
      <c r="H2471" s="1">
        <v>42178</v>
      </c>
      <c r="I2471" t="s">
        <v>49</v>
      </c>
      <c r="J2471" t="s">
        <v>3816</v>
      </c>
      <c r="K2471" t="s">
        <v>3817</v>
      </c>
      <c r="L2471" t="s">
        <v>101</v>
      </c>
      <c r="M2471" t="s">
        <v>26</v>
      </c>
      <c r="N2471" t="s">
        <v>808</v>
      </c>
      <c r="O2471" t="s">
        <v>103</v>
      </c>
      <c r="P2471">
        <v>75081</v>
      </c>
      <c r="Q2471" t="s">
        <v>104</v>
      </c>
      <c r="R2471" t="s">
        <v>1896</v>
      </c>
      <c r="S2471" t="s">
        <v>45</v>
      </c>
      <c r="T2471" t="s">
        <v>74</v>
      </c>
      <c r="U2471" t="s">
        <v>1897</v>
      </c>
      <c r="V2471" s="3">
        <v>5.7919999999999998</v>
      </c>
      <c r="W2471">
        <v>2</v>
      </c>
      <c r="X2471" s="2">
        <v>0.8</v>
      </c>
      <c r="Y2471" s="13">
        <v>-9.5568000000000008</v>
      </c>
      <c r="Z2471" s="2">
        <f>Y2471/V2471</f>
        <v>-1.6500000000000001</v>
      </c>
    </row>
    <row r="2472" spans="1:26" x14ac:dyDescent="0.25">
      <c r="A2472">
        <v>5087</v>
      </c>
      <c r="B2472" t="s">
        <v>7711</v>
      </c>
      <c r="C2472" s="1">
        <v>42068</v>
      </c>
      <c r="D2472">
        <f>YEAR(C2472)</f>
        <v>2015</v>
      </c>
      <c r="E2472">
        <f>MONTH(C2472)</f>
        <v>3</v>
      </c>
      <c r="F2472" t="str">
        <f>TEXT(Table1[[#This Row],[Order Date]],"mmm")</f>
        <v>Mar</v>
      </c>
      <c r="G2472" t="str">
        <f>TEXT(Table1[[#This Row],[Order Date]],"ddd")</f>
        <v>Thu</v>
      </c>
      <c r="H2472" s="1">
        <v>42072</v>
      </c>
      <c r="I2472" t="s">
        <v>49</v>
      </c>
      <c r="J2472" t="s">
        <v>3852</v>
      </c>
      <c r="K2472" t="s">
        <v>3853</v>
      </c>
      <c r="L2472" t="s">
        <v>40</v>
      </c>
      <c r="M2472" t="s">
        <v>26</v>
      </c>
      <c r="N2472" t="s">
        <v>143</v>
      </c>
      <c r="O2472" t="s">
        <v>144</v>
      </c>
      <c r="P2472">
        <v>19120</v>
      </c>
      <c r="Q2472" t="s">
        <v>145</v>
      </c>
      <c r="R2472" t="s">
        <v>7712</v>
      </c>
      <c r="S2472" t="s">
        <v>70</v>
      </c>
      <c r="T2472" t="s">
        <v>71</v>
      </c>
      <c r="U2472" t="s">
        <v>7713</v>
      </c>
      <c r="V2472" s="3">
        <v>466.15800000000002</v>
      </c>
      <c r="W2472">
        <v>7</v>
      </c>
      <c r="X2472" s="2">
        <v>0.4</v>
      </c>
      <c r="Y2472" s="13">
        <v>-93.2316</v>
      </c>
      <c r="Z2472" s="2">
        <f>Y2472/V2472</f>
        <v>-0.19999999999999998</v>
      </c>
    </row>
    <row r="2473" spans="1:26" x14ac:dyDescent="0.25">
      <c r="A2473">
        <v>5090</v>
      </c>
      <c r="B2473" t="s">
        <v>7714</v>
      </c>
      <c r="C2473" s="1">
        <v>42951</v>
      </c>
      <c r="D2473">
        <f>YEAR(C2473)</f>
        <v>2017</v>
      </c>
      <c r="E2473">
        <f>MONTH(C2473)</f>
        <v>8</v>
      </c>
      <c r="F2473" t="str">
        <f>TEXT(Table1[[#This Row],[Order Date]],"mmm")</f>
        <v>Aug</v>
      </c>
      <c r="G2473" t="str">
        <f>TEXT(Table1[[#This Row],[Order Date]],"ddd")</f>
        <v>Fri</v>
      </c>
      <c r="H2473" s="1">
        <v>42954</v>
      </c>
      <c r="I2473" t="s">
        <v>185</v>
      </c>
      <c r="J2473" t="s">
        <v>3656</v>
      </c>
      <c r="K2473" t="s">
        <v>3657</v>
      </c>
      <c r="L2473" t="s">
        <v>40</v>
      </c>
      <c r="M2473" t="s">
        <v>26</v>
      </c>
      <c r="N2473" t="s">
        <v>7715</v>
      </c>
      <c r="O2473" t="s">
        <v>450</v>
      </c>
      <c r="P2473">
        <v>80538</v>
      </c>
      <c r="Q2473" t="s">
        <v>43</v>
      </c>
      <c r="R2473" t="s">
        <v>5561</v>
      </c>
      <c r="S2473" t="s">
        <v>45</v>
      </c>
      <c r="T2473" t="s">
        <v>89</v>
      </c>
      <c r="U2473" t="s">
        <v>5562</v>
      </c>
      <c r="V2473" s="3">
        <v>7.968</v>
      </c>
      <c r="W2473">
        <v>2</v>
      </c>
      <c r="X2473" s="2">
        <v>0.2</v>
      </c>
      <c r="Y2473" s="13">
        <v>2.8883999999999999</v>
      </c>
      <c r="Z2473" s="2">
        <f>Y2473/V2473</f>
        <v>0.36249999999999999</v>
      </c>
    </row>
    <row r="2474" spans="1:26" x14ac:dyDescent="0.25">
      <c r="A2474">
        <v>5092</v>
      </c>
      <c r="B2474" t="s">
        <v>7716</v>
      </c>
      <c r="C2474" s="1">
        <v>43099</v>
      </c>
      <c r="D2474">
        <f>YEAR(C2474)</f>
        <v>2017</v>
      </c>
      <c r="E2474">
        <f>MONTH(C2474)</f>
        <v>12</v>
      </c>
      <c r="F2474" t="str">
        <f>TEXT(Table1[[#This Row],[Order Date]],"mmm")</f>
        <v>Dec</v>
      </c>
      <c r="G2474" t="str">
        <f>TEXT(Table1[[#This Row],[Order Date]],"ddd")</f>
        <v>Sat</v>
      </c>
      <c r="H2474" s="1">
        <v>43103</v>
      </c>
      <c r="I2474" t="s">
        <v>49</v>
      </c>
      <c r="J2474" t="s">
        <v>7707</v>
      </c>
      <c r="K2474" t="s">
        <v>7708</v>
      </c>
      <c r="L2474" t="s">
        <v>25</v>
      </c>
      <c r="M2474" t="s">
        <v>26</v>
      </c>
      <c r="N2474" t="s">
        <v>7715</v>
      </c>
      <c r="O2474" t="s">
        <v>450</v>
      </c>
      <c r="P2474">
        <v>80538</v>
      </c>
      <c r="Q2474" t="s">
        <v>43</v>
      </c>
      <c r="R2474" t="s">
        <v>994</v>
      </c>
      <c r="S2474" t="s">
        <v>45</v>
      </c>
      <c r="T2474" t="s">
        <v>266</v>
      </c>
      <c r="U2474" t="s">
        <v>995</v>
      </c>
      <c r="V2474" s="3">
        <v>3.024</v>
      </c>
      <c r="W2474">
        <v>3</v>
      </c>
      <c r="X2474" s="2">
        <v>0.2</v>
      </c>
      <c r="Y2474" s="13">
        <v>-0.6048</v>
      </c>
      <c r="Z2474" s="2">
        <f>Y2474/V2474</f>
        <v>-0.2</v>
      </c>
    </row>
    <row r="2475" spans="1:26" x14ac:dyDescent="0.25">
      <c r="A2475">
        <v>5093</v>
      </c>
      <c r="B2475" t="s">
        <v>7717</v>
      </c>
      <c r="C2475" s="1">
        <v>42147</v>
      </c>
      <c r="D2475">
        <f>YEAR(C2475)</f>
        <v>2015</v>
      </c>
      <c r="E2475">
        <f>MONTH(C2475)</f>
        <v>5</v>
      </c>
      <c r="F2475" t="str">
        <f>TEXT(Table1[[#This Row],[Order Date]],"mmm")</f>
        <v>May</v>
      </c>
      <c r="G2475" t="str">
        <f>TEXT(Table1[[#This Row],[Order Date]],"ddd")</f>
        <v>Sat</v>
      </c>
      <c r="H2475" s="1">
        <v>42151</v>
      </c>
      <c r="I2475" t="s">
        <v>49</v>
      </c>
      <c r="J2475" t="s">
        <v>1005</v>
      </c>
      <c r="K2475" t="s">
        <v>1006</v>
      </c>
      <c r="L2475" t="s">
        <v>40</v>
      </c>
      <c r="M2475" t="s">
        <v>26</v>
      </c>
      <c r="N2475" t="s">
        <v>6914</v>
      </c>
      <c r="O2475" t="s">
        <v>1386</v>
      </c>
      <c r="P2475">
        <v>2895</v>
      </c>
      <c r="Q2475" t="s">
        <v>145</v>
      </c>
      <c r="R2475" t="s">
        <v>1738</v>
      </c>
      <c r="S2475" t="s">
        <v>45</v>
      </c>
      <c r="T2475" t="s">
        <v>58</v>
      </c>
      <c r="U2475" t="s">
        <v>1739</v>
      </c>
      <c r="V2475" s="3">
        <v>51.45</v>
      </c>
      <c r="W2475">
        <v>3</v>
      </c>
      <c r="X2475" s="2">
        <v>0</v>
      </c>
      <c r="Y2475" s="13">
        <v>13.891500000000001</v>
      </c>
      <c r="Z2475" s="2">
        <f>Y2475/V2475</f>
        <v>0.27</v>
      </c>
    </row>
    <row r="2476" spans="1:26" x14ac:dyDescent="0.25">
      <c r="A2476">
        <v>5094</v>
      </c>
      <c r="B2476" t="s">
        <v>7718</v>
      </c>
      <c r="C2476" s="1">
        <v>41979</v>
      </c>
      <c r="D2476">
        <f>YEAR(C2476)</f>
        <v>2014</v>
      </c>
      <c r="E2476">
        <f>MONTH(C2476)</f>
        <v>12</v>
      </c>
      <c r="F2476" t="str">
        <f>TEXT(Table1[[#This Row],[Order Date]],"mmm")</f>
        <v>Dec</v>
      </c>
      <c r="G2476" t="str">
        <f>TEXT(Table1[[#This Row],[Order Date]],"ddd")</f>
        <v>Sat</v>
      </c>
      <c r="H2476" s="1">
        <v>41983</v>
      </c>
      <c r="I2476" t="s">
        <v>49</v>
      </c>
      <c r="J2476" t="s">
        <v>2602</v>
      </c>
      <c r="K2476" t="s">
        <v>2603</v>
      </c>
      <c r="L2476" t="s">
        <v>25</v>
      </c>
      <c r="M2476" t="s">
        <v>26</v>
      </c>
      <c r="N2476" t="s">
        <v>296</v>
      </c>
      <c r="O2476" t="s">
        <v>208</v>
      </c>
      <c r="P2476">
        <v>60610</v>
      </c>
      <c r="Q2476" t="s">
        <v>104</v>
      </c>
      <c r="R2476" t="s">
        <v>5157</v>
      </c>
      <c r="S2476" t="s">
        <v>45</v>
      </c>
      <c r="T2476" t="s">
        <v>77</v>
      </c>
      <c r="U2476" t="s">
        <v>5158</v>
      </c>
      <c r="V2476" s="3">
        <v>14.016</v>
      </c>
      <c r="W2476">
        <v>4</v>
      </c>
      <c r="X2476" s="2">
        <v>0.8</v>
      </c>
      <c r="Y2476" s="13">
        <v>-31.536000000000001</v>
      </c>
      <c r="Z2476" s="2">
        <f>Y2476/V2476</f>
        <v>-2.25</v>
      </c>
    </row>
    <row r="2477" spans="1:26" x14ac:dyDescent="0.25">
      <c r="A2477">
        <v>5100</v>
      </c>
      <c r="B2477" t="s">
        <v>7719</v>
      </c>
      <c r="C2477" s="1">
        <v>42223</v>
      </c>
      <c r="D2477">
        <f>YEAR(C2477)</f>
        <v>2015</v>
      </c>
      <c r="E2477">
        <f>MONTH(C2477)</f>
        <v>8</v>
      </c>
      <c r="F2477" t="str">
        <f>TEXT(Table1[[#This Row],[Order Date]],"mmm")</f>
        <v>Aug</v>
      </c>
      <c r="G2477" t="str">
        <f>TEXT(Table1[[#This Row],[Order Date]],"ddd")</f>
        <v>Fri</v>
      </c>
      <c r="H2477" s="1">
        <v>42228</v>
      </c>
      <c r="I2477" t="s">
        <v>49</v>
      </c>
      <c r="J2477" t="s">
        <v>417</v>
      </c>
      <c r="K2477" t="s">
        <v>418</v>
      </c>
      <c r="L2477" t="s">
        <v>101</v>
      </c>
      <c r="M2477" t="s">
        <v>26</v>
      </c>
      <c r="N2477" t="s">
        <v>5796</v>
      </c>
      <c r="O2477" t="s">
        <v>42</v>
      </c>
      <c r="P2477">
        <v>93309</v>
      </c>
      <c r="Q2477" t="s">
        <v>43</v>
      </c>
      <c r="R2477" t="s">
        <v>1591</v>
      </c>
      <c r="S2477" t="s">
        <v>45</v>
      </c>
      <c r="T2477" t="s">
        <v>74</v>
      </c>
      <c r="U2477" t="s">
        <v>1592</v>
      </c>
      <c r="V2477" s="3">
        <v>19.152000000000001</v>
      </c>
      <c r="W2477">
        <v>3</v>
      </c>
      <c r="X2477" s="2">
        <v>0.2</v>
      </c>
      <c r="Y2477" s="13">
        <v>6.4638</v>
      </c>
      <c r="Z2477" s="2">
        <f>Y2477/V2477</f>
        <v>0.33749999999999997</v>
      </c>
    </row>
    <row r="2478" spans="1:26" x14ac:dyDescent="0.25">
      <c r="A2478">
        <v>5101</v>
      </c>
      <c r="B2478" t="s">
        <v>7720</v>
      </c>
      <c r="C2478" s="1">
        <v>41715</v>
      </c>
      <c r="D2478">
        <f>YEAR(C2478)</f>
        <v>2014</v>
      </c>
      <c r="E2478">
        <f>MONTH(C2478)</f>
        <v>3</v>
      </c>
      <c r="F2478" t="str">
        <f>TEXT(Table1[[#This Row],[Order Date]],"mmm")</f>
        <v>Mar</v>
      </c>
      <c r="G2478" t="str">
        <f>TEXT(Table1[[#This Row],[Order Date]],"ddd")</f>
        <v>Mon</v>
      </c>
      <c r="H2478" s="1">
        <v>41715</v>
      </c>
      <c r="I2478" t="s">
        <v>1276</v>
      </c>
      <c r="J2478" t="s">
        <v>5352</v>
      </c>
      <c r="K2478" t="s">
        <v>5353</v>
      </c>
      <c r="L2478" t="s">
        <v>25</v>
      </c>
      <c r="M2478" t="s">
        <v>26</v>
      </c>
      <c r="N2478" t="s">
        <v>808</v>
      </c>
      <c r="O2478" t="s">
        <v>103</v>
      </c>
      <c r="P2478">
        <v>75217</v>
      </c>
      <c r="Q2478" t="s">
        <v>104</v>
      </c>
      <c r="R2478" t="s">
        <v>1268</v>
      </c>
      <c r="S2478" t="s">
        <v>45</v>
      </c>
      <c r="T2478" t="s">
        <v>67</v>
      </c>
      <c r="U2478" t="s">
        <v>1269</v>
      </c>
      <c r="V2478" s="3">
        <v>4.4480000000000004</v>
      </c>
      <c r="W2478">
        <v>2</v>
      </c>
      <c r="X2478" s="2">
        <v>0.2</v>
      </c>
      <c r="Y2478" s="13">
        <v>0.33360000000000001</v>
      </c>
      <c r="Z2478" s="2">
        <f>Y2478/V2478</f>
        <v>7.4999999999999997E-2</v>
      </c>
    </row>
    <row r="2479" spans="1:26" x14ac:dyDescent="0.25">
      <c r="A2479">
        <v>5104</v>
      </c>
      <c r="B2479" t="s">
        <v>7721</v>
      </c>
      <c r="C2479" s="1">
        <v>42089</v>
      </c>
      <c r="D2479">
        <f>YEAR(C2479)</f>
        <v>2015</v>
      </c>
      <c r="E2479">
        <f>MONTH(C2479)</f>
        <v>3</v>
      </c>
      <c r="F2479" t="str">
        <f>TEXT(Table1[[#This Row],[Order Date]],"mmm")</f>
        <v>Mar</v>
      </c>
      <c r="G2479" t="str">
        <f>TEXT(Table1[[#This Row],[Order Date]],"ddd")</f>
        <v>Thu</v>
      </c>
      <c r="H2479" s="1">
        <v>42093</v>
      </c>
      <c r="I2479" t="s">
        <v>22</v>
      </c>
      <c r="J2479" t="s">
        <v>3490</v>
      </c>
      <c r="K2479" t="s">
        <v>3491</v>
      </c>
      <c r="L2479" t="s">
        <v>25</v>
      </c>
      <c r="M2479" t="s">
        <v>26</v>
      </c>
      <c r="N2479" t="s">
        <v>143</v>
      </c>
      <c r="O2479" t="s">
        <v>144</v>
      </c>
      <c r="P2479">
        <v>19140</v>
      </c>
      <c r="Q2479" t="s">
        <v>145</v>
      </c>
      <c r="R2479" t="s">
        <v>623</v>
      </c>
      <c r="S2479" t="s">
        <v>45</v>
      </c>
      <c r="T2479" t="s">
        <v>89</v>
      </c>
      <c r="U2479" t="s">
        <v>624</v>
      </c>
      <c r="V2479" s="3">
        <v>40.031999999999996</v>
      </c>
      <c r="W2479">
        <v>6</v>
      </c>
      <c r="X2479" s="2">
        <v>0.2</v>
      </c>
      <c r="Y2479" s="13">
        <v>12.51</v>
      </c>
      <c r="Z2479" s="2">
        <f>Y2479/V2479</f>
        <v>0.3125</v>
      </c>
    </row>
    <row r="2480" spans="1:26" x14ac:dyDescent="0.25">
      <c r="A2480">
        <v>5106</v>
      </c>
      <c r="B2480" t="s">
        <v>7722</v>
      </c>
      <c r="C2480" s="1">
        <v>41987</v>
      </c>
      <c r="D2480">
        <f>YEAR(C2480)</f>
        <v>2014</v>
      </c>
      <c r="E2480">
        <f>MONTH(C2480)</f>
        <v>12</v>
      </c>
      <c r="F2480" t="str">
        <f>TEXT(Table1[[#This Row],[Order Date]],"mmm")</f>
        <v>Dec</v>
      </c>
      <c r="G2480" t="str">
        <f>TEXT(Table1[[#This Row],[Order Date]],"ddd")</f>
        <v>Sun</v>
      </c>
      <c r="H2480" s="1">
        <v>41993</v>
      </c>
      <c r="I2480" t="s">
        <v>49</v>
      </c>
      <c r="J2480" t="s">
        <v>2424</v>
      </c>
      <c r="K2480" t="s">
        <v>2425</v>
      </c>
      <c r="L2480" t="s">
        <v>25</v>
      </c>
      <c r="M2480" t="s">
        <v>26</v>
      </c>
      <c r="N2480" t="s">
        <v>3554</v>
      </c>
      <c r="O2480" t="s">
        <v>53</v>
      </c>
      <c r="P2480">
        <v>32725</v>
      </c>
      <c r="Q2480" t="s">
        <v>29</v>
      </c>
      <c r="R2480" t="s">
        <v>5354</v>
      </c>
      <c r="S2480" t="s">
        <v>31</v>
      </c>
      <c r="T2480" t="s">
        <v>35</v>
      </c>
      <c r="U2480" t="s">
        <v>5355</v>
      </c>
      <c r="V2480" s="3">
        <v>186.304</v>
      </c>
      <c r="W2480">
        <v>4</v>
      </c>
      <c r="X2480" s="2">
        <v>0.2</v>
      </c>
      <c r="Y2480" s="13">
        <v>13.972799999999999</v>
      </c>
      <c r="Z2480" s="2">
        <f>Y2480/V2480</f>
        <v>7.4999999999999997E-2</v>
      </c>
    </row>
    <row r="2481" spans="1:26" x14ac:dyDescent="0.25">
      <c r="A2481">
        <v>5107</v>
      </c>
      <c r="B2481" t="s">
        <v>7723</v>
      </c>
      <c r="C2481" s="1">
        <v>42266</v>
      </c>
      <c r="D2481">
        <f>YEAR(C2481)</f>
        <v>2015</v>
      </c>
      <c r="E2481">
        <f>MONTH(C2481)</f>
        <v>9</v>
      </c>
      <c r="F2481" t="str">
        <f>TEXT(Table1[[#This Row],[Order Date]],"mmm")</f>
        <v>Sep</v>
      </c>
      <c r="G2481" t="str">
        <f>TEXT(Table1[[#This Row],[Order Date]],"ddd")</f>
        <v>Sat</v>
      </c>
      <c r="H2481" s="1">
        <v>42273</v>
      </c>
      <c r="I2481" t="s">
        <v>49</v>
      </c>
      <c r="J2481" t="s">
        <v>3825</v>
      </c>
      <c r="K2481" t="s">
        <v>3826</v>
      </c>
      <c r="L2481" t="s">
        <v>40</v>
      </c>
      <c r="M2481" t="s">
        <v>26</v>
      </c>
      <c r="N2481" t="s">
        <v>490</v>
      </c>
      <c r="O2481" t="s">
        <v>1258</v>
      </c>
      <c r="P2481">
        <v>31907</v>
      </c>
      <c r="Q2481" t="s">
        <v>29</v>
      </c>
      <c r="R2481" t="s">
        <v>5399</v>
      </c>
      <c r="S2481" t="s">
        <v>70</v>
      </c>
      <c r="T2481" t="s">
        <v>158</v>
      </c>
      <c r="U2481" t="s">
        <v>5400</v>
      </c>
      <c r="V2481" s="3">
        <v>66.36</v>
      </c>
      <c r="W2481">
        <v>4</v>
      </c>
      <c r="X2481" s="2">
        <v>0</v>
      </c>
      <c r="Y2481" s="13">
        <v>23.225999999999999</v>
      </c>
      <c r="Z2481" s="2">
        <f>Y2481/V2481</f>
        <v>0.35</v>
      </c>
    </row>
    <row r="2482" spans="1:26" x14ac:dyDescent="0.25">
      <c r="A2482">
        <v>5108</v>
      </c>
      <c r="B2482" t="s">
        <v>7724</v>
      </c>
      <c r="C2482" s="1">
        <v>42850</v>
      </c>
      <c r="D2482">
        <f>YEAR(C2482)</f>
        <v>2017</v>
      </c>
      <c r="E2482">
        <f>MONTH(C2482)</f>
        <v>4</v>
      </c>
      <c r="F2482" t="str">
        <f>TEXT(Table1[[#This Row],[Order Date]],"mmm")</f>
        <v>Apr</v>
      </c>
      <c r="G2482" t="str">
        <f>TEXT(Table1[[#This Row],[Order Date]],"ddd")</f>
        <v>Tue</v>
      </c>
      <c r="H2482" s="1">
        <v>42851</v>
      </c>
      <c r="I2482" t="s">
        <v>185</v>
      </c>
      <c r="J2482" t="s">
        <v>417</v>
      </c>
      <c r="K2482" t="s">
        <v>418</v>
      </c>
      <c r="L2482" t="s">
        <v>101</v>
      </c>
      <c r="M2482" t="s">
        <v>26</v>
      </c>
      <c r="N2482" t="s">
        <v>5519</v>
      </c>
      <c r="O2482" t="s">
        <v>328</v>
      </c>
      <c r="P2482">
        <v>37211</v>
      </c>
      <c r="Q2482" t="s">
        <v>29</v>
      </c>
      <c r="R2482" t="s">
        <v>1954</v>
      </c>
      <c r="S2482" t="s">
        <v>45</v>
      </c>
      <c r="T2482" t="s">
        <v>67</v>
      </c>
      <c r="U2482" t="s">
        <v>1955</v>
      </c>
      <c r="V2482" s="3">
        <v>42.048000000000002</v>
      </c>
      <c r="W2482">
        <v>9</v>
      </c>
      <c r="X2482" s="2">
        <v>0.2</v>
      </c>
      <c r="Y2482" s="13">
        <v>5.2560000000000002</v>
      </c>
      <c r="Z2482" s="2">
        <f>Y2482/V2482</f>
        <v>0.125</v>
      </c>
    </row>
    <row r="2483" spans="1:26" x14ac:dyDescent="0.25">
      <c r="A2483">
        <v>5110</v>
      </c>
      <c r="B2483" t="s">
        <v>7725</v>
      </c>
      <c r="C2483" s="1">
        <v>41930</v>
      </c>
      <c r="D2483">
        <f>YEAR(C2483)</f>
        <v>2014</v>
      </c>
      <c r="E2483">
        <f>MONTH(C2483)</f>
        <v>10</v>
      </c>
      <c r="F2483" t="str">
        <f>TEXT(Table1[[#This Row],[Order Date]],"mmm")</f>
        <v>Oct</v>
      </c>
      <c r="G2483" t="str">
        <f>TEXT(Table1[[#This Row],[Order Date]],"ddd")</f>
        <v>Sat</v>
      </c>
      <c r="H2483" s="1">
        <v>41934</v>
      </c>
      <c r="I2483" t="s">
        <v>49</v>
      </c>
      <c r="J2483" t="s">
        <v>4642</v>
      </c>
      <c r="K2483" t="s">
        <v>4643</v>
      </c>
      <c r="L2483" t="s">
        <v>40</v>
      </c>
      <c r="M2483" t="s">
        <v>26</v>
      </c>
      <c r="N2483" t="s">
        <v>143</v>
      </c>
      <c r="O2483" t="s">
        <v>144</v>
      </c>
      <c r="P2483">
        <v>19134</v>
      </c>
      <c r="Q2483" t="s">
        <v>145</v>
      </c>
      <c r="R2483" t="s">
        <v>1775</v>
      </c>
      <c r="S2483" t="s">
        <v>45</v>
      </c>
      <c r="T2483" t="s">
        <v>170</v>
      </c>
      <c r="U2483" t="s">
        <v>1776</v>
      </c>
      <c r="V2483" s="3">
        <v>52.512</v>
      </c>
      <c r="W2483">
        <v>6</v>
      </c>
      <c r="X2483" s="2">
        <v>0.2</v>
      </c>
      <c r="Y2483" s="13">
        <v>19.692</v>
      </c>
      <c r="Z2483" s="2">
        <f>Y2483/V2483</f>
        <v>0.375</v>
      </c>
    </row>
    <row r="2484" spans="1:26" x14ac:dyDescent="0.25">
      <c r="A2484">
        <v>5113</v>
      </c>
      <c r="B2484" t="s">
        <v>7726</v>
      </c>
      <c r="C2484" s="1">
        <v>42321</v>
      </c>
      <c r="D2484">
        <f>YEAR(C2484)</f>
        <v>2015</v>
      </c>
      <c r="E2484">
        <f>MONTH(C2484)</f>
        <v>11</v>
      </c>
      <c r="F2484" t="str">
        <f>TEXT(Table1[[#This Row],[Order Date]],"mmm")</f>
        <v>Nov</v>
      </c>
      <c r="G2484" t="str">
        <f>TEXT(Table1[[#This Row],[Order Date]],"ddd")</f>
        <v>Fri</v>
      </c>
      <c r="H2484" s="1">
        <v>42321</v>
      </c>
      <c r="I2484" t="s">
        <v>1276</v>
      </c>
      <c r="J2484" t="s">
        <v>3739</v>
      </c>
      <c r="K2484" t="s">
        <v>3740</v>
      </c>
      <c r="L2484" t="s">
        <v>25</v>
      </c>
      <c r="M2484" t="s">
        <v>26</v>
      </c>
      <c r="N2484" t="s">
        <v>296</v>
      </c>
      <c r="O2484" t="s">
        <v>208</v>
      </c>
      <c r="P2484">
        <v>60610</v>
      </c>
      <c r="Q2484" t="s">
        <v>104</v>
      </c>
      <c r="R2484" t="s">
        <v>7727</v>
      </c>
      <c r="S2484" t="s">
        <v>31</v>
      </c>
      <c r="T2484" t="s">
        <v>64</v>
      </c>
      <c r="U2484" t="s">
        <v>7728</v>
      </c>
      <c r="V2484" s="3">
        <v>17.495999999999999</v>
      </c>
      <c r="W2484">
        <v>9</v>
      </c>
      <c r="X2484" s="2">
        <v>0.6</v>
      </c>
      <c r="Y2484" s="13">
        <v>-7.4358000000000004</v>
      </c>
      <c r="Z2484" s="2">
        <f>Y2484/V2484</f>
        <v>-0.42500000000000004</v>
      </c>
    </row>
    <row r="2485" spans="1:26" x14ac:dyDescent="0.25">
      <c r="A2485">
        <v>5115</v>
      </c>
      <c r="B2485" t="s">
        <v>7729</v>
      </c>
      <c r="C2485" s="1">
        <v>42691</v>
      </c>
      <c r="D2485">
        <f>YEAR(C2485)</f>
        <v>2016</v>
      </c>
      <c r="E2485">
        <f>MONTH(C2485)</f>
        <v>11</v>
      </c>
      <c r="F2485" t="str">
        <f>TEXT(Table1[[#This Row],[Order Date]],"mmm")</f>
        <v>Nov</v>
      </c>
      <c r="G2485" t="str">
        <f>TEXT(Table1[[#This Row],[Order Date]],"ddd")</f>
        <v>Thu</v>
      </c>
      <c r="H2485" s="1">
        <v>42696</v>
      </c>
      <c r="I2485" t="s">
        <v>49</v>
      </c>
      <c r="J2485" t="s">
        <v>2710</v>
      </c>
      <c r="K2485" t="s">
        <v>2711</v>
      </c>
      <c r="L2485" t="s">
        <v>25</v>
      </c>
      <c r="M2485" t="s">
        <v>26</v>
      </c>
      <c r="N2485" t="s">
        <v>659</v>
      </c>
      <c r="O2485" t="s">
        <v>660</v>
      </c>
      <c r="P2485">
        <v>88220</v>
      </c>
      <c r="Q2485" t="s">
        <v>43</v>
      </c>
      <c r="R2485" t="s">
        <v>1204</v>
      </c>
      <c r="S2485" t="s">
        <v>45</v>
      </c>
      <c r="T2485" t="s">
        <v>74</v>
      </c>
      <c r="U2485" t="s">
        <v>1205</v>
      </c>
      <c r="V2485" s="3">
        <v>10.776</v>
      </c>
      <c r="W2485">
        <v>3</v>
      </c>
      <c r="X2485" s="2">
        <v>0.2</v>
      </c>
      <c r="Y2485" s="13">
        <v>3.3675000000000002</v>
      </c>
      <c r="Z2485" s="2">
        <f>Y2485/V2485</f>
        <v>0.3125</v>
      </c>
    </row>
    <row r="2486" spans="1:26" x14ac:dyDescent="0.25">
      <c r="A2486">
        <v>5116</v>
      </c>
      <c r="B2486" t="s">
        <v>7730</v>
      </c>
      <c r="C2486" s="1">
        <v>42941</v>
      </c>
      <c r="D2486">
        <f>YEAR(C2486)</f>
        <v>2017</v>
      </c>
      <c r="E2486">
        <f>MONTH(C2486)</f>
        <v>7</v>
      </c>
      <c r="F2486" t="str">
        <f>TEXT(Table1[[#This Row],[Order Date]],"mmm")</f>
        <v>Jul</v>
      </c>
      <c r="G2486" t="str">
        <f>TEXT(Table1[[#This Row],[Order Date]],"ddd")</f>
        <v>Tue</v>
      </c>
      <c r="H2486" s="1">
        <v>42945</v>
      </c>
      <c r="I2486" t="s">
        <v>49</v>
      </c>
      <c r="J2486" t="s">
        <v>6993</v>
      </c>
      <c r="K2486" t="s">
        <v>6994</v>
      </c>
      <c r="L2486" t="s">
        <v>25</v>
      </c>
      <c r="M2486" t="s">
        <v>26</v>
      </c>
      <c r="N2486" t="s">
        <v>143</v>
      </c>
      <c r="O2486" t="s">
        <v>144</v>
      </c>
      <c r="P2486">
        <v>19134</v>
      </c>
      <c r="Q2486" t="s">
        <v>145</v>
      </c>
      <c r="R2486" t="s">
        <v>7731</v>
      </c>
      <c r="S2486" t="s">
        <v>45</v>
      </c>
      <c r="T2486" t="s">
        <v>46</v>
      </c>
      <c r="U2486" t="s">
        <v>7732</v>
      </c>
      <c r="V2486" s="3">
        <v>3.3039999999999998</v>
      </c>
      <c r="W2486">
        <v>1</v>
      </c>
      <c r="X2486" s="2">
        <v>0.2</v>
      </c>
      <c r="Y2486" s="13">
        <v>1.0738000000000001</v>
      </c>
      <c r="Z2486" s="2">
        <f>Y2486/V2486</f>
        <v>0.32500000000000007</v>
      </c>
    </row>
    <row r="2487" spans="1:26" x14ac:dyDescent="0.25">
      <c r="A2487">
        <v>5118</v>
      </c>
      <c r="B2487" t="s">
        <v>7733</v>
      </c>
      <c r="C2487" s="1">
        <v>42273</v>
      </c>
      <c r="D2487">
        <f>YEAR(C2487)</f>
        <v>2015</v>
      </c>
      <c r="E2487">
        <f>MONTH(C2487)</f>
        <v>9</v>
      </c>
      <c r="F2487" t="str">
        <f>TEXT(Table1[[#This Row],[Order Date]],"mmm")</f>
        <v>Sep</v>
      </c>
      <c r="G2487" t="str">
        <f>TEXT(Table1[[#This Row],[Order Date]],"ddd")</f>
        <v>Sat</v>
      </c>
      <c r="H2487" s="1">
        <v>42280</v>
      </c>
      <c r="I2487" t="s">
        <v>49</v>
      </c>
      <c r="J2487" t="s">
        <v>3490</v>
      </c>
      <c r="K2487" t="s">
        <v>3491</v>
      </c>
      <c r="L2487" t="s">
        <v>25</v>
      </c>
      <c r="M2487" t="s">
        <v>26</v>
      </c>
      <c r="N2487" t="s">
        <v>2306</v>
      </c>
      <c r="O2487" t="s">
        <v>264</v>
      </c>
      <c r="P2487">
        <v>11572</v>
      </c>
      <c r="Q2487" t="s">
        <v>145</v>
      </c>
      <c r="R2487" t="s">
        <v>1080</v>
      </c>
      <c r="S2487" t="s">
        <v>45</v>
      </c>
      <c r="T2487" t="s">
        <v>266</v>
      </c>
      <c r="U2487" t="s">
        <v>1081</v>
      </c>
      <c r="V2487" s="3">
        <v>34.44</v>
      </c>
      <c r="W2487">
        <v>3</v>
      </c>
      <c r="X2487" s="2">
        <v>0</v>
      </c>
      <c r="Y2487" s="13">
        <v>16.186800000000002</v>
      </c>
      <c r="Z2487" s="2">
        <f>Y2487/V2487</f>
        <v>0.47000000000000008</v>
      </c>
    </row>
    <row r="2488" spans="1:26" x14ac:dyDescent="0.25">
      <c r="A2488">
        <v>5121</v>
      </c>
      <c r="B2488" t="s">
        <v>7734</v>
      </c>
      <c r="C2488" s="1">
        <v>41733</v>
      </c>
      <c r="D2488">
        <f>YEAR(C2488)</f>
        <v>2014</v>
      </c>
      <c r="E2488">
        <f>MONTH(C2488)</f>
        <v>4</v>
      </c>
      <c r="F2488" t="str">
        <f>TEXT(Table1[[#This Row],[Order Date]],"mmm")</f>
        <v>Apr</v>
      </c>
      <c r="G2488" t="str">
        <f>TEXT(Table1[[#This Row],[Order Date]],"ddd")</f>
        <v>Fri</v>
      </c>
      <c r="H2488" s="1">
        <v>41737</v>
      </c>
      <c r="I2488" t="s">
        <v>49</v>
      </c>
      <c r="J2488" t="s">
        <v>132</v>
      </c>
      <c r="K2488" t="s">
        <v>133</v>
      </c>
      <c r="L2488" t="s">
        <v>40</v>
      </c>
      <c r="M2488" t="s">
        <v>26</v>
      </c>
      <c r="N2488" t="s">
        <v>4165</v>
      </c>
      <c r="O2488" t="s">
        <v>729</v>
      </c>
      <c r="P2488">
        <v>70506</v>
      </c>
      <c r="Q2488" t="s">
        <v>29</v>
      </c>
      <c r="R2488" t="s">
        <v>1000</v>
      </c>
      <c r="S2488" t="s">
        <v>45</v>
      </c>
      <c r="T2488" t="s">
        <v>58</v>
      </c>
      <c r="U2488" t="s">
        <v>1001</v>
      </c>
      <c r="V2488" s="3">
        <v>232.55</v>
      </c>
      <c r="W2488">
        <v>5</v>
      </c>
      <c r="X2488" s="2">
        <v>0</v>
      </c>
      <c r="Y2488" s="13">
        <v>9.3019999999999996</v>
      </c>
      <c r="Z2488" s="2">
        <f>Y2488/V2488</f>
        <v>3.9999999999999994E-2</v>
      </c>
    </row>
    <row r="2489" spans="1:26" x14ac:dyDescent="0.25">
      <c r="A2489">
        <v>5125</v>
      </c>
      <c r="B2489" t="s">
        <v>7737</v>
      </c>
      <c r="C2489" s="1">
        <v>41896</v>
      </c>
      <c r="D2489">
        <f>YEAR(C2489)</f>
        <v>2014</v>
      </c>
      <c r="E2489">
        <f>MONTH(C2489)</f>
        <v>9</v>
      </c>
      <c r="F2489" t="str">
        <f>TEXT(Table1[[#This Row],[Order Date]],"mmm")</f>
        <v>Sep</v>
      </c>
      <c r="G2489" t="str">
        <f>TEXT(Table1[[#This Row],[Order Date]],"ddd")</f>
        <v>Sun</v>
      </c>
      <c r="H2489" s="1">
        <v>41896</v>
      </c>
      <c r="I2489" t="s">
        <v>1276</v>
      </c>
      <c r="J2489" t="s">
        <v>5838</v>
      </c>
      <c r="K2489" t="s">
        <v>5839</v>
      </c>
      <c r="L2489" t="s">
        <v>25</v>
      </c>
      <c r="M2489" t="s">
        <v>26</v>
      </c>
      <c r="N2489" t="s">
        <v>263</v>
      </c>
      <c r="O2489" t="s">
        <v>264</v>
      </c>
      <c r="P2489">
        <v>10009</v>
      </c>
      <c r="Q2489" t="s">
        <v>145</v>
      </c>
      <c r="R2489" t="s">
        <v>3729</v>
      </c>
      <c r="S2489" t="s">
        <v>31</v>
      </c>
      <c r="T2489" t="s">
        <v>55</v>
      </c>
      <c r="U2489" t="s">
        <v>3201</v>
      </c>
      <c r="V2489" s="3">
        <v>464.29199999999997</v>
      </c>
      <c r="W2489">
        <v>9</v>
      </c>
      <c r="X2489" s="2">
        <v>0.4</v>
      </c>
      <c r="Y2489" s="13">
        <v>-108.3348</v>
      </c>
      <c r="Z2489" s="2">
        <f>Y2489/V2489</f>
        <v>-0.23333333333333334</v>
      </c>
    </row>
    <row r="2490" spans="1:26" x14ac:dyDescent="0.25">
      <c r="A2490">
        <v>5132</v>
      </c>
      <c r="B2490" t="s">
        <v>7738</v>
      </c>
      <c r="C2490" s="1">
        <v>43098</v>
      </c>
      <c r="D2490">
        <f>YEAR(C2490)</f>
        <v>2017</v>
      </c>
      <c r="E2490">
        <f>MONTH(C2490)</f>
        <v>12</v>
      </c>
      <c r="F2490" t="str">
        <f>TEXT(Table1[[#This Row],[Order Date]],"mmm")</f>
        <v>Dec</v>
      </c>
      <c r="G2490" t="str">
        <f>TEXT(Table1[[#This Row],[Order Date]],"ddd")</f>
        <v>Fri</v>
      </c>
      <c r="H2490" s="1">
        <v>43105</v>
      </c>
      <c r="I2490" t="s">
        <v>49</v>
      </c>
      <c r="J2490" t="s">
        <v>1121</v>
      </c>
      <c r="K2490" t="s">
        <v>1122</v>
      </c>
      <c r="L2490" t="s">
        <v>40</v>
      </c>
      <c r="M2490" t="s">
        <v>26</v>
      </c>
      <c r="N2490" t="s">
        <v>1854</v>
      </c>
      <c r="O2490" t="s">
        <v>42</v>
      </c>
      <c r="P2490">
        <v>92804</v>
      </c>
      <c r="Q2490" t="s">
        <v>43</v>
      </c>
      <c r="R2490" t="s">
        <v>5227</v>
      </c>
      <c r="S2490" t="s">
        <v>31</v>
      </c>
      <c r="T2490" t="s">
        <v>64</v>
      </c>
      <c r="U2490" t="s">
        <v>5228</v>
      </c>
      <c r="V2490" s="3">
        <v>101.12</v>
      </c>
      <c r="W2490">
        <v>8</v>
      </c>
      <c r="X2490" s="2">
        <v>0</v>
      </c>
      <c r="Y2490" s="13">
        <v>37.414400000000001</v>
      </c>
      <c r="Z2490" s="2">
        <f>Y2490/V2490</f>
        <v>0.37</v>
      </c>
    </row>
    <row r="2491" spans="1:26" x14ac:dyDescent="0.25">
      <c r="A2491">
        <v>5133</v>
      </c>
      <c r="B2491" t="s">
        <v>7739</v>
      </c>
      <c r="C2491" s="1">
        <v>42176</v>
      </c>
      <c r="D2491">
        <f>YEAR(C2491)</f>
        <v>2015</v>
      </c>
      <c r="E2491">
        <f>MONTH(C2491)</f>
        <v>6</v>
      </c>
      <c r="F2491" t="str">
        <f>TEXT(Table1[[#This Row],[Order Date]],"mmm")</f>
        <v>Jun</v>
      </c>
      <c r="G2491" t="str">
        <f>TEXT(Table1[[#This Row],[Order Date]],"ddd")</f>
        <v>Sun</v>
      </c>
      <c r="H2491" s="1">
        <v>42182</v>
      </c>
      <c r="I2491" t="s">
        <v>49</v>
      </c>
      <c r="J2491" t="s">
        <v>1800</v>
      </c>
      <c r="K2491" t="s">
        <v>1801</v>
      </c>
      <c r="L2491" t="s">
        <v>25</v>
      </c>
      <c r="M2491" t="s">
        <v>26</v>
      </c>
      <c r="N2491" t="s">
        <v>3554</v>
      </c>
      <c r="O2491" t="s">
        <v>53</v>
      </c>
      <c r="P2491">
        <v>32725</v>
      </c>
      <c r="Q2491" t="s">
        <v>29</v>
      </c>
      <c r="R2491" t="s">
        <v>3134</v>
      </c>
      <c r="S2491" t="s">
        <v>70</v>
      </c>
      <c r="T2491" t="s">
        <v>71</v>
      </c>
      <c r="U2491" t="s">
        <v>3135</v>
      </c>
      <c r="V2491" s="3">
        <v>107.976</v>
      </c>
      <c r="W2491">
        <v>3</v>
      </c>
      <c r="X2491" s="2">
        <v>0.2</v>
      </c>
      <c r="Y2491" s="13">
        <v>37.791600000000003</v>
      </c>
      <c r="Z2491" s="2">
        <f>Y2491/V2491</f>
        <v>0.35000000000000003</v>
      </c>
    </row>
    <row r="2492" spans="1:26" x14ac:dyDescent="0.25">
      <c r="A2492">
        <v>5134</v>
      </c>
      <c r="B2492" t="s">
        <v>7740</v>
      </c>
      <c r="C2492" s="1">
        <v>43065</v>
      </c>
      <c r="D2492">
        <f>YEAR(C2492)</f>
        <v>2017</v>
      </c>
      <c r="E2492">
        <f>MONTH(C2492)</f>
        <v>11</v>
      </c>
      <c r="F2492" t="str">
        <f>TEXT(Table1[[#This Row],[Order Date]],"mmm")</f>
        <v>Nov</v>
      </c>
      <c r="G2492" t="str">
        <f>TEXT(Table1[[#This Row],[Order Date]],"ddd")</f>
        <v>Sun</v>
      </c>
      <c r="H2492" s="1">
        <v>43069</v>
      </c>
      <c r="I2492" t="s">
        <v>49</v>
      </c>
      <c r="J2492" t="s">
        <v>3580</v>
      </c>
      <c r="K2492" t="s">
        <v>3581</v>
      </c>
      <c r="L2492" t="s">
        <v>101</v>
      </c>
      <c r="M2492" t="s">
        <v>26</v>
      </c>
      <c r="N2492" t="s">
        <v>263</v>
      </c>
      <c r="O2492" t="s">
        <v>264</v>
      </c>
      <c r="P2492">
        <v>10009</v>
      </c>
      <c r="Q2492" t="s">
        <v>145</v>
      </c>
      <c r="R2492" t="s">
        <v>6906</v>
      </c>
      <c r="S2492" t="s">
        <v>45</v>
      </c>
      <c r="T2492" t="s">
        <v>77</v>
      </c>
      <c r="U2492" t="s">
        <v>6907</v>
      </c>
      <c r="V2492" s="3">
        <v>58.73</v>
      </c>
      <c r="W2492">
        <v>7</v>
      </c>
      <c r="X2492" s="2">
        <v>0</v>
      </c>
      <c r="Y2492" s="13">
        <v>14.682499999999999</v>
      </c>
      <c r="Z2492" s="2">
        <f>Y2492/V2492</f>
        <v>0.25</v>
      </c>
    </row>
    <row r="2493" spans="1:26" x14ac:dyDescent="0.25">
      <c r="A2493">
        <v>5136</v>
      </c>
      <c r="B2493" t="s">
        <v>7741</v>
      </c>
      <c r="C2493" s="1">
        <v>42666</v>
      </c>
      <c r="D2493">
        <f>YEAR(C2493)</f>
        <v>2016</v>
      </c>
      <c r="E2493">
        <f>MONTH(C2493)</f>
        <v>10</v>
      </c>
      <c r="F2493" t="str">
        <f>TEXT(Table1[[#This Row],[Order Date]],"mmm")</f>
        <v>Oct</v>
      </c>
      <c r="G2493" t="str">
        <f>TEXT(Table1[[#This Row],[Order Date]],"ddd")</f>
        <v>Sun</v>
      </c>
      <c r="H2493" s="1">
        <v>42671</v>
      </c>
      <c r="I2493" t="s">
        <v>49</v>
      </c>
      <c r="J2493" t="s">
        <v>3588</v>
      </c>
      <c r="K2493" t="s">
        <v>3589</v>
      </c>
      <c r="L2493" t="s">
        <v>101</v>
      </c>
      <c r="M2493" t="s">
        <v>26</v>
      </c>
      <c r="N2493" t="s">
        <v>94</v>
      </c>
      <c r="O2493" t="s">
        <v>95</v>
      </c>
      <c r="P2493">
        <v>98103</v>
      </c>
      <c r="Q2493" t="s">
        <v>43</v>
      </c>
      <c r="R2493" t="s">
        <v>1060</v>
      </c>
      <c r="S2493" t="s">
        <v>45</v>
      </c>
      <c r="T2493" t="s">
        <v>266</v>
      </c>
      <c r="U2493" t="s">
        <v>1061</v>
      </c>
      <c r="V2493" s="3">
        <v>17.05</v>
      </c>
      <c r="W2493">
        <v>5</v>
      </c>
      <c r="X2493" s="2">
        <v>0</v>
      </c>
      <c r="Y2493" s="13">
        <v>8.1839999999999993</v>
      </c>
      <c r="Z2493" s="2">
        <f>Y2493/V2493</f>
        <v>0.47999999999999993</v>
      </c>
    </row>
    <row r="2494" spans="1:26" x14ac:dyDescent="0.25">
      <c r="A2494">
        <v>5137</v>
      </c>
      <c r="B2494" t="s">
        <v>7742</v>
      </c>
      <c r="C2494" s="1">
        <v>42352</v>
      </c>
      <c r="D2494">
        <f>YEAR(C2494)</f>
        <v>2015</v>
      </c>
      <c r="E2494">
        <f>MONTH(C2494)</f>
        <v>12</v>
      </c>
      <c r="F2494" t="str">
        <f>TEXT(Table1[[#This Row],[Order Date]],"mmm")</f>
        <v>Dec</v>
      </c>
      <c r="G2494" t="str">
        <f>TEXT(Table1[[#This Row],[Order Date]],"ddd")</f>
        <v>Mon</v>
      </c>
      <c r="H2494" s="1">
        <v>42357</v>
      </c>
      <c r="I2494" t="s">
        <v>49</v>
      </c>
      <c r="J2494" t="s">
        <v>4096</v>
      </c>
      <c r="K2494" t="s">
        <v>4097</v>
      </c>
      <c r="L2494" t="s">
        <v>25</v>
      </c>
      <c r="M2494" t="s">
        <v>26</v>
      </c>
      <c r="N2494" t="s">
        <v>941</v>
      </c>
      <c r="O2494" t="s">
        <v>42</v>
      </c>
      <c r="P2494">
        <v>92105</v>
      </c>
      <c r="Q2494" t="s">
        <v>43</v>
      </c>
      <c r="R2494" t="s">
        <v>3346</v>
      </c>
      <c r="S2494" t="s">
        <v>45</v>
      </c>
      <c r="T2494" t="s">
        <v>74</v>
      </c>
      <c r="U2494" t="s">
        <v>3347</v>
      </c>
      <c r="V2494" s="3">
        <v>8.0960000000000001</v>
      </c>
      <c r="W2494">
        <v>2</v>
      </c>
      <c r="X2494" s="2">
        <v>0.2</v>
      </c>
      <c r="Y2494" s="13">
        <v>2.7324000000000002</v>
      </c>
      <c r="Z2494" s="2">
        <f>Y2494/V2494</f>
        <v>0.33750000000000002</v>
      </c>
    </row>
    <row r="2495" spans="1:26" x14ac:dyDescent="0.25">
      <c r="A2495">
        <v>5138</v>
      </c>
      <c r="B2495" t="s">
        <v>7743</v>
      </c>
      <c r="C2495" s="1">
        <v>42687</v>
      </c>
      <c r="D2495">
        <f>YEAR(C2495)</f>
        <v>2016</v>
      </c>
      <c r="E2495">
        <f>MONTH(C2495)</f>
        <v>11</v>
      </c>
      <c r="F2495" t="str">
        <f>TEXT(Table1[[#This Row],[Order Date]],"mmm")</f>
        <v>Nov</v>
      </c>
      <c r="G2495" t="str">
        <f>TEXT(Table1[[#This Row],[Order Date]],"ddd")</f>
        <v>Sun</v>
      </c>
      <c r="H2495" s="1">
        <v>42691</v>
      </c>
      <c r="I2495" t="s">
        <v>49</v>
      </c>
      <c r="J2495" t="s">
        <v>7380</v>
      </c>
      <c r="K2495" t="s">
        <v>7381</v>
      </c>
      <c r="L2495" t="s">
        <v>40</v>
      </c>
      <c r="M2495" t="s">
        <v>26</v>
      </c>
      <c r="N2495" t="s">
        <v>4723</v>
      </c>
      <c r="O2495" t="s">
        <v>641</v>
      </c>
      <c r="P2495">
        <v>73120</v>
      </c>
      <c r="Q2495" t="s">
        <v>104</v>
      </c>
      <c r="R2495" t="s">
        <v>2144</v>
      </c>
      <c r="S2495" t="s">
        <v>31</v>
      </c>
      <c r="T2495" t="s">
        <v>64</v>
      </c>
      <c r="U2495" t="s">
        <v>2145</v>
      </c>
      <c r="V2495" s="3">
        <v>30.36</v>
      </c>
      <c r="W2495">
        <v>4</v>
      </c>
      <c r="X2495" s="2">
        <v>0</v>
      </c>
      <c r="Y2495" s="13">
        <v>13.0548</v>
      </c>
      <c r="Z2495" s="2">
        <f>Y2495/V2495</f>
        <v>0.43</v>
      </c>
    </row>
    <row r="2496" spans="1:26" x14ac:dyDescent="0.25">
      <c r="A2496">
        <v>5139</v>
      </c>
      <c r="B2496" t="s">
        <v>7744</v>
      </c>
      <c r="C2496" s="1">
        <v>43007</v>
      </c>
      <c r="D2496">
        <f>YEAR(C2496)</f>
        <v>2017</v>
      </c>
      <c r="E2496">
        <f>MONTH(C2496)</f>
        <v>9</v>
      </c>
      <c r="F2496" t="str">
        <f>TEXT(Table1[[#This Row],[Order Date]],"mmm")</f>
        <v>Sep</v>
      </c>
      <c r="G2496" t="str">
        <f>TEXT(Table1[[#This Row],[Order Date]],"ddd")</f>
        <v>Fri</v>
      </c>
      <c r="H2496" s="1">
        <v>43013</v>
      </c>
      <c r="I2496" t="s">
        <v>49</v>
      </c>
      <c r="J2496" t="s">
        <v>2844</v>
      </c>
      <c r="K2496" t="s">
        <v>2845</v>
      </c>
      <c r="L2496" t="s">
        <v>25</v>
      </c>
      <c r="M2496" t="s">
        <v>26</v>
      </c>
      <c r="N2496" t="s">
        <v>2258</v>
      </c>
      <c r="O2496" t="s">
        <v>264</v>
      </c>
      <c r="P2496">
        <v>10550</v>
      </c>
      <c r="Q2496" t="s">
        <v>145</v>
      </c>
      <c r="R2496" t="s">
        <v>3197</v>
      </c>
      <c r="S2496" t="s">
        <v>45</v>
      </c>
      <c r="T2496" t="s">
        <v>170</v>
      </c>
      <c r="U2496" t="s">
        <v>662</v>
      </c>
      <c r="V2496" s="3">
        <v>23.34</v>
      </c>
      <c r="W2496">
        <v>3</v>
      </c>
      <c r="X2496" s="2">
        <v>0</v>
      </c>
      <c r="Y2496" s="13">
        <v>10.969799999999999</v>
      </c>
      <c r="Z2496" s="2">
        <f>Y2496/V2496</f>
        <v>0.47</v>
      </c>
    </row>
    <row r="2497" spans="1:26" x14ac:dyDescent="0.25">
      <c r="A2497">
        <v>5141</v>
      </c>
      <c r="B2497" t="s">
        <v>7745</v>
      </c>
      <c r="C2497" s="1">
        <v>42316</v>
      </c>
      <c r="D2497">
        <f>YEAR(C2497)</f>
        <v>2015</v>
      </c>
      <c r="E2497">
        <f>MONTH(C2497)</f>
        <v>11</v>
      </c>
      <c r="F2497" t="str">
        <f>TEXT(Table1[[#This Row],[Order Date]],"mmm")</f>
        <v>Nov</v>
      </c>
      <c r="G2497" t="str">
        <f>TEXT(Table1[[#This Row],[Order Date]],"ddd")</f>
        <v>Sun</v>
      </c>
      <c r="H2497" s="1">
        <v>42320</v>
      </c>
      <c r="I2497" t="s">
        <v>49</v>
      </c>
      <c r="J2497" t="s">
        <v>4244</v>
      </c>
      <c r="K2497" t="s">
        <v>4245</v>
      </c>
      <c r="L2497" t="s">
        <v>25</v>
      </c>
      <c r="M2497" t="s">
        <v>26</v>
      </c>
      <c r="N2497" t="s">
        <v>126</v>
      </c>
      <c r="O2497" t="s">
        <v>42</v>
      </c>
      <c r="P2497">
        <v>94109</v>
      </c>
      <c r="Q2497" t="s">
        <v>43</v>
      </c>
      <c r="R2497" t="s">
        <v>1045</v>
      </c>
      <c r="S2497" t="s">
        <v>70</v>
      </c>
      <c r="T2497" t="s">
        <v>158</v>
      </c>
      <c r="U2497" t="s">
        <v>1046</v>
      </c>
      <c r="V2497" s="3">
        <v>119.9</v>
      </c>
      <c r="W2497">
        <v>2</v>
      </c>
      <c r="X2497" s="2">
        <v>0</v>
      </c>
      <c r="Y2497" s="13">
        <v>43.164000000000001</v>
      </c>
      <c r="Z2497" s="2">
        <f>Y2497/V2497</f>
        <v>0.36</v>
      </c>
    </row>
    <row r="2498" spans="1:26" x14ac:dyDescent="0.25">
      <c r="A2498">
        <v>5142</v>
      </c>
      <c r="B2498" t="s">
        <v>7746</v>
      </c>
      <c r="C2498" s="1">
        <v>42461</v>
      </c>
      <c r="D2498">
        <f>YEAR(C2498)</f>
        <v>2016</v>
      </c>
      <c r="E2498">
        <f>MONTH(C2498)</f>
        <v>4</v>
      </c>
      <c r="F2498" t="str">
        <f>TEXT(Table1[[#This Row],[Order Date]],"mmm")</f>
        <v>Apr</v>
      </c>
      <c r="G2498" t="str">
        <f>TEXT(Table1[[#This Row],[Order Date]],"ddd")</f>
        <v>Fri</v>
      </c>
      <c r="H2498" s="1">
        <v>42465</v>
      </c>
      <c r="I2498" t="s">
        <v>49</v>
      </c>
      <c r="J2498" t="s">
        <v>1887</v>
      </c>
      <c r="K2498" t="s">
        <v>1888</v>
      </c>
      <c r="L2498" t="s">
        <v>25</v>
      </c>
      <c r="M2498" t="s">
        <v>26</v>
      </c>
      <c r="N2498" t="s">
        <v>263</v>
      </c>
      <c r="O2498" t="s">
        <v>264</v>
      </c>
      <c r="P2498">
        <v>10009</v>
      </c>
      <c r="Q2498" t="s">
        <v>145</v>
      </c>
      <c r="R2498" t="s">
        <v>34</v>
      </c>
      <c r="S2498" t="s">
        <v>31</v>
      </c>
      <c r="T2498" t="s">
        <v>35</v>
      </c>
      <c r="U2498" t="s">
        <v>36</v>
      </c>
      <c r="V2498" s="3">
        <v>1317.492</v>
      </c>
      <c r="W2498">
        <v>6</v>
      </c>
      <c r="X2498" s="2">
        <v>0.1</v>
      </c>
      <c r="Y2498" s="13">
        <v>292.77600000000001</v>
      </c>
      <c r="Z2498" s="2">
        <f>Y2498/V2498</f>
        <v>0.22222222222222224</v>
      </c>
    </row>
    <row r="2499" spans="1:26" x14ac:dyDescent="0.25">
      <c r="A2499">
        <v>5145</v>
      </c>
      <c r="B2499" t="s">
        <v>7747</v>
      </c>
      <c r="C2499" s="1">
        <v>42768</v>
      </c>
      <c r="D2499">
        <f>YEAR(C2499)</f>
        <v>2017</v>
      </c>
      <c r="E2499">
        <f>MONTH(C2499)</f>
        <v>2</v>
      </c>
      <c r="F2499" t="str">
        <f>TEXT(Table1[[#This Row],[Order Date]],"mmm")</f>
        <v>Feb</v>
      </c>
      <c r="G2499" t="str">
        <f>TEXT(Table1[[#This Row],[Order Date]],"ddd")</f>
        <v>Thu</v>
      </c>
      <c r="H2499" s="1">
        <v>42773</v>
      </c>
      <c r="I2499" t="s">
        <v>49</v>
      </c>
      <c r="J2499" t="s">
        <v>2079</v>
      </c>
      <c r="K2499" t="s">
        <v>2080</v>
      </c>
      <c r="L2499" t="s">
        <v>25</v>
      </c>
      <c r="M2499" t="s">
        <v>26</v>
      </c>
      <c r="N2499" t="s">
        <v>41</v>
      </c>
      <c r="O2499" t="s">
        <v>42</v>
      </c>
      <c r="P2499">
        <v>90045</v>
      </c>
      <c r="Q2499" t="s">
        <v>43</v>
      </c>
      <c r="R2499" t="s">
        <v>1846</v>
      </c>
      <c r="S2499" t="s">
        <v>31</v>
      </c>
      <c r="T2499" t="s">
        <v>64</v>
      </c>
      <c r="U2499" t="s">
        <v>1847</v>
      </c>
      <c r="V2499" s="3">
        <v>86.26</v>
      </c>
      <c r="W2499">
        <v>2</v>
      </c>
      <c r="X2499" s="2">
        <v>0</v>
      </c>
      <c r="Y2499" s="13">
        <v>29.328399999999998</v>
      </c>
      <c r="Z2499" s="2">
        <f>Y2499/V2499</f>
        <v>0.33999999999999997</v>
      </c>
    </row>
    <row r="2500" spans="1:26" x14ac:dyDescent="0.25">
      <c r="A2500">
        <v>5148</v>
      </c>
      <c r="B2500" t="s">
        <v>7748</v>
      </c>
      <c r="C2500" s="1">
        <v>43093</v>
      </c>
      <c r="D2500">
        <f>YEAR(C2500)</f>
        <v>2017</v>
      </c>
      <c r="E2500">
        <f>MONTH(C2500)</f>
        <v>12</v>
      </c>
      <c r="F2500" t="str">
        <f>TEXT(Table1[[#This Row],[Order Date]],"mmm")</f>
        <v>Dec</v>
      </c>
      <c r="G2500" t="str">
        <f>TEXT(Table1[[#This Row],[Order Date]],"ddd")</f>
        <v>Sun</v>
      </c>
      <c r="H2500" s="1">
        <v>43100</v>
      </c>
      <c r="I2500" t="s">
        <v>49</v>
      </c>
      <c r="J2500" t="s">
        <v>2555</v>
      </c>
      <c r="K2500" t="s">
        <v>2556</v>
      </c>
      <c r="L2500" t="s">
        <v>101</v>
      </c>
      <c r="M2500" t="s">
        <v>26</v>
      </c>
      <c r="N2500" t="s">
        <v>7749</v>
      </c>
      <c r="O2500" t="s">
        <v>303</v>
      </c>
      <c r="P2500">
        <v>85224</v>
      </c>
      <c r="Q2500" t="s">
        <v>43</v>
      </c>
      <c r="R2500" t="s">
        <v>6628</v>
      </c>
      <c r="S2500" t="s">
        <v>31</v>
      </c>
      <c r="T2500" t="s">
        <v>64</v>
      </c>
      <c r="U2500" t="s">
        <v>6629</v>
      </c>
      <c r="V2500" s="3">
        <v>8.5440000000000005</v>
      </c>
      <c r="W2500">
        <v>4</v>
      </c>
      <c r="X2500" s="2">
        <v>0.2</v>
      </c>
      <c r="Y2500" s="13">
        <v>1.9224000000000001</v>
      </c>
      <c r="Z2500" s="2">
        <f>Y2500/V2500</f>
        <v>0.22500000000000001</v>
      </c>
    </row>
    <row r="2501" spans="1:26" x14ac:dyDescent="0.25">
      <c r="A2501">
        <v>5150</v>
      </c>
      <c r="B2501" t="s">
        <v>7750</v>
      </c>
      <c r="C2501" s="1">
        <v>41811</v>
      </c>
      <c r="D2501">
        <f>YEAR(C2501)</f>
        <v>2014</v>
      </c>
      <c r="E2501">
        <f>MONTH(C2501)</f>
        <v>6</v>
      </c>
      <c r="F2501" t="str">
        <f>TEXT(Table1[[#This Row],[Order Date]],"mmm")</f>
        <v>Jun</v>
      </c>
      <c r="G2501" t="str">
        <f>TEXT(Table1[[#This Row],[Order Date]],"ddd")</f>
        <v>Sat</v>
      </c>
      <c r="H2501" s="1">
        <v>41811</v>
      </c>
      <c r="I2501" t="s">
        <v>1276</v>
      </c>
      <c r="J2501" t="s">
        <v>4158</v>
      </c>
      <c r="K2501" t="s">
        <v>4159</v>
      </c>
      <c r="L2501" t="s">
        <v>25</v>
      </c>
      <c r="M2501" t="s">
        <v>26</v>
      </c>
      <c r="N2501" t="s">
        <v>1159</v>
      </c>
      <c r="O2501" t="s">
        <v>264</v>
      </c>
      <c r="P2501">
        <v>11561</v>
      </c>
      <c r="Q2501" t="s">
        <v>145</v>
      </c>
      <c r="R2501" t="s">
        <v>4890</v>
      </c>
      <c r="S2501" t="s">
        <v>70</v>
      </c>
      <c r="T2501" t="s">
        <v>71</v>
      </c>
      <c r="U2501" t="s">
        <v>4891</v>
      </c>
      <c r="V2501" s="3">
        <v>1214.8499999999999</v>
      </c>
      <c r="W2501">
        <v>3</v>
      </c>
      <c r="X2501" s="2">
        <v>0</v>
      </c>
      <c r="Y2501" s="13">
        <v>352.30650000000003</v>
      </c>
      <c r="Z2501" s="2">
        <f>Y2501/V2501</f>
        <v>0.29000000000000004</v>
      </c>
    </row>
    <row r="2502" spans="1:26" x14ac:dyDescent="0.25">
      <c r="A2502">
        <v>5151</v>
      </c>
      <c r="B2502" t="s">
        <v>7751</v>
      </c>
      <c r="C2502" s="1">
        <v>42800</v>
      </c>
      <c r="D2502">
        <f>YEAR(C2502)</f>
        <v>2017</v>
      </c>
      <c r="E2502">
        <f>MONTH(C2502)</f>
        <v>3</v>
      </c>
      <c r="F2502" t="str">
        <f>TEXT(Table1[[#This Row],[Order Date]],"mmm")</f>
        <v>Mar</v>
      </c>
      <c r="G2502" t="str">
        <f>TEXT(Table1[[#This Row],[Order Date]],"ddd")</f>
        <v>Mon</v>
      </c>
      <c r="H2502" s="1">
        <v>42804</v>
      </c>
      <c r="I2502" t="s">
        <v>22</v>
      </c>
      <c r="J2502" t="s">
        <v>578</v>
      </c>
      <c r="K2502" t="s">
        <v>579</v>
      </c>
      <c r="L2502" t="s">
        <v>40</v>
      </c>
      <c r="M2502" t="s">
        <v>26</v>
      </c>
      <c r="N2502" t="s">
        <v>126</v>
      </c>
      <c r="O2502" t="s">
        <v>42</v>
      </c>
      <c r="P2502">
        <v>94109</v>
      </c>
      <c r="Q2502" t="s">
        <v>43</v>
      </c>
      <c r="R2502" t="s">
        <v>1179</v>
      </c>
      <c r="S2502" t="s">
        <v>45</v>
      </c>
      <c r="T2502" t="s">
        <v>58</v>
      </c>
      <c r="U2502" t="s">
        <v>1180</v>
      </c>
      <c r="V2502" s="3">
        <v>67.78</v>
      </c>
      <c r="W2502">
        <v>2</v>
      </c>
      <c r="X2502" s="2">
        <v>0</v>
      </c>
      <c r="Y2502" s="13">
        <v>16.945</v>
      </c>
      <c r="Z2502" s="2">
        <f>Y2502/V2502</f>
        <v>0.25</v>
      </c>
    </row>
    <row r="2503" spans="1:26" x14ac:dyDescent="0.25">
      <c r="A2503">
        <v>5152</v>
      </c>
      <c r="B2503" t="s">
        <v>7752</v>
      </c>
      <c r="C2503" s="1">
        <v>43003</v>
      </c>
      <c r="D2503">
        <f>YEAR(C2503)</f>
        <v>2017</v>
      </c>
      <c r="E2503">
        <f>MONTH(C2503)</f>
        <v>9</v>
      </c>
      <c r="F2503" t="str">
        <f>TEXT(Table1[[#This Row],[Order Date]],"mmm")</f>
        <v>Sep</v>
      </c>
      <c r="G2503" t="str">
        <f>TEXT(Table1[[#This Row],[Order Date]],"ddd")</f>
        <v>Mon</v>
      </c>
      <c r="H2503" s="1">
        <v>43006</v>
      </c>
      <c r="I2503" t="s">
        <v>185</v>
      </c>
      <c r="J2503" t="s">
        <v>5442</v>
      </c>
      <c r="K2503" t="s">
        <v>5443</v>
      </c>
      <c r="L2503" t="s">
        <v>40</v>
      </c>
      <c r="M2503" t="s">
        <v>26</v>
      </c>
      <c r="N2503" t="s">
        <v>7753</v>
      </c>
      <c r="O2503" t="s">
        <v>1735</v>
      </c>
      <c r="P2503">
        <v>59601</v>
      </c>
      <c r="Q2503" t="s">
        <v>43</v>
      </c>
      <c r="R2503" t="s">
        <v>3276</v>
      </c>
      <c r="S2503" t="s">
        <v>45</v>
      </c>
      <c r="T2503" t="s">
        <v>58</v>
      </c>
      <c r="U2503" t="s">
        <v>3277</v>
      </c>
      <c r="V2503" s="3">
        <v>39.9</v>
      </c>
      <c r="W2503">
        <v>5</v>
      </c>
      <c r="X2503" s="2">
        <v>0</v>
      </c>
      <c r="Y2503" s="13">
        <v>10.374000000000001</v>
      </c>
      <c r="Z2503" s="2">
        <f>Y2503/V2503</f>
        <v>0.26</v>
      </c>
    </row>
    <row r="2504" spans="1:26" x14ac:dyDescent="0.25">
      <c r="A2504">
        <v>5153</v>
      </c>
      <c r="B2504" t="s">
        <v>7754</v>
      </c>
      <c r="C2504" s="1">
        <v>41820</v>
      </c>
      <c r="D2504">
        <f>YEAR(C2504)</f>
        <v>2014</v>
      </c>
      <c r="E2504">
        <f>MONTH(C2504)</f>
        <v>6</v>
      </c>
      <c r="F2504" t="str">
        <f>TEXT(Table1[[#This Row],[Order Date]],"mmm")</f>
        <v>Jun</v>
      </c>
      <c r="G2504" t="str">
        <f>TEXT(Table1[[#This Row],[Order Date]],"ddd")</f>
        <v>Mon</v>
      </c>
      <c r="H2504" s="1">
        <v>41826</v>
      </c>
      <c r="I2504" t="s">
        <v>49</v>
      </c>
      <c r="J2504" t="s">
        <v>7502</v>
      </c>
      <c r="K2504" t="s">
        <v>7503</v>
      </c>
      <c r="L2504" t="s">
        <v>25</v>
      </c>
      <c r="M2504" t="s">
        <v>26</v>
      </c>
      <c r="N2504" t="s">
        <v>263</v>
      </c>
      <c r="O2504" t="s">
        <v>264</v>
      </c>
      <c r="P2504">
        <v>10011</v>
      </c>
      <c r="Q2504" t="s">
        <v>145</v>
      </c>
      <c r="R2504" t="s">
        <v>1805</v>
      </c>
      <c r="S2504" t="s">
        <v>45</v>
      </c>
      <c r="T2504" t="s">
        <v>74</v>
      </c>
      <c r="U2504" t="s">
        <v>1806</v>
      </c>
      <c r="V2504" s="3">
        <v>2.6880000000000002</v>
      </c>
      <c r="W2504">
        <v>1</v>
      </c>
      <c r="X2504" s="2">
        <v>0.2</v>
      </c>
      <c r="Y2504" s="13">
        <v>0.84</v>
      </c>
      <c r="Z2504" s="2">
        <f>Y2504/V2504</f>
        <v>0.31249999999999994</v>
      </c>
    </row>
    <row r="2505" spans="1:26" x14ac:dyDescent="0.25">
      <c r="A2505">
        <v>5155</v>
      </c>
      <c r="B2505" t="s">
        <v>7755</v>
      </c>
      <c r="C2505" s="1">
        <v>42223</v>
      </c>
      <c r="D2505">
        <f>YEAR(C2505)</f>
        <v>2015</v>
      </c>
      <c r="E2505">
        <f>MONTH(C2505)</f>
        <v>8</v>
      </c>
      <c r="F2505" t="str">
        <f>TEXT(Table1[[#This Row],[Order Date]],"mmm")</f>
        <v>Aug</v>
      </c>
      <c r="G2505" t="str">
        <f>TEXT(Table1[[#This Row],[Order Date]],"ddd")</f>
        <v>Fri</v>
      </c>
      <c r="H2505" s="1">
        <v>42224</v>
      </c>
      <c r="I2505" t="s">
        <v>185</v>
      </c>
      <c r="J2505" t="s">
        <v>5215</v>
      </c>
      <c r="K2505" t="s">
        <v>5216</v>
      </c>
      <c r="L2505" t="s">
        <v>25</v>
      </c>
      <c r="M2505" t="s">
        <v>26</v>
      </c>
      <c r="N2505" t="s">
        <v>7756</v>
      </c>
      <c r="O2505" t="s">
        <v>590</v>
      </c>
      <c r="P2505">
        <v>63122</v>
      </c>
      <c r="Q2505" t="s">
        <v>104</v>
      </c>
      <c r="R2505" t="s">
        <v>129</v>
      </c>
      <c r="S2505" t="s">
        <v>45</v>
      </c>
      <c r="T2505" t="s">
        <v>74</v>
      </c>
      <c r="U2505" t="s">
        <v>130</v>
      </c>
      <c r="V2505" s="3">
        <v>28.4</v>
      </c>
      <c r="W2505">
        <v>4</v>
      </c>
      <c r="X2505" s="2">
        <v>0</v>
      </c>
      <c r="Y2505" s="13">
        <v>13.064</v>
      </c>
      <c r="Z2505" s="2">
        <f>Y2505/V2505</f>
        <v>0.46</v>
      </c>
    </row>
    <row r="2506" spans="1:26" x14ac:dyDescent="0.25">
      <c r="A2506">
        <v>5157</v>
      </c>
      <c r="B2506" t="s">
        <v>7757</v>
      </c>
      <c r="C2506" s="1">
        <v>42916</v>
      </c>
      <c r="D2506">
        <f>YEAR(C2506)</f>
        <v>2017</v>
      </c>
      <c r="E2506">
        <f>MONTH(C2506)</f>
        <v>6</v>
      </c>
      <c r="F2506" t="str">
        <f>TEXT(Table1[[#This Row],[Order Date]],"mmm")</f>
        <v>Jun</v>
      </c>
      <c r="G2506" t="str">
        <f>TEXT(Table1[[#This Row],[Order Date]],"ddd")</f>
        <v>Fri</v>
      </c>
      <c r="H2506" s="1">
        <v>42920</v>
      </c>
      <c r="I2506" t="s">
        <v>22</v>
      </c>
      <c r="J2506" t="s">
        <v>6182</v>
      </c>
      <c r="K2506" t="s">
        <v>6183</v>
      </c>
      <c r="L2506" t="s">
        <v>101</v>
      </c>
      <c r="M2506" t="s">
        <v>26</v>
      </c>
      <c r="N2506" t="s">
        <v>296</v>
      </c>
      <c r="O2506" t="s">
        <v>208</v>
      </c>
      <c r="P2506">
        <v>60653</v>
      </c>
      <c r="Q2506" t="s">
        <v>104</v>
      </c>
      <c r="R2506" t="s">
        <v>7667</v>
      </c>
      <c r="S2506" t="s">
        <v>70</v>
      </c>
      <c r="T2506" t="s">
        <v>71</v>
      </c>
      <c r="U2506" t="s">
        <v>7668</v>
      </c>
      <c r="V2506" s="3">
        <v>1001.5839999999999</v>
      </c>
      <c r="W2506">
        <v>2</v>
      </c>
      <c r="X2506" s="2">
        <v>0.2</v>
      </c>
      <c r="Y2506" s="13">
        <v>125.19799999999999</v>
      </c>
      <c r="Z2506" s="2">
        <f>Y2506/V2506</f>
        <v>0.125</v>
      </c>
    </row>
    <row r="2507" spans="1:26" x14ac:dyDescent="0.25">
      <c r="A2507">
        <v>5160</v>
      </c>
      <c r="B2507" t="s">
        <v>7758</v>
      </c>
      <c r="C2507" s="1">
        <v>42303</v>
      </c>
      <c r="D2507">
        <f>YEAR(C2507)</f>
        <v>2015</v>
      </c>
      <c r="E2507">
        <f>MONTH(C2507)</f>
        <v>10</v>
      </c>
      <c r="F2507" t="str">
        <f>TEXT(Table1[[#This Row],[Order Date]],"mmm")</f>
        <v>Oct</v>
      </c>
      <c r="G2507" t="str">
        <f>TEXT(Table1[[#This Row],[Order Date]],"ddd")</f>
        <v>Mon</v>
      </c>
      <c r="H2507" s="1">
        <v>42307</v>
      </c>
      <c r="I2507" t="s">
        <v>22</v>
      </c>
      <c r="J2507" t="s">
        <v>1023</v>
      </c>
      <c r="K2507" t="s">
        <v>1024</v>
      </c>
      <c r="L2507" t="s">
        <v>40</v>
      </c>
      <c r="M2507" t="s">
        <v>26</v>
      </c>
      <c r="N2507" t="s">
        <v>1372</v>
      </c>
      <c r="O2507" t="s">
        <v>303</v>
      </c>
      <c r="P2507">
        <v>85345</v>
      </c>
      <c r="Q2507" t="s">
        <v>43</v>
      </c>
      <c r="R2507" t="s">
        <v>828</v>
      </c>
      <c r="S2507" t="s">
        <v>70</v>
      </c>
      <c r="T2507" t="s">
        <v>71</v>
      </c>
      <c r="U2507" t="s">
        <v>829</v>
      </c>
      <c r="V2507" s="3">
        <v>105.584</v>
      </c>
      <c r="W2507">
        <v>2</v>
      </c>
      <c r="X2507" s="2">
        <v>0.2</v>
      </c>
      <c r="Y2507" s="13">
        <v>9.2385999999999999</v>
      </c>
      <c r="Z2507" s="2">
        <f>Y2507/V2507</f>
        <v>8.7499999999999994E-2</v>
      </c>
    </row>
    <row r="2508" spans="1:26" x14ac:dyDescent="0.25">
      <c r="A2508">
        <v>5162</v>
      </c>
      <c r="B2508" t="s">
        <v>7759</v>
      </c>
      <c r="C2508" s="1">
        <v>41850</v>
      </c>
      <c r="D2508">
        <f>YEAR(C2508)</f>
        <v>2014</v>
      </c>
      <c r="E2508">
        <f>MONTH(C2508)</f>
        <v>7</v>
      </c>
      <c r="F2508" t="str">
        <f>TEXT(Table1[[#This Row],[Order Date]],"mmm")</f>
        <v>Jul</v>
      </c>
      <c r="G2508" t="str">
        <f>TEXT(Table1[[#This Row],[Order Date]],"ddd")</f>
        <v>Wed</v>
      </c>
      <c r="H2508" s="1">
        <v>41856</v>
      </c>
      <c r="I2508" t="s">
        <v>49</v>
      </c>
      <c r="J2508" t="s">
        <v>7380</v>
      </c>
      <c r="K2508" t="s">
        <v>7381</v>
      </c>
      <c r="L2508" t="s">
        <v>40</v>
      </c>
      <c r="M2508" t="s">
        <v>26</v>
      </c>
      <c r="N2508" t="s">
        <v>94</v>
      </c>
      <c r="O2508" t="s">
        <v>95</v>
      </c>
      <c r="P2508">
        <v>98103</v>
      </c>
      <c r="Q2508" t="s">
        <v>43</v>
      </c>
      <c r="R2508" t="s">
        <v>6369</v>
      </c>
      <c r="S2508" t="s">
        <v>31</v>
      </c>
      <c r="T2508" t="s">
        <v>32</v>
      </c>
      <c r="U2508" t="s">
        <v>6370</v>
      </c>
      <c r="V2508" s="3">
        <v>1367.84</v>
      </c>
      <c r="W2508">
        <v>8</v>
      </c>
      <c r="X2508" s="2">
        <v>0</v>
      </c>
      <c r="Y2508" s="13">
        <v>259.88959999999997</v>
      </c>
      <c r="Z2508" s="2">
        <f>Y2508/V2508</f>
        <v>0.19</v>
      </c>
    </row>
    <row r="2509" spans="1:26" x14ac:dyDescent="0.25">
      <c r="A2509">
        <v>5163</v>
      </c>
      <c r="B2509" t="s">
        <v>7760</v>
      </c>
      <c r="C2509" s="1">
        <v>42692</v>
      </c>
      <c r="D2509">
        <f>YEAR(C2509)</f>
        <v>2016</v>
      </c>
      <c r="E2509">
        <f>MONTH(C2509)</f>
        <v>11</v>
      </c>
      <c r="F2509" t="str">
        <f>TEXT(Table1[[#This Row],[Order Date]],"mmm")</f>
        <v>Nov</v>
      </c>
      <c r="G2509" t="str">
        <f>TEXT(Table1[[#This Row],[Order Date]],"ddd")</f>
        <v>Fri</v>
      </c>
      <c r="H2509" s="1">
        <v>42697</v>
      </c>
      <c r="I2509" t="s">
        <v>22</v>
      </c>
      <c r="J2509" t="s">
        <v>1858</v>
      </c>
      <c r="K2509" t="s">
        <v>1859</v>
      </c>
      <c r="L2509" t="s">
        <v>25</v>
      </c>
      <c r="M2509" t="s">
        <v>26</v>
      </c>
      <c r="N2509" t="s">
        <v>1103</v>
      </c>
      <c r="O2509" t="s">
        <v>235</v>
      </c>
      <c r="P2509">
        <v>48180</v>
      </c>
      <c r="Q2509" t="s">
        <v>104</v>
      </c>
      <c r="R2509" t="s">
        <v>377</v>
      </c>
      <c r="S2509" t="s">
        <v>31</v>
      </c>
      <c r="T2509" t="s">
        <v>35</v>
      </c>
      <c r="U2509" t="s">
        <v>378</v>
      </c>
      <c r="V2509" s="3">
        <v>301.95999999999998</v>
      </c>
      <c r="W2509">
        <v>2</v>
      </c>
      <c r="X2509" s="2">
        <v>0</v>
      </c>
      <c r="Y2509" s="13">
        <v>33.215600000000002</v>
      </c>
      <c r="Z2509" s="2">
        <f>Y2509/V2509</f>
        <v>0.11000000000000001</v>
      </c>
    </row>
    <row r="2510" spans="1:26" x14ac:dyDescent="0.25">
      <c r="A2510">
        <v>5164</v>
      </c>
      <c r="B2510" t="s">
        <v>7761</v>
      </c>
      <c r="C2510" s="1">
        <v>42191</v>
      </c>
      <c r="D2510">
        <f>YEAR(C2510)</f>
        <v>2015</v>
      </c>
      <c r="E2510">
        <f>MONTH(C2510)</f>
        <v>7</v>
      </c>
      <c r="F2510" t="str">
        <f>TEXT(Table1[[#This Row],[Order Date]],"mmm")</f>
        <v>Jul</v>
      </c>
      <c r="G2510" t="str">
        <f>TEXT(Table1[[#This Row],[Order Date]],"ddd")</f>
        <v>Mon</v>
      </c>
      <c r="H2510" s="1">
        <v>42196</v>
      </c>
      <c r="I2510" t="s">
        <v>49</v>
      </c>
      <c r="J2510" t="s">
        <v>6271</v>
      </c>
      <c r="K2510" t="s">
        <v>6272</v>
      </c>
      <c r="L2510" t="s">
        <v>25</v>
      </c>
      <c r="M2510" t="s">
        <v>26</v>
      </c>
      <c r="N2510" t="s">
        <v>596</v>
      </c>
      <c r="O2510" t="s">
        <v>42</v>
      </c>
      <c r="P2510">
        <v>91104</v>
      </c>
      <c r="Q2510" t="s">
        <v>43</v>
      </c>
      <c r="R2510" t="s">
        <v>274</v>
      </c>
      <c r="S2510" t="s">
        <v>31</v>
      </c>
      <c r="T2510" t="s">
        <v>35</v>
      </c>
      <c r="U2510" t="s">
        <v>275</v>
      </c>
      <c r="V2510" s="3">
        <v>170.352</v>
      </c>
      <c r="W2510">
        <v>3</v>
      </c>
      <c r="X2510" s="2">
        <v>0.2</v>
      </c>
      <c r="Y2510" s="13">
        <v>-17.0352</v>
      </c>
      <c r="Z2510" s="2">
        <f>Y2510/V2510</f>
        <v>-9.9999999999999992E-2</v>
      </c>
    </row>
    <row r="2511" spans="1:26" x14ac:dyDescent="0.25">
      <c r="A2511">
        <v>5165</v>
      </c>
      <c r="B2511" t="s">
        <v>7762</v>
      </c>
      <c r="C2511" s="1">
        <v>41953</v>
      </c>
      <c r="D2511">
        <f>YEAR(C2511)</f>
        <v>2014</v>
      </c>
      <c r="E2511">
        <f>MONTH(C2511)</f>
        <v>11</v>
      </c>
      <c r="F2511" t="str">
        <f>TEXT(Table1[[#This Row],[Order Date]],"mmm")</f>
        <v>Nov</v>
      </c>
      <c r="G2511" t="str">
        <f>TEXT(Table1[[#This Row],[Order Date]],"ddd")</f>
        <v>Mon</v>
      </c>
      <c r="H2511" s="1">
        <v>41959</v>
      </c>
      <c r="I2511" t="s">
        <v>49</v>
      </c>
      <c r="J2511" t="s">
        <v>6503</v>
      </c>
      <c r="K2511" t="s">
        <v>6504</v>
      </c>
      <c r="L2511" t="s">
        <v>25</v>
      </c>
      <c r="M2511" t="s">
        <v>26</v>
      </c>
      <c r="N2511" t="s">
        <v>5175</v>
      </c>
      <c r="O2511" t="s">
        <v>235</v>
      </c>
      <c r="P2511">
        <v>48640</v>
      </c>
      <c r="Q2511" t="s">
        <v>104</v>
      </c>
      <c r="R2511" t="s">
        <v>565</v>
      </c>
      <c r="S2511" t="s">
        <v>45</v>
      </c>
      <c r="T2511" t="s">
        <v>67</v>
      </c>
      <c r="U2511" t="s">
        <v>6568</v>
      </c>
      <c r="V2511" s="3">
        <v>3.9</v>
      </c>
      <c r="W2511">
        <v>2</v>
      </c>
      <c r="X2511" s="2">
        <v>0</v>
      </c>
      <c r="Y2511" s="13">
        <v>1.5209999999999999</v>
      </c>
      <c r="Z2511" s="2">
        <f>Y2511/V2511</f>
        <v>0.38999999999999996</v>
      </c>
    </row>
    <row r="2512" spans="1:26" x14ac:dyDescent="0.25">
      <c r="A2512">
        <v>5171</v>
      </c>
      <c r="B2512" t="s">
        <v>7763</v>
      </c>
      <c r="C2512" s="1">
        <v>42517</v>
      </c>
      <c r="D2512">
        <f>YEAR(C2512)</f>
        <v>2016</v>
      </c>
      <c r="E2512">
        <f>MONTH(C2512)</f>
        <v>5</v>
      </c>
      <c r="F2512" t="str">
        <f>TEXT(Table1[[#This Row],[Order Date]],"mmm")</f>
        <v>May</v>
      </c>
      <c r="G2512" t="str">
        <f>TEXT(Table1[[#This Row],[Order Date]],"ddd")</f>
        <v>Fri</v>
      </c>
      <c r="H2512" s="1">
        <v>42519</v>
      </c>
      <c r="I2512" t="s">
        <v>22</v>
      </c>
      <c r="J2512" t="s">
        <v>1332</v>
      </c>
      <c r="K2512" t="s">
        <v>1333</v>
      </c>
      <c r="L2512" t="s">
        <v>40</v>
      </c>
      <c r="M2512" t="s">
        <v>26</v>
      </c>
      <c r="N2512" t="s">
        <v>873</v>
      </c>
      <c r="O2512" t="s">
        <v>235</v>
      </c>
      <c r="P2512">
        <v>48205</v>
      </c>
      <c r="Q2512" t="s">
        <v>104</v>
      </c>
      <c r="R2512" t="s">
        <v>1843</v>
      </c>
      <c r="S2512" t="s">
        <v>31</v>
      </c>
      <c r="T2512" t="s">
        <v>35</v>
      </c>
      <c r="U2512" t="s">
        <v>1844</v>
      </c>
      <c r="V2512" s="3">
        <v>3504.9</v>
      </c>
      <c r="W2512">
        <v>5</v>
      </c>
      <c r="X2512" s="2">
        <v>0</v>
      </c>
      <c r="Y2512" s="13">
        <v>700.98</v>
      </c>
      <c r="Z2512" s="2">
        <f>Y2512/V2512</f>
        <v>0.2</v>
      </c>
    </row>
    <row r="2513" spans="1:26" x14ac:dyDescent="0.25">
      <c r="A2513">
        <v>5174</v>
      </c>
      <c r="B2513" t="s">
        <v>7764</v>
      </c>
      <c r="C2513" s="1">
        <v>42071</v>
      </c>
      <c r="D2513">
        <f>YEAR(C2513)</f>
        <v>2015</v>
      </c>
      <c r="E2513">
        <f>MONTH(C2513)</f>
        <v>3</v>
      </c>
      <c r="F2513" t="str">
        <f>TEXT(Table1[[#This Row],[Order Date]],"mmm")</f>
        <v>Mar</v>
      </c>
      <c r="G2513" t="str">
        <f>TEXT(Table1[[#This Row],[Order Date]],"ddd")</f>
        <v>Sun</v>
      </c>
      <c r="H2513" s="1">
        <v>42073</v>
      </c>
      <c r="I2513" t="s">
        <v>185</v>
      </c>
      <c r="J2513" t="s">
        <v>6556</v>
      </c>
      <c r="K2513" t="s">
        <v>6557</v>
      </c>
      <c r="L2513" t="s">
        <v>40</v>
      </c>
      <c r="M2513" t="s">
        <v>26</v>
      </c>
      <c r="N2513" t="s">
        <v>3508</v>
      </c>
      <c r="O2513" t="s">
        <v>450</v>
      </c>
      <c r="P2513">
        <v>81001</v>
      </c>
      <c r="Q2513" t="s">
        <v>43</v>
      </c>
      <c r="R2513" t="s">
        <v>1250</v>
      </c>
      <c r="S2513" t="s">
        <v>45</v>
      </c>
      <c r="T2513" t="s">
        <v>67</v>
      </c>
      <c r="U2513" t="s">
        <v>1251</v>
      </c>
      <c r="V2513" s="3">
        <v>3.4079999999999999</v>
      </c>
      <c r="W2513">
        <v>1</v>
      </c>
      <c r="X2513" s="2">
        <v>0.2</v>
      </c>
      <c r="Y2513" s="13">
        <v>0.89459999999999995</v>
      </c>
      <c r="Z2513" s="2">
        <f>Y2513/V2513</f>
        <v>0.26250000000000001</v>
      </c>
    </row>
    <row r="2514" spans="1:26" x14ac:dyDescent="0.25">
      <c r="A2514">
        <v>5175</v>
      </c>
      <c r="B2514" t="s">
        <v>7765</v>
      </c>
      <c r="C2514" s="1">
        <v>43027</v>
      </c>
      <c r="D2514">
        <f>YEAR(C2514)</f>
        <v>2017</v>
      </c>
      <c r="E2514">
        <f>MONTH(C2514)</f>
        <v>10</v>
      </c>
      <c r="F2514" t="str">
        <f>TEXT(Table1[[#This Row],[Order Date]],"mmm")</f>
        <v>Oct</v>
      </c>
      <c r="G2514" t="str">
        <f>TEXT(Table1[[#This Row],[Order Date]],"ddd")</f>
        <v>Thu</v>
      </c>
      <c r="H2514" s="1">
        <v>43032</v>
      </c>
      <c r="I2514" t="s">
        <v>49</v>
      </c>
      <c r="J2514" t="s">
        <v>2017</v>
      </c>
      <c r="K2514" t="s">
        <v>2018</v>
      </c>
      <c r="L2514" t="s">
        <v>25</v>
      </c>
      <c r="M2514" t="s">
        <v>26</v>
      </c>
      <c r="N2514" t="s">
        <v>7766</v>
      </c>
      <c r="O2514" t="s">
        <v>103</v>
      </c>
      <c r="P2514">
        <v>76706</v>
      </c>
      <c r="Q2514" t="s">
        <v>104</v>
      </c>
      <c r="R2514" t="s">
        <v>6053</v>
      </c>
      <c r="S2514" t="s">
        <v>45</v>
      </c>
      <c r="T2514" t="s">
        <v>74</v>
      </c>
      <c r="U2514" t="s">
        <v>6054</v>
      </c>
      <c r="V2514" s="3">
        <v>2.0720000000000001</v>
      </c>
      <c r="W2514">
        <v>2</v>
      </c>
      <c r="X2514" s="2">
        <v>0.8</v>
      </c>
      <c r="Y2514" s="13">
        <v>-3.5224000000000002</v>
      </c>
      <c r="Z2514" s="2">
        <f>Y2514/V2514</f>
        <v>-1.7</v>
      </c>
    </row>
    <row r="2515" spans="1:26" x14ac:dyDescent="0.25">
      <c r="A2515">
        <v>5177</v>
      </c>
      <c r="B2515" t="s">
        <v>7767</v>
      </c>
      <c r="C2515" s="1">
        <v>42679</v>
      </c>
      <c r="D2515">
        <f>YEAR(C2515)</f>
        <v>2016</v>
      </c>
      <c r="E2515">
        <f>MONTH(C2515)</f>
        <v>11</v>
      </c>
      <c r="F2515" t="str">
        <f>TEXT(Table1[[#This Row],[Order Date]],"mmm")</f>
        <v>Nov</v>
      </c>
      <c r="G2515" t="str">
        <f>TEXT(Table1[[#This Row],[Order Date]],"ddd")</f>
        <v>Sat</v>
      </c>
      <c r="H2515" s="1">
        <v>42682</v>
      </c>
      <c r="I2515" t="s">
        <v>185</v>
      </c>
      <c r="J2515" t="s">
        <v>823</v>
      </c>
      <c r="K2515" t="s">
        <v>824</v>
      </c>
      <c r="L2515" t="s">
        <v>25</v>
      </c>
      <c r="M2515" t="s">
        <v>26</v>
      </c>
      <c r="N2515" t="s">
        <v>126</v>
      </c>
      <c r="O2515" t="s">
        <v>42</v>
      </c>
      <c r="P2515">
        <v>94109</v>
      </c>
      <c r="Q2515" t="s">
        <v>43</v>
      </c>
      <c r="R2515" t="s">
        <v>4679</v>
      </c>
      <c r="S2515" t="s">
        <v>45</v>
      </c>
      <c r="T2515" t="s">
        <v>74</v>
      </c>
      <c r="U2515" t="s">
        <v>4680</v>
      </c>
      <c r="V2515" s="3">
        <v>53.247999999999998</v>
      </c>
      <c r="W2515">
        <v>2</v>
      </c>
      <c r="X2515" s="2">
        <v>0.2</v>
      </c>
      <c r="Y2515" s="13">
        <v>19.968</v>
      </c>
      <c r="Z2515" s="2">
        <f>Y2515/V2515</f>
        <v>0.375</v>
      </c>
    </row>
    <row r="2516" spans="1:26" x14ac:dyDescent="0.25">
      <c r="A2516">
        <v>5178</v>
      </c>
      <c r="B2516" t="s">
        <v>7768</v>
      </c>
      <c r="C2516" s="1">
        <v>42730</v>
      </c>
      <c r="D2516">
        <f>YEAR(C2516)</f>
        <v>2016</v>
      </c>
      <c r="E2516">
        <f>MONTH(C2516)</f>
        <v>12</v>
      </c>
      <c r="F2516" t="str">
        <f>TEXT(Table1[[#This Row],[Order Date]],"mmm")</f>
        <v>Dec</v>
      </c>
      <c r="G2516" t="str">
        <f>TEXT(Table1[[#This Row],[Order Date]],"ddd")</f>
        <v>Mon</v>
      </c>
      <c r="H2516" s="1">
        <v>42734</v>
      </c>
      <c r="I2516" t="s">
        <v>49</v>
      </c>
      <c r="J2516" t="s">
        <v>2395</v>
      </c>
      <c r="K2516" t="s">
        <v>2396</v>
      </c>
      <c r="L2516" t="s">
        <v>40</v>
      </c>
      <c r="M2516" t="s">
        <v>26</v>
      </c>
      <c r="N2516" t="s">
        <v>263</v>
      </c>
      <c r="O2516" t="s">
        <v>264</v>
      </c>
      <c r="P2516">
        <v>10024</v>
      </c>
      <c r="Q2516" t="s">
        <v>145</v>
      </c>
      <c r="R2516" t="s">
        <v>1034</v>
      </c>
      <c r="S2516" t="s">
        <v>45</v>
      </c>
      <c r="T2516" t="s">
        <v>74</v>
      </c>
      <c r="U2516" t="s">
        <v>1035</v>
      </c>
      <c r="V2516" s="3">
        <v>4.992</v>
      </c>
      <c r="W2516">
        <v>3</v>
      </c>
      <c r="X2516" s="2">
        <v>0.2</v>
      </c>
      <c r="Y2516" s="13">
        <v>1.6848000000000001</v>
      </c>
      <c r="Z2516" s="2">
        <f>Y2516/V2516</f>
        <v>0.33750000000000002</v>
      </c>
    </row>
    <row r="2517" spans="1:26" x14ac:dyDescent="0.25">
      <c r="A2517">
        <v>5179</v>
      </c>
      <c r="B2517" t="s">
        <v>7769</v>
      </c>
      <c r="C2517" s="1">
        <v>42107</v>
      </c>
      <c r="D2517">
        <f>YEAR(C2517)</f>
        <v>2015</v>
      </c>
      <c r="E2517">
        <f>MONTH(C2517)</f>
        <v>4</v>
      </c>
      <c r="F2517" t="str">
        <f>TEXT(Table1[[#This Row],[Order Date]],"mmm")</f>
        <v>Apr</v>
      </c>
      <c r="G2517" t="str">
        <f>TEXT(Table1[[#This Row],[Order Date]],"ddd")</f>
        <v>Mon</v>
      </c>
      <c r="H2517" s="1">
        <v>42113</v>
      </c>
      <c r="I2517" t="s">
        <v>49</v>
      </c>
      <c r="J2517" t="s">
        <v>3116</v>
      </c>
      <c r="K2517" t="s">
        <v>3117</v>
      </c>
      <c r="L2517" t="s">
        <v>40</v>
      </c>
      <c r="M2517" t="s">
        <v>26</v>
      </c>
      <c r="N2517" t="s">
        <v>41</v>
      </c>
      <c r="O2517" t="s">
        <v>42</v>
      </c>
      <c r="P2517">
        <v>90036</v>
      </c>
      <c r="Q2517" t="s">
        <v>43</v>
      </c>
      <c r="R2517" t="s">
        <v>4514</v>
      </c>
      <c r="S2517" t="s">
        <v>31</v>
      </c>
      <c r="T2517" t="s">
        <v>64</v>
      </c>
      <c r="U2517" t="s">
        <v>4515</v>
      </c>
      <c r="V2517" s="3">
        <v>37.68</v>
      </c>
      <c r="W2517">
        <v>2</v>
      </c>
      <c r="X2517" s="2">
        <v>0</v>
      </c>
      <c r="Y2517" s="13">
        <v>15.8256</v>
      </c>
      <c r="Z2517" s="2">
        <f>Y2517/V2517</f>
        <v>0.42</v>
      </c>
    </row>
    <row r="2518" spans="1:26" x14ac:dyDescent="0.25">
      <c r="A2518">
        <v>5182</v>
      </c>
      <c r="B2518" t="s">
        <v>7770</v>
      </c>
      <c r="C2518" s="1">
        <v>42990</v>
      </c>
      <c r="D2518">
        <f>YEAR(C2518)</f>
        <v>2017</v>
      </c>
      <c r="E2518">
        <f>MONTH(C2518)</f>
        <v>9</v>
      </c>
      <c r="F2518" t="str">
        <f>TEXT(Table1[[#This Row],[Order Date]],"mmm")</f>
        <v>Sep</v>
      </c>
      <c r="G2518" t="str">
        <f>TEXT(Table1[[#This Row],[Order Date]],"ddd")</f>
        <v>Tue</v>
      </c>
      <c r="H2518" s="1">
        <v>42993</v>
      </c>
      <c r="I2518" t="s">
        <v>185</v>
      </c>
      <c r="J2518" t="s">
        <v>1169</v>
      </c>
      <c r="K2518" t="s">
        <v>1170</v>
      </c>
      <c r="L2518" t="s">
        <v>40</v>
      </c>
      <c r="M2518" t="s">
        <v>26</v>
      </c>
      <c r="N2518" t="s">
        <v>6914</v>
      </c>
      <c r="O2518" t="s">
        <v>1386</v>
      </c>
      <c r="P2518">
        <v>2895</v>
      </c>
      <c r="Q2518" t="s">
        <v>145</v>
      </c>
      <c r="R2518" t="s">
        <v>7735</v>
      </c>
      <c r="S2518" t="s">
        <v>45</v>
      </c>
      <c r="T2518" t="s">
        <v>89</v>
      </c>
      <c r="U2518" t="s">
        <v>7736</v>
      </c>
      <c r="V2518" s="3">
        <v>45.36</v>
      </c>
      <c r="W2518">
        <v>7</v>
      </c>
      <c r="X2518" s="2">
        <v>0</v>
      </c>
      <c r="Y2518" s="13">
        <v>21.7728</v>
      </c>
      <c r="Z2518" s="2">
        <f>Y2518/V2518</f>
        <v>0.48</v>
      </c>
    </row>
    <row r="2519" spans="1:26" x14ac:dyDescent="0.25">
      <c r="A2519">
        <v>5186</v>
      </c>
      <c r="B2519" t="s">
        <v>7771</v>
      </c>
      <c r="C2519" s="1">
        <v>42287</v>
      </c>
      <c r="D2519">
        <f>YEAR(C2519)</f>
        <v>2015</v>
      </c>
      <c r="E2519">
        <f>MONTH(C2519)</f>
        <v>10</v>
      </c>
      <c r="F2519" t="str">
        <f>TEXT(Table1[[#This Row],[Order Date]],"mmm")</f>
        <v>Oct</v>
      </c>
      <c r="G2519" t="str">
        <f>TEXT(Table1[[#This Row],[Order Date]],"ddd")</f>
        <v>Sat</v>
      </c>
      <c r="H2519" s="1">
        <v>42292</v>
      </c>
      <c r="I2519" t="s">
        <v>49</v>
      </c>
      <c r="J2519" t="s">
        <v>3910</v>
      </c>
      <c r="K2519" t="s">
        <v>3911</v>
      </c>
      <c r="L2519" t="s">
        <v>25</v>
      </c>
      <c r="M2519" t="s">
        <v>26</v>
      </c>
      <c r="N2519" t="s">
        <v>1504</v>
      </c>
      <c r="O2519" t="s">
        <v>53</v>
      </c>
      <c r="P2519">
        <v>32216</v>
      </c>
      <c r="Q2519" t="s">
        <v>29</v>
      </c>
      <c r="R2519" t="s">
        <v>1742</v>
      </c>
      <c r="S2519" t="s">
        <v>45</v>
      </c>
      <c r="T2519" t="s">
        <v>58</v>
      </c>
      <c r="U2519" t="s">
        <v>1743</v>
      </c>
      <c r="V2519" s="3">
        <v>1801.6320000000001</v>
      </c>
      <c r="W2519">
        <v>6</v>
      </c>
      <c r="X2519" s="2">
        <v>0.2</v>
      </c>
      <c r="Y2519" s="13">
        <v>-337.80599999999998</v>
      </c>
      <c r="Z2519" s="2">
        <f>Y2519/V2519</f>
        <v>-0.18749999999999997</v>
      </c>
    </row>
    <row r="2520" spans="1:26" x14ac:dyDescent="0.25">
      <c r="A2520">
        <v>5187</v>
      </c>
      <c r="B2520" t="s">
        <v>7772</v>
      </c>
      <c r="C2520" s="1">
        <v>42335</v>
      </c>
      <c r="D2520">
        <f>YEAR(C2520)</f>
        <v>2015</v>
      </c>
      <c r="E2520">
        <f>MONTH(C2520)</f>
        <v>11</v>
      </c>
      <c r="F2520" t="str">
        <f>TEXT(Table1[[#This Row],[Order Date]],"mmm")</f>
        <v>Nov</v>
      </c>
      <c r="G2520" t="str">
        <f>TEXT(Table1[[#This Row],[Order Date]],"ddd")</f>
        <v>Fri</v>
      </c>
      <c r="H2520" s="1">
        <v>42341</v>
      </c>
      <c r="I2520" t="s">
        <v>49</v>
      </c>
      <c r="J2520" t="s">
        <v>2124</v>
      </c>
      <c r="K2520" t="s">
        <v>2125</v>
      </c>
      <c r="L2520" t="s">
        <v>101</v>
      </c>
      <c r="M2520" t="s">
        <v>26</v>
      </c>
      <c r="N2520" t="s">
        <v>143</v>
      </c>
      <c r="O2520" t="s">
        <v>144</v>
      </c>
      <c r="P2520">
        <v>19140</v>
      </c>
      <c r="Q2520" t="s">
        <v>145</v>
      </c>
      <c r="R2520" t="s">
        <v>6799</v>
      </c>
      <c r="S2520" t="s">
        <v>70</v>
      </c>
      <c r="T2520" t="s">
        <v>71</v>
      </c>
      <c r="U2520" t="s">
        <v>6800</v>
      </c>
      <c r="V2520" s="3">
        <v>748.75199999999995</v>
      </c>
      <c r="W2520">
        <v>8</v>
      </c>
      <c r="X2520" s="2">
        <v>0.4</v>
      </c>
      <c r="Y2520" s="13">
        <v>-162.2296</v>
      </c>
      <c r="Z2520" s="2">
        <f>Y2520/V2520</f>
        <v>-0.21666666666666667</v>
      </c>
    </row>
    <row r="2521" spans="1:26" x14ac:dyDescent="0.25">
      <c r="A2521">
        <v>5190</v>
      </c>
      <c r="B2521" t="s">
        <v>7773</v>
      </c>
      <c r="C2521" s="1">
        <v>43053</v>
      </c>
      <c r="D2521">
        <f>YEAR(C2521)</f>
        <v>2017</v>
      </c>
      <c r="E2521">
        <f>MONTH(C2521)</f>
        <v>11</v>
      </c>
      <c r="F2521" t="str">
        <f>TEXT(Table1[[#This Row],[Order Date]],"mmm")</f>
        <v>Nov</v>
      </c>
      <c r="G2521" t="str">
        <f>TEXT(Table1[[#This Row],[Order Date]],"ddd")</f>
        <v>Tue</v>
      </c>
      <c r="H2521" s="1">
        <v>43057</v>
      </c>
      <c r="I2521" t="s">
        <v>49</v>
      </c>
      <c r="J2521" t="s">
        <v>1628</v>
      </c>
      <c r="K2521" t="s">
        <v>1629</v>
      </c>
      <c r="L2521" t="s">
        <v>25</v>
      </c>
      <c r="M2521" t="s">
        <v>26</v>
      </c>
      <c r="N2521" t="s">
        <v>596</v>
      </c>
      <c r="O2521" t="s">
        <v>103</v>
      </c>
      <c r="P2521">
        <v>77506</v>
      </c>
      <c r="Q2521" t="s">
        <v>104</v>
      </c>
      <c r="R2521" t="s">
        <v>4139</v>
      </c>
      <c r="S2521" t="s">
        <v>70</v>
      </c>
      <c r="T2521" t="s">
        <v>158</v>
      </c>
      <c r="U2521" t="s">
        <v>4140</v>
      </c>
      <c r="V2521" s="3">
        <v>167.952</v>
      </c>
      <c r="W2521">
        <v>6</v>
      </c>
      <c r="X2521" s="2">
        <v>0.2</v>
      </c>
      <c r="Y2521" s="13">
        <v>-27.292200000000001</v>
      </c>
      <c r="Z2521" s="2">
        <f>Y2521/V2521</f>
        <v>-0.16250000000000001</v>
      </c>
    </row>
    <row r="2522" spans="1:26" x14ac:dyDescent="0.25">
      <c r="A2522">
        <v>5192</v>
      </c>
      <c r="B2522" t="s">
        <v>7774</v>
      </c>
      <c r="C2522" s="1">
        <v>42860</v>
      </c>
      <c r="D2522">
        <f>YEAR(C2522)</f>
        <v>2017</v>
      </c>
      <c r="E2522">
        <f>MONTH(C2522)</f>
        <v>5</v>
      </c>
      <c r="F2522" t="str">
        <f>TEXT(Table1[[#This Row],[Order Date]],"mmm")</f>
        <v>May</v>
      </c>
      <c r="G2522" t="str">
        <f>TEXT(Table1[[#This Row],[Order Date]],"ddd")</f>
        <v>Fri</v>
      </c>
      <c r="H2522" s="1">
        <v>42864</v>
      </c>
      <c r="I2522" t="s">
        <v>49</v>
      </c>
      <c r="J2522" t="s">
        <v>1808</v>
      </c>
      <c r="K2522" t="s">
        <v>1809</v>
      </c>
      <c r="L2522" t="s">
        <v>25</v>
      </c>
      <c r="M2522" t="s">
        <v>26</v>
      </c>
      <c r="N2522" t="s">
        <v>126</v>
      </c>
      <c r="O2522" t="s">
        <v>42</v>
      </c>
      <c r="P2522">
        <v>94122</v>
      </c>
      <c r="Q2522" t="s">
        <v>43</v>
      </c>
      <c r="R2522" t="s">
        <v>7775</v>
      </c>
      <c r="S2522" t="s">
        <v>45</v>
      </c>
      <c r="T2522" t="s">
        <v>170</v>
      </c>
      <c r="U2522" t="s">
        <v>7776</v>
      </c>
      <c r="V2522" s="3">
        <v>23.16</v>
      </c>
      <c r="W2522">
        <v>2</v>
      </c>
      <c r="X2522" s="2">
        <v>0</v>
      </c>
      <c r="Y2522" s="13">
        <v>11.58</v>
      </c>
      <c r="Z2522" s="2">
        <f>Y2522/V2522</f>
        <v>0.5</v>
      </c>
    </row>
    <row r="2523" spans="1:26" x14ac:dyDescent="0.25">
      <c r="A2523">
        <v>5193</v>
      </c>
      <c r="B2523" t="s">
        <v>7777</v>
      </c>
      <c r="C2523" s="1">
        <v>41971</v>
      </c>
      <c r="D2523">
        <f>YEAR(C2523)</f>
        <v>2014</v>
      </c>
      <c r="E2523">
        <f>MONTH(C2523)</f>
        <v>11</v>
      </c>
      <c r="F2523" t="str">
        <f>TEXT(Table1[[#This Row],[Order Date]],"mmm")</f>
        <v>Nov</v>
      </c>
      <c r="G2523" t="str">
        <f>TEXT(Table1[[#This Row],[Order Date]],"ddd")</f>
        <v>Fri</v>
      </c>
      <c r="H2523" s="1">
        <v>41974</v>
      </c>
      <c r="I2523" t="s">
        <v>22</v>
      </c>
      <c r="J2523" t="s">
        <v>2383</v>
      </c>
      <c r="K2523" t="s">
        <v>2384</v>
      </c>
      <c r="L2523" t="s">
        <v>40</v>
      </c>
      <c r="M2523" t="s">
        <v>26</v>
      </c>
      <c r="N2523" t="s">
        <v>375</v>
      </c>
      <c r="O2523" t="s">
        <v>376</v>
      </c>
      <c r="P2523">
        <v>29203</v>
      </c>
      <c r="Q2523" t="s">
        <v>29</v>
      </c>
      <c r="R2523" t="s">
        <v>546</v>
      </c>
      <c r="S2523" t="s">
        <v>31</v>
      </c>
      <c r="T2523" t="s">
        <v>64</v>
      </c>
      <c r="U2523" t="s">
        <v>547</v>
      </c>
      <c r="V2523" s="3">
        <v>397.6</v>
      </c>
      <c r="W2523">
        <v>5</v>
      </c>
      <c r="X2523" s="2">
        <v>0</v>
      </c>
      <c r="Y2523" s="13">
        <v>43.735999999999997</v>
      </c>
      <c r="Z2523" s="2">
        <f>Y2523/V2523</f>
        <v>0.10999999999999999</v>
      </c>
    </row>
    <row r="2524" spans="1:26" x14ac:dyDescent="0.25">
      <c r="A2524">
        <v>5197</v>
      </c>
      <c r="B2524" t="s">
        <v>7778</v>
      </c>
      <c r="C2524" s="1">
        <v>41769</v>
      </c>
      <c r="D2524">
        <f>YEAR(C2524)</f>
        <v>2014</v>
      </c>
      <c r="E2524">
        <f>MONTH(C2524)</f>
        <v>5</v>
      </c>
      <c r="F2524" t="str">
        <f>TEXT(Table1[[#This Row],[Order Date]],"mmm")</f>
        <v>May</v>
      </c>
      <c r="G2524" t="str">
        <f>TEXT(Table1[[#This Row],[Order Date]],"ddd")</f>
        <v>Sat</v>
      </c>
      <c r="H2524" s="1">
        <v>41774</v>
      </c>
      <c r="I2524" t="s">
        <v>49</v>
      </c>
      <c r="J2524" t="s">
        <v>3941</v>
      </c>
      <c r="K2524" t="s">
        <v>3942</v>
      </c>
      <c r="L2524" t="s">
        <v>25</v>
      </c>
      <c r="M2524" t="s">
        <v>26</v>
      </c>
      <c r="N2524" t="s">
        <v>4152</v>
      </c>
      <c r="O2524" t="s">
        <v>95</v>
      </c>
      <c r="P2524">
        <v>98031</v>
      </c>
      <c r="Q2524" t="s">
        <v>43</v>
      </c>
      <c r="R2524" t="s">
        <v>1681</v>
      </c>
      <c r="S2524" t="s">
        <v>45</v>
      </c>
      <c r="T2524" t="s">
        <v>170</v>
      </c>
      <c r="U2524" t="s">
        <v>1682</v>
      </c>
      <c r="V2524" s="3">
        <v>158.13</v>
      </c>
      <c r="W2524">
        <v>3</v>
      </c>
      <c r="X2524" s="2">
        <v>0</v>
      </c>
      <c r="Y2524" s="13">
        <v>77.483699999999999</v>
      </c>
      <c r="Z2524" s="2">
        <f>Y2524/V2524</f>
        <v>0.49</v>
      </c>
    </row>
    <row r="2525" spans="1:26" x14ac:dyDescent="0.25">
      <c r="A2525">
        <v>5199</v>
      </c>
      <c r="B2525" t="s">
        <v>7779</v>
      </c>
      <c r="C2525" s="1">
        <v>42432</v>
      </c>
      <c r="D2525">
        <f>YEAR(C2525)</f>
        <v>2016</v>
      </c>
      <c r="E2525">
        <f>MONTH(C2525)</f>
        <v>3</v>
      </c>
      <c r="F2525" t="str">
        <f>TEXT(Table1[[#This Row],[Order Date]],"mmm")</f>
        <v>Mar</v>
      </c>
      <c r="G2525" t="str">
        <f>TEXT(Table1[[#This Row],[Order Date]],"ddd")</f>
        <v>Thu</v>
      </c>
      <c r="H2525" s="1">
        <v>42437</v>
      </c>
      <c r="I2525" t="s">
        <v>49</v>
      </c>
      <c r="J2525" t="s">
        <v>3253</v>
      </c>
      <c r="K2525" t="s">
        <v>3254</v>
      </c>
      <c r="L2525" t="s">
        <v>25</v>
      </c>
      <c r="M2525" t="s">
        <v>26</v>
      </c>
      <c r="N2525" t="s">
        <v>2839</v>
      </c>
      <c r="O2525" t="s">
        <v>103</v>
      </c>
      <c r="P2525">
        <v>78664</v>
      </c>
      <c r="Q2525" t="s">
        <v>104</v>
      </c>
      <c r="R2525" t="s">
        <v>5448</v>
      </c>
      <c r="S2525" t="s">
        <v>45</v>
      </c>
      <c r="T2525" t="s">
        <v>572</v>
      </c>
      <c r="U2525" t="s">
        <v>5449</v>
      </c>
      <c r="V2525" s="3">
        <v>3930.0720000000001</v>
      </c>
      <c r="W2525">
        <v>3</v>
      </c>
      <c r="X2525" s="2">
        <v>0.2</v>
      </c>
      <c r="Y2525" s="13">
        <v>-786.01440000000002</v>
      </c>
      <c r="Z2525" s="2">
        <f>Y2525/V2525</f>
        <v>-0.2</v>
      </c>
    </row>
    <row r="2526" spans="1:26" x14ac:dyDescent="0.25">
      <c r="A2526">
        <v>5203</v>
      </c>
      <c r="B2526" t="s">
        <v>7780</v>
      </c>
      <c r="C2526" s="1">
        <v>42231</v>
      </c>
      <c r="D2526">
        <f>YEAR(C2526)</f>
        <v>2015</v>
      </c>
      <c r="E2526">
        <f>MONTH(C2526)</f>
        <v>8</v>
      </c>
      <c r="F2526" t="str">
        <f>TEXT(Table1[[#This Row],[Order Date]],"mmm")</f>
        <v>Aug</v>
      </c>
      <c r="G2526" t="str">
        <f>TEXT(Table1[[#This Row],[Order Date]],"ddd")</f>
        <v>Sat</v>
      </c>
      <c r="H2526" s="1">
        <v>42235</v>
      </c>
      <c r="I2526" t="s">
        <v>49</v>
      </c>
      <c r="J2526" t="s">
        <v>6094</v>
      </c>
      <c r="K2526" t="s">
        <v>6095</v>
      </c>
      <c r="L2526" t="s">
        <v>25</v>
      </c>
      <c r="M2526" t="s">
        <v>26</v>
      </c>
      <c r="N2526" t="s">
        <v>3130</v>
      </c>
      <c r="O2526" t="s">
        <v>42</v>
      </c>
      <c r="P2526">
        <v>94601</v>
      </c>
      <c r="Q2526" t="s">
        <v>43</v>
      </c>
      <c r="R2526" t="s">
        <v>3608</v>
      </c>
      <c r="S2526" t="s">
        <v>31</v>
      </c>
      <c r="T2526" t="s">
        <v>64</v>
      </c>
      <c r="U2526" t="s">
        <v>3609</v>
      </c>
      <c r="V2526" s="3">
        <v>104.23</v>
      </c>
      <c r="W2526">
        <v>7</v>
      </c>
      <c r="X2526" s="2">
        <v>0</v>
      </c>
      <c r="Y2526" s="13">
        <v>28.142099999999999</v>
      </c>
      <c r="Z2526" s="2">
        <f>Y2526/V2526</f>
        <v>0.26999999999999996</v>
      </c>
    </row>
    <row r="2527" spans="1:26" x14ac:dyDescent="0.25">
      <c r="A2527">
        <v>5205</v>
      </c>
      <c r="B2527" t="s">
        <v>7781</v>
      </c>
      <c r="C2527" s="1">
        <v>42259</v>
      </c>
      <c r="D2527">
        <f>YEAR(C2527)</f>
        <v>2015</v>
      </c>
      <c r="E2527">
        <f>MONTH(C2527)</f>
        <v>9</v>
      </c>
      <c r="F2527" t="str">
        <f>TEXT(Table1[[#This Row],[Order Date]],"mmm")</f>
        <v>Sep</v>
      </c>
      <c r="G2527" t="str">
        <f>TEXT(Table1[[#This Row],[Order Date]],"ddd")</f>
        <v>Sat</v>
      </c>
      <c r="H2527" s="1">
        <v>42265</v>
      </c>
      <c r="I2527" t="s">
        <v>49</v>
      </c>
      <c r="J2527" t="s">
        <v>5312</v>
      </c>
      <c r="K2527" t="s">
        <v>5313</v>
      </c>
      <c r="L2527" t="s">
        <v>25</v>
      </c>
      <c r="M2527" t="s">
        <v>26</v>
      </c>
      <c r="N2527" t="s">
        <v>1537</v>
      </c>
      <c r="O2527" t="s">
        <v>264</v>
      </c>
      <c r="P2527">
        <v>13021</v>
      </c>
      <c r="Q2527" t="s">
        <v>145</v>
      </c>
      <c r="R2527" t="s">
        <v>773</v>
      </c>
      <c r="S2527" t="s">
        <v>45</v>
      </c>
      <c r="T2527" t="s">
        <v>67</v>
      </c>
      <c r="U2527" t="s">
        <v>774</v>
      </c>
      <c r="V2527" s="3">
        <v>9.26</v>
      </c>
      <c r="W2527">
        <v>2</v>
      </c>
      <c r="X2527" s="2">
        <v>0</v>
      </c>
      <c r="Y2527" s="13">
        <v>3.0558000000000001</v>
      </c>
      <c r="Z2527" s="2">
        <f>Y2527/V2527</f>
        <v>0.33</v>
      </c>
    </row>
    <row r="2528" spans="1:26" x14ac:dyDescent="0.25">
      <c r="A2528">
        <v>5211</v>
      </c>
      <c r="B2528" t="s">
        <v>7782</v>
      </c>
      <c r="C2528" s="1">
        <v>42016</v>
      </c>
      <c r="D2528">
        <f>YEAR(C2528)</f>
        <v>2015</v>
      </c>
      <c r="E2528">
        <f>MONTH(C2528)</f>
        <v>1</v>
      </c>
      <c r="F2528" t="str">
        <f>TEXT(Table1[[#This Row],[Order Date]],"mmm")</f>
        <v>Jan</v>
      </c>
      <c r="G2528" t="str">
        <f>TEXT(Table1[[#This Row],[Order Date]],"ddd")</f>
        <v>Mon</v>
      </c>
      <c r="H2528" s="1">
        <v>42022</v>
      </c>
      <c r="I2528" t="s">
        <v>49</v>
      </c>
      <c r="J2528" t="s">
        <v>3708</v>
      </c>
      <c r="K2528" t="s">
        <v>3709</v>
      </c>
      <c r="L2528" t="s">
        <v>40</v>
      </c>
      <c r="M2528" t="s">
        <v>26</v>
      </c>
      <c r="N2528" t="s">
        <v>600</v>
      </c>
      <c r="O2528" t="s">
        <v>242</v>
      </c>
      <c r="P2528">
        <v>19711</v>
      </c>
      <c r="Q2528" t="s">
        <v>145</v>
      </c>
      <c r="R2528" t="s">
        <v>5932</v>
      </c>
      <c r="S2528" t="s">
        <v>45</v>
      </c>
      <c r="T2528" t="s">
        <v>58</v>
      </c>
      <c r="U2528" t="s">
        <v>5933</v>
      </c>
      <c r="V2528" s="3">
        <v>465.18</v>
      </c>
      <c r="W2528">
        <v>3</v>
      </c>
      <c r="X2528" s="2">
        <v>0</v>
      </c>
      <c r="Y2528" s="13">
        <v>120.9468</v>
      </c>
      <c r="Z2528" s="2">
        <f>Y2528/V2528</f>
        <v>0.26</v>
      </c>
    </row>
    <row r="2529" spans="1:26" x14ac:dyDescent="0.25">
      <c r="A2529">
        <v>5212</v>
      </c>
      <c r="B2529" t="s">
        <v>7783</v>
      </c>
      <c r="C2529" s="1">
        <v>42136</v>
      </c>
      <c r="D2529">
        <f>YEAR(C2529)</f>
        <v>2015</v>
      </c>
      <c r="E2529">
        <f>MONTH(C2529)</f>
        <v>5</v>
      </c>
      <c r="F2529" t="str">
        <f>TEXT(Table1[[#This Row],[Order Date]],"mmm")</f>
        <v>May</v>
      </c>
      <c r="G2529" t="str">
        <f>TEXT(Table1[[#This Row],[Order Date]],"ddd")</f>
        <v>Tue</v>
      </c>
      <c r="H2529" s="1">
        <v>42140</v>
      </c>
      <c r="I2529" t="s">
        <v>22</v>
      </c>
      <c r="J2529" t="s">
        <v>5352</v>
      </c>
      <c r="K2529" t="s">
        <v>5353</v>
      </c>
      <c r="L2529" t="s">
        <v>25</v>
      </c>
      <c r="M2529" t="s">
        <v>26</v>
      </c>
      <c r="N2529" t="s">
        <v>263</v>
      </c>
      <c r="O2529" t="s">
        <v>264</v>
      </c>
      <c r="P2529">
        <v>10024</v>
      </c>
      <c r="Q2529" t="s">
        <v>145</v>
      </c>
      <c r="R2529" t="s">
        <v>2924</v>
      </c>
      <c r="S2529" t="s">
        <v>45</v>
      </c>
      <c r="T2529" t="s">
        <v>58</v>
      </c>
      <c r="U2529" t="s">
        <v>2925</v>
      </c>
      <c r="V2529" s="3">
        <v>36.630000000000003</v>
      </c>
      <c r="W2529">
        <v>3</v>
      </c>
      <c r="X2529" s="2">
        <v>0</v>
      </c>
      <c r="Y2529" s="13">
        <v>9.8901000000000003</v>
      </c>
      <c r="Z2529" s="2">
        <f>Y2529/V2529</f>
        <v>0.27</v>
      </c>
    </row>
    <row r="2530" spans="1:26" x14ac:dyDescent="0.25">
      <c r="A2530">
        <v>5213</v>
      </c>
      <c r="B2530" t="s">
        <v>7784</v>
      </c>
      <c r="C2530" s="1">
        <v>42639</v>
      </c>
      <c r="D2530">
        <f>YEAR(C2530)</f>
        <v>2016</v>
      </c>
      <c r="E2530">
        <f>MONTH(C2530)</f>
        <v>9</v>
      </c>
      <c r="F2530" t="str">
        <f>TEXT(Table1[[#This Row],[Order Date]],"mmm")</f>
        <v>Sep</v>
      </c>
      <c r="G2530" t="str">
        <f>TEXT(Table1[[#This Row],[Order Date]],"ddd")</f>
        <v>Mon</v>
      </c>
      <c r="H2530" s="1">
        <v>42639</v>
      </c>
      <c r="I2530" t="s">
        <v>1276</v>
      </c>
      <c r="J2530" t="s">
        <v>2615</v>
      </c>
      <c r="K2530" t="s">
        <v>2616</v>
      </c>
      <c r="L2530" t="s">
        <v>25</v>
      </c>
      <c r="M2530" t="s">
        <v>26</v>
      </c>
      <c r="N2530" t="s">
        <v>768</v>
      </c>
      <c r="O2530" t="s">
        <v>42</v>
      </c>
      <c r="P2530">
        <v>92374</v>
      </c>
      <c r="Q2530" t="s">
        <v>43</v>
      </c>
      <c r="R2530" t="s">
        <v>1738</v>
      </c>
      <c r="S2530" t="s">
        <v>45</v>
      </c>
      <c r="T2530" t="s">
        <v>58</v>
      </c>
      <c r="U2530" t="s">
        <v>1739</v>
      </c>
      <c r="V2530" s="3">
        <v>51.45</v>
      </c>
      <c r="W2530">
        <v>3</v>
      </c>
      <c r="X2530" s="2">
        <v>0</v>
      </c>
      <c r="Y2530" s="13">
        <v>13.891500000000001</v>
      </c>
      <c r="Z2530" s="2">
        <f>Y2530/V2530</f>
        <v>0.27</v>
      </c>
    </row>
    <row r="2531" spans="1:26" x14ac:dyDescent="0.25">
      <c r="A2531">
        <v>5217</v>
      </c>
      <c r="B2531" t="s">
        <v>7785</v>
      </c>
      <c r="C2531" s="1">
        <v>42987</v>
      </c>
      <c r="D2531">
        <f>YEAR(C2531)</f>
        <v>2017</v>
      </c>
      <c r="E2531">
        <f>MONTH(C2531)</f>
        <v>9</v>
      </c>
      <c r="F2531" t="str">
        <f>TEXT(Table1[[#This Row],[Order Date]],"mmm")</f>
        <v>Sep</v>
      </c>
      <c r="G2531" t="str">
        <f>TEXT(Table1[[#This Row],[Order Date]],"ddd")</f>
        <v>Sat</v>
      </c>
      <c r="H2531" s="1">
        <v>42993</v>
      </c>
      <c r="I2531" t="s">
        <v>49</v>
      </c>
      <c r="J2531" t="s">
        <v>6048</v>
      </c>
      <c r="K2531" t="s">
        <v>6049</v>
      </c>
      <c r="L2531" t="s">
        <v>25</v>
      </c>
      <c r="M2531" t="s">
        <v>26</v>
      </c>
      <c r="N2531" t="s">
        <v>560</v>
      </c>
      <c r="O2531" t="s">
        <v>235</v>
      </c>
      <c r="P2531">
        <v>48066</v>
      </c>
      <c r="Q2531" t="s">
        <v>104</v>
      </c>
      <c r="R2531" t="s">
        <v>2900</v>
      </c>
      <c r="S2531" t="s">
        <v>45</v>
      </c>
      <c r="T2531" t="s">
        <v>170</v>
      </c>
      <c r="U2531" t="s">
        <v>2901</v>
      </c>
      <c r="V2531" s="3">
        <v>17.48</v>
      </c>
      <c r="W2531">
        <v>2</v>
      </c>
      <c r="X2531" s="2">
        <v>0</v>
      </c>
      <c r="Y2531" s="13">
        <v>8.2156000000000002</v>
      </c>
      <c r="Z2531" s="2">
        <f>Y2531/V2531</f>
        <v>0.47000000000000003</v>
      </c>
    </row>
    <row r="2532" spans="1:26" x14ac:dyDescent="0.25">
      <c r="A2532">
        <v>5218</v>
      </c>
      <c r="B2532" t="s">
        <v>7786</v>
      </c>
      <c r="C2532" s="1">
        <v>42840</v>
      </c>
      <c r="D2532">
        <f>YEAR(C2532)</f>
        <v>2017</v>
      </c>
      <c r="E2532">
        <f>MONTH(C2532)</f>
        <v>4</v>
      </c>
      <c r="F2532" t="str">
        <f>TEXT(Table1[[#This Row],[Order Date]],"mmm")</f>
        <v>Apr</v>
      </c>
      <c r="G2532" t="str">
        <f>TEXT(Table1[[#This Row],[Order Date]],"ddd")</f>
        <v>Sat</v>
      </c>
      <c r="H2532" s="1">
        <v>42842</v>
      </c>
      <c r="I2532" t="s">
        <v>22</v>
      </c>
      <c r="J2532" t="s">
        <v>3029</v>
      </c>
      <c r="K2532" t="s">
        <v>3030</v>
      </c>
      <c r="L2532" t="s">
        <v>40</v>
      </c>
      <c r="M2532" t="s">
        <v>26</v>
      </c>
      <c r="N2532" t="s">
        <v>41</v>
      </c>
      <c r="O2532" t="s">
        <v>42</v>
      </c>
      <c r="P2532">
        <v>90049</v>
      </c>
      <c r="Q2532" t="s">
        <v>43</v>
      </c>
      <c r="R2532" t="s">
        <v>625</v>
      </c>
      <c r="S2532" t="s">
        <v>45</v>
      </c>
      <c r="T2532" t="s">
        <v>89</v>
      </c>
      <c r="U2532" t="s">
        <v>626</v>
      </c>
      <c r="V2532" s="3">
        <v>79.14</v>
      </c>
      <c r="W2532">
        <v>3</v>
      </c>
      <c r="X2532" s="2">
        <v>0</v>
      </c>
      <c r="Y2532" s="13">
        <v>36.404400000000003</v>
      </c>
      <c r="Z2532" s="2">
        <f>Y2532/V2532</f>
        <v>0.46</v>
      </c>
    </row>
    <row r="2533" spans="1:26" x14ac:dyDescent="0.25">
      <c r="A2533">
        <v>5219</v>
      </c>
      <c r="B2533" t="s">
        <v>7787</v>
      </c>
      <c r="C2533" s="1">
        <v>42896</v>
      </c>
      <c r="D2533">
        <f>YEAR(C2533)</f>
        <v>2017</v>
      </c>
      <c r="E2533">
        <f>MONTH(C2533)</f>
        <v>6</v>
      </c>
      <c r="F2533" t="str">
        <f>TEXT(Table1[[#This Row],[Order Date]],"mmm")</f>
        <v>Jun</v>
      </c>
      <c r="G2533" t="str">
        <f>TEXT(Table1[[#This Row],[Order Date]],"ddd")</f>
        <v>Sat</v>
      </c>
      <c r="H2533" s="1">
        <v>42900</v>
      </c>
      <c r="I2533" t="s">
        <v>49</v>
      </c>
      <c r="J2533" t="s">
        <v>205</v>
      </c>
      <c r="K2533" t="s">
        <v>206</v>
      </c>
      <c r="L2533" t="s">
        <v>40</v>
      </c>
      <c r="M2533" t="s">
        <v>26</v>
      </c>
      <c r="N2533" t="s">
        <v>263</v>
      </c>
      <c r="O2533" t="s">
        <v>264</v>
      </c>
      <c r="P2533">
        <v>10011</v>
      </c>
      <c r="Q2533" t="s">
        <v>145</v>
      </c>
      <c r="R2533" t="s">
        <v>280</v>
      </c>
      <c r="S2533" t="s">
        <v>45</v>
      </c>
      <c r="T2533" t="s">
        <v>67</v>
      </c>
      <c r="U2533" t="s">
        <v>281</v>
      </c>
      <c r="V2533" s="3">
        <v>8.4</v>
      </c>
      <c r="W2533">
        <v>5</v>
      </c>
      <c r="X2533" s="2">
        <v>0</v>
      </c>
      <c r="Y2533" s="13">
        <v>4.2</v>
      </c>
      <c r="Z2533" s="2">
        <f>Y2533/V2533</f>
        <v>0.5</v>
      </c>
    </row>
    <row r="2534" spans="1:26" x14ac:dyDescent="0.25">
      <c r="A2534">
        <v>5220</v>
      </c>
      <c r="B2534" t="s">
        <v>7788</v>
      </c>
      <c r="C2534" s="1">
        <v>42979</v>
      </c>
      <c r="D2534">
        <f>YEAR(C2534)</f>
        <v>2017</v>
      </c>
      <c r="E2534">
        <f>MONTH(C2534)</f>
        <v>9</v>
      </c>
      <c r="F2534" t="str">
        <f>TEXT(Table1[[#This Row],[Order Date]],"mmm")</f>
        <v>Sep</v>
      </c>
      <c r="G2534" t="str">
        <f>TEXT(Table1[[#This Row],[Order Date]],"ddd")</f>
        <v>Fri</v>
      </c>
      <c r="H2534" s="1">
        <v>42979</v>
      </c>
      <c r="I2534" t="s">
        <v>1276</v>
      </c>
      <c r="J2534" t="s">
        <v>1875</v>
      </c>
      <c r="K2534" t="s">
        <v>1876</v>
      </c>
      <c r="L2534" t="s">
        <v>25</v>
      </c>
      <c r="M2534" t="s">
        <v>26</v>
      </c>
      <c r="N2534" t="s">
        <v>873</v>
      </c>
      <c r="O2534" t="s">
        <v>235</v>
      </c>
      <c r="P2534">
        <v>48205</v>
      </c>
      <c r="Q2534" t="s">
        <v>104</v>
      </c>
      <c r="R2534" t="s">
        <v>5975</v>
      </c>
      <c r="S2534" t="s">
        <v>31</v>
      </c>
      <c r="T2534" t="s">
        <v>35</v>
      </c>
      <c r="U2534" t="s">
        <v>5976</v>
      </c>
      <c r="V2534" s="3">
        <v>498.26</v>
      </c>
      <c r="W2534">
        <v>7</v>
      </c>
      <c r="X2534" s="2">
        <v>0</v>
      </c>
      <c r="Y2534" s="13">
        <v>134.53020000000001</v>
      </c>
      <c r="Z2534" s="2">
        <f>Y2534/V2534</f>
        <v>0.27</v>
      </c>
    </row>
    <row r="2535" spans="1:26" x14ac:dyDescent="0.25">
      <c r="A2535">
        <v>5221</v>
      </c>
      <c r="B2535" t="s">
        <v>7789</v>
      </c>
      <c r="C2535" s="1">
        <v>41804</v>
      </c>
      <c r="D2535">
        <f>YEAR(C2535)</f>
        <v>2014</v>
      </c>
      <c r="E2535">
        <f>MONTH(C2535)</f>
        <v>6</v>
      </c>
      <c r="F2535" t="str">
        <f>TEXT(Table1[[#This Row],[Order Date]],"mmm")</f>
        <v>Jun</v>
      </c>
      <c r="G2535" t="str">
        <f>TEXT(Table1[[#This Row],[Order Date]],"ddd")</f>
        <v>Sat</v>
      </c>
      <c r="H2535" s="1">
        <v>41810</v>
      </c>
      <c r="I2535" t="s">
        <v>49</v>
      </c>
      <c r="J2535" t="s">
        <v>6039</v>
      </c>
      <c r="K2535" t="s">
        <v>6040</v>
      </c>
      <c r="L2535" t="s">
        <v>101</v>
      </c>
      <c r="M2535" t="s">
        <v>26</v>
      </c>
      <c r="N2535" t="s">
        <v>873</v>
      </c>
      <c r="O2535" t="s">
        <v>235</v>
      </c>
      <c r="P2535">
        <v>48234</v>
      </c>
      <c r="Q2535" t="s">
        <v>104</v>
      </c>
      <c r="R2535" t="s">
        <v>6979</v>
      </c>
      <c r="S2535" t="s">
        <v>31</v>
      </c>
      <c r="T2535" t="s">
        <v>32</v>
      </c>
      <c r="U2535" t="s">
        <v>6980</v>
      </c>
      <c r="V2535" s="3">
        <v>212.94</v>
      </c>
      <c r="W2535">
        <v>3</v>
      </c>
      <c r="X2535" s="2">
        <v>0</v>
      </c>
      <c r="Y2535" s="13">
        <v>57.4938</v>
      </c>
      <c r="Z2535" s="2">
        <f>Y2535/V2535</f>
        <v>0.27</v>
      </c>
    </row>
    <row r="2536" spans="1:26" x14ac:dyDescent="0.25">
      <c r="A2536">
        <v>5222</v>
      </c>
      <c r="B2536" t="s">
        <v>7790</v>
      </c>
      <c r="C2536" s="1">
        <v>42873</v>
      </c>
      <c r="D2536">
        <f>YEAR(C2536)</f>
        <v>2017</v>
      </c>
      <c r="E2536">
        <f>MONTH(C2536)</f>
        <v>5</v>
      </c>
      <c r="F2536" t="str">
        <f>TEXT(Table1[[#This Row],[Order Date]],"mmm")</f>
        <v>May</v>
      </c>
      <c r="G2536" t="str">
        <f>TEXT(Table1[[#This Row],[Order Date]],"ddd")</f>
        <v>Thu</v>
      </c>
      <c r="H2536" s="1">
        <v>42877</v>
      </c>
      <c r="I2536" t="s">
        <v>22</v>
      </c>
      <c r="J2536" t="s">
        <v>3697</v>
      </c>
      <c r="K2536" t="s">
        <v>3698</v>
      </c>
      <c r="L2536" t="s">
        <v>101</v>
      </c>
      <c r="M2536" t="s">
        <v>26</v>
      </c>
      <c r="N2536" t="s">
        <v>311</v>
      </c>
      <c r="O2536" t="s">
        <v>590</v>
      </c>
      <c r="P2536">
        <v>65807</v>
      </c>
      <c r="Q2536" t="s">
        <v>104</v>
      </c>
      <c r="R2536" t="s">
        <v>7791</v>
      </c>
      <c r="S2536" t="s">
        <v>45</v>
      </c>
      <c r="T2536" t="s">
        <v>77</v>
      </c>
      <c r="U2536" t="s">
        <v>7792</v>
      </c>
      <c r="V2536" s="3">
        <v>706.86</v>
      </c>
      <c r="W2536">
        <v>7</v>
      </c>
      <c r="X2536" s="2">
        <v>0</v>
      </c>
      <c r="Y2536" s="13">
        <v>197.92080000000001</v>
      </c>
      <c r="Z2536" s="2">
        <f>Y2536/V2536</f>
        <v>0.28000000000000003</v>
      </c>
    </row>
    <row r="2537" spans="1:26" x14ac:dyDescent="0.25">
      <c r="A2537">
        <v>5225</v>
      </c>
      <c r="B2537" t="s">
        <v>7793</v>
      </c>
      <c r="C2537" s="1">
        <v>42990</v>
      </c>
      <c r="D2537">
        <f>YEAR(C2537)</f>
        <v>2017</v>
      </c>
      <c r="E2537">
        <f>MONTH(C2537)</f>
        <v>9</v>
      </c>
      <c r="F2537" t="str">
        <f>TEXT(Table1[[#This Row],[Order Date]],"mmm")</f>
        <v>Sep</v>
      </c>
      <c r="G2537" t="str">
        <f>TEXT(Table1[[#This Row],[Order Date]],"ddd")</f>
        <v>Tue</v>
      </c>
      <c r="H2537" s="1">
        <v>42995</v>
      </c>
      <c r="I2537" t="s">
        <v>22</v>
      </c>
      <c r="J2537" t="s">
        <v>5428</v>
      </c>
      <c r="K2537" t="s">
        <v>5429</v>
      </c>
      <c r="L2537" t="s">
        <v>25</v>
      </c>
      <c r="M2537" t="s">
        <v>26</v>
      </c>
      <c r="N2537" t="s">
        <v>41</v>
      </c>
      <c r="O2537" t="s">
        <v>42</v>
      </c>
      <c r="P2537">
        <v>90036</v>
      </c>
      <c r="Q2537" t="s">
        <v>43</v>
      </c>
      <c r="R2537" t="s">
        <v>1597</v>
      </c>
      <c r="S2537" t="s">
        <v>45</v>
      </c>
      <c r="T2537" t="s">
        <v>89</v>
      </c>
      <c r="U2537" t="s">
        <v>1598</v>
      </c>
      <c r="V2537" s="3">
        <v>166.44</v>
      </c>
      <c r="W2537">
        <v>3</v>
      </c>
      <c r="X2537" s="2">
        <v>0</v>
      </c>
      <c r="Y2537" s="13">
        <v>79.891199999999998</v>
      </c>
      <c r="Z2537" s="2">
        <f>Y2537/V2537</f>
        <v>0.48</v>
      </c>
    </row>
    <row r="2538" spans="1:26" x14ac:dyDescent="0.25">
      <c r="A2538">
        <v>5226</v>
      </c>
      <c r="B2538" t="s">
        <v>7794</v>
      </c>
      <c r="C2538" s="1">
        <v>42542</v>
      </c>
      <c r="D2538">
        <f>YEAR(C2538)</f>
        <v>2016</v>
      </c>
      <c r="E2538">
        <f>MONTH(C2538)</f>
        <v>6</v>
      </c>
      <c r="F2538" t="str">
        <f>TEXT(Table1[[#This Row],[Order Date]],"mmm")</f>
        <v>Jun</v>
      </c>
      <c r="G2538" t="str">
        <f>TEXT(Table1[[#This Row],[Order Date]],"ddd")</f>
        <v>Tue</v>
      </c>
      <c r="H2538" s="1">
        <v>42547</v>
      </c>
      <c r="I2538" t="s">
        <v>49</v>
      </c>
      <c r="J2538" t="s">
        <v>4589</v>
      </c>
      <c r="K2538" t="s">
        <v>4590</v>
      </c>
      <c r="L2538" t="s">
        <v>25</v>
      </c>
      <c r="M2538" t="s">
        <v>26</v>
      </c>
      <c r="N2538" t="s">
        <v>263</v>
      </c>
      <c r="O2538" t="s">
        <v>264</v>
      </c>
      <c r="P2538">
        <v>10011</v>
      </c>
      <c r="Q2538" t="s">
        <v>145</v>
      </c>
      <c r="R2538" t="s">
        <v>5249</v>
      </c>
      <c r="S2538" t="s">
        <v>45</v>
      </c>
      <c r="T2538" t="s">
        <v>74</v>
      </c>
      <c r="U2538" t="s">
        <v>5250</v>
      </c>
      <c r="V2538" s="3">
        <v>36.56</v>
      </c>
      <c r="W2538">
        <v>5</v>
      </c>
      <c r="X2538" s="2">
        <v>0.2</v>
      </c>
      <c r="Y2538" s="13">
        <v>12.795999999999999</v>
      </c>
      <c r="Z2538" s="2">
        <f>Y2538/V2538</f>
        <v>0.35</v>
      </c>
    </row>
    <row r="2539" spans="1:26" x14ac:dyDescent="0.25">
      <c r="A2539">
        <v>5229</v>
      </c>
      <c r="B2539" t="s">
        <v>7795</v>
      </c>
      <c r="C2539" s="1">
        <v>41969</v>
      </c>
      <c r="D2539">
        <f>YEAR(C2539)</f>
        <v>2014</v>
      </c>
      <c r="E2539">
        <f>MONTH(C2539)</f>
        <v>11</v>
      </c>
      <c r="F2539" t="str">
        <f>TEXT(Table1[[#This Row],[Order Date]],"mmm")</f>
        <v>Nov</v>
      </c>
      <c r="G2539" t="str">
        <f>TEXT(Table1[[#This Row],[Order Date]],"ddd")</f>
        <v>Wed</v>
      </c>
      <c r="H2539" s="1">
        <v>41974</v>
      </c>
      <c r="I2539" t="s">
        <v>49</v>
      </c>
      <c r="J2539" t="s">
        <v>543</v>
      </c>
      <c r="K2539" t="s">
        <v>544</v>
      </c>
      <c r="L2539" t="s">
        <v>101</v>
      </c>
      <c r="M2539" t="s">
        <v>26</v>
      </c>
      <c r="N2539" t="s">
        <v>126</v>
      </c>
      <c r="O2539" t="s">
        <v>42</v>
      </c>
      <c r="P2539">
        <v>94109</v>
      </c>
      <c r="Q2539" t="s">
        <v>43</v>
      </c>
      <c r="R2539" t="s">
        <v>6346</v>
      </c>
      <c r="S2539" t="s">
        <v>45</v>
      </c>
      <c r="T2539" t="s">
        <v>89</v>
      </c>
      <c r="U2539" t="s">
        <v>6347</v>
      </c>
      <c r="V2539" s="3">
        <v>81.98</v>
      </c>
      <c r="W2539">
        <v>2</v>
      </c>
      <c r="X2539" s="2">
        <v>0</v>
      </c>
      <c r="Y2539" s="13">
        <v>40.170200000000001</v>
      </c>
      <c r="Z2539" s="2">
        <f>Y2539/V2539</f>
        <v>0.49</v>
      </c>
    </row>
    <row r="2540" spans="1:26" x14ac:dyDescent="0.25">
      <c r="A2540">
        <v>5230</v>
      </c>
      <c r="B2540" t="s">
        <v>7796</v>
      </c>
      <c r="C2540" s="1">
        <v>42813</v>
      </c>
      <c r="D2540">
        <f>YEAR(C2540)</f>
        <v>2017</v>
      </c>
      <c r="E2540">
        <f>MONTH(C2540)</f>
        <v>3</v>
      </c>
      <c r="F2540" t="str">
        <f>TEXT(Table1[[#This Row],[Order Date]],"mmm")</f>
        <v>Mar</v>
      </c>
      <c r="G2540" t="str">
        <f>TEXT(Table1[[#This Row],[Order Date]],"ddd")</f>
        <v>Sun</v>
      </c>
      <c r="H2540" s="1">
        <v>42816</v>
      </c>
      <c r="I2540" t="s">
        <v>22</v>
      </c>
      <c r="J2540" t="s">
        <v>1647</v>
      </c>
      <c r="K2540" t="s">
        <v>1648</v>
      </c>
      <c r="L2540" t="s">
        <v>25</v>
      </c>
      <c r="M2540" t="s">
        <v>26</v>
      </c>
      <c r="N2540" t="s">
        <v>3403</v>
      </c>
      <c r="O2540" t="s">
        <v>42</v>
      </c>
      <c r="P2540">
        <v>93727</v>
      </c>
      <c r="Q2540" t="s">
        <v>43</v>
      </c>
      <c r="R2540" t="s">
        <v>5249</v>
      </c>
      <c r="S2540" t="s">
        <v>45</v>
      </c>
      <c r="T2540" t="s">
        <v>74</v>
      </c>
      <c r="U2540" t="s">
        <v>5250</v>
      </c>
      <c r="V2540" s="3">
        <v>14.624000000000001</v>
      </c>
      <c r="W2540">
        <v>2</v>
      </c>
      <c r="X2540" s="2">
        <v>0.2</v>
      </c>
      <c r="Y2540" s="13">
        <v>5.1184000000000003</v>
      </c>
      <c r="Z2540" s="2">
        <f>Y2540/V2540</f>
        <v>0.35000000000000003</v>
      </c>
    </row>
    <row r="2541" spans="1:26" x14ac:dyDescent="0.25">
      <c r="A2541">
        <v>5234</v>
      </c>
      <c r="B2541" t="s">
        <v>7797</v>
      </c>
      <c r="C2541" s="1">
        <v>41930</v>
      </c>
      <c r="D2541">
        <f>YEAR(C2541)</f>
        <v>2014</v>
      </c>
      <c r="E2541">
        <f>MONTH(C2541)</f>
        <v>10</v>
      </c>
      <c r="F2541" t="str">
        <f>TEXT(Table1[[#This Row],[Order Date]],"mmm")</f>
        <v>Oct</v>
      </c>
      <c r="G2541" t="str">
        <f>TEXT(Table1[[#This Row],[Order Date]],"ddd")</f>
        <v>Sat</v>
      </c>
      <c r="H2541" s="1">
        <v>41934</v>
      </c>
      <c r="I2541" t="s">
        <v>49</v>
      </c>
      <c r="J2541" t="s">
        <v>5442</v>
      </c>
      <c r="K2541" t="s">
        <v>5443</v>
      </c>
      <c r="L2541" t="s">
        <v>40</v>
      </c>
      <c r="M2541" t="s">
        <v>26</v>
      </c>
      <c r="N2541" t="s">
        <v>6830</v>
      </c>
      <c r="O2541" t="s">
        <v>1680</v>
      </c>
      <c r="P2541">
        <v>71854</v>
      </c>
      <c r="Q2541" t="s">
        <v>29</v>
      </c>
      <c r="R2541" t="s">
        <v>7675</v>
      </c>
      <c r="S2541" t="s">
        <v>31</v>
      </c>
      <c r="T2541" t="s">
        <v>35</v>
      </c>
      <c r="U2541" t="s">
        <v>7676</v>
      </c>
      <c r="V2541" s="3">
        <v>605.34</v>
      </c>
      <c r="W2541">
        <v>6</v>
      </c>
      <c r="X2541" s="2">
        <v>0</v>
      </c>
      <c r="Y2541" s="13">
        <v>145.2816</v>
      </c>
      <c r="Z2541" s="2">
        <f>Y2541/V2541</f>
        <v>0.24</v>
      </c>
    </row>
    <row r="2542" spans="1:26" x14ac:dyDescent="0.25">
      <c r="A2542">
        <v>5235</v>
      </c>
      <c r="B2542" t="s">
        <v>7798</v>
      </c>
      <c r="C2542" s="1">
        <v>42969</v>
      </c>
      <c r="D2542">
        <f>YEAR(C2542)</f>
        <v>2017</v>
      </c>
      <c r="E2542">
        <f>MONTH(C2542)</f>
        <v>8</v>
      </c>
      <c r="F2542" t="str">
        <f>TEXT(Table1[[#This Row],[Order Date]],"mmm")</f>
        <v>Aug</v>
      </c>
      <c r="G2542" t="str">
        <f>TEXT(Table1[[#This Row],[Order Date]],"ddd")</f>
        <v>Tue</v>
      </c>
      <c r="H2542" s="1">
        <v>42970</v>
      </c>
      <c r="I2542" t="s">
        <v>185</v>
      </c>
      <c r="J2542" t="s">
        <v>7336</v>
      </c>
      <c r="K2542" t="s">
        <v>7337</v>
      </c>
      <c r="L2542" t="s">
        <v>25</v>
      </c>
      <c r="M2542" t="s">
        <v>26</v>
      </c>
      <c r="N2542" t="s">
        <v>126</v>
      </c>
      <c r="O2542" t="s">
        <v>42</v>
      </c>
      <c r="P2542">
        <v>94110</v>
      </c>
      <c r="Q2542" t="s">
        <v>43</v>
      </c>
      <c r="R2542" t="s">
        <v>503</v>
      </c>
      <c r="S2542" t="s">
        <v>31</v>
      </c>
      <c r="T2542" t="s">
        <v>55</v>
      </c>
      <c r="U2542" t="s">
        <v>504</v>
      </c>
      <c r="V2542" s="3">
        <v>210.00800000000001</v>
      </c>
      <c r="W2542">
        <v>1</v>
      </c>
      <c r="X2542" s="2">
        <v>0.2</v>
      </c>
      <c r="Y2542" s="13">
        <v>2.6251000000000002</v>
      </c>
      <c r="Z2542" s="2">
        <f>Y2542/V2542</f>
        <v>1.2500000000000001E-2</v>
      </c>
    </row>
    <row r="2543" spans="1:26" x14ac:dyDescent="0.25">
      <c r="A2543">
        <v>5240</v>
      </c>
      <c r="B2543" t="s">
        <v>7799</v>
      </c>
      <c r="C2543" s="1">
        <v>42624</v>
      </c>
      <c r="D2543">
        <f>YEAR(C2543)</f>
        <v>2016</v>
      </c>
      <c r="E2543">
        <f>MONTH(C2543)</f>
        <v>9</v>
      </c>
      <c r="F2543" t="str">
        <f>TEXT(Table1[[#This Row],[Order Date]],"mmm")</f>
        <v>Sep</v>
      </c>
      <c r="G2543" t="str">
        <f>TEXT(Table1[[#This Row],[Order Date]],"ddd")</f>
        <v>Sun</v>
      </c>
      <c r="H2543" s="1">
        <v>42630</v>
      </c>
      <c r="I2543" t="s">
        <v>49</v>
      </c>
      <c r="J2543" t="s">
        <v>6149</v>
      </c>
      <c r="K2543" t="s">
        <v>6150</v>
      </c>
      <c r="L2543" t="s">
        <v>25</v>
      </c>
      <c r="M2543" t="s">
        <v>26</v>
      </c>
      <c r="N2543" t="s">
        <v>622</v>
      </c>
      <c r="O2543" t="s">
        <v>42</v>
      </c>
      <c r="P2543">
        <v>95123</v>
      </c>
      <c r="Q2543" t="s">
        <v>43</v>
      </c>
      <c r="R2543" t="s">
        <v>114</v>
      </c>
      <c r="S2543" t="s">
        <v>45</v>
      </c>
      <c r="T2543" t="s">
        <v>58</v>
      </c>
      <c r="U2543" t="s">
        <v>115</v>
      </c>
      <c r="V2543" s="3">
        <v>332.94</v>
      </c>
      <c r="W2543">
        <v>3</v>
      </c>
      <c r="X2543" s="2">
        <v>0</v>
      </c>
      <c r="Y2543" s="13">
        <v>6.6588000000000003</v>
      </c>
      <c r="Z2543" s="2">
        <f>Y2543/V2543</f>
        <v>0.02</v>
      </c>
    </row>
    <row r="2544" spans="1:26" x14ac:dyDescent="0.25">
      <c r="A2544">
        <v>5242</v>
      </c>
      <c r="B2544" t="s">
        <v>7800</v>
      </c>
      <c r="C2544" s="1">
        <v>42636</v>
      </c>
      <c r="D2544">
        <f>YEAR(C2544)</f>
        <v>2016</v>
      </c>
      <c r="E2544">
        <f>MONTH(C2544)</f>
        <v>9</v>
      </c>
      <c r="F2544" t="str">
        <f>TEXT(Table1[[#This Row],[Order Date]],"mmm")</f>
        <v>Sep</v>
      </c>
      <c r="G2544" t="str">
        <f>TEXT(Table1[[#This Row],[Order Date]],"ddd")</f>
        <v>Fri</v>
      </c>
      <c r="H2544" s="1">
        <v>42639</v>
      </c>
      <c r="I2544" t="s">
        <v>22</v>
      </c>
      <c r="J2544" t="s">
        <v>6292</v>
      </c>
      <c r="K2544" t="s">
        <v>6293</v>
      </c>
      <c r="L2544" t="s">
        <v>40</v>
      </c>
      <c r="M2544" t="s">
        <v>26</v>
      </c>
      <c r="N2544" t="s">
        <v>94</v>
      </c>
      <c r="O2544" t="s">
        <v>95</v>
      </c>
      <c r="P2544">
        <v>98115</v>
      </c>
      <c r="Q2544" t="s">
        <v>43</v>
      </c>
      <c r="R2544" t="s">
        <v>7801</v>
      </c>
      <c r="S2544" t="s">
        <v>45</v>
      </c>
      <c r="T2544" t="s">
        <v>572</v>
      </c>
      <c r="U2544" t="s">
        <v>7802</v>
      </c>
      <c r="V2544" s="3">
        <v>13.68</v>
      </c>
      <c r="W2544">
        <v>2</v>
      </c>
      <c r="X2544" s="2">
        <v>0</v>
      </c>
      <c r="Y2544" s="13">
        <v>3.6936</v>
      </c>
      <c r="Z2544" s="2">
        <f>Y2544/V2544</f>
        <v>0.27</v>
      </c>
    </row>
    <row r="2545" spans="1:26" x14ac:dyDescent="0.25">
      <c r="A2545">
        <v>5243</v>
      </c>
      <c r="B2545" t="s">
        <v>7803</v>
      </c>
      <c r="C2545" s="1">
        <v>42951</v>
      </c>
      <c r="D2545">
        <f>YEAR(C2545)</f>
        <v>2017</v>
      </c>
      <c r="E2545">
        <f>MONTH(C2545)</f>
        <v>8</v>
      </c>
      <c r="F2545" t="str">
        <f>TEXT(Table1[[#This Row],[Order Date]],"mmm")</f>
        <v>Aug</v>
      </c>
      <c r="G2545" t="str">
        <f>TEXT(Table1[[#This Row],[Order Date]],"ddd")</f>
        <v>Fri</v>
      </c>
      <c r="H2545" s="1">
        <v>42955</v>
      </c>
      <c r="I2545" t="s">
        <v>49</v>
      </c>
      <c r="J2545" t="s">
        <v>3656</v>
      </c>
      <c r="K2545" t="s">
        <v>3657</v>
      </c>
      <c r="L2545" t="s">
        <v>40</v>
      </c>
      <c r="M2545" t="s">
        <v>26</v>
      </c>
      <c r="N2545" t="s">
        <v>4111</v>
      </c>
      <c r="O2545" t="s">
        <v>103</v>
      </c>
      <c r="P2545">
        <v>75007</v>
      </c>
      <c r="Q2545" t="s">
        <v>104</v>
      </c>
      <c r="R2545" t="s">
        <v>2119</v>
      </c>
      <c r="S2545" t="s">
        <v>45</v>
      </c>
      <c r="T2545" t="s">
        <v>74</v>
      </c>
      <c r="U2545" t="s">
        <v>2120</v>
      </c>
      <c r="V2545" s="3">
        <v>3.3180000000000001</v>
      </c>
      <c r="W2545">
        <v>3</v>
      </c>
      <c r="X2545" s="2">
        <v>0.8</v>
      </c>
      <c r="Y2545" s="13">
        <v>-5.6406000000000001</v>
      </c>
      <c r="Z2545" s="2">
        <f>Y2545/V2545</f>
        <v>-1.7</v>
      </c>
    </row>
    <row r="2546" spans="1:26" x14ac:dyDescent="0.25">
      <c r="A2546">
        <v>5244</v>
      </c>
      <c r="B2546" t="s">
        <v>7804</v>
      </c>
      <c r="C2546" s="1">
        <v>42576</v>
      </c>
      <c r="D2546">
        <f>YEAR(C2546)</f>
        <v>2016</v>
      </c>
      <c r="E2546">
        <f>MONTH(C2546)</f>
        <v>7</v>
      </c>
      <c r="F2546" t="str">
        <f>TEXT(Table1[[#This Row],[Order Date]],"mmm")</f>
        <v>Jul</v>
      </c>
      <c r="G2546" t="str">
        <f>TEXT(Table1[[#This Row],[Order Date]],"ddd")</f>
        <v>Mon</v>
      </c>
      <c r="H2546" s="1">
        <v>42577</v>
      </c>
      <c r="I2546" t="s">
        <v>185</v>
      </c>
      <c r="J2546" t="s">
        <v>3721</v>
      </c>
      <c r="K2546" t="s">
        <v>3722</v>
      </c>
      <c r="L2546" t="s">
        <v>101</v>
      </c>
      <c r="M2546" t="s">
        <v>26</v>
      </c>
      <c r="N2546" t="s">
        <v>1117</v>
      </c>
      <c r="O2546" t="s">
        <v>312</v>
      </c>
      <c r="P2546">
        <v>22204</v>
      </c>
      <c r="Q2546" t="s">
        <v>29</v>
      </c>
      <c r="R2546" t="s">
        <v>3287</v>
      </c>
      <c r="S2546" t="s">
        <v>45</v>
      </c>
      <c r="T2546" t="s">
        <v>74</v>
      </c>
      <c r="U2546" t="s">
        <v>3288</v>
      </c>
      <c r="V2546" s="3">
        <v>10.44</v>
      </c>
      <c r="W2546">
        <v>1</v>
      </c>
      <c r="X2546" s="2">
        <v>0</v>
      </c>
      <c r="Y2546" s="13">
        <v>4.8023999999999996</v>
      </c>
      <c r="Z2546" s="2">
        <f>Y2546/V2546</f>
        <v>0.45999999999999996</v>
      </c>
    </row>
    <row r="2547" spans="1:26" x14ac:dyDescent="0.25">
      <c r="A2547">
        <v>5245</v>
      </c>
      <c r="B2547" t="s">
        <v>7805</v>
      </c>
      <c r="C2547" s="1">
        <v>42584</v>
      </c>
      <c r="D2547">
        <f>YEAR(C2547)</f>
        <v>2016</v>
      </c>
      <c r="E2547">
        <f>MONTH(C2547)</f>
        <v>8</v>
      </c>
      <c r="F2547" t="str">
        <f>TEXT(Table1[[#This Row],[Order Date]],"mmm")</f>
        <v>Aug</v>
      </c>
      <c r="G2547" t="str">
        <f>TEXT(Table1[[#This Row],[Order Date]],"ddd")</f>
        <v>Tue</v>
      </c>
      <c r="H2547" s="1">
        <v>42586</v>
      </c>
      <c r="I2547" t="s">
        <v>22</v>
      </c>
      <c r="J2547" t="s">
        <v>2373</v>
      </c>
      <c r="K2547" t="s">
        <v>2374</v>
      </c>
      <c r="L2547" t="s">
        <v>40</v>
      </c>
      <c r="M2547" t="s">
        <v>26</v>
      </c>
      <c r="N2547" t="s">
        <v>41</v>
      </c>
      <c r="O2547" t="s">
        <v>42</v>
      </c>
      <c r="P2547">
        <v>90032</v>
      </c>
      <c r="Q2547" t="s">
        <v>43</v>
      </c>
      <c r="R2547" t="s">
        <v>7806</v>
      </c>
      <c r="S2547" t="s">
        <v>31</v>
      </c>
      <c r="T2547" t="s">
        <v>55</v>
      </c>
      <c r="U2547" t="s">
        <v>7807</v>
      </c>
      <c r="V2547" s="3">
        <v>136.464</v>
      </c>
      <c r="W2547">
        <v>2</v>
      </c>
      <c r="X2547" s="2">
        <v>0.2</v>
      </c>
      <c r="Y2547" s="13">
        <v>15.3522</v>
      </c>
      <c r="Z2547" s="2">
        <f>Y2547/V2547</f>
        <v>0.1125</v>
      </c>
    </row>
    <row r="2548" spans="1:26" x14ac:dyDescent="0.25">
      <c r="A2548">
        <v>5248</v>
      </c>
      <c r="B2548" t="s">
        <v>7808</v>
      </c>
      <c r="C2548" s="1">
        <v>42145</v>
      </c>
      <c r="D2548">
        <f>YEAR(C2548)</f>
        <v>2015</v>
      </c>
      <c r="E2548">
        <f>MONTH(C2548)</f>
        <v>5</v>
      </c>
      <c r="F2548" t="str">
        <f>TEXT(Table1[[#This Row],[Order Date]],"mmm")</f>
        <v>May</v>
      </c>
      <c r="G2548" t="str">
        <f>TEXT(Table1[[#This Row],[Order Date]],"ddd")</f>
        <v>Thu</v>
      </c>
      <c r="H2548" s="1">
        <v>42151</v>
      </c>
      <c r="I2548" t="s">
        <v>49</v>
      </c>
      <c r="J2548" t="s">
        <v>325</v>
      </c>
      <c r="K2548" t="s">
        <v>326</v>
      </c>
      <c r="L2548" t="s">
        <v>25</v>
      </c>
      <c r="M2548" t="s">
        <v>26</v>
      </c>
      <c r="N2548" t="s">
        <v>7809</v>
      </c>
      <c r="O2548" t="s">
        <v>208</v>
      </c>
      <c r="P2548">
        <v>60423</v>
      </c>
      <c r="Q2548" t="s">
        <v>104</v>
      </c>
      <c r="R2548" t="s">
        <v>430</v>
      </c>
      <c r="S2548" t="s">
        <v>45</v>
      </c>
      <c r="T2548" t="s">
        <v>77</v>
      </c>
      <c r="U2548" t="s">
        <v>431</v>
      </c>
      <c r="V2548" s="3">
        <v>20.768000000000001</v>
      </c>
      <c r="W2548">
        <v>8</v>
      </c>
      <c r="X2548" s="2">
        <v>0.8</v>
      </c>
      <c r="Y2548" s="13">
        <v>-52.958399999999997</v>
      </c>
      <c r="Z2548" s="2">
        <f>Y2548/V2548</f>
        <v>-2.5499999999999998</v>
      </c>
    </row>
    <row r="2549" spans="1:26" x14ac:dyDescent="0.25">
      <c r="A2549">
        <v>5249</v>
      </c>
      <c r="B2549" t="s">
        <v>7810</v>
      </c>
      <c r="C2549" s="1">
        <v>43042</v>
      </c>
      <c r="D2549">
        <f>YEAR(C2549)</f>
        <v>2017</v>
      </c>
      <c r="E2549">
        <f>MONTH(C2549)</f>
        <v>11</v>
      </c>
      <c r="F2549" t="str">
        <f>TEXT(Table1[[#This Row],[Order Date]],"mmm")</f>
        <v>Nov</v>
      </c>
      <c r="G2549" t="str">
        <f>TEXT(Table1[[#This Row],[Order Date]],"ddd")</f>
        <v>Fri</v>
      </c>
      <c r="H2549" s="1">
        <v>43044</v>
      </c>
      <c r="I2549" t="s">
        <v>22</v>
      </c>
      <c r="J2549" t="s">
        <v>3395</v>
      </c>
      <c r="K2549" t="s">
        <v>3396</v>
      </c>
      <c r="L2549" t="s">
        <v>25</v>
      </c>
      <c r="M2549" t="s">
        <v>26</v>
      </c>
      <c r="N2549" t="s">
        <v>94</v>
      </c>
      <c r="O2549" t="s">
        <v>95</v>
      </c>
      <c r="P2549">
        <v>98105</v>
      </c>
      <c r="Q2549" t="s">
        <v>43</v>
      </c>
      <c r="R2549" t="s">
        <v>734</v>
      </c>
      <c r="S2549" t="s">
        <v>70</v>
      </c>
      <c r="T2549" t="s">
        <v>158</v>
      </c>
      <c r="U2549" t="s">
        <v>735</v>
      </c>
      <c r="V2549" s="3">
        <v>43.5</v>
      </c>
      <c r="W2549">
        <v>3</v>
      </c>
      <c r="X2549" s="2">
        <v>0</v>
      </c>
      <c r="Y2549" s="13">
        <v>10.875</v>
      </c>
      <c r="Z2549" s="2">
        <f>Y2549/V2549</f>
        <v>0.25</v>
      </c>
    </row>
    <row r="2550" spans="1:26" x14ac:dyDescent="0.25">
      <c r="A2550">
        <v>5250</v>
      </c>
      <c r="B2550" t="s">
        <v>7811</v>
      </c>
      <c r="C2550" s="1">
        <v>42110</v>
      </c>
      <c r="D2550">
        <f>YEAR(C2550)</f>
        <v>2015</v>
      </c>
      <c r="E2550">
        <f>MONTH(C2550)</f>
        <v>4</v>
      </c>
      <c r="F2550" t="str">
        <f>TEXT(Table1[[#This Row],[Order Date]],"mmm")</f>
        <v>Apr</v>
      </c>
      <c r="G2550" t="str">
        <f>TEXT(Table1[[#This Row],[Order Date]],"ddd")</f>
        <v>Thu</v>
      </c>
      <c r="H2550" s="1">
        <v>42115</v>
      </c>
      <c r="I2550" t="s">
        <v>49</v>
      </c>
      <c r="J2550" t="s">
        <v>2234</v>
      </c>
      <c r="K2550" t="s">
        <v>2235</v>
      </c>
      <c r="L2550" t="s">
        <v>40</v>
      </c>
      <c r="M2550" t="s">
        <v>26</v>
      </c>
      <c r="N2550" t="s">
        <v>143</v>
      </c>
      <c r="O2550" t="s">
        <v>144</v>
      </c>
      <c r="P2550">
        <v>19143</v>
      </c>
      <c r="Q2550" t="s">
        <v>145</v>
      </c>
      <c r="R2550" t="s">
        <v>5289</v>
      </c>
      <c r="S2550" t="s">
        <v>45</v>
      </c>
      <c r="T2550" t="s">
        <v>266</v>
      </c>
      <c r="U2550" t="s">
        <v>556</v>
      </c>
      <c r="V2550" s="3">
        <v>12.576000000000001</v>
      </c>
      <c r="W2550">
        <v>4</v>
      </c>
      <c r="X2550" s="2">
        <v>0.2</v>
      </c>
      <c r="Y2550" s="13">
        <v>4.0872000000000002</v>
      </c>
      <c r="Z2550" s="2">
        <f>Y2550/V2550</f>
        <v>0.32500000000000001</v>
      </c>
    </row>
    <row r="2551" spans="1:26" x14ac:dyDescent="0.25">
      <c r="A2551">
        <v>5251</v>
      </c>
      <c r="B2551" t="s">
        <v>7812</v>
      </c>
      <c r="C2551" s="1">
        <v>42716</v>
      </c>
      <c r="D2551">
        <f>YEAR(C2551)</f>
        <v>2016</v>
      </c>
      <c r="E2551">
        <f>MONTH(C2551)</f>
        <v>12</v>
      </c>
      <c r="F2551" t="str">
        <f>TEXT(Table1[[#This Row],[Order Date]],"mmm")</f>
        <v>Dec</v>
      </c>
      <c r="G2551" t="str">
        <f>TEXT(Table1[[#This Row],[Order Date]],"ddd")</f>
        <v>Mon</v>
      </c>
      <c r="H2551" s="1">
        <v>42722</v>
      </c>
      <c r="I2551" t="s">
        <v>49</v>
      </c>
      <c r="J2551" t="s">
        <v>6134</v>
      </c>
      <c r="K2551" t="s">
        <v>6135</v>
      </c>
      <c r="L2551" t="s">
        <v>25</v>
      </c>
      <c r="M2551" t="s">
        <v>26</v>
      </c>
      <c r="N2551" t="s">
        <v>490</v>
      </c>
      <c r="O2551" t="s">
        <v>1258</v>
      </c>
      <c r="P2551">
        <v>31907</v>
      </c>
      <c r="Q2551" t="s">
        <v>29</v>
      </c>
      <c r="R2551" t="s">
        <v>3667</v>
      </c>
      <c r="S2551" t="s">
        <v>70</v>
      </c>
      <c r="T2551" t="s">
        <v>158</v>
      </c>
      <c r="U2551" t="s">
        <v>3668</v>
      </c>
      <c r="V2551" s="3">
        <v>249.95</v>
      </c>
      <c r="W2551">
        <v>5</v>
      </c>
      <c r="X2551" s="2">
        <v>0</v>
      </c>
      <c r="Y2551" s="13">
        <v>19.995999999999999</v>
      </c>
      <c r="Z2551" s="2">
        <f>Y2551/V2551</f>
        <v>0.08</v>
      </c>
    </row>
    <row r="2552" spans="1:26" x14ac:dyDescent="0.25">
      <c r="A2552">
        <v>5253</v>
      </c>
      <c r="B2552" t="s">
        <v>7813</v>
      </c>
      <c r="C2552" s="1">
        <v>42307</v>
      </c>
      <c r="D2552">
        <f>YEAR(C2552)</f>
        <v>2015</v>
      </c>
      <c r="E2552">
        <f>MONTH(C2552)</f>
        <v>10</v>
      </c>
      <c r="F2552" t="str">
        <f>TEXT(Table1[[#This Row],[Order Date]],"mmm")</f>
        <v>Oct</v>
      </c>
      <c r="G2552" t="str">
        <f>TEXT(Table1[[#This Row],[Order Date]],"ddd")</f>
        <v>Fri</v>
      </c>
      <c r="H2552" s="1">
        <v>42310</v>
      </c>
      <c r="I2552" t="s">
        <v>185</v>
      </c>
      <c r="J2552" t="s">
        <v>5473</v>
      </c>
      <c r="K2552" t="s">
        <v>5474</v>
      </c>
      <c r="L2552" t="s">
        <v>25</v>
      </c>
      <c r="M2552" t="s">
        <v>26</v>
      </c>
      <c r="N2552" t="s">
        <v>2915</v>
      </c>
      <c r="O2552" t="s">
        <v>312</v>
      </c>
      <c r="P2552">
        <v>23464</v>
      </c>
      <c r="Q2552" t="s">
        <v>29</v>
      </c>
      <c r="R2552" t="s">
        <v>5219</v>
      </c>
      <c r="S2552" t="s">
        <v>45</v>
      </c>
      <c r="T2552" t="s">
        <v>77</v>
      </c>
      <c r="U2552" t="s">
        <v>5220</v>
      </c>
      <c r="V2552" s="3">
        <v>182.91</v>
      </c>
      <c r="W2552">
        <v>3</v>
      </c>
      <c r="X2552" s="2">
        <v>0</v>
      </c>
      <c r="Y2552" s="13">
        <v>53.043900000000001</v>
      </c>
      <c r="Z2552" s="2">
        <f>Y2552/V2552</f>
        <v>0.29000000000000004</v>
      </c>
    </row>
    <row r="2553" spans="1:26" x14ac:dyDescent="0.25">
      <c r="A2553">
        <v>5254</v>
      </c>
      <c r="B2553" t="s">
        <v>7814</v>
      </c>
      <c r="C2553" s="1">
        <v>41705</v>
      </c>
      <c r="D2553">
        <f>YEAR(C2553)</f>
        <v>2014</v>
      </c>
      <c r="E2553">
        <f>MONTH(C2553)</f>
        <v>3</v>
      </c>
      <c r="F2553" t="str">
        <f>TEXT(Table1[[#This Row],[Order Date]],"mmm")</f>
        <v>Mar</v>
      </c>
      <c r="G2553" t="str">
        <f>TEXT(Table1[[#This Row],[Order Date]],"ddd")</f>
        <v>Fri</v>
      </c>
      <c r="H2553" s="1">
        <v>41709</v>
      </c>
      <c r="I2553" t="s">
        <v>22</v>
      </c>
      <c r="J2553" t="s">
        <v>3858</v>
      </c>
      <c r="K2553" t="s">
        <v>3859</v>
      </c>
      <c r="L2553" t="s">
        <v>101</v>
      </c>
      <c r="M2553" t="s">
        <v>26</v>
      </c>
      <c r="N2553" t="s">
        <v>1364</v>
      </c>
      <c r="O2553" t="s">
        <v>95</v>
      </c>
      <c r="P2553">
        <v>98198</v>
      </c>
      <c r="Q2553" t="s">
        <v>43</v>
      </c>
      <c r="R2553" t="s">
        <v>4196</v>
      </c>
      <c r="S2553" t="s">
        <v>45</v>
      </c>
      <c r="T2553" t="s">
        <v>74</v>
      </c>
      <c r="U2553" t="s">
        <v>4197</v>
      </c>
      <c r="V2553" s="3">
        <v>107.648</v>
      </c>
      <c r="W2553">
        <v>2</v>
      </c>
      <c r="X2553" s="2">
        <v>0.2</v>
      </c>
      <c r="Y2553" s="13">
        <v>33.64</v>
      </c>
      <c r="Z2553" s="2">
        <f>Y2553/V2553</f>
        <v>0.3125</v>
      </c>
    </row>
    <row r="2554" spans="1:26" x14ac:dyDescent="0.25">
      <c r="A2554">
        <v>5255</v>
      </c>
      <c r="B2554" t="s">
        <v>7815</v>
      </c>
      <c r="C2554" s="1">
        <v>42068</v>
      </c>
      <c r="D2554">
        <f>YEAR(C2554)</f>
        <v>2015</v>
      </c>
      <c r="E2554">
        <f>MONTH(C2554)</f>
        <v>3</v>
      </c>
      <c r="F2554" t="str">
        <f>TEXT(Table1[[#This Row],[Order Date]],"mmm")</f>
        <v>Mar</v>
      </c>
      <c r="G2554" t="str">
        <f>TEXT(Table1[[#This Row],[Order Date]],"ddd")</f>
        <v>Thu</v>
      </c>
      <c r="H2554" s="1">
        <v>42070</v>
      </c>
      <c r="I2554" t="s">
        <v>22</v>
      </c>
      <c r="J2554" t="s">
        <v>1050</v>
      </c>
      <c r="K2554" t="s">
        <v>1051</v>
      </c>
      <c r="L2554" t="s">
        <v>40</v>
      </c>
      <c r="M2554" t="s">
        <v>26</v>
      </c>
      <c r="N2554" t="s">
        <v>7816</v>
      </c>
      <c r="O2554" t="s">
        <v>144</v>
      </c>
      <c r="P2554">
        <v>18018</v>
      </c>
      <c r="Q2554" t="s">
        <v>145</v>
      </c>
      <c r="R2554" t="s">
        <v>1812</v>
      </c>
      <c r="S2554" t="s">
        <v>31</v>
      </c>
      <c r="T2554" t="s">
        <v>35</v>
      </c>
      <c r="U2554" t="s">
        <v>1813</v>
      </c>
      <c r="V2554" s="3">
        <v>99.372</v>
      </c>
      <c r="W2554">
        <v>2</v>
      </c>
      <c r="X2554" s="2">
        <v>0.3</v>
      </c>
      <c r="Y2554" s="13">
        <v>-7.0979999999999999</v>
      </c>
      <c r="Z2554" s="2">
        <f>Y2554/V2554</f>
        <v>-7.1428571428571425E-2</v>
      </c>
    </row>
    <row r="2555" spans="1:26" x14ac:dyDescent="0.25">
      <c r="A2555">
        <v>5257</v>
      </c>
      <c r="B2555" t="s">
        <v>7817</v>
      </c>
      <c r="C2555" s="1">
        <v>42590</v>
      </c>
      <c r="D2555">
        <f>YEAR(C2555)</f>
        <v>2016</v>
      </c>
      <c r="E2555">
        <f>MONTH(C2555)</f>
        <v>8</v>
      </c>
      <c r="F2555" t="str">
        <f>TEXT(Table1[[#This Row],[Order Date]],"mmm")</f>
        <v>Aug</v>
      </c>
      <c r="G2555" t="str">
        <f>TEXT(Table1[[#This Row],[Order Date]],"ddd")</f>
        <v>Mon</v>
      </c>
      <c r="H2555" s="1">
        <v>42596</v>
      </c>
      <c r="I2555" t="s">
        <v>49</v>
      </c>
      <c r="J2555" t="s">
        <v>1924</v>
      </c>
      <c r="K2555" t="s">
        <v>1925</v>
      </c>
      <c r="L2555" t="s">
        <v>25</v>
      </c>
      <c r="M2555" t="s">
        <v>26</v>
      </c>
      <c r="N2555" t="s">
        <v>4723</v>
      </c>
      <c r="O2555" t="s">
        <v>641</v>
      </c>
      <c r="P2555">
        <v>73120</v>
      </c>
      <c r="Q2555" t="s">
        <v>104</v>
      </c>
      <c r="R2555" t="s">
        <v>5843</v>
      </c>
      <c r="S2555" t="s">
        <v>45</v>
      </c>
      <c r="T2555" t="s">
        <v>89</v>
      </c>
      <c r="U2555" t="s">
        <v>5844</v>
      </c>
      <c r="V2555" s="3">
        <v>10.56</v>
      </c>
      <c r="W2555">
        <v>2</v>
      </c>
      <c r="X2555" s="2">
        <v>0</v>
      </c>
      <c r="Y2555" s="13">
        <v>4.7519999999999998</v>
      </c>
      <c r="Z2555" s="2">
        <f>Y2555/V2555</f>
        <v>0.44999999999999996</v>
      </c>
    </row>
    <row r="2556" spans="1:26" x14ac:dyDescent="0.25">
      <c r="A2556">
        <v>5258</v>
      </c>
      <c r="B2556" t="s">
        <v>7818</v>
      </c>
      <c r="C2556" s="1">
        <v>42738</v>
      </c>
      <c r="D2556">
        <f>YEAR(C2556)</f>
        <v>2017</v>
      </c>
      <c r="E2556">
        <f>MONTH(C2556)</f>
        <v>1</v>
      </c>
      <c r="F2556" t="str">
        <f>TEXT(Table1[[#This Row],[Order Date]],"mmm")</f>
        <v>Jan</v>
      </c>
      <c r="G2556" t="str">
        <f>TEXT(Table1[[#This Row],[Order Date]],"ddd")</f>
        <v>Tue</v>
      </c>
      <c r="H2556" s="1">
        <v>42743</v>
      </c>
      <c r="I2556" t="s">
        <v>49</v>
      </c>
      <c r="J2556" t="s">
        <v>945</v>
      </c>
      <c r="K2556" t="s">
        <v>946</v>
      </c>
      <c r="L2556" t="s">
        <v>25</v>
      </c>
      <c r="M2556" t="s">
        <v>26</v>
      </c>
      <c r="N2556" t="s">
        <v>4856</v>
      </c>
      <c r="O2556" t="s">
        <v>42</v>
      </c>
      <c r="P2556">
        <v>91730</v>
      </c>
      <c r="Q2556" t="s">
        <v>43</v>
      </c>
      <c r="R2556" t="s">
        <v>3178</v>
      </c>
      <c r="S2556" t="s">
        <v>45</v>
      </c>
      <c r="T2556" t="s">
        <v>89</v>
      </c>
      <c r="U2556" t="s">
        <v>3179</v>
      </c>
      <c r="V2556" s="3">
        <v>38.880000000000003</v>
      </c>
      <c r="W2556">
        <v>6</v>
      </c>
      <c r="X2556" s="2">
        <v>0</v>
      </c>
      <c r="Y2556" s="13">
        <v>18.662400000000002</v>
      </c>
      <c r="Z2556" s="2">
        <f>Y2556/V2556</f>
        <v>0.48000000000000004</v>
      </c>
    </row>
    <row r="2557" spans="1:26" x14ac:dyDescent="0.25">
      <c r="A2557">
        <v>5259</v>
      </c>
      <c r="B2557" t="s">
        <v>7819</v>
      </c>
      <c r="C2557" s="1">
        <v>43017</v>
      </c>
      <c r="D2557">
        <f>YEAR(C2557)</f>
        <v>2017</v>
      </c>
      <c r="E2557">
        <f>MONTH(C2557)</f>
        <v>10</v>
      </c>
      <c r="F2557" t="str">
        <f>TEXT(Table1[[#This Row],[Order Date]],"mmm")</f>
        <v>Oct</v>
      </c>
      <c r="G2557" t="str">
        <f>TEXT(Table1[[#This Row],[Order Date]],"ddd")</f>
        <v>Mon</v>
      </c>
      <c r="H2557" s="1">
        <v>43019</v>
      </c>
      <c r="I2557" t="s">
        <v>185</v>
      </c>
      <c r="J2557" t="s">
        <v>1628</v>
      </c>
      <c r="K2557" t="s">
        <v>1629</v>
      </c>
      <c r="L2557" t="s">
        <v>25</v>
      </c>
      <c r="M2557" t="s">
        <v>26</v>
      </c>
      <c r="N2557" t="s">
        <v>41</v>
      </c>
      <c r="O2557" t="s">
        <v>42</v>
      </c>
      <c r="P2557">
        <v>90032</v>
      </c>
      <c r="Q2557" t="s">
        <v>43</v>
      </c>
      <c r="R2557" t="s">
        <v>2794</v>
      </c>
      <c r="S2557" t="s">
        <v>45</v>
      </c>
      <c r="T2557" t="s">
        <v>89</v>
      </c>
      <c r="U2557" t="s">
        <v>2795</v>
      </c>
      <c r="V2557" s="3">
        <v>35.200000000000003</v>
      </c>
      <c r="W2557">
        <v>5</v>
      </c>
      <c r="X2557" s="2">
        <v>0</v>
      </c>
      <c r="Y2557" s="13">
        <v>16.544</v>
      </c>
      <c r="Z2557" s="2">
        <f>Y2557/V2557</f>
        <v>0.47</v>
      </c>
    </row>
    <row r="2558" spans="1:26" x14ac:dyDescent="0.25">
      <c r="A2558">
        <v>5261</v>
      </c>
      <c r="B2558" t="s">
        <v>7820</v>
      </c>
      <c r="C2558" s="1">
        <v>41889</v>
      </c>
      <c r="D2558">
        <f>YEAR(C2558)</f>
        <v>2014</v>
      </c>
      <c r="E2558">
        <f>MONTH(C2558)</f>
        <v>9</v>
      </c>
      <c r="F2558" t="str">
        <f>TEXT(Table1[[#This Row],[Order Date]],"mmm")</f>
        <v>Sep</v>
      </c>
      <c r="G2558" t="str">
        <f>TEXT(Table1[[#This Row],[Order Date]],"ddd")</f>
        <v>Sun</v>
      </c>
      <c r="H2558" s="1">
        <v>41892</v>
      </c>
      <c r="I2558" t="s">
        <v>185</v>
      </c>
      <c r="J2558" t="s">
        <v>3670</v>
      </c>
      <c r="K2558" t="s">
        <v>3671</v>
      </c>
      <c r="L2558" t="s">
        <v>101</v>
      </c>
      <c r="M2558" t="s">
        <v>26</v>
      </c>
      <c r="N2558" t="s">
        <v>181</v>
      </c>
      <c r="O2558" t="s">
        <v>103</v>
      </c>
      <c r="P2558">
        <v>77036</v>
      </c>
      <c r="Q2558" t="s">
        <v>104</v>
      </c>
      <c r="R2558" t="s">
        <v>5454</v>
      </c>
      <c r="S2558" t="s">
        <v>70</v>
      </c>
      <c r="T2558" t="s">
        <v>71</v>
      </c>
      <c r="U2558" t="s">
        <v>5455</v>
      </c>
      <c r="V2558" s="3">
        <v>196.77600000000001</v>
      </c>
      <c r="W2558">
        <v>3</v>
      </c>
      <c r="X2558" s="2">
        <v>0.2</v>
      </c>
      <c r="Y2558" s="13">
        <v>14.7582</v>
      </c>
      <c r="Z2558" s="2">
        <f>Y2558/V2558</f>
        <v>7.4999999999999997E-2</v>
      </c>
    </row>
    <row r="2559" spans="1:26" x14ac:dyDescent="0.25">
      <c r="A2559">
        <v>5266</v>
      </c>
      <c r="B2559" t="s">
        <v>7821</v>
      </c>
      <c r="C2559" s="1">
        <v>43008</v>
      </c>
      <c r="D2559">
        <f>YEAR(C2559)</f>
        <v>2017</v>
      </c>
      <c r="E2559">
        <f>MONTH(C2559)</f>
        <v>9</v>
      </c>
      <c r="F2559" t="str">
        <f>TEXT(Table1[[#This Row],[Order Date]],"mmm")</f>
        <v>Sep</v>
      </c>
      <c r="G2559" t="str">
        <f>TEXT(Table1[[#This Row],[Order Date]],"ddd")</f>
        <v>Sat</v>
      </c>
      <c r="H2559" s="1">
        <v>43011</v>
      </c>
      <c r="I2559" t="s">
        <v>185</v>
      </c>
      <c r="J2559" t="s">
        <v>6169</v>
      </c>
      <c r="K2559" t="s">
        <v>6170</v>
      </c>
      <c r="L2559" t="s">
        <v>40</v>
      </c>
      <c r="M2559" t="s">
        <v>26</v>
      </c>
      <c r="N2559" t="s">
        <v>94</v>
      </c>
      <c r="O2559" t="s">
        <v>95</v>
      </c>
      <c r="P2559">
        <v>98103</v>
      </c>
      <c r="Q2559" t="s">
        <v>43</v>
      </c>
      <c r="R2559" t="s">
        <v>3903</v>
      </c>
      <c r="S2559" t="s">
        <v>45</v>
      </c>
      <c r="T2559" t="s">
        <v>89</v>
      </c>
      <c r="U2559" t="s">
        <v>3904</v>
      </c>
      <c r="V2559" s="3">
        <v>11.76</v>
      </c>
      <c r="W2559">
        <v>2</v>
      </c>
      <c r="X2559" s="2">
        <v>0</v>
      </c>
      <c r="Y2559" s="13">
        <v>5.7624000000000004</v>
      </c>
      <c r="Z2559" s="2">
        <f>Y2559/V2559</f>
        <v>0.49000000000000005</v>
      </c>
    </row>
    <row r="2560" spans="1:26" x14ac:dyDescent="0.25">
      <c r="A2560">
        <v>5269</v>
      </c>
      <c r="B2560" t="s">
        <v>7822</v>
      </c>
      <c r="C2560" s="1">
        <v>43055</v>
      </c>
      <c r="D2560">
        <f>YEAR(C2560)</f>
        <v>2017</v>
      </c>
      <c r="E2560">
        <f>MONTH(C2560)</f>
        <v>11</v>
      </c>
      <c r="F2560" t="str">
        <f>TEXT(Table1[[#This Row],[Order Date]],"mmm")</f>
        <v>Nov</v>
      </c>
      <c r="G2560" t="str">
        <f>TEXT(Table1[[#This Row],[Order Date]],"ddd")</f>
        <v>Thu</v>
      </c>
      <c r="H2560" s="1">
        <v>43060</v>
      </c>
      <c r="I2560" t="s">
        <v>49</v>
      </c>
      <c r="J2560" t="s">
        <v>3418</v>
      </c>
      <c r="K2560" t="s">
        <v>3419</v>
      </c>
      <c r="L2560" t="s">
        <v>101</v>
      </c>
      <c r="M2560" t="s">
        <v>26</v>
      </c>
      <c r="N2560" t="s">
        <v>3122</v>
      </c>
      <c r="O2560" t="s">
        <v>264</v>
      </c>
      <c r="P2560">
        <v>10701</v>
      </c>
      <c r="Q2560" t="s">
        <v>145</v>
      </c>
      <c r="R2560" t="s">
        <v>7823</v>
      </c>
      <c r="S2560" t="s">
        <v>70</v>
      </c>
      <c r="T2560" t="s">
        <v>675</v>
      </c>
      <c r="U2560" t="s">
        <v>7824</v>
      </c>
      <c r="V2560" s="3">
        <v>52.44</v>
      </c>
      <c r="W2560">
        <v>4</v>
      </c>
      <c r="X2560" s="2">
        <v>0</v>
      </c>
      <c r="Y2560" s="13">
        <v>24.122399999999999</v>
      </c>
      <c r="Z2560" s="2">
        <f>Y2560/V2560</f>
        <v>0.46</v>
      </c>
    </row>
    <row r="2561" spans="1:26" x14ac:dyDescent="0.25">
      <c r="A2561">
        <v>5270</v>
      </c>
      <c r="B2561" t="s">
        <v>7825</v>
      </c>
      <c r="C2561" s="1">
        <v>42989</v>
      </c>
      <c r="D2561">
        <f>YEAR(C2561)</f>
        <v>2017</v>
      </c>
      <c r="E2561">
        <f>MONTH(C2561)</f>
        <v>9</v>
      </c>
      <c r="F2561" t="str">
        <f>TEXT(Table1[[#This Row],[Order Date]],"mmm")</f>
        <v>Sep</v>
      </c>
      <c r="G2561" t="str">
        <f>TEXT(Table1[[#This Row],[Order Date]],"ddd")</f>
        <v>Mon</v>
      </c>
      <c r="H2561" s="1">
        <v>42989</v>
      </c>
      <c r="I2561" t="s">
        <v>1276</v>
      </c>
      <c r="J2561" t="s">
        <v>770</v>
      </c>
      <c r="K2561" t="s">
        <v>771</v>
      </c>
      <c r="L2561" t="s">
        <v>25</v>
      </c>
      <c r="M2561" t="s">
        <v>26</v>
      </c>
      <c r="N2561" t="s">
        <v>126</v>
      </c>
      <c r="O2561" t="s">
        <v>42</v>
      </c>
      <c r="P2561">
        <v>94110</v>
      </c>
      <c r="Q2561" t="s">
        <v>43</v>
      </c>
      <c r="R2561" t="s">
        <v>340</v>
      </c>
      <c r="S2561" t="s">
        <v>31</v>
      </c>
      <c r="T2561" t="s">
        <v>64</v>
      </c>
      <c r="U2561" t="s">
        <v>341</v>
      </c>
      <c r="V2561" s="3">
        <v>32.36</v>
      </c>
      <c r="W2561">
        <v>4</v>
      </c>
      <c r="X2561" s="2">
        <v>0</v>
      </c>
      <c r="Y2561" s="13">
        <v>11.6496</v>
      </c>
      <c r="Z2561" s="2">
        <f>Y2561/V2561</f>
        <v>0.36</v>
      </c>
    </row>
    <row r="2562" spans="1:26" x14ac:dyDescent="0.25">
      <c r="A2562">
        <v>5272</v>
      </c>
      <c r="B2562" t="s">
        <v>7826</v>
      </c>
      <c r="C2562" s="1">
        <v>42751</v>
      </c>
      <c r="D2562">
        <f>YEAR(C2562)</f>
        <v>2017</v>
      </c>
      <c r="E2562">
        <f>MONTH(C2562)</f>
        <v>1</v>
      </c>
      <c r="F2562" t="str">
        <f>TEXT(Table1[[#This Row],[Order Date]],"mmm")</f>
        <v>Jan</v>
      </c>
      <c r="G2562" t="str">
        <f>TEXT(Table1[[#This Row],[Order Date]],"ddd")</f>
        <v>Mon</v>
      </c>
      <c r="H2562" s="1">
        <v>42751</v>
      </c>
      <c r="I2562" t="s">
        <v>1276</v>
      </c>
      <c r="J2562" t="s">
        <v>6442</v>
      </c>
      <c r="K2562" t="s">
        <v>6443</v>
      </c>
      <c r="L2562" t="s">
        <v>40</v>
      </c>
      <c r="M2562" t="s">
        <v>26</v>
      </c>
      <c r="N2562" t="s">
        <v>41</v>
      </c>
      <c r="O2562" t="s">
        <v>42</v>
      </c>
      <c r="P2562">
        <v>90008</v>
      </c>
      <c r="Q2562" t="s">
        <v>43</v>
      </c>
      <c r="R2562" t="s">
        <v>63</v>
      </c>
      <c r="S2562" t="s">
        <v>31</v>
      </c>
      <c r="T2562" t="s">
        <v>64</v>
      </c>
      <c r="U2562" t="s">
        <v>65</v>
      </c>
      <c r="V2562" s="3">
        <v>27.92</v>
      </c>
      <c r="W2562">
        <v>4</v>
      </c>
      <c r="X2562" s="2">
        <v>0</v>
      </c>
      <c r="Y2562" s="13">
        <v>8.0968</v>
      </c>
      <c r="Z2562" s="2">
        <f>Y2562/V2562</f>
        <v>0.28999999999999998</v>
      </c>
    </row>
    <row r="2563" spans="1:26" x14ac:dyDescent="0.25">
      <c r="A2563">
        <v>5274</v>
      </c>
      <c r="B2563" t="s">
        <v>7827</v>
      </c>
      <c r="C2563" s="1">
        <v>42700</v>
      </c>
      <c r="D2563">
        <f>YEAR(C2563)</f>
        <v>2016</v>
      </c>
      <c r="E2563">
        <f>MONTH(C2563)</f>
        <v>11</v>
      </c>
      <c r="F2563" t="str">
        <f>TEXT(Table1[[#This Row],[Order Date]],"mmm")</f>
        <v>Nov</v>
      </c>
      <c r="G2563" t="str">
        <f>TEXT(Table1[[#This Row],[Order Date]],"ddd")</f>
        <v>Sat</v>
      </c>
      <c r="H2563" s="1">
        <v>42703</v>
      </c>
      <c r="I2563" t="s">
        <v>185</v>
      </c>
      <c r="J2563" t="s">
        <v>468</v>
      </c>
      <c r="K2563" t="s">
        <v>469</v>
      </c>
      <c r="L2563" t="s">
        <v>101</v>
      </c>
      <c r="M2563" t="s">
        <v>26</v>
      </c>
      <c r="N2563" t="s">
        <v>1404</v>
      </c>
      <c r="O2563" t="s">
        <v>53</v>
      </c>
      <c r="P2563">
        <v>33142</v>
      </c>
      <c r="Q2563" t="s">
        <v>29</v>
      </c>
      <c r="R2563" t="s">
        <v>2859</v>
      </c>
      <c r="S2563" t="s">
        <v>45</v>
      </c>
      <c r="T2563" t="s">
        <v>74</v>
      </c>
      <c r="U2563" t="s">
        <v>2860</v>
      </c>
      <c r="V2563" s="3">
        <v>3.7440000000000002</v>
      </c>
      <c r="W2563">
        <v>4</v>
      </c>
      <c r="X2563" s="2">
        <v>0.7</v>
      </c>
      <c r="Y2563" s="13">
        <v>-2.6208</v>
      </c>
      <c r="Z2563" s="2">
        <f>Y2563/V2563</f>
        <v>-0.7</v>
      </c>
    </row>
    <row r="2564" spans="1:26" x14ac:dyDescent="0.25">
      <c r="A2564">
        <v>5275</v>
      </c>
      <c r="B2564" t="s">
        <v>7828</v>
      </c>
      <c r="C2564" s="1">
        <v>42315</v>
      </c>
      <c r="D2564">
        <f>YEAR(C2564)</f>
        <v>2015</v>
      </c>
      <c r="E2564">
        <f>MONTH(C2564)</f>
        <v>11</v>
      </c>
      <c r="F2564" t="str">
        <f>TEXT(Table1[[#This Row],[Order Date]],"mmm")</f>
        <v>Nov</v>
      </c>
      <c r="G2564" t="str">
        <f>TEXT(Table1[[#This Row],[Order Date]],"ddd")</f>
        <v>Sat</v>
      </c>
      <c r="H2564" s="1">
        <v>42317</v>
      </c>
      <c r="I2564" t="s">
        <v>22</v>
      </c>
      <c r="J2564" t="s">
        <v>5658</v>
      </c>
      <c r="K2564" t="s">
        <v>5659</v>
      </c>
      <c r="L2564" t="s">
        <v>25</v>
      </c>
      <c r="M2564" t="s">
        <v>26</v>
      </c>
      <c r="N2564" t="s">
        <v>2184</v>
      </c>
      <c r="O2564" t="s">
        <v>5072</v>
      </c>
      <c r="P2564">
        <v>5408</v>
      </c>
      <c r="Q2564" t="s">
        <v>145</v>
      </c>
      <c r="R2564" t="s">
        <v>1780</v>
      </c>
      <c r="S2564" t="s">
        <v>31</v>
      </c>
      <c r="T2564" t="s">
        <v>35</v>
      </c>
      <c r="U2564" t="s">
        <v>1781</v>
      </c>
      <c r="V2564" s="3">
        <v>715.2</v>
      </c>
      <c r="W2564">
        <v>3</v>
      </c>
      <c r="X2564" s="2">
        <v>0</v>
      </c>
      <c r="Y2564" s="13">
        <v>178.8</v>
      </c>
      <c r="Z2564" s="2">
        <f>Y2564/V2564</f>
        <v>0.25</v>
      </c>
    </row>
    <row r="2565" spans="1:26" x14ac:dyDescent="0.25">
      <c r="A2565">
        <v>5276</v>
      </c>
      <c r="B2565" t="s">
        <v>7829</v>
      </c>
      <c r="C2565" s="1">
        <v>43083</v>
      </c>
      <c r="D2565">
        <f>YEAR(C2565)</f>
        <v>2017</v>
      </c>
      <c r="E2565">
        <f>MONTH(C2565)</f>
        <v>12</v>
      </c>
      <c r="F2565" t="str">
        <f>TEXT(Table1[[#This Row],[Order Date]],"mmm")</f>
        <v>Dec</v>
      </c>
      <c r="G2565" t="str">
        <f>TEXT(Table1[[#This Row],[Order Date]],"ddd")</f>
        <v>Thu</v>
      </c>
      <c r="H2565" s="1">
        <v>43089</v>
      </c>
      <c r="I2565" t="s">
        <v>49</v>
      </c>
      <c r="J2565" t="s">
        <v>1069</v>
      </c>
      <c r="K2565" t="s">
        <v>1070</v>
      </c>
      <c r="L2565" t="s">
        <v>40</v>
      </c>
      <c r="M2565" t="s">
        <v>26</v>
      </c>
      <c r="N2565" t="s">
        <v>1679</v>
      </c>
      <c r="O2565" t="s">
        <v>1680</v>
      </c>
      <c r="P2565">
        <v>72701</v>
      </c>
      <c r="Q2565" t="s">
        <v>29</v>
      </c>
      <c r="R2565" t="s">
        <v>984</v>
      </c>
      <c r="S2565" t="s">
        <v>70</v>
      </c>
      <c r="T2565" t="s">
        <v>158</v>
      </c>
      <c r="U2565" t="s">
        <v>985</v>
      </c>
      <c r="V2565" s="3">
        <v>159.80000000000001</v>
      </c>
      <c r="W2565">
        <v>4</v>
      </c>
      <c r="X2565" s="2">
        <v>0</v>
      </c>
      <c r="Y2565" s="13">
        <v>70.311999999999998</v>
      </c>
      <c r="Z2565" s="2">
        <f>Y2565/V2565</f>
        <v>0.43999999999999995</v>
      </c>
    </row>
    <row r="2566" spans="1:26" x14ac:dyDescent="0.25">
      <c r="A2566">
        <v>5278</v>
      </c>
      <c r="B2566" t="s">
        <v>7830</v>
      </c>
      <c r="C2566" s="1">
        <v>41895</v>
      </c>
      <c r="D2566">
        <f>YEAR(C2566)</f>
        <v>2014</v>
      </c>
      <c r="E2566">
        <f>MONTH(C2566)</f>
        <v>9</v>
      </c>
      <c r="F2566" t="str">
        <f>TEXT(Table1[[#This Row],[Order Date]],"mmm")</f>
        <v>Sep</v>
      </c>
      <c r="G2566" t="str">
        <f>TEXT(Table1[[#This Row],[Order Date]],"ddd")</f>
        <v>Sat</v>
      </c>
      <c r="H2566" s="1">
        <v>41899</v>
      </c>
      <c r="I2566" t="s">
        <v>49</v>
      </c>
      <c r="J2566" t="s">
        <v>5184</v>
      </c>
      <c r="K2566" t="s">
        <v>5185</v>
      </c>
      <c r="L2566" t="s">
        <v>101</v>
      </c>
      <c r="M2566" t="s">
        <v>26</v>
      </c>
      <c r="N2566" t="s">
        <v>6699</v>
      </c>
      <c r="O2566" t="s">
        <v>103</v>
      </c>
      <c r="P2566">
        <v>79762</v>
      </c>
      <c r="Q2566" t="s">
        <v>104</v>
      </c>
      <c r="R2566" t="s">
        <v>709</v>
      </c>
      <c r="S2566" t="s">
        <v>31</v>
      </c>
      <c r="T2566" t="s">
        <v>35</v>
      </c>
      <c r="U2566" t="s">
        <v>710</v>
      </c>
      <c r="V2566" s="3">
        <v>340.11599999999999</v>
      </c>
      <c r="W2566">
        <v>6</v>
      </c>
      <c r="X2566" s="2">
        <v>0.3</v>
      </c>
      <c r="Y2566" s="13">
        <v>-9.7175999999999991</v>
      </c>
      <c r="Z2566" s="2">
        <f>Y2566/V2566</f>
        <v>-2.8571428571428571E-2</v>
      </c>
    </row>
    <row r="2567" spans="1:26" x14ac:dyDescent="0.25">
      <c r="A2567">
        <v>5279</v>
      </c>
      <c r="B2567" t="s">
        <v>7831</v>
      </c>
      <c r="C2567" s="1">
        <v>41980</v>
      </c>
      <c r="D2567">
        <f>YEAR(C2567)</f>
        <v>2014</v>
      </c>
      <c r="E2567">
        <f>MONTH(C2567)</f>
        <v>12</v>
      </c>
      <c r="F2567" t="str">
        <f>TEXT(Table1[[#This Row],[Order Date]],"mmm")</f>
        <v>Dec</v>
      </c>
      <c r="G2567" t="str">
        <f>TEXT(Table1[[#This Row],[Order Date]],"ddd")</f>
        <v>Sun</v>
      </c>
      <c r="H2567" s="1">
        <v>41986</v>
      </c>
      <c r="I2567" t="s">
        <v>49</v>
      </c>
      <c r="J2567" t="s">
        <v>1175</v>
      </c>
      <c r="K2567" t="s">
        <v>1176</v>
      </c>
      <c r="L2567" t="s">
        <v>25</v>
      </c>
      <c r="M2567" t="s">
        <v>26</v>
      </c>
      <c r="N2567" t="s">
        <v>2915</v>
      </c>
      <c r="O2567" t="s">
        <v>312</v>
      </c>
      <c r="P2567">
        <v>23464</v>
      </c>
      <c r="Q2567" t="s">
        <v>29</v>
      </c>
      <c r="R2567" t="s">
        <v>3645</v>
      </c>
      <c r="S2567" t="s">
        <v>45</v>
      </c>
      <c r="T2567" t="s">
        <v>89</v>
      </c>
      <c r="U2567" t="s">
        <v>3646</v>
      </c>
      <c r="V2567" s="3">
        <v>105.52</v>
      </c>
      <c r="W2567">
        <v>4</v>
      </c>
      <c r="X2567" s="2">
        <v>0</v>
      </c>
      <c r="Y2567" s="13">
        <v>48.539200000000001</v>
      </c>
      <c r="Z2567" s="2">
        <f>Y2567/V2567</f>
        <v>0.46</v>
      </c>
    </row>
    <row r="2568" spans="1:26" x14ac:dyDescent="0.25">
      <c r="A2568">
        <v>5280</v>
      </c>
      <c r="B2568" t="s">
        <v>7832</v>
      </c>
      <c r="C2568" s="1">
        <v>42985</v>
      </c>
      <c r="D2568">
        <f>YEAR(C2568)</f>
        <v>2017</v>
      </c>
      <c r="E2568">
        <f>MONTH(C2568)</f>
        <v>9</v>
      </c>
      <c r="F2568" t="str">
        <f>TEXT(Table1[[#This Row],[Order Date]],"mmm")</f>
        <v>Sep</v>
      </c>
      <c r="G2568" t="str">
        <f>TEXT(Table1[[#This Row],[Order Date]],"ddd")</f>
        <v>Thu</v>
      </c>
      <c r="H2568" s="1">
        <v>42989</v>
      </c>
      <c r="I2568" t="s">
        <v>49</v>
      </c>
      <c r="J2568" t="s">
        <v>1395</v>
      </c>
      <c r="K2568" t="s">
        <v>1396</v>
      </c>
      <c r="L2568" t="s">
        <v>25</v>
      </c>
      <c r="M2568" t="s">
        <v>26</v>
      </c>
      <c r="N2568" t="s">
        <v>2512</v>
      </c>
      <c r="O2568" t="s">
        <v>113</v>
      </c>
      <c r="P2568">
        <v>53209</v>
      </c>
      <c r="Q2568" t="s">
        <v>104</v>
      </c>
      <c r="R2568" t="s">
        <v>6576</v>
      </c>
      <c r="S2568" t="s">
        <v>70</v>
      </c>
      <c r="T2568" t="s">
        <v>158</v>
      </c>
      <c r="U2568" t="s">
        <v>6577</v>
      </c>
      <c r="V2568" s="3">
        <v>13.48</v>
      </c>
      <c r="W2568">
        <v>1</v>
      </c>
      <c r="X2568" s="2">
        <v>0</v>
      </c>
      <c r="Y2568" s="13">
        <v>1.8872</v>
      </c>
      <c r="Z2568" s="2">
        <f>Y2568/V2568</f>
        <v>0.13999999999999999</v>
      </c>
    </row>
    <row r="2569" spans="1:26" x14ac:dyDescent="0.25">
      <c r="A2569">
        <v>5281</v>
      </c>
      <c r="B2569" t="s">
        <v>7833</v>
      </c>
      <c r="C2569" s="1">
        <v>43015</v>
      </c>
      <c r="D2569">
        <f>YEAR(C2569)</f>
        <v>2017</v>
      </c>
      <c r="E2569">
        <f>MONTH(C2569)</f>
        <v>10</v>
      </c>
      <c r="F2569" t="str">
        <f>TEXT(Table1[[#This Row],[Order Date]],"mmm")</f>
        <v>Oct</v>
      </c>
      <c r="G2569" t="str">
        <f>TEXT(Table1[[#This Row],[Order Date]],"ddd")</f>
        <v>Sat</v>
      </c>
      <c r="H2569" s="1">
        <v>43020</v>
      </c>
      <c r="I2569" t="s">
        <v>49</v>
      </c>
      <c r="J2569" t="s">
        <v>1745</v>
      </c>
      <c r="K2569" t="s">
        <v>1746</v>
      </c>
      <c r="L2569" t="s">
        <v>25</v>
      </c>
      <c r="M2569" t="s">
        <v>26</v>
      </c>
      <c r="N2569" t="s">
        <v>873</v>
      </c>
      <c r="O2569" t="s">
        <v>235</v>
      </c>
      <c r="P2569">
        <v>48234</v>
      </c>
      <c r="Q2569" t="s">
        <v>104</v>
      </c>
      <c r="R2569" t="s">
        <v>5415</v>
      </c>
      <c r="S2569" t="s">
        <v>45</v>
      </c>
      <c r="T2569" t="s">
        <v>58</v>
      </c>
      <c r="U2569" t="s">
        <v>5416</v>
      </c>
      <c r="V2569" s="3">
        <v>85.52</v>
      </c>
      <c r="W2569">
        <v>2</v>
      </c>
      <c r="X2569" s="2">
        <v>0</v>
      </c>
      <c r="Y2569" s="13">
        <v>22.235199999999999</v>
      </c>
      <c r="Z2569" s="2">
        <f>Y2569/V2569</f>
        <v>0.26</v>
      </c>
    </row>
    <row r="2570" spans="1:26" x14ac:dyDescent="0.25">
      <c r="A2570">
        <v>5282</v>
      </c>
      <c r="B2570" t="s">
        <v>7834</v>
      </c>
      <c r="C2570" s="1">
        <v>42252</v>
      </c>
      <c r="D2570">
        <f>YEAR(C2570)</f>
        <v>2015</v>
      </c>
      <c r="E2570">
        <f>MONTH(C2570)</f>
        <v>9</v>
      </c>
      <c r="F2570" t="str">
        <f>TEXT(Table1[[#This Row],[Order Date]],"mmm")</f>
        <v>Sep</v>
      </c>
      <c r="G2570" t="str">
        <f>TEXT(Table1[[#This Row],[Order Date]],"ddd")</f>
        <v>Sat</v>
      </c>
      <c r="H2570" s="1">
        <v>42257</v>
      </c>
      <c r="I2570" t="s">
        <v>49</v>
      </c>
      <c r="J2570" t="s">
        <v>1145</v>
      </c>
      <c r="K2570" t="s">
        <v>1146</v>
      </c>
      <c r="L2570" t="s">
        <v>40</v>
      </c>
      <c r="M2570" t="s">
        <v>26</v>
      </c>
      <c r="N2570" t="s">
        <v>382</v>
      </c>
      <c r="O2570" t="s">
        <v>226</v>
      </c>
      <c r="P2570">
        <v>55901</v>
      </c>
      <c r="Q2570" t="s">
        <v>104</v>
      </c>
      <c r="R2570" t="s">
        <v>256</v>
      </c>
      <c r="S2570" t="s">
        <v>31</v>
      </c>
      <c r="T2570" t="s">
        <v>64</v>
      </c>
      <c r="U2570" t="s">
        <v>257</v>
      </c>
      <c r="V2570" s="3">
        <v>6.16</v>
      </c>
      <c r="W2570">
        <v>2</v>
      </c>
      <c r="X2570" s="2">
        <v>0</v>
      </c>
      <c r="Y2570" s="13">
        <v>2.9567999999999999</v>
      </c>
      <c r="Z2570" s="2">
        <f>Y2570/V2570</f>
        <v>0.48</v>
      </c>
    </row>
    <row r="2571" spans="1:26" x14ac:dyDescent="0.25">
      <c r="A2571">
        <v>5284</v>
      </c>
      <c r="B2571" t="s">
        <v>7835</v>
      </c>
      <c r="C2571" s="1">
        <v>41728</v>
      </c>
      <c r="D2571">
        <f>YEAR(C2571)</f>
        <v>2014</v>
      </c>
      <c r="E2571">
        <f>MONTH(C2571)</f>
        <v>3</v>
      </c>
      <c r="F2571" t="str">
        <f>TEXT(Table1[[#This Row],[Order Date]],"mmm")</f>
        <v>Mar</v>
      </c>
      <c r="G2571" t="str">
        <f>TEXT(Table1[[#This Row],[Order Date]],"ddd")</f>
        <v>Sun</v>
      </c>
      <c r="H2571" s="1">
        <v>41733</v>
      </c>
      <c r="I2571" t="s">
        <v>49</v>
      </c>
      <c r="J2571" t="s">
        <v>968</v>
      </c>
      <c r="K2571" t="s">
        <v>969</v>
      </c>
      <c r="L2571" t="s">
        <v>40</v>
      </c>
      <c r="M2571" t="s">
        <v>26</v>
      </c>
      <c r="N2571" t="s">
        <v>94</v>
      </c>
      <c r="O2571" t="s">
        <v>95</v>
      </c>
      <c r="P2571">
        <v>98105</v>
      </c>
      <c r="Q2571" t="s">
        <v>43</v>
      </c>
      <c r="R2571" t="s">
        <v>6215</v>
      </c>
      <c r="S2571" t="s">
        <v>45</v>
      </c>
      <c r="T2571" t="s">
        <v>58</v>
      </c>
      <c r="U2571" t="s">
        <v>6216</v>
      </c>
      <c r="V2571" s="3">
        <v>15.84</v>
      </c>
      <c r="W2571">
        <v>3</v>
      </c>
      <c r="X2571" s="2">
        <v>0</v>
      </c>
      <c r="Y2571" s="13">
        <v>0</v>
      </c>
      <c r="Z2571" s="2">
        <f>Y2571/V2571</f>
        <v>0</v>
      </c>
    </row>
    <row r="2572" spans="1:26" x14ac:dyDescent="0.25">
      <c r="A2572">
        <v>5286</v>
      </c>
      <c r="B2572" t="s">
        <v>7836</v>
      </c>
      <c r="C2572" s="1">
        <v>42860</v>
      </c>
      <c r="D2572">
        <f>YEAR(C2572)</f>
        <v>2017</v>
      </c>
      <c r="E2572">
        <f>MONTH(C2572)</f>
        <v>5</v>
      </c>
      <c r="F2572" t="str">
        <f>TEXT(Table1[[#This Row],[Order Date]],"mmm")</f>
        <v>May</v>
      </c>
      <c r="G2572" t="str">
        <f>TEXT(Table1[[#This Row],[Order Date]],"ddd")</f>
        <v>Fri</v>
      </c>
      <c r="H2572" s="1">
        <v>42861</v>
      </c>
      <c r="I2572" t="s">
        <v>185</v>
      </c>
      <c r="J2572" t="s">
        <v>2380</v>
      </c>
      <c r="K2572" t="s">
        <v>2381</v>
      </c>
      <c r="L2572" t="s">
        <v>25</v>
      </c>
      <c r="M2572" t="s">
        <v>26</v>
      </c>
      <c r="N2572" t="s">
        <v>1456</v>
      </c>
      <c r="O2572" t="s">
        <v>450</v>
      </c>
      <c r="P2572">
        <v>80027</v>
      </c>
      <c r="Q2572" t="s">
        <v>43</v>
      </c>
      <c r="R2572" t="s">
        <v>494</v>
      </c>
      <c r="S2572" t="s">
        <v>45</v>
      </c>
      <c r="T2572" t="s">
        <v>170</v>
      </c>
      <c r="U2572" t="s">
        <v>495</v>
      </c>
      <c r="V2572" s="3">
        <v>21.24</v>
      </c>
      <c r="W2572">
        <v>9</v>
      </c>
      <c r="X2572" s="2">
        <v>0.2</v>
      </c>
      <c r="Y2572" s="13">
        <v>7.4340000000000002</v>
      </c>
      <c r="Z2572" s="2">
        <f>Y2572/V2572</f>
        <v>0.35000000000000003</v>
      </c>
    </row>
    <row r="2573" spans="1:26" x14ac:dyDescent="0.25">
      <c r="A2573">
        <v>5289</v>
      </c>
      <c r="B2573" t="s">
        <v>7837</v>
      </c>
      <c r="C2573" s="1">
        <v>42855</v>
      </c>
      <c r="D2573">
        <f>YEAR(C2573)</f>
        <v>2017</v>
      </c>
      <c r="E2573">
        <f>MONTH(C2573)</f>
        <v>4</v>
      </c>
      <c r="F2573" t="str">
        <f>TEXT(Table1[[#This Row],[Order Date]],"mmm")</f>
        <v>Apr</v>
      </c>
      <c r="G2573" t="str">
        <f>TEXT(Table1[[#This Row],[Order Date]],"ddd")</f>
        <v>Sun</v>
      </c>
      <c r="H2573" s="1">
        <v>42860</v>
      </c>
      <c r="I2573" t="s">
        <v>49</v>
      </c>
      <c r="J2573" t="s">
        <v>524</v>
      </c>
      <c r="K2573" t="s">
        <v>525</v>
      </c>
      <c r="L2573" t="s">
        <v>101</v>
      </c>
      <c r="M2573" t="s">
        <v>26</v>
      </c>
      <c r="N2573" t="s">
        <v>126</v>
      </c>
      <c r="O2573" t="s">
        <v>42</v>
      </c>
      <c r="P2573">
        <v>94122</v>
      </c>
      <c r="Q2573" t="s">
        <v>43</v>
      </c>
      <c r="R2573" t="s">
        <v>4389</v>
      </c>
      <c r="S2573" t="s">
        <v>45</v>
      </c>
      <c r="T2573" t="s">
        <v>89</v>
      </c>
      <c r="U2573" t="s">
        <v>4390</v>
      </c>
      <c r="V2573" s="3">
        <v>163.96</v>
      </c>
      <c r="W2573">
        <v>4</v>
      </c>
      <c r="X2573" s="2">
        <v>0</v>
      </c>
      <c r="Y2573" s="13">
        <v>80.340400000000002</v>
      </c>
      <c r="Z2573" s="2">
        <f>Y2573/V2573</f>
        <v>0.49</v>
      </c>
    </row>
    <row r="2574" spans="1:26" x14ac:dyDescent="0.25">
      <c r="A2574">
        <v>5290</v>
      </c>
      <c r="B2574" t="s">
        <v>7838</v>
      </c>
      <c r="C2574" s="1">
        <v>41890</v>
      </c>
      <c r="D2574">
        <f>YEAR(C2574)</f>
        <v>2014</v>
      </c>
      <c r="E2574">
        <f>MONTH(C2574)</f>
        <v>9</v>
      </c>
      <c r="F2574" t="str">
        <f>TEXT(Table1[[#This Row],[Order Date]],"mmm")</f>
        <v>Sep</v>
      </c>
      <c r="G2574" t="str">
        <f>TEXT(Table1[[#This Row],[Order Date]],"ddd")</f>
        <v>Mon</v>
      </c>
      <c r="H2574" s="1">
        <v>41897</v>
      </c>
      <c r="I2574" t="s">
        <v>49</v>
      </c>
      <c r="J2574" t="s">
        <v>3651</v>
      </c>
      <c r="K2574" t="s">
        <v>3652</v>
      </c>
      <c r="L2574" t="s">
        <v>25</v>
      </c>
      <c r="M2574" t="s">
        <v>26</v>
      </c>
      <c r="N2574" t="s">
        <v>181</v>
      </c>
      <c r="O2574" t="s">
        <v>103</v>
      </c>
      <c r="P2574">
        <v>77036</v>
      </c>
      <c r="Q2574" t="s">
        <v>104</v>
      </c>
      <c r="R2574" t="s">
        <v>3280</v>
      </c>
      <c r="S2574" t="s">
        <v>45</v>
      </c>
      <c r="T2574" t="s">
        <v>89</v>
      </c>
      <c r="U2574" t="s">
        <v>3281</v>
      </c>
      <c r="V2574" s="3">
        <v>17.904</v>
      </c>
      <c r="W2574">
        <v>2</v>
      </c>
      <c r="X2574" s="2">
        <v>0.2</v>
      </c>
      <c r="Y2574" s="13">
        <v>6.2664</v>
      </c>
      <c r="Z2574" s="2">
        <f>Y2574/V2574</f>
        <v>0.35</v>
      </c>
    </row>
    <row r="2575" spans="1:26" x14ac:dyDescent="0.25">
      <c r="A2575">
        <v>5293</v>
      </c>
      <c r="B2575" t="s">
        <v>7839</v>
      </c>
      <c r="C2575" s="1">
        <v>42906</v>
      </c>
      <c r="D2575">
        <f>YEAR(C2575)</f>
        <v>2017</v>
      </c>
      <c r="E2575">
        <f>MONTH(C2575)</f>
        <v>6</v>
      </c>
      <c r="F2575" t="str">
        <f>TEXT(Table1[[#This Row],[Order Date]],"mmm")</f>
        <v>Jun</v>
      </c>
      <c r="G2575" t="str">
        <f>TEXT(Table1[[#This Row],[Order Date]],"ddd")</f>
        <v>Tue</v>
      </c>
      <c r="H2575" s="1">
        <v>42909</v>
      </c>
      <c r="I2575" t="s">
        <v>185</v>
      </c>
      <c r="J2575" t="s">
        <v>2504</v>
      </c>
      <c r="K2575" t="s">
        <v>2505</v>
      </c>
      <c r="L2575" t="s">
        <v>25</v>
      </c>
      <c r="M2575" t="s">
        <v>26</v>
      </c>
      <c r="N2575" t="s">
        <v>1404</v>
      </c>
      <c r="O2575" t="s">
        <v>53</v>
      </c>
      <c r="P2575">
        <v>33180</v>
      </c>
      <c r="Q2575" t="s">
        <v>29</v>
      </c>
      <c r="R2575" t="s">
        <v>5778</v>
      </c>
      <c r="S2575" t="s">
        <v>45</v>
      </c>
      <c r="T2575" t="s">
        <v>58</v>
      </c>
      <c r="U2575" t="s">
        <v>5779</v>
      </c>
      <c r="V2575" s="3">
        <v>4.4640000000000004</v>
      </c>
      <c r="W2575">
        <v>1</v>
      </c>
      <c r="X2575" s="2">
        <v>0.2</v>
      </c>
      <c r="Y2575" s="13">
        <v>0.33479999999999999</v>
      </c>
      <c r="Z2575" s="2">
        <f>Y2575/V2575</f>
        <v>7.4999999999999983E-2</v>
      </c>
    </row>
    <row r="2576" spans="1:26" x14ac:dyDescent="0.25">
      <c r="A2576">
        <v>5294</v>
      </c>
      <c r="B2576" t="s">
        <v>7840</v>
      </c>
      <c r="C2576" s="1">
        <v>42364</v>
      </c>
      <c r="D2576">
        <f>YEAR(C2576)</f>
        <v>2015</v>
      </c>
      <c r="E2576">
        <f>MONTH(C2576)</f>
        <v>12</v>
      </c>
      <c r="F2576" t="str">
        <f>TEXT(Table1[[#This Row],[Order Date]],"mmm")</f>
        <v>Dec</v>
      </c>
      <c r="G2576" t="str">
        <f>TEXT(Table1[[#This Row],[Order Date]],"ddd")</f>
        <v>Sat</v>
      </c>
      <c r="H2576" s="1">
        <v>42368</v>
      </c>
      <c r="I2576" t="s">
        <v>49</v>
      </c>
      <c r="J2576" t="s">
        <v>4067</v>
      </c>
      <c r="K2576" t="s">
        <v>4068</v>
      </c>
      <c r="L2576" t="s">
        <v>25</v>
      </c>
      <c r="M2576" t="s">
        <v>26</v>
      </c>
      <c r="N2576" t="s">
        <v>842</v>
      </c>
      <c r="O2576" t="s">
        <v>491</v>
      </c>
      <c r="P2576">
        <v>44256</v>
      </c>
      <c r="Q2576" t="s">
        <v>145</v>
      </c>
      <c r="R2576" t="s">
        <v>3200</v>
      </c>
      <c r="S2576" t="s">
        <v>31</v>
      </c>
      <c r="T2576" t="s">
        <v>55</v>
      </c>
      <c r="U2576" t="s">
        <v>3201</v>
      </c>
      <c r="V2576" s="3">
        <v>51.588000000000001</v>
      </c>
      <c r="W2576">
        <v>1</v>
      </c>
      <c r="X2576" s="2">
        <v>0.4</v>
      </c>
      <c r="Y2576" s="13">
        <v>-15.4764</v>
      </c>
      <c r="Z2576" s="2">
        <f>Y2576/V2576</f>
        <v>-0.3</v>
      </c>
    </row>
    <row r="2577" spans="1:26" x14ac:dyDescent="0.25">
      <c r="A2577">
        <v>5295</v>
      </c>
      <c r="B2577" t="s">
        <v>7841</v>
      </c>
      <c r="C2577" s="1">
        <v>42962</v>
      </c>
      <c r="D2577">
        <f>YEAR(C2577)</f>
        <v>2017</v>
      </c>
      <c r="E2577">
        <f>MONTH(C2577)</f>
        <v>8</v>
      </c>
      <c r="F2577" t="str">
        <f>TEXT(Table1[[#This Row],[Order Date]],"mmm")</f>
        <v>Aug</v>
      </c>
      <c r="G2577" t="str">
        <f>TEXT(Table1[[#This Row],[Order Date]],"ddd")</f>
        <v>Tue</v>
      </c>
      <c r="H2577" s="1">
        <v>42966</v>
      </c>
      <c r="I2577" t="s">
        <v>49</v>
      </c>
      <c r="J2577" t="s">
        <v>5577</v>
      </c>
      <c r="K2577" t="s">
        <v>5578</v>
      </c>
      <c r="L2577" t="s">
        <v>40</v>
      </c>
      <c r="M2577" t="s">
        <v>26</v>
      </c>
      <c r="N2577" t="s">
        <v>560</v>
      </c>
      <c r="O2577" t="s">
        <v>226</v>
      </c>
      <c r="P2577">
        <v>55113</v>
      </c>
      <c r="Q2577" t="s">
        <v>104</v>
      </c>
      <c r="R2577" t="s">
        <v>7842</v>
      </c>
      <c r="S2577" t="s">
        <v>45</v>
      </c>
      <c r="T2577" t="s">
        <v>46</v>
      </c>
      <c r="U2577" t="s">
        <v>7843</v>
      </c>
      <c r="V2577" s="3">
        <v>50.4</v>
      </c>
      <c r="W2577">
        <v>8</v>
      </c>
      <c r="X2577" s="2">
        <v>0</v>
      </c>
      <c r="Y2577" s="13">
        <v>23.184000000000001</v>
      </c>
      <c r="Z2577" s="2">
        <f>Y2577/V2577</f>
        <v>0.46</v>
      </c>
    </row>
    <row r="2578" spans="1:26" x14ac:dyDescent="0.25">
      <c r="A2578">
        <v>5296</v>
      </c>
      <c r="B2578" t="s">
        <v>7844</v>
      </c>
      <c r="C2578" s="1">
        <v>42798</v>
      </c>
      <c r="D2578">
        <f>YEAR(C2578)</f>
        <v>2017</v>
      </c>
      <c r="E2578">
        <f>MONTH(C2578)</f>
        <v>3</v>
      </c>
      <c r="F2578" t="str">
        <f>TEXT(Table1[[#This Row],[Order Date]],"mmm")</f>
        <v>Mar</v>
      </c>
      <c r="G2578" t="str">
        <f>TEXT(Table1[[#This Row],[Order Date]],"ddd")</f>
        <v>Sat</v>
      </c>
      <c r="H2578" s="1">
        <v>42803</v>
      </c>
      <c r="I2578" t="s">
        <v>49</v>
      </c>
      <c r="J2578" t="s">
        <v>248</v>
      </c>
      <c r="K2578" t="s">
        <v>249</v>
      </c>
      <c r="L2578" t="s">
        <v>25</v>
      </c>
      <c r="M2578" t="s">
        <v>26</v>
      </c>
      <c r="N2578" t="s">
        <v>181</v>
      </c>
      <c r="O2578" t="s">
        <v>103</v>
      </c>
      <c r="P2578">
        <v>77041</v>
      </c>
      <c r="Q2578" t="s">
        <v>104</v>
      </c>
      <c r="R2578" t="s">
        <v>3688</v>
      </c>
      <c r="S2578" t="s">
        <v>45</v>
      </c>
      <c r="T2578" t="s">
        <v>89</v>
      </c>
      <c r="U2578" t="s">
        <v>3689</v>
      </c>
      <c r="V2578" s="3">
        <v>89.567999999999998</v>
      </c>
      <c r="W2578">
        <v>2</v>
      </c>
      <c r="X2578" s="2">
        <v>0.2</v>
      </c>
      <c r="Y2578" s="13">
        <v>32.468400000000003</v>
      </c>
      <c r="Z2578" s="2">
        <f>Y2578/V2578</f>
        <v>0.36250000000000004</v>
      </c>
    </row>
    <row r="2579" spans="1:26" x14ac:dyDescent="0.25">
      <c r="A2579">
        <v>5297</v>
      </c>
      <c r="B2579" t="s">
        <v>7845</v>
      </c>
      <c r="C2579" s="1">
        <v>42943</v>
      </c>
      <c r="D2579">
        <f>YEAR(C2579)</f>
        <v>2017</v>
      </c>
      <c r="E2579">
        <f>MONTH(C2579)</f>
        <v>7</v>
      </c>
      <c r="F2579" t="str">
        <f>TEXT(Table1[[#This Row],[Order Date]],"mmm")</f>
        <v>Jul</v>
      </c>
      <c r="G2579" t="str">
        <f>TEXT(Table1[[#This Row],[Order Date]],"ddd")</f>
        <v>Thu</v>
      </c>
      <c r="H2579" s="1">
        <v>42947</v>
      </c>
      <c r="I2579" t="s">
        <v>49</v>
      </c>
      <c r="J2579" t="s">
        <v>7336</v>
      </c>
      <c r="K2579" t="s">
        <v>7337</v>
      </c>
      <c r="L2579" t="s">
        <v>25</v>
      </c>
      <c r="M2579" t="s">
        <v>26</v>
      </c>
      <c r="N2579" t="s">
        <v>3122</v>
      </c>
      <c r="O2579" t="s">
        <v>264</v>
      </c>
      <c r="P2579">
        <v>10701</v>
      </c>
      <c r="Q2579" t="s">
        <v>145</v>
      </c>
      <c r="R2579" t="s">
        <v>3608</v>
      </c>
      <c r="S2579" t="s">
        <v>31</v>
      </c>
      <c r="T2579" t="s">
        <v>64</v>
      </c>
      <c r="U2579" t="s">
        <v>3609</v>
      </c>
      <c r="V2579" s="3">
        <v>14.89</v>
      </c>
      <c r="W2579">
        <v>1</v>
      </c>
      <c r="X2579" s="2">
        <v>0</v>
      </c>
      <c r="Y2579" s="13">
        <v>4.0202999999999998</v>
      </c>
      <c r="Z2579" s="2">
        <f>Y2579/V2579</f>
        <v>0.26999999999999996</v>
      </c>
    </row>
    <row r="2580" spans="1:26" x14ac:dyDescent="0.25">
      <c r="A2580">
        <v>5299</v>
      </c>
      <c r="B2580" t="s">
        <v>7846</v>
      </c>
      <c r="C2580" s="1">
        <v>42636</v>
      </c>
      <c r="D2580">
        <f>YEAR(C2580)</f>
        <v>2016</v>
      </c>
      <c r="E2580">
        <f>MONTH(C2580)</f>
        <v>9</v>
      </c>
      <c r="F2580" t="str">
        <f>TEXT(Table1[[#This Row],[Order Date]],"mmm")</f>
        <v>Sep</v>
      </c>
      <c r="G2580" t="str">
        <f>TEXT(Table1[[#This Row],[Order Date]],"ddd")</f>
        <v>Fri</v>
      </c>
      <c r="H2580" s="1">
        <v>42639</v>
      </c>
      <c r="I2580" t="s">
        <v>185</v>
      </c>
      <c r="J2580" t="s">
        <v>38</v>
      </c>
      <c r="K2580" t="s">
        <v>39</v>
      </c>
      <c r="L2580" t="s">
        <v>40</v>
      </c>
      <c r="M2580" t="s">
        <v>26</v>
      </c>
      <c r="N2580" t="s">
        <v>941</v>
      </c>
      <c r="O2580" t="s">
        <v>42</v>
      </c>
      <c r="P2580">
        <v>92037</v>
      </c>
      <c r="Q2580" t="s">
        <v>43</v>
      </c>
      <c r="R2580" t="s">
        <v>169</v>
      </c>
      <c r="S2580" t="s">
        <v>45</v>
      </c>
      <c r="T2580" t="s">
        <v>170</v>
      </c>
      <c r="U2580" t="s">
        <v>171</v>
      </c>
      <c r="V2580" s="3">
        <v>4.08</v>
      </c>
      <c r="W2580">
        <v>2</v>
      </c>
      <c r="X2580" s="2">
        <v>0</v>
      </c>
      <c r="Y2580" s="13">
        <v>1.9176</v>
      </c>
      <c r="Z2580" s="2">
        <f>Y2580/V2580</f>
        <v>0.47</v>
      </c>
    </row>
    <row r="2581" spans="1:26" x14ac:dyDescent="0.25">
      <c r="A2581">
        <v>5301</v>
      </c>
      <c r="B2581" t="s">
        <v>7847</v>
      </c>
      <c r="C2581" s="1">
        <v>42520</v>
      </c>
      <c r="D2581">
        <f>YEAR(C2581)</f>
        <v>2016</v>
      </c>
      <c r="E2581">
        <f>MONTH(C2581)</f>
        <v>5</v>
      </c>
      <c r="F2581" t="str">
        <f>TEXT(Table1[[#This Row],[Order Date]],"mmm")</f>
        <v>May</v>
      </c>
      <c r="G2581" t="str">
        <f>TEXT(Table1[[#This Row],[Order Date]],"ddd")</f>
        <v>Mon</v>
      </c>
      <c r="H2581" s="1">
        <v>42524</v>
      </c>
      <c r="I2581" t="s">
        <v>49</v>
      </c>
      <c r="J2581" t="s">
        <v>6446</v>
      </c>
      <c r="K2581" t="s">
        <v>6447</v>
      </c>
      <c r="L2581" t="s">
        <v>40</v>
      </c>
      <c r="M2581" t="s">
        <v>26</v>
      </c>
      <c r="N2581" t="s">
        <v>311</v>
      </c>
      <c r="O2581" t="s">
        <v>312</v>
      </c>
      <c r="P2581">
        <v>22153</v>
      </c>
      <c r="Q2581" t="s">
        <v>29</v>
      </c>
      <c r="R2581" t="s">
        <v>5342</v>
      </c>
      <c r="S2581" t="s">
        <v>31</v>
      </c>
      <c r="T2581" t="s">
        <v>55</v>
      </c>
      <c r="U2581" t="s">
        <v>5343</v>
      </c>
      <c r="V2581" s="3">
        <v>2275.5</v>
      </c>
      <c r="W2581">
        <v>10</v>
      </c>
      <c r="X2581" s="2">
        <v>0</v>
      </c>
      <c r="Y2581" s="13">
        <v>386.83499999999998</v>
      </c>
      <c r="Z2581" s="2">
        <f>Y2581/V2581</f>
        <v>0.16999999999999998</v>
      </c>
    </row>
    <row r="2582" spans="1:26" x14ac:dyDescent="0.25">
      <c r="A2582">
        <v>5304</v>
      </c>
      <c r="B2582" t="s">
        <v>7848</v>
      </c>
      <c r="C2582" s="1">
        <v>41959</v>
      </c>
      <c r="D2582">
        <f>YEAR(C2582)</f>
        <v>2014</v>
      </c>
      <c r="E2582">
        <f>MONTH(C2582)</f>
        <v>11</v>
      </c>
      <c r="F2582" t="str">
        <f>TEXT(Table1[[#This Row],[Order Date]],"mmm")</f>
        <v>Nov</v>
      </c>
      <c r="G2582" t="str">
        <f>TEXT(Table1[[#This Row],[Order Date]],"ddd")</f>
        <v>Sun</v>
      </c>
      <c r="H2582" s="1">
        <v>41963</v>
      </c>
      <c r="I2582" t="s">
        <v>49</v>
      </c>
      <c r="J2582" t="s">
        <v>2206</v>
      </c>
      <c r="K2582" t="s">
        <v>2207</v>
      </c>
      <c r="L2582" t="s">
        <v>25</v>
      </c>
      <c r="M2582" t="s">
        <v>26</v>
      </c>
      <c r="N2582" t="s">
        <v>350</v>
      </c>
      <c r="O2582" t="s">
        <v>208</v>
      </c>
      <c r="P2582">
        <v>62521</v>
      </c>
      <c r="Q2582" t="s">
        <v>104</v>
      </c>
      <c r="R2582" t="s">
        <v>5602</v>
      </c>
      <c r="S2582" t="s">
        <v>31</v>
      </c>
      <c r="T2582" t="s">
        <v>35</v>
      </c>
      <c r="U2582" t="s">
        <v>5603</v>
      </c>
      <c r="V2582" s="3">
        <v>37.295999999999999</v>
      </c>
      <c r="W2582">
        <v>2</v>
      </c>
      <c r="X2582" s="2">
        <v>0.3</v>
      </c>
      <c r="Y2582" s="13">
        <v>-1.0656000000000001</v>
      </c>
      <c r="Z2582" s="2">
        <f>Y2582/V2582</f>
        <v>-2.8571428571428574E-2</v>
      </c>
    </row>
    <row r="2583" spans="1:26" x14ac:dyDescent="0.25">
      <c r="A2583">
        <v>5305</v>
      </c>
      <c r="B2583" t="s">
        <v>7849</v>
      </c>
      <c r="C2583" s="1">
        <v>41903</v>
      </c>
      <c r="D2583">
        <f>YEAR(C2583)</f>
        <v>2014</v>
      </c>
      <c r="E2583">
        <f>MONTH(C2583)</f>
        <v>9</v>
      </c>
      <c r="F2583" t="str">
        <f>TEXT(Table1[[#This Row],[Order Date]],"mmm")</f>
        <v>Sep</v>
      </c>
      <c r="G2583" t="str">
        <f>TEXT(Table1[[#This Row],[Order Date]],"ddd")</f>
        <v>Sun</v>
      </c>
      <c r="H2583" s="1">
        <v>41905</v>
      </c>
      <c r="I2583" t="s">
        <v>185</v>
      </c>
      <c r="J2583" t="s">
        <v>1583</v>
      </c>
      <c r="K2583" t="s">
        <v>1584</v>
      </c>
      <c r="L2583" t="s">
        <v>101</v>
      </c>
      <c r="M2583" t="s">
        <v>26</v>
      </c>
      <c r="N2583" t="s">
        <v>2723</v>
      </c>
      <c r="O2583" t="s">
        <v>103</v>
      </c>
      <c r="P2583">
        <v>75043</v>
      </c>
      <c r="Q2583" t="s">
        <v>104</v>
      </c>
      <c r="R2583" t="s">
        <v>5894</v>
      </c>
      <c r="S2583" t="s">
        <v>31</v>
      </c>
      <c r="T2583" t="s">
        <v>64</v>
      </c>
      <c r="U2583" t="s">
        <v>5895</v>
      </c>
      <c r="V2583" s="3">
        <v>8.5440000000000005</v>
      </c>
      <c r="W2583">
        <v>2</v>
      </c>
      <c r="X2583" s="2">
        <v>0.6</v>
      </c>
      <c r="Y2583" s="13">
        <v>-7.476</v>
      </c>
      <c r="Z2583" s="2">
        <f>Y2583/V2583</f>
        <v>-0.875</v>
      </c>
    </row>
    <row r="2584" spans="1:26" x14ac:dyDescent="0.25">
      <c r="A2584">
        <v>5306</v>
      </c>
      <c r="B2584" t="s">
        <v>7850</v>
      </c>
      <c r="C2584" s="1">
        <v>42421</v>
      </c>
      <c r="D2584">
        <f>YEAR(C2584)</f>
        <v>2016</v>
      </c>
      <c r="E2584">
        <f>MONTH(C2584)</f>
        <v>2</v>
      </c>
      <c r="F2584" t="str">
        <f>TEXT(Table1[[#This Row],[Order Date]],"mmm")</f>
        <v>Feb</v>
      </c>
      <c r="G2584" t="str">
        <f>TEXT(Table1[[#This Row],[Order Date]],"ddd")</f>
        <v>Sun</v>
      </c>
      <c r="H2584" s="1">
        <v>42426</v>
      </c>
      <c r="I2584" t="s">
        <v>49</v>
      </c>
      <c r="J2584" t="s">
        <v>2403</v>
      </c>
      <c r="K2584" t="s">
        <v>2404</v>
      </c>
      <c r="L2584" t="s">
        <v>40</v>
      </c>
      <c r="M2584" t="s">
        <v>26</v>
      </c>
      <c r="N2584" t="s">
        <v>2306</v>
      </c>
      <c r="O2584" t="s">
        <v>264</v>
      </c>
      <c r="P2584">
        <v>11572</v>
      </c>
      <c r="Q2584" t="s">
        <v>145</v>
      </c>
      <c r="R2584" t="s">
        <v>419</v>
      </c>
      <c r="S2584" t="s">
        <v>31</v>
      </c>
      <c r="T2584" t="s">
        <v>64</v>
      </c>
      <c r="U2584" t="s">
        <v>420</v>
      </c>
      <c r="V2584" s="3">
        <v>68.95</v>
      </c>
      <c r="W2584">
        <v>5</v>
      </c>
      <c r="X2584" s="2">
        <v>0</v>
      </c>
      <c r="Y2584" s="13">
        <v>28.959</v>
      </c>
      <c r="Z2584" s="2">
        <f>Y2584/V2584</f>
        <v>0.42</v>
      </c>
    </row>
    <row r="2585" spans="1:26" x14ac:dyDescent="0.25">
      <c r="A2585">
        <v>5309</v>
      </c>
      <c r="B2585" t="s">
        <v>7853</v>
      </c>
      <c r="C2585" s="1">
        <v>43058</v>
      </c>
      <c r="D2585">
        <f>YEAR(C2585)</f>
        <v>2017</v>
      </c>
      <c r="E2585">
        <f>MONTH(C2585)</f>
        <v>11</v>
      </c>
      <c r="F2585" t="str">
        <f>TEXT(Table1[[#This Row],[Order Date]],"mmm")</f>
        <v>Nov</v>
      </c>
      <c r="G2585" t="str">
        <f>TEXT(Table1[[#This Row],[Order Date]],"ddd")</f>
        <v>Sun</v>
      </c>
      <c r="H2585" s="1">
        <v>43060</v>
      </c>
      <c r="I2585" t="s">
        <v>185</v>
      </c>
      <c r="J2585" t="s">
        <v>6747</v>
      </c>
      <c r="K2585" t="s">
        <v>6748</v>
      </c>
      <c r="L2585" t="s">
        <v>25</v>
      </c>
      <c r="M2585" t="s">
        <v>26</v>
      </c>
      <c r="N2585" t="s">
        <v>181</v>
      </c>
      <c r="O2585" t="s">
        <v>103</v>
      </c>
      <c r="P2585">
        <v>77095</v>
      </c>
      <c r="Q2585" t="s">
        <v>104</v>
      </c>
      <c r="R2585" t="s">
        <v>4715</v>
      </c>
      <c r="S2585" t="s">
        <v>31</v>
      </c>
      <c r="T2585" t="s">
        <v>35</v>
      </c>
      <c r="U2585" t="s">
        <v>4716</v>
      </c>
      <c r="V2585" s="3">
        <v>191.05799999999999</v>
      </c>
      <c r="W2585">
        <v>3</v>
      </c>
      <c r="X2585" s="2">
        <v>0.3</v>
      </c>
      <c r="Y2585" s="13">
        <v>-46.399799999999999</v>
      </c>
      <c r="Z2585" s="2">
        <f>Y2585/V2585</f>
        <v>-0.24285714285714285</v>
      </c>
    </row>
    <row r="2586" spans="1:26" x14ac:dyDescent="0.25">
      <c r="A2586">
        <v>5312</v>
      </c>
      <c r="B2586" t="s">
        <v>7854</v>
      </c>
      <c r="C2586" s="1">
        <v>42603</v>
      </c>
      <c r="D2586">
        <f>YEAR(C2586)</f>
        <v>2016</v>
      </c>
      <c r="E2586">
        <f>MONTH(C2586)</f>
        <v>8</v>
      </c>
      <c r="F2586" t="str">
        <f>TEXT(Table1[[#This Row],[Order Date]],"mmm")</f>
        <v>Aug</v>
      </c>
      <c r="G2586" t="str">
        <f>TEXT(Table1[[#This Row],[Order Date]],"ddd")</f>
        <v>Sun</v>
      </c>
      <c r="H2586" s="1">
        <v>42609</v>
      </c>
      <c r="I2586" t="s">
        <v>49</v>
      </c>
      <c r="J2586" t="s">
        <v>6520</v>
      </c>
      <c r="K2586" t="s">
        <v>6521</v>
      </c>
      <c r="L2586" t="s">
        <v>101</v>
      </c>
      <c r="M2586" t="s">
        <v>26</v>
      </c>
      <c r="N2586" t="s">
        <v>3435</v>
      </c>
      <c r="O2586" t="s">
        <v>87</v>
      </c>
      <c r="P2586">
        <v>27834</v>
      </c>
      <c r="Q2586" t="s">
        <v>29</v>
      </c>
      <c r="R2586" t="s">
        <v>5468</v>
      </c>
      <c r="S2586" t="s">
        <v>45</v>
      </c>
      <c r="T2586" t="s">
        <v>46</v>
      </c>
      <c r="U2586" t="s">
        <v>5469</v>
      </c>
      <c r="V2586" s="3">
        <v>9.2159999999999993</v>
      </c>
      <c r="W2586">
        <v>4</v>
      </c>
      <c r="X2586" s="2">
        <v>0.2</v>
      </c>
      <c r="Y2586" s="13">
        <v>3.3408000000000002</v>
      </c>
      <c r="Z2586" s="2">
        <f>Y2586/V2586</f>
        <v>0.36250000000000004</v>
      </c>
    </row>
    <row r="2587" spans="1:26" x14ac:dyDescent="0.25">
      <c r="A2587">
        <v>5314</v>
      </c>
      <c r="B2587" t="s">
        <v>7855</v>
      </c>
      <c r="C2587" s="1">
        <v>42855</v>
      </c>
      <c r="D2587">
        <f>YEAR(C2587)</f>
        <v>2017</v>
      </c>
      <c r="E2587">
        <f>MONTH(C2587)</f>
        <v>4</v>
      </c>
      <c r="F2587" t="str">
        <f>TEXT(Table1[[#This Row],[Order Date]],"mmm")</f>
        <v>Apr</v>
      </c>
      <c r="G2587" t="str">
        <f>TEXT(Table1[[#This Row],[Order Date]],"ddd")</f>
        <v>Sun</v>
      </c>
      <c r="H2587" s="1">
        <v>42860</v>
      </c>
      <c r="I2587" t="s">
        <v>49</v>
      </c>
      <c r="J2587" t="s">
        <v>1169</v>
      </c>
      <c r="K2587" t="s">
        <v>1170</v>
      </c>
      <c r="L2587" t="s">
        <v>40</v>
      </c>
      <c r="M2587" t="s">
        <v>26</v>
      </c>
      <c r="N2587" t="s">
        <v>126</v>
      </c>
      <c r="O2587" t="s">
        <v>42</v>
      </c>
      <c r="P2587">
        <v>94110</v>
      </c>
      <c r="Q2587" t="s">
        <v>43</v>
      </c>
      <c r="R2587" t="s">
        <v>2288</v>
      </c>
      <c r="S2587" t="s">
        <v>31</v>
      </c>
      <c r="T2587" t="s">
        <v>64</v>
      </c>
      <c r="U2587" t="s">
        <v>2289</v>
      </c>
      <c r="V2587" s="3">
        <v>64.959999999999994</v>
      </c>
      <c r="W2587">
        <v>2</v>
      </c>
      <c r="X2587" s="2">
        <v>0</v>
      </c>
      <c r="Y2587" s="13">
        <v>21.436800000000002</v>
      </c>
      <c r="Z2587" s="2">
        <f>Y2587/V2587</f>
        <v>0.33000000000000007</v>
      </c>
    </row>
    <row r="2588" spans="1:26" x14ac:dyDescent="0.25">
      <c r="A2588">
        <v>5316</v>
      </c>
      <c r="B2588" t="s">
        <v>7856</v>
      </c>
      <c r="C2588" s="1">
        <v>42492</v>
      </c>
      <c r="D2588">
        <f>YEAR(C2588)</f>
        <v>2016</v>
      </c>
      <c r="E2588">
        <f>MONTH(C2588)</f>
        <v>5</v>
      </c>
      <c r="F2588" t="str">
        <f>TEXT(Table1[[#This Row],[Order Date]],"mmm")</f>
        <v>May</v>
      </c>
      <c r="G2588" t="str">
        <f>TEXT(Table1[[#This Row],[Order Date]],"ddd")</f>
        <v>Mon</v>
      </c>
      <c r="H2588" s="1">
        <v>42498</v>
      </c>
      <c r="I2588" t="s">
        <v>49</v>
      </c>
      <c r="J2588" t="s">
        <v>2414</v>
      </c>
      <c r="K2588" t="s">
        <v>2415</v>
      </c>
      <c r="L2588" t="s">
        <v>25</v>
      </c>
      <c r="M2588" t="s">
        <v>26</v>
      </c>
      <c r="N2588" t="s">
        <v>4377</v>
      </c>
      <c r="O2588" t="s">
        <v>87</v>
      </c>
      <c r="P2588">
        <v>27405</v>
      </c>
      <c r="Q2588" t="s">
        <v>29</v>
      </c>
      <c r="R2588" t="s">
        <v>3035</v>
      </c>
      <c r="S2588" t="s">
        <v>31</v>
      </c>
      <c r="T2588" t="s">
        <v>35</v>
      </c>
      <c r="U2588" t="s">
        <v>3036</v>
      </c>
      <c r="V2588" s="3">
        <v>187.05600000000001</v>
      </c>
      <c r="W2588">
        <v>9</v>
      </c>
      <c r="X2588" s="2">
        <v>0.2</v>
      </c>
      <c r="Y2588" s="13">
        <v>11.691000000000001</v>
      </c>
      <c r="Z2588" s="2">
        <f>Y2588/V2588</f>
        <v>6.25E-2</v>
      </c>
    </row>
    <row r="2589" spans="1:26" x14ac:dyDescent="0.25">
      <c r="A2589">
        <v>5317</v>
      </c>
      <c r="B2589" t="s">
        <v>7857</v>
      </c>
      <c r="C2589" s="1">
        <v>43010</v>
      </c>
      <c r="D2589">
        <f>YEAR(C2589)</f>
        <v>2017</v>
      </c>
      <c r="E2589">
        <f>MONTH(C2589)</f>
        <v>10</v>
      </c>
      <c r="F2589" t="str">
        <f>TEXT(Table1[[#This Row],[Order Date]],"mmm")</f>
        <v>Oct</v>
      </c>
      <c r="G2589" t="str">
        <f>TEXT(Table1[[#This Row],[Order Date]],"ddd")</f>
        <v>Mon</v>
      </c>
      <c r="H2589" s="1">
        <v>43013</v>
      </c>
      <c r="I2589" t="s">
        <v>185</v>
      </c>
      <c r="J2589" t="s">
        <v>5770</v>
      </c>
      <c r="K2589" t="s">
        <v>5771</v>
      </c>
      <c r="L2589" t="s">
        <v>101</v>
      </c>
      <c r="M2589" t="s">
        <v>26</v>
      </c>
      <c r="N2589" t="s">
        <v>5006</v>
      </c>
      <c r="O2589" t="s">
        <v>328</v>
      </c>
      <c r="P2589">
        <v>37918</v>
      </c>
      <c r="Q2589" t="s">
        <v>29</v>
      </c>
      <c r="R2589" t="s">
        <v>4933</v>
      </c>
      <c r="S2589" t="s">
        <v>31</v>
      </c>
      <c r="T2589" t="s">
        <v>64</v>
      </c>
      <c r="U2589" t="s">
        <v>4934</v>
      </c>
      <c r="V2589" s="3">
        <v>11.808</v>
      </c>
      <c r="W2589">
        <v>2</v>
      </c>
      <c r="X2589" s="2">
        <v>0.2</v>
      </c>
      <c r="Y2589" s="13">
        <v>1.3284</v>
      </c>
      <c r="Z2589" s="2">
        <f>Y2589/V2589</f>
        <v>0.1125</v>
      </c>
    </row>
    <row r="2590" spans="1:26" x14ac:dyDescent="0.25">
      <c r="A2590">
        <v>5324</v>
      </c>
      <c r="B2590" t="s">
        <v>7859</v>
      </c>
      <c r="C2590" s="1">
        <v>42996</v>
      </c>
      <c r="D2590">
        <f>YEAR(C2590)</f>
        <v>2017</v>
      </c>
      <c r="E2590">
        <f>MONTH(C2590)</f>
        <v>9</v>
      </c>
      <c r="F2590" t="str">
        <f>TEXT(Table1[[#This Row],[Order Date]],"mmm")</f>
        <v>Sep</v>
      </c>
      <c r="G2590" t="str">
        <f>TEXT(Table1[[#This Row],[Order Date]],"ddd")</f>
        <v>Mon</v>
      </c>
      <c r="H2590" s="1">
        <v>43001</v>
      </c>
      <c r="I2590" t="s">
        <v>22</v>
      </c>
      <c r="J2590" t="s">
        <v>5312</v>
      </c>
      <c r="K2590" t="s">
        <v>5313</v>
      </c>
      <c r="L2590" t="s">
        <v>25</v>
      </c>
      <c r="M2590" t="s">
        <v>26</v>
      </c>
      <c r="N2590" t="s">
        <v>7860</v>
      </c>
      <c r="O2590" t="s">
        <v>135</v>
      </c>
      <c r="P2590">
        <v>68801</v>
      </c>
      <c r="Q2590" t="s">
        <v>104</v>
      </c>
      <c r="R2590" t="s">
        <v>929</v>
      </c>
      <c r="S2590" t="s">
        <v>45</v>
      </c>
      <c r="T2590" t="s">
        <v>89</v>
      </c>
      <c r="U2590" t="s">
        <v>930</v>
      </c>
      <c r="V2590" s="3">
        <v>15.96</v>
      </c>
      <c r="W2590">
        <v>2</v>
      </c>
      <c r="X2590" s="2">
        <v>0</v>
      </c>
      <c r="Y2590" s="13">
        <v>7.98</v>
      </c>
      <c r="Z2590" s="2">
        <f>Y2590/V2590</f>
        <v>0.5</v>
      </c>
    </row>
    <row r="2591" spans="1:26" x14ac:dyDescent="0.25">
      <c r="A2591">
        <v>5325</v>
      </c>
      <c r="B2591" t="s">
        <v>7861</v>
      </c>
      <c r="C2591" s="1">
        <v>42342</v>
      </c>
      <c r="D2591">
        <f>YEAR(C2591)</f>
        <v>2015</v>
      </c>
      <c r="E2591">
        <f>MONTH(C2591)</f>
        <v>12</v>
      </c>
      <c r="F2591" t="str">
        <f>TEXT(Table1[[#This Row],[Order Date]],"mmm")</f>
        <v>Dec</v>
      </c>
      <c r="G2591" t="str">
        <f>TEXT(Table1[[#This Row],[Order Date]],"ddd")</f>
        <v>Fri</v>
      </c>
      <c r="H2591" s="1">
        <v>42347</v>
      </c>
      <c r="I2591" t="s">
        <v>49</v>
      </c>
      <c r="J2591" t="s">
        <v>2891</v>
      </c>
      <c r="K2591" t="s">
        <v>2892</v>
      </c>
      <c r="L2591" t="s">
        <v>25</v>
      </c>
      <c r="M2591" t="s">
        <v>26</v>
      </c>
      <c r="N2591" t="s">
        <v>1109</v>
      </c>
      <c r="O2591" t="s">
        <v>42</v>
      </c>
      <c r="P2591">
        <v>90712</v>
      </c>
      <c r="Q2591" t="s">
        <v>43</v>
      </c>
      <c r="R2591" t="s">
        <v>4580</v>
      </c>
      <c r="S2591" t="s">
        <v>45</v>
      </c>
      <c r="T2591" t="s">
        <v>67</v>
      </c>
      <c r="U2591" t="s">
        <v>4581</v>
      </c>
      <c r="V2591" s="3">
        <v>16.899999999999999</v>
      </c>
      <c r="W2591">
        <v>5</v>
      </c>
      <c r="X2591" s="2">
        <v>0</v>
      </c>
      <c r="Y2591" s="13">
        <v>6.2530000000000001</v>
      </c>
      <c r="Z2591" s="2">
        <f>Y2591/V2591</f>
        <v>0.37000000000000005</v>
      </c>
    </row>
    <row r="2592" spans="1:26" x14ac:dyDescent="0.25">
      <c r="A2592">
        <v>5327</v>
      </c>
      <c r="B2592" t="s">
        <v>7862</v>
      </c>
      <c r="C2592" s="1">
        <v>42021</v>
      </c>
      <c r="D2592">
        <f>YEAR(C2592)</f>
        <v>2015</v>
      </c>
      <c r="E2592">
        <f>MONTH(C2592)</f>
        <v>1</v>
      </c>
      <c r="F2592" t="str">
        <f>TEXT(Table1[[#This Row],[Order Date]],"mmm")</f>
        <v>Jan</v>
      </c>
      <c r="G2592" t="str">
        <f>TEXT(Table1[[#This Row],[Order Date]],"ddd")</f>
        <v>Sat</v>
      </c>
      <c r="H2592" s="1">
        <v>42026</v>
      </c>
      <c r="I2592" t="s">
        <v>49</v>
      </c>
      <c r="J2592" t="s">
        <v>5241</v>
      </c>
      <c r="K2592" t="s">
        <v>5242</v>
      </c>
      <c r="L2592" t="s">
        <v>40</v>
      </c>
      <c r="M2592" t="s">
        <v>26</v>
      </c>
      <c r="N2592" t="s">
        <v>1462</v>
      </c>
      <c r="O2592" t="s">
        <v>1231</v>
      </c>
      <c r="P2592">
        <v>1841</v>
      </c>
      <c r="Q2592" t="s">
        <v>145</v>
      </c>
      <c r="R2592" t="s">
        <v>5687</v>
      </c>
      <c r="S2592" t="s">
        <v>45</v>
      </c>
      <c r="T2592" t="s">
        <v>67</v>
      </c>
      <c r="U2592" t="s">
        <v>5688</v>
      </c>
      <c r="V2592" s="3">
        <v>6.68</v>
      </c>
      <c r="W2592">
        <v>2</v>
      </c>
      <c r="X2592" s="2">
        <v>0</v>
      </c>
      <c r="Y2592" s="13">
        <v>2.004</v>
      </c>
      <c r="Z2592" s="2">
        <f>Y2592/V2592</f>
        <v>0.3</v>
      </c>
    </row>
    <row r="2593" spans="1:26" x14ac:dyDescent="0.25">
      <c r="A2593">
        <v>5328</v>
      </c>
      <c r="B2593" t="s">
        <v>7863</v>
      </c>
      <c r="C2593" s="1">
        <v>41645</v>
      </c>
      <c r="D2593">
        <f>YEAR(C2593)</f>
        <v>2014</v>
      </c>
      <c r="E2593">
        <f>MONTH(C2593)</f>
        <v>1</v>
      </c>
      <c r="F2593" t="str">
        <f>TEXT(Table1[[#This Row],[Order Date]],"mmm")</f>
        <v>Jan</v>
      </c>
      <c r="G2593" t="str">
        <f>TEXT(Table1[[#This Row],[Order Date]],"ddd")</f>
        <v>Mon</v>
      </c>
      <c r="H2593" s="1">
        <v>41647</v>
      </c>
      <c r="I2593" t="s">
        <v>22</v>
      </c>
      <c r="J2593" t="s">
        <v>6767</v>
      </c>
      <c r="K2593" t="s">
        <v>6768</v>
      </c>
      <c r="L2593" t="s">
        <v>25</v>
      </c>
      <c r="M2593" t="s">
        <v>26</v>
      </c>
      <c r="N2593" t="s">
        <v>41</v>
      </c>
      <c r="O2593" t="s">
        <v>42</v>
      </c>
      <c r="P2593">
        <v>90049</v>
      </c>
      <c r="Q2593" t="s">
        <v>43</v>
      </c>
      <c r="R2593" t="s">
        <v>1946</v>
      </c>
      <c r="S2593" t="s">
        <v>45</v>
      </c>
      <c r="T2593" t="s">
        <v>89</v>
      </c>
      <c r="U2593" t="s">
        <v>1947</v>
      </c>
      <c r="V2593" s="3">
        <v>19.440000000000001</v>
      </c>
      <c r="W2593">
        <v>3</v>
      </c>
      <c r="X2593" s="2">
        <v>0</v>
      </c>
      <c r="Y2593" s="13">
        <v>9.3312000000000008</v>
      </c>
      <c r="Z2593" s="2">
        <f>Y2593/V2593</f>
        <v>0.48000000000000004</v>
      </c>
    </row>
    <row r="2594" spans="1:26" x14ac:dyDescent="0.25">
      <c r="A2594">
        <v>5329</v>
      </c>
      <c r="B2594" t="s">
        <v>7864</v>
      </c>
      <c r="C2594" s="1">
        <v>42068</v>
      </c>
      <c r="D2594">
        <f>YEAR(C2594)</f>
        <v>2015</v>
      </c>
      <c r="E2594">
        <f>MONTH(C2594)</f>
        <v>3</v>
      </c>
      <c r="F2594" t="str">
        <f>TEXT(Table1[[#This Row],[Order Date]],"mmm")</f>
        <v>Mar</v>
      </c>
      <c r="G2594" t="str">
        <f>TEXT(Table1[[#This Row],[Order Date]],"ddd")</f>
        <v>Thu</v>
      </c>
      <c r="H2594" s="1">
        <v>42072</v>
      </c>
      <c r="I2594" t="s">
        <v>49</v>
      </c>
      <c r="J2594" t="s">
        <v>1357</v>
      </c>
      <c r="K2594" t="s">
        <v>1358</v>
      </c>
      <c r="L2594" t="s">
        <v>25</v>
      </c>
      <c r="M2594" t="s">
        <v>26</v>
      </c>
      <c r="N2594" t="s">
        <v>181</v>
      </c>
      <c r="O2594" t="s">
        <v>103</v>
      </c>
      <c r="P2594">
        <v>77036</v>
      </c>
      <c r="Q2594" t="s">
        <v>104</v>
      </c>
      <c r="R2594" t="s">
        <v>1615</v>
      </c>
      <c r="S2594" t="s">
        <v>70</v>
      </c>
      <c r="T2594" t="s">
        <v>71</v>
      </c>
      <c r="U2594" t="s">
        <v>1616</v>
      </c>
      <c r="V2594" s="3">
        <v>31.92</v>
      </c>
      <c r="W2594">
        <v>2</v>
      </c>
      <c r="X2594" s="2">
        <v>0.2</v>
      </c>
      <c r="Y2594" s="13">
        <v>2.3940000000000001</v>
      </c>
      <c r="Z2594" s="2">
        <f>Y2594/V2594</f>
        <v>7.4999999999999997E-2</v>
      </c>
    </row>
    <row r="2595" spans="1:26" x14ac:dyDescent="0.25">
      <c r="A2595">
        <v>5330</v>
      </c>
      <c r="B2595" t="s">
        <v>7865</v>
      </c>
      <c r="C2595" s="1">
        <v>42729</v>
      </c>
      <c r="D2595">
        <f>YEAR(C2595)</f>
        <v>2016</v>
      </c>
      <c r="E2595">
        <f>MONTH(C2595)</f>
        <v>12</v>
      </c>
      <c r="F2595" t="str">
        <f>TEXT(Table1[[#This Row],[Order Date]],"mmm")</f>
        <v>Dec</v>
      </c>
      <c r="G2595" t="str">
        <f>TEXT(Table1[[#This Row],[Order Date]],"ddd")</f>
        <v>Sun</v>
      </c>
      <c r="H2595" s="1">
        <v>42732</v>
      </c>
      <c r="I2595" t="s">
        <v>22</v>
      </c>
      <c r="J2595" t="s">
        <v>3080</v>
      </c>
      <c r="K2595" t="s">
        <v>3081</v>
      </c>
      <c r="L2595" t="s">
        <v>25</v>
      </c>
      <c r="M2595" t="s">
        <v>26</v>
      </c>
      <c r="N2595" t="s">
        <v>263</v>
      </c>
      <c r="O2595" t="s">
        <v>264</v>
      </c>
      <c r="P2595">
        <v>10035</v>
      </c>
      <c r="Q2595" t="s">
        <v>145</v>
      </c>
      <c r="R2595" t="s">
        <v>1185</v>
      </c>
      <c r="S2595" t="s">
        <v>45</v>
      </c>
      <c r="T2595" t="s">
        <v>74</v>
      </c>
      <c r="U2595" t="s">
        <v>1186</v>
      </c>
      <c r="V2595" s="3">
        <v>33.567999999999998</v>
      </c>
      <c r="W2595">
        <v>2</v>
      </c>
      <c r="X2595" s="2">
        <v>0.2</v>
      </c>
      <c r="Y2595" s="13">
        <v>11.748799999999999</v>
      </c>
      <c r="Z2595" s="2">
        <f>Y2595/V2595</f>
        <v>0.35</v>
      </c>
    </row>
    <row r="2596" spans="1:26" x14ac:dyDescent="0.25">
      <c r="A2596">
        <v>5331</v>
      </c>
      <c r="B2596" t="s">
        <v>7866</v>
      </c>
      <c r="C2596" s="1">
        <v>42617</v>
      </c>
      <c r="D2596">
        <f>YEAR(C2596)</f>
        <v>2016</v>
      </c>
      <c r="E2596">
        <f>MONTH(C2596)</f>
        <v>9</v>
      </c>
      <c r="F2596" t="str">
        <f>TEXT(Table1[[#This Row],[Order Date]],"mmm")</f>
        <v>Sep</v>
      </c>
      <c r="G2596" t="str">
        <f>TEXT(Table1[[#This Row],[Order Date]],"ddd")</f>
        <v>Sun</v>
      </c>
      <c r="H2596" s="1">
        <v>42621</v>
      </c>
      <c r="I2596" t="s">
        <v>49</v>
      </c>
      <c r="J2596" t="s">
        <v>5279</v>
      </c>
      <c r="K2596" t="s">
        <v>5280</v>
      </c>
      <c r="L2596" t="s">
        <v>25</v>
      </c>
      <c r="M2596" t="s">
        <v>26</v>
      </c>
      <c r="N2596" t="s">
        <v>263</v>
      </c>
      <c r="O2596" t="s">
        <v>264</v>
      </c>
      <c r="P2596">
        <v>10011</v>
      </c>
      <c r="Q2596" t="s">
        <v>145</v>
      </c>
      <c r="R2596" t="s">
        <v>5012</v>
      </c>
      <c r="S2596" t="s">
        <v>31</v>
      </c>
      <c r="T2596" t="s">
        <v>64</v>
      </c>
      <c r="U2596" t="s">
        <v>5013</v>
      </c>
      <c r="V2596" s="3">
        <v>63.94</v>
      </c>
      <c r="W2596">
        <v>1</v>
      </c>
      <c r="X2596" s="2">
        <v>0</v>
      </c>
      <c r="Y2596" s="13">
        <v>24.936599999999999</v>
      </c>
      <c r="Z2596" s="2">
        <f>Y2596/V2596</f>
        <v>0.39</v>
      </c>
    </row>
    <row r="2597" spans="1:26" x14ac:dyDescent="0.25">
      <c r="A2597">
        <v>5334</v>
      </c>
      <c r="B2597" t="s">
        <v>7867</v>
      </c>
      <c r="C2597" s="1">
        <v>41877</v>
      </c>
      <c r="D2597">
        <f>YEAR(C2597)</f>
        <v>2014</v>
      </c>
      <c r="E2597">
        <f>MONTH(C2597)</f>
        <v>8</v>
      </c>
      <c r="F2597" t="str">
        <f>TEXT(Table1[[#This Row],[Order Date]],"mmm")</f>
        <v>Aug</v>
      </c>
      <c r="G2597" t="str">
        <f>TEXT(Table1[[#This Row],[Order Date]],"ddd")</f>
        <v>Tue</v>
      </c>
      <c r="H2597" s="1">
        <v>41883</v>
      </c>
      <c r="I2597" t="s">
        <v>49</v>
      </c>
      <c r="J2597" t="s">
        <v>400</v>
      </c>
      <c r="K2597" t="s">
        <v>401</v>
      </c>
      <c r="L2597" t="s">
        <v>25</v>
      </c>
      <c r="M2597" t="s">
        <v>26</v>
      </c>
      <c r="N2597" t="s">
        <v>600</v>
      </c>
      <c r="O2597" t="s">
        <v>242</v>
      </c>
      <c r="P2597">
        <v>19711</v>
      </c>
      <c r="Q2597" t="s">
        <v>145</v>
      </c>
      <c r="R2597" t="s">
        <v>6628</v>
      </c>
      <c r="S2597" t="s">
        <v>31</v>
      </c>
      <c r="T2597" t="s">
        <v>64</v>
      </c>
      <c r="U2597" t="s">
        <v>6629</v>
      </c>
      <c r="V2597" s="3">
        <v>10.68</v>
      </c>
      <c r="W2597">
        <v>4</v>
      </c>
      <c r="X2597" s="2">
        <v>0</v>
      </c>
      <c r="Y2597" s="13">
        <v>4.0583999999999998</v>
      </c>
      <c r="Z2597" s="2">
        <f>Y2597/V2597</f>
        <v>0.38</v>
      </c>
    </row>
    <row r="2598" spans="1:26" x14ac:dyDescent="0.25">
      <c r="A2598">
        <v>5337</v>
      </c>
      <c r="B2598" t="s">
        <v>7868</v>
      </c>
      <c r="C2598" s="1">
        <v>42145</v>
      </c>
      <c r="D2598">
        <f>YEAR(C2598)</f>
        <v>2015</v>
      </c>
      <c r="E2598">
        <f>MONTH(C2598)</f>
        <v>5</v>
      </c>
      <c r="F2598" t="str">
        <f>TEXT(Table1[[#This Row],[Order Date]],"mmm")</f>
        <v>May</v>
      </c>
      <c r="G2598" t="str">
        <f>TEXT(Table1[[#This Row],[Order Date]],"ddd")</f>
        <v>Thu</v>
      </c>
      <c r="H2598" s="1">
        <v>42149</v>
      </c>
      <c r="I2598" t="s">
        <v>49</v>
      </c>
      <c r="J2598" t="s">
        <v>4550</v>
      </c>
      <c r="K2598" t="s">
        <v>4551</v>
      </c>
      <c r="L2598" t="s">
        <v>40</v>
      </c>
      <c r="M2598" t="s">
        <v>26</v>
      </c>
      <c r="N2598" t="s">
        <v>94</v>
      </c>
      <c r="O2598" t="s">
        <v>95</v>
      </c>
      <c r="P2598">
        <v>98105</v>
      </c>
      <c r="Q2598" t="s">
        <v>43</v>
      </c>
      <c r="R2598" t="s">
        <v>2572</v>
      </c>
      <c r="S2598" t="s">
        <v>45</v>
      </c>
      <c r="T2598" t="s">
        <v>74</v>
      </c>
      <c r="U2598" t="s">
        <v>2573</v>
      </c>
      <c r="V2598" s="3">
        <v>26.975999999999999</v>
      </c>
      <c r="W2598">
        <v>4</v>
      </c>
      <c r="X2598" s="2">
        <v>0.2</v>
      </c>
      <c r="Y2598" s="13">
        <v>8.7672000000000008</v>
      </c>
      <c r="Z2598" s="2">
        <f>Y2598/V2598</f>
        <v>0.32500000000000007</v>
      </c>
    </row>
    <row r="2599" spans="1:26" x14ac:dyDescent="0.25">
      <c r="A2599">
        <v>5338</v>
      </c>
      <c r="B2599" t="s">
        <v>7869</v>
      </c>
      <c r="C2599" s="1">
        <v>43024</v>
      </c>
      <c r="D2599">
        <f>YEAR(C2599)</f>
        <v>2017</v>
      </c>
      <c r="E2599">
        <f>MONTH(C2599)</f>
        <v>10</v>
      </c>
      <c r="F2599" t="str">
        <f>TEXT(Table1[[#This Row],[Order Date]],"mmm")</f>
        <v>Oct</v>
      </c>
      <c r="G2599" t="str">
        <f>TEXT(Table1[[#This Row],[Order Date]],"ddd")</f>
        <v>Mon</v>
      </c>
      <c r="H2599" s="1">
        <v>43029</v>
      </c>
      <c r="I2599" t="s">
        <v>49</v>
      </c>
      <c r="J2599" t="s">
        <v>2627</v>
      </c>
      <c r="K2599" t="s">
        <v>2628</v>
      </c>
      <c r="L2599" t="s">
        <v>40</v>
      </c>
      <c r="M2599" t="s">
        <v>26</v>
      </c>
      <c r="N2599" t="s">
        <v>616</v>
      </c>
      <c r="O2599" t="s">
        <v>303</v>
      </c>
      <c r="P2599">
        <v>85254</v>
      </c>
      <c r="Q2599" t="s">
        <v>43</v>
      </c>
      <c r="R2599" t="s">
        <v>5627</v>
      </c>
      <c r="S2599" t="s">
        <v>45</v>
      </c>
      <c r="T2599" t="s">
        <v>89</v>
      </c>
      <c r="U2599" t="s">
        <v>5628</v>
      </c>
      <c r="V2599" s="3">
        <v>307.77600000000001</v>
      </c>
      <c r="W2599">
        <v>7</v>
      </c>
      <c r="X2599" s="2">
        <v>0.2</v>
      </c>
      <c r="Y2599" s="13">
        <v>111.5688</v>
      </c>
      <c r="Z2599" s="2">
        <f>Y2599/V2599</f>
        <v>0.36249999999999999</v>
      </c>
    </row>
    <row r="2600" spans="1:26" x14ac:dyDescent="0.25">
      <c r="A2600">
        <v>5339</v>
      </c>
      <c r="B2600" t="s">
        <v>7870</v>
      </c>
      <c r="C2600" s="1">
        <v>42317</v>
      </c>
      <c r="D2600">
        <f>YEAR(C2600)</f>
        <v>2015</v>
      </c>
      <c r="E2600">
        <f>MONTH(C2600)</f>
        <v>11</v>
      </c>
      <c r="F2600" t="str">
        <f>TEXT(Table1[[#This Row],[Order Date]],"mmm")</f>
        <v>Nov</v>
      </c>
      <c r="G2600" t="str">
        <f>TEXT(Table1[[#This Row],[Order Date]],"ddd")</f>
        <v>Mon</v>
      </c>
      <c r="H2600" s="1">
        <v>42322</v>
      </c>
      <c r="I2600" t="s">
        <v>22</v>
      </c>
      <c r="J2600" t="s">
        <v>1929</v>
      </c>
      <c r="K2600" t="s">
        <v>1930</v>
      </c>
      <c r="L2600" t="s">
        <v>25</v>
      </c>
      <c r="M2600" t="s">
        <v>26</v>
      </c>
      <c r="N2600" t="s">
        <v>2306</v>
      </c>
      <c r="O2600" t="s">
        <v>264</v>
      </c>
      <c r="P2600">
        <v>11572</v>
      </c>
      <c r="Q2600" t="s">
        <v>145</v>
      </c>
      <c r="R2600" t="s">
        <v>4546</v>
      </c>
      <c r="S2600" t="s">
        <v>45</v>
      </c>
      <c r="T2600" t="s">
        <v>58</v>
      </c>
      <c r="U2600" t="s">
        <v>4547</v>
      </c>
      <c r="V2600" s="3">
        <v>244.55</v>
      </c>
      <c r="W2600">
        <v>5</v>
      </c>
      <c r="X2600" s="2">
        <v>0</v>
      </c>
      <c r="Y2600" s="13">
        <v>4.891</v>
      </c>
      <c r="Z2600" s="2">
        <f>Y2600/V2600</f>
        <v>0.02</v>
      </c>
    </row>
    <row r="2601" spans="1:26" x14ac:dyDescent="0.25">
      <c r="A2601">
        <v>5343</v>
      </c>
      <c r="B2601" t="s">
        <v>7871</v>
      </c>
      <c r="C2601" s="1">
        <v>41964</v>
      </c>
      <c r="D2601">
        <f>YEAR(C2601)</f>
        <v>2014</v>
      </c>
      <c r="E2601">
        <f>MONTH(C2601)</f>
        <v>11</v>
      </c>
      <c r="F2601" t="str">
        <f>TEXT(Table1[[#This Row],[Order Date]],"mmm")</f>
        <v>Nov</v>
      </c>
      <c r="G2601" t="str">
        <f>TEXT(Table1[[#This Row],[Order Date]],"ddd")</f>
        <v>Fri</v>
      </c>
      <c r="H2601" s="1">
        <v>41970</v>
      </c>
      <c r="I2601" t="s">
        <v>49</v>
      </c>
      <c r="J2601" t="s">
        <v>7872</v>
      </c>
      <c r="K2601" t="s">
        <v>7873</v>
      </c>
      <c r="L2601" t="s">
        <v>40</v>
      </c>
      <c r="M2601" t="s">
        <v>26</v>
      </c>
      <c r="N2601" t="s">
        <v>808</v>
      </c>
      <c r="O2601" t="s">
        <v>103</v>
      </c>
      <c r="P2601">
        <v>75220</v>
      </c>
      <c r="Q2601" t="s">
        <v>104</v>
      </c>
      <c r="R2601" t="s">
        <v>169</v>
      </c>
      <c r="S2601" t="s">
        <v>45</v>
      </c>
      <c r="T2601" t="s">
        <v>170</v>
      </c>
      <c r="U2601" t="s">
        <v>171</v>
      </c>
      <c r="V2601" s="3">
        <v>1.6319999999999999</v>
      </c>
      <c r="W2601">
        <v>1</v>
      </c>
      <c r="X2601" s="2">
        <v>0.2</v>
      </c>
      <c r="Y2601" s="13">
        <v>0.55079999999999996</v>
      </c>
      <c r="Z2601" s="2">
        <f>Y2601/V2601</f>
        <v>0.33750000000000002</v>
      </c>
    </row>
    <row r="2602" spans="1:26" x14ac:dyDescent="0.25">
      <c r="A2602">
        <v>5345</v>
      </c>
      <c r="B2602" t="s">
        <v>7874</v>
      </c>
      <c r="C2602" s="1">
        <v>42288</v>
      </c>
      <c r="D2602">
        <f>YEAR(C2602)</f>
        <v>2015</v>
      </c>
      <c r="E2602">
        <f>MONTH(C2602)</f>
        <v>10</v>
      </c>
      <c r="F2602" t="str">
        <f>TEXT(Table1[[#This Row],[Order Date]],"mmm")</f>
        <v>Oct</v>
      </c>
      <c r="G2602" t="str">
        <f>TEXT(Table1[[#This Row],[Order Date]],"ddd")</f>
        <v>Sun</v>
      </c>
      <c r="H2602" s="1">
        <v>42290</v>
      </c>
      <c r="I2602" t="s">
        <v>22</v>
      </c>
      <c r="J2602" t="s">
        <v>1115</v>
      </c>
      <c r="K2602" t="s">
        <v>1116</v>
      </c>
      <c r="L2602" t="s">
        <v>25</v>
      </c>
      <c r="M2602" t="s">
        <v>26</v>
      </c>
      <c r="N2602" t="s">
        <v>382</v>
      </c>
      <c r="O2602" t="s">
        <v>264</v>
      </c>
      <c r="P2602">
        <v>14609</v>
      </c>
      <c r="Q2602" t="s">
        <v>145</v>
      </c>
      <c r="R2602" t="s">
        <v>5475</v>
      </c>
      <c r="S2602" t="s">
        <v>70</v>
      </c>
      <c r="T2602" t="s">
        <v>158</v>
      </c>
      <c r="U2602" t="s">
        <v>6605</v>
      </c>
      <c r="V2602" s="3">
        <v>31.95</v>
      </c>
      <c r="W2602">
        <v>1</v>
      </c>
      <c r="X2602" s="2">
        <v>0</v>
      </c>
      <c r="Y2602" s="13">
        <v>2.2364999999999999</v>
      </c>
      <c r="Z2602" s="2">
        <f>Y2602/V2602</f>
        <v>6.9999999999999993E-2</v>
      </c>
    </row>
    <row r="2603" spans="1:26" x14ac:dyDescent="0.25">
      <c r="A2603">
        <v>5346</v>
      </c>
      <c r="B2603" t="s">
        <v>7875</v>
      </c>
      <c r="C2603" s="1">
        <v>42815</v>
      </c>
      <c r="D2603">
        <f>YEAR(C2603)</f>
        <v>2017</v>
      </c>
      <c r="E2603">
        <f>MONTH(C2603)</f>
        <v>3</v>
      </c>
      <c r="F2603" t="str">
        <f>TEXT(Table1[[#This Row],[Order Date]],"mmm")</f>
        <v>Mar</v>
      </c>
      <c r="G2603" t="str">
        <f>TEXT(Table1[[#This Row],[Order Date]],"ddd")</f>
        <v>Tue</v>
      </c>
      <c r="H2603" s="1">
        <v>42817</v>
      </c>
      <c r="I2603" t="s">
        <v>22</v>
      </c>
      <c r="J2603" t="s">
        <v>512</v>
      </c>
      <c r="K2603" t="s">
        <v>513</v>
      </c>
      <c r="L2603" t="s">
        <v>25</v>
      </c>
      <c r="M2603" t="s">
        <v>26</v>
      </c>
      <c r="N2603" t="s">
        <v>41</v>
      </c>
      <c r="O2603" t="s">
        <v>42</v>
      </c>
      <c r="P2603">
        <v>90045</v>
      </c>
      <c r="Q2603" t="s">
        <v>43</v>
      </c>
      <c r="R2603" t="s">
        <v>1007</v>
      </c>
      <c r="S2603" t="s">
        <v>45</v>
      </c>
      <c r="T2603" t="s">
        <v>58</v>
      </c>
      <c r="U2603" t="s">
        <v>1008</v>
      </c>
      <c r="V2603" s="3">
        <v>725.84</v>
      </c>
      <c r="W2603">
        <v>4</v>
      </c>
      <c r="X2603" s="2">
        <v>0</v>
      </c>
      <c r="Y2603" s="13">
        <v>210.49359999999999</v>
      </c>
      <c r="Z2603" s="2">
        <f>Y2603/V2603</f>
        <v>0.28999999999999998</v>
      </c>
    </row>
    <row r="2604" spans="1:26" x14ac:dyDescent="0.25">
      <c r="A2604">
        <v>5351</v>
      </c>
      <c r="B2604" t="s">
        <v>7877</v>
      </c>
      <c r="C2604" s="1">
        <v>43078</v>
      </c>
      <c r="D2604">
        <f>YEAR(C2604)</f>
        <v>2017</v>
      </c>
      <c r="E2604">
        <f>MONTH(C2604)</f>
        <v>12</v>
      </c>
      <c r="F2604" t="str">
        <f>TEXT(Table1[[#This Row],[Order Date]],"mmm")</f>
        <v>Dec</v>
      </c>
      <c r="G2604" t="str">
        <f>TEXT(Table1[[#This Row],[Order Date]],"ddd")</f>
        <v>Sat</v>
      </c>
      <c r="H2604" s="1">
        <v>43085</v>
      </c>
      <c r="I2604" t="s">
        <v>49</v>
      </c>
      <c r="J2604" t="s">
        <v>239</v>
      </c>
      <c r="K2604" t="s">
        <v>240</v>
      </c>
      <c r="L2604" t="s">
        <v>25</v>
      </c>
      <c r="M2604" t="s">
        <v>26</v>
      </c>
      <c r="N2604" t="s">
        <v>1585</v>
      </c>
      <c r="O2604" t="s">
        <v>208</v>
      </c>
      <c r="P2604">
        <v>60068</v>
      </c>
      <c r="Q2604" t="s">
        <v>104</v>
      </c>
      <c r="R2604" t="s">
        <v>2604</v>
      </c>
      <c r="S2604" t="s">
        <v>45</v>
      </c>
      <c r="T2604" t="s">
        <v>89</v>
      </c>
      <c r="U2604" t="s">
        <v>2605</v>
      </c>
      <c r="V2604" s="3">
        <v>143.85599999999999</v>
      </c>
      <c r="W2604">
        <v>9</v>
      </c>
      <c r="X2604" s="2">
        <v>0.2</v>
      </c>
      <c r="Y2604" s="13">
        <v>48.551400000000001</v>
      </c>
      <c r="Z2604" s="2">
        <f>Y2604/V2604</f>
        <v>0.33750000000000002</v>
      </c>
    </row>
    <row r="2605" spans="1:26" x14ac:dyDescent="0.25">
      <c r="A2605">
        <v>5352</v>
      </c>
      <c r="B2605" t="s">
        <v>7878</v>
      </c>
      <c r="C2605" s="1">
        <v>42619</v>
      </c>
      <c r="D2605">
        <f>YEAR(C2605)</f>
        <v>2016</v>
      </c>
      <c r="E2605">
        <f>MONTH(C2605)</f>
        <v>9</v>
      </c>
      <c r="F2605" t="str">
        <f>TEXT(Table1[[#This Row],[Order Date]],"mmm")</f>
        <v>Sep</v>
      </c>
      <c r="G2605" t="str">
        <f>TEXT(Table1[[#This Row],[Order Date]],"ddd")</f>
        <v>Tue</v>
      </c>
      <c r="H2605" s="1">
        <v>42625</v>
      </c>
      <c r="I2605" t="s">
        <v>49</v>
      </c>
      <c r="J2605" t="s">
        <v>2357</v>
      </c>
      <c r="K2605" t="s">
        <v>2358</v>
      </c>
      <c r="L2605" t="s">
        <v>40</v>
      </c>
      <c r="M2605" t="s">
        <v>26</v>
      </c>
      <c r="N2605" t="s">
        <v>808</v>
      </c>
      <c r="O2605" t="s">
        <v>103</v>
      </c>
      <c r="P2605">
        <v>75217</v>
      </c>
      <c r="Q2605" t="s">
        <v>104</v>
      </c>
      <c r="R2605" t="s">
        <v>5651</v>
      </c>
      <c r="S2605" t="s">
        <v>45</v>
      </c>
      <c r="T2605" t="s">
        <v>89</v>
      </c>
      <c r="U2605" t="s">
        <v>5652</v>
      </c>
      <c r="V2605" s="3">
        <v>41.92</v>
      </c>
      <c r="W2605">
        <v>4</v>
      </c>
      <c r="X2605" s="2">
        <v>0.2</v>
      </c>
      <c r="Y2605" s="13">
        <v>15.196</v>
      </c>
      <c r="Z2605" s="2">
        <f>Y2605/V2605</f>
        <v>0.36249999999999999</v>
      </c>
    </row>
    <row r="2606" spans="1:26" x14ac:dyDescent="0.25">
      <c r="A2606">
        <v>5354</v>
      </c>
      <c r="B2606" t="s">
        <v>7879</v>
      </c>
      <c r="C2606" s="1">
        <v>42616</v>
      </c>
      <c r="D2606">
        <f>YEAR(C2606)</f>
        <v>2016</v>
      </c>
      <c r="E2606">
        <f>MONTH(C2606)</f>
        <v>9</v>
      </c>
      <c r="F2606" t="str">
        <f>TEXT(Table1[[#This Row],[Order Date]],"mmm")</f>
        <v>Sep</v>
      </c>
      <c r="G2606" t="str">
        <f>TEXT(Table1[[#This Row],[Order Date]],"ddd")</f>
        <v>Sat</v>
      </c>
      <c r="H2606" s="1">
        <v>42619</v>
      </c>
      <c r="I2606" t="s">
        <v>185</v>
      </c>
      <c r="J2606" t="s">
        <v>3128</v>
      </c>
      <c r="K2606" t="s">
        <v>3129</v>
      </c>
      <c r="L2606" t="s">
        <v>40</v>
      </c>
      <c r="M2606" t="s">
        <v>26</v>
      </c>
      <c r="N2606" t="s">
        <v>728</v>
      </c>
      <c r="O2606" t="s">
        <v>729</v>
      </c>
      <c r="P2606">
        <v>71203</v>
      </c>
      <c r="Q2606" t="s">
        <v>29</v>
      </c>
      <c r="R2606" t="s">
        <v>2435</v>
      </c>
      <c r="S2606" t="s">
        <v>45</v>
      </c>
      <c r="T2606" t="s">
        <v>74</v>
      </c>
      <c r="U2606" t="s">
        <v>2436</v>
      </c>
      <c r="V2606" s="3">
        <v>87.28</v>
      </c>
      <c r="W2606">
        <v>8</v>
      </c>
      <c r="X2606" s="2">
        <v>0</v>
      </c>
      <c r="Y2606" s="13">
        <v>41.021599999999999</v>
      </c>
      <c r="Z2606" s="2">
        <f>Y2606/V2606</f>
        <v>0.47</v>
      </c>
    </row>
    <row r="2607" spans="1:26" x14ac:dyDescent="0.25">
      <c r="A2607">
        <v>5355</v>
      </c>
      <c r="B2607" t="s">
        <v>7880</v>
      </c>
      <c r="C2607" s="1">
        <v>41772</v>
      </c>
      <c r="D2607">
        <f>YEAR(C2607)</f>
        <v>2014</v>
      </c>
      <c r="E2607">
        <f>MONTH(C2607)</f>
        <v>5</v>
      </c>
      <c r="F2607" t="str">
        <f>TEXT(Table1[[#This Row],[Order Date]],"mmm")</f>
        <v>May</v>
      </c>
      <c r="G2607" t="str">
        <f>TEXT(Table1[[#This Row],[Order Date]],"ddd")</f>
        <v>Tue</v>
      </c>
      <c r="H2607" s="1">
        <v>41778</v>
      </c>
      <c r="I2607" t="s">
        <v>49</v>
      </c>
      <c r="J2607" t="s">
        <v>6232</v>
      </c>
      <c r="K2607" t="s">
        <v>6233</v>
      </c>
      <c r="L2607" t="s">
        <v>40</v>
      </c>
      <c r="M2607" t="s">
        <v>26</v>
      </c>
      <c r="N2607" t="s">
        <v>41</v>
      </c>
      <c r="O2607" t="s">
        <v>42</v>
      </c>
      <c r="P2607">
        <v>90004</v>
      </c>
      <c r="Q2607" t="s">
        <v>43</v>
      </c>
      <c r="R2607" t="s">
        <v>5354</v>
      </c>
      <c r="S2607" t="s">
        <v>31</v>
      </c>
      <c r="T2607" t="s">
        <v>35</v>
      </c>
      <c r="U2607" t="s">
        <v>5355</v>
      </c>
      <c r="V2607" s="3">
        <v>279.45600000000002</v>
      </c>
      <c r="W2607">
        <v>6</v>
      </c>
      <c r="X2607" s="2">
        <v>0.2</v>
      </c>
      <c r="Y2607" s="13">
        <v>20.959199999999999</v>
      </c>
      <c r="Z2607" s="2">
        <f>Y2607/V2607</f>
        <v>7.4999999999999997E-2</v>
      </c>
    </row>
    <row r="2608" spans="1:26" x14ac:dyDescent="0.25">
      <c r="A2608">
        <v>5357</v>
      </c>
      <c r="B2608" t="s">
        <v>7883</v>
      </c>
      <c r="C2608" s="1">
        <v>42642</v>
      </c>
      <c r="D2608">
        <f>YEAR(C2608)</f>
        <v>2016</v>
      </c>
      <c r="E2608">
        <f>MONTH(C2608)</f>
        <v>9</v>
      </c>
      <c r="F2608" t="str">
        <f>TEXT(Table1[[#This Row],[Order Date]],"mmm")</f>
        <v>Sep</v>
      </c>
      <c r="G2608" t="str">
        <f>TEXT(Table1[[#This Row],[Order Date]],"ddd")</f>
        <v>Thu</v>
      </c>
      <c r="H2608" s="1">
        <v>42646</v>
      </c>
      <c r="I2608" t="s">
        <v>49</v>
      </c>
      <c r="J2608" t="s">
        <v>3928</v>
      </c>
      <c r="K2608" t="s">
        <v>3929</v>
      </c>
      <c r="L2608" t="s">
        <v>25</v>
      </c>
      <c r="M2608" t="s">
        <v>26</v>
      </c>
      <c r="N2608" t="s">
        <v>126</v>
      </c>
      <c r="O2608" t="s">
        <v>42</v>
      </c>
      <c r="P2608">
        <v>94109</v>
      </c>
      <c r="Q2608" t="s">
        <v>43</v>
      </c>
      <c r="R2608" t="s">
        <v>5085</v>
      </c>
      <c r="S2608" t="s">
        <v>45</v>
      </c>
      <c r="T2608" t="s">
        <v>74</v>
      </c>
      <c r="U2608" t="s">
        <v>5086</v>
      </c>
      <c r="V2608" s="3">
        <v>27.24</v>
      </c>
      <c r="W2608">
        <v>5</v>
      </c>
      <c r="X2608" s="2">
        <v>0.2</v>
      </c>
      <c r="Y2608" s="13">
        <v>9.5340000000000007</v>
      </c>
      <c r="Z2608" s="2">
        <f>Y2608/V2608</f>
        <v>0.35000000000000003</v>
      </c>
    </row>
    <row r="2609" spans="1:26" x14ac:dyDescent="0.25">
      <c r="A2609">
        <v>5358</v>
      </c>
      <c r="B2609" t="s">
        <v>7884</v>
      </c>
      <c r="C2609" s="1">
        <v>41856</v>
      </c>
      <c r="D2609">
        <f>YEAR(C2609)</f>
        <v>2014</v>
      </c>
      <c r="E2609">
        <f>MONTH(C2609)</f>
        <v>8</v>
      </c>
      <c r="F2609" t="str">
        <f>TEXT(Table1[[#This Row],[Order Date]],"mmm")</f>
        <v>Aug</v>
      </c>
      <c r="G2609" t="str">
        <f>TEXT(Table1[[#This Row],[Order Date]],"ddd")</f>
        <v>Tue</v>
      </c>
      <c r="H2609" s="1">
        <v>41862</v>
      </c>
      <c r="I2609" t="s">
        <v>49</v>
      </c>
      <c r="J2609" t="s">
        <v>1667</v>
      </c>
      <c r="K2609" t="s">
        <v>1668</v>
      </c>
      <c r="L2609" t="s">
        <v>25</v>
      </c>
      <c r="M2609" t="s">
        <v>26</v>
      </c>
      <c r="N2609" t="s">
        <v>126</v>
      </c>
      <c r="O2609" t="s">
        <v>42</v>
      </c>
      <c r="P2609">
        <v>94122</v>
      </c>
      <c r="Q2609" t="s">
        <v>43</v>
      </c>
      <c r="R2609" t="s">
        <v>3677</v>
      </c>
      <c r="S2609" t="s">
        <v>70</v>
      </c>
      <c r="T2609" t="s">
        <v>158</v>
      </c>
      <c r="U2609" t="s">
        <v>3678</v>
      </c>
      <c r="V2609" s="3">
        <v>16.36</v>
      </c>
      <c r="W2609">
        <v>1</v>
      </c>
      <c r="X2609" s="2">
        <v>0</v>
      </c>
      <c r="Y2609" s="13">
        <v>1.6359999999999999</v>
      </c>
      <c r="Z2609" s="2">
        <f>Y2609/V2609</f>
        <v>9.9999999999999992E-2</v>
      </c>
    </row>
    <row r="2610" spans="1:26" x14ac:dyDescent="0.25">
      <c r="A2610">
        <v>5361</v>
      </c>
      <c r="B2610" t="s">
        <v>7885</v>
      </c>
      <c r="C2610" s="1">
        <v>42839</v>
      </c>
      <c r="D2610">
        <f>YEAR(C2610)</f>
        <v>2017</v>
      </c>
      <c r="E2610">
        <f>MONTH(C2610)</f>
        <v>4</v>
      </c>
      <c r="F2610" t="str">
        <f>TEXT(Table1[[#This Row],[Order Date]],"mmm")</f>
        <v>Apr</v>
      </c>
      <c r="G2610" t="str">
        <f>TEXT(Table1[[#This Row],[Order Date]],"ddd")</f>
        <v>Fri</v>
      </c>
      <c r="H2610" s="1">
        <v>42843</v>
      </c>
      <c r="I2610" t="s">
        <v>49</v>
      </c>
      <c r="J2610" t="s">
        <v>549</v>
      </c>
      <c r="K2610" t="s">
        <v>550</v>
      </c>
      <c r="L2610" t="s">
        <v>40</v>
      </c>
      <c r="M2610" t="s">
        <v>26</v>
      </c>
      <c r="N2610" t="s">
        <v>1679</v>
      </c>
      <c r="O2610" t="s">
        <v>87</v>
      </c>
      <c r="P2610">
        <v>28314</v>
      </c>
      <c r="Q2610" t="s">
        <v>29</v>
      </c>
      <c r="R2610" t="s">
        <v>3520</v>
      </c>
      <c r="S2610" t="s">
        <v>31</v>
      </c>
      <c r="T2610" t="s">
        <v>32</v>
      </c>
      <c r="U2610" t="s">
        <v>3521</v>
      </c>
      <c r="V2610" s="3">
        <v>198.27199999999999</v>
      </c>
      <c r="W2610">
        <v>8</v>
      </c>
      <c r="X2610" s="2">
        <v>0.2</v>
      </c>
      <c r="Y2610" s="13">
        <v>-32.219200000000001</v>
      </c>
      <c r="Z2610" s="2">
        <f>Y2610/V2610</f>
        <v>-0.16250000000000001</v>
      </c>
    </row>
    <row r="2611" spans="1:26" x14ac:dyDescent="0.25">
      <c r="A2611">
        <v>5362</v>
      </c>
      <c r="B2611" t="s">
        <v>7886</v>
      </c>
      <c r="C2611" s="1">
        <v>42895</v>
      </c>
      <c r="D2611">
        <f>YEAR(C2611)</f>
        <v>2017</v>
      </c>
      <c r="E2611">
        <f>MONTH(C2611)</f>
        <v>6</v>
      </c>
      <c r="F2611" t="str">
        <f>TEXT(Table1[[#This Row],[Order Date]],"mmm")</f>
        <v>Jun</v>
      </c>
      <c r="G2611" t="str">
        <f>TEXT(Table1[[#This Row],[Order Date]],"ddd")</f>
        <v>Fri</v>
      </c>
      <c r="H2611" s="1">
        <v>42896</v>
      </c>
      <c r="I2611" t="s">
        <v>185</v>
      </c>
      <c r="J2611" t="s">
        <v>4535</v>
      </c>
      <c r="K2611" t="s">
        <v>4536</v>
      </c>
      <c r="L2611" t="s">
        <v>40</v>
      </c>
      <c r="M2611" t="s">
        <v>26</v>
      </c>
      <c r="N2611" t="s">
        <v>808</v>
      </c>
      <c r="O2611" t="s">
        <v>103</v>
      </c>
      <c r="P2611">
        <v>75217</v>
      </c>
      <c r="Q2611" t="s">
        <v>104</v>
      </c>
      <c r="R2611" t="s">
        <v>2818</v>
      </c>
      <c r="S2611" t="s">
        <v>45</v>
      </c>
      <c r="T2611" t="s">
        <v>58</v>
      </c>
      <c r="U2611" t="s">
        <v>2819</v>
      </c>
      <c r="V2611" s="3">
        <v>720.76</v>
      </c>
      <c r="W2611">
        <v>5</v>
      </c>
      <c r="X2611" s="2">
        <v>0.2</v>
      </c>
      <c r="Y2611" s="13">
        <v>54.057000000000002</v>
      </c>
      <c r="Z2611" s="2">
        <f>Y2611/V2611</f>
        <v>7.4999999999999997E-2</v>
      </c>
    </row>
    <row r="2612" spans="1:26" x14ac:dyDescent="0.25">
      <c r="A2612">
        <v>5363</v>
      </c>
      <c r="B2612" t="s">
        <v>7887</v>
      </c>
      <c r="C2612" s="1">
        <v>42733</v>
      </c>
      <c r="D2612">
        <f>YEAR(C2612)</f>
        <v>2016</v>
      </c>
      <c r="E2612">
        <f>MONTH(C2612)</f>
        <v>12</v>
      </c>
      <c r="F2612" t="str">
        <f>TEXT(Table1[[#This Row],[Order Date]],"mmm")</f>
        <v>Dec</v>
      </c>
      <c r="G2612" t="str">
        <f>TEXT(Table1[[#This Row],[Order Date]],"ddd")</f>
        <v>Thu</v>
      </c>
      <c r="H2612" s="1">
        <v>42737</v>
      </c>
      <c r="I2612" t="s">
        <v>49</v>
      </c>
      <c r="J2612" t="s">
        <v>2467</v>
      </c>
      <c r="K2612" t="s">
        <v>2468</v>
      </c>
      <c r="L2612" t="s">
        <v>25</v>
      </c>
      <c r="M2612" t="s">
        <v>26</v>
      </c>
      <c r="N2612" t="s">
        <v>7020</v>
      </c>
      <c r="O2612" t="s">
        <v>4417</v>
      </c>
      <c r="P2612">
        <v>67212</v>
      </c>
      <c r="Q2612" t="s">
        <v>104</v>
      </c>
      <c r="R2612" t="s">
        <v>6377</v>
      </c>
      <c r="S2612" t="s">
        <v>31</v>
      </c>
      <c r="T2612" t="s">
        <v>64</v>
      </c>
      <c r="U2612" t="s">
        <v>6378</v>
      </c>
      <c r="V2612" s="3">
        <v>70.56</v>
      </c>
      <c r="W2612">
        <v>6</v>
      </c>
      <c r="X2612" s="2">
        <v>0</v>
      </c>
      <c r="Y2612" s="13">
        <v>23.990400000000001</v>
      </c>
      <c r="Z2612" s="2">
        <f>Y2612/V2612</f>
        <v>0.34</v>
      </c>
    </row>
    <row r="2613" spans="1:26" x14ac:dyDescent="0.25">
      <c r="A2613">
        <v>5365</v>
      </c>
      <c r="B2613" t="s">
        <v>7888</v>
      </c>
      <c r="C2613" s="1">
        <v>41657</v>
      </c>
      <c r="D2613">
        <f>YEAR(C2613)</f>
        <v>2014</v>
      </c>
      <c r="E2613">
        <f>MONTH(C2613)</f>
        <v>1</v>
      </c>
      <c r="F2613" t="str">
        <f>TEXT(Table1[[#This Row],[Order Date]],"mmm")</f>
        <v>Jan</v>
      </c>
      <c r="G2613" t="str">
        <f>TEXT(Table1[[#This Row],[Order Date]],"ddd")</f>
        <v>Sat</v>
      </c>
      <c r="H2613" s="1">
        <v>41660</v>
      </c>
      <c r="I2613" t="s">
        <v>22</v>
      </c>
      <c r="J2613" t="s">
        <v>6264</v>
      </c>
      <c r="K2613" t="s">
        <v>6265</v>
      </c>
      <c r="L2613" t="s">
        <v>40</v>
      </c>
      <c r="M2613" t="s">
        <v>26</v>
      </c>
      <c r="N2613" t="s">
        <v>311</v>
      </c>
      <c r="O2613" t="s">
        <v>413</v>
      </c>
      <c r="P2613">
        <v>97477</v>
      </c>
      <c r="Q2613" t="s">
        <v>43</v>
      </c>
      <c r="R2613" t="s">
        <v>5000</v>
      </c>
      <c r="S2613" t="s">
        <v>45</v>
      </c>
      <c r="T2613" t="s">
        <v>77</v>
      </c>
      <c r="U2613" t="s">
        <v>5001</v>
      </c>
      <c r="V2613" s="3">
        <v>64.864000000000004</v>
      </c>
      <c r="W2613">
        <v>4</v>
      </c>
      <c r="X2613" s="2">
        <v>0.2</v>
      </c>
      <c r="Y2613" s="13">
        <v>6.4863999999999997</v>
      </c>
      <c r="Z2613" s="2">
        <f>Y2613/V2613</f>
        <v>9.9999999999999992E-2</v>
      </c>
    </row>
    <row r="2614" spans="1:26" x14ac:dyDescent="0.25">
      <c r="A2614">
        <v>5366</v>
      </c>
      <c r="B2614" t="s">
        <v>7889</v>
      </c>
      <c r="C2614" s="1">
        <v>42694</v>
      </c>
      <c r="D2614">
        <f>YEAR(C2614)</f>
        <v>2016</v>
      </c>
      <c r="E2614">
        <f>MONTH(C2614)</f>
        <v>11</v>
      </c>
      <c r="F2614" t="str">
        <f>TEXT(Table1[[#This Row],[Order Date]],"mmm")</f>
        <v>Nov</v>
      </c>
      <c r="G2614" t="str">
        <f>TEXT(Table1[[#This Row],[Order Date]],"ddd")</f>
        <v>Sun</v>
      </c>
      <c r="H2614" s="1">
        <v>42698</v>
      </c>
      <c r="I2614" t="s">
        <v>49</v>
      </c>
      <c r="J2614" t="s">
        <v>4633</v>
      </c>
      <c r="K2614" t="s">
        <v>4634</v>
      </c>
      <c r="L2614" t="s">
        <v>25</v>
      </c>
      <c r="M2614" t="s">
        <v>26</v>
      </c>
      <c r="N2614" t="s">
        <v>181</v>
      </c>
      <c r="O2614" t="s">
        <v>103</v>
      </c>
      <c r="P2614">
        <v>77041</v>
      </c>
      <c r="Q2614" t="s">
        <v>104</v>
      </c>
      <c r="R2614" t="s">
        <v>3302</v>
      </c>
      <c r="S2614" t="s">
        <v>70</v>
      </c>
      <c r="T2614" t="s">
        <v>71</v>
      </c>
      <c r="U2614" t="s">
        <v>3303</v>
      </c>
      <c r="V2614" s="3">
        <v>151.19200000000001</v>
      </c>
      <c r="W2614">
        <v>1</v>
      </c>
      <c r="X2614" s="2">
        <v>0.2</v>
      </c>
      <c r="Y2614" s="13">
        <v>13.2293</v>
      </c>
      <c r="Z2614" s="2">
        <f>Y2614/V2614</f>
        <v>8.7499999999999994E-2</v>
      </c>
    </row>
    <row r="2615" spans="1:26" x14ac:dyDescent="0.25">
      <c r="A2615">
        <v>5367</v>
      </c>
      <c r="B2615" t="s">
        <v>7890</v>
      </c>
      <c r="C2615" s="1">
        <v>42896</v>
      </c>
      <c r="D2615">
        <f>YEAR(C2615)</f>
        <v>2017</v>
      </c>
      <c r="E2615">
        <f>MONTH(C2615)</f>
        <v>6</v>
      </c>
      <c r="F2615" t="str">
        <f>TEXT(Table1[[#This Row],[Order Date]],"mmm")</f>
        <v>Jun</v>
      </c>
      <c r="G2615" t="str">
        <f>TEXT(Table1[[#This Row],[Order Date]],"ddd")</f>
        <v>Sat</v>
      </c>
      <c r="H2615" s="1">
        <v>42901</v>
      </c>
      <c r="I2615" t="s">
        <v>49</v>
      </c>
      <c r="J2615" t="s">
        <v>1841</v>
      </c>
      <c r="K2615" t="s">
        <v>1842</v>
      </c>
      <c r="L2615" t="s">
        <v>25</v>
      </c>
      <c r="M2615" t="s">
        <v>26</v>
      </c>
      <c r="N2615" t="s">
        <v>94</v>
      </c>
      <c r="O2615" t="s">
        <v>95</v>
      </c>
      <c r="P2615">
        <v>98103</v>
      </c>
      <c r="Q2615" t="s">
        <v>43</v>
      </c>
      <c r="R2615" t="s">
        <v>2624</v>
      </c>
      <c r="S2615" t="s">
        <v>70</v>
      </c>
      <c r="T2615" t="s">
        <v>71</v>
      </c>
      <c r="U2615" t="s">
        <v>2625</v>
      </c>
      <c r="V2615" s="3">
        <v>88.775999999999996</v>
      </c>
      <c r="W2615">
        <v>3</v>
      </c>
      <c r="X2615" s="2">
        <v>0.2</v>
      </c>
      <c r="Y2615" s="13">
        <v>7.7679</v>
      </c>
      <c r="Z2615" s="2">
        <f>Y2615/V2615</f>
        <v>8.7500000000000008E-2</v>
      </c>
    </row>
    <row r="2616" spans="1:26" x14ac:dyDescent="0.25">
      <c r="A2616">
        <v>5370</v>
      </c>
      <c r="B2616" t="s">
        <v>7891</v>
      </c>
      <c r="C2616" s="1">
        <v>42988</v>
      </c>
      <c r="D2616">
        <f>YEAR(C2616)</f>
        <v>2017</v>
      </c>
      <c r="E2616">
        <f>MONTH(C2616)</f>
        <v>9</v>
      </c>
      <c r="F2616" t="str">
        <f>TEXT(Table1[[#This Row],[Order Date]],"mmm")</f>
        <v>Sep</v>
      </c>
      <c r="G2616" t="str">
        <f>TEXT(Table1[[#This Row],[Order Date]],"ddd")</f>
        <v>Sun</v>
      </c>
      <c r="H2616" s="1">
        <v>42991</v>
      </c>
      <c r="I2616" t="s">
        <v>185</v>
      </c>
      <c r="J2616" t="s">
        <v>1486</v>
      </c>
      <c r="K2616" t="s">
        <v>1487</v>
      </c>
      <c r="L2616" t="s">
        <v>40</v>
      </c>
      <c r="M2616" t="s">
        <v>26</v>
      </c>
      <c r="N2616" t="s">
        <v>794</v>
      </c>
      <c r="O2616" t="s">
        <v>491</v>
      </c>
      <c r="P2616">
        <v>44312</v>
      </c>
      <c r="Q2616" t="s">
        <v>145</v>
      </c>
      <c r="R2616" t="s">
        <v>7892</v>
      </c>
      <c r="S2616" t="s">
        <v>45</v>
      </c>
      <c r="T2616" t="s">
        <v>89</v>
      </c>
      <c r="U2616" t="s">
        <v>7893</v>
      </c>
      <c r="V2616" s="3">
        <v>85.055999999999997</v>
      </c>
      <c r="W2616">
        <v>3</v>
      </c>
      <c r="X2616" s="2">
        <v>0.2</v>
      </c>
      <c r="Y2616" s="13">
        <v>28.706399999999999</v>
      </c>
      <c r="Z2616" s="2">
        <f>Y2616/V2616</f>
        <v>0.33749999999999997</v>
      </c>
    </row>
    <row r="2617" spans="1:26" x14ac:dyDescent="0.25">
      <c r="A2617">
        <v>5371</v>
      </c>
      <c r="B2617" t="s">
        <v>7894</v>
      </c>
      <c r="C2617" s="1">
        <v>42833</v>
      </c>
      <c r="D2617">
        <f>YEAR(C2617)</f>
        <v>2017</v>
      </c>
      <c r="E2617">
        <f>MONTH(C2617)</f>
        <v>4</v>
      </c>
      <c r="F2617" t="str">
        <f>TEXT(Table1[[#This Row],[Order Date]],"mmm")</f>
        <v>Apr</v>
      </c>
      <c r="G2617" t="str">
        <f>TEXT(Table1[[#This Row],[Order Date]],"ddd")</f>
        <v>Sat</v>
      </c>
      <c r="H2617" s="1">
        <v>42837</v>
      </c>
      <c r="I2617" t="s">
        <v>49</v>
      </c>
      <c r="J2617" t="s">
        <v>3825</v>
      </c>
      <c r="K2617" t="s">
        <v>3826</v>
      </c>
      <c r="L2617" t="s">
        <v>40</v>
      </c>
      <c r="M2617" t="s">
        <v>26</v>
      </c>
      <c r="N2617" t="s">
        <v>7562</v>
      </c>
      <c r="O2617" t="s">
        <v>235</v>
      </c>
      <c r="P2617">
        <v>48237</v>
      </c>
      <c r="Q2617" t="s">
        <v>104</v>
      </c>
      <c r="R2617" t="s">
        <v>5501</v>
      </c>
      <c r="S2617" t="s">
        <v>31</v>
      </c>
      <c r="T2617" t="s">
        <v>64</v>
      </c>
      <c r="U2617" t="s">
        <v>5502</v>
      </c>
      <c r="V2617" s="3">
        <v>273.95999999999998</v>
      </c>
      <c r="W2617">
        <v>2</v>
      </c>
      <c r="X2617" s="2">
        <v>0</v>
      </c>
      <c r="Y2617" s="13">
        <v>71.229600000000005</v>
      </c>
      <c r="Z2617" s="2">
        <f>Y2617/V2617</f>
        <v>0.26000000000000006</v>
      </c>
    </row>
    <row r="2618" spans="1:26" x14ac:dyDescent="0.25">
      <c r="A2618">
        <v>5373</v>
      </c>
      <c r="B2618" t="s">
        <v>7895</v>
      </c>
      <c r="C2618" s="1">
        <v>42301</v>
      </c>
      <c r="D2618">
        <f>YEAR(C2618)</f>
        <v>2015</v>
      </c>
      <c r="E2618">
        <f>MONTH(C2618)</f>
        <v>10</v>
      </c>
      <c r="F2618" t="str">
        <f>TEXT(Table1[[#This Row],[Order Date]],"mmm")</f>
        <v>Oct</v>
      </c>
      <c r="G2618" t="str">
        <f>TEXT(Table1[[#This Row],[Order Date]],"ddd")</f>
        <v>Sat</v>
      </c>
      <c r="H2618" s="1">
        <v>42307</v>
      </c>
      <c r="I2618" t="s">
        <v>49</v>
      </c>
      <c r="J2618" t="s">
        <v>1023</v>
      </c>
      <c r="K2618" t="s">
        <v>1024</v>
      </c>
      <c r="L2618" t="s">
        <v>40</v>
      </c>
      <c r="M2618" t="s">
        <v>26</v>
      </c>
      <c r="N2618" t="s">
        <v>181</v>
      </c>
      <c r="O2618" t="s">
        <v>103</v>
      </c>
      <c r="P2618">
        <v>77041</v>
      </c>
      <c r="Q2618" t="s">
        <v>104</v>
      </c>
      <c r="R2618" t="s">
        <v>403</v>
      </c>
      <c r="S2618" t="s">
        <v>45</v>
      </c>
      <c r="T2618" t="s">
        <v>89</v>
      </c>
      <c r="U2618" t="s">
        <v>404</v>
      </c>
      <c r="V2618" s="3">
        <v>15.552</v>
      </c>
      <c r="W2618">
        <v>3</v>
      </c>
      <c r="X2618" s="2">
        <v>0.2</v>
      </c>
      <c r="Y2618" s="13">
        <v>5.4432</v>
      </c>
      <c r="Z2618" s="2">
        <f>Y2618/V2618</f>
        <v>0.35000000000000003</v>
      </c>
    </row>
    <row r="2619" spans="1:26" x14ac:dyDescent="0.25">
      <c r="A2619">
        <v>5376</v>
      </c>
      <c r="B2619" t="s">
        <v>7896</v>
      </c>
      <c r="C2619" s="1">
        <v>42882</v>
      </c>
      <c r="D2619">
        <f>YEAR(C2619)</f>
        <v>2017</v>
      </c>
      <c r="E2619">
        <f>MONTH(C2619)</f>
        <v>5</v>
      </c>
      <c r="F2619" t="str">
        <f>TEXT(Table1[[#This Row],[Order Date]],"mmm")</f>
        <v>May</v>
      </c>
      <c r="G2619" t="str">
        <f>TEXT(Table1[[#This Row],[Order Date]],"ddd")</f>
        <v>Sat</v>
      </c>
      <c r="H2619" s="1">
        <v>42886</v>
      </c>
      <c r="I2619" t="s">
        <v>49</v>
      </c>
      <c r="J2619" t="s">
        <v>4401</v>
      </c>
      <c r="K2619" t="s">
        <v>4402</v>
      </c>
      <c r="L2619" t="s">
        <v>40</v>
      </c>
      <c r="M2619" t="s">
        <v>26</v>
      </c>
      <c r="N2619" t="s">
        <v>94</v>
      </c>
      <c r="O2619" t="s">
        <v>95</v>
      </c>
      <c r="P2619">
        <v>98103</v>
      </c>
      <c r="Q2619" t="s">
        <v>43</v>
      </c>
      <c r="R2619" t="s">
        <v>3677</v>
      </c>
      <c r="S2619" t="s">
        <v>70</v>
      </c>
      <c r="T2619" t="s">
        <v>158</v>
      </c>
      <c r="U2619" t="s">
        <v>3678</v>
      </c>
      <c r="V2619" s="3">
        <v>98.16</v>
      </c>
      <c r="W2619">
        <v>6</v>
      </c>
      <c r="X2619" s="2">
        <v>0</v>
      </c>
      <c r="Y2619" s="13">
        <v>9.8160000000000007</v>
      </c>
      <c r="Z2619" s="2">
        <f>Y2619/V2619</f>
        <v>0.1</v>
      </c>
    </row>
    <row r="2620" spans="1:26" x14ac:dyDescent="0.25">
      <c r="A2620">
        <v>5378</v>
      </c>
      <c r="B2620" t="s">
        <v>7897</v>
      </c>
      <c r="C2620" s="1">
        <v>41978</v>
      </c>
      <c r="D2620">
        <f>YEAR(C2620)</f>
        <v>2014</v>
      </c>
      <c r="E2620">
        <f>MONTH(C2620)</f>
        <v>12</v>
      </c>
      <c r="F2620" t="str">
        <f>TEXT(Table1[[#This Row],[Order Date]],"mmm")</f>
        <v>Dec</v>
      </c>
      <c r="G2620" t="str">
        <f>TEXT(Table1[[#This Row],[Order Date]],"ddd")</f>
        <v>Fri</v>
      </c>
      <c r="H2620" s="1">
        <v>41980</v>
      </c>
      <c r="I2620" t="s">
        <v>185</v>
      </c>
      <c r="J2620" t="s">
        <v>1988</v>
      </c>
      <c r="K2620" t="s">
        <v>1989</v>
      </c>
      <c r="L2620" t="s">
        <v>40</v>
      </c>
      <c r="M2620" t="s">
        <v>26</v>
      </c>
      <c r="N2620" t="s">
        <v>143</v>
      </c>
      <c r="O2620" t="s">
        <v>144</v>
      </c>
      <c r="P2620">
        <v>19134</v>
      </c>
      <c r="Q2620" t="s">
        <v>145</v>
      </c>
      <c r="R2620" t="s">
        <v>2431</v>
      </c>
      <c r="S2620" t="s">
        <v>45</v>
      </c>
      <c r="T2620" t="s">
        <v>170</v>
      </c>
      <c r="U2620" t="s">
        <v>2432</v>
      </c>
      <c r="V2620" s="3">
        <v>348.488</v>
      </c>
      <c r="W2620">
        <v>7</v>
      </c>
      <c r="X2620" s="2">
        <v>0.2</v>
      </c>
      <c r="Y2620" s="13">
        <v>117.6147</v>
      </c>
      <c r="Z2620" s="2">
        <f>Y2620/V2620</f>
        <v>0.33750000000000002</v>
      </c>
    </row>
    <row r="2621" spans="1:26" x14ac:dyDescent="0.25">
      <c r="A2621">
        <v>5380</v>
      </c>
      <c r="B2621" t="s">
        <v>7898</v>
      </c>
      <c r="C2621" s="1">
        <v>42596</v>
      </c>
      <c r="D2621">
        <f>YEAR(C2621)</f>
        <v>2016</v>
      </c>
      <c r="E2621">
        <f>MONTH(C2621)</f>
        <v>8</v>
      </c>
      <c r="F2621" t="str">
        <f>TEXT(Table1[[#This Row],[Order Date]],"mmm")</f>
        <v>Aug</v>
      </c>
      <c r="G2621" t="str">
        <f>TEXT(Table1[[#This Row],[Order Date]],"ddd")</f>
        <v>Sun</v>
      </c>
      <c r="H2621" s="1">
        <v>42600</v>
      </c>
      <c r="I2621" t="s">
        <v>49</v>
      </c>
      <c r="J2621" t="s">
        <v>7707</v>
      </c>
      <c r="K2621" t="s">
        <v>7708</v>
      </c>
      <c r="L2621" t="s">
        <v>25</v>
      </c>
      <c r="M2621" t="s">
        <v>26</v>
      </c>
      <c r="N2621" t="s">
        <v>41</v>
      </c>
      <c r="O2621" t="s">
        <v>42</v>
      </c>
      <c r="P2621">
        <v>90045</v>
      </c>
      <c r="Q2621" t="s">
        <v>43</v>
      </c>
      <c r="R2621" t="s">
        <v>4974</v>
      </c>
      <c r="S2621" t="s">
        <v>45</v>
      </c>
      <c r="T2621" t="s">
        <v>89</v>
      </c>
      <c r="U2621" t="s">
        <v>4975</v>
      </c>
      <c r="V2621" s="3">
        <v>15.54</v>
      </c>
      <c r="W2621">
        <v>3</v>
      </c>
      <c r="X2621" s="2">
        <v>0</v>
      </c>
      <c r="Y2621" s="13">
        <v>7.6146000000000003</v>
      </c>
      <c r="Z2621" s="2">
        <f>Y2621/V2621</f>
        <v>0.49000000000000005</v>
      </c>
    </row>
    <row r="2622" spans="1:26" x14ac:dyDescent="0.25">
      <c r="A2622">
        <v>5382</v>
      </c>
      <c r="B2622" t="s">
        <v>7901</v>
      </c>
      <c r="C2622" s="1">
        <v>42618</v>
      </c>
      <c r="D2622">
        <f>YEAR(C2622)</f>
        <v>2016</v>
      </c>
      <c r="E2622">
        <f>MONTH(C2622)</f>
        <v>9</v>
      </c>
      <c r="F2622" t="str">
        <f>TEXT(Table1[[#This Row],[Order Date]],"mmm")</f>
        <v>Sep</v>
      </c>
      <c r="G2622" t="str">
        <f>TEXT(Table1[[#This Row],[Order Date]],"ddd")</f>
        <v>Mon</v>
      </c>
      <c r="H2622" s="1">
        <v>42620</v>
      </c>
      <c r="I2622" t="s">
        <v>22</v>
      </c>
      <c r="J2622" t="s">
        <v>7902</v>
      </c>
      <c r="K2622" t="s">
        <v>7903</v>
      </c>
      <c r="L2622" t="s">
        <v>40</v>
      </c>
      <c r="M2622" t="s">
        <v>26</v>
      </c>
      <c r="N2622" t="s">
        <v>181</v>
      </c>
      <c r="O2622" t="s">
        <v>103</v>
      </c>
      <c r="P2622">
        <v>77070</v>
      </c>
      <c r="Q2622" t="s">
        <v>104</v>
      </c>
      <c r="R2622" t="s">
        <v>2597</v>
      </c>
      <c r="S2622" t="s">
        <v>45</v>
      </c>
      <c r="T2622" t="s">
        <v>89</v>
      </c>
      <c r="U2622" t="s">
        <v>2598</v>
      </c>
      <c r="V2622" s="3">
        <v>25.92</v>
      </c>
      <c r="W2622">
        <v>5</v>
      </c>
      <c r="X2622" s="2">
        <v>0.2</v>
      </c>
      <c r="Y2622" s="13">
        <v>9.0719999999999992</v>
      </c>
      <c r="Z2622" s="2">
        <f>Y2622/V2622</f>
        <v>0.34999999999999992</v>
      </c>
    </row>
    <row r="2623" spans="1:26" x14ac:dyDescent="0.25">
      <c r="A2623">
        <v>5385</v>
      </c>
      <c r="B2623" t="s">
        <v>7904</v>
      </c>
      <c r="C2623" s="1">
        <v>42912</v>
      </c>
      <c r="D2623">
        <f>YEAR(C2623)</f>
        <v>2017</v>
      </c>
      <c r="E2623">
        <f>MONTH(C2623)</f>
        <v>6</v>
      </c>
      <c r="F2623" t="str">
        <f>TEXT(Table1[[#This Row],[Order Date]],"mmm")</f>
        <v>Jun</v>
      </c>
      <c r="G2623" t="str">
        <f>TEXT(Table1[[#This Row],[Order Date]],"ddd")</f>
        <v>Mon</v>
      </c>
      <c r="H2623" s="1">
        <v>42919</v>
      </c>
      <c r="I2623" t="s">
        <v>49</v>
      </c>
      <c r="J2623" t="s">
        <v>3440</v>
      </c>
      <c r="K2623" t="s">
        <v>3441</v>
      </c>
      <c r="L2623" t="s">
        <v>25</v>
      </c>
      <c r="M2623" t="s">
        <v>26</v>
      </c>
      <c r="N2623" t="s">
        <v>143</v>
      </c>
      <c r="O2623" t="s">
        <v>144</v>
      </c>
      <c r="P2623">
        <v>19143</v>
      </c>
      <c r="Q2623" t="s">
        <v>145</v>
      </c>
      <c r="R2623" t="s">
        <v>1036</v>
      </c>
      <c r="S2623" t="s">
        <v>70</v>
      </c>
      <c r="T2623" t="s">
        <v>71</v>
      </c>
      <c r="U2623" t="s">
        <v>1037</v>
      </c>
      <c r="V2623" s="3">
        <v>358.2</v>
      </c>
      <c r="W2623">
        <v>3</v>
      </c>
      <c r="X2623" s="2">
        <v>0.4</v>
      </c>
      <c r="Y2623" s="13">
        <v>41.79</v>
      </c>
      <c r="Z2623" s="2">
        <f>Y2623/V2623</f>
        <v>0.11666666666666667</v>
      </c>
    </row>
    <row r="2624" spans="1:26" x14ac:dyDescent="0.25">
      <c r="A2624">
        <v>5387</v>
      </c>
      <c r="B2624" t="s">
        <v>7905</v>
      </c>
      <c r="C2624" s="1">
        <v>42806</v>
      </c>
      <c r="D2624">
        <f>YEAR(C2624)</f>
        <v>2017</v>
      </c>
      <c r="E2624">
        <f>MONTH(C2624)</f>
        <v>3</v>
      </c>
      <c r="F2624" t="str">
        <f>TEXT(Table1[[#This Row],[Order Date]],"mmm")</f>
        <v>Mar</v>
      </c>
      <c r="G2624" t="str">
        <f>TEXT(Table1[[#This Row],[Order Date]],"ddd")</f>
        <v>Sun</v>
      </c>
      <c r="H2624" s="1">
        <v>42811</v>
      </c>
      <c r="I2624" t="s">
        <v>49</v>
      </c>
      <c r="J2624" t="s">
        <v>2580</v>
      </c>
      <c r="K2624" t="s">
        <v>2581</v>
      </c>
      <c r="L2624" t="s">
        <v>25</v>
      </c>
      <c r="M2624" t="s">
        <v>26</v>
      </c>
      <c r="N2624" t="s">
        <v>7906</v>
      </c>
      <c r="O2624" t="s">
        <v>1680</v>
      </c>
      <c r="P2624">
        <v>72756</v>
      </c>
      <c r="Q2624" t="s">
        <v>29</v>
      </c>
      <c r="R2624" t="s">
        <v>5479</v>
      </c>
      <c r="S2624" t="s">
        <v>45</v>
      </c>
      <c r="T2624" t="s">
        <v>74</v>
      </c>
      <c r="U2624" t="s">
        <v>1205</v>
      </c>
      <c r="V2624" s="3">
        <v>40.409999999999997</v>
      </c>
      <c r="W2624">
        <v>9</v>
      </c>
      <c r="X2624" s="2">
        <v>0</v>
      </c>
      <c r="Y2624" s="13">
        <v>18.5886</v>
      </c>
      <c r="Z2624" s="2">
        <f>Y2624/V2624</f>
        <v>0.46</v>
      </c>
    </row>
    <row r="2625" spans="1:26" x14ac:dyDescent="0.25">
      <c r="A2625">
        <v>5388</v>
      </c>
      <c r="B2625" t="s">
        <v>7907</v>
      </c>
      <c r="C2625" s="1">
        <v>42784</v>
      </c>
      <c r="D2625">
        <f>YEAR(C2625)</f>
        <v>2017</v>
      </c>
      <c r="E2625">
        <f>MONTH(C2625)</f>
        <v>2</v>
      </c>
      <c r="F2625" t="str">
        <f>TEXT(Table1[[#This Row],[Order Date]],"mmm")</f>
        <v>Feb</v>
      </c>
      <c r="G2625" t="str">
        <f>TEXT(Table1[[#This Row],[Order Date]],"ddd")</f>
        <v>Sat</v>
      </c>
      <c r="H2625" s="1">
        <v>42787</v>
      </c>
      <c r="I2625" t="s">
        <v>22</v>
      </c>
      <c r="J2625" t="s">
        <v>474</v>
      </c>
      <c r="K2625" t="s">
        <v>475</v>
      </c>
      <c r="L2625" t="s">
        <v>40</v>
      </c>
      <c r="M2625" t="s">
        <v>26</v>
      </c>
      <c r="N2625" t="s">
        <v>41</v>
      </c>
      <c r="O2625" t="s">
        <v>42</v>
      </c>
      <c r="P2625">
        <v>90045</v>
      </c>
      <c r="Q2625" t="s">
        <v>43</v>
      </c>
      <c r="R2625" t="s">
        <v>1644</v>
      </c>
      <c r="S2625" t="s">
        <v>70</v>
      </c>
      <c r="T2625" t="s">
        <v>71</v>
      </c>
      <c r="U2625" t="s">
        <v>1645</v>
      </c>
      <c r="V2625" s="3">
        <v>167.976</v>
      </c>
      <c r="W2625">
        <v>3</v>
      </c>
      <c r="X2625" s="2">
        <v>0.2</v>
      </c>
      <c r="Y2625" s="13">
        <v>10.4985</v>
      </c>
      <c r="Z2625" s="2">
        <f>Y2625/V2625</f>
        <v>6.25E-2</v>
      </c>
    </row>
    <row r="2626" spans="1:26" x14ac:dyDescent="0.25">
      <c r="A2626">
        <v>5391</v>
      </c>
      <c r="B2626" t="s">
        <v>7908</v>
      </c>
      <c r="C2626" s="1">
        <v>43049</v>
      </c>
      <c r="D2626">
        <f>YEAR(C2626)</f>
        <v>2017</v>
      </c>
      <c r="E2626">
        <f>MONTH(C2626)</f>
        <v>11</v>
      </c>
      <c r="F2626" t="str">
        <f>TEXT(Table1[[#This Row],[Order Date]],"mmm")</f>
        <v>Nov</v>
      </c>
      <c r="G2626" t="str">
        <f>TEXT(Table1[[#This Row],[Order Date]],"ddd")</f>
        <v>Fri</v>
      </c>
      <c r="H2626" s="1">
        <v>43051</v>
      </c>
      <c r="I2626" t="s">
        <v>22</v>
      </c>
      <c r="J2626" t="s">
        <v>6587</v>
      </c>
      <c r="K2626" t="s">
        <v>6588</v>
      </c>
      <c r="L2626" t="s">
        <v>40</v>
      </c>
      <c r="M2626" t="s">
        <v>26</v>
      </c>
      <c r="N2626" t="s">
        <v>94</v>
      </c>
      <c r="O2626" t="s">
        <v>95</v>
      </c>
      <c r="P2626">
        <v>98105</v>
      </c>
      <c r="Q2626" t="s">
        <v>43</v>
      </c>
      <c r="R2626" t="s">
        <v>4055</v>
      </c>
      <c r="S2626" t="s">
        <v>45</v>
      </c>
      <c r="T2626" t="s">
        <v>74</v>
      </c>
      <c r="U2626" t="s">
        <v>4056</v>
      </c>
      <c r="V2626" s="3">
        <v>26.352</v>
      </c>
      <c r="W2626">
        <v>3</v>
      </c>
      <c r="X2626" s="2">
        <v>0.2</v>
      </c>
      <c r="Y2626" s="13">
        <v>9.5526</v>
      </c>
      <c r="Z2626" s="2">
        <f>Y2626/V2626</f>
        <v>0.36249999999999999</v>
      </c>
    </row>
    <row r="2627" spans="1:26" x14ac:dyDescent="0.25">
      <c r="A2627">
        <v>5392</v>
      </c>
      <c r="B2627" t="s">
        <v>7909</v>
      </c>
      <c r="C2627" s="1">
        <v>41962</v>
      </c>
      <c r="D2627">
        <f>YEAR(C2627)</f>
        <v>2014</v>
      </c>
      <c r="E2627">
        <f>MONTH(C2627)</f>
        <v>11</v>
      </c>
      <c r="F2627" t="str">
        <f>TEXT(Table1[[#This Row],[Order Date]],"mmm")</f>
        <v>Nov</v>
      </c>
      <c r="G2627" t="str">
        <f>TEXT(Table1[[#This Row],[Order Date]],"ddd")</f>
        <v>Wed</v>
      </c>
      <c r="H2627" s="1">
        <v>41968</v>
      </c>
      <c r="I2627" t="s">
        <v>49</v>
      </c>
      <c r="J2627" t="s">
        <v>7299</v>
      </c>
      <c r="K2627" t="s">
        <v>7300</v>
      </c>
      <c r="L2627" t="s">
        <v>40</v>
      </c>
      <c r="M2627" t="s">
        <v>26</v>
      </c>
      <c r="N2627" t="s">
        <v>514</v>
      </c>
      <c r="O2627" t="s">
        <v>242</v>
      </c>
      <c r="P2627">
        <v>19805</v>
      </c>
      <c r="Q2627" t="s">
        <v>145</v>
      </c>
      <c r="R2627" t="s">
        <v>2084</v>
      </c>
      <c r="S2627" t="s">
        <v>45</v>
      </c>
      <c r="T2627" t="s">
        <v>46</v>
      </c>
      <c r="U2627" t="s">
        <v>2085</v>
      </c>
      <c r="V2627" s="3">
        <v>22.5</v>
      </c>
      <c r="W2627">
        <v>6</v>
      </c>
      <c r="X2627" s="2">
        <v>0</v>
      </c>
      <c r="Y2627" s="13">
        <v>10.8</v>
      </c>
      <c r="Z2627" s="2">
        <f>Y2627/V2627</f>
        <v>0.48000000000000004</v>
      </c>
    </row>
    <row r="2628" spans="1:26" x14ac:dyDescent="0.25">
      <c r="A2628">
        <v>5396</v>
      </c>
      <c r="B2628" t="s">
        <v>7910</v>
      </c>
      <c r="C2628" s="1">
        <v>41961</v>
      </c>
      <c r="D2628">
        <f>YEAR(C2628)</f>
        <v>2014</v>
      </c>
      <c r="E2628">
        <f>MONTH(C2628)</f>
        <v>11</v>
      </c>
      <c r="F2628" t="str">
        <f>TEXT(Table1[[#This Row],[Order Date]],"mmm")</f>
        <v>Nov</v>
      </c>
      <c r="G2628" t="str">
        <f>TEXT(Table1[[#This Row],[Order Date]],"ddd")</f>
        <v>Tue</v>
      </c>
      <c r="H2628" s="1">
        <v>41964</v>
      </c>
      <c r="I2628" t="s">
        <v>22</v>
      </c>
      <c r="J2628" t="s">
        <v>1621</v>
      </c>
      <c r="K2628" t="s">
        <v>1622</v>
      </c>
      <c r="L2628" t="s">
        <v>40</v>
      </c>
      <c r="M2628" t="s">
        <v>26</v>
      </c>
      <c r="N2628" t="s">
        <v>3681</v>
      </c>
      <c r="O2628" t="s">
        <v>120</v>
      </c>
      <c r="P2628">
        <v>84604</v>
      </c>
      <c r="Q2628" t="s">
        <v>43</v>
      </c>
      <c r="R2628" t="s">
        <v>5671</v>
      </c>
      <c r="S2628" t="s">
        <v>45</v>
      </c>
      <c r="T2628" t="s">
        <v>89</v>
      </c>
      <c r="U2628" t="s">
        <v>5672</v>
      </c>
      <c r="V2628" s="3">
        <v>21.98</v>
      </c>
      <c r="W2628">
        <v>7</v>
      </c>
      <c r="X2628" s="2">
        <v>0</v>
      </c>
      <c r="Y2628" s="13">
        <v>9.891</v>
      </c>
      <c r="Z2628" s="2">
        <f>Y2628/V2628</f>
        <v>0.45</v>
      </c>
    </row>
    <row r="2629" spans="1:26" x14ac:dyDescent="0.25">
      <c r="A2629">
        <v>5398</v>
      </c>
      <c r="B2629" t="s">
        <v>7911</v>
      </c>
      <c r="C2629" s="1">
        <v>42694</v>
      </c>
      <c r="D2629">
        <f>YEAR(C2629)</f>
        <v>2016</v>
      </c>
      <c r="E2629">
        <f>MONTH(C2629)</f>
        <v>11</v>
      </c>
      <c r="F2629" t="str">
        <f>TEXT(Table1[[#This Row],[Order Date]],"mmm")</f>
        <v>Nov</v>
      </c>
      <c r="G2629" t="str">
        <f>TEXT(Table1[[#This Row],[Order Date]],"ddd")</f>
        <v>Sun</v>
      </c>
      <c r="H2629" s="1">
        <v>42701</v>
      </c>
      <c r="I2629" t="s">
        <v>49</v>
      </c>
      <c r="J2629" t="s">
        <v>1752</v>
      </c>
      <c r="K2629" t="s">
        <v>1753</v>
      </c>
      <c r="L2629" t="s">
        <v>40</v>
      </c>
      <c r="M2629" t="s">
        <v>26</v>
      </c>
      <c r="N2629" t="s">
        <v>41</v>
      </c>
      <c r="O2629" t="s">
        <v>42</v>
      </c>
      <c r="P2629">
        <v>90004</v>
      </c>
      <c r="Q2629" t="s">
        <v>43</v>
      </c>
      <c r="R2629" t="s">
        <v>803</v>
      </c>
      <c r="S2629" t="s">
        <v>45</v>
      </c>
      <c r="T2629" t="s">
        <v>77</v>
      </c>
      <c r="U2629" t="s">
        <v>804</v>
      </c>
      <c r="V2629" s="3">
        <v>39</v>
      </c>
      <c r="W2629">
        <v>12</v>
      </c>
      <c r="X2629" s="2">
        <v>0</v>
      </c>
      <c r="Y2629" s="13">
        <v>11.31</v>
      </c>
      <c r="Z2629" s="2">
        <f>Y2629/V2629</f>
        <v>0.29000000000000004</v>
      </c>
    </row>
    <row r="2630" spans="1:26" x14ac:dyDescent="0.25">
      <c r="A2630">
        <v>5399</v>
      </c>
      <c r="B2630" t="s">
        <v>7912</v>
      </c>
      <c r="C2630" s="1">
        <v>42640</v>
      </c>
      <c r="D2630">
        <f>YEAR(C2630)</f>
        <v>2016</v>
      </c>
      <c r="E2630">
        <f>MONTH(C2630)</f>
        <v>9</v>
      </c>
      <c r="F2630" t="str">
        <f>TEXT(Table1[[#This Row],[Order Date]],"mmm")</f>
        <v>Sep</v>
      </c>
      <c r="G2630" t="str">
        <f>TEXT(Table1[[#This Row],[Order Date]],"ddd")</f>
        <v>Tue</v>
      </c>
      <c r="H2630" s="1">
        <v>42645</v>
      </c>
      <c r="I2630" t="s">
        <v>49</v>
      </c>
      <c r="J2630" t="s">
        <v>2561</v>
      </c>
      <c r="K2630" t="s">
        <v>2562</v>
      </c>
      <c r="L2630" t="s">
        <v>40</v>
      </c>
      <c r="M2630" t="s">
        <v>26</v>
      </c>
      <c r="N2630" t="s">
        <v>2434</v>
      </c>
      <c r="O2630" t="s">
        <v>491</v>
      </c>
      <c r="P2630">
        <v>43130</v>
      </c>
      <c r="Q2630" t="s">
        <v>145</v>
      </c>
      <c r="R2630" t="s">
        <v>1933</v>
      </c>
      <c r="S2630" t="s">
        <v>45</v>
      </c>
      <c r="T2630" t="s">
        <v>74</v>
      </c>
      <c r="U2630" t="s">
        <v>1934</v>
      </c>
      <c r="V2630" s="3">
        <v>2.907</v>
      </c>
      <c r="W2630">
        <v>3</v>
      </c>
      <c r="X2630" s="2">
        <v>0.7</v>
      </c>
      <c r="Y2630" s="13">
        <v>-2.0348999999999999</v>
      </c>
      <c r="Z2630" s="2">
        <f>Y2630/V2630</f>
        <v>-0.7</v>
      </c>
    </row>
    <row r="2631" spans="1:26" x14ac:dyDescent="0.25">
      <c r="A2631">
        <v>5400</v>
      </c>
      <c r="B2631" t="s">
        <v>7913</v>
      </c>
      <c r="C2631" s="1">
        <v>42469</v>
      </c>
      <c r="D2631">
        <f>YEAR(C2631)</f>
        <v>2016</v>
      </c>
      <c r="E2631">
        <f>MONTH(C2631)</f>
        <v>4</v>
      </c>
      <c r="F2631" t="str">
        <f>TEXT(Table1[[#This Row],[Order Date]],"mmm")</f>
        <v>Apr</v>
      </c>
      <c r="G2631" t="str">
        <f>TEXT(Table1[[#This Row],[Order Date]],"ddd")</f>
        <v>Sat</v>
      </c>
      <c r="H2631" s="1">
        <v>42474</v>
      </c>
      <c r="I2631" t="s">
        <v>49</v>
      </c>
      <c r="J2631" t="s">
        <v>4268</v>
      </c>
      <c r="K2631" t="s">
        <v>4269</v>
      </c>
      <c r="L2631" t="s">
        <v>25</v>
      </c>
      <c r="M2631" t="s">
        <v>26</v>
      </c>
      <c r="N2631" t="s">
        <v>41</v>
      </c>
      <c r="O2631" t="s">
        <v>42</v>
      </c>
      <c r="P2631">
        <v>90004</v>
      </c>
      <c r="Q2631" t="s">
        <v>43</v>
      </c>
      <c r="R2631" t="s">
        <v>30</v>
      </c>
      <c r="S2631" t="s">
        <v>31</v>
      </c>
      <c r="T2631" t="s">
        <v>32</v>
      </c>
      <c r="U2631" t="s">
        <v>33</v>
      </c>
      <c r="V2631" s="3">
        <v>556.66499999999996</v>
      </c>
      <c r="W2631">
        <v>5</v>
      </c>
      <c r="X2631" s="2">
        <v>0.15</v>
      </c>
      <c r="Y2631" s="13">
        <v>6.5490000000000004</v>
      </c>
      <c r="Z2631" s="2">
        <f>Y2631/V2631</f>
        <v>1.1764705882352943E-2</v>
      </c>
    </row>
    <row r="2632" spans="1:26" x14ac:dyDescent="0.25">
      <c r="A2632">
        <v>5401</v>
      </c>
      <c r="B2632" t="s">
        <v>7914</v>
      </c>
      <c r="C2632" s="1">
        <v>42999</v>
      </c>
      <c r="D2632">
        <f>YEAR(C2632)</f>
        <v>2017</v>
      </c>
      <c r="E2632">
        <f>MONTH(C2632)</f>
        <v>9</v>
      </c>
      <c r="F2632" t="str">
        <f>TEXT(Table1[[#This Row],[Order Date]],"mmm")</f>
        <v>Sep</v>
      </c>
      <c r="G2632" t="str">
        <f>TEXT(Table1[[#This Row],[Order Date]],"ddd")</f>
        <v>Thu</v>
      </c>
      <c r="H2632" s="1">
        <v>43001</v>
      </c>
      <c r="I2632" t="s">
        <v>185</v>
      </c>
      <c r="J2632" t="s">
        <v>7915</v>
      </c>
      <c r="K2632" t="s">
        <v>7916</v>
      </c>
      <c r="L2632" t="s">
        <v>25</v>
      </c>
      <c r="M2632" t="s">
        <v>26</v>
      </c>
      <c r="N2632" t="s">
        <v>94</v>
      </c>
      <c r="O2632" t="s">
        <v>95</v>
      </c>
      <c r="P2632">
        <v>98103</v>
      </c>
      <c r="Q2632" t="s">
        <v>43</v>
      </c>
      <c r="R2632" t="s">
        <v>1399</v>
      </c>
      <c r="S2632" t="s">
        <v>70</v>
      </c>
      <c r="T2632" t="s">
        <v>158</v>
      </c>
      <c r="U2632" t="s">
        <v>1400</v>
      </c>
      <c r="V2632" s="3">
        <v>71.98</v>
      </c>
      <c r="W2632">
        <v>2</v>
      </c>
      <c r="X2632" s="2">
        <v>0</v>
      </c>
      <c r="Y2632" s="13">
        <v>15.1158</v>
      </c>
      <c r="Z2632" s="2">
        <f>Y2632/V2632</f>
        <v>0.21</v>
      </c>
    </row>
    <row r="2633" spans="1:26" x14ac:dyDescent="0.25">
      <c r="A2633">
        <v>5403</v>
      </c>
      <c r="B2633" t="s">
        <v>7917</v>
      </c>
      <c r="C2633" s="1">
        <v>42971</v>
      </c>
      <c r="D2633">
        <f>YEAR(C2633)</f>
        <v>2017</v>
      </c>
      <c r="E2633">
        <f>MONTH(C2633)</f>
        <v>8</v>
      </c>
      <c r="F2633" t="str">
        <f>TEXT(Table1[[#This Row],[Order Date]],"mmm")</f>
        <v>Aug</v>
      </c>
      <c r="G2633" t="str">
        <f>TEXT(Table1[[#This Row],[Order Date]],"ddd")</f>
        <v>Thu</v>
      </c>
      <c r="H2633" s="1">
        <v>42976</v>
      </c>
      <c r="I2633" t="s">
        <v>49</v>
      </c>
      <c r="J2633" t="s">
        <v>1050</v>
      </c>
      <c r="K2633" t="s">
        <v>1051</v>
      </c>
      <c r="L2633" t="s">
        <v>40</v>
      </c>
      <c r="M2633" t="s">
        <v>26</v>
      </c>
      <c r="N2633" t="s">
        <v>263</v>
      </c>
      <c r="O2633" t="s">
        <v>264</v>
      </c>
      <c r="P2633">
        <v>10024</v>
      </c>
      <c r="Q2633" t="s">
        <v>145</v>
      </c>
      <c r="R2633" t="s">
        <v>73</v>
      </c>
      <c r="S2633" t="s">
        <v>45</v>
      </c>
      <c r="T2633" t="s">
        <v>74</v>
      </c>
      <c r="U2633" t="s">
        <v>75</v>
      </c>
      <c r="V2633" s="3">
        <v>24.672000000000001</v>
      </c>
      <c r="W2633">
        <v>4</v>
      </c>
      <c r="X2633" s="2">
        <v>0.2</v>
      </c>
      <c r="Y2633" s="13">
        <v>7.71</v>
      </c>
      <c r="Z2633" s="2">
        <f>Y2633/V2633</f>
        <v>0.3125</v>
      </c>
    </row>
    <row r="2634" spans="1:26" x14ac:dyDescent="0.25">
      <c r="A2634">
        <v>5405</v>
      </c>
      <c r="B2634" t="s">
        <v>7918</v>
      </c>
      <c r="C2634" s="1">
        <v>42422</v>
      </c>
      <c r="D2634">
        <f>YEAR(C2634)</f>
        <v>2016</v>
      </c>
      <c r="E2634">
        <f>MONTH(C2634)</f>
        <v>2</v>
      </c>
      <c r="F2634" t="str">
        <f>TEXT(Table1[[#This Row],[Order Date]],"mmm")</f>
        <v>Feb</v>
      </c>
      <c r="G2634" t="str">
        <f>TEXT(Table1[[#This Row],[Order Date]],"ddd")</f>
        <v>Mon</v>
      </c>
      <c r="H2634" s="1">
        <v>42426</v>
      </c>
      <c r="I2634" t="s">
        <v>49</v>
      </c>
      <c r="J2634" t="s">
        <v>2891</v>
      </c>
      <c r="K2634" t="s">
        <v>2892</v>
      </c>
      <c r="L2634" t="s">
        <v>25</v>
      </c>
      <c r="M2634" t="s">
        <v>26</v>
      </c>
      <c r="N2634" t="s">
        <v>41</v>
      </c>
      <c r="O2634" t="s">
        <v>42</v>
      </c>
      <c r="P2634">
        <v>90045</v>
      </c>
      <c r="Q2634" t="s">
        <v>43</v>
      </c>
      <c r="R2634" t="s">
        <v>1140</v>
      </c>
      <c r="S2634" t="s">
        <v>70</v>
      </c>
      <c r="T2634" t="s">
        <v>71</v>
      </c>
      <c r="U2634" t="s">
        <v>1141</v>
      </c>
      <c r="V2634" s="3">
        <v>445.96</v>
      </c>
      <c r="W2634">
        <v>5</v>
      </c>
      <c r="X2634" s="2">
        <v>0.2</v>
      </c>
      <c r="Y2634" s="13">
        <v>55.744999999999997</v>
      </c>
      <c r="Z2634" s="2">
        <f>Y2634/V2634</f>
        <v>0.125</v>
      </c>
    </row>
    <row r="2635" spans="1:26" x14ac:dyDescent="0.25">
      <c r="A2635">
        <v>5408</v>
      </c>
      <c r="B2635" t="s">
        <v>7919</v>
      </c>
      <c r="C2635" s="1">
        <v>43077</v>
      </c>
      <c r="D2635">
        <f>YEAR(C2635)</f>
        <v>2017</v>
      </c>
      <c r="E2635">
        <f>MONTH(C2635)</f>
        <v>12</v>
      </c>
      <c r="F2635" t="str">
        <f>TEXT(Table1[[#This Row],[Order Date]],"mmm")</f>
        <v>Dec</v>
      </c>
      <c r="G2635" t="str">
        <f>TEXT(Table1[[#This Row],[Order Date]],"ddd")</f>
        <v>Fri</v>
      </c>
      <c r="H2635" s="1">
        <v>43083</v>
      </c>
      <c r="I2635" t="s">
        <v>49</v>
      </c>
      <c r="J2635" t="s">
        <v>5869</v>
      </c>
      <c r="K2635" t="s">
        <v>5870</v>
      </c>
      <c r="L2635" t="s">
        <v>40</v>
      </c>
      <c r="M2635" t="s">
        <v>26</v>
      </c>
      <c r="N2635" t="s">
        <v>126</v>
      </c>
      <c r="O2635" t="s">
        <v>42</v>
      </c>
      <c r="P2635">
        <v>94109</v>
      </c>
      <c r="Q2635" t="s">
        <v>43</v>
      </c>
      <c r="R2635" t="s">
        <v>7276</v>
      </c>
      <c r="S2635" t="s">
        <v>45</v>
      </c>
      <c r="T2635" t="s">
        <v>89</v>
      </c>
      <c r="U2635" t="s">
        <v>7920</v>
      </c>
      <c r="V2635" s="3">
        <v>87.92</v>
      </c>
      <c r="W2635">
        <v>4</v>
      </c>
      <c r="X2635" s="2">
        <v>0</v>
      </c>
      <c r="Y2635" s="13">
        <v>40.443199999999997</v>
      </c>
      <c r="Z2635" s="2">
        <f>Y2635/V2635</f>
        <v>0.45999999999999996</v>
      </c>
    </row>
    <row r="2636" spans="1:26" x14ac:dyDescent="0.25">
      <c r="A2636">
        <v>5412</v>
      </c>
      <c r="B2636" t="s">
        <v>7921</v>
      </c>
      <c r="C2636" s="1">
        <v>42996</v>
      </c>
      <c r="D2636">
        <f>YEAR(C2636)</f>
        <v>2017</v>
      </c>
      <c r="E2636">
        <f>MONTH(C2636)</f>
        <v>9</v>
      </c>
      <c r="F2636" t="str">
        <f>TEXT(Table1[[#This Row],[Order Date]],"mmm")</f>
        <v>Sep</v>
      </c>
      <c r="G2636" t="str">
        <f>TEXT(Table1[[#This Row],[Order Date]],"ddd")</f>
        <v>Mon</v>
      </c>
      <c r="H2636" s="1">
        <v>43000</v>
      </c>
      <c r="I2636" t="s">
        <v>49</v>
      </c>
      <c r="J2636" t="s">
        <v>6342</v>
      </c>
      <c r="K2636" t="s">
        <v>6343</v>
      </c>
      <c r="L2636" t="s">
        <v>25</v>
      </c>
      <c r="M2636" t="s">
        <v>26</v>
      </c>
      <c r="N2636" t="s">
        <v>7922</v>
      </c>
      <c r="O2636" t="s">
        <v>660</v>
      </c>
      <c r="P2636">
        <v>88101</v>
      </c>
      <c r="Q2636" t="s">
        <v>43</v>
      </c>
      <c r="R2636" t="s">
        <v>2880</v>
      </c>
      <c r="S2636" t="s">
        <v>45</v>
      </c>
      <c r="T2636" t="s">
        <v>74</v>
      </c>
      <c r="U2636" t="s">
        <v>2881</v>
      </c>
      <c r="V2636" s="3">
        <v>10.08</v>
      </c>
      <c r="W2636">
        <v>7</v>
      </c>
      <c r="X2636" s="2">
        <v>0.2</v>
      </c>
      <c r="Y2636" s="13">
        <v>3.528</v>
      </c>
      <c r="Z2636" s="2">
        <f>Y2636/V2636</f>
        <v>0.35</v>
      </c>
    </row>
    <row r="2637" spans="1:26" x14ac:dyDescent="0.25">
      <c r="A2637">
        <v>5414</v>
      </c>
      <c r="B2637" t="s">
        <v>7923</v>
      </c>
      <c r="C2637" s="1">
        <v>42624</v>
      </c>
      <c r="D2637">
        <f>YEAR(C2637)</f>
        <v>2016</v>
      </c>
      <c r="E2637">
        <f>MONTH(C2637)</f>
        <v>9</v>
      </c>
      <c r="F2637" t="str">
        <f>TEXT(Table1[[#This Row],[Order Date]],"mmm")</f>
        <v>Sep</v>
      </c>
      <c r="G2637" t="str">
        <f>TEXT(Table1[[#This Row],[Order Date]],"ddd")</f>
        <v>Sun</v>
      </c>
      <c r="H2637" s="1">
        <v>42627</v>
      </c>
      <c r="I2637" t="s">
        <v>185</v>
      </c>
      <c r="J2637" t="s">
        <v>4931</v>
      </c>
      <c r="K2637" t="s">
        <v>4932</v>
      </c>
      <c r="L2637" t="s">
        <v>25</v>
      </c>
      <c r="M2637" t="s">
        <v>26</v>
      </c>
      <c r="N2637" t="s">
        <v>7020</v>
      </c>
      <c r="O2637" t="s">
        <v>4417</v>
      </c>
      <c r="P2637">
        <v>67212</v>
      </c>
      <c r="Q2637" t="s">
        <v>104</v>
      </c>
      <c r="R2637" t="s">
        <v>6302</v>
      </c>
      <c r="S2637" t="s">
        <v>70</v>
      </c>
      <c r="T2637" t="s">
        <v>71</v>
      </c>
      <c r="U2637" t="s">
        <v>6303</v>
      </c>
      <c r="V2637" s="3">
        <v>224.75</v>
      </c>
      <c r="W2637">
        <v>5</v>
      </c>
      <c r="X2637" s="2">
        <v>0</v>
      </c>
      <c r="Y2637" s="13">
        <v>62.93</v>
      </c>
      <c r="Z2637" s="2">
        <f>Y2637/V2637</f>
        <v>0.27999999999999997</v>
      </c>
    </row>
    <row r="2638" spans="1:26" x14ac:dyDescent="0.25">
      <c r="A2638">
        <v>5415</v>
      </c>
      <c r="B2638" t="s">
        <v>7924</v>
      </c>
      <c r="C2638" s="1">
        <v>43001</v>
      </c>
      <c r="D2638">
        <f>YEAR(C2638)</f>
        <v>2017</v>
      </c>
      <c r="E2638">
        <f>MONTH(C2638)</f>
        <v>9</v>
      </c>
      <c r="F2638" t="str">
        <f>TEXT(Table1[[#This Row],[Order Date]],"mmm")</f>
        <v>Sep</v>
      </c>
      <c r="G2638" t="str">
        <f>TEXT(Table1[[#This Row],[Order Date]],"ddd")</f>
        <v>Sat</v>
      </c>
      <c r="H2638" s="1">
        <v>43006</v>
      </c>
      <c r="I2638" t="s">
        <v>49</v>
      </c>
      <c r="J2638" t="s">
        <v>447</v>
      </c>
      <c r="K2638" t="s">
        <v>448</v>
      </c>
      <c r="L2638" t="s">
        <v>25</v>
      </c>
      <c r="M2638" t="s">
        <v>26</v>
      </c>
      <c r="N2638" t="s">
        <v>296</v>
      </c>
      <c r="O2638" t="s">
        <v>208</v>
      </c>
      <c r="P2638">
        <v>60653</v>
      </c>
      <c r="Q2638" t="s">
        <v>104</v>
      </c>
      <c r="R2638" t="s">
        <v>7650</v>
      </c>
      <c r="S2638" t="s">
        <v>45</v>
      </c>
      <c r="T2638" t="s">
        <v>77</v>
      </c>
      <c r="U2638" t="s">
        <v>7651</v>
      </c>
      <c r="V2638" s="3">
        <v>73.176000000000002</v>
      </c>
      <c r="W2638">
        <v>6</v>
      </c>
      <c r="X2638" s="2">
        <v>0.8</v>
      </c>
      <c r="Y2638" s="13">
        <v>-197.5752</v>
      </c>
      <c r="Z2638" s="2">
        <f>Y2638/V2638</f>
        <v>-2.6999999999999997</v>
      </c>
    </row>
    <row r="2639" spans="1:26" x14ac:dyDescent="0.25">
      <c r="A2639">
        <v>5418</v>
      </c>
      <c r="B2639" t="s">
        <v>7925</v>
      </c>
      <c r="C2639" s="1">
        <v>41918</v>
      </c>
      <c r="D2639">
        <f>YEAR(C2639)</f>
        <v>2014</v>
      </c>
      <c r="E2639">
        <f>MONTH(C2639)</f>
        <v>10</v>
      </c>
      <c r="F2639" t="str">
        <f>TEXT(Table1[[#This Row],[Order Date]],"mmm")</f>
        <v>Oct</v>
      </c>
      <c r="G2639" t="str">
        <f>TEXT(Table1[[#This Row],[Order Date]],"ddd")</f>
        <v>Mon</v>
      </c>
      <c r="H2639" s="1">
        <v>41920</v>
      </c>
      <c r="I2639" t="s">
        <v>22</v>
      </c>
      <c r="J2639" t="s">
        <v>749</v>
      </c>
      <c r="K2639" t="s">
        <v>750</v>
      </c>
      <c r="L2639" t="s">
        <v>40</v>
      </c>
      <c r="M2639" t="s">
        <v>26</v>
      </c>
      <c r="N2639" t="s">
        <v>2494</v>
      </c>
      <c r="O2639" t="s">
        <v>135</v>
      </c>
      <c r="P2639">
        <v>68104</v>
      </c>
      <c r="Q2639" t="s">
        <v>104</v>
      </c>
      <c r="R2639" t="s">
        <v>7926</v>
      </c>
      <c r="S2639" t="s">
        <v>45</v>
      </c>
      <c r="T2639" t="s">
        <v>74</v>
      </c>
      <c r="U2639" t="s">
        <v>7927</v>
      </c>
      <c r="V2639" s="3">
        <v>15.36</v>
      </c>
      <c r="W2639">
        <v>2</v>
      </c>
      <c r="X2639" s="2">
        <v>0</v>
      </c>
      <c r="Y2639" s="13">
        <v>7.68</v>
      </c>
      <c r="Z2639" s="2">
        <f>Y2639/V2639</f>
        <v>0.5</v>
      </c>
    </row>
    <row r="2640" spans="1:26" x14ac:dyDescent="0.25">
      <c r="A2640">
        <v>5419</v>
      </c>
      <c r="B2640" t="s">
        <v>7928</v>
      </c>
      <c r="C2640" s="1">
        <v>42300</v>
      </c>
      <c r="D2640">
        <f>YEAR(C2640)</f>
        <v>2015</v>
      </c>
      <c r="E2640">
        <f>MONTH(C2640)</f>
        <v>10</v>
      </c>
      <c r="F2640" t="str">
        <f>TEXT(Table1[[#This Row],[Order Date]],"mmm")</f>
        <v>Oct</v>
      </c>
      <c r="G2640" t="str">
        <f>TEXT(Table1[[#This Row],[Order Date]],"ddd")</f>
        <v>Fri</v>
      </c>
      <c r="H2640" s="1">
        <v>42303</v>
      </c>
      <c r="I2640" t="s">
        <v>185</v>
      </c>
      <c r="J2640" t="s">
        <v>4676</v>
      </c>
      <c r="K2640" t="s">
        <v>4677</v>
      </c>
      <c r="L2640" t="s">
        <v>25</v>
      </c>
      <c r="M2640" t="s">
        <v>26</v>
      </c>
      <c r="N2640" t="s">
        <v>181</v>
      </c>
      <c r="O2640" t="s">
        <v>103</v>
      </c>
      <c r="P2640">
        <v>77041</v>
      </c>
      <c r="Q2640" t="s">
        <v>104</v>
      </c>
      <c r="R2640" t="s">
        <v>2871</v>
      </c>
      <c r="S2640" t="s">
        <v>45</v>
      </c>
      <c r="T2640" t="s">
        <v>89</v>
      </c>
      <c r="U2640" t="s">
        <v>2872</v>
      </c>
      <c r="V2640" s="3">
        <v>36.287999999999997</v>
      </c>
      <c r="W2640">
        <v>7</v>
      </c>
      <c r="X2640" s="2">
        <v>0.2</v>
      </c>
      <c r="Y2640" s="13">
        <v>12.700799999999999</v>
      </c>
      <c r="Z2640" s="2">
        <f>Y2640/V2640</f>
        <v>0.35000000000000003</v>
      </c>
    </row>
    <row r="2641" spans="1:26" x14ac:dyDescent="0.25">
      <c r="A2641">
        <v>5421</v>
      </c>
      <c r="B2641" t="s">
        <v>7929</v>
      </c>
      <c r="C2641" s="1">
        <v>42460</v>
      </c>
      <c r="D2641">
        <f>YEAR(C2641)</f>
        <v>2016</v>
      </c>
      <c r="E2641">
        <f>MONTH(C2641)</f>
        <v>3</v>
      </c>
      <c r="F2641" t="str">
        <f>TEXT(Table1[[#This Row],[Order Date]],"mmm")</f>
        <v>Mar</v>
      </c>
      <c r="G2641" t="str">
        <f>TEXT(Table1[[#This Row],[Order Date]],"ddd")</f>
        <v>Thu</v>
      </c>
      <c r="H2641" s="1">
        <v>42462</v>
      </c>
      <c r="I2641" t="s">
        <v>22</v>
      </c>
      <c r="J2641" t="s">
        <v>1919</v>
      </c>
      <c r="K2641" t="s">
        <v>1920</v>
      </c>
      <c r="L2641" t="s">
        <v>25</v>
      </c>
      <c r="M2641" t="s">
        <v>26</v>
      </c>
      <c r="N2641" t="s">
        <v>143</v>
      </c>
      <c r="O2641" t="s">
        <v>144</v>
      </c>
      <c r="P2641">
        <v>19134</v>
      </c>
      <c r="Q2641" t="s">
        <v>145</v>
      </c>
      <c r="R2641" t="s">
        <v>6799</v>
      </c>
      <c r="S2641" t="s">
        <v>70</v>
      </c>
      <c r="T2641" t="s">
        <v>71</v>
      </c>
      <c r="U2641" t="s">
        <v>6800</v>
      </c>
      <c r="V2641" s="3">
        <v>280.78199999999998</v>
      </c>
      <c r="W2641">
        <v>3</v>
      </c>
      <c r="X2641" s="2">
        <v>0.4</v>
      </c>
      <c r="Y2641" s="13">
        <v>-60.836100000000002</v>
      </c>
      <c r="Z2641" s="2">
        <f>Y2641/V2641</f>
        <v>-0.21666666666666667</v>
      </c>
    </row>
    <row r="2642" spans="1:26" x14ac:dyDescent="0.25">
      <c r="A2642">
        <v>5423</v>
      </c>
      <c r="B2642" t="s">
        <v>7930</v>
      </c>
      <c r="C2642" s="1">
        <v>42733</v>
      </c>
      <c r="D2642">
        <f>YEAR(C2642)</f>
        <v>2016</v>
      </c>
      <c r="E2642">
        <f>MONTH(C2642)</f>
        <v>12</v>
      </c>
      <c r="F2642" t="str">
        <f>TEXT(Table1[[#This Row],[Order Date]],"mmm")</f>
        <v>Dec</v>
      </c>
      <c r="G2642" t="str">
        <f>TEXT(Table1[[#This Row],[Order Date]],"ddd")</f>
        <v>Thu</v>
      </c>
      <c r="H2642" s="1">
        <v>42737</v>
      </c>
      <c r="I2642" t="s">
        <v>49</v>
      </c>
      <c r="J2642" t="s">
        <v>3443</v>
      </c>
      <c r="K2642" t="s">
        <v>3444</v>
      </c>
      <c r="L2642" t="s">
        <v>25</v>
      </c>
      <c r="M2642" t="s">
        <v>26</v>
      </c>
      <c r="N2642" t="s">
        <v>41</v>
      </c>
      <c r="O2642" t="s">
        <v>42</v>
      </c>
      <c r="P2642">
        <v>90045</v>
      </c>
      <c r="Q2642" t="s">
        <v>43</v>
      </c>
      <c r="R2642" t="s">
        <v>2320</v>
      </c>
      <c r="S2642" t="s">
        <v>45</v>
      </c>
      <c r="T2642" t="s">
        <v>74</v>
      </c>
      <c r="U2642" t="s">
        <v>2321</v>
      </c>
      <c r="V2642" s="3">
        <v>11.231999999999999</v>
      </c>
      <c r="W2642">
        <v>3</v>
      </c>
      <c r="X2642" s="2">
        <v>0.2</v>
      </c>
      <c r="Y2642" s="13">
        <v>3.9312</v>
      </c>
      <c r="Z2642" s="2">
        <f>Y2642/V2642</f>
        <v>0.35000000000000003</v>
      </c>
    </row>
    <row r="2643" spans="1:26" x14ac:dyDescent="0.25">
      <c r="A2643">
        <v>5424</v>
      </c>
      <c r="B2643" t="s">
        <v>7931</v>
      </c>
      <c r="C2643" s="1">
        <v>43042</v>
      </c>
      <c r="D2643">
        <f>YEAR(C2643)</f>
        <v>2017</v>
      </c>
      <c r="E2643">
        <f>MONTH(C2643)</f>
        <v>11</v>
      </c>
      <c r="F2643" t="str">
        <f>TEXT(Table1[[#This Row],[Order Date]],"mmm")</f>
        <v>Nov</v>
      </c>
      <c r="G2643" t="str">
        <f>TEXT(Table1[[#This Row],[Order Date]],"ddd")</f>
        <v>Fri</v>
      </c>
      <c r="H2643" s="1">
        <v>43044</v>
      </c>
      <c r="I2643" t="s">
        <v>22</v>
      </c>
      <c r="J2643" t="s">
        <v>5152</v>
      </c>
      <c r="K2643" t="s">
        <v>5153</v>
      </c>
      <c r="L2643" t="s">
        <v>40</v>
      </c>
      <c r="M2643" t="s">
        <v>26</v>
      </c>
      <c r="N2643" t="s">
        <v>1448</v>
      </c>
      <c r="O2643" t="s">
        <v>28</v>
      </c>
      <c r="P2643">
        <v>40475</v>
      </c>
      <c r="Q2643" t="s">
        <v>29</v>
      </c>
      <c r="R2643" t="s">
        <v>7932</v>
      </c>
      <c r="S2643" t="s">
        <v>45</v>
      </c>
      <c r="T2643" t="s">
        <v>89</v>
      </c>
      <c r="U2643" t="s">
        <v>7933</v>
      </c>
      <c r="V2643" s="3">
        <v>26.4</v>
      </c>
      <c r="W2643">
        <v>5</v>
      </c>
      <c r="X2643" s="2">
        <v>0</v>
      </c>
      <c r="Y2643" s="13">
        <v>11.88</v>
      </c>
      <c r="Z2643" s="2">
        <f>Y2643/V2643</f>
        <v>0.45000000000000007</v>
      </c>
    </row>
    <row r="2644" spans="1:26" x14ac:dyDescent="0.25">
      <c r="A2644">
        <v>5425</v>
      </c>
      <c r="B2644" t="s">
        <v>7934</v>
      </c>
      <c r="C2644" s="1">
        <v>42755</v>
      </c>
      <c r="D2644">
        <f>YEAR(C2644)</f>
        <v>2017</v>
      </c>
      <c r="E2644">
        <f>MONTH(C2644)</f>
        <v>1</v>
      </c>
      <c r="F2644" t="str">
        <f>TEXT(Table1[[#This Row],[Order Date]],"mmm")</f>
        <v>Jan</v>
      </c>
      <c r="G2644" t="str">
        <f>TEXT(Table1[[#This Row],[Order Date]],"ddd")</f>
        <v>Fri</v>
      </c>
      <c r="H2644" s="1">
        <v>42761</v>
      </c>
      <c r="I2644" t="s">
        <v>49</v>
      </c>
      <c r="J2644" t="s">
        <v>1882</v>
      </c>
      <c r="K2644" t="s">
        <v>1883</v>
      </c>
      <c r="L2644" t="s">
        <v>25</v>
      </c>
      <c r="M2644" t="s">
        <v>26</v>
      </c>
      <c r="N2644" t="s">
        <v>7452</v>
      </c>
      <c r="O2644" t="s">
        <v>740</v>
      </c>
      <c r="P2644">
        <v>6708</v>
      </c>
      <c r="Q2644" t="s">
        <v>145</v>
      </c>
      <c r="R2644" t="s">
        <v>3160</v>
      </c>
      <c r="S2644" t="s">
        <v>45</v>
      </c>
      <c r="T2644" t="s">
        <v>67</v>
      </c>
      <c r="U2644" t="s">
        <v>3161</v>
      </c>
      <c r="V2644" s="3">
        <v>3.52</v>
      </c>
      <c r="W2644">
        <v>2</v>
      </c>
      <c r="X2644" s="2">
        <v>0</v>
      </c>
      <c r="Y2644" s="13">
        <v>1.0207999999999999</v>
      </c>
      <c r="Z2644" s="2">
        <f>Y2644/V2644</f>
        <v>0.28999999999999998</v>
      </c>
    </row>
    <row r="2645" spans="1:26" x14ac:dyDescent="0.25">
      <c r="A2645">
        <v>5426</v>
      </c>
      <c r="B2645" t="s">
        <v>7935</v>
      </c>
      <c r="C2645" s="1">
        <v>42707</v>
      </c>
      <c r="D2645">
        <f>YEAR(C2645)</f>
        <v>2016</v>
      </c>
      <c r="E2645">
        <f>MONTH(C2645)</f>
        <v>12</v>
      </c>
      <c r="F2645" t="str">
        <f>TEXT(Table1[[#This Row],[Order Date]],"mmm")</f>
        <v>Dec</v>
      </c>
      <c r="G2645" t="str">
        <f>TEXT(Table1[[#This Row],[Order Date]],"ddd")</f>
        <v>Sat</v>
      </c>
      <c r="H2645" s="1">
        <v>42710</v>
      </c>
      <c r="I2645" t="s">
        <v>185</v>
      </c>
      <c r="J2645" t="s">
        <v>3168</v>
      </c>
      <c r="K2645" t="s">
        <v>3169</v>
      </c>
      <c r="L2645" t="s">
        <v>25</v>
      </c>
      <c r="M2645" t="s">
        <v>26</v>
      </c>
      <c r="N2645" t="s">
        <v>41</v>
      </c>
      <c r="O2645" t="s">
        <v>42</v>
      </c>
      <c r="P2645">
        <v>90045</v>
      </c>
      <c r="Q2645" t="s">
        <v>43</v>
      </c>
      <c r="R2645" t="s">
        <v>7936</v>
      </c>
      <c r="S2645" t="s">
        <v>70</v>
      </c>
      <c r="T2645" t="s">
        <v>158</v>
      </c>
      <c r="U2645" t="s">
        <v>7937</v>
      </c>
      <c r="V2645" s="3">
        <v>1649.95</v>
      </c>
      <c r="W2645">
        <v>5</v>
      </c>
      <c r="X2645" s="2">
        <v>0</v>
      </c>
      <c r="Y2645" s="13">
        <v>659.98</v>
      </c>
      <c r="Z2645" s="2">
        <f>Y2645/V2645</f>
        <v>0.4</v>
      </c>
    </row>
    <row r="2646" spans="1:26" x14ac:dyDescent="0.25">
      <c r="A2646">
        <v>5428</v>
      </c>
      <c r="B2646" t="s">
        <v>7938</v>
      </c>
      <c r="C2646" s="1">
        <v>42535</v>
      </c>
      <c r="D2646">
        <f>YEAR(C2646)</f>
        <v>2016</v>
      </c>
      <c r="E2646">
        <f>MONTH(C2646)</f>
        <v>6</v>
      </c>
      <c r="F2646" t="str">
        <f>TEXT(Table1[[#This Row],[Order Date]],"mmm")</f>
        <v>Jun</v>
      </c>
      <c r="G2646" t="str">
        <f>TEXT(Table1[[#This Row],[Order Date]],"ddd")</f>
        <v>Tue</v>
      </c>
      <c r="H2646" s="1">
        <v>42535</v>
      </c>
      <c r="I2646" t="s">
        <v>1276</v>
      </c>
      <c r="J2646" t="s">
        <v>7939</v>
      </c>
      <c r="K2646" t="s">
        <v>7940</v>
      </c>
      <c r="L2646" t="s">
        <v>101</v>
      </c>
      <c r="M2646" t="s">
        <v>26</v>
      </c>
      <c r="N2646" t="s">
        <v>41</v>
      </c>
      <c r="O2646" t="s">
        <v>42</v>
      </c>
      <c r="P2646">
        <v>90036</v>
      </c>
      <c r="Q2646" t="s">
        <v>43</v>
      </c>
      <c r="R2646" t="s">
        <v>6844</v>
      </c>
      <c r="S2646" t="s">
        <v>31</v>
      </c>
      <c r="T2646" t="s">
        <v>32</v>
      </c>
      <c r="U2646" t="s">
        <v>6845</v>
      </c>
      <c r="V2646" s="3">
        <v>599.16499999999996</v>
      </c>
      <c r="W2646">
        <v>5</v>
      </c>
      <c r="X2646" s="2">
        <v>0.15</v>
      </c>
      <c r="Y2646" s="13">
        <v>35.244999999999997</v>
      </c>
      <c r="Z2646" s="2">
        <f>Y2646/V2646</f>
        <v>5.8823529411764705E-2</v>
      </c>
    </row>
    <row r="2647" spans="1:26" x14ac:dyDescent="0.25">
      <c r="A2647">
        <v>5430</v>
      </c>
      <c r="B2647" t="s">
        <v>7941</v>
      </c>
      <c r="C2647" s="1">
        <v>41887</v>
      </c>
      <c r="D2647">
        <f>YEAR(C2647)</f>
        <v>2014</v>
      </c>
      <c r="E2647">
        <f>MONTH(C2647)</f>
        <v>9</v>
      </c>
      <c r="F2647" t="str">
        <f>TEXT(Table1[[#This Row],[Order Date]],"mmm")</f>
        <v>Sep</v>
      </c>
      <c r="G2647" t="str">
        <f>TEXT(Table1[[#This Row],[Order Date]],"ddd")</f>
        <v>Fri</v>
      </c>
      <c r="H2647" s="1">
        <v>41889</v>
      </c>
      <c r="I2647" t="s">
        <v>185</v>
      </c>
      <c r="J2647" t="s">
        <v>6354</v>
      </c>
      <c r="K2647" t="s">
        <v>6355</v>
      </c>
      <c r="L2647" t="s">
        <v>25</v>
      </c>
      <c r="M2647" t="s">
        <v>26</v>
      </c>
      <c r="N2647" t="s">
        <v>1139</v>
      </c>
      <c r="O2647" t="s">
        <v>53</v>
      </c>
      <c r="P2647">
        <v>33710</v>
      </c>
      <c r="Q2647" t="s">
        <v>29</v>
      </c>
      <c r="R2647" t="s">
        <v>1172</v>
      </c>
      <c r="S2647" t="s">
        <v>31</v>
      </c>
      <c r="T2647" t="s">
        <v>64</v>
      </c>
      <c r="U2647" t="s">
        <v>1173</v>
      </c>
      <c r="V2647" s="3">
        <v>31.984000000000002</v>
      </c>
      <c r="W2647">
        <v>2</v>
      </c>
      <c r="X2647" s="2">
        <v>0.2</v>
      </c>
      <c r="Y2647" s="13">
        <v>1.9990000000000001</v>
      </c>
      <c r="Z2647" s="2">
        <f>Y2647/V2647</f>
        <v>6.25E-2</v>
      </c>
    </row>
    <row r="2648" spans="1:26" x14ac:dyDescent="0.25">
      <c r="A2648">
        <v>5431</v>
      </c>
      <c r="B2648" t="s">
        <v>7942</v>
      </c>
      <c r="C2648" s="1">
        <v>43029</v>
      </c>
      <c r="D2648">
        <f>YEAR(C2648)</f>
        <v>2017</v>
      </c>
      <c r="E2648">
        <f>MONTH(C2648)</f>
        <v>10</v>
      </c>
      <c r="F2648" t="str">
        <f>TEXT(Table1[[#This Row],[Order Date]],"mmm")</f>
        <v>Oct</v>
      </c>
      <c r="G2648" t="str">
        <f>TEXT(Table1[[#This Row],[Order Date]],"ddd")</f>
        <v>Sat</v>
      </c>
      <c r="H2648" s="1">
        <v>43033</v>
      </c>
      <c r="I2648" t="s">
        <v>49</v>
      </c>
      <c r="J2648" t="s">
        <v>7943</v>
      </c>
      <c r="K2648" t="s">
        <v>7944</v>
      </c>
      <c r="L2648" t="s">
        <v>101</v>
      </c>
      <c r="M2648" t="s">
        <v>26</v>
      </c>
      <c r="N2648" t="s">
        <v>1109</v>
      </c>
      <c r="O2648" t="s">
        <v>491</v>
      </c>
      <c r="P2648">
        <v>44107</v>
      </c>
      <c r="Q2648" t="s">
        <v>145</v>
      </c>
      <c r="R2648" t="s">
        <v>7791</v>
      </c>
      <c r="S2648" t="s">
        <v>45</v>
      </c>
      <c r="T2648" t="s">
        <v>77</v>
      </c>
      <c r="U2648" t="s">
        <v>7792</v>
      </c>
      <c r="V2648" s="3">
        <v>161.56800000000001</v>
      </c>
      <c r="W2648">
        <v>2</v>
      </c>
      <c r="X2648" s="2">
        <v>0.2</v>
      </c>
      <c r="Y2648" s="13">
        <v>16.1568</v>
      </c>
      <c r="Z2648" s="2">
        <f>Y2648/V2648</f>
        <v>9.9999999999999992E-2</v>
      </c>
    </row>
    <row r="2649" spans="1:26" x14ac:dyDescent="0.25">
      <c r="A2649">
        <v>5434</v>
      </c>
      <c r="B2649" t="s">
        <v>7945</v>
      </c>
      <c r="C2649" s="1">
        <v>42850</v>
      </c>
      <c r="D2649">
        <f>YEAR(C2649)</f>
        <v>2017</v>
      </c>
      <c r="E2649">
        <f>MONTH(C2649)</f>
        <v>4</v>
      </c>
      <c r="F2649" t="str">
        <f>TEXT(Table1[[#This Row],[Order Date]],"mmm")</f>
        <v>Apr</v>
      </c>
      <c r="G2649" t="str">
        <f>TEXT(Table1[[#This Row],[Order Date]],"ddd")</f>
        <v>Tue</v>
      </c>
      <c r="H2649" s="1">
        <v>42854</v>
      </c>
      <c r="I2649" t="s">
        <v>49</v>
      </c>
      <c r="J2649" t="s">
        <v>3334</v>
      </c>
      <c r="K2649" t="s">
        <v>3335</v>
      </c>
      <c r="L2649" t="s">
        <v>25</v>
      </c>
      <c r="M2649" t="s">
        <v>26</v>
      </c>
      <c r="N2649" t="s">
        <v>7749</v>
      </c>
      <c r="O2649" t="s">
        <v>303</v>
      </c>
      <c r="P2649">
        <v>85224</v>
      </c>
      <c r="Q2649" t="s">
        <v>43</v>
      </c>
      <c r="R2649" t="s">
        <v>136</v>
      </c>
      <c r="S2649" t="s">
        <v>45</v>
      </c>
      <c r="T2649" t="s">
        <v>67</v>
      </c>
      <c r="U2649" t="s">
        <v>137</v>
      </c>
      <c r="V2649" s="3">
        <v>8.8960000000000008</v>
      </c>
      <c r="W2649">
        <v>4</v>
      </c>
      <c r="X2649" s="2">
        <v>0.2</v>
      </c>
      <c r="Y2649" s="13">
        <v>0.66720000000000002</v>
      </c>
      <c r="Z2649" s="2">
        <f>Y2649/V2649</f>
        <v>7.4999999999999997E-2</v>
      </c>
    </row>
    <row r="2650" spans="1:26" x14ac:dyDescent="0.25">
      <c r="A2650">
        <v>5435</v>
      </c>
      <c r="B2650" t="s">
        <v>7946</v>
      </c>
      <c r="C2650" s="1">
        <v>42296</v>
      </c>
      <c r="D2650">
        <f>YEAR(C2650)</f>
        <v>2015</v>
      </c>
      <c r="E2650">
        <f>MONTH(C2650)</f>
        <v>10</v>
      </c>
      <c r="F2650" t="str">
        <f>TEXT(Table1[[#This Row],[Order Date]],"mmm")</f>
        <v>Oct</v>
      </c>
      <c r="G2650" t="str">
        <f>TEXT(Table1[[#This Row],[Order Date]],"ddd")</f>
        <v>Mon</v>
      </c>
      <c r="H2650" s="1">
        <v>42301</v>
      </c>
      <c r="I2650" t="s">
        <v>49</v>
      </c>
      <c r="J2650" t="s">
        <v>726</v>
      </c>
      <c r="K2650" t="s">
        <v>727</v>
      </c>
      <c r="L2650" t="s">
        <v>101</v>
      </c>
      <c r="M2650" t="s">
        <v>26</v>
      </c>
      <c r="N2650" t="s">
        <v>41</v>
      </c>
      <c r="O2650" t="s">
        <v>42</v>
      </c>
      <c r="P2650">
        <v>90008</v>
      </c>
      <c r="Q2650" t="s">
        <v>43</v>
      </c>
      <c r="R2650" t="s">
        <v>7947</v>
      </c>
      <c r="S2650" t="s">
        <v>45</v>
      </c>
      <c r="T2650" t="s">
        <v>77</v>
      </c>
      <c r="U2650" t="s">
        <v>7948</v>
      </c>
      <c r="V2650" s="3">
        <v>1640.7</v>
      </c>
      <c r="W2650">
        <v>5</v>
      </c>
      <c r="X2650" s="2">
        <v>0</v>
      </c>
      <c r="Y2650" s="13">
        <v>459.39600000000002</v>
      </c>
      <c r="Z2650" s="2">
        <f>Y2650/V2650</f>
        <v>0.28000000000000003</v>
      </c>
    </row>
    <row r="2651" spans="1:26" x14ac:dyDescent="0.25">
      <c r="A2651">
        <v>5437</v>
      </c>
      <c r="B2651" t="s">
        <v>7949</v>
      </c>
      <c r="C2651" s="1">
        <v>41825</v>
      </c>
      <c r="D2651">
        <f>YEAR(C2651)</f>
        <v>2014</v>
      </c>
      <c r="E2651">
        <f>MONTH(C2651)</f>
        <v>7</v>
      </c>
      <c r="F2651" t="str">
        <f>TEXT(Table1[[#This Row],[Order Date]],"mmm")</f>
        <v>Jul</v>
      </c>
      <c r="G2651" t="str">
        <f>TEXT(Table1[[#This Row],[Order Date]],"ddd")</f>
        <v>Sat</v>
      </c>
      <c r="H2651" s="1">
        <v>41828</v>
      </c>
      <c r="I2651" t="s">
        <v>185</v>
      </c>
      <c r="J2651" t="s">
        <v>7902</v>
      </c>
      <c r="K2651" t="s">
        <v>7903</v>
      </c>
      <c r="L2651" t="s">
        <v>40</v>
      </c>
      <c r="M2651" t="s">
        <v>26</v>
      </c>
      <c r="N2651" t="s">
        <v>2252</v>
      </c>
      <c r="O2651" t="s">
        <v>53</v>
      </c>
      <c r="P2651">
        <v>32137</v>
      </c>
      <c r="Q2651" t="s">
        <v>29</v>
      </c>
      <c r="R2651" t="s">
        <v>4370</v>
      </c>
      <c r="S2651" t="s">
        <v>31</v>
      </c>
      <c r="T2651" t="s">
        <v>64</v>
      </c>
      <c r="U2651" t="s">
        <v>4371</v>
      </c>
      <c r="V2651" s="3">
        <v>19.52</v>
      </c>
      <c r="W2651">
        <v>2</v>
      </c>
      <c r="X2651" s="2">
        <v>0.2</v>
      </c>
      <c r="Y2651" s="13">
        <v>5.3680000000000003</v>
      </c>
      <c r="Z2651" s="2">
        <f>Y2651/V2651</f>
        <v>0.27500000000000002</v>
      </c>
    </row>
    <row r="2652" spans="1:26" x14ac:dyDescent="0.25">
      <c r="A2652">
        <v>5440</v>
      </c>
      <c r="B2652" t="s">
        <v>7952</v>
      </c>
      <c r="C2652" s="1">
        <v>42464</v>
      </c>
      <c r="D2652">
        <f>YEAR(C2652)</f>
        <v>2016</v>
      </c>
      <c r="E2652">
        <f>MONTH(C2652)</f>
        <v>4</v>
      </c>
      <c r="F2652" t="str">
        <f>TEXT(Table1[[#This Row],[Order Date]],"mmm")</f>
        <v>Apr</v>
      </c>
      <c r="G2652" t="str">
        <f>TEXT(Table1[[#This Row],[Order Date]],"ddd")</f>
        <v>Mon</v>
      </c>
      <c r="H2652" s="1">
        <v>42469</v>
      </c>
      <c r="I2652" t="s">
        <v>49</v>
      </c>
      <c r="J2652" t="s">
        <v>6300</v>
      </c>
      <c r="K2652" t="s">
        <v>6301</v>
      </c>
      <c r="L2652" t="s">
        <v>25</v>
      </c>
      <c r="M2652" t="s">
        <v>26</v>
      </c>
      <c r="N2652" t="s">
        <v>263</v>
      </c>
      <c r="O2652" t="s">
        <v>264</v>
      </c>
      <c r="P2652">
        <v>10035</v>
      </c>
      <c r="Q2652" t="s">
        <v>145</v>
      </c>
      <c r="R2652" t="s">
        <v>6179</v>
      </c>
      <c r="S2652" t="s">
        <v>45</v>
      </c>
      <c r="T2652" t="s">
        <v>74</v>
      </c>
      <c r="U2652" t="s">
        <v>6180</v>
      </c>
      <c r="V2652" s="3">
        <v>588.78399999999999</v>
      </c>
      <c r="W2652">
        <v>2</v>
      </c>
      <c r="X2652" s="2">
        <v>0.2</v>
      </c>
      <c r="Y2652" s="13">
        <v>183.995</v>
      </c>
      <c r="Z2652" s="2">
        <f>Y2652/V2652</f>
        <v>0.3125</v>
      </c>
    </row>
    <row r="2653" spans="1:26" x14ac:dyDescent="0.25">
      <c r="A2653">
        <v>5441</v>
      </c>
      <c r="B2653" t="s">
        <v>7953</v>
      </c>
      <c r="C2653" s="1">
        <v>43052</v>
      </c>
      <c r="D2653">
        <f>YEAR(C2653)</f>
        <v>2017</v>
      </c>
      <c r="E2653">
        <f>MONTH(C2653)</f>
        <v>11</v>
      </c>
      <c r="F2653" t="str">
        <f>TEXT(Table1[[#This Row],[Order Date]],"mmm")</f>
        <v>Nov</v>
      </c>
      <c r="G2653" t="str">
        <f>TEXT(Table1[[#This Row],[Order Date]],"ddd")</f>
        <v>Mon</v>
      </c>
      <c r="H2653" s="1">
        <v>43057</v>
      </c>
      <c r="I2653" t="s">
        <v>22</v>
      </c>
      <c r="J2653" t="s">
        <v>5654</v>
      </c>
      <c r="K2653" t="s">
        <v>5655</v>
      </c>
      <c r="L2653" t="s">
        <v>25</v>
      </c>
      <c r="M2653" t="s">
        <v>26</v>
      </c>
      <c r="N2653" t="s">
        <v>7954</v>
      </c>
      <c r="O2653" t="s">
        <v>53</v>
      </c>
      <c r="P2653">
        <v>33458</v>
      </c>
      <c r="Q2653" t="s">
        <v>29</v>
      </c>
      <c r="R2653" t="s">
        <v>2595</v>
      </c>
      <c r="S2653" t="s">
        <v>45</v>
      </c>
      <c r="T2653" t="s">
        <v>67</v>
      </c>
      <c r="U2653" t="s">
        <v>2596</v>
      </c>
      <c r="V2653" s="3">
        <v>2.0640000000000001</v>
      </c>
      <c r="W2653">
        <v>1</v>
      </c>
      <c r="X2653" s="2">
        <v>0.2</v>
      </c>
      <c r="Y2653" s="13">
        <v>0.15479999999999999</v>
      </c>
      <c r="Z2653" s="2">
        <f>Y2653/V2653</f>
        <v>7.4999999999999997E-2</v>
      </c>
    </row>
    <row r="2654" spans="1:26" x14ac:dyDescent="0.25">
      <c r="A2654">
        <v>5442</v>
      </c>
      <c r="B2654" t="s">
        <v>7955</v>
      </c>
      <c r="C2654" s="1">
        <v>42987</v>
      </c>
      <c r="D2654">
        <f>YEAR(C2654)</f>
        <v>2017</v>
      </c>
      <c r="E2654">
        <f>MONTH(C2654)</f>
        <v>9</v>
      </c>
      <c r="F2654" t="str">
        <f>TEXT(Table1[[#This Row],[Order Date]],"mmm")</f>
        <v>Sep</v>
      </c>
      <c r="G2654" t="str">
        <f>TEXT(Table1[[#This Row],[Order Date]],"ddd")</f>
        <v>Sat</v>
      </c>
      <c r="H2654" s="1">
        <v>42991</v>
      </c>
      <c r="I2654" t="s">
        <v>49</v>
      </c>
      <c r="J2654" t="s">
        <v>3941</v>
      </c>
      <c r="K2654" t="s">
        <v>3942</v>
      </c>
      <c r="L2654" t="s">
        <v>25</v>
      </c>
      <c r="M2654" t="s">
        <v>26</v>
      </c>
      <c r="N2654" t="s">
        <v>3843</v>
      </c>
      <c r="O2654" t="s">
        <v>303</v>
      </c>
      <c r="P2654">
        <v>85301</v>
      </c>
      <c r="Q2654" t="s">
        <v>43</v>
      </c>
      <c r="R2654" t="s">
        <v>7956</v>
      </c>
      <c r="S2654" t="s">
        <v>45</v>
      </c>
      <c r="T2654" t="s">
        <v>89</v>
      </c>
      <c r="U2654" t="s">
        <v>7957</v>
      </c>
      <c r="V2654" s="3">
        <v>6.3680000000000003</v>
      </c>
      <c r="W2654">
        <v>2</v>
      </c>
      <c r="X2654" s="2">
        <v>0.2</v>
      </c>
      <c r="Y2654" s="13">
        <v>2.3879999999999999</v>
      </c>
      <c r="Z2654" s="2">
        <f>Y2654/V2654</f>
        <v>0.37499999999999994</v>
      </c>
    </row>
    <row r="2655" spans="1:26" x14ac:dyDescent="0.25">
      <c r="A2655">
        <v>5443</v>
      </c>
      <c r="B2655" t="s">
        <v>7958</v>
      </c>
      <c r="C2655" s="1">
        <v>42111</v>
      </c>
      <c r="D2655">
        <f>YEAR(C2655)</f>
        <v>2015</v>
      </c>
      <c r="E2655">
        <f>MONTH(C2655)</f>
        <v>4</v>
      </c>
      <c r="F2655" t="str">
        <f>TEXT(Table1[[#This Row],[Order Date]],"mmm")</f>
        <v>Apr</v>
      </c>
      <c r="G2655" t="str">
        <f>TEXT(Table1[[#This Row],[Order Date]],"ddd")</f>
        <v>Fri</v>
      </c>
      <c r="H2655" s="1">
        <v>42117</v>
      </c>
      <c r="I2655" t="s">
        <v>49</v>
      </c>
      <c r="J2655" t="s">
        <v>2775</v>
      </c>
      <c r="K2655" t="s">
        <v>2776</v>
      </c>
      <c r="L2655" t="s">
        <v>25</v>
      </c>
      <c r="M2655" t="s">
        <v>26</v>
      </c>
      <c r="N2655" t="s">
        <v>263</v>
      </c>
      <c r="O2655" t="s">
        <v>264</v>
      </c>
      <c r="P2655">
        <v>10035</v>
      </c>
      <c r="Q2655" t="s">
        <v>145</v>
      </c>
      <c r="R2655" t="s">
        <v>2958</v>
      </c>
      <c r="S2655" t="s">
        <v>70</v>
      </c>
      <c r="T2655" t="s">
        <v>158</v>
      </c>
      <c r="U2655" t="s">
        <v>2959</v>
      </c>
      <c r="V2655" s="3">
        <v>99.6</v>
      </c>
      <c r="W2655">
        <v>1</v>
      </c>
      <c r="X2655" s="2">
        <v>0</v>
      </c>
      <c r="Y2655" s="13">
        <v>36.851999999999997</v>
      </c>
      <c r="Z2655" s="2">
        <f>Y2655/V2655</f>
        <v>0.37</v>
      </c>
    </row>
    <row r="2656" spans="1:26" x14ac:dyDescent="0.25">
      <c r="A2656">
        <v>5446</v>
      </c>
      <c r="B2656" t="s">
        <v>7961</v>
      </c>
      <c r="C2656" s="1">
        <v>42576</v>
      </c>
      <c r="D2656">
        <f>YEAR(C2656)</f>
        <v>2016</v>
      </c>
      <c r="E2656">
        <f>MONTH(C2656)</f>
        <v>7</v>
      </c>
      <c r="F2656" t="str">
        <f>TEXT(Table1[[#This Row],[Order Date]],"mmm")</f>
        <v>Jul</v>
      </c>
      <c r="G2656" t="str">
        <f>TEXT(Table1[[#This Row],[Order Date]],"ddd")</f>
        <v>Mon</v>
      </c>
      <c r="H2656" s="1">
        <v>42580</v>
      </c>
      <c r="I2656" t="s">
        <v>49</v>
      </c>
      <c r="J2656" t="s">
        <v>2742</v>
      </c>
      <c r="K2656" t="s">
        <v>2743</v>
      </c>
      <c r="L2656" t="s">
        <v>101</v>
      </c>
      <c r="M2656" t="s">
        <v>26</v>
      </c>
      <c r="N2656" t="s">
        <v>181</v>
      </c>
      <c r="O2656" t="s">
        <v>103</v>
      </c>
      <c r="P2656">
        <v>77041</v>
      </c>
      <c r="Q2656" t="s">
        <v>104</v>
      </c>
      <c r="R2656" t="s">
        <v>4908</v>
      </c>
      <c r="S2656" t="s">
        <v>45</v>
      </c>
      <c r="T2656" t="s">
        <v>170</v>
      </c>
      <c r="U2656" t="s">
        <v>4909</v>
      </c>
      <c r="V2656" s="3">
        <v>20.936</v>
      </c>
      <c r="W2656">
        <v>1</v>
      </c>
      <c r="X2656" s="2">
        <v>0.2</v>
      </c>
      <c r="Y2656" s="13">
        <v>7.0659000000000001</v>
      </c>
      <c r="Z2656" s="2">
        <f>Y2656/V2656</f>
        <v>0.33750000000000002</v>
      </c>
    </row>
    <row r="2657" spans="1:26" x14ac:dyDescent="0.25">
      <c r="A2657">
        <v>5447</v>
      </c>
      <c r="B2657" t="s">
        <v>7962</v>
      </c>
      <c r="C2657" s="1">
        <v>42608</v>
      </c>
      <c r="D2657">
        <f>YEAR(C2657)</f>
        <v>2016</v>
      </c>
      <c r="E2657">
        <f>MONTH(C2657)</f>
        <v>8</v>
      </c>
      <c r="F2657" t="str">
        <f>TEXT(Table1[[#This Row],[Order Date]],"mmm")</f>
        <v>Aug</v>
      </c>
      <c r="G2657" t="str">
        <f>TEXT(Table1[[#This Row],[Order Date]],"ddd")</f>
        <v>Fri</v>
      </c>
      <c r="H2657" s="1">
        <v>42613</v>
      </c>
      <c r="I2657" t="s">
        <v>49</v>
      </c>
      <c r="J2657" t="s">
        <v>952</v>
      </c>
      <c r="K2657" t="s">
        <v>953</v>
      </c>
      <c r="L2657" t="s">
        <v>40</v>
      </c>
      <c r="M2657" t="s">
        <v>26</v>
      </c>
      <c r="N2657" t="s">
        <v>263</v>
      </c>
      <c r="O2657" t="s">
        <v>264</v>
      </c>
      <c r="P2657">
        <v>10035</v>
      </c>
      <c r="Q2657" t="s">
        <v>145</v>
      </c>
      <c r="R2657" t="s">
        <v>3389</v>
      </c>
      <c r="S2657" t="s">
        <v>70</v>
      </c>
      <c r="T2657" t="s">
        <v>71</v>
      </c>
      <c r="U2657" t="s">
        <v>3390</v>
      </c>
      <c r="V2657" s="3">
        <v>33</v>
      </c>
      <c r="W2657">
        <v>6</v>
      </c>
      <c r="X2657" s="2">
        <v>0</v>
      </c>
      <c r="Y2657" s="13">
        <v>8.25</v>
      </c>
      <c r="Z2657" s="2">
        <f>Y2657/V2657</f>
        <v>0.25</v>
      </c>
    </row>
    <row r="2658" spans="1:26" x14ac:dyDescent="0.25">
      <c r="A2658">
        <v>5449</v>
      </c>
      <c r="B2658" t="s">
        <v>7963</v>
      </c>
      <c r="C2658" s="1">
        <v>41894</v>
      </c>
      <c r="D2658">
        <f>YEAR(C2658)</f>
        <v>2014</v>
      </c>
      <c r="E2658">
        <f>MONTH(C2658)</f>
        <v>9</v>
      </c>
      <c r="F2658" t="str">
        <f>TEXT(Table1[[#This Row],[Order Date]],"mmm")</f>
        <v>Sep</v>
      </c>
      <c r="G2658" t="str">
        <f>TEXT(Table1[[#This Row],[Order Date]],"ddd")</f>
        <v>Fri</v>
      </c>
      <c r="H2658" s="1">
        <v>41901</v>
      </c>
      <c r="I2658" t="s">
        <v>49</v>
      </c>
      <c r="J2658" t="s">
        <v>5589</v>
      </c>
      <c r="K2658" t="s">
        <v>5590</v>
      </c>
      <c r="L2658" t="s">
        <v>101</v>
      </c>
      <c r="M2658" t="s">
        <v>26</v>
      </c>
      <c r="N2658" t="s">
        <v>4416</v>
      </c>
      <c r="O2658" t="s">
        <v>4417</v>
      </c>
      <c r="P2658">
        <v>66062</v>
      </c>
      <c r="Q2658" t="s">
        <v>104</v>
      </c>
      <c r="R2658" t="s">
        <v>5736</v>
      </c>
      <c r="S2658" t="s">
        <v>45</v>
      </c>
      <c r="T2658" t="s">
        <v>572</v>
      </c>
      <c r="U2658" t="s">
        <v>5737</v>
      </c>
      <c r="V2658" s="3">
        <v>357.93</v>
      </c>
      <c r="W2658">
        <v>3</v>
      </c>
      <c r="X2658" s="2">
        <v>0</v>
      </c>
      <c r="Y2658" s="13">
        <v>7.1585999999999999</v>
      </c>
      <c r="Z2658" s="2">
        <f>Y2658/V2658</f>
        <v>0.02</v>
      </c>
    </row>
    <row r="2659" spans="1:26" x14ac:dyDescent="0.25">
      <c r="A2659">
        <v>5453</v>
      </c>
      <c r="B2659" t="s">
        <v>7964</v>
      </c>
      <c r="C2659" s="1">
        <v>42573</v>
      </c>
      <c r="D2659">
        <f>YEAR(C2659)</f>
        <v>2016</v>
      </c>
      <c r="E2659">
        <f>MONTH(C2659)</f>
        <v>7</v>
      </c>
      <c r="F2659" t="str">
        <f>TEXT(Table1[[#This Row],[Order Date]],"mmm")</f>
        <v>Jul</v>
      </c>
      <c r="G2659" t="str">
        <f>TEXT(Table1[[#This Row],[Order Date]],"ddd")</f>
        <v>Fri</v>
      </c>
      <c r="H2659" s="1">
        <v>42580</v>
      </c>
      <c r="I2659" t="s">
        <v>49</v>
      </c>
      <c r="J2659" t="s">
        <v>5202</v>
      </c>
      <c r="K2659" t="s">
        <v>5203</v>
      </c>
      <c r="L2659" t="s">
        <v>101</v>
      </c>
      <c r="M2659" t="s">
        <v>26</v>
      </c>
      <c r="N2659" t="s">
        <v>5330</v>
      </c>
      <c r="O2659" t="s">
        <v>1379</v>
      </c>
      <c r="P2659">
        <v>89431</v>
      </c>
      <c r="Q2659" t="s">
        <v>43</v>
      </c>
      <c r="R2659" t="s">
        <v>2337</v>
      </c>
      <c r="S2659" t="s">
        <v>45</v>
      </c>
      <c r="T2659" t="s">
        <v>572</v>
      </c>
      <c r="U2659" t="s">
        <v>2338</v>
      </c>
      <c r="V2659" s="3">
        <v>86.2</v>
      </c>
      <c r="W2659">
        <v>5</v>
      </c>
      <c r="X2659" s="2">
        <v>0</v>
      </c>
      <c r="Y2659" s="13">
        <v>24.998000000000001</v>
      </c>
      <c r="Z2659" s="2">
        <f>Y2659/V2659</f>
        <v>0.28999999999999998</v>
      </c>
    </row>
    <row r="2660" spans="1:26" x14ac:dyDescent="0.25">
      <c r="A2660">
        <v>5454</v>
      </c>
      <c r="B2660" t="s">
        <v>7965</v>
      </c>
      <c r="C2660" s="1">
        <v>42874</v>
      </c>
      <c r="D2660">
        <f>YEAR(C2660)</f>
        <v>2017</v>
      </c>
      <c r="E2660">
        <f>MONTH(C2660)</f>
        <v>5</v>
      </c>
      <c r="F2660" t="str">
        <f>TEXT(Table1[[#This Row],[Order Date]],"mmm")</f>
        <v>May</v>
      </c>
      <c r="G2660" t="str">
        <f>TEXT(Table1[[#This Row],[Order Date]],"ddd")</f>
        <v>Fri</v>
      </c>
      <c r="H2660" s="1">
        <v>42878</v>
      </c>
      <c r="I2660" t="s">
        <v>49</v>
      </c>
      <c r="J2660" t="s">
        <v>5152</v>
      </c>
      <c r="K2660" t="s">
        <v>5153</v>
      </c>
      <c r="L2660" t="s">
        <v>40</v>
      </c>
      <c r="M2660" t="s">
        <v>26</v>
      </c>
      <c r="N2660" t="s">
        <v>3034</v>
      </c>
      <c r="O2660" t="s">
        <v>208</v>
      </c>
      <c r="P2660">
        <v>61107</v>
      </c>
      <c r="Q2660" t="s">
        <v>104</v>
      </c>
      <c r="R2660" t="s">
        <v>6772</v>
      </c>
      <c r="S2660" t="s">
        <v>45</v>
      </c>
      <c r="T2660" t="s">
        <v>89</v>
      </c>
      <c r="U2660" t="s">
        <v>6773</v>
      </c>
      <c r="V2660" s="3">
        <v>38.015999999999998</v>
      </c>
      <c r="W2660">
        <v>6</v>
      </c>
      <c r="X2660" s="2">
        <v>0.2</v>
      </c>
      <c r="Y2660" s="13">
        <v>13.780799999999999</v>
      </c>
      <c r="Z2660" s="2">
        <f>Y2660/V2660</f>
        <v>0.36249999999999999</v>
      </c>
    </row>
    <row r="2661" spans="1:26" x14ac:dyDescent="0.25">
      <c r="A2661">
        <v>5455</v>
      </c>
      <c r="B2661" t="s">
        <v>7966</v>
      </c>
      <c r="C2661" s="1">
        <v>42853</v>
      </c>
      <c r="D2661">
        <f>YEAR(C2661)</f>
        <v>2017</v>
      </c>
      <c r="E2661">
        <f>MONTH(C2661)</f>
        <v>4</v>
      </c>
      <c r="F2661" t="str">
        <f>TEXT(Table1[[#This Row],[Order Date]],"mmm")</f>
        <v>Apr</v>
      </c>
      <c r="G2661" t="str">
        <f>TEXT(Table1[[#This Row],[Order Date]],"ddd")</f>
        <v>Fri</v>
      </c>
      <c r="H2661" s="1">
        <v>42857</v>
      </c>
      <c r="I2661" t="s">
        <v>49</v>
      </c>
      <c r="J2661" t="s">
        <v>1752</v>
      </c>
      <c r="K2661" t="s">
        <v>1753</v>
      </c>
      <c r="L2661" t="s">
        <v>40</v>
      </c>
      <c r="M2661" t="s">
        <v>26</v>
      </c>
      <c r="N2661" t="s">
        <v>143</v>
      </c>
      <c r="O2661" t="s">
        <v>144</v>
      </c>
      <c r="P2661">
        <v>19143</v>
      </c>
      <c r="Q2661" t="s">
        <v>145</v>
      </c>
      <c r="R2661" t="s">
        <v>1797</v>
      </c>
      <c r="S2661" t="s">
        <v>45</v>
      </c>
      <c r="T2661" t="s">
        <v>58</v>
      </c>
      <c r="U2661" t="s">
        <v>1798</v>
      </c>
      <c r="V2661" s="3">
        <v>8.3840000000000003</v>
      </c>
      <c r="W2661">
        <v>1</v>
      </c>
      <c r="X2661" s="2">
        <v>0.2</v>
      </c>
      <c r="Y2661" s="13">
        <v>0.73360000000000003</v>
      </c>
      <c r="Z2661" s="2">
        <f>Y2661/V2661</f>
        <v>8.7499999999999994E-2</v>
      </c>
    </row>
    <row r="2662" spans="1:26" x14ac:dyDescent="0.25">
      <c r="A2662">
        <v>5457</v>
      </c>
      <c r="B2662" t="s">
        <v>7967</v>
      </c>
      <c r="C2662" s="1">
        <v>43098</v>
      </c>
      <c r="D2662">
        <f>YEAR(C2662)</f>
        <v>2017</v>
      </c>
      <c r="E2662">
        <f>MONTH(C2662)</f>
        <v>12</v>
      </c>
      <c r="F2662" t="str">
        <f>TEXT(Table1[[#This Row],[Order Date]],"mmm")</f>
        <v>Dec</v>
      </c>
      <c r="G2662" t="str">
        <f>TEXT(Table1[[#This Row],[Order Date]],"ddd")</f>
        <v>Fri</v>
      </c>
      <c r="H2662" s="1">
        <v>43102</v>
      </c>
      <c r="I2662" t="s">
        <v>49</v>
      </c>
      <c r="J2662" t="s">
        <v>798</v>
      </c>
      <c r="K2662" t="s">
        <v>799</v>
      </c>
      <c r="L2662" t="s">
        <v>25</v>
      </c>
      <c r="M2662" t="s">
        <v>26</v>
      </c>
      <c r="N2662" t="s">
        <v>2498</v>
      </c>
      <c r="O2662" t="s">
        <v>95</v>
      </c>
      <c r="P2662">
        <v>98026</v>
      </c>
      <c r="Q2662" t="s">
        <v>43</v>
      </c>
      <c r="R2662" t="s">
        <v>7968</v>
      </c>
      <c r="S2662" t="s">
        <v>45</v>
      </c>
      <c r="T2662" t="s">
        <v>266</v>
      </c>
      <c r="U2662" t="s">
        <v>7969</v>
      </c>
      <c r="V2662" s="3">
        <v>19.600000000000001</v>
      </c>
      <c r="W2662">
        <v>5</v>
      </c>
      <c r="X2662" s="2">
        <v>0</v>
      </c>
      <c r="Y2662" s="13">
        <v>9.6039999999999992</v>
      </c>
      <c r="Z2662" s="2">
        <f>Y2662/V2662</f>
        <v>0.48999999999999994</v>
      </c>
    </row>
    <row r="2663" spans="1:26" x14ac:dyDescent="0.25">
      <c r="A2663">
        <v>5461</v>
      </c>
      <c r="B2663" t="s">
        <v>7972</v>
      </c>
      <c r="C2663" s="1">
        <v>41719</v>
      </c>
      <c r="D2663">
        <f>YEAR(C2663)</f>
        <v>2014</v>
      </c>
      <c r="E2663">
        <f>MONTH(C2663)</f>
        <v>3</v>
      </c>
      <c r="F2663" t="str">
        <f>TEXT(Table1[[#This Row],[Order Date]],"mmm")</f>
        <v>Mar</v>
      </c>
      <c r="G2663" t="str">
        <f>TEXT(Table1[[#This Row],[Order Date]],"ddd")</f>
        <v>Fri</v>
      </c>
      <c r="H2663" s="1">
        <v>41723</v>
      </c>
      <c r="I2663" t="s">
        <v>49</v>
      </c>
      <c r="J2663" t="s">
        <v>1131</v>
      </c>
      <c r="K2663" t="s">
        <v>1132</v>
      </c>
      <c r="L2663" t="s">
        <v>40</v>
      </c>
      <c r="M2663" t="s">
        <v>26</v>
      </c>
      <c r="N2663" t="s">
        <v>2450</v>
      </c>
      <c r="O2663" t="s">
        <v>87</v>
      </c>
      <c r="P2663">
        <v>28806</v>
      </c>
      <c r="Q2663" t="s">
        <v>29</v>
      </c>
      <c r="R2663" t="s">
        <v>6256</v>
      </c>
      <c r="S2663" t="s">
        <v>45</v>
      </c>
      <c r="T2663" t="s">
        <v>58</v>
      </c>
      <c r="U2663" t="s">
        <v>6257</v>
      </c>
      <c r="V2663" s="3">
        <v>16.271999999999998</v>
      </c>
      <c r="W2663">
        <v>1</v>
      </c>
      <c r="X2663" s="2">
        <v>0.2</v>
      </c>
      <c r="Y2663" s="13">
        <v>-3.8645999999999998</v>
      </c>
      <c r="Z2663" s="2">
        <f>Y2663/V2663</f>
        <v>-0.23750000000000002</v>
      </c>
    </row>
    <row r="2664" spans="1:26" x14ac:dyDescent="0.25">
      <c r="A2664">
        <v>5462</v>
      </c>
      <c r="B2664" t="s">
        <v>7973</v>
      </c>
      <c r="C2664" s="1">
        <v>43006</v>
      </c>
      <c r="D2664">
        <f>YEAR(C2664)</f>
        <v>2017</v>
      </c>
      <c r="E2664">
        <f>MONTH(C2664)</f>
        <v>9</v>
      </c>
      <c r="F2664" t="str">
        <f>TEXT(Table1[[#This Row],[Order Date]],"mmm")</f>
        <v>Sep</v>
      </c>
      <c r="G2664" t="str">
        <f>TEXT(Table1[[#This Row],[Order Date]],"ddd")</f>
        <v>Thu</v>
      </c>
      <c r="H2664" s="1">
        <v>43012</v>
      </c>
      <c r="I2664" t="s">
        <v>49</v>
      </c>
      <c r="J2664" t="s">
        <v>1936</v>
      </c>
      <c r="K2664" t="s">
        <v>1937</v>
      </c>
      <c r="L2664" t="s">
        <v>25</v>
      </c>
      <c r="M2664" t="s">
        <v>26</v>
      </c>
      <c r="N2664" t="s">
        <v>41</v>
      </c>
      <c r="O2664" t="s">
        <v>42</v>
      </c>
      <c r="P2664">
        <v>90032</v>
      </c>
      <c r="Q2664" t="s">
        <v>43</v>
      </c>
      <c r="R2664" t="s">
        <v>256</v>
      </c>
      <c r="S2664" t="s">
        <v>31</v>
      </c>
      <c r="T2664" t="s">
        <v>64</v>
      </c>
      <c r="U2664" t="s">
        <v>257</v>
      </c>
      <c r="V2664" s="3">
        <v>9.24</v>
      </c>
      <c r="W2664">
        <v>3</v>
      </c>
      <c r="X2664" s="2">
        <v>0</v>
      </c>
      <c r="Y2664" s="13">
        <v>4.4352</v>
      </c>
      <c r="Z2664" s="2">
        <f>Y2664/V2664</f>
        <v>0.48</v>
      </c>
    </row>
    <row r="2665" spans="1:26" x14ac:dyDescent="0.25">
      <c r="A2665">
        <v>5463</v>
      </c>
      <c r="B2665" t="s">
        <v>7974</v>
      </c>
      <c r="C2665" s="1">
        <v>41658</v>
      </c>
      <c r="D2665">
        <f>YEAR(C2665)</f>
        <v>2014</v>
      </c>
      <c r="E2665">
        <f>MONTH(C2665)</f>
        <v>1</v>
      </c>
      <c r="F2665" t="str">
        <f>TEXT(Table1[[#This Row],[Order Date]],"mmm")</f>
        <v>Jan</v>
      </c>
      <c r="G2665" t="str">
        <f>TEXT(Table1[[#This Row],[Order Date]],"ddd")</f>
        <v>Sun</v>
      </c>
      <c r="H2665" s="1">
        <v>41659</v>
      </c>
      <c r="I2665" t="s">
        <v>185</v>
      </c>
      <c r="J2665" t="s">
        <v>2903</v>
      </c>
      <c r="K2665" t="s">
        <v>2904</v>
      </c>
      <c r="L2665" t="s">
        <v>25</v>
      </c>
      <c r="M2665" t="s">
        <v>26</v>
      </c>
      <c r="N2665" t="s">
        <v>616</v>
      </c>
      <c r="O2665" t="s">
        <v>303</v>
      </c>
      <c r="P2665">
        <v>85254</v>
      </c>
      <c r="Q2665" t="s">
        <v>43</v>
      </c>
      <c r="R2665" t="s">
        <v>3173</v>
      </c>
      <c r="S2665" t="s">
        <v>45</v>
      </c>
      <c r="T2665" t="s">
        <v>74</v>
      </c>
      <c r="U2665" t="s">
        <v>3174</v>
      </c>
      <c r="V2665" s="3">
        <v>32.340000000000003</v>
      </c>
      <c r="W2665">
        <v>10</v>
      </c>
      <c r="X2665" s="2">
        <v>0.7</v>
      </c>
      <c r="Y2665" s="13">
        <v>-23.716000000000001</v>
      </c>
      <c r="Z2665" s="2">
        <f>Y2665/V2665</f>
        <v>-0.73333333333333328</v>
      </c>
    </row>
    <row r="2666" spans="1:26" x14ac:dyDescent="0.25">
      <c r="A2666">
        <v>5467</v>
      </c>
      <c r="B2666" t="s">
        <v>7975</v>
      </c>
      <c r="C2666" s="1">
        <v>41684</v>
      </c>
      <c r="D2666">
        <f>YEAR(C2666)</f>
        <v>2014</v>
      </c>
      <c r="E2666">
        <f>MONTH(C2666)</f>
        <v>2</v>
      </c>
      <c r="F2666" t="str">
        <f>TEXT(Table1[[#This Row],[Order Date]],"mmm")</f>
        <v>Feb</v>
      </c>
      <c r="G2666" t="str">
        <f>TEXT(Table1[[#This Row],[Order Date]],"ddd")</f>
        <v>Fri</v>
      </c>
      <c r="H2666" s="1">
        <v>41689</v>
      </c>
      <c r="I2666" t="s">
        <v>22</v>
      </c>
      <c r="J2666" t="s">
        <v>3773</v>
      </c>
      <c r="K2666" t="s">
        <v>3774</v>
      </c>
      <c r="L2666" t="s">
        <v>25</v>
      </c>
      <c r="M2666" t="s">
        <v>26</v>
      </c>
      <c r="N2666" t="s">
        <v>181</v>
      </c>
      <c r="O2666" t="s">
        <v>103</v>
      </c>
      <c r="P2666">
        <v>77095</v>
      </c>
      <c r="Q2666" t="s">
        <v>104</v>
      </c>
      <c r="R2666" t="s">
        <v>3626</v>
      </c>
      <c r="S2666" t="s">
        <v>45</v>
      </c>
      <c r="T2666" t="s">
        <v>89</v>
      </c>
      <c r="U2666" t="s">
        <v>3627</v>
      </c>
      <c r="V2666" s="3">
        <v>16.175999999999998</v>
      </c>
      <c r="W2666">
        <v>3</v>
      </c>
      <c r="X2666" s="2">
        <v>0.2</v>
      </c>
      <c r="Y2666" s="13">
        <v>6.0659999999999998</v>
      </c>
      <c r="Z2666" s="2">
        <f>Y2666/V2666</f>
        <v>0.375</v>
      </c>
    </row>
    <row r="2667" spans="1:26" x14ac:dyDescent="0.25">
      <c r="A2667">
        <v>5468</v>
      </c>
      <c r="B2667" t="s">
        <v>7976</v>
      </c>
      <c r="C2667" s="1">
        <v>42530</v>
      </c>
      <c r="D2667">
        <f>YEAR(C2667)</f>
        <v>2016</v>
      </c>
      <c r="E2667">
        <f>MONTH(C2667)</f>
        <v>6</v>
      </c>
      <c r="F2667" t="str">
        <f>TEXT(Table1[[#This Row],[Order Date]],"mmm")</f>
        <v>Jun</v>
      </c>
      <c r="G2667" t="str">
        <f>TEXT(Table1[[#This Row],[Order Date]],"ddd")</f>
        <v>Thu</v>
      </c>
      <c r="H2667" s="1">
        <v>42535</v>
      </c>
      <c r="I2667" t="s">
        <v>49</v>
      </c>
      <c r="J2667" t="s">
        <v>1745</v>
      </c>
      <c r="K2667" t="s">
        <v>1746</v>
      </c>
      <c r="L2667" t="s">
        <v>25</v>
      </c>
      <c r="M2667" t="s">
        <v>26</v>
      </c>
      <c r="N2667" t="s">
        <v>126</v>
      </c>
      <c r="O2667" t="s">
        <v>42</v>
      </c>
      <c r="P2667">
        <v>94109</v>
      </c>
      <c r="Q2667" t="s">
        <v>43</v>
      </c>
      <c r="R2667" t="s">
        <v>146</v>
      </c>
      <c r="S2667" t="s">
        <v>31</v>
      </c>
      <c r="T2667" t="s">
        <v>35</v>
      </c>
      <c r="U2667" t="s">
        <v>147</v>
      </c>
      <c r="V2667" s="3">
        <v>122.352</v>
      </c>
      <c r="W2667">
        <v>3</v>
      </c>
      <c r="X2667" s="2">
        <v>0.2</v>
      </c>
      <c r="Y2667" s="13">
        <v>13.7646</v>
      </c>
      <c r="Z2667" s="2">
        <f>Y2667/V2667</f>
        <v>0.11249999999999999</v>
      </c>
    </row>
    <row r="2668" spans="1:26" x14ac:dyDescent="0.25">
      <c r="A2668">
        <v>5469</v>
      </c>
      <c r="B2668" t="s">
        <v>7977</v>
      </c>
      <c r="C2668" s="1">
        <v>41908</v>
      </c>
      <c r="D2668">
        <f>YEAR(C2668)</f>
        <v>2014</v>
      </c>
      <c r="E2668">
        <f>MONTH(C2668)</f>
        <v>9</v>
      </c>
      <c r="F2668" t="str">
        <f>TEXT(Table1[[#This Row],[Order Date]],"mmm")</f>
        <v>Sep</v>
      </c>
      <c r="G2668" t="str">
        <f>TEXT(Table1[[#This Row],[Order Date]],"ddd")</f>
        <v>Fri</v>
      </c>
      <c r="H2668" s="1">
        <v>41909</v>
      </c>
      <c r="I2668" t="s">
        <v>185</v>
      </c>
      <c r="J2668" t="s">
        <v>4970</v>
      </c>
      <c r="K2668" t="s">
        <v>4971</v>
      </c>
      <c r="L2668" t="s">
        <v>101</v>
      </c>
      <c r="M2668" t="s">
        <v>26</v>
      </c>
      <c r="N2668" t="s">
        <v>941</v>
      </c>
      <c r="O2668" t="s">
        <v>42</v>
      </c>
      <c r="P2668">
        <v>92105</v>
      </c>
      <c r="Q2668" t="s">
        <v>43</v>
      </c>
      <c r="R2668" t="s">
        <v>34</v>
      </c>
      <c r="S2668" t="s">
        <v>31</v>
      </c>
      <c r="T2668" t="s">
        <v>35</v>
      </c>
      <c r="U2668" t="s">
        <v>36</v>
      </c>
      <c r="V2668" s="3">
        <v>585.55200000000002</v>
      </c>
      <c r="W2668">
        <v>3</v>
      </c>
      <c r="X2668" s="2">
        <v>0.2</v>
      </c>
      <c r="Y2668" s="13">
        <v>73.194000000000003</v>
      </c>
      <c r="Z2668" s="2">
        <f>Y2668/V2668</f>
        <v>0.125</v>
      </c>
    </row>
    <row r="2669" spans="1:26" x14ac:dyDescent="0.25">
      <c r="A2669">
        <v>5471</v>
      </c>
      <c r="B2669" t="s">
        <v>7978</v>
      </c>
      <c r="C2669" s="1">
        <v>42520</v>
      </c>
      <c r="D2669">
        <f>YEAR(C2669)</f>
        <v>2016</v>
      </c>
      <c r="E2669">
        <f>MONTH(C2669)</f>
        <v>5</v>
      </c>
      <c r="F2669" t="str">
        <f>TEXT(Table1[[#This Row],[Order Date]],"mmm")</f>
        <v>May</v>
      </c>
      <c r="G2669" t="str">
        <f>TEXT(Table1[[#This Row],[Order Date]],"ddd")</f>
        <v>Mon</v>
      </c>
      <c r="H2669" s="1">
        <v>42525</v>
      </c>
      <c r="I2669" t="s">
        <v>49</v>
      </c>
      <c r="J2669" t="s">
        <v>5092</v>
      </c>
      <c r="K2669" t="s">
        <v>5093</v>
      </c>
      <c r="L2669" t="s">
        <v>25</v>
      </c>
      <c r="M2669" t="s">
        <v>26</v>
      </c>
      <c r="N2669" t="s">
        <v>772</v>
      </c>
      <c r="O2669" t="s">
        <v>491</v>
      </c>
      <c r="P2669">
        <v>45011</v>
      </c>
      <c r="Q2669" t="s">
        <v>145</v>
      </c>
      <c r="R2669" t="s">
        <v>5030</v>
      </c>
      <c r="S2669" t="s">
        <v>45</v>
      </c>
      <c r="T2669" t="s">
        <v>77</v>
      </c>
      <c r="U2669" t="s">
        <v>5031</v>
      </c>
      <c r="V2669" s="3">
        <v>123.92</v>
      </c>
      <c r="W2669">
        <v>5</v>
      </c>
      <c r="X2669" s="2">
        <v>0.2</v>
      </c>
      <c r="Y2669" s="13">
        <v>9.2940000000000005</v>
      </c>
      <c r="Z2669" s="2">
        <f>Y2669/V2669</f>
        <v>7.4999999999999997E-2</v>
      </c>
    </row>
    <row r="2670" spans="1:26" x14ac:dyDescent="0.25">
      <c r="A2670">
        <v>5472</v>
      </c>
      <c r="B2670" t="s">
        <v>7979</v>
      </c>
      <c r="C2670" s="1">
        <v>43088</v>
      </c>
      <c r="D2670">
        <f>YEAR(C2670)</f>
        <v>2017</v>
      </c>
      <c r="E2670">
        <f>MONTH(C2670)</f>
        <v>12</v>
      </c>
      <c r="F2670" t="str">
        <f>TEXT(Table1[[#This Row],[Order Date]],"mmm")</f>
        <v>Dec</v>
      </c>
      <c r="G2670" t="str">
        <f>TEXT(Table1[[#This Row],[Order Date]],"ddd")</f>
        <v>Tue</v>
      </c>
      <c r="H2670" s="1">
        <v>43092</v>
      </c>
      <c r="I2670" t="s">
        <v>49</v>
      </c>
      <c r="J2670" t="s">
        <v>6342</v>
      </c>
      <c r="K2670" t="s">
        <v>6343</v>
      </c>
      <c r="L2670" t="s">
        <v>25</v>
      </c>
      <c r="M2670" t="s">
        <v>26</v>
      </c>
      <c r="N2670" t="s">
        <v>1694</v>
      </c>
      <c r="O2670" t="s">
        <v>450</v>
      </c>
      <c r="P2670">
        <v>80134</v>
      </c>
      <c r="Q2670" t="s">
        <v>43</v>
      </c>
      <c r="R2670" t="s">
        <v>6401</v>
      </c>
      <c r="S2670" t="s">
        <v>31</v>
      </c>
      <c r="T2670" t="s">
        <v>64</v>
      </c>
      <c r="U2670" t="s">
        <v>6402</v>
      </c>
      <c r="V2670" s="3">
        <v>13.36</v>
      </c>
      <c r="W2670">
        <v>5</v>
      </c>
      <c r="X2670" s="2">
        <v>0.2</v>
      </c>
      <c r="Y2670" s="13">
        <v>4.008</v>
      </c>
      <c r="Z2670" s="2">
        <f>Y2670/V2670</f>
        <v>0.3</v>
      </c>
    </row>
    <row r="2671" spans="1:26" x14ac:dyDescent="0.25">
      <c r="A2671">
        <v>5475</v>
      </c>
      <c r="B2671" t="s">
        <v>7980</v>
      </c>
      <c r="C2671" s="1">
        <v>43095</v>
      </c>
      <c r="D2671">
        <f>YEAR(C2671)</f>
        <v>2017</v>
      </c>
      <c r="E2671">
        <f>MONTH(C2671)</f>
        <v>12</v>
      </c>
      <c r="F2671" t="str">
        <f>TEXT(Table1[[#This Row],[Order Date]],"mmm")</f>
        <v>Dec</v>
      </c>
      <c r="G2671" t="str">
        <f>TEXT(Table1[[#This Row],[Order Date]],"ddd")</f>
        <v>Tue</v>
      </c>
      <c r="H2671" s="1">
        <v>43095</v>
      </c>
      <c r="I2671" t="s">
        <v>1276</v>
      </c>
      <c r="J2671" t="s">
        <v>2357</v>
      </c>
      <c r="K2671" t="s">
        <v>2358</v>
      </c>
      <c r="L2671" t="s">
        <v>40</v>
      </c>
      <c r="M2671" t="s">
        <v>26</v>
      </c>
      <c r="N2671" t="s">
        <v>134</v>
      </c>
      <c r="O2671" t="s">
        <v>135</v>
      </c>
      <c r="P2671">
        <v>68025</v>
      </c>
      <c r="Q2671" t="s">
        <v>104</v>
      </c>
      <c r="R2671" t="s">
        <v>1742</v>
      </c>
      <c r="S2671" t="s">
        <v>45</v>
      </c>
      <c r="T2671" t="s">
        <v>58</v>
      </c>
      <c r="U2671" t="s">
        <v>1743</v>
      </c>
      <c r="V2671" s="3">
        <v>750.68</v>
      </c>
      <c r="W2671">
        <v>2</v>
      </c>
      <c r="X2671" s="2">
        <v>0</v>
      </c>
      <c r="Y2671" s="13">
        <v>37.533999999999999</v>
      </c>
      <c r="Z2671" s="2">
        <f>Y2671/V2671</f>
        <v>0.05</v>
      </c>
    </row>
    <row r="2672" spans="1:26" x14ac:dyDescent="0.25">
      <c r="A2672">
        <v>5476</v>
      </c>
      <c r="B2672" t="s">
        <v>7981</v>
      </c>
      <c r="C2672" s="1">
        <v>42901</v>
      </c>
      <c r="D2672">
        <f>YEAR(C2672)</f>
        <v>2017</v>
      </c>
      <c r="E2672">
        <f>MONTH(C2672)</f>
        <v>6</v>
      </c>
      <c r="F2672" t="str">
        <f>TEXT(Table1[[#This Row],[Order Date]],"mmm")</f>
        <v>Jun</v>
      </c>
      <c r="G2672" t="str">
        <f>TEXT(Table1[[#This Row],[Order Date]],"ddd")</f>
        <v>Thu</v>
      </c>
      <c r="H2672" s="1">
        <v>42904</v>
      </c>
      <c r="I2672" t="s">
        <v>185</v>
      </c>
      <c r="J2672" t="s">
        <v>5770</v>
      </c>
      <c r="K2672" t="s">
        <v>5771</v>
      </c>
      <c r="L2672" t="s">
        <v>101</v>
      </c>
      <c r="M2672" t="s">
        <v>26</v>
      </c>
      <c r="N2672" t="s">
        <v>6178</v>
      </c>
      <c r="O2672" t="s">
        <v>226</v>
      </c>
      <c r="P2672">
        <v>55369</v>
      </c>
      <c r="Q2672" t="s">
        <v>104</v>
      </c>
      <c r="R2672" t="s">
        <v>2216</v>
      </c>
      <c r="S2672" t="s">
        <v>45</v>
      </c>
      <c r="T2672" t="s">
        <v>46</v>
      </c>
      <c r="U2672" t="s">
        <v>2217</v>
      </c>
      <c r="V2672" s="3">
        <v>44.4</v>
      </c>
      <c r="W2672">
        <v>3</v>
      </c>
      <c r="X2672" s="2">
        <v>0</v>
      </c>
      <c r="Y2672" s="13">
        <v>22.2</v>
      </c>
      <c r="Z2672" s="2">
        <f>Y2672/V2672</f>
        <v>0.5</v>
      </c>
    </row>
    <row r="2673" spans="1:26" x14ac:dyDescent="0.25">
      <c r="A2673">
        <v>5479</v>
      </c>
      <c r="B2673" t="s">
        <v>7982</v>
      </c>
      <c r="C2673" s="1">
        <v>42694</v>
      </c>
      <c r="D2673">
        <f>YEAR(C2673)</f>
        <v>2016</v>
      </c>
      <c r="E2673">
        <f>MONTH(C2673)</f>
        <v>11</v>
      </c>
      <c r="F2673" t="str">
        <f>TEXT(Table1[[#This Row],[Order Date]],"mmm")</f>
        <v>Nov</v>
      </c>
      <c r="G2673" t="str">
        <f>TEXT(Table1[[#This Row],[Order Date]],"ddd")</f>
        <v>Sun</v>
      </c>
      <c r="H2673" s="1">
        <v>42698</v>
      </c>
      <c r="I2673" t="s">
        <v>49</v>
      </c>
      <c r="J2673" t="s">
        <v>704</v>
      </c>
      <c r="K2673" t="s">
        <v>705</v>
      </c>
      <c r="L2673" t="s">
        <v>25</v>
      </c>
      <c r="M2673" t="s">
        <v>26</v>
      </c>
      <c r="N2673" t="s">
        <v>600</v>
      </c>
      <c r="O2673" t="s">
        <v>242</v>
      </c>
      <c r="P2673">
        <v>19711</v>
      </c>
      <c r="Q2673" t="s">
        <v>145</v>
      </c>
      <c r="R2673" t="s">
        <v>4528</v>
      </c>
      <c r="S2673" t="s">
        <v>45</v>
      </c>
      <c r="T2673" t="s">
        <v>74</v>
      </c>
      <c r="U2673" t="s">
        <v>4529</v>
      </c>
      <c r="V2673" s="3">
        <v>128.4</v>
      </c>
      <c r="W2673">
        <v>3</v>
      </c>
      <c r="X2673" s="2">
        <v>0</v>
      </c>
      <c r="Y2673" s="13">
        <v>62.915999999999997</v>
      </c>
      <c r="Z2673" s="2">
        <f>Y2673/V2673</f>
        <v>0.48999999999999994</v>
      </c>
    </row>
    <row r="2674" spans="1:26" x14ac:dyDescent="0.25">
      <c r="A2674">
        <v>5480</v>
      </c>
      <c r="B2674" t="s">
        <v>7983</v>
      </c>
      <c r="C2674" s="1">
        <v>41729</v>
      </c>
      <c r="D2674">
        <f>YEAR(C2674)</f>
        <v>2014</v>
      </c>
      <c r="E2674">
        <f>MONTH(C2674)</f>
        <v>3</v>
      </c>
      <c r="F2674" t="str">
        <f>TEXT(Table1[[#This Row],[Order Date]],"mmm")</f>
        <v>Mar</v>
      </c>
      <c r="G2674" t="str">
        <f>TEXT(Table1[[#This Row],[Order Date]],"ddd")</f>
        <v>Mon</v>
      </c>
      <c r="H2674" s="1">
        <v>41733</v>
      </c>
      <c r="I2674" t="s">
        <v>49</v>
      </c>
      <c r="J2674" t="s">
        <v>1778</v>
      </c>
      <c r="K2674" t="s">
        <v>1779</v>
      </c>
      <c r="L2674" t="s">
        <v>40</v>
      </c>
      <c r="M2674" t="s">
        <v>26</v>
      </c>
      <c r="N2674" t="s">
        <v>1404</v>
      </c>
      <c r="O2674" t="s">
        <v>53</v>
      </c>
      <c r="P2674">
        <v>33180</v>
      </c>
      <c r="Q2674" t="s">
        <v>29</v>
      </c>
      <c r="R2674" t="s">
        <v>3058</v>
      </c>
      <c r="S2674" t="s">
        <v>45</v>
      </c>
      <c r="T2674" t="s">
        <v>74</v>
      </c>
      <c r="U2674" t="s">
        <v>3059</v>
      </c>
      <c r="V2674" s="3">
        <v>1.869</v>
      </c>
      <c r="W2674">
        <v>1</v>
      </c>
      <c r="X2674" s="2">
        <v>0.7</v>
      </c>
      <c r="Y2674" s="13">
        <v>-1.3083</v>
      </c>
      <c r="Z2674" s="2">
        <f>Y2674/V2674</f>
        <v>-0.70000000000000007</v>
      </c>
    </row>
    <row r="2675" spans="1:26" x14ac:dyDescent="0.25">
      <c r="A2675">
        <v>5481</v>
      </c>
      <c r="B2675" t="s">
        <v>7984</v>
      </c>
      <c r="C2675" s="1">
        <v>43016</v>
      </c>
      <c r="D2675">
        <f>YEAR(C2675)</f>
        <v>2017</v>
      </c>
      <c r="E2675">
        <f>MONTH(C2675)</f>
        <v>10</v>
      </c>
      <c r="F2675" t="str">
        <f>TEXT(Table1[[#This Row],[Order Date]],"mmm")</f>
        <v>Oct</v>
      </c>
      <c r="G2675" t="str">
        <f>TEXT(Table1[[#This Row],[Order Date]],"ddd")</f>
        <v>Sun</v>
      </c>
      <c r="H2675" s="1">
        <v>43022</v>
      </c>
      <c r="I2675" t="s">
        <v>49</v>
      </c>
      <c r="J2675" t="s">
        <v>2383</v>
      </c>
      <c r="K2675" t="s">
        <v>2384</v>
      </c>
      <c r="L2675" t="s">
        <v>40</v>
      </c>
      <c r="M2675" t="s">
        <v>26</v>
      </c>
      <c r="N2675" t="s">
        <v>941</v>
      </c>
      <c r="O2675" t="s">
        <v>42</v>
      </c>
      <c r="P2675">
        <v>92105</v>
      </c>
      <c r="Q2675" t="s">
        <v>43</v>
      </c>
      <c r="R2675" t="s">
        <v>3660</v>
      </c>
      <c r="S2675" t="s">
        <v>70</v>
      </c>
      <c r="T2675" t="s">
        <v>71</v>
      </c>
      <c r="U2675" t="s">
        <v>3661</v>
      </c>
      <c r="V2675" s="3">
        <v>103.19199999999999</v>
      </c>
      <c r="W2675">
        <v>1</v>
      </c>
      <c r="X2675" s="2">
        <v>0.2</v>
      </c>
      <c r="Y2675" s="13">
        <v>11.6091</v>
      </c>
      <c r="Z2675" s="2">
        <f>Y2675/V2675</f>
        <v>0.1125</v>
      </c>
    </row>
    <row r="2676" spans="1:26" x14ac:dyDescent="0.25">
      <c r="A2676">
        <v>5485</v>
      </c>
      <c r="B2676" t="s">
        <v>7985</v>
      </c>
      <c r="C2676" s="1">
        <v>42765</v>
      </c>
      <c r="D2676">
        <f>YEAR(C2676)</f>
        <v>2017</v>
      </c>
      <c r="E2676">
        <f>MONTH(C2676)</f>
        <v>1</v>
      </c>
      <c r="F2676" t="str">
        <f>TEXT(Table1[[#This Row],[Order Date]],"mmm")</f>
        <v>Jan</v>
      </c>
      <c r="G2676" t="str">
        <f>TEXT(Table1[[#This Row],[Order Date]],"ddd")</f>
        <v>Mon</v>
      </c>
      <c r="H2676" s="1">
        <v>42770</v>
      </c>
      <c r="I2676" t="s">
        <v>49</v>
      </c>
      <c r="J2676" t="s">
        <v>149</v>
      </c>
      <c r="K2676" t="s">
        <v>150</v>
      </c>
      <c r="L2676" t="s">
        <v>25</v>
      </c>
      <c r="M2676" t="s">
        <v>26</v>
      </c>
      <c r="N2676" t="s">
        <v>1404</v>
      </c>
      <c r="O2676" t="s">
        <v>53</v>
      </c>
      <c r="P2676">
        <v>33142</v>
      </c>
      <c r="Q2676" t="s">
        <v>29</v>
      </c>
      <c r="R2676" t="s">
        <v>7986</v>
      </c>
      <c r="S2676" t="s">
        <v>31</v>
      </c>
      <c r="T2676" t="s">
        <v>35</v>
      </c>
      <c r="U2676" t="s">
        <v>7987</v>
      </c>
      <c r="V2676" s="3">
        <v>419.13600000000002</v>
      </c>
      <c r="W2676">
        <v>4</v>
      </c>
      <c r="X2676" s="2">
        <v>0.2</v>
      </c>
      <c r="Y2676" s="13">
        <v>-68.1096</v>
      </c>
      <c r="Z2676" s="2">
        <f>Y2676/V2676</f>
        <v>-0.16249999999999998</v>
      </c>
    </row>
    <row r="2677" spans="1:26" x14ac:dyDescent="0.25">
      <c r="A2677">
        <v>5486</v>
      </c>
      <c r="B2677" t="s">
        <v>7988</v>
      </c>
      <c r="C2677" s="1">
        <v>41985</v>
      </c>
      <c r="D2677">
        <f>YEAR(C2677)</f>
        <v>2014</v>
      </c>
      <c r="E2677">
        <f>MONTH(C2677)</f>
        <v>12</v>
      </c>
      <c r="F2677" t="str">
        <f>TEXT(Table1[[#This Row],[Order Date]],"mmm")</f>
        <v>Dec</v>
      </c>
      <c r="G2677" t="str">
        <f>TEXT(Table1[[#This Row],[Order Date]],"ddd")</f>
        <v>Fri</v>
      </c>
      <c r="H2677" s="1">
        <v>41990</v>
      </c>
      <c r="I2677" t="s">
        <v>49</v>
      </c>
      <c r="J2677" t="s">
        <v>1443</v>
      </c>
      <c r="K2677" t="s">
        <v>1444</v>
      </c>
      <c r="L2677" t="s">
        <v>25</v>
      </c>
      <c r="M2677" t="s">
        <v>26</v>
      </c>
      <c r="N2677" t="s">
        <v>1404</v>
      </c>
      <c r="O2677" t="s">
        <v>53</v>
      </c>
      <c r="P2677">
        <v>33178</v>
      </c>
      <c r="Q2677" t="s">
        <v>29</v>
      </c>
      <c r="R2677" t="s">
        <v>2708</v>
      </c>
      <c r="S2677" t="s">
        <v>45</v>
      </c>
      <c r="T2677" t="s">
        <v>170</v>
      </c>
      <c r="U2677" t="s">
        <v>662</v>
      </c>
      <c r="V2677" s="3">
        <v>23.472000000000001</v>
      </c>
      <c r="W2677">
        <v>3</v>
      </c>
      <c r="X2677" s="2">
        <v>0.2</v>
      </c>
      <c r="Y2677" s="13">
        <v>7.6284000000000001</v>
      </c>
      <c r="Z2677" s="2">
        <f>Y2677/V2677</f>
        <v>0.32500000000000001</v>
      </c>
    </row>
    <row r="2678" spans="1:26" x14ac:dyDescent="0.25">
      <c r="A2678">
        <v>5487</v>
      </c>
      <c r="B2678" t="s">
        <v>7989</v>
      </c>
      <c r="C2678" s="1">
        <v>42301</v>
      </c>
      <c r="D2678">
        <f>YEAR(C2678)</f>
        <v>2015</v>
      </c>
      <c r="E2678">
        <f>MONTH(C2678)</f>
        <v>10</v>
      </c>
      <c r="F2678" t="str">
        <f>TEXT(Table1[[#This Row],[Order Date]],"mmm")</f>
        <v>Oct</v>
      </c>
      <c r="G2678" t="str">
        <f>TEXT(Table1[[#This Row],[Order Date]],"ddd")</f>
        <v>Sat</v>
      </c>
      <c r="H2678" s="1">
        <v>42306</v>
      </c>
      <c r="I2678" t="s">
        <v>49</v>
      </c>
      <c r="J2678" t="s">
        <v>1638</v>
      </c>
      <c r="K2678" t="s">
        <v>1639</v>
      </c>
      <c r="L2678" t="s">
        <v>101</v>
      </c>
      <c r="M2678" t="s">
        <v>26</v>
      </c>
      <c r="N2678" t="s">
        <v>671</v>
      </c>
      <c r="O2678" t="s">
        <v>103</v>
      </c>
      <c r="P2678">
        <v>78207</v>
      </c>
      <c r="Q2678" t="s">
        <v>104</v>
      </c>
      <c r="R2678" t="s">
        <v>1204</v>
      </c>
      <c r="S2678" t="s">
        <v>45</v>
      </c>
      <c r="T2678" t="s">
        <v>74</v>
      </c>
      <c r="U2678" t="s">
        <v>1205</v>
      </c>
      <c r="V2678" s="3">
        <v>3.5920000000000001</v>
      </c>
      <c r="W2678">
        <v>4</v>
      </c>
      <c r="X2678" s="2">
        <v>0.8</v>
      </c>
      <c r="Y2678" s="13">
        <v>-6.2859999999999996</v>
      </c>
      <c r="Z2678" s="2">
        <f>Y2678/V2678</f>
        <v>-1.7499999999999998</v>
      </c>
    </row>
    <row r="2679" spans="1:26" x14ac:dyDescent="0.25">
      <c r="A2679">
        <v>5488</v>
      </c>
      <c r="B2679" t="s">
        <v>7990</v>
      </c>
      <c r="C2679" s="1">
        <v>42826</v>
      </c>
      <c r="D2679">
        <f>YEAR(C2679)</f>
        <v>2017</v>
      </c>
      <c r="E2679">
        <f>MONTH(C2679)</f>
        <v>4</v>
      </c>
      <c r="F2679" t="str">
        <f>TEXT(Table1[[#This Row],[Order Date]],"mmm")</f>
        <v>Apr</v>
      </c>
      <c r="G2679" t="str">
        <f>TEXT(Table1[[#This Row],[Order Date]],"ddd")</f>
        <v>Sat</v>
      </c>
      <c r="H2679" s="1">
        <v>42829</v>
      </c>
      <c r="I2679" t="s">
        <v>22</v>
      </c>
      <c r="J2679" t="s">
        <v>2373</v>
      </c>
      <c r="K2679" t="s">
        <v>2374</v>
      </c>
      <c r="L2679" t="s">
        <v>40</v>
      </c>
      <c r="M2679" t="s">
        <v>26</v>
      </c>
      <c r="N2679" t="s">
        <v>1504</v>
      </c>
      <c r="O2679" t="s">
        <v>53</v>
      </c>
      <c r="P2679">
        <v>32216</v>
      </c>
      <c r="Q2679" t="s">
        <v>29</v>
      </c>
      <c r="R2679" t="s">
        <v>4436</v>
      </c>
      <c r="S2679" t="s">
        <v>70</v>
      </c>
      <c r="T2679" t="s">
        <v>71</v>
      </c>
      <c r="U2679" t="s">
        <v>4437</v>
      </c>
      <c r="V2679" s="3">
        <v>23.975999999999999</v>
      </c>
      <c r="W2679">
        <v>3</v>
      </c>
      <c r="X2679" s="2">
        <v>0.2</v>
      </c>
      <c r="Y2679" s="13">
        <v>-5.6943000000000001</v>
      </c>
      <c r="Z2679" s="2">
        <f>Y2679/V2679</f>
        <v>-0.23750000000000002</v>
      </c>
    </row>
    <row r="2680" spans="1:26" x14ac:dyDescent="0.25">
      <c r="A2680">
        <v>5492</v>
      </c>
      <c r="B2680" t="s">
        <v>7991</v>
      </c>
      <c r="C2680" s="1">
        <v>42761</v>
      </c>
      <c r="D2680">
        <f>YEAR(C2680)</f>
        <v>2017</v>
      </c>
      <c r="E2680">
        <f>MONTH(C2680)</f>
        <v>1</v>
      </c>
      <c r="F2680" t="str">
        <f>TEXT(Table1[[#This Row],[Order Date]],"mmm")</f>
        <v>Jan</v>
      </c>
      <c r="G2680" t="str">
        <f>TEXT(Table1[[#This Row],[Order Date]],"ddd")</f>
        <v>Thu</v>
      </c>
      <c r="H2680" s="1">
        <v>42762</v>
      </c>
      <c r="I2680" t="s">
        <v>185</v>
      </c>
      <c r="J2680" t="s">
        <v>23</v>
      </c>
      <c r="K2680" t="s">
        <v>24</v>
      </c>
      <c r="L2680" t="s">
        <v>25</v>
      </c>
      <c r="M2680" t="s">
        <v>26</v>
      </c>
      <c r="N2680" t="s">
        <v>181</v>
      </c>
      <c r="O2680" t="s">
        <v>103</v>
      </c>
      <c r="P2680">
        <v>77070</v>
      </c>
      <c r="Q2680" t="s">
        <v>104</v>
      </c>
      <c r="R2680" t="s">
        <v>342</v>
      </c>
      <c r="S2680" t="s">
        <v>45</v>
      </c>
      <c r="T2680" t="s">
        <v>58</v>
      </c>
      <c r="U2680" t="s">
        <v>343</v>
      </c>
      <c r="V2680" s="3">
        <v>18.16</v>
      </c>
      <c r="W2680">
        <v>2</v>
      </c>
      <c r="X2680" s="2">
        <v>0.2</v>
      </c>
      <c r="Y2680" s="13">
        <v>1.8160000000000001</v>
      </c>
      <c r="Z2680" s="2">
        <f>Y2680/V2680</f>
        <v>0.1</v>
      </c>
    </row>
    <row r="2681" spans="1:26" x14ac:dyDescent="0.25">
      <c r="A2681">
        <v>5493</v>
      </c>
      <c r="B2681" t="s">
        <v>7992</v>
      </c>
      <c r="C2681" s="1">
        <v>41971</v>
      </c>
      <c r="D2681">
        <f>YEAR(C2681)</f>
        <v>2014</v>
      </c>
      <c r="E2681">
        <f>MONTH(C2681)</f>
        <v>11</v>
      </c>
      <c r="F2681" t="str">
        <f>TEXT(Table1[[#This Row],[Order Date]],"mmm")</f>
        <v>Nov</v>
      </c>
      <c r="G2681" t="str">
        <f>TEXT(Table1[[#This Row],[Order Date]],"ddd")</f>
        <v>Fri</v>
      </c>
      <c r="H2681" s="1">
        <v>41971</v>
      </c>
      <c r="I2681" t="s">
        <v>1276</v>
      </c>
      <c r="J2681" t="s">
        <v>6787</v>
      </c>
      <c r="K2681" t="s">
        <v>6788</v>
      </c>
      <c r="L2681" t="s">
        <v>101</v>
      </c>
      <c r="M2681" t="s">
        <v>26</v>
      </c>
      <c r="N2681" t="s">
        <v>126</v>
      </c>
      <c r="O2681" t="s">
        <v>42</v>
      </c>
      <c r="P2681">
        <v>94122</v>
      </c>
      <c r="Q2681" t="s">
        <v>43</v>
      </c>
      <c r="R2681" t="s">
        <v>1282</v>
      </c>
      <c r="S2681" t="s">
        <v>45</v>
      </c>
      <c r="T2681" t="s">
        <v>572</v>
      </c>
      <c r="U2681" t="s">
        <v>1283</v>
      </c>
      <c r="V2681" s="3">
        <v>7.36</v>
      </c>
      <c r="W2681">
        <v>2</v>
      </c>
      <c r="X2681" s="2">
        <v>0</v>
      </c>
      <c r="Y2681" s="13">
        <v>0.1472</v>
      </c>
      <c r="Z2681" s="2">
        <f>Y2681/V2681</f>
        <v>0.02</v>
      </c>
    </row>
    <row r="2682" spans="1:26" x14ac:dyDescent="0.25">
      <c r="A2682">
        <v>5496</v>
      </c>
      <c r="B2682" t="s">
        <v>7993</v>
      </c>
      <c r="C2682" s="1">
        <v>42251</v>
      </c>
      <c r="D2682">
        <f>YEAR(C2682)</f>
        <v>2015</v>
      </c>
      <c r="E2682">
        <f>MONTH(C2682)</f>
        <v>9</v>
      </c>
      <c r="F2682" t="str">
        <f>TEXT(Table1[[#This Row],[Order Date]],"mmm")</f>
        <v>Sep</v>
      </c>
      <c r="G2682" t="str">
        <f>TEXT(Table1[[#This Row],[Order Date]],"ddd")</f>
        <v>Fri</v>
      </c>
      <c r="H2682" s="1">
        <v>42255</v>
      </c>
      <c r="I2682" t="s">
        <v>49</v>
      </c>
      <c r="J2682" t="s">
        <v>3790</v>
      </c>
      <c r="K2682" t="s">
        <v>3791</v>
      </c>
      <c r="L2682" t="s">
        <v>40</v>
      </c>
      <c r="M2682" t="s">
        <v>26</v>
      </c>
      <c r="N2682" t="s">
        <v>143</v>
      </c>
      <c r="O2682" t="s">
        <v>144</v>
      </c>
      <c r="P2682">
        <v>19140</v>
      </c>
      <c r="Q2682" t="s">
        <v>145</v>
      </c>
      <c r="R2682" t="s">
        <v>4710</v>
      </c>
      <c r="S2682" t="s">
        <v>45</v>
      </c>
      <c r="T2682" t="s">
        <v>74</v>
      </c>
      <c r="U2682" t="s">
        <v>4711</v>
      </c>
      <c r="V2682" s="3">
        <v>7.6559999999999997</v>
      </c>
      <c r="W2682">
        <v>4</v>
      </c>
      <c r="X2682" s="2">
        <v>0.7</v>
      </c>
      <c r="Y2682" s="13">
        <v>-6.1247999999999996</v>
      </c>
      <c r="Z2682" s="2">
        <f>Y2682/V2682</f>
        <v>-0.79999999999999993</v>
      </c>
    </row>
    <row r="2683" spans="1:26" x14ac:dyDescent="0.25">
      <c r="A2683">
        <v>5497</v>
      </c>
      <c r="B2683" t="s">
        <v>7994</v>
      </c>
      <c r="C2683" s="1">
        <v>42898</v>
      </c>
      <c r="D2683">
        <f>YEAR(C2683)</f>
        <v>2017</v>
      </c>
      <c r="E2683">
        <f>MONTH(C2683)</f>
        <v>6</v>
      </c>
      <c r="F2683" t="str">
        <f>TEXT(Table1[[#This Row],[Order Date]],"mmm")</f>
        <v>Jun</v>
      </c>
      <c r="G2683" t="str">
        <f>TEXT(Table1[[#This Row],[Order Date]],"ddd")</f>
        <v>Mon</v>
      </c>
      <c r="H2683" s="1">
        <v>42902</v>
      </c>
      <c r="I2683" t="s">
        <v>49</v>
      </c>
      <c r="J2683" t="s">
        <v>5641</v>
      </c>
      <c r="K2683" t="s">
        <v>5642</v>
      </c>
      <c r="L2683" t="s">
        <v>25</v>
      </c>
      <c r="M2683" t="s">
        <v>26</v>
      </c>
      <c r="N2683" t="s">
        <v>5047</v>
      </c>
      <c r="O2683" t="s">
        <v>491</v>
      </c>
      <c r="P2683">
        <v>43302</v>
      </c>
      <c r="Q2683" t="s">
        <v>145</v>
      </c>
      <c r="R2683" t="s">
        <v>984</v>
      </c>
      <c r="S2683" t="s">
        <v>70</v>
      </c>
      <c r="T2683" t="s">
        <v>158</v>
      </c>
      <c r="U2683" t="s">
        <v>985</v>
      </c>
      <c r="V2683" s="3">
        <v>63.92</v>
      </c>
      <c r="W2683">
        <v>2</v>
      </c>
      <c r="X2683" s="2">
        <v>0.2</v>
      </c>
      <c r="Y2683" s="13">
        <v>19.175999999999998</v>
      </c>
      <c r="Z2683" s="2">
        <f>Y2683/V2683</f>
        <v>0.3</v>
      </c>
    </row>
    <row r="2684" spans="1:26" x14ac:dyDescent="0.25">
      <c r="A2684">
        <v>5498</v>
      </c>
      <c r="B2684" t="s">
        <v>7995</v>
      </c>
      <c r="C2684" s="1">
        <v>42931</v>
      </c>
      <c r="D2684">
        <f>YEAR(C2684)</f>
        <v>2017</v>
      </c>
      <c r="E2684">
        <f>MONTH(C2684)</f>
        <v>7</v>
      </c>
      <c r="F2684" t="str">
        <f>TEXT(Table1[[#This Row],[Order Date]],"mmm")</f>
        <v>Jul</v>
      </c>
      <c r="G2684" t="str">
        <f>TEXT(Table1[[#This Row],[Order Date]],"ddd")</f>
        <v>Sat</v>
      </c>
      <c r="H2684" s="1">
        <v>42934</v>
      </c>
      <c r="I2684" t="s">
        <v>22</v>
      </c>
      <c r="J2684" t="s">
        <v>4221</v>
      </c>
      <c r="K2684" t="s">
        <v>4222</v>
      </c>
      <c r="L2684" t="s">
        <v>25</v>
      </c>
      <c r="M2684" t="s">
        <v>26</v>
      </c>
      <c r="N2684" t="s">
        <v>263</v>
      </c>
      <c r="O2684" t="s">
        <v>264</v>
      </c>
      <c r="P2684">
        <v>10024</v>
      </c>
      <c r="Q2684" t="s">
        <v>145</v>
      </c>
      <c r="R2684" t="s">
        <v>4866</v>
      </c>
      <c r="S2684" t="s">
        <v>45</v>
      </c>
      <c r="T2684" t="s">
        <v>67</v>
      </c>
      <c r="U2684" t="s">
        <v>4867</v>
      </c>
      <c r="V2684" s="3">
        <v>6.56</v>
      </c>
      <c r="W2684">
        <v>2</v>
      </c>
      <c r="X2684" s="2">
        <v>0</v>
      </c>
      <c r="Y2684" s="13">
        <v>1.9024000000000001</v>
      </c>
      <c r="Z2684" s="2">
        <f>Y2684/V2684</f>
        <v>0.29000000000000004</v>
      </c>
    </row>
    <row r="2685" spans="1:26" x14ac:dyDescent="0.25">
      <c r="A2685">
        <v>5503</v>
      </c>
      <c r="B2685" t="s">
        <v>7996</v>
      </c>
      <c r="C2685" s="1">
        <v>43041</v>
      </c>
      <c r="D2685">
        <f>YEAR(C2685)</f>
        <v>2017</v>
      </c>
      <c r="E2685">
        <f>MONTH(C2685)</f>
        <v>11</v>
      </c>
      <c r="F2685" t="str">
        <f>TEXT(Table1[[#This Row],[Order Date]],"mmm")</f>
        <v>Nov</v>
      </c>
      <c r="G2685" t="str">
        <f>TEXT(Table1[[#This Row],[Order Date]],"ddd")</f>
        <v>Thu</v>
      </c>
      <c r="H2685" s="1">
        <v>43045</v>
      </c>
      <c r="I2685" t="s">
        <v>49</v>
      </c>
      <c r="J2685" t="s">
        <v>7997</v>
      </c>
      <c r="K2685" t="s">
        <v>7998</v>
      </c>
      <c r="L2685" t="s">
        <v>40</v>
      </c>
      <c r="M2685" t="s">
        <v>26</v>
      </c>
      <c r="N2685" t="s">
        <v>143</v>
      </c>
      <c r="O2685" t="s">
        <v>144</v>
      </c>
      <c r="P2685">
        <v>19140</v>
      </c>
      <c r="Q2685" t="s">
        <v>145</v>
      </c>
      <c r="R2685" t="s">
        <v>5544</v>
      </c>
      <c r="S2685" t="s">
        <v>31</v>
      </c>
      <c r="T2685" t="s">
        <v>64</v>
      </c>
      <c r="U2685" t="s">
        <v>5545</v>
      </c>
      <c r="V2685" s="3">
        <v>3.3119999999999998</v>
      </c>
      <c r="W2685">
        <v>1</v>
      </c>
      <c r="X2685" s="2">
        <v>0.2</v>
      </c>
      <c r="Y2685" s="13">
        <v>0.66239999999999999</v>
      </c>
      <c r="Z2685" s="2">
        <f>Y2685/V2685</f>
        <v>0.2</v>
      </c>
    </row>
    <row r="2686" spans="1:26" x14ac:dyDescent="0.25">
      <c r="A2686">
        <v>5507</v>
      </c>
      <c r="B2686" t="s">
        <v>7999</v>
      </c>
      <c r="C2686" s="1">
        <v>42651</v>
      </c>
      <c r="D2686">
        <f>YEAR(C2686)</f>
        <v>2016</v>
      </c>
      <c r="E2686">
        <f>MONTH(C2686)</f>
        <v>10</v>
      </c>
      <c r="F2686" t="str">
        <f>TEXT(Table1[[#This Row],[Order Date]],"mmm")</f>
        <v>Oct</v>
      </c>
      <c r="G2686" t="str">
        <f>TEXT(Table1[[#This Row],[Order Date]],"ddd")</f>
        <v>Sat</v>
      </c>
      <c r="H2686" s="1">
        <v>42651</v>
      </c>
      <c r="I2686" t="s">
        <v>1276</v>
      </c>
      <c r="J2686" t="s">
        <v>325</v>
      </c>
      <c r="K2686" t="s">
        <v>326</v>
      </c>
      <c r="L2686" t="s">
        <v>25</v>
      </c>
      <c r="M2686" t="s">
        <v>26</v>
      </c>
      <c r="N2686" t="s">
        <v>41</v>
      </c>
      <c r="O2686" t="s">
        <v>42</v>
      </c>
      <c r="P2686">
        <v>90036</v>
      </c>
      <c r="Q2686" t="s">
        <v>43</v>
      </c>
      <c r="R2686" t="s">
        <v>4232</v>
      </c>
      <c r="S2686" t="s">
        <v>45</v>
      </c>
      <c r="T2686" t="s">
        <v>89</v>
      </c>
      <c r="U2686" t="s">
        <v>4233</v>
      </c>
      <c r="V2686" s="3">
        <v>61.96</v>
      </c>
      <c r="W2686">
        <v>2</v>
      </c>
      <c r="X2686" s="2">
        <v>0</v>
      </c>
      <c r="Y2686" s="13">
        <v>27.882000000000001</v>
      </c>
      <c r="Z2686" s="2">
        <f>Y2686/V2686</f>
        <v>0.45</v>
      </c>
    </row>
    <row r="2687" spans="1:26" x14ac:dyDescent="0.25">
      <c r="A2687">
        <v>5508</v>
      </c>
      <c r="B2687" t="s">
        <v>8000</v>
      </c>
      <c r="C2687" s="1">
        <v>42468</v>
      </c>
      <c r="D2687">
        <f>YEAR(C2687)</f>
        <v>2016</v>
      </c>
      <c r="E2687">
        <f>MONTH(C2687)</f>
        <v>4</v>
      </c>
      <c r="F2687" t="str">
        <f>TEXT(Table1[[#This Row],[Order Date]],"mmm")</f>
        <v>Apr</v>
      </c>
      <c r="G2687" t="str">
        <f>TEXT(Table1[[#This Row],[Order Date]],"ddd")</f>
        <v>Fri</v>
      </c>
      <c r="H2687" s="1">
        <v>42474</v>
      </c>
      <c r="I2687" t="s">
        <v>49</v>
      </c>
      <c r="J2687" t="s">
        <v>2529</v>
      </c>
      <c r="K2687" t="s">
        <v>2530</v>
      </c>
      <c r="L2687" t="s">
        <v>25</v>
      </c>
      <c r="M2687" t="s">
        <v>26</v>
      </c>
      <c r="N2687" t="s">
        <v>3699</v>
      </c>
      <c r="O2687" t="s">
        <v>1258</v>
      </c>
      <c r="P2687">
        <v>30080</v>
      </c>
      <c r="Q2687" t="s">
        <v>29</v>
      </c>
      <c r="R2687" t="s">
        <v>5367</v>
      </c>
      <c r="S2687" t="s">
        <v>45</v>
      </c>
      <c r="T2687" t="s">
        <v>170</v>
      </c>
      <c r="U2687" t="s">
        <v>5368</v>
      </c>
      <c r="V2687" s="3">
        <v>17.920000000000002</v>
      </c>
      <c r="W2687">
        <v>4</v>
      </c>
      <c r="X2687" s="2">
        <v>0</v>
      </c>
      <c r="Y2687" s="13">
        <v>8.6015999999999995</v>
      </c>
      <c r="Z2687" s="2">
        <f>Y2687/V2687</f>
        <v>0.47999999999999993</v>
      </c>
    </row>
    <row r="2688" spans="1:26" x14ac:dyDescent="0.25">
      <c r="A2688">
        <v>5509</v>
      </c>
      <c r="B2688" t="s">
        <v>8001</v>
      </c>
      <c r="C2688" s="1">
        <v>42285</v>
      </c>
      <c r="D2688">
        <f>YEAR(C2688)</f>
        <v>2015</v>
      </c>
      <c r="E2688">
        <f>MONTH(C2688)</f>
        <v>10</v>
      </c>
      <c r="F2688" t="str">
        <f>TEXT(Table1[[#This Row],[Order Date]],"mmm")</f>
        <v>Oct</v>
      </c>
      <c r="G2688" t="str">
        <f>TEXT(Table1[[#This Row],[Order Date]],"ddd")</f>
        <v>Thu</v>
      </c>
      <c r="H2688" s="1">
        <v>42289</v>
      </c>
      <c r="I2688" t="s">
        <v>49</v>
      </c>
      <c r="J2688" t="s">
        <v>792</v>
      </c>
      <c r="K2688" t="s">
        <v>793</v>
      </c>
      <c r="L2688" t="s">
        <v>25</v>
      </c>
      <c r="M2688" t="s">
        <v>26</v>
      </c>
      <c r="N2688" t="s">
        <v>126</v>
      </c>
      <c r="O2688" t="s">
        <v>42</v>
      </c>
      <c r="P2688">
        <v>94122</v>
      </c>
      <c r="Q2688" t="s">
        <v>43</v>
      </c>
      <c r="R2688" t="s">
        <v>1134</v>
      </c>
      <c r="S2688" t="s">
        <v>31</v>
      </c>
      <c r="T2688" t="s">
        <v>64</v>
      </c>
      <c r="U2688" t="s">
        <v>1135</v>
      </c>
      <c r="V2688" s="3">
        <v>145.9</v>
      </c>
      <c r="W2688">
        <v>5</v>
      </c>
      <c r="X2688" s="2">
        <v>0</v>
      </c>
      <c r="Y2688" s="13">
        <v>62.737000000000002</v>
      </c>
      <c r="Z2688" s="2">
        <f>Y2688/V2688</f>
        <v>0.43</v>
      </c>
    </row>
    <row r="2689" spans="1:26" x14ac:dyDescent="0.25">
      <c r="A2689">
        <v>5510</v>
      </c>
      <c r="B2689" t="s">
        <v>8002</v>
      </c>
      <c r="C2689" s="1">
        <v>42870</v>
      </c>
      <c r="D2689">
        <f>YEAR(C2689)</f>
        <v>2017</v>
      </c>
      <c r="E2689">
        <f>MONTH(C2689)</f>
        <v>5</v>
      </c>
      <c r="F2689" t="str">
        <f>TEXT(Table1[[#This Row],[Order Date]],"mmm")</f>
        <v>May</v>
      </c>
      <c r="G2689" t="str">
        <f>TEXT(Table1[[#This Row],[Order Date]],"ddd")</f>
        <v>Mon</v>
      </c>
      <c r="H2689" s="1">
        <v>42875</v>
      </c>
      <c r="I2689" t="s">
        <v>49</v>
      </c>
      <c r="J2689" t="s">
        <v>4708</v>
      </c>
      <c r="K2689" t="s">
        <v>4709</v>
      </c>
      <c r="L2689" t="s">
        <v>25</v>
      </c>
      <c r="M2689" t="s">
        <v>26</v>
      </c>
      <c r="N2689" t="s">
        <v>296</v>
      </c>
      <c r="O2689" t="s">
        <v>208</v>
      </c>
      <c r="P2689">
        <v>60653</v>
      </c>
      <c r="Q2689" t="s">
        <v>104</v>
      </c>
      <c r="R2689" t="s">
        <v>563</v>
      </c>
      <c r="S2689" t="s">
        <v>45</v>
      </c>
      <c r="T2689" t="s">
        <v>89</v>
      </c>
      <c r="U2689" t="s">
        <v>564</v>
      </c>
      <c r="V2689" s="3">
        <v>56.704000000000001</v>
      </c>
      <c r="W2689">
        <v>2</v>
      </c>
      <c r="X2689" s="2">
        <v>0.2</v>
      </c>
      <c r="Y2689" s="13">
        <v>19.137599999999999</v>
      </c>
      <c r="Z2689" s="2">
        <f>Y2689/V2689</f>
        <v>0.33749999999999997</v>
      </c>
    </row>
    <row r="2690" spans="1:26" x14ac:dyDescent="0.25">
      <c r="A2690">
        <v>5512</v>
      </c>
      <c r="B2690" t="s">
        <v>8003</v>
      </c>
      <c r="C2690" s="1">
        <v>41694</v>
      </c>
      <c r="D2690">
        <f>YEAR(C2690)</f>
        <v>2014</v>
      </c>
      <c r="E2690">
        <f>MONTH(C2690)</f>
        <v>2</v>
      </c>
      <c r="F2690" t="str">
        <f>TEXT(Table1[[#This Row],[Order Date]],"mmm")</f>
        <v>Feb</v>
      </c>
      <c r="G2690" t="str">
        <f>TEXT(Table1[[#This Row],[Order Date]],"ddd")</f>
        <v>Mon</v>
      </c>
      <c r="H2690" s="1">
        <v>41700</v>
      </c>
      <c r="I2690" t="s">
        <v>49</v>
      </c>
      <c r="J2690" t="s">
        <v>3013</v>
      </c>
      <c r="K2690" t="s">
        <v>3014</v>
      </c>
      <c r="L2690" t="s">
        <v>25</v>
      </c>
      <c r="M2690" t="s">
        <v>26</v>
      </c>
      <c r="N2690" t="s">
        <v>4585</v>
      </c>
      <c r="O2690" t="s">
        <v>413</v>
      </c>
      <c r="P2690">
        <v>97504</v>
      </c>
      <c r="Q2690" t="s">
        <v>43</v>
      </c>
      <c r="R2690" t="s">
        <v>6432</v>
      </c>
      <c r="S2690" t="s">
        <v>45</v>
      </c>
      <c r="T2690" t="s">
        <v>89</v>
      </c>
      <c r="U2690" t="s">
        <v>6433</v>
      </c>
      <c r="V2690" s="3">
        <v>32.896000000000001</v>
      </c>
      <c r="W2690">
        <v>4</v>
      </c>
      <c r="X2690" s="2">
        <v>0.2</v>
      </c>
      <c r="Y2690" s="13">
        <v>11.102399999999999</v>
      </c>
      <c r="Z2690" s="2">
        <f>Y2690/V2690</f>
        <v>0.33749999999999997</v>
      </c>
    </row>
    <row r="2691" spans="1:26" x14ac:dyDescent="0.25">
      <c r="A2691">
        <v>5514</v>
      </c>
      <c r="B2691" t="s">
        <v>8004</v>
      </c>
      <c r="C2691" s="1">
        <v>42154</v>
      </c>
      <c r="D2691">
        <f>YEAR(C2691)</f>
        <v>2015</v>
      </c>
      <c r="E2691">
        <f>MONTH(C2691)</f>
        <v>5</v>
      </c>
      <c r="F2691" t="str">
        <f>TEXT(Table1[[#This Row],[Order Date]],"mmm")</f>
        <v>May</v>
      </c>
      <c r="G2691" t="str">
        <f>TEXT(Table1[[#This Row],[Order Date]],"ddd")</f>
        <v>Sat</v>
      </c>
      <c r="H2691" s="1">
        <v>42156</v>
      </c>
      <c r="I2691" t="s">
        <v>185</v>
      </c>
      <c r="J2691" t="s">
        <v>5565</v>
      </c>
      <c r="K2691" t="s">
        <v>5566</v>
      </c>
      <c r="L2691" t="s">
        <v>25</v>
      </c>
      <c r="M2691" t="s">
        <v>26</v>
      </c>
      <c r="N2691" t="s">
        <v>263</v>
      </c>
      <c r="O2691" t="s">
        <v>264</v>
      </c>
      <c r="P2691">
        <v>10009</v>
      </c>
      <c r="Q2691" t="s">
        <v>145</v>
      </c>
      <c r="R2691" t="s">
        <v>2491</v>
      </c>
      <c r="S2691" t="s">
        <v>70</v>
      </c>
      <c r="T2691" t="s">
        <v>71</v>
      </c>
      <c r="U2691" t="s">
        <v>8005</v>
      </c>
      <c r="V2691" s="3">
        <v>239.97</v>
      </c>
      <c r="W2691">
        <v>3</v>
      </c>
      <c r="X2691" s="2">
        <v>0</v>
      </c>
      <c r="Y2691" s="13">
        <v>2.3997000000000002</v>
      </c>
      <c r="Z2691" s="2">
        <f>Y2691/V2691</f>
        <v>0.01</v>
      </c>
    </row>
    <row r="2692" spans="1:26" x14ac:dyDescent="0.25">
      <c r="A2692">
        <v>5517</v>
      </c>
      <c r="B2692" t="s">
        <v>8006</v>
      </c>
      <c r="C2692" s="1">
        <v>42692</v>
      </c>
      <c r="D2692">
        <f>YEAR(C2692)</f>
        <v>2016</v>
      </c>
      <c r="E2692">
        <f>MONTH(C2692)</f>
        <v>11</v>
      </c>
      <c r="F2692" t="str">
        <f>TEXT(Table1[[#This Row],[Order Date]],"mmm")</f>
        <v>Nov</v>
      </c>
      <c r="G2692" t="str">
        <f>TEXT(Table1[[#This Row],[Order Date]],"ddd")</f>
        <v>Fri</v>
      </c>
      <c r="H2692" s="1">
        <v>42695</v>
      </c>
      <c r="I2692" t="s">
        <v>22</v>
      </c>
      <c r="J2692" t="s">
        <v>2809</v>
      </c>
      <c r="K2692" t="s">
        <v>2810</v>
      </c>
      <c r="L2692" t="s">
        <v>40</v>
      </c>
      <c r="M2692" t="s">
        <v>26</v>
      </c>
      <c r="N2692" t="s">
        <v>1654</v>
      </c>
      <c r="O2692" t="s">
        <v>351</v>
      </c>
      <c r="P2692">
        <v>35810</v>
      </c>
      <c r="Q2692" t="s">
        <v>29</v>
      </c>
      <c r="R2692" t="s">
        <v>7936</v>
      </c>
      <c r="S2692" t="s">
        <v>70</v>
      </c>
      <c r="T2692" t="s">
        <v>158</v>
      </c>
      <c r="U2692" t="s">
        <v>7937</v>
      </c>
      <c r="V2692" s="3">
        <v>1319.96</v>
      </c>
      <c r="W2692">
        <v>4</v>
      </c>
      <c r="X2692" s="2">
        <v>0</v>
      </c>
      <c r="Y2692" s="13">
        <v>527.98400000000004</v>
      </c>
      <c r="Z2692" s="2">
        <f>Y2692/V2692</f>
        <v>0.4</v>
      </c>
    </row>
    <row r="2693" spans="1:26" x14ac:dyDescent="0.25">
      <c r="A2693">
        <v>5518</v>
      </c>
      <c r="B2693" t="s">
        <v>8007</v>
      </c>
      <c r="C2693" s="1">
        <v>43073</v>
      </c>
      <c r="D2693">
        <f>YEAR(C2693)</f>
        <v>2017</v>
      </c>
      <c r="E2693">
        <f>MONTH(C2693)</f>
        <v>12</v>
      </c>
      <c r="F2693" t="str">
        <f>TEXT(Table1[[#This Row],[Order Date]],"mmm")</f>
        <v>Dec</v>
      </c>
      <c r="G2693" t="str">
        <f>TEXT(Table1[[#This Row],[Order Date]],"ddd")</f>
        <v>Mon</v>
      </c>
      <c r="H2693" s="1">
        <v>43078</v>
      </c>
      <c r="I2693" t="s">
        <v>49</v>
      </c>
      <c r="J2693" t="s">
        <v>835</v>
      </c>
      <c r="K2693" t="s">
        <v>836</v>
      </c>
      <c r="L2693" t="s">
        <v>40</v>
      </c>
      <c r="M2693" t="s">
        <v>26</v>
      </c>
      <c r="N2693" t="s">
        <v>143</v>
      </c>
      <c r="O2693" t="s">
        <v>144</v>
      </c>
      <c r="P2693">
        <v>19134</v>
      </c>
      <c r="Q2693" t="s">
        <v>145</v>
      </c>
      <c r="R2693" t="s">
        <v>3330</v>
      </c>
      <c r="S2693" t="s">
        <v>31</v>
      </c>
      <c r="T2693" t="s">
        <v>35</v>
      </c>
      <c r="U2693" t="s">
        <v>3331</v>
      </c>
      <c r="V2693" s="3">
        <v>239.96</v>
      </c>
      <c r="W2693">
        <v>10</v>
      </c>
      <c r="X2693" s="2">
        <v>0.3</v>
      </c>
      <c r="Y2693" s="13">
        <v>-10.284000000000001</v>
      </c>
      <c r="Z2693" s="2">
        <f>Y2693/V2693</f>
        <v>-4.2857142857142858E-2</v>
      </c>
    </row>
    <row r="2694" spans="1:26" x14ac:dyDescent="0.25">
      <c r="A2694">
        <v>5523</v>
      </c>
      <c r="B2694" t="s">
        <v>8008</v>
      </c>
      <c r="C2694" s="1">
        <v>42526</v>
      </c>
      <c r="D2694">
        <f>YEAR(C2694)</f>
        <v>2016</v>
      </c>
      <c r="E2694">
        <f>MONTH(C2694)</f>
        <v>6</v>
      </c>
      <c r="F2694" t="str">
        <f>TEXT(Table1[[#This Row],[Order Date]],"mmm")</f>
        <v>Jun</v>
      </c>
      <c r="G2694" t="str">
        <f>TEXT(Table1[[#This Row],[Order Date]],"ddd")</f>
        <v>Sun</v>
      </c>
      <c r="H2694" s="1">
        <v>42528</v>
      </c>
      <c r="I2694" t="s">
        <v>185</v>
      </c>
      <c r="J2694" t="s">
        <v>1969</v>
      </c>
      <c r="K2694" t="s">
        <v>1970</v>
      </c>
      <c r="L2694" t="s">
        <v>25</v>
      </c>
      <c r="M2694" t="s">
        <v>26</v>
      </c>
      <c r="N2694" t="s">
        <v>905</v>
      </c>
      <c r="O2694" t="s">
        <v>42</v>
      </c>
      <c r="P2694">
        <v>95051</v>
      </c>
      <c r="Q2694" t="s">
        <v>43</v>
      </c>
      <c r="R2694" t="s">
        <v>5479</v>
      </c>
      <c r="S2694" t="s">
        <v>45</v>
      </c>
      <c r="T2694" t="s">
        <v>74</v>
      </c>
      <c r="U2694" t="s">
        <v>1205</v>
      </c>
      <c r="V2694" s="3">
        <v>21.552</v>
      </c>
      <c r="W2694">
        <v>6</v>
      </c>
      <c r="X2694" s="2">
        <v>0.2</v>
      </c>
      <c r="Y2694" s="13">
        <v>7.0044000000000004</v>
      </c>
      <c r="Z2694" s="2">
        <f>Y2694/V2694</f>
        <v>0.32500000000000001</v>
      </c>
    </row>
    <row r="2695" spans="1:26" x14ac:dyDescent="0.25">
      <c r="A2695">
        <v>5525</v>
      </c>
      <c r="B2695" t="s">
        <v>8009</v>
      </c>
      <c r="C2695" s="1">
        <v>42714</v>
      </c>
      <c r="D2695">
        <f>YEAR(C2695)</f>
        <v>2016</v>
      </c>
      <c r="E2695">
        <f>MONTH(C2695)</f>
        <v>12</v>
      </c>
      <c r="F2695" t="str">
        <f>TEXT(Table1[[#This Row],[Order Date]],"mmm")</f>
        <v>Dec</v>
      </c>
      <c r="G2695" t="str">
        <f>TEXT(Table1[[#This Row],[Order Date]],"ddd")</f>
        <v>Sat</v>
      </c>
      <c r="H2695" s="1">
        <v>42716</v>
      </c>
      <c r="I2695" t="s">
        <v>185</v>
      </c>
      <c r="J2695" t="s">
        <v>2611</v>
      </c>
      <c r="K2695" t="s">
        <v>2612</v>
      </c>
      <c r="L2695" t="s">
        <v>101</v>
      </c>
      <c r="M2695" t="s">
        <v>26</v>
      </c>
      <c r="N2695" t="s">
        <v>1159</v>
      </c>
      <c r="O2695" t="s">
        <v>42</v>
      </c>
      <c r="P2695">
        <v>90805</v>
      </c>
      <c r="Q2695" t="s">
        <v>43</v>
      </c>
      <c r="R2695" t="s">
        <v>4147</v>
      </c>
      <c r="S2695" t="s">
        <v>45</v>
      </c>
      <c r="T2695" t="s">
        <v>89</v>
      </c>
      <c r="U2695" t="s">
        <v>4148</v>
      </c>
      <c r="V2695" s="3">
        <v>80.28</v>
      </c>
      <c r="W2695">
        <v>12</v>
      </c>
      <c r="X2695" s="2">
        <v>0</v>
      </c>
      <c r="Y2695" s="13">
        <v>36.928800000000003</v>
      </c>
      <c r="Z2695" s="2">
        <f>Y2695/V2695</f>
        <v>0.46</v>
      </c>
    </row>
    <row r="2696" spans="1:26" x14ac:dyDescent="0.25">
      <c r="A2696">
        <v>5526</v>
      </c>
      <c r="B2696" t="s">
        <v>8010</v>
      </c>
      <c r="C2696" s="1">
        <v>42855</v>
      </c>
      <c r="D2696">
        <f>YEAR(C2696)</f>
        <v>2017</v>
      </c>
      <c r="E2696">
        <f>MONTH(C2696)</f>
        <v>4</v>
      </c>
      <c r="F2696" t="str">
        <f>TEXT(Table1[[#This Row],[Order Date]],"mmm")</f>
        <v>Apr</v>
      </c>
      <c r="G2696" t="str">
        <f>TEXT(Table1[[#This Row],[Order Date]],"ddd")</f>
        <v>Sun</v>
      </c>
      <c r="H2696" s="1">
        <v>42860</v>
      </c>
      <c r="I2696" t="s">
        <v>49</v>
      </c>
      <c r="J2696" t="s">
        <v>888</v>
      </c>
      <c r="K2696" t="s">
        <v>889</v>
      </c>
      <c r="L2696" t="s">
        <v>40</v>
      </c>
      <c r="M2696" t="s">
        <v>26</v>
      </c>
      <c r="N2696" t="s">
        <v>41</v>
      </c>
      <c r="O2696" t="s">
        <v>42</v>
      </c>
      <c r="P2696">
        <v>90008</v>
      </c>
      <c r="Q2696" t="s">
        <v>43</v>
      </c>
      <c r="R2696" t="s">
        <v>1118</v>
      </c>
      <c r="S2696" t="s">
        <v>45</v>
      </c>
      <c r="T2696" t="s">
        <v>67</v>
      </c>
      <c r="U2696" t="s">
        <v>1119</v>
      </c>
      <c r="V2696" s="3">
        <v>9.7799999999999994</v>
      </c>
      <c r="W2696">
        <v>2</v>
      </c>
      <c r="X2696" s="2">
        <v>0</v>
      </c>
      <c r="Y2696" s="13">
        <v>4.0098000000000003</v>
      </c>
      <c r="Z2696" s="2">
        <f>Y2696/V2696</f>
        <v>0.41000000000000003</v>
      </c>
    </row>
    <row r="2697" spans="1:26" x14ac:dyDescent="0.25">
      <c r="A2697">
        <v>5527</v>
      </c>
      <c r="B2697" t="s">
        <v>8011</v>
      </c>
      <c r="C2697" s="1">
        <v>42849</v>
      </c>
      <c r="D2697">
        <f>YEAR(C2697)</f>
        <v>2017</v>
      </c>
      <c r="E2697">
        <f>MONTH(C2697)</f>
        <v>4</v>
      </c>
      <c r="F2697" t="str">
        <f>TEXT(Table1[[#This Row],[Order Date]],"mmm")</f>
        <v>Apr</v>
      </c>
      <c r="G2697" t="str">
        <f>TEXT(Table1[[#This Row],[Order Date]],"ddd")</f>
        <v>Mon</v>
      </c>
      <c r="H2697" s="1">
        <v>42853</v>
      </c>
      <c r="I2697" t="s">
        <v>49</v>
      </c>
      <c r="J2697" t="s">
        <v>3675</v>
      </c>
      <c r="K2697" t="s">
        <v>3676</v>
      </c>
      <c r="L2697" t="s">
        <v>101</v>
      </c>
      <c r="M2697" t="s">
        <v>26</v>
      </c>
      <c r="N2697" t="s">
        <v>8012</v>
      </c>
      <c r="O2697" t="s">
        <v>42</v>
      </c>
      <c r="P2697">
        <v>93101</v>
      </c>
      <c r="Q2697" t="s">
        <v>43</v>
      </c>
      <c r="R2697" t="s">
        <v>4228</v>
      </c>
      <c r="S2697" t="s">
        <v>45</v>
      </c>
      <c r="T2697" t="s">
        <v>266</v>
      </c>
      <c r="U2697" t="s">
        <v>4229</v>
      </c>
      <c r="V2697" s="3">
        <v>1.81</v>
      </c>
      <c r="W2697">
        <v>1</v>
      </c>
      <c r="X2697" s="2">
        <v>0</v>
      </c>
      <c r="Y2697" s="13">
        <v>0.65159999999999996</v>
      </c>
      <c r="Z2697" s="2">
        <f>Y2697/V2697</f>
        <v>0.36</v>
      </c>
    </row>
    <row r="2698" spans="1:26" x14ac:dyDescent="0.25">
      <c r="A2698">
        <v>5529</v>
      </c>
      <c r="B2698" t="s">
        <v>8013</v>
      </c>
      <c r="C2698" s="1">
        <v>42094</v>
      </c>
      <c r="D2698">
        <f>YEAR(C2698)</f>
        <v>2015</v>
      </c>
      <c r="E2698">
        <f>MONTH(C2698)</f>
        <v>3</v>
      </c>
      <c r="F2698" t="str">
        <f>TEXT(Table1[[#This Row],[Order Date]],"mmm")</f>
        <v>Mar</v>
      </c>
      <c r="G2698" t="str">
        <f>TEXT(Table1[[#This Row],[Order Date]],"ddd")</f>
        <v>Tue</v>
      </c>
      <c r="H2698" s="1">
        <v>42098</v>
      </c>
      <c r="I2698" t="s">
        <v>49</v>
      </c>
      <c r="J2698" t="s">
        <v>5241</v>
      </c>
      <c r="K2698" t="s">
        <v>5242</v>
      </c>
      <c r="L2698" t="s">
        <v>40</v>
      </c>
      <c r="M2698" t="s">
        <v>26</v>
      </c>
      <c r="N2698" t="s">
        <v>1504</v>
      </c>
      <c r="O2698" t="s">
        <v>53</v>
      </c>
      <c r="P2698">
        <v>32216</v>
      </c>
      <c r="Q2698" t="s">
        <v>29</v>
      </c>
      <c r="R2698" t="s">
        <v>917</v>
      </c>
      <c r="S2698" t="s">
        <v>70</v>
      </c>
      <c r="T2698" t="s">
        <v>71</v>
      </c>
      <c r="U2698" t="s">
        <v>918</v>
      </c>
      <c r="V2698" s="3">
        <v>79.959999999999994</v>
      </c>
      <c r="W2698">
        <v>5</v>
      </c>
      <c r="X2698" s="2">
        <v>0.2</v>
      </c>
      <c r="Y2698" s="13">
        <v>27.986000000000001</v>
      </c>
      <c r="Z2698" s="2">
        <f>Y2698/V2698</f>
        <v>0.35000000000000003</v>
      </c>
    </row>
    <row r="2699" spans="1:26" x14ac:dyDescent="0.25">
      <c r="A2699">
        <v>5530</v>
      </c>
      <c r="B2699" t="s">
        <v>8014</v>
      </c>
      <c r="C2699" s="1">
        <v>42953</v>
      </c>
      <c r="D2699">
        <f>YEAR(C2699)</f>
        <v>2017</v>
      </c>
      <c r="E2699">
        <f>MONTH(C2699)</f>
        <v>8</v>
      </c>
      <c r="F2699" t="str">
        <f>TEXT(Table1[[#This Row],[Order Date]],"mmm")</f>
        <v>Aug</v>
      </c>
      <c r="G2699" t="str">
        <f>TEXT(Table1[[#This Row],[Order Date]],"ddd")</f>
        <v>Sun</v>
      </c>
      <c r="H2699" s="1">
        <v>42958</v>
      </c>
      <c r="I2699" t="s">
        <v>49</v>
      </c>
      <c r="J2699" t="s">
        <v>3497</v>
      </c>
      <c r="K2699" t="s">
        <v>3498</v>
      </c>
      <c r="L2699" t="s">
        <v>40</v>
      </c>
      <c r="M2699" t="s">
        <v>26</v>
      </c>
      <c r="N2699" t="s">
        <v>8015</v>
      </c>
      <c r="O2699" t="s">
        <v>103</v>
      </c>
      <c r="P2699">
        <v>75104</v>
      </c>
      <c r="Q2699" t="s">
        <v>104</v>
      </c>
      <c r="R2699" t="s">
        <v>7489</v>
      </c>
      <c r="S2699" t="s">
        <v>45</v>
      </c>
      <c r="T2699" t="s">
        <v>89</v>
      </c>
      <c r="U2699" t="s">
        <v>7490</v>
      </c>
      <c r="V2699" s="3">
        <v>115.29600000000001</v>
      </c>
      <c r="W2699">
        <v>3</v>
      </c>
      <c r="X2699" s="2">
        <v>0.2</v>
      </c>
      <c r="Y2699" s="13">
        <v>40.3536</v>
      </c>
      <c r="Z2699" s="2">
        <f>Y2699/V2699</f>
        <v>0.35</v>
      </c>
    </row>
    <row r="2700" spans="1:26" x14ac:dyDescent="0.25">
      <c r="A2700">
        <v>5531</v>
      </c>
      <c r="B2700" t="s">
        <v>8016</v>
      </c>
      <c r="C2700" s="1">
        <v>43071</v>
      </c>
      <c r="D2700">
        <f>YEAR(C2700)</f>
        <v>2017</v>
      </c>
      <c r="E2700">
        <f>MONTH(C2700)</f>
        <v>12</v>
      </c>
      <c r="F2700" t="str">
        <f>TEXT(Table1[[#This Row],[Order Date]],"mmm")</f>
        <v>Dec</v>
      </c>
      <c r="G2700" t="str">
        <f>TEXT(Table1[[#This Row],[Order Date]],"ddd")</f>
        <v>Sat</v>
      </c>
      <c r="H2700" s="1">
        <v>43075</v>
      </c>
      <c r="I2700" t="s">
        <v>49</v>
      </c>
      <c r="J2700" t="s">
        <v>8017</v>
      </c>
      <c r="K2700" t="s">
        <v>8018</v>
      </c>
      <c r="L2700" t="s">
        <v>25</v>
      </c>
      <c r="M2700" t="s">
        <v>26</v>
      </c>
      <c r="N2700" t="s">
        <v>2494</v>
      </c>
      <c r="O2700" t="s">
        <v>135</v>
      </c>
      <c r="P2700">
        <v>68104</v>
      </c>
      <c r="Q2700" t="s">
        <v>104</v>
      </c>
      <c r="R2700" t="s">
        <v>2491</v>
      </c>
      <c r="S2700" t="s">
        <v>70</v>
      </c>
      <c r="T2700" t="s">
        <v>71</v>
      </c>
      <c r="U2700" t="s">
        <v>2492</v>
      </c>
      <c r="V2700" s="3">
        <v>2479.96</v>
      </c>
      <c r="W2700">
        <v>4</v>
      </c>
      <c r="X2700" s="2">
        <v>0</v>
      </c>
      <c r="Y2700" s="13">
        <v>743.98800000000006</v>
      </c>
      <c r="Z2700" s="2">
        <f>Y2700/V2700</f>
        <v>0.30000000000000004</v>
      </c>
    </row>
    <row r="2701" spans="1:26" x14ac:dyDescent="0.25">
      <c r="A2701">
        <v>5532</v>
      </c>
      <c r="B2701" t="s">
        <v>8019</v>
      </c>
      <c r="C2701" s="1">
        <v>42527</v>
      </c>
      <c r="D2701">
        <f>YEAR(C2701)</f>
        <v>2016</v>
      </c>
      <c r="E2701">
        <f>MONTH(C2701)</f>
        <v>6</v>
      </c>
      <c r="F2701" t="str">
        <f>TEXT(Table1[[#This Row],[Order Date]],"mmm")</f>
        <v>Jun</v>
      </c>
      <c r="G2701" t="str">
        <f>TEXT(Table1[[#This Row],[Order Date]],"ddd")</f>
        <v>Mon</v>
      </c>
      <c r="H2701" s="1">
        <v>42528</v>
      </c>
      <c r="I2701" t="s">
        <v>185</v>
      </c>
      <c r="J2701" t="s">
        <v>2000</v>
      </c>
      <c r="K2701" t="s">
        <v>2001</v>
      </c>
      <c r="L2701" t="s">
        <v>25</v>
      </c>
      <c r="M2701" t="s">
        <v>26</v>
      </c>
      <c r="N2701" t="s">
        <v>5010</v>
      </c>
      <c r="O2701" t="s">
        <v>1680</v>
      </c>
      <c r="P2701">
        <v>72209</v>
      </c>
      <c r="Q2701" t="s">
        <v>29</v>
      </c>
      <c r="R2701" t="s">
        <v>3894</v>
      </c>
      <c r="S2701" t="s">
        <v>70</v>
      </c>
      <c r="T2701" t="s">
        <v>158</v>
      </c>
      <c r="U2701" t="s">
        <v>3895</v>
      </c>
      <c r="V2701" s="3">
        <v>179.94</v>
      </c>
      <c r="W2701">
        <v>6</v>
      </c>
      <c r="X2701" s="2">
        <v>0</v>
      </c>
      <c r="Y2701" s="13">
        <v>75.574799999999996</v>
      </c>
      <c r="Z2701" s="2">
        <f>Y2701/V2701</f>
        <v>0.42</v>
      </c>
    </row>
    <row r="2702" spans="1:26" x14ac:dyDescent="0.25">
      <c r="A2702">
        <v>5539</v>
      </c>
      <c r="B2702" t="s">
        <v>8020</v>
      </c>
      <c r="C2702" s="1">
        <v>42107</v>
      </c>
      <c r="D2702">
        <f>YEAR(C2702)</f>
        <v>2015</v>
      </c>
      <c r="E2702">
        <f>MONTH(C2702)</f>
        <v>4</v>
      </c>
      <c r="F2702" t="str">
        <f>TEXT(Table1[[#This Row],[Order Date]],"mmm")</f>
        <v>Apr</v>
      </c>
      <c r="G2702" t="str">
        <f>TEXT(Table1[[#This Row],[Order Date]],"ddd")</f>
        <v>Mon</v>
      </c>
      <c r="H2702" s="1">
        <v>42114</v>
      </c>
      <c r="I2702" t="s">
        <v>49</v>
      </c>
      <c r="J2702" t="s">
        <v>1667</v>
      </c>
      <c r="K2702" t="s">
        <v>1668</v>
      </c>
      <c r="L2702" t="s">
        <v>25</v>
      </c>
      <c r="M2702" t="s">
        <v>26</v>
      </c>
      <c r="N2702" t="s">
        <v>8021</v>
      </c>
      <c r="O2702" t="s">
        <v>135</v>
      </c>
      <c r="P2702">
        <v>68701</v>
      </c>
      <c r="Q2702" t="s">
        <v>104</v>
      </c>
      <c r="R2702" t="s">
        <v>2681</v>
      </c>
      <c r="S2702" t="s">
        <v>45</v>
      </c>
      <c r="T2702" t="s">
        <v>74</v>
      </c>
      <c r="U2702" t="s">
        <v>2682</v>
      </c>
      <c r="V2702" s="3">
        <v>17.43</v>
      </c>
      <c r="W2702">
        <v>3</v>
      </c>
      <c r="X2702" s="2">
        <v>0</v>
      </c>
      <c r="Y2702" s="13">
        <v>8.0177999999999994</v>
      </c>
      <c r="Z2702" s="2">
        <f>Y2702/V2702</f>
        <v>0.45999999999999996</v>
      </c>
    </row>
    <row r="2703" spans="1:26" x14ac:dyDescent="0.25">
      <c r="A2703">
        <v>5543</v>
      </c>
      <c r="B2703" t="s">
        <v>8022</v>
      </c>
      <c r="C2703" s="1">
        <v>42723</v>
      </c>
      <c r="D2703">
        <f>YEAR(C2703)</f>
        <v>2016</v>
      </c>
      <c r="E2703">
        <f>MONTH(C2703)</f>
        <v>12</v>
      </c>
      <c r="F2703" t="str">
        <f>TEXT(Table1[[#This Row],[Order Date]],"mmm")</f>
        <v>Dec</v>
      </c>
      <c r="G2703" t="str">
        <f>TEXT(Table1[[#This Row],[Order Date]],"ddd")</f>
        <v>Mon</v>
      </c>
      <c r="H2703" s="1">
        <v>42729</v>
      </c>
      <c r="I2703" t="s">
        <v>49</v>
      </c>
      <c r="J2703" t="s">
        <v>217</v>
      </c>
      <c r="K2703" t="s">
        <v>218</v>
      </c>
      <c r="L2703" t="s">
        <v>40</v>
      </c>
      <c r="M2703" t="s">
        <v>26</v>
      </c>
      <c r="N2703" t="s">
        <v>1297</v>
      </c>
      <c r="O2703" t="s">
        <v>303</v>
      </c>
      <c r="P2703">
        <v>85705</v>
      </c>
      <c r="Q2703" t="s">
        <v>43</v>
      </c>
      <c r="R2703" t="s">
        <v>8023</v>
      </c>
      <c r="S2703" t="s">
        <v>31</v>
      </c>
      <c r="T2703" t="s">
        <v>55</v>
      </c>
      <c r="U2703" t="s">
        <v>8024</v>
      </c>
      <c r="V2703" s="3">
        <v>455.97</v>
      </c>
      <c r="W2703">
        <v>6</v>
      </c>
      <c r="X2703" s="2">
        <v>0.5</v>
      </c>
      <c r="Y2703" s="13">
        <v>-218.8656</v>
      </c>
      <c r="Z2703" s="2">
        <f>Y2703/V2703</f>
        <v>-0.48</v>
      </c>
    </row>
    <row r="2704" spans="1:26" x14ac:dyDescent="0.25">
      <c r="A2704">
        <v>5546</v>
      </c>
      <c r="B2704" t="s">
        <v>8025</v>
      </c>
      <c r="C2704" s="1">
        <v>43000</v>
      </c>
      <c r="D2704">
        <f>YEAR(C2704)</f>
        <v>2017</v>
      </c>
      <c r="E2704">
        <f>MONTH(C2704)</f>
        <v>9</v>
      </c>
      <c r="F2704" t="str">
        <f>TEXT(Table1[[#This Row],[Order Date]],"mmm")</f>
        <v>Sep</v>
      </c>
      <c r="G2704" t="str">
        <f>TEXT(Table1[[#This Row],[Order Date]],"ddd")</f>
        <v>Fri</v>
      </c>
      <c r="H2704" s="1">
        <v>43004</v>
      </c>
      <c r="I2704" t="s">
        <v>49</v>
      </c>
      <c r="J2704" t="s">
        <v>3675</v>
      </c>
      <c r="K2704" t="s">
        <v>3676</v>
      </c>
      <c r="L2704" t="s">
        <v>101</v>
      </c>
      <c r="M2704" t="s">
        <v>26</v>
      </c>
      <c r="N2704" t="s">
        <v>86</v>
      </c>
      <c r="O2704" t="s">
        <v>2648</v>
      </c>
      <c r="P2704">
        <v>3301</v>
      </c>
      <c r="Q2704" t="s">
        <v>145</v>
      </c>
      <c r="R2704" t="s">
        <v>627</v>
      </c>
      <c r="S2704" t="s">
        <v>45</v>
      </c>
      <c r="T2704" t="s">
        <v>58</v>
      </c>
      <c r="U2704" t="s">
        <v>628</v>
      </c>
      <c r="V2704" s="3">
        <v>67.400000000000006</v>
      </c>
      <c r="W2704">
        <v>5</v>
      </c>
      <c r="X2704" s="2">
        <v>0</v>
      </c>
      <c r="Y2704" s="13">
        <v>17.524000000000001</v>
      </c>
      <c r="Z2704" s="2">
        <f>Y2704/V2704</f>
        <v>0.26</v>
      </c>
    </row>
    <row r="2705" spans="1:26" x14ac:dyDescent="0.25">
      <c r="A2705">
        <v>5547</v>
      </c>
      <c r="B2705" t="s">
        <v>8026</v>
      </c>
      <c r="C2705" s="1">
        <v>42985</v>
      </c>
      <c r="D2705">
        <f>YEAR(C2705)</f>
        <v>2017</v>
      </c>
      <c r="E2705">
        <f>MONTH(C2705)</f>
        <v>9</v>
      </c>
      <c r="F2705" t="str">
        <f>TEXT(Table1[[#This Row],[Order Date]],"mmm")</f>
        <v>Sep</v>
      </c>
      <c r="G2705" t="str">
        <f>TEXT(Table1[[#This Row],[Order Date]],"ddd")</f>
        <v>Thu</v>
      </c>
      <c r="H2705" s="1">
        <v>42986</v>
      </c>
      <c r="I2705" t="s">
        <v>185</v>
      </c>
      <c r="J2705" t="s">
        <v>5092</v>
      </c>
      <c r="K2705" t="s">
        <v>5093</v>
      </c>
      <c r="L2705" t="s">
        <v>25</v>
      </c>
      <c r="M2705" t="s">
        <v>26</v>
      </c>
      <c r="N2705" t="s">
        <v>8027</v>
      </c>
      <c r="O2705" t="s">
        <v>120</v>
      </c>
      <c r="P2705">
        <v>84020</v>
      </c>
      <c r="Q2705" t="s">
        <v>43</v>
      </c>
      <c r="R2705" t="s">
        <v>6820</v>
      </c>
      <c r="S2705" t="s">
        <v>31</v>
      </c>
      <c r="T2705" t="s">
        <v>64</v>
      </c>
      <c r="U2705" t="s">
        <v>6821</v>
      </c>
      <c r="V2705" s="3">
        <v>25.16</v>
      </c>
      <c r="W2705">
        <v>2</v>
      </c>
      <c r="X2705" s="2">
        <v>0</v>
      </c>
      <c r="Y2705" s="13">
        <v>10.5672</v>
      </c>
      <c r="Z2705" s="2">
        <f>Y2705/V2705</f>
        <v>0.42</v>
      </c>
    </row>
    <row r="2706" spans="1:26" x14ac:dyDescent="0.25">
      <c r="A2706">
        <v>5549</v>
      </c>
      <c r="B2706" t="s">
        <v>8028</v>
      </c>
      <c r="C2706" s="1">
        <v>41971</v>
      </c>
      <c r="D2706">
        <f>YEAR(C2706)</f>
        <v>2014</v>
      </c>
      <c r="E2706">
        <f>MONTH(C2706)</f>
        <v>11</v>
      </c>
      <c r="F2706" t="str">
        <f>TEXT(Table1[[#This Row],[Order Date]],"mmm")</f>
        <v>Nov</v>
      </c>
      <c r="G2706" t="str">
        <f>TEXT(Table1[[#This Row],[Order Date]],"ddd")</f>
        <v>Fri</v>
      </c>
      <c r="H2706" s="1">
        <v>41974</v>
      </c>
      <c r="I2706" t="s">
        <v>185</v>
      </c>
      <c r="J2706" t="s">
        <v>4040</v>
      </c>
      <c r="K2706" t="s">
        <v>4041</v>
      </c>
      <c r="L2706" t="s">
        <v>25</v>
      </c>
      <c r="M2706" t="s">
        <v>26</v>
      </c>
      <c r="N2706" t="s">
        <v>126</v>
      </c>
      <c r="O2706" t="s">
        <v>42</v>
      </c>
      <c r="P2706">
        <v>94109</v>
      </c>
      <c r="Q2706" t="s">
        <v>43</v>
      </c>
      <c r="R2706" t="s">
        <v>3562</v>
      </c>
      <c r="S2706" t="s">
        <v>45</v>
      </c>
      <c r="T2706" t="s">
        <v>77</v>
      </c>
      <c r="U2706" t="s">
        <v>3563</v>
      </c>
      <c r="V2706" s="3">
        <v>43.68</v>
      </c>
      <c r="W2706">
        <v>3</v>
      </c>
      <c r="X2706" s="2">
        <v>0</v>
      </c>
      <c r="Y2706" s="13">
        <v>11.7936</v>
      </c>
      <c r="Z2706" s="2">
        <f>Y2706/V2706</f>
        <v>0.27</v>
      </c>
    </row>
    <row r="2707" spans="1:26" x14ac:dyDescent="0.25">
      <c r="A2707">
        <v>5551</v>
      </c>
      <c r="B2707" t="s">
        <v>8029</v>
      </c>
      <c r="C2707" s="1">
        <v>41955</v>
      </c>
      <c r="D2707">
        <f>YEAR(C2707)</f>
        <v>2014</v>
      </c>
      <c r="E2707">
        <f>MONTH(C2707)</f>
        <v>11</v>
      </c>
      <c r="F2707" t="str">
        <f>TEXT(Table1[[#This Row],[Order Date]],"mmm")</f>
        <v>Nov</v>
      </c>
      <c r="G2707" t="str">
        <f>TEXT(Table1[[#This Row],[Order Date]],"ddd")</f>
        <v>Wed</v>
      </c>
      <c r="H2707" s="1">
        <v>41959</v>
      </c>
      <c r="I2707" t="s">
        <v>49</v>
      </c>
      <c r="J2707" t="s">
        <v>6600</v>
      </c>
      <c r="K2707" t="s">
        <v>6601</v>
      </c>
      <c r="L2707" t="s">
        <v>40</v>
      </c>
      <c r="M2707" t="s">
        <v>26</v>
      </c>
      <c r="N2707" t="s">
        <v>181</v>
      </c>
      <c r="O2707" t="s">
        <v>103</v>
      </c>
      <c r="P2707">
        <v>77036</v>
      </c>
      <c r="Q2707" t="s">
        <v>104</v>
      </c>
      <c r="R2707" t="s">
        <v>5687</v>
      </c>
      <c r="S2707" t="s">
        <v>45</v>
      </c>
      <c r="T2707" t="s">
        <v>67</v>
      </c>
      <c r="U2707" t="s">
        <v>5688</v>
      </c>
      <c r="V2707" s="3">
        <v>2.6720000000000002</v>
      </c>
      <c r="W2707">
        <v>1</v>
      </c>
      <c r="X2707" s="2">
        <v>0.2</v>
      </c>
      <c r="Y2707" s="13">
        <v>0.33400000000000002</v>
      </c>
      <c r="Z2707" s="2">
        <f>Y2707/V2707</f>
        <v>0.125</v>
      </c>
    </row>
    <row r="2708" spans="1:26" x14ac:dyDescent="0.25">
      <c r="A2708">
        <v>5557</v>
      </c>
      <c r="B2708" t="s">
        <v>8030</v>
      </c>
      <c r="C2708" s="1">
        <v>42352</v>
      </c>
      <c r="D2708">
        <f>YEAR(C2708)</f>
        <v>2015</v>
      </c>
      <c r="E2708">
        <f>MONTH(C2708)</f>
        <v>12</v>
      </c>
      <c r="F2708" t="str">
        <f>TEXT(Table1[[#This Row],[Order Date]],"mmm")</f>
        <v>Dec</v>
      </c>
      <c r="G2708" t="str">
        <f>TEXT(Table1[[#This Row],[Order Date]],"ddd")</f>
        <v>Mon</v>
      </c>
      <c r="H2708" s="1">
        <v>42356</v>
      </c>
      <c r="I2708" t="s">
        <v>49</v>
      </c>
      <c r="J2708" t="s">
        <v>3840</v>
      </c>
      <c r="K2708" t="s">
        <v>3841</v>
      </c>
      <c r="L2708" t="s">
        <v>40</v>
      </c>
      <c r="M2708" t="s">
        <v>26</v>
      </c>
      <c r="N2708" t="s">
        <v>321</v>
      </c>
      <c r="O2708" t="s">
        <v>1470</v>
      </c>
      <c r="P2708">
        <v>39212</v>
      </c>
      <c r="Q2708" t="s">
        <v>29</v>
      </c>
      <c r="R2708" t="s">
        <v>5605</v>
      </c>
      <c r="S2708" t="s">
        <v>31</v>
      </c>
      <c r="T2708" t="s">
        <v>64</v>
      </c>
      <c r="U2708" t="s">
        <v>5606</v>
      </c>
      <c r="V2708" s="3">
        <v>6.16</v>
      </c>
      <c r="W2708">
        <v>2</v>
      </c>
      <c r="X2708" s="2">
        <v>0</v>
      </c>
      <c r="Y2708" s="13">
        <v>1.9712000000000001</v>
      </c>
      <c r="Z2708" s="2">
        <f>Y2708/V2708</f>
        <v>0.32</v>
      </c>
    </row>
    <row r="2709" spans="1:26" x14ac:dyDescent="0.25">
      <c r="A2709">
        <v>5559</v>
      </c>
      <c r="B2709" t="s">
        <v>8031</v>
      </c>
      <c r="C2709" s="1">
        <v>42344</v>
      </c>
      <c r="D2709">
        <f>YEAR(C2709)</f>
        <v>2015</v>
      </c>
      <c r="E2709">
        <f>MONTH(C2709)</f>
        <v>12</v>
      </c>
      <c r="F2709" t="str">
        <f>TEXT(Table1[[#This Row],[Order Date]],"mmm")</f>
        <v>Dec</v>
      </c>
      <c r="G2709" t="str">
        <f>TEXT(Table1[[#This Row],[Order Date]],"ddd")</f>
        <v>Sun</v>
      </c>
      <c r="H2709" s="1">
        <v>42348</v>
      </c>
      <c r="I2709" t="s">
        <v>49</v>
      </c>
      <c r="J2709" t="s">
        <v>4982</v>
      </c>
      <c r="K2709" t="s">
        <v>4983</v>
      </c>
      <c r="L2709" t="s">
        <v>25</v>
      </c>
      <c r="M2709" t="s">
        <v>26</v>
      </c>
      <c r="N2709" t="s">
        <v>3944</v>
      </c>
      <c r="O2709" t="s">
        <v>1379</v>
      </c>
      <c r="P2709">
        <v>89031</v>
      </c>
      <c r="Q2709" t="s">
        <v>43</v>
      </c>
      <c r="R2709" t="s">
        <v>8032</v>
      </c>
      <c r="S2709" t="s">
        <v>45</v>
      </c>
      <c r="T2709" t="s">
        <v>89</v>
      </c>
      <c r="U2709" t="s">
        <v>8033</v>
      </c>
      <c r="V2709" s="3">
        <v>6.48</v>
      </c>
      <c r="W2709">
        <v>1</v>
      </c>
      <c r="X2709" s="2">
        <v>0</v>
      </c>
      <c r="Y2709" s="13">
        <v>3.1103999999999998</v>
      </c>
      <c r="Z2709" s="2">
        <f>Y2709/V2709</f>
        <v>0.47999999999999993</v>
      </c>
    </row>
    <row r="2710" spans="1:26" x14ac:dyDescent="0.25">
      <c r="A2710">
        <v>5562</v>
      </c>
      <c r="B2710" t="s">
        <v>8034</v>
      </c>
      <c r="C2710" s="1">
        <v>42825</v>
      </c>
      <c r="D2710">
        <f>YEAR(C2710)</f>
        <v>2017</v>
      </c>
      <c r="E2710">
        <f>MONTH(C2710)</f>
        <v>3</v>
      </c>
      <c r="F2710" t="str">
        <f>TEXT(Table1[[#This Row],[Order Date]],"mmm")</f>
        <v>Mar</v>
      </c>
      <c r="G2710" t="str">
        <f>TEXT(Table1[[#This Row],[Order Date]],"ddd")</f>
        <v>Fri</v>
      </c>
      <c r="H2710" s="1">
        <v>42827</v>
      </c>
      <c r="I2710" t="s">
        <v>22</v>
      </c>
      <c r="J2710" t="s">
        <v>4396</v>
      </c>
      <c r="K2710" t="s">
        <v>4397</v>
      </c>
      <c r="L2710" t="s">
        <v>40</v>
      </c>
      <c r="M2710" t="s">
        <v>26</v>
      </c>
      <c r="N2710" t="s">
        <v>1709</v>
      </c>
      <c r="O2710" t="s">
        <v>1258</v>
      </c>
      <c r="P2710">
        <v>30318</v>
      </c>
      <c r="Q2710" t="s">
        <v>29</v>
      </c>
      <c r="R2710" t="s">
        <v>1192</v>
      </c>
      <c r="S2710" t="s">
        <v>45</v>
      </c>
      <c r="T2710" t="s">
        <v>74</v>
      </c>
      <c r="U2710" t="s">
        <v>1193</v>
      </c>
      <c r="V2710" s="3">
        <v>34.54</v>
      </c>
      <c r="W2710">
        <v>1</v>
      </c>
      <c r="X2710" s="2">
        <v>0</v>
      </c>
      <c r="Y2710" s="13">
        <v>17.27</v>
      </c>
      <c r="Z2710" s="2">
        <f>Y2710/V2710</f>
        <v>0.5</v>
      </c>
    </row>
    <row r="2711" spans="1:26" x14ac:dyDescent="0.25">
      <c r="A2711">
        <v>5565</v>
      </c>
      <c r="B2711" t="s">
        <v>8035</v>
      </c>
      <c r="C2711" s="1">
        <v>42807</v>
      </c>
      <c r="D2711">
        <f>YEAR(C2711)</f>
        <v>2017</v>
      </c>
      <c r="E2711">
        <f>MONTH(C2711)</f>
        <v>3</v>
      </c>
      <c r="F2711" t="str">
        <f>TEXT(Table1[[#This Row],[Order Date]],"mmm")</f>
        <v>Mar</v>
      </c>
      <c r="G2711" t="str">
        <f>TEXT(Table1[[#This Row],[Order Date]],"ddd")</f>
        <v>Mon</v>
      </c>
      <c r="H2711" s="1">
        <v>42807</v>
      </c>
      <c r="I2711" t="s">
        <v>1276</v>
      </c>
      <c r="J2711" t="s">
        <v>6520</v>
      </c>
      <c r="K2711" t="s">
        <v>6521</v>
      </c>
      <c r="L2711" t="s">
        <v>101</v>
      </c>
      <c r="M2711" t="s">
        <v>26</v>
      </c>
      <c r="N2711" t="s">
        <v>296</v>
      </c>
      <c r="O2711" t="s">
        <v>208</v>
      </c>
      <c r="P2711">
        <v>60610</v>
      </c>
      <c r="Q2711" t="s">
        <v>104</v>
      </c>
      <c r="R2711" t="s">
        <v>6276</v>
      </c>
      <c r="S2711" t="s">
        <v>45</v>
      </c>
      <c r="T2711" t="s">
        <v>67</v>
      </c>
      <c r="U2711" t="s">
        <v>6277</v>
      </c>
      <c r="V2711" s="3">
        <v>19.456</v>
      </c>
      <c r="W2711">
        <v>4</v>
      </c>
      <c r="X2711" s="2">
        <v>0.2</v>
      </c>
      <c r="Y2711" s="13">
        <v>2.1888000000000001</v>
      </c>
      <c r="Z2711" s="2">
        <f>Y2711/V2711</f>
        <v>0.1125</v>
      </c>
    </row>
    <row r="2712" spans="1:26" x14ac:dyDescent="0.25">
      <c r="A2712">
        <v>5577</v>
      </c>
      <c r="B2712" t="s">
        <v>8040</v>
      </c>
      <c r="C2712" s="1">
        <v>42716</v>
      </c>
      <c r="D2712">
        <f>YEAR(C2712)</f>
        <v>2016</v>
      </c>
      <c r="E2712">
        <f>MONTH(C2712)</f>
        <v>12</v>
      </c>
      <c r="F2712" t="str">
        <f>TEXT(Table1[[#This Row],[Order Date]],"mmm")</f>
        <v>Dec</v>
      </c>
      <c r="G2712" t="str">
        <f>TEXT(Table1[[#This Row],[Order Date]],"ddd")</f>
        <v>Mon</v>
      </c>
      <c r="H2712" s="1">
        <v>42720</v>
      </c>
      <c r="I2712" t="s">
        <v>49</v>
      </c>
      <c r="J2712" t="s">
        <v>1411</v>
      </c>
      <c r="K2712" t="s">
        <v>1412</v>
      </c>
      <c r="L2712" t="s">
        <v>25</v>
      </c>
      <c r="M2712" t="s">
        <v>26</v>
      </c>
      <c r="N2712" t="s">
        <v>596</v>
      </c>
      <c r="O2712" t="s">
        <v>42</v>
      </c>
      <c r="P2712">
        <v>91104</v>
      </c>
      <c r="Q2712" t="s">
        <v>43</v>
      </c>
      <c r="R2712" t="s">
        <v>1687</v>
      </c>
      <c r="S2712" t="s">
        <v>31</v>
      </c>
      <c r="T2712" t="s">
        <v>64</v>
      </c>
      <c r="U2712" t="s">
        <v>1688</v>
      </c>
      <c r="V2712" s="3">
        <v>383.64</v>
      </c>
      <c r="W2712">
        <v>6</v>
      </c>
      <c r="X2712" s="2">
        <v>0</v>
      </c>
      <c r="Y2712" s="13">
        <v>122.76479999999999</v>
      </c>
      <c r="Z2712" s="2">
        <f>Y2712/V2712</f>
        <v>0.32</v>
      </c>
    </row>
    <row r="2713" spans="1:26" x14ac:dyDescent="0.25">
      <c r="A2713">
        <v>5579</v>
      </c>
      <c r="B2713" t="s">
        <v>8041</v>
      </c>
      <c r="C2713" s="1">
        <v>42987</v>
      </c>
      <c r="D2713">
        <f>YEAR(C2713)</f>
        <v>2017</v>
      </c>
      <c r="E2713">
        <f>MONTH(C2713)</f>
        <v>9</v>
      </c>
      <c r="F2713" t="str">
        <f>TEXT(Table1[[#This Row],[Order Date]],"mmm")</f>
        <v>Sep</v>
      </c>
      <c r="G2713" t="str">
        <f>TEXT(Table1[[#This Row],[Order Date]],"ddd")</f>
        <v>Sat</v>
      </c>
      <c r="H2713" s="1">
        <v>42992</v>
      </c>
      <c r="I2713" t="s">
        <v>22</v>
      </c>
      <c r="J2713" t="s">
        <v>6383</v>
      </c>
      <c r="K2713" t="s">
        <v>6384</v>
      </c>
      <c r="L2713" t="s">
        <v>25</v>
      </c>
      <c r="M2713" t="s">
        <v>26</v>
      </c>
      <c r="N2713" t="s">
        <v>41</v>
      </c>
      <c r="O2713" t="s">
        <v>42</v>
      </c>
      <c r="P2713">
        <v>90004</v>
      </c>
      <c r="Q2713" t="s">
        <v>43</v>
      </c>
      <c r="R2713" t="s">
        <v>3628</v>
      </c>
      <c r="S2713" t="s">
        <v>45</v>
      </c>
      <c r="T2713" t="s">
        <v>67</v>
      </c>
      <c r="U2713" t="s">
        <v>3629</v>
      </c>
      <c r="V2713" s="3">
        <v>6.56</v>
      </c>
      <c r="W2713">
        <v>2</v>
      </c>
      <c r="X2713" s="2">
        <v>0</v>
      </c>
      <c r="Y2713" s="13">
        <v>1.9024000000000001</v>
      </c>
      <c r="Z2713" s="2">
        <f>Y2713/V2713</f>
        <v>0.29000000000000004</v>
      </c>
    </row>
    <row r="2714" spans="1:26" x14ac:dyDescent="0.25">
      <c r="A2714">
        <v>5582</v>
      </c>
      <c r="B2714" t="s">
        <v>8042</v>
      </c>
      <c r="C2714" s="1">
        <v>43012</v>
      </c>
      <c r="D2714">
        <f>YEAR(C2714)</f>
        <v>2017</v>
      </c>
      <c r="E2714">
        <f>MONTH(C2714)</f>
        <v>10</v>
      </c>
      <c r="F2714" t="str">
        <f>TEXT(Table1[[#This Row],[Order Date]],"mmm")</f>
        <v>Oct</v>
      </c>
      <c r="G2714" t="str">
        <f>TEXT(Table1[[#This Row],[Order Date]],"ddd")</f>
        <v>Wed</v>
      </c>
      <c r="H2714" s="1">
        <v>43016</v>
      </c>
      <c r="I2714" t="s">
        <v>49</v>
      </c>
      <c r="J2714" t="s">
        <v>294</v>
      </c>
      <c r="K2714" t="s">
        <v>295</v>
      </c>
      <c r="L2714" t="s">
        <v>101</v>
      </c>
      <c r="M2714" t="s">
        <v>26</v>
      </c>
      <c r="N2714" t="s">
        <v>3144</v>
      </c>
      <c r="O2714" t="s">
        <v>2689</v>
      </c>
      <c r="P2714">
        <v>20735</v>
      </c>
      <c r="Q2714" t="s">
        <v>145</v>
      </c>
      <c r="R2714" t="s">
        <v>3377</v>
      </c>
      <c r="S2714" t="s">
        <v>31</v>
      </c>
      <c r="T2714" t="s">
        <v>64</v>
      </c>
      <c r="U2714" t="s">
        <v>3378</v>
      </c>
      <c r="V2714" s="3">
        <v>19.98</v>
      </c>
      <c r="W2714">
        <v>1</v>
      </c>
      <c r="X2714" s="2">
        <v>0</v>
      </c>
      <c r="Y2714" s="13">
        <v>8.5914000000000001</v>
      </c>
      <c r="Z2714" s="2">
        <f>Y2714/V2714</f>
        <v>0.43</v>
      </c>
    </row>
    <row r="2715" spans="1:26" x14ac:dyDescent="0.25">
      <c r="A2715">
        <v>5583</v>
      </c>
      <c r="B2715" t="s">
        <v>8043</v>
      </c>
      <c r="C2715" s="1">
        <v>42499</v>
      </c>
      <c r="D2715">
        <f>YEAR(C2715)</f>
        <v>2016</v>
      </c>
      <c r="E2715">
        <f>MONTH(C2715)</f>
        <v>5</v>
      </c>
      <c r="F2715" t="str">
        <f>TEXT(Table1[[#This Row],[Order Date]],"mmm")</f>
        <v>May</v>
      </c>
      <c r="G2715" t="str">
        <f>TEXT(Table1[[#This Row],[Order Date]],"ddd")</f>
        <v>Mon</v>
      </c>
      <c r="H2715" s="1">
        <v>42503</v>
      </c>
      <c r="I2715" t="s">
        <v>49</v>
      </c>
      <c r="J2715" t="s">
        <v>294</v>
      </c>
      <c r="K2715" t="s">
        <v>295</v>
      </c>
      <c r="L2715" t="s">
        <v>101</v>
      </c>
      <c r="M2715" t="s">
        <v>26</v>
      </c>
      <c r="N2715" t="s">
        <v>263</v>
      </c>
      <c r="O2715" t="s">
        <v>264</v>
      </c>
      <c r="P2715">
        <v>10024</v>
      </c>
      <c r="Q2715" t="s">
        <v>145</v>
      </c>
      <c r="R2715" t="s">
        <v>3412</v>
      </c>
      <c r="S2715" t="s">
        <v>45</v>
      </c>
      <c r="T2715" t="s">
        <v>67</v>
      </c>
      <c r="U2715" t="s">
        <v>3413</v>
      </c>
      <c r="V2715" s="3">
        <v>8</v>
      </c>
      <c r="W2715">
        <v>5</v>
      </c>
      <c r="X2715" s="2">
        <v>0</v>
      </c>
      <c r="Y2715" s="13">
        <v>3.44</v>
      </c>
      <c r="Z2715" s="2">
        <f>Y2715/V2715</f>
        <v>0.43</v>
      </c>
    </row>
    <row r="2716" spans="1:26" x14ac:dyDescent="0.25">
      <c r="A2716">
        <v>5584</v>
      </c>
      <c r="B2716" t="s">
        <v>8044</v>
      </c>
      <c r="C2716" s="1">
        <v>41988</v>
      </c>
      <c r="D2716">
        <f>YEAR(C2716)</f>
        <v>2014</v>
      </c>
      <c r="E2716">
        <f>MONTH(C2716)</f>
        <v>12</v>
      </c>
      <c r="F2716" t="str">
        <f>TEXT(Table1[[#This Row],[Order Date]],"mmm")</f>
        <v>Dec</v>
      </c>
      <c r="G2716" t="str">
        <f>TEXT(Table1[[#This Row],[Order Date]],"ddd")</f>
        <v>Mon</v>
      </c>
      <c r="H2716" s="1">
        <v>41992</v>
      </c>
      <c r="I2716" t="s">
        <v>22</v>
      </c>
      <c r="J2716" t="s">
        <v>1039</v>
      </c>
      <c r="K2716" t="s">
        <v>1040</v>
      </c>
      <c r="L2716" t="s">
        <v>25</v>
      </c>
      <c r="M2716" t="s">
        <v>26</v>
      </c>
      <c r="N2716" t="s">
        <v>941</v>
      </c>
      <c r="O2716" t="s">
        <v>42</v>
      </c>
      <c r="P2716">
        <v>92037</v>
      </c>
      <c r="Q2716" t="s">
        <v>43</v>
      </c>
      <c r="R2716" t="s">
        <v>5605</v>
      </c>
      <c r="S2716" t="s">
        <v>31</v>
      </c>
      <c r="T2716" t="s">
        <v>64</v>
      </c>
      <c r="U2716" t="s">
        <v>5606</v>
      </c>
      <c r="V2716" s="3">
        <v>6.16</v>
      </c>
      <c r="W2716">
        <v>2</v>
      </c>
      <c r="X2716" s="2">
        <v>0</v>
      </c>
      <c r="Y2716" s="13">
        <v>1.9712000000000001</v>
      </c>
      <c r="Z2716" s="2">
        <f>Y2716/V2716</f>
        <v>0.32</v>
      </c>
    </row>
    <row r="2717" spans="1:26" x14ac:dyDescent="0.25">
      <c r="A2717">
        <v>5585</v>
      </c>
      <c r="B2717" t="s">
        <v>8045</v>
      </c>
      <c r="C2717" s="1">
        <v>43069</v>
      </c>
      <c r="D2717">
        <f>YEAR(C2717)</f>
        <v>2017</v>
      </c>
      <c r="E2717">
        <f>MONTH(C2717)</f>
        <v>11</v>
      </c>
      <c r="F2717" t="str">
        <f>TEXT(Table1[[#This Row],[Order Date]],"mmm")</f>
        <v>Nov</v>
      </c>
      <c r="G2717" t="str">
        <f>TEXT(Table1[[#This Row],[Order Date]],"ddd")</f>
        <v>Thu</v>
      </c>
      <c r="H2717" s="1">
        <v>43073</v>
      </c>
      <c r="I2717" t="s">
        <v>49</v>
      </c>
      <c r="J2717" t="s">
        <v>1376</v>
      </c>
      <c r="K2717" t="s">
        <v>1377</v>
      </c>
      <c r="L2717" t="s">
        <v>101</v>
      </c>
      <c r="M2717" t="s">
        <v>26</v>
      </c>
      <c r="N2717" t="s">
        <v>263</v>
      </c>
      <c r="O2717" t="s">
        <v>264</v>
      </c>
      <c r="P2717">
        <v>10011</v>
      </c>
      <c r="Q2717" t="s">
        <v>145</v>
      </c>
      <c r="R2717" t="s">
        <v>8046</v>
      </c>
      <c r="S2717" t="s">
        <v>45</v>
      </c>
      <c r="T2717" t="s">
        <v>58</v>
      </c>
      <c r="U2717" t="s">
        <v>8047</v>
      </c>
      <c r="V2717" s="3">
        <v>83.56</v>
      </c>
      <c r="W2717">
        <v>4</v>
      </c>
      <c r="X2717" s="2">
        <v>0</v>
      </c>
      <c r="Y2717" s="13">
        <v>1.6712</v>
      </c>
      <c r="Z2717" s="2">
        <f>Y2717/V2717</f>
        <v>0.02</v>
      </c>
    </row>
    <row r="2718" spans="1:26" x14ac:dyDescent="0.25">
      <c r="A2718">
        <v>5588</v>
      </c>
      <c r="B2718" t="s">
        <v>8048</v>
      </c>
      <c r="C2718" s="1">
        <v>42082</v>
      </c>
      <c r="D2718">
        <f>YEAR(C2718)</f>
        <v>2015</v>
      </c>
      <c r="E2718">
        <f>MONTH(C2718)</f>
        <v>3</v>
      </c>
      <c r="F2718" t="str">
        <f>TEXT(Table1[[#This Row],[Order Date]],"mmm")</f>
        <v>Mar</v>
      </c>
      <c r="G2718" t="str">
        <f>TEXT(Table1[[#This Row],[Order Date]],"ddd")</f>
        <v>Thu</v>
      </c>
      <c r="H2718" s="1">
        <v>42083</v>
      </c>
      <c r="I2718" t="s">
        <v>185</v>
      </c>
      <c r="J2718" t="s">
        <v>2580</v>
      </c>
      <c r="K2718" t="s">
        <v>2581</v>
      </c>
      <c r="L2718" t="s">
        <v>25</v>
      </c>
      <c r="M2718" t="s">
        <v>26</v>
      </c>
      <c r="N2718" t="s">
        <v>2434</v>
      </c>
      <c r="O2718" t="s">
        <v>42</v>
      </c>
      <c r="P2718">
        <v>93534</v>
      </c>
      <c r="Q2718" t="s">
        <v>43</v>
      </c>
      <c r="R2718" t="s">
        <v>3220</v>
      </c>
      <c r="S2718" t="s">
        <v>45</v>
      </c>
      <c r="T2718" t="s">
        <v>266</v>
      </c>
      <c r="U2718" t="s">
        <v>3221</v>
      </c>
      <c r="V2718" s="3">
        <v>10.9</v>
      </c>
      <c r="W2718">
        <v>5</v>
      </c>
      <c r="X2718" s="2">
        <v>0</v>
      </c>
      <c r="Y2718" s="13">
        <v>3.597</v>
      </c>
      <c r="Z2718" s="2">
        <f>Y2718/V2718</f>
        <v>0.32999999999999996</v>
      </c>
    </row>
    <row r="2719" spans="1:26" x14ac:dyDescent="0.25">
      <c r="A2719">
        <v>5589</v>
      </c>
      <c r="B2719" t="s">
        <v>8049</v>
      </c>
      <c r="C2719" s="1">
        <v>41839</v>
      </c>
      <c r="D2719">
        <f>YEAR(C2719)</f>
        <v>2014</v>
      </c>
      <c r="E2719">
        <f>MONTH(C2719)</f>
        <v>7</v>
      </c>
      <c r="F2719" t="str">
        <f>TEXT(Table1[[#This Row],[Order Date]],"mmm")</f>
        <v>Jul</v>
      </c>
      <c r="G2719" t="str">
        <f>TEXT(Table1[[#This Row],[Order Date]],"ddd")</f>
        <v>Sat</v>
      </c>
      <c r="H2719" s="1">
        <v>41844</v>
      </c>
      <c r="I2719" t="s">
        <v>49</v>
      </c>
      <c r="J2719" t="s">
        <v>5973</v>
      </c>
      <c r="K2719" t="s">
        <v>5974</v>
      </c>
      <c r="L2719" t="s">
        <v>101</v>
      </c>
      <c r="M2719" t="s">
        <v>26</v>
      </c>
      <c r="N2719" t="s">
        <v>1734</v>
      </c>
      <c r="O2719" t="s">
        <v>1735</v>
      </c>
      <c r="P2719">
        <v>59405</v>
      </c>
      <c r="Q2719" t="s">
        <v>43</v>
      </c>
      <c r="R2719" t="s">
        <v>2815</v>
      </c>
      <c r="S2719" t="s">
        <v>45</v>
      </c>
      <c r="T2719" t="s">
        <v>74</v>
      </c>
      <c r="U2719" t="s">
        <v>2816</v>
      </c>
      <c r="V2719" s="3">
        <v>6.0960000000000001</v>
      </c>
      <c r="W2719">
        <v>2</v>
      </c>
      <c r="X2719" s="2">
        <v>0.2</v>
      </c>
      <c r="Y2719" s="13">
        <v>2.2098</v>
      </c>
      <c r="Z2719" s="2">
        <f>Y2719/V2719</f>
        <v>0.36249999999999999</v>
      </c>
    </row>
    <row r="2720" spans="1:26" x14ac:dyDescent="0.25">
      <c r="A2720">
        <v>5590</v>
      </c>
      <c r="B2720" t="s">
        <v>8050</v>
      </c>
      <c r="C2720" s="1">
        <v>42712</v>
      </c>
      <c r="D2720">
        <f>YEAR(C2720)</f>
        <v>2016</v>
      </c>
      <c r="E2720">
        <f>MONTH(C2720)</f>
        <v>12</v>
      </c>
      <c r="F2720" t="str">
        <f>TEXT(Table1[[#This Row],[Order Date]],"mmm")</f>
        <v>Dec</v>
      </c>
      <c r="G2720" t="str">
        <f>TEXT(Table1[[#This Row],[Order Date]],"ddd")</f>
        <v>Thu</v>
      </c>
      <c r="H2720" s="1">
        <v>42715</v>
      </c>
      <c r="I2720" t="s">
        <v>22</v>
      </c>
      <c r="J2720" t="s">
        <v>1197</v>
      </c>
      <c r="K2720" t="s">
        <v>1198</v>
      </c>
      <c r="L2720" t="s">
        <v>25</v>
      </c>
      <c r="M2720" t="s">
        <v>26</v>
      </c>
      <c r="N2720" t="s">
        <v>126</v>
      </c>
      <c r="O2720" t="s">
        <v>42</v>
      </c>
      <c r="P2720">
        <v>94110</v>
      </c>
      <c r="Q2720" t="s">
        <v>43</v>
      </c>
      <c r="R2720" t="s">
        <v>342</v>
      </c>
      <c r="S2720" t="s">
        <v>45</v>
      </c>
      <c r="T2720" t="s">
        <v>58</v>
      </c>
      <c r="U2720" t="s">
        <v>343</v>
      </c>
      <c r="V2720" s="3">
        <v>34.049999999999997</v>
      </c>
      <c r="W2720">
        <v>3</v>
      </c>
      <c r="X2720" s="2">
        <v>0</v>
      </c>
      <c r="Y2720" s="13">
        <v>9.5340000000000007</v>
      </c>
      <c r="Z2720" s="2">
        <f>Y2720/V2720</f>
        <v>0.28000000000000003</v>
      </c>
    </row>
    <row r="2721" spans="1:26" x14ac:dyDescent="0.25">
      <c r="A2721">
        <v>5592</v>
      </c>
      <c r="B2721" t="s">
        <v>8051</v>
      </c>
      <c r="C2721" s="1">
        <v>41925</v>
      </c>
      <c r="D2721">
        <f>YEAR(C2721)</f>
        <v>2014</v>
      </c>
      <c r="E2721">
        <f>MONTH(C2721)</f>
        <v>10</v>
      </c>
      <c r="F2721" t="str">
        <f>TEXT(Table1[[#This Row],[Order Date]],"mmm")</f>
        <v>Oct</v>
      </c>
      <c r="G2721" t="str">
        <f>TEXT(Table1[[#This Row],[Order Date]],"ddd")</f>
        <v>Mon</v>
      </c>
      <c r="H2721" s="1">
        <v>41930</v>
      </c>
      <c r="I2721" t="s">
        <v>22</v>
      </c>
      <c r="J2721" t="s">
        <v>4133</v>
      </c>
      <c r="K2721" t="s">
        <v>4134</v>
      </c>
      <c r="L2721" t="s">
        <v>40</v>
      </c>
      <c r="M2721" t="s">
        <v>26</v>
      </c>
      <c r="N2721" t="s">
        <v>1109</v>
      </c>
      <c r="O2721" t="s">
        <v>781</v>
      </c>
      <c r="P2721">
        <v>8701</v>
      </c>
      <c r="Q2721" t="s">
        <v>145</v>
      </c>
      <c r="R2721" t="s">
        <v>3119</v>
      </c>
      <c r="S2721" t="s">
        <v>31</v>
      </c>
      <c r="T2721" t="s">
        <v>35</v>
      </c>
      <c r="U2721" t="s">
        <v>3120</v>
      </c>
      <c r="V2721" s="3">
        <v>245.98</v>
      </c>
      <c r="W2721">
        <v>2</v>
      </c>
      <c r="X2721" s="2">
        <v>0</v>
      </c>
      <c r="Y2721" s="13">
        <v>27.0578</v>
      </c>
      <c r="Z2721" s="2">
        <f>Y2721/V2721</f>
        <v>0.11</v>
      </c>
    </row>
    <row r="2722" spans="1:26" x14ac:dyDescent="0.25">
      <c r="A2722">
        <v>5594</v>
      </c>
      <c r="B2722" t="s">
        <v>8052</v>
      </c>
      <c r="C2722" s="1">
        <v>43058</v>
      </c>
      <c r="D2722">
        <f>YEAR(C2722)</f>
        <v>2017</v>
      </c>
      <c r="E2722">
        <f>MONTH(C2722)</f>
        <v>11</v>
      </c>
      <c r="F2722" t="str">
        <f>TEXT(Table1[[#This Row],[Order Date]],"mmm")</f>
        <v>Nov</v>
      </c>
      <c r="G2722" t="str">
        <f>TEXT(Table1[[#This Row],[Order Date]],"ddd")</f>
        <v>Sun</v>
      </c>
      <c r="H2722" s="1">
        <v>43064</v>
      </c>
      <c r="I2722" t="s">
        <v>49</v>
      </c>
      <c r="J2722" t="s">
        <v>3013</v>
      </c>
      <c r="K2722" t="s">
        <v>3014</v>
      </c>
      <c r="L2722" t="s">
        <v>25</v>
      </c>
      <c r="M2722" t="s">
        <v>26</v>
      </c>
      <c r="N2722" t="s">
        <v>2143</v>
      </c>
      <c r="O2722" t="s">
        <v>491</v>
      </c>
      <c r="P2722">
        <v>44105</v>
      </c>
      <c r="Q2722" t="s">
        <v>145</v>
      </c>
      <c r="R2722" t="s">
        <v>2666</v>
      </c>
      <c r="S2722" t="s">
        <v>45</v>
      </c>
      <c r="T2722" t="s">
        <v>74</v>
      </c>
      <c r="U2722" t="s">
        <v>2667</v>
      </c>
      <c r="V2722" s="3">
        <v>59.912999999999997</v>
      </c>
      <c r="W2722">
        <v>7</v>
      </c>
      <c r="X2722" s="2">
        <v>0.7</v>
      </c>
      <c r="Y2722" s="13">
        <v>-45.933300000000003</v>
      </c>
      <c r="Z2722" s="2">
        <f>Y2722/V2722</f>
        <v>-0.76666666666666672</v>
      </c>
    </row>
    <row r="2723" spans="1:26" x14ac:dyDescent="0.25">
      <c r="A2723">
        <v>5595</v>
      </c>
      <c r="B2723" t="s">
        <v>8053</v>
      </c>
      <c r="C2723" s="1">
        <v>43002</v>
      </c>
      <c r="D2723">
        <f>YEAR(C2723)</f>
        <v>2017</v>
      </c>
      <c r="E2723">
        <f>MONTH(C2723)</f>
        <v>9</v>
      </c>
      <c r="F2723" t="str">
        <f>TEXT(Table1[[#This Row],[Order Date]],"mmm")</f>
        <v>Sep</v>
      </c>
      <c r="G2723" t="str">
        <f>TEXT(Table1[[#This Row],[Order Date]],"ddd")</f>
        <v>Sun</v>
      </c>
      <c r="H2723" s="1">
        <v>43002</v>
      </c>
      <c r="I2723" t="s">
        <v>1276</v>
      </c>
      <c r="J2723" t="s">
        <v>1370</v>
      </c>
      <c r="K2723" t="s">
        <v>1371</v>
      </c>
      <c r="L2723" t="s">
        <v>40</v>
      </c>
      <c r="M2723" t="s">
        <v>26</v>
      </c>
      <c r="N2723" t="s">
        <v>1462</v>
      </c>
      <c r="O2723" t="s">
        <v>1231</v>
      </c>
      <c r="P2723">
        <v>1841</v>
      </c>
      <c r="Q2723" t="s">
        <v>145</v>
      </c>
      <c r="R2723" t="s">
        <v>1791</v>
      </c>
      <c r="S2723" t="s">
        <v>70</v>
      </c>
      <c r="T2723" t="s">
        <v>71</v>
      </c>
      <c r="U2723" t="s">
        <v>1792</v>
      </c>
      <c r="V2723" s="3">
        <v>391.98</v>
      </c>
      <c r="W2723">
        <v>2</v>
      </c>
      <c r="X2723" s="2">
        <v>0</v>
      </c>
      <c r="Y2723" s="13">
        <v>109.7544</v>
      </c>
      <c r="Z2723" s="2">
        <f>Y2723/V2723</f>
        <v>0.27999999999999997</v>
      </c>
    </row>
    <row r="2724" spans="1:26" x14ac:dyDescent="0.25">
      <c r="A2724">
        <v>5597</v>
      </c>
      <c r="B2724" t="s">
        <v>8054</v>
      </c>
      <c r="C2724" s="1">
        <v>42272</v>
      </c>
      <c r="D2724">
        <f>YEAR(C2724)</f>
        <v>2015</v>
      </c>
      <c r="E2724">
        <f>MONTH(C2724)</f>
        <v>9</v>
      </c>
      <c r="F2724" t="str">
        <f>TEXT(Table1[[#This Row],[Order Date]],"mmm")</f>
        <v>Sep</v>
      </c>
      <c r="G2724" t="str">
        <f>TEXT(Table1[[#This Row],[Order Date]],"ddd")</f>
        <v>Fri</v>
      </c>
      <c r="H2724" s="1">
        <v>42276</v>
      </c>
      <c r="I2724" t="s">
        <v>49</v>
      </c>
      <c r="J2724" t="s">
        <v>8055</v>
      </c>
      <c r="K2724" t="s">
        <v>8056</v>
      </c>
      <c r="L2724" t="s">
        <v>25</v>
      </c>
      <c r="M2724" t="s">
        <v>26</v>
      </c>
      <c r="N2724" t="s">
        <v>86</v>
      </c>
      <c r="O2724" t="s">
        <v>2648</v>
      </c>
      <c r="P2724">
        <v>3301</v>
      </c>
      <c r="Q2724" t="s">
        <v>145</v>
      </c>
      <c r="R2724" t="s">
        <v>611</v>
      </c>
      <c r="S2724" t="s">
        <v>45</v>
      </c>
      <c r="T2724" t="s">
        <v>74</v>
      </c>
      <c r="U2724" t="s">
        <v>612</v>
      </c>
      <c r="V2724" s="3">
        <v>68.62</v>
      </c>
      <c r="W2724">
        <v>2</v>
      </c>
      <c r="X2724" s="2">
        <v>0</v>
      </c>
      <c r="Y2724" s="13">
        <v>32.251399999999997</v>
      </c>
      <c r="Z2724" s="2">
        <f>Y2724/V2724</f>
        <v>0.46999999999999992</v>
      </c>
    </row>
    <row r="2725" spans="1:26" x14ac:dyDescent="0.25">
      <c r="A2725">
        <v>5598</v>
      </c>
      <c r="B2725" t="s">
        <v>8057</v>
      </c>
      <c r="C2725" s="1">
        <v>42779</v>
      </c>
      <c r="D2725">
        <f>YEAR(C2725)</f>
        <v>2017</v>
      </c>
      <c r="E2725">
        <f>MONTH(C2725)</f>
        <v>2</v>
      </c>
      <c r="F2725" t="str">
        <f>TEXT(Table1[[#This Row],[Order Date]],"mmm")</f>
        <v>Feb</v>
      </c>
      <c r="G2725" t="str">
        <f>TEXT(Table1[[#This Row],[Order Date]],"ddd")</f>
        <v>Mon</v>
      </c>
      <c r="H2725" s="1">
        <v>42786</v>
      </c>
      <c r="I2725" t="s">
        <v>49</v>
      </c>
      <c r="J2725" t="s">
        <v>5658</v>
      </c>
      <c r="K2725" t="s">
        <v>5659</v>
      </c>
      <c r="L2725" t="s">
        <v>25</v>
      </c>
      <c r="M2725" t="s">
        <v>26</v>
      </c>
      <c r="N2725" t="s">
        <v>4381</v>
      </c>
      <c r="O2725" t="s">
        <v>2689</v>
      </c>
      <c r="P2725">
        <v>21215</v>
      </c>
      <c r="Q2725" t="s">
        <v>145</v>
      </c>
      <c r="R2725" t="s">
        <v>4114</v>
      </c>
      <c r="S2725" t="s">
        <v>45</v>
      </c>
      <c r="T2725" t="s">
        <v>572</v>
      </c>
      <c r="U2725" t="s">
        <v>4115</v>
      </c>
      <c r="V2725" s="3">
        <v>25.02</v>
      </c>
      <c r="W2725">
        <v>3</v>
      </c>
      <c r="X2725" s="2">
        <v>0</v>
      </c>
      <c r="Y2725" s="13">
        <v>6.5052000000000003</v>
      </c>
      <c r="Z2725" s="2">
        <f>Y2725/V2725</f>
        <v>0.26</v>
      </c>
    </row>
    <row r="2726" spans="1:26" x14ac:dyDescent="0.25">
      <c r="A2726">
        <v>5600</v>
      </c>
      <c r="B2726" t="s">
        <v>8058</v>
      </c>
      <c r="C2726" s="1">
        <v>41915</v>
      </c>
      <c r="D2726">
        <f>YEAR(C2726)</f>
        <v>2014</v>
      </c>
      <c r="E2726">
        <f>MONTH(C2726)</f>
        <v>10</v>
      </c>
      <c r="F2726" t="str">
        <f>TEXT(Table1[[#This Row],[Order Date]],"mmm")</f>
        <v>Oct</v>
      </c>
      <c r="G2726" t="str">
        <f>TEXT(Table1[[#This Row],[Order Date]],"ddd")</f>
        <v>Fri</v>
      </c>
      <c r="H2726" s="1">
        <v>41915</v>
      </c>
      <c r="I2726" t="s">
        <v>1276</v>
      </c>
      <c r="J2726" t="s">
        <v>1337</v>
      </c>
      <c r="K2726" t="s">
        <v>1338</v>
      </c>
      <c r="L2726" t="s">
        <v>25</v>
      </c>
      <c r="M2726" t="s">
        <v>26</v>
      </c>
      <c r="N2726" t="s">
        <v>490</v>
      </c>
      <c r="O2726" t="s">
        <v>491</v>
      </c>
      <c r="P2726">
        <v>43229</v>
      </c>
      <c r="Q2726" t="s">
        <v>145</v>
      </c>
      <c r="R2726" t="s">
        <v>8059</v>
      </c>
      <c r="S2726" t="s">
        <v>45</v>
      </c>
      <c r="T2726" t="s">
        <v>67</v>
      </c>
      <c r="U2726" t="s">
        <v>8060</v>
      </c>
      <c r="V2726" s="3">
        <v>55.984000000000002</v>
      </c>
      <c r="W2726">
        <v>2</v>
      </c>
      <c r="X2726" s="2">
        <v>0.2</v>
      </c>
      <c r="Y2726" s="13">
        <v>4.1988000000000003</v>
      </c>
      <c r="Z2726" s="2">
        <f>Y2726/V2726</f>
        <v>7.4999999999999997E-2</v>
      </c>
    </row>
    <row r="2727" spans="1:26" x14ac:dyDescent="0.25">
      <c r="A2727">
        <v>5603</v>
      </c>
      <c r="B2727" t="s">
        <v>8061</v>
      </c>
      <c r="C2727" s="1">
        <v>42609</v>
      </c>
      <c r="D2727">
        <f>YEAR(C2727)</f>
        <v>2016</v>
      </c>
      <c r="E2727">
        <f>MONTH(C2727)</f>
        <v>8</v>
      </c>
      <c r="F2727" t="str">
        <f>TEXT(Table1[[#This Row],[Order Date]],"mmm")</f>
        <v>Aug</v>
      </c>
      <c r="G2727" t="str">
        <f>TEXT(Table1[[#This Row],[Order Date]],"ddd")</f>
        <v>Sat</v>
      </c>
      <c r="H2727" s="1">
        <v>42611</v>
      </c>
      <c r="I2727" t="s">
        <v>22</v>
      </c>
      <c r="J2727" t="s">
        <v>3497</v>
      </c>
      <c r="K2727" t="s">
        <v>3498</v>
      </c>
      <c r="L2727" t="s">
        <v>40</v>
      </c>
      <c r="M2727" t="s">
        <v>26</v>
      </c>
      <c r="N2727" t="s">
        <v>181</v>
      </c>
      <c r="O2727" t="s">
        <v>103</v>
      </c>
      <c r="P2727">
        <v>77041</v>
      </c>
      <c r="Q2727" t="s">
        <v>104</v>
      </c>
      <c r="R2727" t="s">
        <v>8062</v>
      </c>
      <c r="S2727" t="s">
        <v>45</v>
      </c>
      <c r="T2727" t="s">
        <v>58</v>
      </c>
      <c r="U2727" t="s">
        <v>8063</v>
      </c>
      <c r="V2727" s="3">
        <v>14.16</v>
      </c>
      <c r="W2727">
        <v>1</v>
      </c>
      <c r="X2727" s="2">
        <v>0.2</v>
      </c>
      <c r="Y2727" s="13">
        <v>1.0620000000000001</v>
      </c>
      <c r="Z2727" s="2">
        <f>Y2727/V2727</f>
        <v>7.4999999999999997E-2</v>
      </c>
    </row>
    <row r="2728" spans="1:26" x14ac:dyDescent="0.25">
      <c r="A2728">
        <v>5605</v>
      </c>
      <c r="B2728" t="s">
        <v>8064</v>
      </c>
      <c r="C2728" s="1">
        <v>42341</v>
      </c>
      <c r="D2728">
        <f>YEAR(C2728)</f>
        <v>2015</v>
      </c>
      <c r="E2728">
        <f>MONTH(C2728)</f>
        <v>12</v>
      </c>
      <c r="F2728" t="str">
        <f>TEXT(Table1[[#This Row],[Order Date]],"mmm")</f>
        <v>Dec</v>
      </c>
      <c r="G2728" t="str">
        <f>TEXT(Table1[[#This Row],[Order Date]],"ddd")</f>
        <v>Thu</v>
      </c>
      <c r="H2728" s="1">
        <v>42345</v>
      </c>
      <c r="I2728" t="s">
        <v>49</v>
      </c>
      <c r="J2728" t="s">
        <v>4184</v>
      </c>
      <c r="K2728" t="s">
        <v>4185</v>
      </c>
      <c r="L2728" t="s">
        <v>40</v>
      </c>
      <c r="M2728" t="s">
        <v>26</v>
      </c>
      <c r="N2728" t="s">
        <v>263</v>
      </c>
      <c r="O2728" t="s">
        <v>264</v>
      </c>
      <c r="P2728">
        <v>10011</v>
      </c>
      <c r="Q2728" t="s">
        <v>145</v>
      </c>
      <c r="R2728" t="s">
        <v>7384</v>
      </c>
      <c r="S2728" t="s">
        <v>45</v>
      </c>
      <c r="T2728" t="s">
        <v>74</v>
      </c>
      <c r="U2728" t="s">
        <v>7385</v>
      </c>
      <c r="V2728" s="3">
        <v>590.35199999999998</v>
      </c>
      <c r="W2728">
        <v>6</v>
      </c>
      <c r="X2728" s="2">
        <v>0.2</v>
      </c>
      <c r="Y2728" s="13">
        <v>206.6232</v>
      </c>
      <c r="Z2728" s="2">
        <f>Y2728/V2728</f>
        <v>0.35000000000000003</v>
      </c>
    </row>
    <row r="2729" spans="1:26" x14ac:dyDescent="0.25">
      <c r="A2729">
        <v>5606</v>
      </c>
      <c r="B2729" t="s">
        <v>8065</v>
      </c>
      <c r="C2729" s="1">
        <v>42633</v>
      </c>
      <c r="D2729">
        <f>YEAR(C2729)</f>
        <v>2016</v>
      </c>
      <c r="E2729">
        <f>MONTH(C2729)</f>
        <v>9</v>
      </c>
      <c r="F2729" t="str">
        <f>TEXT(Table1[[#This Row],[Order Date]],"mmm")</f>
        <v>Sep</v>
      </c>
      <c r="G2729" t="str">
        <f>TEXT(Table1[[#This Row],[Order Date]],"ddd")</f>
        <v>Tue</v>
      </c>
      <c r="H2729" s="1">
        <v>42638</v>
      </c>
      <c r="I2729" t="s">
        <v>49</v>
      </c>
      <c r="J2729" t="s">
        <v>4318</v>
      </c>
      <c r="K2729" t="s">
        <v>4319</v>
      </c>
      <c r="L2729" t="s">
        <v>40</v>
      </c>
      <c r="M2729" t="s">
        <v>26</v>
      </c>
      <c r="N2729" t="s">
        <v>4377</v>
      </c>
      <c r="O2729" t="s">
        <v>87</v>
      </c>
      <c r="P2729">
        <v>27405</v>
      </c>
      <c r="Q2729" t="s">
        <v>29</v>
      </c>
      <c r="R2729" t="s">
        <v>5894</v>
      </c>
      <c r="S2729" t="s">
        <v>31</v>
      </c>
      <c r="T2729" t="s">
        <v>64</v>
      </c>
      <c r="U2729" t="s">
        <v>5895</v>
      </c>
      <c r="V2729" s="3">
        <v>17.088000000000001</v>
      </c>
      <c r="W2729">
        <v>2</v>
      </c>
      <c r="X2729" s="2">
        <v>0.2</v>
      </c>
      <c r="Y2729" s="13">
        <v>1.0680000000000001</v>
      </c>
      <c r="Z2729" s="2">
        <f>Y2729/V2729</f>
        <v>6.25E-2</v>
      </c>
    </row>
    <row r="2730" spans="1:26" x14ac:dyDescent="0.25">
      <c r="A2730">
        <v>5608</v>
      </c>
      <c r="B2730" t="s">
        <v>8066</v>
      </c>
      <c r="C2730" s="1">
        <v>42819</v>
      </c>
      <c r="D2730">
        <f>YEAR(C2730)</f>
        <v>2017</v>
      </c>
      <c r="E2730">
        <f>MONTH(C2730)</f>
        <v>3</v>
      </c>
      <c r="F2730" t="str">
        <f>TEXT(Table1[[#This Row],[Order Date]],"mmm")</f>
        <v>Mar</v>
      </c>
      <c r="G2730" t="str">
        <f>TEXT(Table1[[#This Row],[Order Date]],"ddd")</f>
        <v>Sat</v>
      </c>
      <c r="H2730" s="1">
        <v>42825</v>
      </c>
      <c r="I2730" t="s">
        <v>49</v>
      </c>
      <c r="J2730" t="s">
        <v>2079</v>
      </c>
      <c r="K2730" t="s">
        <v>2080</v>
      </c>
      <c r="L2730" t="s">
        <v>25</v>
      </c>
      <c r="M2730" t="s">
        <v>26</v>
      </c>
      <c r="N2730" t="s">
        <v>263</v>
      </c>
      <c r="O2730" t="s">
        <v>264</v>
      </c>
      <c r="P2730">
        <v>10024</v>
      </c>
      <c r="Q2730" t="s">
        <v>145</v>
      </c>
      <c r="R2730" t="s">
        <v>632</v>
      </c>
      <c r="S2730" t="s">
        <v>45</v>
      </c>
      <c r="T2730" t="s">
        <v>67</v>
      </c>
      <c r="U2730" t="s">
        <v>633</v>
      </c>
      <c r="V2730" s="3">
        <v>11.05</v>
      </c>
      <c r="W2730">
        <v>5</v>
      </c>
      <c r="X2730" s="2">
        <v>0</v>
      </c>
      <c r="Y2730" s="13">
        <v>2.9834999999999998</v>
      </c>
      <c r="Z2730" s="2">
        <f>Y2730/V2730</f>
        <v>0.26999999999999996</v>
      </c>
    </row>
    <row r="2731" spans="1:26" x14ac:dyDescent="0.25">
      <c r="A2731">
        <v>5609</v>
      </c>
      <c r="B2731" t="s">
        <v>8067</v>
      </c>
      <c r="C2731" s="1">
        <v>42344</v>
      </c>
      <c r="D2731">
        <f>YEAR(C2731)</f>
        <v>2015</v>
      </c>
      <c r="E2731">
        <f>MONTH(C2731)</f>
        <v>12</v>
      </c>
      <c r="F2731" t="str">
        <f>TEXT(Table1[[#This Row],[Order Date]],"mmm")</f>
        <v>Dec</v>
      </c>
      <c r="G2731" t="str">
        <f>TEXT(Table1[[#This Row],[Order Date]],"ddd")</f>
        <v>Sun</v>
      </c>
      <c r="H2731" s="1">
        <v>42349</v>
      </c>
      <c r="I2731" t="s">
        <v>49</v>
      </c>
      <c r="J2731" t="s">
        <v>4949</v>
      </c>
      <c r="K2731" t="s">
        <v>4950</v>
      </c>
      <c r="L2731" t="s">
        <v>25</v>
      </c>
      <c r="M2731" t="s">
        <v>26</v>
      </c>
      <c r="N2731" t="s">
        <v>126</v>
      </c>
      <c r="O2731" t="s">
        <v>42</v>
      </c>
      <c r="P2731">
        <v>94109</v>
      </c>
      <c r="Q2731" t="s">
        <v>43</v>
      </c>
      <c r="R2731" t="s">
        <v>3988</v>
      </c>
      <c r="S2731" t="s">
        <v>45</v>
      </c>
      <c r="T2731" t="s">
        <v>77</v>
      </c>
      <c r="U2731" t="s">
        <v>3989</v>
      </c>
      <c r="V2731" s="3">
        <v>7.78</v>
      </c>
      <c r="W2731">
        <v>2</v>
      </c>
      <c r="X2731" s="2">
        <v>0</v>
      </c>
      <c r="Y2731" s="13">
        <v>2.0228000000000002</v>
      </c>
      <c r="Z2731" s="2">
        <f>Y2731/V2731</f>
        <v>0.26</v>
      </c>
    </row>
    <row r="2732" spans="1:26" x14ac:dyDescent="0.25">
      <c r="A2732">
        <v>5610</v>
      </c>
      <c r="B2732" t="s">
        <v>8068</v>
      </c>
      <c r="C2732" s="1">
        <v>42978</v>
      </c>
      <c r="D2732">
        <f>YEAR(C2732)</f>
        <v>2017</v>
      </c>
      <c r="E2732">
        <f>MONTH(C2732)</f>
        <v>8</v>
      </c>
      <c r="F2732" t="str">
        <f>TEXT(Table1[[#This Row],[Order Date]],"mmm")</f>
        <v>Aug</v>
      </c>
      <c r="G2732" t="str">
        <f>TEXT(Table1[[#This Row],[Order Date]],"ddd")</f>
        <v>Thu</v>
      </c>
      <c r="H2732" s="1">
        <v>42983</v>
      </c>
      <c r="I2732" t="s">
        <v>49</v>
      </c>
      <c r="J2732" t="s">
        <v>8069</v>
      </c>
      <c r="K2732" t="s">
        <v>8070</v>
      </c>
      <c r="L2732" t="s">
        <v>25</v>
      </c>
      <c r="M2732" t="s">
        <v>26</v>
      </c>
      <c r="N2732" t="s">
        <v>728</v>
      </c>
      <c r="O2732" t="s">
        <v>729</v>
      </c>
      <c r="P2732">
        <v>71203</v>
      </c>
      <c r="Q2732" t="s">
        <v>29</v>
      </c>
      <c r="R2732" t="s">
        <v>2930</v>
      </c>
      <c r="S2732" t="s">
        <v>70</v>
      </c>
      <c r="T2732" t="s">
        <v>158</v>
      </c>
      <c r="U2732" t="s">
        <v>2931</v>
      </c>
      <c r="V2732" s="3">
        <v>659.9</v>
      </c>
      <c r="W2732">
        <v>2</v>
      </c>
      <c r="X2732" s="2">
        <v>0</v>
      </c>
      <c r="Y2732" s="13">
        <v>217.767</v>
      </c>
      <c r="Z2732" s="2">
        <f>Y2732/V2732</f>
        <v>0.33</v>
      </c>
    </row>
    <row r="2733" spans="1:26" x14ac:dyDescent="0.25">
      <c r="A2733">
        <v>5611</v>
      </c>
      <c r="B2733" t="s">
        <v>8071</v>
      </c>
      <c r="C2733" s="1">
        <v>42282</v>
      </c>
      <c r="D2733">
        <f>YEAR(C2733)</f>
        <v>2015</v>
      </c>
      <c r="E2733">
        <f>MONTH(C2733)</f>
        <v>10</v>
      </c>
      <c r="F2733" t="str">
        <f>TEXT(Table1[[#This Row],[Order Date]],"mmm")</f>
        <v>Oct</v>
      </c>
      <c r="G2733" t="str">
        <f>TEXT(Table1[[#This Row],[Order Date]],"ddd")</f>
        <v>Mon</v>
      </c>
      <c r="H2733" s="1">
        <v>42284</v>
      </c>
      <c r="I2733" t="s">
        <v>185</v>
      </c>
      <c r="J2733" t="s">
        <v>792</v>
      </c>
      <c r="K2733" t="s">
        <v>793</v>
      </c>
      <c r="L2733" t="s">
        <v>25</v>
      </c>
      <c r="M2733" t="s">
        <v>26</v>
      </c>
      <c r="N2733" t="s">
        <v>999</v>
      </c>
      <c r="O2733" t="s">
        <v>491</v>
      </c>
      <c r="P2733">
        <v>45231</v>
      </c>
      <c r="Q2733" t="s">
        <v>145</v>
      </c>
      <c r="R2733" t="s">
        <v>746</v>
      </c>
      <c r="S2733" t="s">
        <v>70</v>
      </c>
      <c r="T2733" t="s">
        <v>158</v>
      </c>
      <c r="U2733" t="s">
        <v>747</v>
      </c>
      <c r="V2733" s="3">
        <v>53.04</v>
      </c>
      <c r="W2733">
        <v>3</v>
      </c>
      <c r="X2733" s="2">
        <v>0.2</v>
      </c>
      <c r="Y2733" s="13">
        <v>-4.641</v>
      </c>
      <c r="Z2733" s="2">
        <f>Y2733/V2733</f>
        <v>-8.7500000000000008E-2</v>
      </c>
    </row>
    <row r="2734" spans="1:26" x14ac:dyDescent="0.25">
      <c r="A2734">
        <v>5612</v>
      </c>
      <c r="B2734" t="s">
        <v>8072</v>
      </c>
      <c r="C2734" s="1">
        <v>42965</v>
      </c>
      <c r="D2734">
        <f>YEAR(C2734)</f>
        <v>2017</v>
      </c>
      <c r="E2734">
        <f>MONTH(C2734)</f>
        <v>8</v>
      </c>
      <c r="F2734" t="str">
        <f>TEXT(Table1[[#This Row],[Order Date]],"mmm")</f>
        <v>Aug</v>
      </c>
      <c r="G2734" t="str">
        <f>TEXT(Table1[[#This Row],[Order Date]],"ddd")</f>
        <v>Fri</v>
      </c>
      <c r="H2734" s="1">
        <v>42969</v>
      </c>
      <c r="I2734" t="s">
        <v>49</v>
      </c>
      <c r="J2734" t="s">
        <v>2471</v>
      </c>
      <c r="K2734" t="s">
        <v>2472</v>
      </c>
      <c r="L2734" t="s">
        <v>40</v>
      </c>
      <c r="M2734" t="s">
        <v>26</v>
      </c>
      <c r="N2734" t="s">
        <v>94</v>
      </c>
      <c r="O2734" t="s">
        <v>95</v>
      </c>
      <c r="P2734">
        <v>98105</v>
      </c>
      <c r="Q2734" t="s">
        <v>43</v>
      </c>
      <c r="R2734" t="s">
        <v>2658</v>
      </c>
      <c r="S2734" t="s">
        <v>70</v>
      </c>
      <c r="T2734" t="s">
        <v>158</v>
      </c>
      <c r="U2734" t="s">
        <v>4160</v>
      </c>
      <c r="V2734" s="3">
        <v>843.9</v>
      </c>
      <c r="W2734">
        <v>2</v>
      </c>
      <c r="X2734" s="2">
        <v>0</v>
      </c>
      <c r="Y2734" s="13">
        <v>371.31599999999997</v>
      </c>
      <c r="Z2734" s="2">
        <f>Y2734/V2734</f>
        <v>0.44</v>
      </c>
    </row>
    <row r="2735" spans="1:26" x14ac:dyDescent="0.25">
      <c r="A2735">
        <v>5614</v>
      </c>
      <c r="B2735" t="s">
        <v>8073</v>
      </c>
      <c r="C2735" s="1">
        <v>42402</v>
      </c>
      <c r="D2735">
        <f>YEAR(C2735)</f>
        <v>2016</v>
      </c>
      <c r="E2735">
        <f>MONTH(C2735)</f>
        <v>2</v>
      </c>
      <c r="F2735" t="str">
        <f>TEXT(Table1[[#This Row],[Order Date]],"mmm")</f>
        <v>Feb</v>
      </c>
      <c r="G2735" t="str">
        <f>TEXT(Table1[[#This Row],[Order Date]],"ddd")</f>
        <v>Tue</v>
      </c>
      <c r="H2735" s="1">
        <v>42407</v>
      </c>
      <c r="I2735" t="s">
        <v>49</v>
      </c>
      <c r="J2735" t="s">
        <v>3734</v>
      </c>
      <c r="K2735" t="s">
        <v>3735</v>
      </c>
      <c r="L2735" t="s">
        <v>25</v>
      </c>
      <c r="M2735" t="s">
        <v>26</v>
      </c>
      <c r="N2735" t="s">
        <v>263</v>
      </c>
      <c r="O2735" t="s">
        <v>264</v>
      </c>
      <c r="P2735">
        <v>10011</v>
      </c>
      <c r="Q2735" t="s">
        <v>145</v>
      </c>
      <c r="R2735" t="s">
        <v>8074</v>
      </c>
      <c r="S2735" t="s">
        <v>45</v>
      </c>
      <c r="T2735" t="s">
        <v>58</v>
      </c>
      <c r="U2735" t="s">
        <v>8075</v>
      </c>
      <c r="V2735" s="3">
        <v>117.96</v>
      </c>
      <c r="W2735">
        <v>2</v>
      </c>
      <c r="X2735" s="2">
        <v>0</v>
      </c>
      <c r="Y2735" s="13">
        <v>5.8979999999999997</v>
      </c>
      <c r="Z2735" s="2">
        <f>Y2735/V2735</f>
        <v>0.05</v>
      </c>
    </row>
    <row r="2736" spans="1:26" x14ac:dyDescent="0.25">
      <c r="A2736">
        <v>5615</v>
      </c>
      <c r="B2736" t="s">
        <v>8076</v>
      </c>
      <c r="C2736" s="1">
        <v>42605</v>
      </c>
      <c r="D2736">
        <f>YEAR(C2736)</f>
        <v>2016</v>
      </c>
      <c r="E2736">
        <f>MONTH(C2736)</f>
        <v>8</v>
      </c>
      <c r="F2736" t="str">
        <f>TEXT(Table1[[#This Row],[Order Date]],"mmm")</f>
        <v>Aug</v>
      </c>
      <c r="G2736" t="str">
        <f>TEXT(Table1[[#This Row],[Order Date]],"ddd")</f>
        <v>Tue</v>
      </c>
      <c r="H2736" s="1">
        <v>42609</v>
      </c>
      <c r="I2736" t="s">
        <v>49</v>
      </c>
      <c r="J2736" t="s">
        <v>6157</v>
      </c>
      <c r="K2736" t="s">
        <v>6158</v>
      </c>
      <c r="L2736" t="s">
        <v>40</v>
      </c>
      <c r="M2736" t="s">
        <v>26</v>
      </c>
      <c r="N2736" t="s">
        <v>263</v>
      </c>
      <c r="O2736" t="s">
        <v>264</v>
      </c>
      <c r="P2736">
        <v>10035</v>
      </c>
      <c r="Q2736" t="s">
        <v>145</v>
      </c>
      <c r="R2736" t="s">
        <v>1250</v>
      </c>
      <c r="S2736" t="s">
        <v>45</v>
      </c>
      <c r="T2736" t="s">
        <v>67</v>
      </c>
      <c r="U2736" t="s">
        <v>1251</v>
      </c>
      <c r="V2736" s="3">
        <v>21.3</v>
      </c>
      <c r="W2736">
        <v>5</v>
      </c>
      <c r="X2736" s="2">
        <v>0</v>
      </c>
      <c r="Y2736" s="13">
        <v>8.7330000000000005</v>
      </c>
      <c r="Z2736" s="2">
        <f>Y2736/V2736</f>
        <v>0.41000000000000003</v>
      </c>
    </row>
    <row r="2737" spans="1:26" x14ac:dyDescent="0.25">
      <c r="A2737">
        <v>5618</v>
      </c>
      <c r="B2737" t="s">
        <v>8077</v>
      </c>
      <c r="C2737" s="1">
        <v>42916</v>
      </c>
      <c r="D2737">
        <f>YEAR(C2737)</f>
        <v>2017</v>
      </c>
      <c r="E2737">
        <f>MONTH(C2737)</f>
        <v>6</v>
      </c>
      <c r="F2737" t="str">
        <f>TEXT(Table1[[#This Row],[Order Date]],"mmm")</f>
        <v>Jun</v>
      </c>
      <c r="G2737" t="str">
        <f>TEXT(Table1[[#This Row],[Order Date]],"ddd")</f>
        <v>Fri</v>
      </c>
      <c r="H2737" s="1">
        <v>42920</v>
      </c>
      <c r="I2737" t="s">
        <v>49</v>
      </c>
      <c r="J2737" t="s">
        <v>38</v>
      </c>
      <c r="K2737" t="s">
        <v>39</v>
      </c>
      <c r="L2737" t="s">
        <v>40</v>
      </c>
      <c r="M2737" t="s">
        <v>26</v>
      </c>
      <c r="N2737" t="s">
        <v>327</v>
      </c>
      <c r="O2737" t="s">
        <v>328</v>
      </c>
      <c r="P2737">
        <v>38109</v>
      </c>
      <c r="Q2737" t="s">
        <v>29</v>
      </c>
      <c r="R2737" t="s">
        <v>4370</v>
      </c>
      <c r="S2737" t="s">
        <v>31</v>
      </c>
      <c r="T2737" t="s">
        <v>64</v>
      </c>
      <c r="U2737" t="s">
        <v>4371</v>
      </c>
      <c r="V2737" s="3">
        <v>19.52</v>
      </c>
      <c r="W2737">
        <v>2</v>
      </c>
      <c r="X2737" s="2">
        <v>0.2</v>
      </c>
      <c r="Y2737" s="13">
        <v>5.3680000000000003</v>
      </c>
      <c r="Z2737" s="2">
        <f>Y2737/V2737</f>
        <v>0.27500000000000002</v>
      </c>
    </row>
    <row r="2738" spans="1:26" x14ac:dyDescent="0.25">
      <c r="A2738">
        <v>5619</v>
      </c>
      <c r="B2738" t="s">
        <v>8078</v>
      </c>
      <c r="C2738" s="1">
        <v>42265</v>
      </c>
      <c r="D2738">
        <f>YEAR(C2738)</f>
        <v>2015</v>
      </c>
      <c r="E2738">
        <f>MONTH(C2738)</f>
        <v>9</v>
      </c>
      <c r="F2738" t="str">
        <f>TEXT(Table1[[#This Row],[Order Date]],"mmm")</f>
        <v>Sep</v>
      </c>
      <c r="G2738" t="str">
        <f>TEXT(Table1[[#This Row],[Order Date]],"ddd")</f>
        <v>Fri</v>
      </c>
      <c r="H2738" s="1">
        <v>42268</v>
      </c>
      <c r="I2738" t="s">
        <v>185</v>
      </c>
      <c r="J2738" t="s">
        <v>4043</v>
      </c>
      <c r="K2738" t="s">
        <v>4044</v>
      </c>
      <c r="L2738" t="s">
        <v>25</v>
      </c>
      <c r="M2738" t="s">
        <v>26</v>
      </c>
      <c r="N2738" t="s">
        <v>941</v>
      </c>
      <c r="O2738" t="s">
        <v>42</v>
      </c>
      <c r="P2738">
        <v>92105</v>
      </c>
      <c r="Q2738" t="s">
        <v>43</v>
      </c>
      <c r="R2738" t="s">
        <v>114</v>
      </c>
      <c r="S2738" t="s">
        <v>45</v>
      </c>
      <c r="T2738" t="s">
        <v>58</v>
      </c>
      <c r="U2738" t="s">
        <v>115</v>
      </c>
      <c r="V2738" s="3">
        <v>443.92</v>
      </c>
      <c r="W2738">
        <v>4</v>
      </c>
      <c r="X2738" s="2">
        <v>0</v>
      </c>
      <c r="Y2738" s="13">
        <v>8.8783999999999992</v>
      </c>
      <c r="Z2738" s="2">
        <f>Y2738/V2738</f>
        <v>1.9999999999999997E-2</v>
      </c>
    </row>
    <row r="2739" spans="1:26" x14ac:dyDescent="0.25">
      <c r="A2739">
        <v>5620</v>
      </c>
      <c r="B2739" t="s">
        <v>8079</v>
      </c>
      <c r="C2739" s="1">
        <v>42638</v>
      </c>
      <c r="D2739">
        <f>YEAR(C2739)</f>
        <v>2016</v>
      </c>
      <c r="E2739">
        <f>MONTH(C2739)</f>
        <v>9</v>
      </c>
      <c r="F2739" t="str">
        <f>TEXT(Table1[[#This Row],[Order Date]],"mmm")</f>
        <v>Sep</v>
      </c>
      <c r="G2739" t="str">
        <f>TEXT(Table1[[#This Row],[Order Date]],"ddd")</f>
        <v>Sun</v>
      </c>
      <c r="H2739" s="1">
        <v>42643</v>
      </c>
      <c r="I2739" t="s">
        <v>49</v>
      </c>
      <c r="J2739" t="s">
        <v>2291</v>
      </c>
      <c r="K2739" t="s">
        <v>2292</v>
      </c>
      <c r="L2739" t="s">
        <v>40</v>
      </c>
      <c r="M2739" t="s">
        <v>26</v>
      </c>
      <c r="N2739" t="s">
        <v>7347</v>
      </c>
      <c r="O2739" t="s">
        <v>113</v>
      </c>
      <c r="P2739">
        <v>54601</v>
      </c>
      <c r="Q2739" t="s">
        <v>104</v>
      </c>
      <c r="R2739" t="s">
        <v>1166</v>
      </c>
      <c r="S2739" t="s">
        <v>70</v>
      </c>
      <c r="T2739" t="s">
        <v>158</v>
      </c>
      <c r="U2739" t="s">
        <v>1167</v>
      </c>
      <c r="V2739" s="3">
        <v>499.95</v>
      </c>
      <c r="W2739">
        <v>5</v>
      </c>
      <c r="X2739" s="2">
        <v>0</v>
      </c>
      <c r="Y2739" s="13">
        <v>174.98249999999999</v>
      </c>
      <c r="Z2739" s="2">
        <f>Y2739/V2739</f>
        <v>0.35</v>
      </c>
    </row>
    <row r="2740" spans="1:26" x14ac:dyDescent="0.25">
      <c r="A2740">
        <v>5624</v>
      </c>
      <c r="B2740" t="s">
        <v>8080</v>
      </c>
      <c r="C2740" s="1">
        <v>42667</v>
      </c>
      <c r="D2740">
        <f>YEAR(C2740)</f>
        <v>2016</v>
      </c>
      <c r="E2740">
        <f>MONTH(C2740)</f>
        <v>10</v>
      </c>
      <c r="F2740" t="str">
        <f>TEXT(Table1[[#This Row],[Order Date]],"mmm")</f>
        <v>Oct</v>
      </c>
      <c r="G2740" t="str">
        <f>TEXT(Table1[[#This Row],[Order Date]],"ddd")</f>
        <v>Mon</v>
      </c>
      <c r="H2740" s="1">
        <v>42671</v>
      </c>
      <c r="I2740" t="s">
        <v>22</v>
      </c>
      <c r="J2740" t="s">
        <v>840</v>
      </c>
      <c r="K2740" t="s">
        <v>841</v>
      </c>
      <c r="L2740" t="s">
        <v>40</v>
      </c>
      <c r="M2740" t="s">
        <v>26</v>
      </c>
      <c r="N2740" t="s">
        <v>41</v>
      </c>
      <c r="O2740" t="s">
        <v>42</v>
      </c>
      <c r="P2740">
        <v>90032</v>
      </c>
      <c r="Q2740" t="s">
        <v>43</v>
      </c>
      <c r="R2740" t="s">
        <v>4155</v>
      </c>
      <c r="S2740" t="s">
        <v>70</v>
      </c>
      <c r="T2740" t="s">
        <v>158</v>
      </c>
      <c r="U2740" t="s">
        <v>4156</v>
      </c>
      <c r="V2740" s="3">
        <v>100</v>
      </c>
      <c r="W2740">
        <v>4</v>
      </c>
      <c r="X2740" s="2">
        <v>0</v>
      </c>
      <c r="Y2740" s="13">
        <v>21</v>
      </c>
      <c r="Z2740" s="2">
        <f>Y2740/V2740</f>
        <v>0.21</v>
      </c>
    </row>
    <row r="2741" spans="1:26" x14ac:dyDescent="0.25">
      <c r="A2741">
        <v>5626</v>
      </c>
      <c r="B2741" t="s">
        <v>8081</v>
      </c>
      <c r="C2741" s="1">
        <v>41911</v>
      </c>
      <c r="D2741">
        <f>YEAR(C2741)</f>
        <v>2014</v>
      </c>
      <c r="E2741">
        <f>MONTH(C2741)</f>
        <v>9</v>
      </c>
      <c r="F2741" t="str">
        <f>TEXT(Table1[[#This Row],[Order Date]],"mmm")</f>
        <v>Sep</v>
      </c>
      <c r="G2741" t="str">
        <f>TEXT(Table1[[#This Row],[Order Date]],"ddd")</f>
        <v>Mon</v>
      </c>
      <c r="H2741" s="1">
        <v>41913</v>
      </c>
      <c r="I2741" t="s">
        <v>22</v>
      </c>
      <c r="J2741" t="s">
        <v>3697</v>
      </c>
      <c r="K2741" t="s">
        <v>3698</v>
      </c>
      <c r="L2741" t="s">
        <v>101</v>
      </c>
      <c r="M2741" t="s">
        <v>26</v>
      </c>
      <c r="N2741" t="s">
        <v>94</v>
      </c>
      <c r="O2741" t="s">
        <v>95</v>
      </c>
      <c r="P2741">
        <v>98115</v>
      </c>
      <c r="Q2741" t="s">
        <v>43</v>
      </c>
      <c r="R2741" t="s">
        <v>256</v>
      </c>
      <c r="S2741" t="s">
        <v>31</v>
      </c>
      <c r="T2741" t="s">
        <v>64</v>
      </c>
      <c r="U2741" t="s">
        <v>257</v>
      </c>
      <c r="V2741" s="3">
        <v>6.16</v>
      </c>
      <c r="W2741">
        <v>2</v>
      </c>
      <c r="X2741" s="2">
        <v>0</v>
      </c>
      <c r="Y2741" s="13">
        <v>2.9567999999999999</v>
      </c>
      <c r="Z2741" s="2">
        <f>Y2741/V2741</f>
        <v>0.48</v>
      </c>
    </row>
    <row r="2742" spans="1:26" x14ac:dyDescent="0.25">
      <c r="A2742">
        <v>5628</v>
      </c>
      <c r="B2742" t="s">
        <v>8082</v>
      </c>
      <c r="C2742" s="1">
        <v>42912</v>
      </c>
      <c r="D2742">
        <f>YEAR(C2742)</f>
        <v>2017</v>
      </c>
      <c r="E2742">
        <f>MONTH(C2742)</f>
        <v>6</v>
      </c>
      <c r="F2742" t="str">
        <f>TEXT(Table1[[#This Row],[Order Date]],"mmm")</f>
        <v>Jun</v>
      </c>
      <c r="G2742" t="str">
        <f>TEXT(Table1[[#This Row],[Order Date]],"ddd")</f>
        <v>Mon</v>
      </c>
      <c r="H2742" s="1">
        <v>42917</v>
      </c>
      <c r="I2742" t="s">
        <v>49</v>
      </c>
      <c r="J2742" t="s">
        <v>952</v>
      </c>
      <c r="K2742" t="s">
        <v>953</v>
      </c>
      <c r="L2742" t="s">
        <v>40</v>
      </c>
      <c r="M2742" t="s">
        <v>26</v>
      </c>
      <c r="N2742" t="s">
        <v>1404</v>
      </c>
      <c r="O2742" t="s">
        <v>53</v>
      </c>
      <c r="P2742">
        <v>33180</v>
      </c>
      <c r="Q2742" t="s">
        <v>29</v>
      </c>
      <c r="R2742" t="s">
        <v>1062</v>
      </c>
      <c r="S2742" t="s">
        <v>45</v>
      </c>
      <c r="T2742" t="s">
        <v>46</v>
      </c>
      <c r="U2742" t="s">
        <v>1063</v>
      </c>
      <c r="V2742" s="3">
        <v>13.872</v>
      </c>
      <c r="W2742">
        <v>6</v>
      </c>
      <c r="X2742" s="2">
        <v>0.2</v>
      </c>
      <c r="Y2742" s="13">
        <v>4.6818</v>
      </c>
      <c r="Z2742" s="2">
        <f>Y2742/V2742</f>
        <v>0.33750000000000002</v>
      </c>
    </row>
    <row r="2743" spans="1:26" x14ac:dyDescent="0.25">
      <c r="A2743">
        <v>5630</v>
      </c>
      <c r="B2743" t="s">
        <v>8085</v>
      </c>
      <c r="C2743" s="1">
        <v>42603</v>
      </c>
      <c r="D2743">
        <f>YEAR(C2743)</f>
        <v>2016</v>
      </c>
      <c r="E2743">
        <f>MONTH(C2743)</f>
        <v>8</v>
      </c>
      <c r="F2743" t="str">
        <f>TEXT(Table1[[#This Row],[Order Date]],"mmm")</f>
        <v>Aug</v>
      </c>
      <c r="G2743" t="str">
        <f>TEXT(Table1[[#This Row],[Order Date]],"ddd")</f>
        <v>Sun</v>
      </c>
      <c r="H2743" s="1">
        <v>42605</v>
      </c>
      <c r="I2743" t="s">
        <v>22</v>
      </c>
      <c r="J2743" t="s">
        <v>433</v>
      </c>
      <c r="K2743" t="s">
        <v>434</v>
      </c>
      <c r="L2743" t="s">
        <v>101</v>
      </c>
      <c r="M2743" t="s">
        <v>26</v>
      </c>
      <c r="N2743" t="s">
        <v>143</v>
      </c>
      <c r="O2743" t="s">
        <v>144</v>
      </c>
      <c r="P2743">
        <v>19143</v>
      </c>
      <c r="Q2743" t="s">
        <v>145</v>
      </c>
      <c r="R2743" t="s">
        <v>3820</v>
      </c>
      <c r="S2743" t="s">
        <v>31</v>
      </c>
      <c r="T2743" t="s">
        <v>55</v>
      </c>
      <c r="U2743" t="s">
        <v>3821</v>
      </c>
      <c r="V2743" s="3">
        <v>815.29200000000003</v>
      </c>
      <c r="W2743">
        <v>9</v>
      </c>
      <c r="X2743" s="2">
        <v>0.4</v>
      </c>
      <c r="Y2743" s="13">
        <v>-339.70499999999998</v>
      </c>
      <c r="Z2743" s="2">
        <f>Y2743/V2743</f>
        <v>-0.41666666666666663</v>
      </c>
    </row>
    <row r="2744" spans="1:26" x14ac:dyDescent="0.25">
      <c r="A2744">
        <v>5631</v>
      </c>
      <c r="B2744" t="s">
        <v>8086</v>
      </c>
      <c r="C2744" s="1">
        <v>41681</v>
      </c>
      <c r="D2744">
        <f>YEAR(C2744)</f>
        <v>2014</v>
      </c>
      <c r="E2744">
        <f>MONTH(C2744)</f>
        <v>2</v>
      </c>
      <c r="F2744" t="str">
        <f>TEXT(Table1[[#This Row],[Order Date]],"mmm")</f>
        <v>Feb</v>
      </c>
      <c r="G2744" t="str">
        <f>TEXT(Table1[[#This Row],[Order Date]],"ddd")</f>
        <v>Tue</v>
      </c>
      <c r="H2744" s="1">
        <v>41685</v>
      </c>
      <c r="I2744" t="s">
        <v>49</v>
      </c>
      <c r="J2744" t="s">
        <v>1468</v>
      </c>
      <c r="K2744" t="s">
        <v>1469</v>
      </c>
      <c r="L2744" t="s">
        <v>25</v>
      </c>
      <c r="M2744" t="s">
        <v>26</v>
      </c>
      <c r="N2744" t="s">
        <v>4749</v>
      </c>
      <c r="O2744" t="s">
        <v>312</v>
      </c>
      <c r="P2744">
        <v>23320</v>
      </c>
      <c r="Q2744" t="s">
        <v>29</v>
      </c>
      <c r="R2744" t="s">
        <v>1818</v>
      </c>
      <c r="S2744" t="s">
        <v>70</v>
      </c>
      <c r="T2744" t="s">
        <v>158</v>
      </c>
      <c r="U2744" t="s">
        <v>1819</v>
      </c>
      <c r="V2744" s="3">
        <v>234.45</v>
      </c>
      <c r="W2744">
        <v>3</v>
      </c>
      <c r="X2744" s="2">
        <v>0</v>
      </c>
      <c r="Y2744" s="13">
        <v>103.158</v>
      </c>
      <c r="Z2744" s="2">
        <f>Y2744/V2744</f>
        <v>0.44</v>
      </c>
    </row>
    <row r="2745" spans="1:26" x14ac:dyDescent="0.25">
      <c r="A2745">
        <v>5634</v>
      </c>
      <c r="B2745" t="s">
        <v>8087</v>
      </c>
      <c r="C2745" s="1">
        <v>42636</v>
      </c>
      <c r="D2745">
        <f>YEAR(C2745)</f>
        <v>2016</v>
      </c>
      <c r="E2745">
        <f>MONTH(C2745)</f>
        <v>9</v>
      </c>
      <c r="F2745" t="str">
        <f>TEXT(Table1[[#This Row],[Order Date]],"mmm")</f>
        <v>Sep</v>
      </c>
      <c r="G2745" t="str">
        <f>TEXT(Table1[[#This Row],[Order Date]],"ddd")</f>
        <v>Fri</v>
      </c>
      <c r="H2745" s="1">
        <v>42641</v>
      </c>
      <c r="I2745" t="s">
        <v>22</v>
      </c>
      <c r="J2745" t="s">
        <v>5338</v>
      </c>
      <c r="K2745" t="s">
        <v>5339</v>
      </c>
      <c r="L2745" t="s">
        <v>101</v>
      </c>
      <c r="M2745" t="s">
        <v>26</v>
      </c>
      <c r="N2745" t="s">
        <v>263</v>
      </c>
      <c r="O2745" t="s">
        <v>264</v>
      </c>
      <c r="P2745">
        <v>10009</v>
      </c>
      <c r="Q2745" t="s">
        <v>145</v>
      </c>
      <c r="R2745" t="s">
        <v>2390</v>
      </c>
      <c r="S2745" t="s">
        <v>45</v>
      </c>
      <c r="T2745" t="s">
        <v>74</v>
      </c>
      <c r="U2745" t="s">
        <v>2391</v>
      </c>
      <c r="V2745" s="3">
        <v>10.528</v>
      </c>
      <c r="W2745">
        <v>7</v>
      </c>
      <c r="X2745" s="2">
        <v>0.2</v>
      </c>
      <c r="Y2745" s="13">
        <v>3.6848000000000001</v>
      </c>
      <c r="Z2745" s="2">
        <f>Y2745/V2745</f>
        <v>0.35</v>
      </c>
    </row>
    <row r="2746" spans="1:26" x14ac:dyDescent="0.25">
      <c r="A2746">
        <v>5635</v>
      </c>
      <c r="B2746" t="s">
        <v>8088</v>
      </c>
      <c r="C2746" s="1">
        <v>42343</v>
      </c>
      <c r="D2746">
        <f>YEAR(C2746)</f>
        <v>2015</v>
      </c>
      <c r="E2746">
        <f>MONTH(C2746)</f>
        <v>12</v>
      </c>
      <c r="F2746" t="str">
        <f>TEXT(Table1[[#This Row],[Order Date]],"mmm")</f>
        <v>Dec</v>
      </c>
      <c r="G2746" t="str">
        <f>TEXT(Table1[[#This Row],[Order Date]],"ddd")</f>
        <v>Sat</v>
      </c>
      <c r="H2746" s="1">
        <v>42344</v>
      </c>
      <c r="I2746" t="s">
        <v>185</v>
      </c>
      <c r="J2746" t="s">
        <v>6520</v>
      </c>
      <c r="K2746" t="s">
        <v>6521</v>
      </c>
      <c r="L2746" t="s">
        <v>101</v>
      </c>
      <c r="M2746" t="s">
        <v>26</v>
      </c>
      <c r="N2746" t="s">
        <v>8089</v>
      </c>
      <c r="O2746" t="s">
        <v>235</v>
      </c>
      <c r="P2746">
        <v>48104</v>
      </c>
      <c r="Q2746" t="s">
        <v>104</v>
      </c>
      <c r="R2746" t="s">
        <v>3813</v>
      </c>
      <c r="S2746" t="s">
        <v>45</v>
      </c>
      <c r="T2746" t="s">
        <v>74</v>
      </c>
      <c r="U2746" t="s">
        <v>3814</v>
      </c>
      <c r="V2746" s="3">
        <v>152.80000000000001</v>
      </c>
      <c r="W2746">
        <v>5</v>
      </c>
      <c r="X2746" s="2">
        <v>0</v>
      </c>
      <c r="Y2746" s="13">
        <v>76.400000000000006</v>
      </c>
      <c r="Z2746" s="2">
        <f>Y2746/V2746</f>
        <v>0.5</v>
      </c>
    </row>
    <row r="2747" spans="1:26" x14ac:dyDescent="0.25">
      <c r="A2747">
        <v>5636</v>
      </c>
      <c r="B2747" t="s">
        <v>8090</v>
      </c>
      <c r="C2747" s="1">
        <v>42981</v>
      </c>
      <c r="D2747">
        <f>YEAR(C2747)</f>
        <v>2017</v>
      </c>
      <c r="E2747">
        <f>MONTH(C2747)</f>
        <v>9</v>
      </c>
      <c r="F2747" t="str">
        <f>TEXT(Table1[[#This Row],[Order Date]],"mmm")</f>
        <v>Sep</v>
      </c>
      <c r="G2747" t="str">
        <f>TEXT(Table1[[#This Row],[Order Date]],"ddd")</f>
        <v>Sun</v>
      </c>
      <c r="H2747" s="1">
        <v>42986</v>
      </c>
      <c r="I2747" t="s">
        <v>49</v>
      </c>
      <c r="J2747" t="s">
        <v>2749</v>
      </c>
      <c r="K2747" t="s">
        <v>2750</v>
      </c>
      <c r="L2747" t="s">
        <v>101</v>
      </c>
      <c r="M2747" t="s">
        <v>26</v>
      </c>
      <c r="N2747" t="s">
        <v>8091</v>
      </c>
      <c r="O2747" t="s">
        <v>42</v>
      </c>
      <c r="P2747">
        <v>91941</v>
      </c>
      <c r="Q2747" t="s">
        <v>43</v>
      </c>
      <c r="R2747" t="s">
        <v>1329</v>
      </c>
      <c r="S2747" t="s">
        <v>45</v>
      </c>
      <c r="T2747" t="s">
        <v>74</v>
      </c>
      <c r="U2747" t="s">
        <v>1330</v>
      </c>
      <c r="V2747" s="3">
        <v>82.56</v>
      </c>
      <c r="W2747">
        <v>5</v>
      </c>
      <c r="X2747" s="2">
        <v>0.2</v>
      </c>
      <c r="Y2747" s="13">
        <v>28.896000000000001</v>
      </c>
      <c r="Z2747" s="2">
        <f>Y2747/V2747</f>
        <v>0.35</v>
      </c>
    </row>
    <row r="2748" spans="1:26" x14ac:dyDescent="0.25">
      <c r="A2748">
        <v>5638</v>
      </c>
      <c r="B2748" t="s">
        <v>8092</v>
      </c>
      <c r="C2748" s="1">
        <v>42820</v>
      </c>
      <c r="D2748">
        <f>YEAR(C2748)</f>
        <v>2017</v>
      </c>
      <c r="E2748">
        <f>MONTH(C2748)</f>
        <v>3</v>
      </c>
      <c r="F2748" t="str">
        <f>TEXT(Table1[[#This Row],[Order Date]],"mmm")</f>
        <v>Mar</v>
      </c>
      <c r="G2748" t="str">
        <f>TEXT(Table1[[#This Row],[Order Date]],"ddd")</f>
        <v>Sun</v>
      </c>
      <c r="H2748" s="1">
        <v>42827</v>
      </c>
      <c r="I2748" t="s">
        <v>49</v>
      </c>
      <c r="J2748" t="s">
        <v>5326</v>
      </c>
      <c r="K2748" t="s">
        <v>5327</v>
      </c>
      <c r="L2748" t="s">
        <v>40</v>
      </c>
      <c r="M2748" t="s">
        <v>26</v>
      </c>
      <c r="N2748" t="s">
        <v>2024</v>
      </c>
      <c r="O2748" t="s">
        <v>235</v>
      </c>
      <c r="P2748">
        <v>48126</v>
      </c>
      <c r="Q2748" t="s">
        <v>104</v>
      </c>
      <c r="R2748" t="s">
        <v>8093</v>
      </c>
      <c r="S2748" t="s">
        <v>31</v>
      </c>
      <c r="T2748" t="s">
        <v>64</v>
      </c>
      <c r="U2748" t="s">
        <v>8094</v>
      </c>
      <c r="V2748" s="3">
        <v>60.84</v>
      </c>
      <c r="W2748">
        <v>3</v>
      </c>
      <c r="X2748" s="2">
        <v>0</v>
      </c>
      <c r="Y2748" s="13">
        <v>23.119199999999999</v>
      </c>
      <c r="Z2748" s="2">
        <f>Y2748/V2748</f>
        <v>0.37999999999999995</v>
      </c>
    </row>
    <row r="2749" spans="1:26" x14ac:dyDescent="0.25">
      <c r="A2749">
        <v>5639</v>
      </c>
      <c r="B2749" t="s">
        <v>8095</v>
      </c>
      <c r="C2749" s="1">
        <v>41994</v>
      </c>
      <c r="D2749">
        <f>YEAR(C2749)</f>
        <v>2014</v>
      </c>
      <c r="E2749">
        <f>MONTH(C2749)</f>
        <v>12</v>
      </c>
      <c r="F2749" t="str">
        <f>TEXT(Table1[[#This Row],[Order Date]],"mmm")</f>
        <v>Dec</v>
      </c>
      <c r="G2749" t="str">
        <f>TEXT(Table1[[#This Row],[Order Date]],"ddd")</f>
        <v>Sun</v>
      </c>
      <c r="H2749" s="1">
        <v>42000</v>
      </c>
      <c r="I2749" t="s">
        <v>49</v>
      </c>
      <c r="J2749" t="s">
        <v>2484</v>
      </c>
      <c r="K2749" t="s">
        <v>2485</v>
      </c>
      <c r="L2749" t="s">
        <v>25</v>
      </c>
      <c r="M2749" t="s">
        <v>26</v>
      </c>
      <c r="N2749" t="s">
        <v>941</v>
      </c>
      <c r="O2749" t="s">
        <v>42</v>
      </c>
      <c r="P2749">
        <v>92024</v>
      </c>
      <c r="Q2749" t="s">
        <v>43</v>
      </c>
      <c r="R2749" t="s">
        <v>679</v>
      </c>
      <c r="S2749" t="s">
        <v>31</v>
      </c>
      <c r="T2749" t="s">
        <v>35</v>
      </c>
      <c r="U2749" t="s">
        <v>680</v>
      </c>
      <c r="V2749" s="3">
        <v>1325.76</v>
      </c>
      <c r="W2749">
        <v>6</v>
      </c>
      <c r="X2749" s="2">
        <v>0.2</v>
      </c>
      <c r="Y2749" s="13">
        <v>149.148</v>
      </c>
      <c r="Z2749" s="2">
        <f>Y2749/V2749</f>
        <v>0.1125</v>
      </c>
    </row>
    <row r="2750" spans="1:26" x14ac:dyDescent="0.25">
      <c r="A2750">
        <v>5641</v>
      </c>
      <c r="B2750" t="s">
        <v>8096</v>
      </c>
      <c r="C2750" s="1">
        <v>41905</v>
      </c>
      <c r="D2750">
        <f>YEAR(C2750)</f>
        <v>2014</v>
      </c>
      <c r="E2750">
        <f>MONTH(C2750)</f>
        <v>9</v>
      </c>
      <c r="F2750" t="str">
        <f>TEXT(Table1[[#This Row],[Order Date]],"mmm")</f>
        <v>Sep</v>
      </c>
      <c r="G2750" t="str">
        <f>TEXT(Table1[[#This Row],[Order Date]],"ddd")</f>
        <v>Tue</v>
      </c>
      <c r="H2750" s="1">
        <v>41910</v>
      </c>
      <c r="I2750" t="s">
        <v>49</v>
      </c>
      <c r="J2750" t="s">
        <v>714</v>
      </c>
      <c r="K2750" t="s">
        <v>715</v>
      </c>
      <c r="L2750" t="s">
        <v>101</v>
      </c>
      <c r="M2750" t="s">
        <v>26</v>
      </c>
      <c r="N2750" t="s">
        <v>1109</v>
      </c>
      <c r="O2750" t="s">
        <v>491</v>
      </c>
      <c r="P2750">
        <v>44107</v>
      </c>
      <c r="Q2750" t="s">
        <v>145</v>
      </c>
      <c r="R2750" t="s">
        <v>7881</v>
      </c>
      <c r="S2750" t="s">
        <v>45</v>
      </c>
      <c r="T2750" t="s">
        <v>89</v>
      </c>
      <c r="U2750" t="s">
        <v>7882</v>
      </c>
      <c r="V2750" s="3">
        <v>28.8</v>
      </c>
      <c r="W2750">
        <v>9</v>
      </c>
      <c r="X2750" s="2">
        <v>0.2</v>
      </c>
      <c r="Y2750" s="13">
        <v>10.08</v>
      </c>
      <c r="Z2750" s="2">
        <f>Y2750/V2750</f>
        <v>0.35</v>
      </c>
    </row>
    <row r="2751" spans="1:26" x14ac:dyDescent="0.25">
      <c r="A2751">
        <v>5642</v>
      </c>
      <c r="B2751" t="s">
        <v>8097</v>
      </c>
      <c r="C2751" s="1">
        <v>42827</v>
      </c>
      <c r="D2751">
        <f>YEAR(C2751)</f>
        <v>2017</v>
      </c>
      <c r="E2751">
        <f>MONTH(C2751)</f>
        <v>4</v>
      </c>
      <c r="F2751" t="str">
        <f>TEXT(Table1[[#This Row],[Order Date]],"mmm")</f>
        <v>Apr</v>
      </c>
      <c r="G2751" t="str">
        <f>TEXT(Table1[[#This Row],[Order Date]],"ddd")</f>
        <v>Sun</v>
      </c>
      <c r="H2751" s="1">
        <v>42830</v>
      </c>
      <c r="I2751" t="s">
        <v>185</v>
      </c>
      <c r="J2751" t="s">
        <v>3291</v>
      </c>
      <c r="K2751" t="s">
        <v>3292</v>
      </c>
      <c r="L2751" t="s">
        <v>101</v>
      </c>
      <c r="M2751" t="s">
        <v>26</v>
      </c>
      <c r="N2751" t="s">
        <v>4494</v>
      </c>
      <c r="O2751" t="s">
        <v>740</v>
      </c>
      <c r="P2751">
        <v>6450</v>
      </c>
      <c r="Q2751" t="s">
        <v>145</v>
      </c>
      <c r="R2751" t="s">
        <v>136</v>
      </c>
      <c r="S2751" t="s">
        <v>45</v>
      </c>
      <c r="T2751" t="s">
        <v>67</v>
      </c>
      <c r="U2751" t="s">
        <v>137</v>
      </c>
      <c r="V2751" s="3">
        <v>11.12</v>
      </c>
      <c r="W2751">
        <v>4</v>
      </c>
      <c r="X2751" s="2">
        <v>0</v>
      </c>
      <c r="Y2751" s="13">
        <v>2.8912</v>
      </c>
      <c r="Z2751" s="2">
        <f>Y2751/V2751</f>
        <v>0.26</v>
      </c>
    </row>
    <row r="2752" spans="1:26" x14ac:dyDescent="0.25">
      <c r="A2752">
        <v>5644</v>
      </c>
      <c r="B2752" t="s">
        <v>8098</v>
      </c>
      <c r="C2752" s="1">
        <v>42139</v>
      </c>
      <c r="D2752">
        <f>YEAR(C2752)</f>
        <v>2015</v>
      </c>
      <c r="E2752">
        <f>MONTH(C2752)</f>
        <v>5</v>
      </c>
      <c r="F2752" t="str">
        <f>TEXT(Table1[[#This Row],[Order Date]],"mmm")</f>
        <v>May</v>
      </c>
      <c r="G2752" t="str">
        <f>TEXT(Table1[[#This Row],[Order Date]],"ddd")</f>
        <v>Fri</v>
      </c>
      <c r="H2752" s="1">
        <v>42144</v>
      </c>
      <c r="I2752" t="s">
        <v>22</v>
      </c>
      <c r="J2752" t="s">
        <v>6446</v>
      </c>
      <c r="K2752" t="s">
        <v>6447</v>
      </c>
      <c r="L2752" t="s">
        <v>40</v>
      </c>
      <c r="M2752" t="s">
        <v>26</v>
      </c>
      <c r="N2752" t="s">
        <v>3188</v>
      </c>
      <c r="O2752" t="s">
        <v>1258</v>
      </c>
      <c r="P2752">
        <v>30076</v>
      </c>
      <c r="Q2752" t="s">
        <v>29</v>
      </c>
      <c r="R2752" t="s">
        <v>5205</v>
      </c>
      <c r="S2752" t="s">
        <v>45</v>
      </c>
      <c r="T2752" t="s">
        <v>170</v>
      </c>
      <c r="U2752" t="s">
        <v>5206</v>
      </c>
      <c r="V2752" s="3">
        <v>17.940000000000001</v>
      </c>
      <c r="W2752">
        <v>3</v>
      </c>
      <c r="X2752" s="2">
        <v>0</v>
      </c>
      <c r="Y2752" s="13">
        <v>8.7905999999999995</v>
      </c>
      <c r="Z2752" s="2">
        <f>Y2752/V2752</f>
        <v>0.48999999999999994</v>
      </c>
    </row>
    <row r="2753" spans="1:26" x14ac:dyDescent="0.25">
      <c r="A2753">
        <v>5645</v>
      </c>
      <c r="B2753" t="s">
        <v>8099</v>
      </c>
      <c r="C2753" s="1">
        <v>42817</v>
      </c>
      <c r="D2753">
        <f>YEAR(C2753)</f>
        <v>2017</v>
      </c>
      <c r="E2753">
        <f>MONTH(C2753)</f>
        <v>3</v>
      </c>
      <c r="F2753" t="str">
        <f>TEXT(Table1[[#This Row],[Order Date]],"mmm")</f>
        <v>Mar</v>
      </c>
      <c r="G2753" t="str">
        <f>TEXT(Table1[[#This Row],[Order Date]],"ddd")</f>
        <v>Thu</v>
      </c>
      <c r="H2753" s="1">
        <v>42820</v>
      </c>
      <c r="I2753" t="s">
        <v>185</v>
      </c>
      <c r="J2753" t="s">
        <v>2611</v>
      </c>
      <c r="K2753" t="s">
        <v>2612</v>
      </c>
      <c r="L2753" t="s">
        <v>101</v>
      </c>
      <c r="M2753" t="s">
        <v>26</v>
      </c>
      <c r="N2753" t="s">
        <v>94</v>
      </c>
      <c r="O2753" t="s">
        <v>95</v>
      </c>
      <c r="P2753">
        <v>98105</v>
      </c>
      <c r="Q2753" t="s">
        <v>43</v>
      </c>
      <c r="R2753" t="s">
        <v>2019</v>
      </c>
      <c r="S2753" t="s">
        <v>45</v>
      </c>
      <c r="T2753" t="s">
        <v>74</v>
      </c>
      <c r="U2753" t="s">
        <v>2020</v>
      </c>
      <c r="V2753" s="3">
        <v>34.76</v>
      </c>
      <c r="W2753">
        <v>5</v>
      </c>
      <c r="X2753" s="2">
        <v>0.2</v>
      </c>
      <c r="Y2753" s="13">
        <v>11.297000000000001</v>
      </c>
      <c r="Z2753" s="2">
        <f>Y2753/V2753</f>
        <v>0.32500000000000001</v>
      </c>
    </row>
    <row r="2754" spans="1:26" x14ac:dyDescent="0.25">
      <c r="A2754">
        <v>5646</v>
      </c>
      <c r="B2754" t="s">
        <v>8100</v>
      </c>
      <c r="C2754" s="1">
        <v>42839</v>
      </c>
      <c r="D2754">
        <f>YEAR(C2754)</f>
        <v>2017</v>
      </c>
      <c r="E2754">
        <f>MONTH(C2754)</f>
        <v>4</v>
      </c>
      <c r="F2754" t="str">
        <f>TEXT(Table1[[#This Row],[Order Date]],"mmm")</f>
        <v>Apr</v>
      </c>
      <c r="G2754" t="str">
        <f>TEXT(Table1[[#This Row],[Order Date]],"ddd")</f>
        <v>Fri</v>
      </c>
      <c r="H2754" s="1">
        <v>42844</v>
      </c>
      <c r="I2754" t="s">
        <v>49</v>
      </c>
      <c r="J2754" t="s">
        <v>3656</v>
      </c>
      <c r="K2754" t="s">
        <v>3657</v>
      </c>
      <c r="L2754" t="s">
        <v>40</v>
      </c>
      <c r="M2754" t="s">
        <v>26</v>
      </c>
      <c r="N2754" t="s">
        <v>993</v>
      </c>
      <c r="O2754" t="s">
        <v>781</v>
      </c>
      <c r="P2754">
        <v>7960</v>
      </c>
      <c r="Q2754" t="s">
        <v>145</v>
      </c>
      <c r="R2754" t="s">
        <v>3608</v>
      </c>
      <c r="S2754" t="s">
        <v>31</v>
      </c>
      <c r="T2754" t="s">
        <v>64</v>
      </c>
      <c r="U2754" t="s">
        <v>3609</v>
      </c>
      <c r="V2754" s="3">
        <v>74.45</v>
      </c>
      <c r="W2754">
        <v>5</v>
      </c>
      <c r="X2754" s="2">
        <v>0</v>
      </c>
      <c r="Y2754" s="13">
        <v>20.101500000000001</v>
      </c>
      <c r="Z2754" s="2">
        <f>Y2754/V2754</f>
        <v>0.27</v>
      </c>
    </row>
    <row r="2755" spans="1:26" x14ac:dyDescent="0.25">
      <c r="A2755">
        <v>5647</v>
      </c>
      <c r="B2755" t="s">
        <v>8101</v>
      </c>
      <c r="C2755" s="1">
        <v>42008</v>
      </c>
      <c r="D2755">
        <f>YEAR(C2755)</f>
        <v>2015</v>
      </c>
      <c r="E2755">
        <f>MONTH(C2755)</f>
        <v>1</v>
      </c>
      <c r="F2755" t="str">
        <f>TEXT(Table1[[#This Row],[Order Date]],"mmm")</f>
        <v>Jan</v>
      </c>
      <c r="G2755" t="str">
        <f>TEXT(Table1[[#This Row],[Order Date]],"ddd")</f>
        <v>Sun</v>
      </c>
      <c r="H2755" s="1">
        <v>42013</v>
      </c>
      <c r="I2755" t="s">
        <v>49</v>
      </c>
      <c r="J2755" t="s">
        <v>1023</v>
      </c>
      <c r="K2755" t="s">
        <v>1024</v>
      </c>
      <c r="L2755" t="s">
        <v>40</v>
      </c>
      <c r="M2755" t="s">
        <v>26</v>
      </c>
      <c r="N2755" t="s">
        <v>2762</v>
      </c>
      <c r="O2755" t="s">
        <v>312</v>
      </c>
      <c r="P2755">
        <v>22304</v>
      </c>
      <c r="Q2755" t="s">
        <v>29</v>
      </c>
      <c r="R2755" t="s">
        <v>3829</v>
      </c>
      <c r="S2755" t="s">
        <v>31</v>
      </c>
      <c r="T2755" t="s">
        <v>64</v>
      </c>
      <c r="U2755" t="s">
        <v>3830</v>
      </c>
      <c r="V2755" s="3">
        <v>192.22</v>
      </c>
      <c r="W2755">
        <v>14</v>
      </c>
      <c r="X2755" s="2">
        <v>0</v>
      </c>
      <c r="Y2755" s="13">
        <v>69.199200000000005</v>
      </c>
      <c r="Z2755" s="2">
        <f>Y2755/V2755</f>
        <v>0.36000000000000004</v>
      </c>
    </row>
    <row r="2756" spans="1:26" x14ac:dyDescent="0.25">
      <c r="A2756">
        <v>5648</v>
      </c>
      <c r="B2756" t="s">
        <v>8102</v>
      </c>
      <c r="C2756" s="1">
        <v>43041</v>
      </c>
      <c r="D2756">
        <f>YEAR(C2756)</f>
        <v>2017</v>
      </c>
      <c r="E2756">
        <f>MONTH(C2756)</f>
        <v>11</v>
      </c>
      <c r="F2756" t="str">
        <f>TEXT(Table1[[#This Row],[Order Date]],"mmm")</f>
        <v>Nov</v>
      </c>
      <c r="G2756" t="str">
        <f>TEXT(Table1[[#This Row],[Order Date]],"ddd")</f>
        <v>Thu</v>
      </c>
      <c r="H2756" s="1">
        <v>43046</v>
      </c>
      <c r="I2756" t="s">
        <v>49</v>
      </c>
      <c r="J2756" t="s">
        <v>6048</v>
      </c>
      <c r="K2756" t="s">
        <v>6049</v>
      </c>
      <c r="L2756" t="s">
        <v>25</v>
      </c>
      <c r="M2756" t="s">
        <v>26</v>
      </c>
      <c r="N2756" t="s">
        <v>4990</v>
      </c>
      <c r="O2756" t="s">
        <v>120</v>
      </c>
      <c r="P2756">
        <v>84106</v>
      </c>
      <c r="Q2756" t="s">
        <v>43</v>
      </c>
      <c r="R2756" t="s">
        <v>2237</v>
      </c>
      <c r="S2756" t="s">
        <v>45</v>
      </c>
      <c r="T2756" t="s">
        <v>89</v>
      </c>
      <c r="U2756" t="s">
        <v>2238</v>
      </c>
      <c r="V2756" s="3">
        <v>19.440000000000001</v>
      </c>
      <c r="W2756">
        <v>3</v>
      </c>
      <c r="X2756" s="2">
        <v>0</v>
      </c>
      <c r="Y2756" s="13">
        <v>9.3312000000000008</v>
      </c>
      <c r="Z2756" s="2">
        <f>Y2756/V2756</f>
        <v>0.48000000000000004</v>
      </c>
    </row>
    <row r="2757" spans="1:26" x14ac:dyDescent="0.25">
      <c r="A2757">
        <v>5649</v>
      </c>
      <c r="B2757" t="s">
        <v>8103</v>
      </c>
      <c r="C2757" s="1">
        <v>42933</v>
      </c>
      <c r="D2757">
        <f>YEAR(C2757)</f>
        <v>2017</v>
      </c>
      <c r="E2757">
        <f>MONTH(C2757)</f>
        <v>7</v>
      </c>
      <c r="F2757" t="str">
        <f>TEXT(Table1[[#This Row],[Order Date]],"mmm")</f>
        <v>Jul</v>
      </c>
      <c r="G2757" t="str">
        <f>TEXT(Table1[[#This Row],[Order Date]],"ddd")</f>
        <v>Mon</v>
      </c>
      <c r="H2757" s="1">
        <v>42935</v>
      </c>
      <c r="I2757" t="s">
        <v>22</v>
      </c>
      <c r="J2757" t="s">
        <v>2395</v>
      </c>
      <c r="K2757" t="s">
        <v>2396</v>
      </c>
      <c r="L2757" t="s">
        <v>40</v>
      </c>
      <c r="M2757" t="s">
        <v>26</v>
      </c>
      <c r="N2757" t="s">
        <v>5957</v>
      </c>
      <c r="O2757" t="s">
        <v>42</v>
      </c>
      <c r="P2757">
        <v>92307</v>
      </c>
      <c r="Q2757" t="s">
        <v>43</v>
      </c>
      <c r="R2757" t="s">
        <v>6294</v>
      </c>
      <c r="S2757" t="s">
        <v>45</v>
      </c>
      <c r="T2757" t="s">
        <v>89</v>
      </c>
      <c r="U2757" t="s">
        <v>6295</v>
      </c>
      <c r="V2757" s="3">
        <v>32.4</v>
      </c>
      <c r="W2757">
        <v>5</v>
      </c>
      <c r="X2757" s="2">
        <v>0</v>
      </c>
      <c r="Y2757" s="13">
        <v>15.552</v>
      </c>
      <c r="Z2757" s="2">
        <f>Y2757/V2757</f>
        <v>0.48</v>
      </c>
    </row>
    <row r="2758" spans="1:26" x14ac:dyDescent="0.25">
      <c r="A2758">
        <v>5653</v>
      </c>
      <c r="B2758" t="s">
        <v>8105</v>
      </c>
      <c r="C2758" s="1">
        <v>43014</v>
      </c>
      <c r="D2758">
        <f>YEAR(C2758)</f>
        <v>2017</v>
      </c>
      <c r="E2758">
        <f>MONTH(C2758)</f>
        <v>10</v>
      </c>
      <c r="F2758" t="str">
        <f>TEXT(Table1[[#This Row],[Order Date]],"mmm")</f>
        <v>Oct</v>
      </c>
      <c r="G2758" t="str">
        <f>TEXT(Table1[[#This Row],[Order Date]],"ddd")</f>
        <v>Fri</v>
      </c>
      <c r="H2758" s="1">
        <v>43019</v>
      </c>
      <c r="I2758" t="s">
        <v>49</v>
      </c>
      <c r="J2758" t="s">
        <v>1305</v>
      </c>
      <c r="K2758" t="s">
        <v>1306</v>
      </c>
      <c r="L2758" t="s">
        <v>40</v>
      </c>
      <c r="M2758" t="s">
        <v>26</v>
      </c>
      <c r="N2758" t="s">
        <v>263</v>
      </c>
      <c r="O2758" t="s">
        <v>264</v>
      </c>
      <c r="P2758">
        <v>10009</v>
      </c>
      <c r="Q2758" t="s">
        <v>145</v>
      </c>
      <c r="R2758" t="s">
        <v>6346</v>
      </c>
      <c r="S2758" t="s">
        <v>45</v>
      </c>
      <c r="T2758" t="s">
        <v>89</v>
      </c>
      <c r="U2758" t="s">
        <v>6347</v>
      </c>
      <c r="V2758" s="3">
        <v>40.99</v>
      </c>
      <c r="W2758">
        <v>1</v>
      </c>
      <c r="X2758" s="2">
        <v>0</v>
      </c>
      <c r="Y2758" s="13">
        <v>20.085100000000001</v>
      </c>
      <c r="Z2758" s="2">
        <f>Y2758/V2758</f>
        <v>0.49</v>
      </c>
    </row>
    <row r="2759" spans="1:26" x14ac:dyDescent="0.25">
      <c r="A2759">
        <v>5655</v>
      </c>
      <c r="B2759" t="s">
        <v>8106</v>
      </c>
      <c r="C2759" s="1">
        <v>42722</v>
      </c>
      <c r="D2759">
        <f>YEAR(C2759)</f>
        <v>2016</v>
      </c>
      <c r="E2759">
        <f>MONTH(C2759)</f>
        <v>12</v>
      </c>
      <c r="F2759" t="str">
        <f>TEXT(Table1[[#This Row],[Order Date]],"mmm")</f>
        <v>Dec</v>
      </c>
      <c r="G2759" t="str">
        <f>TEXT(Table1[[#This Row],[Order Date]],"ddd")</f>
        <v>Sun</v>
      </c>
      <c r="H2759" s="1">
        <v>42725</v>
      </c>
      <c r="I2759" t="s">
        <v>185</v>
      </c>
      <c r="J2759" t="s">
        <v>4878</v>
      </c>
      <c r="K2759" t="s">
        <v>4879</v>
      </c>
      <c r="L2759" t="s">
        <v>101</v>
      </c>
      <c r="M2759" t="s">
        <v>26</v>
      </c>
      <c r="N2759" t="s">
        <v>1943</v>
      </c>
      <c r="O2759" t="s">
        <v>413</v>
      </c>
      <c r="P2759">
        <v>97301</v>
      </c>
      <c r="Q2759" t="s">
        <v>43</v>
      </c>
      <c r="R2759" t="s">
        <v>1695</v>
      </c>
      <c r="S2759" t="s">
        <v>45</v>
      </c>
      <c r="T2759" t="s">
        <v>74</v>
      </c>
      <c r="U2759" t="s">
        <v>1696</v>
      </c>
      <c r="V2759" s="3">
        <v>45.24</v>
      </c>
      <c r="W2759">
        <v>4</v>
      </c>
      <c r="X2759" s="2">
        <v>0.7</v>
      </c>
      <c r="Y2759" s="13">
        <v>-30.16</v>
      </c>
      <c r="Z2759" s="2">
        <f>Y2759/V2759</f>
        <v>-0.66666666666666663</v>
      </c>
    </row>
    <row r="2760" spans="1:26" x14ac:dyDescent="0.25">
      <c r="A2760">
        <v>5662</v>
      </c>
      <c r="B2760" t="s">
        <v>8107</v>
      </c>
      <c r="C2760" s="1">
        <v>42637</v>
      </c>
      <c r="D2760">
        <f>YEAR(C2760)</f>
        <v>2016</v>
      </c>
      <c r="E2760">
        <f>MONTH(C2760)</f>
        <v>9</v>
      </c>
      <c r="F2760" t="str">
        <f>TEXT(Table1[[#This Row],[Order Date]],"mmm")</f>
        <v>Sep</v>
      </c>
      <c r="G2760" t="str">
        <f>TEXT(Table1[[#This Row],[Order Date]],"ddd")</f>
        <v>Sat</v>
      </c>
      <c r="H2760" s="1">
        <v>42644</v>
      </c>
      <c r="I2760" t="s">
        <v>49</v>
      </c>
      <c r="J2760" t="s">
        <v>5637</v>
      </c>
      <c r="K2760" t="s">
        <v>5638</v>
      </c>
      <c r="L2760" t="s">
        <v>101</v>
      </c>
      <c r="M2760" t="s">
        <v>26</v>
      </c>
      <c r="N2760" t="s">
        <v>449</v>
      </c>
      <c r="O2760" t="s">
        <v>450</v>
      </c>
      <c r="P2760">
        <v>80013</v>
      </c>
      <c r="Q2760" t="s">
        <v>43</v>
      </c>
      <c r="R2760" t="s">
        <v>1100</v>
      </c>
      <c r="S2760" t="s">
        <v>31</v>
      </c>
      <c r="T2760" t="s">
        <v>64</v>
      </c>
      <c r="U2760" t="s">
        <v>1101</v>
      </c>
      <c r="V2760" s="3">
        <v>21.44</v>
      </c>
      <c r="W2760">
        <v>2</v>
      </c>
      <c r="X2760" s="2">
        <v>0.2</v>
      </c>
      <c r="Y2760" s="13">
        <v>7.5039999999999996</v>
      </c>
      <c r="Z2760" s="2">
        <f>Y2760/V2760</f>
        <v>0.35</v>
      </c>
    </row>
    <row r="2761" spans="1:26" x14ac:dyDescent="0.25">
      <c r="A2761">
        <v>5664</v>
      </c>
      <c r="B2761" t="s">
        <v>8108</v>
      </c>
      <c r="C2761" s="1">
        <v>42572</v>
      </c>
      <c r="D2761">
        <f>YEAR(C2761)</f>
        <v>2016</v>
      </c>
      <c r="E2761">
        <f>MONTH(C2761)</f>
        <v>7</v>
      </c>
      <c r="F2761" t="str">
        <f>TEXT(Table1[[#This Row],[Order Date]],"mmm")</f>
        <v>Jul</v>
      </c>
      <c r="G2761" t="str">
        <f>TEXT(Table1[[#This Row],[Order Date]],"ddd")</f>
        <v>Thu</v>
      </c>
      <c r="H2761" s="1">
        <v>42572</v>
      </c>
      <c r="I2761" t="s">
        <v>1276</v>
      </c>
      <c r="J2761" t="s">
        <v>6126</v>
      </c>
      <c r="K2761" t="s">
        <v>6127</v>
      </c>
      <c r="L2761" t="s">
        <v>40</v>
      </c>
      <c r="M2761" t="s">
        <v>26</v>
      </c>
      <c r="N2761" t="s">
        <v>600</v>
      </c>
      <c r="O2761" t="s">
        <v>491</v>
      </c>
      <c r="P2761">
        <v>43055</v>
      </c>
      <c r="Q2761" t="s">
        <v>145</v>
      </c>
      <c r="R2761" t="s">
        <v>8109</v>
      </c>
      <c r="S2761" t="s">
        <v>45</v>
      </c>
      <c r="T2761" t="s">
        <v>67</v>
      </c>
      <c r="U2761" t="s">
        <v>8110</v>
      </c>
      <c r="V2761" s="3">
        <v>18.655999999999999</v>
      </c>
      <c r="W2761">
        <v>2</v>
      </c>
      <c r="X2761" s="2">
        <v>0.2</v>
      </c>
      <c r="Y2761" s="13">
        <v>1.3992</v>
      </c>
      <c r="Z2761" s="2">
        <f>Y2761/V2761</f>
        <v>7.5000000000000011E-2</v>
      </c>
    </row>
    <row r="2762" spans="1:26" x14ac:dyDescent="0.25">
      <c r="A2762">
        <v>5668</v>
      </c>
      <c r="B2762" t="s">
        <v>8111</v>
      </c>
      <c r="C2762" s="1">
        <v>42532</v>
      </c>
      <c r="D2762">
        <f>YEAR(C2762)</f>
        <v>2016</v>
      </c>
      <c r="E2762">
        <f>MONTH(C2762)</f>
        <v>6</v>
      </c>
      <c r="F2762" t="str">
        <f>TEXT(Table1[[#This Row],[Order Date]],"mmm")</f>
        <v>Jun</v>
      </c>
      <c r="G2762" t="str">
        <f>TEXT(Table1[[#This Row],[Order Date]],"ddd")</f>
        <v>Sat</v>
      </c>
      <c r="H2762" s="1">
        <v>42536</v>
      </c>
      <c r="I2762" t="s">
        <v>49</v>
      </c>
      <c r="J2762" t="s">
        <v>2764</v>
      </c>
      <c r="K2762" t="s">
        <v>2765</v>
      </c>
      <c r="L2762" t="s">
        <v>25</v>
      </c>
      <c r="M2762" t="s">
        <v>26</v>
      </c>
      <c r="N2762" t="s">
        <v>94</v>
      </c>
      <c r="O2762" t="s">
        <v>95</v>
      </c>
      <c r="P2762">
        <v>98103</v>
      </c>
      <c r="Q2762" t="s">
        <v>43</v>
      </c>
      <c r="R2762" t="s">
        <v>2574</v>
      </c>
      <c r="S2762" t="s">
        <v>45</v>
      </c>
      <c r="T2762" t="s">
        <v>46</v>
      </c>
      <c r="U2762" t="s">
        <v>2575</v>
      </c>
      <c r="V2762" s="3">
        <v>14.62</v>
      </c>
      <c r="W2762">
        <v>2</v>
      </c>
      <c r="X2762" s="2">
        <v>0</v>
      </c>
      <c r="Y2762" s="13">
        <v>6.8714000000000004</v>
      </c>
      <c r="Z2762" s="2">
        <f>Y2762/V2762</f>
        <v>0.47000000000000003</v>
      </c>
    </row>
    <row r="2763" spans="1:26" x14ac:dyDescent="0.25">
      <c r="A2763">
        <v>5671</v>
      </c>
      <c r="B2763" t="s">
        <v>8112</v>
      </c>
      <c r="C2763" s="1">
        <v>42164</v>
      </c>
      <c r="D2763">
        <f>YEAR(C2763)</f>
        <v>2015</v>
      </c>
      <c r="E2763">
        <f>MONTH(C2763)</f>
        <v>6</v>
      </c>
      <c r="F2763" t="str">
        <f>TEXT(Table1[[#This Row],[Order Date]],"mmm")</f>
        <v>Jun</v>
      </c>
      <c r="G2763" t="str">
        <f>TEXT(Table1[[#This Row],[Order Date]],"ddd")</f>
        <v>Tue</v>
      </c>
      <c r="H2763" s="1">
        <v>42166</v>
      </c>
      <c r="I2763" t="s">
        <v>22</v>
      </c>
      <c r="J2763" t="s">
        <v>1914</v>
      </c>
      <c r="K2763" t="s">
        <v>1915</v>
      </c>
      <c r="L2763" t="s">
        <v>25</v>
      </c>
      <c r="M2763" t="s">
        <v>26</v>
      </c>
      <c r="N2763" t="s">
        <v>8113</v>
      </c>
      <c r="O2763" t="s">
        <v>6084</v>
      </c>
      <c r="P2763">
        <v>83201</v>
      </c>
      <c r="Q2763" t="s">
        <v>43</v>
      </c>
      <c r="R2763" t="s">
        <v>7950</v>
      </c>
      <c r="S2763" t="s">
        <v>31</v>
      </c>
      <c r="T2763" t="s">
        <v>64</v>
      </c>
      <c r="U2763" t="s">
        <v>7951</v>
      </c>
      <c r="V2763" s="3">
        <v>355.36</v>
      </c>
      <c r="W2763">
        <v>4</v>
      </c>
      <c r="X2763" s="2">
        <v>0</v>
      </c>
      <c r="Y2763" s="13">
        <v>92.393600000000006</v>
      </c>
      <c r="Z2763" s="2">
        <f>Y2763/V2763</f>
        <v>0.26</v>
      </c>
    </row>
    <row r="2764" spans="1:26" x14ac:dyDescent="0.25">
      <c r="A2764">
        <v>5673</v>
      </c>
      <c r="B2764" t="s">
        <v>8114</v>
      </c>
      <c r="C2764" s="1">
        <v>43035</v>
      </c>
      <c r="D2764">
        <f>YEAR(C2764)</f>
        <v>2017</v>
      </c>
      <c r="E2764">
        <f>MONTH(C2764)</f>
        <v>10</v>
      </c>
      <c r="F2764" t="str">
        <f>TEXT(Table1[[#This Row],[Order Date]],"mmm")</f>
        <v>Oct</v>
      </c>
      <c r="G2764" t="str">
        <f>TEXT(Table1[[#This Row],[Order Date]],"ddd")</f>
        <v>Fri</v>
      </c>
      <c r="H2764" s="1">
        <v>43042</v>
      </c>
      <c r="I2764" t="s">
        <v>49</v>
      </c>
      <c r="J2764" t="s">
        <v>578</v>
      </c>
      <c r="K2764" t="s">
        <v>579</v>
      </c>
      <c r="L2764" t="s">
        <v>40</v>
      </c>
      <c r="M2764" t="s">
        <v>26</v>
      </c>
      <c r="N2764" t="s">
        <v>808</v>
      </c>
      <c r="O2764" t="s">
        <v>103</v>
      </c>
      <c r="P2764">
        <v>75081</v>
      </c>
      <c r="Q2764" t="s">
        <v>104</v>
      </c>
      <c r="R2764" t="s">
        <v>7189</v>
      </c>
      <c r="S2764" t="s">
        <v>45</v>
      </c>
      <c r="T2764" t="s">
        <v>170</v>
      </c>
      <c r="U2764" t="s">
        <v>7190</v>
      </c>
      <c r="V2764" s="3">
        <v>15.84</v>
      </c>
      <c r="W2764">
        <v>2</v>
      </c>
      <c r="X2764" s="2">
        <v>0.2</v>
      </c>
      <c r="Y2764" s="13">
        <v>5.5439999999999996</v>
      </c>
      <c r="Z2764" s="2">
        <f>Y2764/V2764</f>
        <v>0.35</v>
      </c>
    </row>
    <row r="2765" spans="1:26" x14ac:dyDescent="0.25">
      <c r="A2765">
        <v>5675</v>
      </c>
      <c r="B2765" t="s">
        <v>8115</v>
      </c>
      <c r="C2765" s="1">
        <v>42391</v>
      </c>
      <c r="D2765">
        <f>YEAR(C2765)</f>
        <v>2016</v>
      </c>
      <c r="E2765">
        <f>MONTH(C2765)</f>
        <v>1</v>
      </c>
      <c r="F2765" t="str">
        <f>TEXT(Table1[[#This Row],[Order Date]],"mmm")</f>
        <v>Jan</v>
      </c>
      <c r="G2765" t="str">
        <f>TEXT(Table1[[#This Row],[Order Date]],"ddd")</f>
        <v>Fri</v>
      </c>
      <c r="H2765" s="1">
        <v>42396</v>
      </c>
      <c r="I2765" t="s">
        <v>49</v>
      </c>
      <c r="J2765" t="s">
        <v>4163</v>
      </c>
      <c r="K2765" t="s">
        <v>4164</v>
      </c>
      <c r="L2765" t="s">
        <v>25</v>
      </c>
      <c r="M2765" t="s">
        <v>26</v>
      </c>
      <c r="N2765" t="s">
        <v>94</v>
      </c>
      <c r="O2765" t="s">
        <v>95</v>
      </c>
      <c r="P2765">
        <v>98105</v>
      </c>
      <c r="Q2765" t="s">
        <v>43</v>
      </c>
      <c r="R2765" t="s">
        <v>2481</v>
      </c>
      <c r="S2765" t="s">
        <v>45</v>
      </c>
      <c r="T2765" t="s">
        <v>89</v>
      </c>
      <c r="U2765" t="s">
        <v>2482</v>
      </c>
      <c r="V2765" s="3">
        <v>12.96</v>
      </c>
      <c r="W2765">
        <v>2</v>
      </c>
      <c r="X2765" s="2">
        <v>0</v>
      </c>
      <c r="Y2765" s="13">
        <v>6.2207999999999997</v>
      </c>
      <c r="Z2765" s="2">
        <f>Y2765/V2765</f>
        <v>0.47999999999999993</v>
      </c>
    </row>
    <row r="2766" spans="1:26" x14ac:dyDescent="0.25">
      <c r="A2766">
        <v>5676</v>
      </c>
      <c r="B2766" t="s">
        <v>8116</v>
      </c>
      <c r="C2766" s="1">
        <v>41787</v>
      </c>
      <c r="D2766">
        <f>YEAR(C2766)</f>
        <v>2014</v>
      </c>
      <c r="E2766">
        <f>MONTH(C2766)</f>
        <v>5</v>
      </c>
      <c r="F2766" t="str">
        <f>TEXT(Table1[[#This Row],[Order Date]],"mmm")</f>
        <v>May</v>
      </c>
      <c r="G2766" t="str">
        <f>TEXT(Table1[[#This Row],[Order Date]],"ddd")</f>
        <v>Wed</v>
      </c>
      <c r="H2766" s="1">
        <v>41792</v>
      </c>
      <c r="I2766" t="s">
        <v>49</v>
      </c>
      <c r="J2766" t="s">
        <v>5152</v>
      </c>
      <c r="K2766" t="s">
        <v>5153</v>
      </c>
      <c r="L2766" t="s">
        <v>40</v>
      </c>
      <c r="M2766" t="s">
        <v>26</v>
      </c>
      <c r="N2766" t="s">
        <v>94</v>
      </c>
      <c r="O2766" t="s">
        <v>95</v>
      </c>
      <c r="P2766">
        <v>98115</v>
      </c>
      <c r="Q2766" t="s">
        <v>43</v>
      </c>
      <c r="R2766" t="s">
        <v>759</v>
      </c>
      <c r="S2766" t="s">
        <v>70</v>
      </c>
      <c r="T2766" t="s">
        <v>71</v>
      </c>
      <c r="U2766" t="s">
        <v>760</v>
      </c>
      <c r="V2766" s="3">
        <v>57.408000000000001</v>
      </c>
      <c r="W2766">
        <v>6</v>
      </c>
      <c r="X2766" s="2">
        <v>0.2</v>
      </c>
      <c r="Y2766" s="13">
        <v>5.7408000000000001</v>
      </c>
      <c r="Z2766" s="2">
        <f>Y2766/V2766</f>
        <v>0.1</v>
      </c>
    </row>
    <row r="2767" spans="1:26" x14ac:dyDescent="0.25">
      <c r="A2767">
        <v>5678</v>
      </c>
      <c r="B2767" t="s">
        <v>8117</v>
      </c>
      <c r="C2767" s="1">
        <v>42002</v>
      </c>
      <c r="D2767">
        <f>YEAR(C2767)</f>
        <v>2014</v>
      </c>
      <c r="E2767">
        <f>MONTH(C2767)</f>
        <v>12</v>
      </c>
      <c r="F2767" t="str">
        <f>TEXT(Table1[[#This Row],[Order Date]],"mmm")</f>
        <v>Dec</v>
      </c>
      <c r="G2767" t="str">
        <f>TEXT(Table1[[#This Row],[Order Date]],"ddd")</f>
        <v>Mon</v>
      </c>
      <c r="H2767" s="1">
        <v>42009</v>
      </c>
      <c r="I2767" t="s">
        <v>49</v>
      </c>
      <c r="J2767" t="s">
        <v>1941</v>
      </c>
      <c r="K2767" t="s">
        <v>1942</v>
      </c>
      <c r="L2767" t="s">
        <v>25</v>
      </c>
      <c r="M2767" t="s">
        <v>26</v>
      </c>
      <c r="N2767" t="s">
        <v>296</v>
      </c>
      <c r="O2767" t="s">
        <v>208</v>
      </c>
      <c r="P2767">
        <v>60610</v>
      </c>
      <c r="Q2767" t="s">
        <v>104</v>
      </c>
      <c r="R2767" t="s">
        <v>6356</v>
      </c>
      <c r="S2767" t="s">
        <v>31</v>
      </c>
      <c r="T2767" t="s">
        <v>64</v>
      </c>
      <c r="U2767" t="s">
        <v>6357</v>
      </c>
      <c r="V2767" s="3">
        <v>38.975999999999999</v>
      </c>
      <c r="W2767">
        <v>3</v>
      </c>
      <c r="X2767" s="2">
        <v>0.6</v>
      </c>
      <c r="Y2767" s="13">
        <v>-50.668799999999997</v>
      </c>
      <c r="Z2767" s="2">
        <f>Y2767/V2767</f>
        <v>-1.3</v>
      </c>
    </row>
    <row r="2768" spans="1:26" x14ac:dyDescent="0.25">
      <c r="A2768">
        <v>5679</v>
      </c>
      <c r="B2768" t="s">
        <v>8118</v>
      </c>
      <c r="C2768" s="1">
        <v>42579</v>
      </c>
      <c r="D2768">
        <f>YEAR(C2768)</f>
        <v>2016</v>
      </c>
      <c r="E2768">
        <f>MONTH(C2768)</f>
        <v>7</v>
      </c>
      <c r="F2768" t="str">
        <f>TEXT(Table1[[#This Row],[Order Date]],"mmm")</f>
        <v>Jul</v>
      </c>
      <c r="G2768" t="str">
        <f>TEXT(Table1[[#This Row],[Order Date]],"ddd")</f>
        <v>Thu</v>
      </c>
      <c r="H2768" s="1">
        <v>42585</v>
      </c>
      <c r="I2768" t="s">
        <v>49</v>
      </c>
      <c r="J2768" t="s">
        <v>5711</v>
      </c>
      <c r="K2768" t="s">
        <v>5712</v>
      </c>
      <c r="L2768" t="s">
        <v>101</v>
      </c>
      <c r="M2768" t="s">
        <v>26</v>
      </c>
      <c r="N2768" t="s">
        <v>8119</v>
      </c>
      <c r="O2768" t="s">
        <v>235</v>
      </c>
      <c r="P2768">
        <v>49423</v>
      </c>
      <c r="Q2768" t="s">
        <v>104</v>
      </c>
      <c r="R2768" t="s">
        <v>3230</v>
      </c>
      <c r="S2768" t="s">
        <v>45</v>
      </c>
      <c r="T2768" t="s">
        <v>266</v>
      </c>
      <c r="U2768" t="s">
        <v>556</v>
      </c>
      <c r="V2768" s="3">
        <v>20.440000000000001</v>
      </c>
      <c r="W2768">
        <v>7</v>
      </c>
      <c r="X2768" s="2">
        <v>0</v>
      </c>
      <c r="Y2768" s="13">
        <v>9.1980000000000004</v>
      </c>
      <c r="Z2768" s="2">
        <f>Y2768/V2768</f>
        <v>0.45</v>
      </c>
    </row>
    <row r="2769" spans="1:26" x14ac:dyDescent="0.25">
      <c r="A2769">
        <v>5681</v>
      </c>
      <c r="B2769" t="s">
        <v>8120</v>
      </c>
      <c r="C2769" s="1">
        <v>42637</v>
      </c>
      <c r="D2769">
        <f>YEAR(C2769)</f>
        <v>2016</v>
      </c>
      <c r="E2769">
        <f>MONTH(C2769)</f>
        <v>9</v>
      </c>
      <c r="F2769" t="str">
        <f>TEXT(Table1[[#This Row],[Order Date]],"mmm")</f>
        <v>Sep</v>
      </c>
      <c r="G2769" t="str">
        <f>TEXT(Table1[[#This Row],[Order Date]],"ddd")</f>
        <v>Sat</v>
      </c>
      <c r="H2769" s="1">
        <v>42643</v>
      </c>
      <c r="I2769" t="s">
        <v>49</v>
      </c>
      <c r="J2769" t="s">
        <v>4555</v>
      </c>
      <c r="K2769" t="s">
        <v>4556</v>
      </c>
      <c r="L2769" t="s">
        <v>25</v>
      </c>
      <c r="M2769" t="s">
        <v>26</v>
      </c>
      <c r="N2769" t="s">
        <v>6970</v>
      </c>
      <c r="O2769" t="s">
        <v>641</v>
      </c>
      <c r="P2769">
        <v>74012</v>
      </c>
      <c r="Q2769" t="s">
        <v>104</v>
      </c>
      <c r="R2769" t="s">
        <v>4710</v>
      </c>
      <c r="S2769" t="s">
        <v>45</v>
      </c>
      <c r="T2769" t="s">
        <v>74</v>
      </c>
      <c r="U2769" t="s">
        <v>4711</v>
      </c>
      <c r="V2769" s="3">
        <v>6.38</v>
      </c>
      <c r="W2769">
        <v>1</v>
      </c>
      <c r="X2769" s="2">
        <v>0</v>
      </c>
      <c r="Y2769" s="13">
        <v>2.9348000000000001</v>
      </c>
      <c r="Z2769" s="2">
        <f>Y2769/V2769</f>
        <v>0.46</v>
      </c>
    </row>
    <row r="2770" spans="1:26" x14ac:dyDescent="0.25">
      <c r="A2770">
        <v>5683</v>
      </c>
      <c r="B2770" t="s">
        <v>8121</v>
      </c>
      <c r="C2770" s="1">
        <v>41731</v>
      </c>
      <c r="D2770">
        <f>YEAR(C2770)</f>
        <v>2014</v>
      </c>
      <c r="E2770">
        <f>MONTH(C2770)</f>
        <v>4</v>
      </c>
      <c r="F2770" t="str">
        <f>TEXT(Table1[[#This Row],[Order Date]],"mmm")</f>
        <v>Apr</v>
      </c>
      <c r="G2770" t="str">
        <f>TEXT(Table1[[#This Row],[Order Date]],"ddd")</f>
        <v>Wed</v>
      </c>
      <c r="H2770" s="1">
        <v>41737</v>
      </c>
      <c r="I2770" t="s">
        <v>49</v>
      </c>
      <c r="J2770" t="s">
        <v>2920</v>
      </c>
      <c r="K2770" t="s">
        <v>2921</v>
      </c>
      <c r="L2770" t="s">
        <v>25</v>
      </c>
      <c r="M2770" t="s">
        <v>26</v>
      </c>
      <c r="N2770" t="s">
        <v>7469</v>
      </c>
      <c r="O2770" t="s">
        <v>1258</v>
      </c>
      <c r="P2770">
        <v>30605</v>
      </c>
      <c r="Q2770" t="s">
        <v>29</v>
      </c>
      <c r="R2770" t="s">
        <v>7066</v>
      </c>
      <c r="S2770" t="s">
        <v>45</v>
      </c>
      <c r="T2770" t="s">
        <v>89</v>
      </c>
      <c r="U2770" t="s">
        <v>7067</v>
      </c>
      <c r="V2770" s="3">
        <v>15.84</v>
      </c>
      <c r="W2770">
        <v>3</v>
      </c>
      <c r="X2770" s="2">
        <v>0</v>
      </c>
      <c r="Y2770" s="13">
        <v>7.1280000000000001</v>
      </c>
      <c r="Z2770" s="2">
        <f>Y2770/V2770</f>
        <v>0.45</v>
      </c>
    </row>
    <row r="2771" spans="1:26" x14ac:dyDescent="0.25">
      <c r="A2771">
        <v>5686</v>
      </c>
      <c r="B2771" t="s">
        <v>8122</v>
      </c>
      <c r="C2771" s="1">
        <v>42313</v>
      </c>
      <c r="D2771">
        <f>YEAR(C2771)</f>
        <v>2015</v>
      </c>
      <c r="E2771">
        <f>MONTH(C2771)</f>
        <v>11</v>
      </c>
      <c r="F2771" t="str">
        <f>TEXT(Table1[[#This Row],[Order Date]],"mmm")</f>
        <v>Nov</v>
      </c>
      <c r="G2771" t="str">
        <f>TEXT(Table1[[#This Row],[Order Date]],"ddd")</f>
        <v>Thu</v>
      </c>
      <c r="H2771" s="1">
        <v>42313</v>
      </c>
      <c r="I2771" t="s">
        <v>1276</v>
      </c>
      <c r="J2771" t="s">
        <v>909</v>
      </c>
      <c r="K2771" t="s">
        <v>910</v>
      </c>
      <c r="L2771" t="s">
        <v>25</v>
      </c>
      <c r="M2771" t="s">
        <v>26</v>
      </c>
      <c r="N2771" t="s">
        <v>94</v>
      </c>
      <c r="O2771" t="s">
        <v>95</v>
      </c>
      <c r="P2771">
        <v>98105</v>
      </c>
      <c r="Q2771" t="s">
        <v>43</v>
      </c>
      <c r="R2771" t="s">
        <v>455</v>
      </c>
      <c r="S2771" t="s">
        <v>45</v>
      </c>
      <c r="T2771" t="s">
        <v>74</v>
      </c>
      <c r="U2771" t="s">
        <v>456</v>
      </c>
      <c r="V2771" s="3">
        <v>98.352000000000004</v>
      </c>
      <c r="W2771">
        <v>3</v>
      </c>
      <c r="X2771" s="2">
        <v>0.2</v>
      </c>
      <c r="Y2771" s="13">
        <v>35.6526</v>
      </c>
      <c r="Z2771" s="2">
        <f>Y2771/V2771</f>
        <v>0.36249999999999999</v>
      </c>
    </row>
    <row r="2772" spans="1:26" x14ac:dyDescent="0.25">
      <c r="A2772">
        <v>5687</v>
      </c>
      <c r="B2772" t="s">
        <v>8123</v>
      </c>
      <c r="C2772" s="1">
        <v>41848</v>
      </c>
      <c r="D2772">
        <f>YEAR(C2772)</f>
        <v>2014</v>
      </c>
      <c r="E2772">
        <f>MONTH(C2772)</f>
        <v>7</v>
      </c>
      <c r="F2772" t="str">
        <f>TEXT(Table1[[#This Row],[Order Date]],"mmm")</f>
        <v>Jul</v>
      </c>
      <c r="G2772" t="str">
        <f>TEXT(Table1[[#This Row],[Order Date]],"ddd")</f>
        <v>Mon</v>
      </c>
      <c r="H2772" s="1">
        <v>41848</v>
      </c>
      <c r="I2772" t="s">
        <v>1276</v>
      </c>
      <c r="J2772" t="s">
        <v>1969</v>
      </c>
      <c r="K2772" t="s">
        <v>1970</v>
      </c>
      <c r="L2772" t="s">
        <v>25</v>
      </c>
      <c r="M2772" t="s">
        <v>26</v>
      </c>
      <c r="N2772" t="s">
        <v>4617</v>
      </c>
      <c r="O2772" t="s">
        <v>53</v>
      </c>
      <c r="P2772">
        <v>32712</v>
      </c>
      <c r="Q2772" t="s">
        <v>29</v>
      </c>
      <c r="R2772" t="s">
        <v>492</v>
      </c>
      <c r="S2772" t="s">
        <v>45</v>
      </c>
      <c r="T2772" t="s">
        <v>266</v>
      </c>
      <c r="U2772" t="s">
        <v>493</v>
      </c>
      <c r="V2772" s="3">
        <v>14.32</v>
      </c>
      <c r="W2772">
        <v>5</v>
      </c>
      <c r="X2772" s="2">
        <v>0.2</v>
      </c>
      <c r="Y2772" s="13">
        <v>5.1909999999999998</v>
      </c>
      <c r="Z2772" s="2">
        <f>Y2772/V2772</f>
        <v>0.36249999999999999</v>
      </c>
    </row>
    <row r="2773" spans="1:26" x14ac:dyDescent="0.25">
      <c r="A2773">
        <v>5690</v>
      </c>
      <c r="B2773" t="s">
        <v>8124</v>
      </c>
      <c r="C2773" s="1">
        <v>42364</v>
      </c>
      <c r="D2773">
        <f>YEAR(C2773)</f>
        <v>2015</v>
      </c>
      <c r="E2773">
        <f>MONTH(C2773)</f>
        <v>12</v>
      </c>
      <c r="F2773" t="str">
        <f>TEXT(Table1[[#This Row],[Order Date]],"mmm")</f>
        <v>Dec</v>
      </c>
      <c r="G2773" t="str">
        <f>TEXT(Table1[[#This Row],[Order Date]],"ddd")</f>
        <v>Sat</v>
      </c>
      <c r="H2773" s="1">
        <v>42369</v>
      </c>
      <c r="I2773" t="s">
        <v>49</v>
      </c>
      <c r="J2773" t="s">
        <v>410</v>
      </c>
      <c r="K2773" t="s">
        <v>411</v>
      </c>
      <c r="L2773" t="s">
        <v>101</v>
      </c>
      <c r="M2773" t="s">
        <v>26</v>
      </c>
      <c r="N2773" t="s">
        <v>181</v>
      </c>
      <c r="O2773" t="s">
        <v>103</v>
      </c>
      <c r="P2773">
        <v>77070</v>
      </c>
      <c r="Q2773" t="s">
        <v>104</v>
      </c>
      <c r="R2773" t="s">
        <v>7986</v>
      </c>
      <c r="S2773" t="s">
        <v>31</v>
      </c>
      <c r="T2773" t="s">
        <v>35</v>
      </c>
      <c r="U2773" t="s">
        <v>7987</v>
      </c>
      <c r="V2773" s="3">
        <v>275.05799999999999</v>
      </c>
      <c r="W2773">
        <v>3</v>
      </c>
      <c r="X2773" s="2">
        <v>0.3</v>
      </c>
      <c r="Y2773" s="13">
        <v>-90.376199999999997</v>
      </c>
      <c r="Z2773" s="2">
        <f>Y2773/V2773</f>
        <v>-0.32857142857142857</v>
      </c>
    </row>
    <row r="2774" spans="1:26" x14ac:dyDescent="0.25">
      <c r="A2774">
        <v>5691</v>
      </c>
      <c r="B2774" t="s">
        <v>8125</v>
      </c>
      <c r="C2774" s="1">
        <v>42348</v>
      </c>
      <c r="D2774">
        <f>YEAR(C2774)</f>
        <v>2015</v>
      </c>
      <c r="E2774">
        <f>MONTH(C2774)</f>
        <v>12</v>
      </c>
      <c r="F2774" t="str">
        <f>TEXT(Table1[[#This Row],[Order Date]],"mmm")</f>
        <v>Dec</v>
      </c>
      <c r="G2774" t="str">
        <f>TEXT(Table1[[#This Row],[Order Date]],"ddd")</f>
        <v>Thu</v>
      </c>
      <c r="H2774" s="1">
        <v>42354</v>
      </c>
      <c r="I2774" t="s">
        <v>49</v>
      </c>
      <c r="J2774" t="s">
        <v>2962</v>
      </c>
      <c r="K2774" t="s">
        <v>2963</v>
      </c>
      <c r="L2774" t="s">
        <v>40</v>
      </c>
      <c r="M2774" t="s">
        <v>26</v>
      </c>
      <c r="N2774" t="s">
        <v>4381</v>
      </c>
      <c r="O2774" t="s">
        <v>2689</v>
      </c>
      <c r="P2774">
        <v>21215</v>
      </c>
      <c r="Q2774" t="s">
        <v>145</v>
      </c>
      <c r="R2774" t="s">
        <v>5074</v>
      </c>
      <c r="S2774" t="s">
        <v>45</v>
      </c>
      <c r="T2774" t="s">
        <v>67</v>
      </c>
      <c r="U2774" t="s">
        <v>5075</v>
      </c>
      <c r="V2774" s="3">
        <v>27.36</v>
      </c>
      <c r="W2774">
        <v>9</v>
      </c>
      <c r="X2774" s="2">
        <v>0</v>
      </c>
      <c r="Y2774" s="13">
        <v>9.3024000000000004</v>
      </c>
      <c r="Z2774" s="2">
        <f>Y2774/V2774</f>
        <v>0.34</v>
      </c>
    </row>
    <row r="2775" spans="1:26" x14ac:dyDescent="0.25">
      <c r="A2775">
        <v>5696</v>
      </c>
      <c r="B2775" t="s">
        <v>8126</v>
      </c>
      <c r="C2775" s="1">
        <v>42495</v>
      </c>
      <c r="D2775">
        <f>YEAR(C2775)</f>
        <v>2016</v>
      </c>
      <c r="E2775">
        <f>MONTH(C2775)</f>
        <v>5</v>
      </c>
      <c r="F2775" t="str">
        <f>TEXT(Table1[[#This Row],[Order Date]],"mmm")</f>
        <v>May</v>
      </c>
      <c r="G2775" t="str">
        <f>TEXT(Table1[[#This Row],[Order Date]],"ddd")</f>
        <v>Thu</v>
      </c>
      <c r="H2775" s="1">
        <v>42497</v>
      </c>
      <c r="I2775" t="s">
        <v>22</v>
      </c>
      <c r="J2775" t="s">
        <v>7031</v>
      </c>
      <c r="K2775" t="s">
        <v>7032</v>
      </c>
      <c r="L2775" t="s">
        <v>25</v>
      </c>
      <c r="M2775" t="s">
        <v>26</v>
      </c>
      <c r="N2775" t="s">
        <v>126</v>
      </c>
      <c r="O2775" t="s">
        <v>42</v>
      </c>
      <c r="P2775">
        <v>94109</v>
      </c>
      <c r="Q2775" t="s">
        <v>43</v>
      </c>
      <c r="R2775" t="s">
        <v>3713</v>
      </c>
      <c r="S2775" t="s">
        <v>31</v>
      </c>
      <c r="T2775" t="s">
        <v>55</v>
      </c>
      <c r="U2775" t="s">
        <v>3714</v>
      </c>
      <c r="V2775" s="3">
        <v>71.087999999999994</v>
      </c>
      <c r="W2775">
        <v>2</v>
      </c>
      <c r="X2775" s="2">
        <v>0.2</v>
      </c>
      <c r="Y2775" s="13">
        <v>-1.7771999999999999</v>
      </c>
      <c r="Z2775" s="2">
        <f>Y2775/V2775</f>
        <v>-2.5000000000000001E-2</v>
      </c>
    </row>
    <row r="2776" spans="1:26" x14ac:dyDescent="0.25">
      <c r="A2776">
        <v>5697</v>
      </c>
      <c r="B2776" t="s">
        <v>8127</v>
      </c>
      <c r="C2776" s="1">
        <v>43022</v>
      </c>
      <c r="D2776">
        <f>YEAR(C2776)</f>
        <v>2017</v>
      </c>
      <c r="E2776">
        <f>MONTH(C2776)</f>
        <v>10</v>
      </c>
      <c r="F2776" t="str">
        <f>TEXT(Table1[[#This Row],[Order Date]],"mmm")</f>
        <v>Oct</v>
      </c>
      <c r="G2776" t="str">
        <f>TEXT(Table1[[#This Row],[Order Date]],"ddd")</f>
        <v>Sat</v>
      </c>
      <c r="H2776" s="1">
        <v>43026</v>
      </c>
      <c r="I2776" t="s">
        <v>49</v>
      </c>
      <c r="J2776" t="s">
        <v>2661</v>
      </c>
      <c r="K2776" t="s">
        <v>2662</v>
      </c>
      <c r="L2776" t="s">
        <v>101</v>
      </c>
      <c r="M2776" t="s">
        <v>26</v>
      </c>
      <c r="N2776" t="s">
        <v>296</v>
      </c>
      <c r="O2776" t="s">
        <v>208</v>
      </c>
      <c r="P2776">
        <v>60623</v>
      </c>
      <c r="Q2776" t="s">
        <v>104</v>
      </c>
      <c r="R2776" t="s">
        <v>1322</v>
      </c>
      <c r="S2776" t="s">
        <v>45</v>
      </c>
      <c r="T2776" t="s">
        <v>74</v>
      </c>
      <c r="U2776" t="s">
        <v>1323</v>
      </c>
      <c r="V2776" s="3">
        <v>27.396000000000001</v>
      </c>
      <c r="W2776">
        <v>9</v>
      </c>
      <c r="X2776" s="2">
        <v>0.8</v>
      </c>
      <c r="Y2776" s="13">
        <v>-42.463799999999999</v>
      </c>
      <c r="Z2776" s="2">
        <f>Y2776/V2776</f>
        <v>-1.5499999999999998</v>
      </c>
    </row>
    <row r="2777" spans="1:26" x14ac:dyDescent="0.25">
      <c r="A2777">
        <v>5699</v>
      </c>
      <c r="B2777" t="s">
        <v>8128</v>
      </c>
      <c r="C2777" s="1">
        <v>42679</v>
      </c>
      <c r="D2777">
        <f>YEAR(C2777)</f>
        <v>2016</v>
      </c>
      <c r="E2777">
        <f>MONTH(C2777)</f>
        <v>11</v>
      </c>
      <c r="F2777" t="str">
        <f>TEXT(Table1[[#This Row],[Order Date]],"mmm")</f>
        <v>Nov</v>
      </c>
      <c r="G2777" t="str">
        <f>TEXT(Table1[[#This Row],[Order Date]],"ddd")</f>
        <v>Sat</v>
      </c>
      <c r="H2777" s="1">
        <v>42679</v>
      </c>
      <c r="I2777" t="s">
        <v>1276</v>
      </c>
      <c r="J2777" t="s">
        <v>3565</v>
      </c>
      <c r="K2777" t="s">
        <v>3566</v>
      </c>
      <c r="L2777" t="s">
        <v>25</v>
      </c>
      <c r="M2777" t="s">
        <v>26</v>
      </c>
      <c r="N2777" t="s">
        <v>1953</v>
      </c>
      <c r="O2777" t="s">
        <v>103</v>
      </c>
      <c r="P2777">
        <v>78041</v>
      </c>
      <c r="Q2777" t="s">
        <v>104</v>
      </c>
      <c r="R2777" t="s">
        <v>2216</v>
      </c>
      <c r="S2777" t="s">
        <v>45</v>
      </c>
      <c r="T2777" t="s">
        <v>46</v>
      </c>
      <c r="U2777" t="s">
        <v>2217</v>
      </c>
      <c r="V2777" s="3">
        <v>11.84</v>
      </c>
      <c r="W2777">
        <v>1</v>
      </c>
      <c r="X2777" s="2">
        <v>0.2</v>
      </c>
      <c r="Y2777" s="13">
        <v>4.4400000000000004</v>
      </c>
      <c r="Z2777" s="2">
        <f>Y2777/V2777</f>
        <v>0.37500000000000006</v>
      </c>
    </row>
    <row r="2778" spans="1:26" x14ac:dyDescent="0.25">
      <c r="A2778">
        <v>5700</v>
      </c>
      <c r="B2778" t="s">
        <v>8129</v>
      </c>
      <c r="C2778" s="1">
        <v>43042</v>
      </c>
      <c r="D2778">
        <f>YEAR(C2778)</f>
        <v>2017</v>
      </c>
      <c r="E2778">
        <f>MONTH(C2778)</f>
        <v>11</v>
      </c>
      <c r="F2778" t="str">
        <f>TEXT(Table1[[#This Row],[Order Date]],"mmm")</f>
        <v>Nov</v>
      </c>
      <c r="G2778" t="str">
        <f>TEXT(Table1[[#This Row],[Order Date]],"ddd")</f>
        <v>Fri</v>
      </c>
      <c r="H2778" s="1">
        <v>43047</v>
      </c>
      <c r="I2778" t="s">
        <v>49</v>
      </c>
      <c r="J2778" t="s">
        <v>380</v>
      </c>
      <c r="K2778" t="s">
        <v>381</v>
      </c>
      <c r="L2778" t="s">
        <v>25</v>
      </c>
      <c r="M2778" t="s">
        <v>26</v>
      </c>
      <c r="N2778" t="s">
        <v>126</v>
      </c>
      <c r="O2778" t="s">
        <v>42</v>
      </c>
      <c r="P2778">
        <v>94109</v>
      </c>
      <c r="Q2778" t="s">
        <v>43</v>
      </c>
      <c r="R2778" t="s">
        <v>7276</v>
      </c>
      <c r="S2778" t="s">
        <v>45</v>
      </c>
      <c r="T2778" t="s">
        <v>89</v>
      </c>
      <c r="U2778" t="s">
        <v>7277</v>
      </c>
      <c r="V2778" s="3">
        <v>35.880000000000003</v>
      </c>
      <c r="W2778">
        <v>6</v>
      </c>
      <c r="X2778" s="2">
        <v>0</v>
      </c>
      <c r="Y2778" s="13">
        <v>17.581199999999999</v>
      </c>
      <c r="Z2778" s="2">
        <f>Y2778/V2778</f>
        <v>0.48999999999999994</v>
      </c>
    </row>
    <row r="2779" spans="1:26" x14ac:dyDescent="0.25">
      <c r="A2779">
        <v>5701</v>
      </c>
      <c r="B2779" t="s">
        <v>8130</v>
      </c>
      <c r="C2779" s="1">
        <v>42698</v>
      </c>
      <c r="D2779">
        <f>YEAR(C2779)</f>
        <v>2016</v>
      </c>
      <c r="E2779">
        <f>MONTH(C2779)</f>
        <v>11</v>
      </c>
      <c r="F2779" t="str">
        <f>TEXT(Table1[[#This Row],[Order Date]],"mmm")</f>
        <v>Nov</v>
      </c>
      <c r="G2779" t="str">
        <f>TEXT(Table1[[#This Row],[Order Date]],"ddd")</f>
        <v>Thu</v>
      </c>
      <c r="H2779" s="1">
        <v>42700</v>
      </c>
      <c r="I2779" t="s">
        <v>185</v>
      </c>
      <c r="J2779" t="s">
        <v>3299</v>
      </c>
      <c r="K2779" t="s">
        <v>3300</v>
      </c>
      <c r="L2779" t="s">
        <v>101</v>
      </c>
      <c r="M2779" t="s">
        <v>26</v>
      </c>
      <c r="N2779" t="s">
        <v>2143</v>
      </c>
      <c r="O2779" t="s">
        <v>491</v>
      </c>
      <c r="P2779">
        <v>44105</v>
      </c>
      <c r="Q2779" t="s">
        <v>145</v>
      </c>
      <c r="R2779" t="s">
        <v>2386</v>
      </c>
      <c r="S2779" t="s">
        <v>45</v>
      </c>
      <c r="T2779" t="s">
        <v>170</v>
      </c>
      <c r="U2779" t="s">
        <v>2387</v>
      </c>
      <c r="V2779" s="3">
        <v>40.752000000000002</v>
      </c>
      <c r="W2779">
        <v>3</v>
      </c>
      <c r="X2779" s="2">
        <v>0.2</v>
      </c>
      <c r="Y2779" s="13">
        <v>15.282</v>
      </c>
      <c r="Z2779" s="2">
        <f>Y2779/V2779</f>
        <v>0.375</v>
      </c>
    </row>
    <row r="2780" spans="1:26" x14ac:dyDescent="0.25">
      <c r="A2780">
        <v>5703</v>
      </c>
      <c r="B2780" t="s">
        <v>8131</v>
      </c>
      <c r="C2780" s="1">
        <v>41987</v>
      </c>
      <c r="D2780">
        <f>YEAR(C2780)</f>
        <v>2014</v>
      </c>
      <c r="E2780">
        <f>MONTH(C2780)</f>
        <v>12</v>
      </c>
      <c r="F2780" t="str">
        <f>TEXT(Table1[[#This Row],[Order Date]],"mmm")</f>
        <v>Dec</v>
      </c>
      <c r="G2780" t="str">
        <f>TEXT(Table1[[#This Row],[Order Date]],"ddd")</f>
        <v>Sun</v>
      </c>
      <c r="H2780" s="1">
        <v>41994</v>
      </c>
      <c r="I2780" t="s">
        <v>49</v>
      </c>
      <c r="J2780" t="s">
        <v>2333</v>
      </c>
      <c r="K2780" t="s">
        <v>2334</v>
      </c>
      <c r="L2780" t="s">
        <v>25</v>
      </c>
      <c r="M2780" t="s">
        <v>26</v>
      </c>
      <c r="N2780" t="s">
        <v>5047</v>
      </c>
      <c r="O2780" t="s">
        <v>491</v>
      </c>
      <c r="P2780">
        <v>43302</v>
      </c>
      <c r="Q2780" t="s">
        <v>145</v>
      </c>
      <c r="R2780" t="s">
        <v>3628</v>
      </c>
      <c r="S2780" t="s">
        <v>45</v>
      </c>
      <c r="T2780" t="s">
        <v>67</v>
      </c>
      <c r="U2780" t="s">
        <v>3629</v>
      </c>
      <c r="V2780" s="3">
        <v>2.6240000000000001</v>
      </c>
      <c r="W2780">
        <v>1</v>
      </c>
      <c r="X2780" s="2">
        <v>0.2</v>
      </c>
      <c r="Y2780" s="13">
        <v>0.29520000000000002</v>
      </c>
      <c r="Z2780" s="2">
        <f>Y2780/V2780</f>
        <v>0.1125</v>
      </c>
    </row>
    <row r="2781" spans="1:26" x14ac:dyDescent="0.25">
      <c r="A2781">
        <v>5706</v>
      </c>
      <c r="B2781" t="s">
        <v>8132</v>
      </c>
      <c r="C2781" s="1">
        <v>41946</v>
      </c>
      <c r="D2781">
        <f>YEAR(C2781)</f>
        <v>2014</v>
      </c>
      <c r="E2781">
        <f>MONTH(C2781)</f>
        <v>11</v>
      </c>
      <c r="F2781" t="str">
        <f>TEXT(Table1[[#This Row],[Order Date]],"mmm")</f>
        <v>Nov</v>
      </c>
      <c r="G2781" t="str">
        <f>TEXT(Table1[[#This Row],[Order Date]],"ddd")</f>
        <v>Mon</v>
      </c>
      <c r="H2781" s="1">
        <v>41951</v>
      </c>
      <c r="I2781" t="s">
        <v>49</v>
      </c>
      <c r="J2781" t="s">
        <v>2141</v>
      </c>
      <c r="K2781" t="s">
        <v>2142</v>
      </c>
      <c r="L2781" t="s">
        <v>25</v>
      </c>
      <c r="M2781" t="s">
        <v>26</v>
      </c>
      <c r="N2781" t="s">
        <v>739</v>
      </c>
      <c r="O2781" t="s">
        <v>740</v>
      </c>
      <c r="P2781">
        <v>6824</v>
      </c>
      <c r="Q2781" t="s">
        <v>145</v>
      </c>
      <c r="R2781" t="s">
        <v>6615</v>
      </c>
      <c r="S2781" t="s">
        <v>45</v>
      </c>
      <c r="T2781" t="s">
        <v>572</v>
      </c>
      <c r="U2781" t="s">
        <v>6616</v>
      </c>
      <c r="V2781" s="3">
        <v>11.64</v>
      </c>
      <c r="W2781">
        <v>3</v>
      </c>
      <c r="X2781" s="2">
        <v>0</v>
      </c>
      <c r="Y2781" s="13">
        <v>3.3755999999999999</v>
      </c>
      <c r="Z2781" s="2">
        <f>Y2781/V2781</f>
        <v>0.28999999999999998</v>
      </c>
    </row>
    <row r="2782" spans="1:26" x14ac:dyDescent="0.25">
      <c r="A2782">
        <v>5707</v>
      </c>
      <c r="B2782" t="s">
        <v>8133</v>
      </c>
      <c r="C2782" s="1">
        <v>43000</v>
      </c>
      <c r="D2782">
        <f>YEAR(C2782)</f>
        <v>2017</v>
      </c>
      <c r="E2782">
        <f>MONTH(C2782)</f>
        <v>9</v>
      </c>
      <c r="F2782" t="str">
        <f>TEXT(Table1[[#This Row],[Order Date]],"mmm")</f>
        <v>Sep</v>
      </c>
      <c r="G2782" t="str">
        <f>TEXT(Table1[[#This Row],[Order Date]],"ddd")</f>
        <v>Fri</v>
      </c>
      <c r="H2782" s="1">
        <v>43003</v>
      </c>
      <c r="I2782" t="s">
        <v>22</v>
      </c>
      <c r="J2782" t="s">
        <v>3790</v>
      </c>
      <c r="K2782" t="s">
        <v>3791</v>
      </c>
      <c r="L2782" t="s">
        <v>40</v>
      </c>
      <c r="M2782" t="s">
        <v>26</v>
      </c>
      <c r="N2782" t="s">
        <v>263</v>
      </c>
      <c r="O2782" t="s">
        <v>264</v>
      </c>
      <c r="P2782">
        <v>10009</v>
      </c>
      <c r="Q2782" t="s">
        <v>145</v>
      </c>
      <c r="R2782" t="s">
        <v>6802</v>
      </c>
      <c r="S2782" t="s">
        <v>45</v>
      </c>
      <c r="T2782" t="s">
        <v>74</v>
      </c>
      <c r="U2782" t="s">
        <v>6803</v>
      </c>
      <c r="V2782" s="3">
        <v>40.176000000000002</v>
      </c>
      <c r="W2782">
        <v>3</v>
      </c>
      <c r="X2782" s="2">
        <v>0.2</v>
      </c>
      <c r="Y2782" s="13">
        <v>14.563800000000001</v>
      </c>
      <c r="Z2782" s="2">
        <f>Y2782/V2782</f>
        <v>0.36249999999999999</v>
      </c>
    </row>
    <row r="2783" spans="1:26" x14ac:dyDescent="0.25">
      <c r="A2783">
        <v>5708</v>
      </c>
      <c r="B2783" t="s">
        <v>8134</v>
      </c>
      <c r="C2783" s="1">
        <v>42132</v>
      </c>
      <c r="D2783">
        <f>YEAR(C2783)</f>
        <v>2015</v>
      </c>
      <c r="E2783">
        <f>MONTH(C2783)</f>
        <v>5</v>
      </c>
      <c r="F2783" t="str">
        <f>TEXT(Table1[[#This Row],[Order Date]],"mmm")</f>
        <v>May</v>
      </c>
      <c r="G2783" t="str">
        <f>TEXT(Table1[[#This Row],[Order Date]],"ddd")</f>
        <v>Fri</v>
      </c>
      <c r="H2783" s="1">
        <v>42139</v>
      </c>
      <c r="I2783" t="s">
        <v>49</v>
      </c>
      <c r="J2783" t="s">
        <v>4173</v>
      </c>
      <c r="K2783" t="s">
        <v>4174</v>
      </c>
      <c r="L2783" t="s">
        <v>25</v>
      </c>
      <c r="M2783" t="s">
        <v>26</v>
      </c>
      <c r="N2783" t="s">
        <v>263</v>
      </c>
      <c r="O2783" t="s">
        <v>264</v>
      </c>
      <c r="P2783">
        <v>10024</v>
      </c>
      <c r="Q2783" t="s">
        <v>145</v>
      </c>
      <c r="R2783" t="s">
        <v>2876</v>
      </c>
      <c r="S2783" t="s">
        <v>31</v>
      </c>
      <c r="T2783" t="s">
        <v>64</v>
      </c>
      <c r="U2783" t="s">
        <v>2877</v>
      </c>
      <c r="V2783" s="3">
        <v>79.44</v>
      </c>
      <c r="W2783">
        <v>3</v>
      </c>
      <c r="X2783" s="2">
        <v>0</v>
      </c>
      <c r="Y2783" s="13">
        <v>30.187200000000001</v>
      </c>
      <c r="Z2783" s="2">
        <f>Y2783/V2783</f>
        <v>0.38</v>
      </c>
    </row>
    <row r="2784" spans="1:26" x14ac:dyDescent="0.25">
      <c r="A2784">
        <v>5713</v>
      </c>
      <c r="B2784" t="s">
        <v>8135</v>
      </c>
      <c r="C2784" s="1">
        <v>42947</v>
      </c>
      <c r="D2784">
        <f>YEAR(C2784)</f>
        <v>2017</v>
      </c>
      <c r="E2784">
        <f>MONTH(C2784)</f>
        <v>7</v>
      </c>
      <c r="F2784" t="str">
        <f>TEXT(Table1[[#This Row],[Order Date]],"mmm")</f>
        <v>Jul</v>
      </c>
      <c r="G2784" t="str">
        <f>TEXT(Table1[[#This Row],[Order Date]],"ddd")</f>
        <v>Mon</v>
      </c>
      <c r="H2784" s="1">
        <v>42947</v>
      </c>
      <c r="I2784" t="s">
        <v>1276</v>
      </c>
      <c r="J2784" t="s">
        <v>1264</v>
      </c>
      <c r="K2784" t="s">
        <v>1265</v>
      </c>
      <c r="L2784" t="s">
        <v>25</v>
      </c>
      <c r="M2784" t="s">
        <v>26</v>
      </c>
      <c r="N2784" t="s">
        <v>296</v>
      </c>
      <c r="O2784" t="s">
        <v>208</v>
      </c>
      <c r="P2784">
        <v>60653</v>
      </c>
      <c r="Q2784" t="s">
        <v>104</v>
      </c>
      <c r="R2784" t="s">
        <v>1985</v>
      </c>
      <c r="S2784" t="s">
        <v>70</v>
      </c>
      <c r="T2784" t="s">
        <v>71</v>
      </c>
      <c r="U2784" t="s">
        <v>1986</v>
      </c>
      <c r="V2784" s="3">
        <v>36.792000000000002</v>
      </c>
      <c r="W2784">
        <v>1</v>
      </c>
      <c r="X2784" s="2">
        <v>0.2</v>
      </c>
      <c r="Y2784" s="13">
        <v>4.1391</v>
      </c>
      <c r="Z2784" s="2">
        <f>Y2784/V2784</f>
        <v>0.11249999999999999</v>
      </c>
    </row>
    <row r="2785" spans="1:26" x14ac:dyDescent="0.25">
      <c r="A2785">
        <v>5714</v>
      </c>
      <c r="B2785" t="s">
        <v>8136</v>
      </c>
      <c r="C2785" s="1">
        <v>41699</v>
      </c>
      <c r="D2785">
        <f>YEAR(C2785)</f>
        <v>2014</v>
      </c>
      <c r="E2785">
        <f>MONTH(C2785)</f>
        <v>3</v>
      </c>
      <c r="F2785" t="str">
        <f>TEXT(Table1[[#This Row],[Order Date]],"mmm")</f>
        <v>Mar</v>
      </c>
      <c r="G2785" t="str">
        <f>TEXT(Table1[[#This Row],[Order Date]],"ddd")</f>
        <v>Sat</v>
      </c>
      <c r="H2785" s="1">
        <v>41703</v>
      </c>
      <c r="I2785" t="s">
        <v>49</v>
      </c>
      <c r="J2785" t="s">
        <v>2980</v>
      </c>
      <c r="K2785" t="s">
        <v>2981</v>
      </c>
      <c r="L2785" t="s">
        <v>101</v>
      </c>
      <c r="M2785" t="s">
        <v>26</v>
      </c>
      <c r="N2785" t="s">
        <v>263</v>
      </c>
      <c r="O2785" t="s">
        <v>264</v>
      </c>
      <c r="P2785">
        <v>10035</v>
      </c>
      <c r="Q2785" t="s">
        <v>145</v>
      </c>
      <c r="R2785" t="s">
        <v>3307</v>
      </c>
      <c r="S2785" t="s">
        <v>70</v>
      </c>
      <c r="T2785" t="s">
        <v>71</v>
      </c>
      <c r="U2785" t="s">
        <v>3308</v>
      </c>
      <c r="V2785" s="3">
        <v>5.94</v>
      </c>
      <c r="W2785">
        <v>3</v>
      </c>
      <c r="X2785" s="2">
        <v>0</v>
      </c>
      <c r="Y2785" s="13">
        <v>1.6037999999999999</v>
      </c>
      <c r="Z2785" s="2">
        <f>Y2785/V2785</f>
        <v>0.26999999999999996</v>
      </c>
    </row>
    <row r="2786" spans="1:26" x14ac:dyDescent="0.25">
      <c r="A2786">
        <v>5715</v>
      </c>
      <c r="B2786" t="s">
        <v>8137</v>
      </c>
      <c r="C2786" s="1">
        <v>43003</v>
      </c>
      <c r="D2786">
        <f>YEAR(C2786)</f>
        <v>2017</v>
      </c>
      <c r="E2786">
        <f>MONTH(C2786)</f>
        <v>9</v>
      </c>
      <c r="F2786" t="str">
        <f>TEXT(Table1[[#This Row],[Order Date]],"mmm")</f>
        <v>Sep</v>
      </c>
      <c r="G2786" t="str">
        <f>TEXT(Table1[[#This Row],[Order Date]],"ddd")</f>
        <v>Mon</v>
      </c>
      <c r="H2786" s="1">
        <v>43007</v>
      </c>
      <c r="I2786" t="s">
        <v>49</v>
      </c>
      <c r="J2786" t="s">
        <v>1295</v>
      </c>
      <c r="K2786" t="s">
        <v>1296</v>
      </c>
      <c r="L2786" t="s">
        <v>25</v>
      </c>
      <c r="M2786" t="s">
        <v>26</v>
      </c>
      <c r="N2786" t="s">
        <v>1448</v>
      </c>
      <c r="O2786" t="s">
        <v>312</v>
      </c>
      <c r="P2786">
        <v>23223</v>
      </c>
      <c r="Q2786" t="s">
        <v>29</v>
      </c>
      <c r="R2786" t="s">
        <v>3209</v>
      </c>
      <c r="S2786" t="s">
        <v>45</v>
      </c>
      <c r="T2786" t="s">
        <v>58</v>
      </c>
      <c r="U2786" t="s">
        <v>3210</v>
      </c>
      <c r="V2786" s="3">
        <v>177.55</v>
      </c>
      <c r="W2786">
        <v>5</v>
      </c>
      <c r="X2786" s="2">
        <v>0</v>
      </c>
      <c r="Y2786" s="13">
        <v>47.938499999999998</v>
      </c>
      <c r="Z2786" s="2">
        <f>Y2786/V2786</f>
        <v>0.26999999999999996</v>
      </c>
    </row>
    <row r="2787" spans="1:26" x14ac:dyDescent="0.25">
      <c r="A2787">
        <v>5716</v>
      </c>
      <c r="B2787" t="s">
        <v>8138</v>
      </c>
      <c r="C2787" s="1">
        <v>42286</v>
      </c>
      <c r="D2787">
        <f>YEAR(C2787)</f>
        <v>2015</v>
      </c>
      <c r="E2787">
        <f>MONTH(C2787)</f>
        <v>10</v>
      </c>
      <c r="F2787" t="str">
        <f>TEXT(Table1[[#This Row],[Order Date]],"mmm")</f>
        <v>Oct</v>
      </c>
      <c r="G2787" t="str">
        <f>TEXT(Table1[[#This Row],[Order Date]],"ddd")</f>
        <v>Fri</v>
      </c>
      <c r="H2787" s="1">
        <v>42289</v>
      </c>
      <c r="I2787" t="s">
        <v>22</v>
      </c>
      <c r="J2787" t="s">
        <v>2561</v>
      </c>
      <c r="K2787" t="s">
        <v>2562</v>
      </c>
      <c r="L2787" t="s">
        <v>40</v>
      </c>
      <c r="M2787" t="s">
        <v>26</v>
      </c>
      <c r="N2787" t="s">
        <v>8089</v>
      </c>
      <c r="O2787" t="s">
        <v>235</v>
      </c>
      <c r="P2787">
        <v>48104</v>
      </c>
      <c r="Q2787" t="s">
        <v>104</v>
      </c>
      <c r="R2787" t="s">
        <v>2658</v>
      </c>
      <c r="S2787" t="s">
        <v>70</v>
      </c>
      <c r="T2787" t="s">
        <v>158</v>
      </c>
      <c r="U2787" t="s">
        <v>2659</v>
      </c>
      <c r="V2787" s="3">
        <v>619.95000000000005</v>
      </c>
      <c r="W2787">
        <v>5</v>
      </c>
      <c r="X2787" s="2">
        <v>0</v>
      </c>
      <c r="Y2787" s="13">
        <v>111.59099999999999</v>
      </c>
      <c r="Z2787" s="2">
        <f>Y2787/V2787</f>
        <v>0.17999999999999997</v>
      </c>
    </row>
    <row r="2788" spans="1:26" x14ac:dyDescent="0.25">
      <c r="A2788">
        <v>5720</v>
      </c>
      <c r="B2788" t="s">
        <v>8139</v>
      </c>
      <c r="C2788" s="1">
        <v>42823</v>
      </c>
      <c r="D2788">
        <f>YEAR(C2788)</f>
        <v>2017</v>
      </c>
      <c r="E2788">
        <f>MONTH(C2788)</f>
        <v>3</v>
      </c>
      <c r="F2788" t="str">
        <f>TEXT(Table1[[#This Row],[Order Date]],"mmm")</f>
        <v>Mar</v>
      </c>
      <c r="G2788" t="str">
        <f>TEXT(Table1[[#This Row],[Order Date]],"ddd")</f>
        <v>Wed</v>
      </c>
      <c r="H2788" s="1">
        <v>42827</v>
      </c>
      <c r="I2788" t="s">
        <v>22</v>
      </c>
      <c r="J2788" t="s">
        <v>7182</v>
      </c>
      <c r="K2788" t="s">
        <v>7183</v>
      </c>
      <c r="L2788" t="s">
        <v>25</v>
      </c>
      <c r="M2788" t="s">
        <v>26</v>
      </c>
      <c r="N2788" t="s">
        <v>4165</v>
      </c>
      <c r="O2788" t="s">
        <v>251</v>
      </c>
      <c r="P2788">
        <v>47905</v>
      </c>
      <c r="Q2788" t="s">
        <v>104</v>
      </c>
      <c r="R2788" t="s">
        <v>6640</v>
      </c>
      <c r="S2788" t="s">
        <v>45</v>
      </c>
      <c r="T2788" t="s">
        <v>58</v>
      </c>
      <c r="U2788" t="s">
        <v>6641</v>
      </c>
      <c r="V2788" s="3">
        <v>81.400000000000006</v>
      </c>
      <c r="W2788">
        <v>5</v>
      </c>
      <c r="X2788" s="2">
        <v>0</v>
      </c>
      <c r="Y2788" s="13">
        <v>21.164000000000001</v>
      </c>
      <c r="Z2788" s="2">
        <f>Y2788/V2788</f>
        <v>0.26</v>
      </c>
    </row>
    <row r="2789" spans="1:26" x14ac:dyDescent="0.25">
      <c r="A2789">
        <v>5721</v>
      </c>
      <c r="B2789" t="s">
        <v>8140</v>
      </c>
      <c r="C2789" s="1">
        <v>42322</v>
      </c>
      <c r="D2789">
        <f>YEAR(C2789)</f>
        <v>2015</v>
      </c>
      <c r="E2789">
        <f>MONTH(C2789)</f>
        <v>11</v>
      </c>
      <c r="F2789" t="str">
        <f>TEXT(Table1[[#This Row],[Order Date]],"mmm")</f>
        <v>Nov</v>
      </c>
      <c r="G2789" t="str">
        <f>TEXT(Table1[[#This Row],[Order Date]],"ddd")</f>
        <v>Sat</v>
      </c>
      <c r="H2789" s="1">
        <v>42325</v>
      </c>
      <c r="I2789" t="s">
        <v>185</v>
      </c>
      <c r="J2789" t="s">
        <v>132</v>
      </c>
      <c r="K2789" t="s">
        <v>133</v>
      </c>
      <c r="L2789" t="s">
        <v>40</v>
      </c>
      <c r="M2789" t="s">
        <v>26</v>
      </c>
      <c r="N2789" t="s">
        <v>311</v>
      </c>
      <c r="O2789" t="s">
        <v>413</v>
      </c>
      <c r="P2789">
        <v>97477</v>
      </c>
      <c r="Q2789" t="s">
        <v>43</v>
      </c>
      <c r="R2789" t="s">
        <v>265</v>
      </c>
      <c r="S2789" t="s">
        <v>45</v>
      </c>
      <c r="T2789" t="s">
        <v>266</v>
      </c>
      <c r="U2789" t="s">
        <v>267</v>
      </c>
      <c r="V2789" s="3">
        <v>8.7200000000000006</v>
      </c>
      <c r="W2789">
        <v>5</v>
      </c>
      <c r="X2789" s="2">
        <v>0.2</v>
      </c>
      <c r="Y2789" s="13">
        <v>2.2890000000000001</v>
      </c>
      <c r="Z2789" s="2">
        <f>Y2789/V2789</f>
        <v>0.26250000000000001</v>
      </c>
    </row>
    <row r="2790" spans="1:26" x14ac:dyDescent="0.25">
      <c r="A2790">
        <v>5724</v>
      </c>
      <c r="B2790" t="s">
        <v>8141</v>
      </c>
      <c r="C2790" s="1">
        <v>42639</v>
      </c>
      <c r="D2790">
        <f>YEAR(C2790)</f>
        <v>2016</v>
      </c>
      <c r="E2790">
        <f>MONTH(C2790)</f>
        <v>9</v>
      </c>
      <c r="F2790" t="str">
        <f>TEXT(Table1[[#This Row],[Order Date]],"mmm")</f>
        <v>Sep</v>
      </c>
      <c r="G2790" t="str">
        <f>TEXT(Table1[[#This Row],[Order Date]],"ddd")</f>
        <v>Mon</v>
      </c>
      <c r="H2790" s="1">
        <v>42643</v>
      </c>
      <c r="I2790" t="s">
        <v>49</v>
      </c>
      <c r="J2790" t="s">
        <v>549</v>
      </c>
      <c r="K2790" t="s">
        <v>550</v>
      </c>
      <c r="L2790" t="s">
        <v>40</v>
      </c>
      <c r="M2790" t="s">
        <v>26</v>
      </c>
      <c r="N2790" t="s">
        <v>126</v>
      </c>
      <c r="O2790" t="s">
        <v>42</v>
      </c>
      <c r="P2790">
        <v>94109</v>
      </c>
      <c r="Q2790" t="s">
        <v>43</v>
      </c>
      <c r="R2790" t="s">
        <v>3178</v>
      </c>
      <c r="S2790" t="s">
        <v>45</v>
      </c>
      <c r="T2790" t="s">
        <v>89</v>
      </c>
      <c r="U2790" t="s">
        <v>3179</v>
      </c>
      <c r="V2790" s="3">
        <v>12.96</v>
      </c>
      <c r="W2790">
        <v>2</v>
      </c>
      <c r="X2790" s="2">
        <v>0</v>
      </c>
      <c r="Y2790" s="13">
        <v>6.2207999999999997</v>
      </c>
      <c r="Z2790" s="2">
        <f>Y2790/V2790</f>
        <v>0.47999999999999993</v>
      </c>
    </row>
    <row r="2791" spans="1:26" x14ac:dyDescent="0.25">
      <c r="A2791">
        <v>5725</v>
      </c>
      <c r="B2791" t="s">
        <v>8142</v>
      </c>
      <c r="C2791" s="1">
        <v>41904</v>
      </c>
      <c r="D2791">
        <f>YEAR(C2791)</f>
        <v>2014</v>
      </c>
      <c r="E2791">
        <f>MONTH(C2791)</f>
        <v>9</v>
      </c>
      <c r="F2791" t="str">
        <f>TEXT(Table1[[#This Row],[Order Date]],"mmm")</f>
        <v>Sep</v>
      </c>
      <c r="G2791" t="str">
        <f>TEXT(Table1[[#This Row],[Order Date]],"ddd")</f>
        <v>Mon</v>
      </c>
      <c r="H2791" s="1">
        <v>41909</v>
      </c>
      <c r="I2791" t="s">
        <v>49</v>
      </c>
      <c r="J2791" t="s">
        <v>4087</v>
      </c>
      <c r="K2791" t="s">
        <v>4088</v>
      </c>
      <c r="L2791" t="s">
        <v>40</v>
      </c>
      <c r="M2791" t="s">
        <v>26</v>
      </c>
      <c r="N2791" t="s">
        <v>296</v>
      </c>
      <c r="O2791" t="s">
        <v>208</v>
      </c>
      <c r="P2791">
        <v>60653</v>
      </c>
      <c r="Q2791" t="s">
        <v>104</v>
      </c>
      <c r="R2791" t="s">
        <v>3600</v>
      </c>
      <c r="S2791" t="s">
        <v>45</v>
      </c>
      <c r="T2791" t="s">
        <v>58</v>
      </c>
      <c r="U2791" t="s">
        <v>3601</v>
      </c>
      <c r="V2791" s="3">
        <v>331.536</v>
      </c>
      <c r="W2791">
        <v>3</v>
      </c>
      <c r="X2791" s="2">
        <v>0.2</v>
      </c>
      <c r="Y2791" s="13">
        <v>-82.884</v>
      </c>
      <c r="Z2791" s="2">
        <f>Y2791/V2791</f>
        <v>-0.25</v>
      </c>
    </row>
    <row r="2792" spans="1:26" x14ac:dyDescent="0.25">
      <c r="A2792">
        <v>5726</v>
      </c>
      <c r="B2792" t="s">
        <v>8143</v>
      </c>
      <c r="C2792" s="1">
        <v>42272</v>
      </c>
      <c r="D2792">
        <f>YEAR(C2792)</f>
        <v>2015</v>
      </c>
      <c r="E2792">
        <f>MONTH(C2792)</f>
        <v>9</v>
      </c>
      <c r="F2792" t="str">
        <f>TEXT(Table1[[#This Row],[Order Date]],"mmm")</f>
        <v>Sep</v>
      </c>
      <c r="G2792" t="str">
        <f>TEXT(Table1[[#This Row],[Order Date]],"ddd")</f>
        <v>Fri</v>
      </c>
      <c r="H2792" s="1">
        <v>42274</v>
      </c>
      <c r="I2792" t="s">
        <v>185</v>
      </c>
      <c r="J2792" t="s">
        <v>952</v>
      </c>
      <c r="K2792" t="s">
        <v>953</v>
      </c>
      <c r="L2792" t="s">
        <v>40</v>
      </c>
      <c r="M2792" t="s">
        <v>26</v>
      </c>
      <c r="N2792" t="s">
        <v>263</v>
      </c>
      <c r="O2792" t="s">
        <v>264</v>
      </c>
      <c r="P2792">
        <v>10011</v>
      </c>
      <c r="Q2792" t="s">
        <v>145</v>
      </c>
      <c r="R2792" t="s">
        <v>5335</v>
      </c>
      <c r="S2792" t="s">
        <v>70</v>
      </c>
      <c r="T2792" t="s">
        <v>158</v>
      </c>
      <c r="U2792" t="s">
        <v>5336</v>
      </c>
      <c r="V2792" s="3">
        <v>899.91</v>
      </c>
      <c r="W2792">
        <v>9</v>
      </c>
      <c r="X2792" s="2">
        <v>0</v>
      </c>
      <c r="Y2792" s="13">
        <v>395.96039999999999</v>
      </c>
      <c r="Z2792" s="2">
        <f>Y2792/V2792</f>
        <v>0.44</v>
      </c>
    </row>
    <row r="2793" spans="1:26" x14ac:dyDescent="0.25">
      <c r="A2793">
        <v>5727</v>
      </c>
      <c r="B2793" t="s">
        <v>8144</v>
      </c>
      <c r="C2793" s="1">
        <v>42128</v>
      </c>
      <c r="D2793">
        <f>YEAR(C2793)</f>
        <v>2015</v>
      </c>
      <c r="E2793">
        <f>MONTH(C2793)</f>
        <v>5</v>
      </c>
      <c r="F2793" t="str">
        <f>TEXT(Table1[[#This Row],[Order Date]],"mmm")</f>
        <v>May</v>
      </c>
      <c r="G2793" t="str">
        <f>TEXT(Table1[[#This Row],[Order Date]],"ddd")</f>
        <v>Mon</v>
      </c>
      <c r="H2793" s="1">
        <v>42132</v>
      </c>
      <c r="I2793" t="s">
        <v>49</v>
      </c>
      <c r="J2793" t="s">
        <v>6446</v>
      </c>
      <c r="K2793" t="s">
        <v>6447</v>
      </c>
      <c r="L2793" t="s">
        <v>40</v>
      </c>
      <c r="M2793" t="s">
        <v>26</v>
      </c>
      <c r="N2793" t="s">
        <v>181</v>
      </c>
      <c r="O2793" t="s">
        <v>103</v>
      </c>
      <c r="P2793">
        <v>77095</v>
      </c>
      <c r="Q2793" t="s">
        <v>104</v>
      </c>
      <c r="R2793" t="s">
        <v>3749</v>
      </c>
      <c r="S2793" t="s">
        <v>70</v>
      </c>
      <c r="T2793" t="s">
        <v>71</v>
      </c>
      <c r="U2793" t="s">
        <v>3750</v>
      </c>
      <c r="V2793" s="3">
        <v>946.34400000000005</v>
      </c>
      <c r="W2793">
        <v>7</v>
      </c>
      <c r="X2793" s="2">
        <v>0.2</v>
      </c>
      <c r="Y2793" s="13">
        <v>118.29300000000001</v>
      </c>
      <c r="Z2793" s="2">
        <f>Y2793/V2793</f>
        <v>0.125</v>
      </c>
    </row>
    <row r="2794" spans="1:26" x14ac:dyDescent="0.25">
      <c r="A2794">
        <v>5728</v>
      </c>
      <c r="B2794" t="s">
        <v>8145</v>
      </c>
      <c r="C2794" s="1">
        <v>43077</v>
      </c>
      <c r="D2794">
        <f>YEAR(C2794)</f>
        <v>2017</v>
      </c>
      <c r="E2794">
        <f>MONTH(C2794)</f>
        <v>12</v>
      </c>
      <c r="F2794" t="str">
        <f>TEXT(Table1[[#This Row],[Order Date]],"mmm")</f>
        <v>Dec</v>
      </c>
      <c r="G2794" t="str">
        <f>TEXT(Table1[[#This Row],[Order Date]],"ddd")</f>
        <v>Fri</v>
      </c>
      <c r="H2794" s="1">
        <v>43082</v>
      </c>
      <c r="I2794" t="s">
        <v>49</v>
      </c>
      <c r="J2794" t="s">
        <v>1600</v>
      </c>
      <c r="K2794" t="s">
        <v>1601</v>
      </c>
      <c r="L2794" t="s">
        <v>25</v>
      </c>
      <c r="M2794" t="s">
        <v>26</v>
      </c>
      <c r="N2794" t="s">
        <v>112</v>
      </c>
      <c r="O2794" t="s">
        <v>113</v>
      </c>
      <c r="P2794">
        <v>53711</v>
      </c>
      <c r="Q2794" t="s">
        <v>104</v>
      </c>
      <c r="R2794" t="s">
        <v>4230</v>
      </c>
      <c r="S2794" t="s">
        <v>70</v>
      </c>
      <c r="T2794" t="s">
        <v>158</v>
      </c>
      <c r="U2794" t="s">
        <v>4231</v>
      </c>
      <c r="V2794" s="3">
        <v>178.11</v>
      </c>
      <c r="W2794">
        <v>3</v>
      </c>
      <c r="X2794" s="2">
        <v>0</v>
      </c>
      <c r="Y2794" s="13">
        <v>32.059800000000003</v>
      </c>
      <c r="Z2794" s="2">
        <f>Y2794/V2794</f>
        <v>0.18</v>
      </c>
    </row>
    <row r="2795" spans="1:26" x14ac:dyDescent="0.25">
      <c r="A2795">
        <v>5733</v>
      </c>
      <c r="B2795" t="s">
        <v>8146</v>
      </c>
      <c r="C2795" s="1">
        <v>42915</v>
      </c>
      <c r="D2795">
        <f>YEAR(C2795)</f>
        <v>2017</v>
      </c>
      <c r="E2795">
        <f>MONTH(C2795)</f>
        <v>6</v>
      </c>
      <c r="F2795" t="str">
        <f>TEXT(Table1[[#This Row],[Order Date]],"mmm")</f>
        <v>Jun</v>
      </c>
      <c r="G2795" t="str">
        <f>TEXT(Table1[[#This Row],[Order Date]],"ddd")</f>
        <v>Thu</v>
      </c>
      <c r="H2795" s="1">
        <v>42918</v>
      </c>
      <c r="I2795" t="s">
        <v>185</v>
      </c>
      <c r="J2795" t="s">
        <v>952</v>
      </c>
      <c r="K2795" t="s">
        <v>953</v>
      </c>
      <c r="L2795" t="s">
        <v>40</v>
      </c>
      <c r="M2795" t="s">
        <v>26</v>
      </c>
      <c r="N2795" t="s">
        <v>8147</v>
      </c>
      <c r="O2795" t="s">
        <v>740</v>
      </c>
      <c r="P2795">
        <v>6460</v>
      </c>
      <c r="Q2795" t="s">
        <v>145</v>
      </c>
      <c r="R2795" t="s">
        <v>6387</v>
      </c>
      <c r="S2795" t="s">
        <v>31</v>
      </c>
      <c r="T2795" t="s">
        <v>32</v>
      </c>
      <c r="U2795" t="s">
        <v>6388</v>
      </c>
      <c r="V2795" s="3">
        <v>638.82000000000005</v>
      </c>
      <c r="W2795">
        <v>9</v>
      </c>
      <c r="X2795" s="2">
        <v>0</v>
      </c>
      <c r="Y2795" s="13">
        <v>185.2578</v>
      </c>
      <c r="Z2795" s="2">
        <f>Y2795/V2795</f>
        <v>0.28999999999999998</v>
      </c>
    </row>
    <row r="2796" spans="1:26" x14ac:dyDescent="0.25">
      <c r="A2796">
        <v>5736</v>
      </c>
      <c r="B2796" t="s">
        <v>8148</v>
      </c>
      <c r="C2796" s="1">
        <v>41819</v>
      </c>
      <c r="D2796">
        <f>YEAR(C2796)</f>
        <v>2014</v>
      </c>
      <c r="E2796">
        <f>MONTH(C2796)</f>
        <v>6</v>
      </c>
      <c r="F2796" t="str">
        <f>TEXT(Table1[[#This Row],[Order Date]],"mmm")</f>
        <v>Jun</v>
      </c>
      <c r="G2796" t="str">
        <f>TEXT(Table1[[#This Row],[Order Date]],"ddd")</f>
        <v>Sun</v>
      </c>
      <c r="H2796" s="1">
        <v>41823</v>
      </c>
      <c r="I2796" t="s">
        <v>49</v>
      </c>
      <c r="J2796" t="s">
        <v>5145</v>
      </c>
      <c r="K2796" t="s">
        <v>5146</v>
      </c>
      <c r="L2796" t="s">
        <v>25</v>
      </c>
      <c r="M2796" t="s">
        <v>26</v>
      </c>
      <c r="N2796" t="s">
        <v>263</v>
      </c>
      <c r="O2796" t="s">
        <v>264</v>
      </c>
      <c r="P2796">
        <v>10024</v>
      </c>
      <c r="Q2796" t="s">
        <v>145</v>
      </c>
      <c r="R2796" t="s">
        <v>5970</v>
      </c>
      <c r="S2796" t="s">
        <v>45</v>
      </c>
      <c r="T2796" t="s">
        <v>74</v>
      </c>
      <c r="U2796" t="s">
        <v>5971</v>
      </c>
      <c r="V2796" s="3">
        <v>13.92</v>
      </c>
      <c r="W2796">
        <v>3</v>
      </c>
      <c r="X2796" s="2">
        <v>0.2</v>
      </c>
      <c r="Y2796" s="13">
        <v>4.8719999999999999</v>
      </c>
      <c r="Z2796" s="2">
        <f>Y2796/V2796</f>
        <v>0.35</v>
      </c>
    </row>
    <row r="2797" spans="1:26" x14ac:dyDescent="0.25">
      <c r="A2797">
        <v>5737</v>
      </c>
      <c r="B2797" t="s">
        <v>8149</v>
      </c>
      <c r="C2797" s="1">
        <v>41659</v>
      </c>
      <c r="D2797">
        <f>YEAR(C2797)</f>
        <v>2014</v>
      </c>
      <c r="E2797">
        <f>MONTH(C2797)</f>
        <v>1</v>
      </c>
      <c r="F2797" t="str">
        <f>TEXT(Table1[[#This Row],[Order Date]],"mmm")</f>
        <v>Jan</v>
      </c>
      <c r="G2797" t="str">
        <f>TEXT(Table1[[#This Row],[Order Date]],"ddd")</f>
        <v>Mon</v>
      </c>
      <c r="H2797" s="1">
        <v>41664</v>
      </c>
      <c r="I2797" t="s">
        <v>49</v>
      </c>
      <c r="J2797" t="s">
        <v>5114</v>
      </c>
      <c r="K2797" t="s">
        <v>5115</v>
      </c>
      <c r="L2797" t="s">
        <v>25</v>
      </c>
      <c r="M2797" t="s">
        <v>26</v>
      </c>
      <c r="N2797" t="s">
        <v>41</v>
      </c>
      <c r="O2797" t="s">
        <v>42</v>
      </c>
      <c r="P2797">
        <v>90049</v>
      </c>
      <c r="Q2797" t="s">
        <v>43</v>
      </c>
      <c r="R2797" t="s">
        <v>1422</v>
      </c>
      <c r="S2797" t="s">
        <v>45</v>
      </c>
      <c r="T2797" t="s">
        <v>89</v>
      </c>
      <c r="U2797" t="s">
        <v>1423</v>
      </c>
      <c r="V2797" s="3">
        <v>19.36</v>
      </c>
      <c r="W2797">
        <v>2</v>
      </c>
      <c r="X2797" s="2">
        <v>0</v>
      </c>
      <c r="Y2797" s="13">
        <v>9.2927999999999997</v>
      </c>
      <c r="Z2797" s="2">
        <f>Y2797/V2797</f>
        <v>0.48</v>
      </c>
    </row>
    <row r="2798" spans="1:26" x14ac:dyDescent="0.25">
      <c r="A2798">
        <v>5739</v>
      </c>
      <c r="B2798" t="s">
        <v>8150</v>
      </c>
      <c r="C2798" s="1">
        <v>42735</v>
      </c>
      <c r="D2798">
        <f>YEAR(C2798)</f>
        <v>2016</v>
      </c>
      <c r="E2798">
        <f>MONTH(C2798)</f>
        <v>12</v>
      </c>
      <c r="F2798" t="str">
        <f>TEXT(Table1[[#This Row],[Order Date]],"mmm")</f>
        <v>Dec</v>
      </c>
      <c r="G2798" t="str">
        <f>TEXT(Table1[[#This Row],[Order Date]],"ddd")</f>
        <v>Sat</v>
      </c>
      <c r="H2798" s="1">
        <v>42741</v>
      </c>
      <c r="I2798" t="s">
        <v>49</v>
      </c>
      <c r="J2798" t="s">
        <v>5954</v>
      </c>
      <c r="K2798" t="s">
        <v>5955</v>
      </c>
      <c r="L2798" t="s">
        <v>25</v>
      </c>
      <c r="M2798" t="s">
        <v>26</v>
      </c>
      <c r="N2798" t="s">
        <v>126</v>
      </c>
      <c r="O2798" t="s">
        <v>42</v>
      </c>
      <c r="P2798">
        <v>94109</v>
      </c>
      <c r="Q2798" t="s">
        <v>43</v>
      </c>
      <c r="R2798" t="s">
        <v>5629</v>
      </c>
      <c r="S2798" t="s">
        <v>45</v>
      </c>
      <c r="T2798" t="s">
        <v>74</v>
      </c>
      <c r="U2798" t="s">
        <v>5630</v>
      </c>
      <c r="V2798" s="3">
        <v>38.375999999999998</v>
      </c>
      <c r="W2798">
        <v>3</v>
      </c>
      <c r="X2798" s="2">
        <v>0.2</v>
      </c>
      <c r="Y2798" s="13">
        <v>13.4316</v>
      </c>
      <c r="Z2798" s="2">
        <f>Y2798/V2798</f>
        <v>0.35000000000000003</v>
      </c>
    </row>
    <row r="2799" spans="1:26" x14ac:dyDescent="0.25">
      <c r="A2799">
        <v>5740</v>
      </c>
      <c r="B2799" t="s">
        <v>8151</v>
      </c>
      <c r="C2799" s="1">
        <v>42822</v>
      </c>
      <c r="D2799">
        <f>YEAR(C2799)</f>
        <v>2017</v>
      </c>
      <c r="E2799">
        <f>MONTH(C2799)</f>
        <v>3</v>
      </c>
      <c r="F2799" t="str">
        <f>TEXT(Table1[[#This Row],[Order Date]],"mmm")</f>
        <v>Mar</v>
      </c>
      <c r="G2799" t="str">
        <f>TEXT(Table1[[#This Row],[Order Date]],"ddd")</f>
        <v>Tue</v>
      </c>
      <c r="H2799" s="1">
        <v>42825</v>
      </c>
      <c r="I2799" t="s">
        <v>185</v>
      </c>
      <c r="J2799" t="s">
        <v>6414</v>
      </c>
      <c r="K2799" t="s">
        <v>6415</v>
      </c>
      <c r="L2799" t="s">
        <v>40</v>
      </c>
      <c r="M2799" t="s">
        <v>26</v>
      </c>
      <c r="N2799" t="s">
        <v>739</v>
      </c>
      <c r="O2799" t="s">
        <v>42</v>
      </c>
      <c r="P2799">
        <v>94533</v>
      </c>
      <c r="Q2799" t="s">
        <v>43</v>
      </c>
      <c r="R2799" t="s">
        <v>7102</v>
      </c>
      <c r="S2799" t="s">
        <v>45</v>
      </c>
      <c r="T2799" t="s">
        <v>89</v>
      </c>
      <c r="U2799" t="s">
        <v>7103</v>
      </c>
      <c r="V2799" s="3">
        <v>12.96</v>
      </c>
      <c r="W2799">
        <v>2</v>
      </c>
      <c r="X2799" s="2">
        <v>0</v>
      </c>
      <c r="Y2799" s="13">
        <v>6.3503999999999996</v>
      </c>
      <c r="Z2799" s="2">
        <f>Y2799/V2799</f>
        <v>0.48999999999999994</v>
      </c>
    </row>
    <row r="2800" spans="1:26" x14ac:dyDescent="0.25">
      <c r="A2800">
        <v>5747</v>
      </c>
      <c r="B2800" t="s">
        <v>8152</v>
      </c>
      <c r="C2800" s="1">
        <v>42712</v>
      </c>
      <c r="D2800">
        <f>YEAR(C2800)</f>
        <v>2016</v>
      </c>
      <c r="E2800">
        <f>MONTH(C2800)</f>
        <v>12</v>
      </c>
      <c r="F2800" t="str">
        <f>TEXT(Table1[[#This Row],[Order Date]],"mmm")</f>
        <v>Dec</v>
      </c>
      <c r="G2800" t="str">
        <f>TEXT(Table1[[#This Row],[Order Date]],"ddd")</f>
        <v>Thu</v>
      </c>
      <c r="H2800" s="1">
        <v>42716</v>
      </c>
      <c r="I2800" t="s">
        <v>49</v>
      </c>
      <c r="J2800" t="s">
        <v>239</v>
      </c>
      <c r="K2800" t="s">
        <v>240</v>
      </c>
      <c r="L2800" t="s">
        <v>25</v>
      </c>
      <c r="M2800" t="s">
        <v>26</v>
      </c>
      <c r="N2800" t="s">
        <v>3435</v>
      </c>
      <c r="O2800" t="s">
        <v>87</v>
      </c>
      <c r="P2800">
        <v>27834</v>
      </c>
      <c r="Q2800" t="s">
        <v>29</v>
      </c>
      <c r="R2800" t="s">
        <v>1889</v>
      </c>
      <c r="S2800" t="s">
        <v>70</v>
      </c>
      <c r="T2800" t="s">
        <v>71</v>
      </c>
      <c r="U2800" t="s">
        <v>1890</v>
      </c>
      <c r="V2800" s="3">
        <v>249.584</v>
      </c>
      <c r="W2800">
        <v>2</v>
      </c>
      <c r="X2800" s="2">
        <v>0.2</v>
      </c>
      <c r="Y2800" s="13">
        <v>31.198</v>
      </c>
      <c r="Z2800" s="2">
        <f>Y2800/V2800</f>
        <v>0.125</v>
      </c>
    </row>
    <row r="2801" spans="1:26" x14ac:dyDescent="0.25">
      <c r="A2801">
        <v>5750</v>
      </c>
      <c r="B2801" t="s">
        <v>8153</v>
      </c>
      <c r="C2801" s="1">
        <v>43057</v>
      </c>
      <c r="D2801">
        <f>YEAR(C2801)</f>
        <v>2017</v>
      </c>
      <c r="E2801">
        <f>MONTH(C2801)</f>
        <v>11</v>
      </c>
      <c r="F2801" t="str">
        <f>TEXT(Table1[[#This Row],[Order Date]],"mmm")</f>
        <v>Nov</v>
      </c>
      <c r="G2801" t="str">
        <f>TEXT(Table1[[#This Row],[Order Date]],"ddd")</f>
        <v>Sat</v>
      </c>
      <c r="H2801" s="1">
        <v>43061</v>
      </c>
      <c r="I2801" t="s">
        <v>49</v>
      </c>
      <c r="J2801" t="s">
        <v>501</v>
      </c>
      <c r="K2801" t="s">
        <v>502</v>
      </c>
      <c r="L2801" t="s">
        <v>25</v>
      </c>
      <c r="M2801" t="s">
        <v>26</v>
      </c>
      <c r="N2801" t="s">
        <v>1159</v>
      </c>
      <c r="O2801" t="s">
        <v>264</v>
      </c>
      <c r="P2801">
        <v>11561</v>
      </c>
      <c r="Q2801" t="s">
        <v>145</v>
      </c>
      <c r="R2801" t="s">
        <v>4910</v>
      </c>
      <c r="S2801" t="s">
        <v>70</v>
      </c>
      <c r="T2801" t="s">
        <v>71</v>
      </c>
      <c r="U2801" t="s">
        <v>4911</v>
      </c>
      <c r="V2801" s="3">
        <v>74.95</v>
      </c>
      <c r="W2801">
        <v>5</v>
      </c>
      <c r="X2801" s="2">
        <v>0</v>
      </c>
      <c r="Y2801" s="13">
        <v>36.725499999999997</v>
      </c>
      <c r="Z2801" s="2">
        <f>Y2801/V2801</f>
        <v>0.48999999999999994</v>
      </c>
    </row>
    <row r="2802" spans="1:26" x14ac:dyDescent="0.25">
      <c r="A2802">
        <v>5751</v>
      </c>
      <c r="B2802" t="s">
        <v>8154</v>
      </c>
      <c r="C2802" s="1">
        <v>41789</v>
      </c>
      <c r="D2802">
        <f>YEAR(C2802)</f>
        <v>2014</v>
      </c>
      <c r="E2802">
        <f>MONTH(C2802)</f>
        <v>5</v>
      </c>
      <c r="F2802" t="str">
        <f>TEXT(Table1[[#This Row],[Order Date]],"mmm")</f>
        <v>May</v>
      </c>
      <c r="G2802" t="str">
        <f>TEXT(Table1[[#This Row],[Order Date]],"ddd")</f>
        <v>Fri</v>
      </c>
      <c r="H2802" s="1">
        <v>41795</v>
      </c>
      <c r="I2802" t="s">
        <v>49</v>
      </c>
      <c r="J2802" t="s">
        <v>7670</v>
      </c>
      <c r="K2802" t="s">
        <v>7671</v>
      </c>
      <c r="L2802" t="s">
        <v>25</v>
      </c>
      <c r="M2802" t="s">
        <v>26</v>
      </c>
      <c r="N2802" t="s">
        <v>8155</v>
      </c>
      <c r="O2802" t="s">
        <v>208</v>
      </c>
      <c r="P2802">
        <v>60089</v>
      </c>
      <c r="Q2802" t="s">
        <v>104</v>
      </c>
      <c r="R2802" t="s">
        <v>79</v>
      </c>
      <c r="S2802" t="s">
        <v>31</v>
      </c>
      <c r="T2802" t="s">
        <v>55</v>
      </c>
      <c r="U2802" t="s">
        <v>80</v>
      </c>
      <c r="V2802" s="3">
        <v>355.45499999999998</v>
      </c>
      <c r="W2802">
        <v>3</v>
      </c>
      <c r="X2802" s="2">
        <v>0.5</v>
      </c>
      <c r="Y2802" s="13">
        <v>-184.8366</v>
      </c>
      <c r="Z2802" s="2">
        <f>Y2802/V2802</f>
        <v>-0.52</v>
      </c>
    </row>
    <row r="2803" spans="1:26" x14ac:dyDescent="0.25">
      <c r="A2803">
        <v>5752</v>
      </c>
      <c r="B2803" t="s">
        <v>8156</v>
      </c>
      <c r="C2803" s="1">
        <v>42391</v>
      </c>
      <c r="D2803">
        <f>YEAR(C2803)</f>
        <v>2016</v>
      </c>
      <c r="E2803">
        <f>MONTH(C2803)</f>
        <v>1</v>
      </c>
      <c r="F2803" t="str">
        <f>TEXT(Table1[[#This Row],[Order Date]],"mmm")</f>
        <v>Jan</v>
      </c>
      <c r="G2803" t="str">
        <f>TEXT(Table1[[#This Row],[Order Date]],"ddd")</f>
        <v>Fri</v>
      </c>
      <c r="H2803" s="1">
        <v>42397</v>
      </c>
      <c r="I2803" t="s">
        <v>49</v>
      </c>
      <c r="J2803" t="s">
        <v>1887</v>
      </c>
      <c r="K2803" t="s">
        <v>1888</v>
      </c>
      <c r="L2803" t="s">
        <v>25</v>
      </c>
      <c r="M2803" t="s">
        <v>26</v>
      </c>
      <c r="N2803" t="s">
        <v>941</v>
      </c>
      <c r="O2803" t="s">
        <v>42</v>
      </c>
      <c r="P2803">
        <v>92037</v>
      </c>
      <c r="Q2803" t="s">
        <v>43</v>
      </c>
      <c r="R2803" t="s">
        <v>8157</v>
      </c>
      <c r="S2803" t="s">
        <v>45</v>
      </c>
      <c r="T2803" t="s">
        <v>46</v>
      </c>
      <c r="U2803" t="s">
        <v>8158</v>
      </c>
      <c r="V2803" s="3">
        <v>44.4</v>
      </c>
      <c r="W2803">
        <v>3</v>
      </c>
      <c r="X2803" s="2">
        <v>0</v>
      </c>
      <c r="Y2803" s="13">
        <v>22.2</v>
      </c>
      <c r="Z2803" s="2">
        <f>Y2803/V2803</f>
        <v>0.5</v>
      </c>
    </row>
    <row r="2804" spans="1:26" x14ac:dyDescent="0.25">
      <c r="A2804">
        <v>5754</v>
      </c>
      <c r="B2804" t="s">
        <v>8159</v>
      </c>
      <c r="C2804" s="1">
        <v>42403</v>
      </c>
      <c r="D2804">
        <f>YEAR(C2804)</f>
        <v>2016</v>
      </c>
      <c r="E2804">
        <f>MONTH(C2804)</f>
        <v>2</v>
      </c>
      <c r="F2804" t="str">
        <f>TEXT(Table1[[#This Row],[Order Date]],"mmm")</f>
        <v>Feb</v>
      </c>
      <c r="G2804" t="str">
        <f>TEXT(Table1[[#This Row],[Order Date]],"ddd")</f>
        <v>Wed</v>
      </c>
      <c r="H2804" s="1">
        <v>42410</v>
      </c>
      <c r="I2804" t="s">
        <v>49</v>
      </c>
      <c r="J2804" t="s">
        <v>6383</v>
      </c>
      <c r="K2804" t="s">
        <v>6384</v>
      </c>
      <c r="L2804" t="s">
        <v>25</v>
      </c>
      <c r="M2804" t="s">
        <v>26</v>
      </c>
      <c r="N2804" t="s">
        <v>1448</v>
      </c>
      <c r="O2804" t="s">
        <v>28</v>
      </c>
      <c r="P2804">
        <v>40475</v>
      </c>
      <c r="Q2804" t="s">
        <v>29</v>
      </c>
      <c r="R2804" t="s">
        <v>1471</v>
      </c>
      <c r="S2804" t="s">
        <v>31</v>
      </c>
      <c r="T2804" t="s">
        <v>35</v>
      </c>
      <c r="U2804" t="s">
        <v>1472</v>
      </c>
      <c r="V2804" s="3">
        <v>866.4</v>
      </c>
      <c r="W2804">
        <v>4</v>
      </c>
      <c r="X2804" s="2">
        <v>0</v>
      </c>
      <c r="Y2804" s="13">
        <v>225.26400000000001</v>
      </c>
      <c r="Z2804" s="2">
        <f>Y2804/V2804</f>
        <v>0.26</v>
      </c>
    </row>
    <row r="2805" spans="1:26" x14ac:dyDescent="0.25">
      <c r="A2805">
        <v>5755</v>
      </c>
      <c r="B2805" t="s">
        <v>8160</v>
      </c>
      <c r="C2805" s="1">
        <v>42092</v>
      </c>
      <c r="D2805">
        <f>YEAR(C2805)</f>
        <v>2015</v>
      </c>
      <c r="E2805">
        <f>MONTH(C2805)</f>
        <v>3</v>
      </c>
      <c r="F2805" t="str">
        <f>TEXT(Table1[[#This Row],[Order Date]],"mmm")</f>
        <v>Mar</v>
      </c>
      <c r="G2805" t="str">
        <f>TEXT(Table1[[#This Row],[Order Date]],"ddd")</f>
        <v>Sun</v>
      </c>
      <c r="H2805" s="1">
        <v>42097</v>
      </c>
      <c r="I2805" t="s">
        <v>22</v>
      </c>
      <c r="J2805" t="s">
        <v>1974</v>
      </c>
      <c r="K2805" t="s">
        <v>1975</v>
      </c>
      <c r="L2805" t="s">
        <v>25</v>
      </c>
      <c r="M2805" t="s">
        <v>26</v>
      </c>
      <c r="N2805" t="s">
        <v>311</v>
      </c>
      <c r="O2805" t="s">
        <v>312</v>
      </c>
      <c r="P2805">
        <v>22153</v>
      </c>
      <c r="Q2805" t="s">
        <v>29</v>
      </c>
      <c r="R2805" t="s">
        <v>1268</v>
      </c>
      <c r="S2805" t="s">
        <v>45</v>
      </c>
      <c r="T2805" t="s">
        <v>67</v>
      </c>
      <c r="U2805" t="s">
        <v>1269</v>
      </c>
      <c r="V2805" s="3">
        <v>5.56</v>
      </c>
      <c r="W2805">
        <v>2</v>
      </c>
      <c r="X2805" s="2">
        <v>0</v>
      </c>
      <c r="Y2805" s="13">
        <v>1.4456</v>
      </c>
      <c r="Z2805" s="2">
        <f>Y2805/V2805</f>
        <v>0.26</v>
      </c>
    </row>
    <row r="2806" spans="1:26" x14ac:dyDescent="0.25">
      <c r="A2806">
        <v>5756</v>
      </c>
      <c r="B2806" t="s">
        <v>8161</v>
      </c>
      <c r="C2806" s="1">
        <v>41926</v>
      </c>
      <c r="D2806">
        <f>YEAR(C2806)</f>
        <v>2014</v>
      </c>
      <c r="E2806">
        <f>MONTH(C2806)</f>
        <v>10</v>
      </c>
      <c r="F2806" t="str">
        <f>TEXT(Table1[[#This Row],[Order Date]],"mmm")</f>
        <v>Oct</v>
      </c>
      <c r="G2806" t="str">
        <f>TEXT(Table1[[#This Row],[Order Date]],"ddd")</f>
        <v>Tue</v>
      </c>
      <c r="H2806" s="1">
        <v>41930</v>
      </c>
      <c r="I2806" t="s">
        <v>49</v>
      </c>
      <c r="J2806" t="s">
        <v>5641</v>
      </c>
      <c r="K2806" t="s">
        <v>5642</v>
      </c>
      <c r="L2806" t="s">
        <v>25</v>
      </c>
      <c r="M2806" t="s">
        <v>26</v>
      </c>
      <c r="N2806" t="s">
        <v>102</v>
      </c>
      <c r="O2806" t="s">
        <v>103</v>
      </c>
      <c r="P2806">
        <v>76106</v>
      </c>
      <c r="Q2806" t="s">
        <v>104</v>
      </c>
      <c r="R2806" t="s">
        <v>7387</v>
      </c>
      <c r="S2806" t="s">
        <v>45</v>
      </c>
      <c r="T2806" t="s">
        <v>77</v>
      </c>
      <c r="U2806" t="s">
        <v>7388</v>
      </c>
      <c r="V2806" s="3">
        <v>3.16</v>
      </c>
      <c r="W2806">
        <v>4</v>
      </c>
      <c r="X2806" s="2">
        <v>0.8</v>
      </c>
      <c r="Y2806" s="13">
        <v>-8.532</v>
      </c>
      <c r="Z2806" s="2">
        <f>Y2806/V2806</f>
        <v>-2.6999999999999997</v>
      </c>
    </row>
    <row r="2807" spans="1:26" x14ac:dyDescent="0.25">
      <c r="A2807">
        <v>5758</v>
      </c>
      <c r="B2807" t="s">
        <v>8162</v>
      </c>
      <c r="C2807" s="1">
        <v>42227</v>
      </c>
      <c r="D2807">
        <f>YEAR(C2807)</f>
        <v>2015</v>
      </c>
      <c r="E2807">
        <f>MONTH(C2807)</f>
        <v>8</v>
      </c>
      <c r="F2807" t="str">
        <f>TEXT(Table1[[#This Row],[Order Date]],"mmm")</f>
        <v>Aug</v>
      </c>
      <c r="G2807" t="str">
        <f>TEXT(Table1[[#This Row],[Order Date]],"ddd")</f>
        <v>Tue</v>
      </c>
      <c r="H2807" s="1">
        <v>42232</v>
      </c>
      <c r="I2807" t="s">
        <v>49</v>
      </c>
      <c r="J2807" t="s">
        <v>8163</v>
      </c>
      <c r="K2807" t="s">
        <v>8164</v>
      </c>
      <c r="L2807" t="s">
        <v>25</v>
      </c>
      <c r="M2807" t="s">
        <v>26</v>
      </c>
      <c r="N2807" t="s">
        <v>4474</v>
      </c>
      <c r="O2807" t="s">
        <v>87</v>
      </c>
      <c r="P2807">
        <v>27604</v>
      </c>
      <c r="Q2807" t="s">
        <v>29</v>
      </c>
      <c r="R2807" t="s">
        <v>3855</v>
      </c>
      <c r="S2807" t="s">
        <v>31</v>
      </c>
      <c r="T2807" t="s">
        <v>64</v>
      </c>
      <c r="U2807" t="s">
        <v>5620</v>
      </c>
      <c r="V2807" s="3">
        <v>46.152000000000001</v>
      </c>
      <c r="W2807">
        <v>3</v>
      </c>
      <c r="X2807" s="2">
        <v>0.2</v>
      </c>
      <c r="Y2807" s="13">
        <v>12.1149</v>
      </c>
      <c r="Z2807" s="2">
        <f>Y2807/V2807</f>
        <v>0.26250000000000001</v>
      </c>
    </row>
    <row r="2808" spans="1:26" x14ac:dyDescent="0.25">
      <c r="A2808">
        <v>5759</v>
      </c>
      <c r="B2808" t="s">
        <v>8165</v>
      </c>
      <c r="C2808" s="1">
        <v>42330</v>
      </c>
      <c r="D2808">
        <f>YEAR(C2808)</f>
        <v>2015</v>
      </c>
      <c r="E2808">
        <f>MONTH(C2808)</f>
        <v>11</v>
      </c>
      <c r="F2808" t="str">
        <f>TEXT(Table1[[#This Row],[Order Date]],"mmm")</f>
        <v>Nov</v>
      </c>
      <c r="G2808" t="str">
        <f>TEXT(Table1[[#This Row],[Order Date]],"ddd")</f>
        <v>Sun</v>
      </c>
      <c r="H2808" s="1">
        <v>42331</v>
      </c>
      <c r="I2808" t="s">
        <v>185</v>
      </c>
      <c r="J2808" t="s">
        <v>61</v>
      </c>
      <c r="K2808" t="s">
        <v>62</v>
      </c>
      <c r="L2808" t="s">
        <v>25</v>
      </c>
      <c r="M2808" t="s">
        <v>26</v>
      </c>
      <c r="N2808" t="s">
        <v>2293</v>
      </c>
      <c r="O2808" t="s">
        <v>53</v>
      </c>
      <c r="P2808">
        <v>33012</v>
      </c>
      <c r="Q2808" t="s">
        <v>29</v>
      </c>
      <c r="R2808" t="s">
        <v>7899</v>
      </c>
      <c r="S2808" t="s">
        <v>70</v>
      </c>
      <c r="T2808" t="s">
        <v>675</v>
      </c>
      <c r="U2808" t="s">
        <v>7900</v>
      </c>
      <c r="V2808" s="3">
        <v>32.984999999999999</v>
      </c>
      <c r="W2808">
        <v>3</v>
      </c>
      <c r="X2808" s="2">
        <v>0.5</v>
      </c>
      <c r="Y2808" s="13">
        <v>-1.9791000000000001</v>
      </c>
      <c r="Z2808" s="2">
        <f>Y2808/V2808</f>
        <v>-6.0000000000000005E-2</v>
      </c>
    </row>
    <row r="2809" spans="1:26" x14ac:dyDescent="0.25">
      <c r="A2809">
        <v>5760</v>
      </c>
      <c r="B2809" t="s">
        <v>8166</v>
      </c>
      <c r="C2809" s="1">
        <v>42734</v>
      </c>
      <c r="D2809">
        <f>YEAR(C2809)</f>
        <v>2016</v>
      </c>
      <c r="E2809">
        <f>MONTH(C2809)</f>
        <v>12</v>
      </c>
      <c r="F2809" t="str">
        <f>TEXT(Table1[[#This Row],[Order Date]],"mmm")</f>
        <v>Dec</v>
      </c>
      <c r="G2809" t="str">
        <f>TEXT(Table1[[#This Row],[Order Date]],"ddd")</f>
        <v>Fri</v>
      </c>
      <c r="H2809" s="1">
        <v>42734</v>
      </c>
      <c r="I2809" t="s">
        <v>1276</v>
      </c>
      <c r="J2809" t="s">
        <v>5767</v>
      </c>
      <c r="K2809" t="s">
        <v>5768</v>
      </c>
      <c r="L2809" t="s">
        <v>101</v>
      </c>
      <c r="M2809" t="s">
        <v>26</v>
      </c>
      <c r="N2809" t="s">
        <v>41</v>
      </c>
      <c r="O2809" t="s">
        <v>42</v>
      </c>
      <c r="P2809">
        <v>90032</v>
      </c>
      <c r="Q2809" t="s">
        <v>43</v>
      </c>
      <c r="R2809" t="s">
        <v>2968</v>
      </c>
      <c r="S2809" t="s">
        <v>45</v>
      </c>
      <c r="T2809" t="s">
        <v>58</v>
      </c>
      <c r="U2809" t="s">
        <v>2969</v>
      </c>
      <c r="V2809" s="3">
        <v>481.32</v>
      </c>
      <c r="W2809">
        <v>4</v>
      </c>
      <c r="X2809" s="2">
        <v>0</v>
      </c>
      <c r="Y2809" s="13">
        <v>125.14319999999999</v>
      </c>
      <c r="Z2809" s="2">
        <f>Y2809/V2809</f>
        <v>0.26</v>
      </c>
    </row>
    <row r="2810" spans="1:26" x14ac:dyDescent="0.25">
      <c r="A2810">
        <v>5762</v>
      </c>
      <c r="B2810" t="s">
        <v>8167</v>
      </c>
      <c r="C2810" s="1">
        <v>42959</v>
      </c>
      <c r="D2810">
        <f>YEAR(C2810)</f>
        <v>2017</v>
      </c>
      <c r="E2810">
        <f>MONTH(C2810)</f>
        <v>8</v>
      </c>
      <c r="F2810" t="str">
        <f>TEXT(Table1[[#This Row],[Order Date]],"mmm")</f>
        <v>Aug</v>
      </c>
      <c r="G2810" t="str">
        <f>TEXT(Table1[[#This Row],[Order Date]],"ddd")</f>
        <v>Sat</v>
      </c>
      <c r="H2810" s="1">
        <v>42962</v>
      </c>
      <c r="I2810" t="s">
        <v>185</v>
      </c>
      <c r="J2810" t="s">
        <v>5092</v>
      </c>
      <c r="K2810" t="s">
        <v>5093</v>
      </c>
      <c r="L2810" t="s">
        <v>25</v>
      </c>
      <c r="M2810" t="s">
        <v>26</v>
      </c>
      <c r="N2810" t="s">
        <v>8168</v>
      </c>
      <c r="O2810" t="s">
        <v>42</v>
      </c>
      <c r="P2810">
        <v>92630</v>
      </c>
      <c r="Q2810" t="s">
        <v>43</v>
      </c>
      <c r="R2810" t="s">
        <v>4313</v>
      </c>
      <c r="S2810" t="s">
        <v>45</v>
      </c>
      <c r="T2810" t="s">
        <v>77</v>
      </c>
      <c r="U2810" t="s">
        <v>4314</v>
      </c>
      <c r="V2810" s="3">
        <v>542.94000000000005</v>
      </c>
      <c r="W2810">
        <v>3</v>
      </c>
      <c r="X2810" s="2">
        <v>0</v>
      </c>
      <c r="Y2810" s="13">
        <v>152.0232</v>
      </c>
      <c r="Z2810" s="2">
        <f>Y2810/V2810</f>
        <v>0.27999999999999997</v>
      </c>
    </row>
    <row r="2811" spans="1:26" x14ac:dyDescent="0.25">
      <c r="A2811">
        <v>5764</v>
      </c>
      <c r="B2811" t="s">
        <v>8169</v>
      </c>
      <c r="C2811" s="1">
        <v>42311</v>
      </c>
      <c r="D2811">
        <f>YEAR(C2811)</f>
        <v>2015</v>
      </c>
      <c r="E2811">
        <f>MONTH(C2811)</f>
        <v>11</v>
      </c>
      <c r="F2811" t="str">
        <f>TEXT(Table1[[#This Row],[Order Date]],"mmm")</f>
        <v>Nov</v>
      </c>
      <c r="G2811" t="str">
        <f>TEXT(Table1[[#This Row],[Order Date]],"ddd")</f>
        <v>Tue</v>
      </c>
      <c r="H2811" s="1">
        <v>42313</v>
      </c>
      <c r="I2811" t="s">
        <v>185</v>
      </c>
      <c r="J2811" t="s">
        <v>785</v>
      </c>
      <c r="K2811" t="s">
        <v>786</v>
      </c>
      <c r="L2811" t="s">
        <v>40</v>
      </c>
      <c r="M2811" t="s">
        <v>26</v>
      </c>
      <c r="N2811" t="s">
        <v>1159</v>
      </c>
      <c r="O2811" t="s">
        <v>264</v>
      </c>
      <c r="P2811">
        <v>11561</v>
      </c>
      <c r="Q2811" t="s">
        <v>145</v>
      </c>
      <c r="R2811" t="s">
        <v>6700</v>
      </c>
      <c r="S2811" t="s">
        <v>31</v>
      </c>
      <c r="T2811" t="s">
        <v>35</v>
      </c>
      <c r="U2811" t="s">
        <v>6701</v>
      </c>
      <c r="V2811" s="3">
        <v>1448.82</v>
      </c>
      <c r="W2811">
        <v>10</v>
      </c>
      <c r="X2811" s="2">
        <v>0.1</v>
      </c>
      <c r="Y2811" s="13">
        <v>209.274</v>
      </c>
      <c r="Z2811" s="2">
        <f>Y2811/V2811</f>
        <v>0.14444444444444446</v>
      </c>
    </row>
    <row r="2812" spans="1:26" x14ac:dyDescent="0.25">
      <c r="A2812">
        <v>5765</v>
      </c>
      <c r="B2812" t="s">
        <v>8170</v>
      </c>
      <c r="C2812" s="1">
        <v>42257</v>
      </c>
      <c r="D2812">
        <f>YEAR(C2812)</f>
        <v>2015</v>
      </c>
      <c r="E2812">
        <f>MONTH(C2812)</f>
        <v>9</v>
      </c>
      <c r="F2812" t="str">
        <f>TEXT(Table1[[#This Row],[Order Date]],"mmm")</f>
        <v>Sep</v>
      </c>
      <c r="G2812" t="str">
        <f>TEXT(Table1[[#This Row],[Order Date]],"ddd")</f>
        <v>Thu</v>
      </c>
      <c r="H2812" s="1">
        <v>42259</v>
      </c>
      <c r="I2812" t="s">
        <v>22</v>
      </c>
      <c r="J2812" t="s">
        <v>3556</v>
      </c>
      <c r="K2812" t="s">
        <v>3557</v>
      </c>
      <c r="L2812" t="s">
        <v>25</v>
      </c>
      <c r="M2812" t="s">
        <v>26</v>
      </c>
      <c r="N2812" t="s">
        <v>94</v>
      </c>
      <c r="O2812" t="s">
        <v>95</v>
      </c>
      <c r="P2812">
        <v>98103</v>
      </c>
      <c r="Q2812" t="s">
        <v>43</v>
      </c>
      <c r="R2812" t="s">
        <v>8074</v>
      </c>
      <c r="S2812" t="s">
        <v>45</v>
      </c>
      <c r="T2812" t="s">
        <v>58</v>
      </c>
      <c r="U2812" t="s">
        <v>8075</v>
      </c>
      <c r="V2812" s="3">
        <v>353.88</v>
      </c>
      <c r="W2812">
        <v>6</v>
      </c>
      <c r="X2812" s="2">
        <v>0</v>
      </c>
      <c r="Y2812" s="13">
        <v>17.693999999999999</v>
      </c>
      <c r="Z2812" s="2">
        <f>Y2812/V2812</f>
        <v>4.9999999999999996E-2</v>
      </c>
    </row>
    <row r="2813" spans="1:26" x14ac:dyDescent="0.25">
      <c r="A2813">
        <v>5767</v>
      </c>
      <c r="B2813" t="s">
        <v>8171</v>
      </c>
      <c r="C2813" s="1">
        <v>42651</v>
      </c>
      <c r="D2813">
        <f>YEAR(C2813)</f>
        <v>2016</v>
      </c>
      <c r="E2813">
        <f>MONTH(C2813)</f>
        <v>10</v>
      </c>
      <c r="F2813" t="str">
        <f>TEXT(Table1[[#This Row],[Order Date]],"mmm")</f>
        <v>Oct</v>
      </c>
      <c r="G2813" t="str">
        <f>TEXT(Table1[[#This Row],[Order Date]],"ddd")</f>
        <v>Sat</v>
      </c>
      <c r="H2813" s="1">
        <v>42658</v>
      </c>
      <c r="I2813" t="s">
        <v>49</v>
      </c>
      <c r="J2813" t="s">
        <v>2671</v>
      </c>
      <c r="K2813" t="s">
        <v>2672</v>
      </c>
      <c r="L2813" t="s">
        <v>101</v>
      </c>
      <c r="M2813" t="s">
        <v>26</v>
      </c>
      <c r="N2813" t="s">
        <v>671</v>
      </c>
      <c r="O2813" t="s">
        <v>103</v>
      </c>
      <c r="P2813">
        <v>78207</v>
      </c>
      <c r="Q2813" t="s">
        <v>104</v>
      </c>
      <c r="R2813" t="s">
        <v>5401</v>
      </c>
      <c r="S2813" t="s">
        <v>45</v>
      </c>
      <c r="T2813" t="s">
        <v>46</v>
      </c>
      <c r="U2813" t="s">
        <v>5402</v>
      </c>
      <c r="V2813" s="3">
        <v>60.143999999999998</v>
      </c>
      <c r="W2813">
        <v>6</v>
      </c>
      <c r="X2813" s="2">
        <v>0.2</v>
      </c>
      <c r="Y2813" s="13">
        <v>20.2986</v>
      </c>
      <c r="Z2813" s="2">
        <f>Y2813/V2813</f>
        <v>0.33750000000000002</v>
      </c>
    </row>
    <row r="2814" spans="1:26" x14ac:dyDescent="0.25">
      <c r="A2814">
        <v>5768</v>
      </c>
      <c r="B2814" t="s">
        <v>8172</v>
      </c>
      <c r="C2814" s="1">
        <v>42986</v>
      </c>
      <c r="D2814">
        <f>YEAR(C2814)</f>
        <v>2017</v>
      </c>
      <c r="E2814">
        <f>MONTH(C2814)</f>
        <v>9</v>
      </c>
      <c r="F2814" t="str">
        <f>TEXT(Table1[[#This Row],[Order Date]],"mmm")</f>
        <v>Sep</v>
      </c>
      <c r="G2814" t="str">
        <f>TEXT(Table1[[#This Row],[Order Date]],"ddd")</f>
        <v>Fri</v>
      </c>
      <c r="H2814" s="1">
        <v>42990</v>
      </c>
      <c r="I2814" t="s">
        <v>22</v>
      </c>
      <c r="J2814" t="s">
        <v>7600</v>
      </c>
      <c r="K2814" t="s">
        <v>7601</v>
      </c>
      <c r="L2814" t="s">
        <v>40</v>
      </c>
      <c r="M2814" t="s">
        <v>26</v>
      </c>
      <c r="N2814" t="s">
        <v>181</v>
      </c>
      <c r="O2814" t="s">
        <v>103</v>
      </c>
      <c r="P2814">
        <v>77070</v>
      </c>
      <c r="Q2814" t="s">
        <v>104</v>
      </c>
      <c r="R2814" t="s">
        <v>3549</v>
      </c>
      <c r="S2814" t="s">
        <v>70</v>
      </c>
      <c r="T2814" t="s">
        <v>158</v>
      </c>
      <c r="U2814" t="s">
        <v>3550</v>
      </c>
      <c r="V2814" s="3">
        <v>85.2</v>
      </c>
      <c r="W2814">
        <v>6</v>
      </c>
      <c r="X2814" s="2">
        <v>0.2</v>
      </c>
      <c r="Y2814" s="13">
        <v>20.234999999999999</v>
      </c>
      <c r="Z2814" s="2">
        <f>Y2814/V2814</f>
        <v>0.23749999999999999</v>
      </c>
    </row>
    <row r="2815" spans="1:26" x14ac:dyDescent="0.25">
      <c r="A2815">
        <v>5769</v>
      </c>
      <c r="B2815" t="s">
        <v>8173</v>
      </c>
      <c r="C2815" s="1">
        <v>42060</v>
      </c>
      <c r="D2815">
        <f>YEAR(C2815)</f>
        <v>2015</v>
      </c>
      <c r="E2815">
        <f>MONTH(C2815)</f>
        <v>2</v>
      </c>
      <c r="F2815" t="str">
        <f>TEXT(Table1[[#This Row],[Order Date]],"mmm")</f>
        <v>Feb</v>
      </c>
      <c r="G2815" t="str">
        <f>TEXT(Table1[[#This Row],[Order Date]],"ddd")</f>
        <v>Wed</v>
      </c>
      <c r="H2815" s="1">
        <v>42064</v>
      </c>
      <c r="I2815" t="s">
        <v>49</v>
      </c>
      <c r="J2815" t="s">
        <v>2333</v>
      </c>
      <c r="K2815" t="s">
        <v>2334</v>
      </c>
      <c r="L2815" t="s">
        <v>25</v>
      </c>
      <c r="M2815" t="s">
        <v>26</v>
      </c>
      <c r="N2815" t="s">
        <v>4781</v>
      </c>
      <c r="O2815" t="s">
        <v>1231</v>
      </c>
      <c r="P2815">
        <v>1453</v>
      </c>
      <c r="Q2815" t="s">
        <v>145</v>
      </c>
      <c r="R2815" t="s">
        <v>4036</v>
      </c>
      <c r="S2815" t="s">
        <v>45</v>
      </c>
      <c r="T2815" t="s">
        <v>46</v>
      </c>
      <c r="U2815" t="s">
        <v>4037</v>
      </c>
      <c r="V2815" s="3">
        <v>3.15</v>
      </c>
      <c r="W2815">
        <v>1</v>
      </c>
      <c r="X2815" s="2">
        <v>0</v>
      </c>
      <c r="Y2815" s="13">
        <v>1.512</v>
      </c>
      <c r="Z2815" s="2">
        <f>Y2815/V2815</f>
        <v>0.48000000000000004</v>
      </c>
    </row>
    <row r="2816" spans="1:26" x14ac:dyDescent="0.25">
      <c r="A2816">
        <v>5771</v>
      </c>
      <c r="B2816" t="s">
        <v>8174</v>
      </c>
      <c r="C2816" s="1">
        <v>42271</v>
      </c>
      <c r="D2816">
        <f>YEAR(C2816)</f>
        <v>2015</v>
      </c>
      <c r="E2816">
        <f>MONTH(C2816)</f>
        <v>9</v>
      </c>
      <c r="F2816" t="str">
        <f>TEXT(Table1[[#This Row],[Order Date]],"mmm")</f>
        <v>Sep</v>
      </c>
      <c r="G2816" t="str">
        <f>TEXT(Table1[[#This Row],[Order Date]],"ddd")</f>
        <v>Thu</v>
      </c>
      <c r="H2816" s="1">
        <v>42275</v>
      </c>
      <c r="I2816" t="s">
        <v>49</v>
      </c>
      <c r="J2816" t="s">
        <v>3790</v>
      </c>
      <c r="K2816" t="s">
        <v>3791</v>
      </c>
      <c r="L2816" t="s">
        <v>40</v>
      </c>
      <c r="M2816" t="s">
        <v>26</v>
      </c>
      <c r="N2816" t="s">
        <v>41</v>
      </c>
      <c r="O2816" t="s">
        <v>42</v>
      </c>
      <c r="P2816">
        <v>90032</v>
      </c>
      <c r="Q2816" t="s">
        <v>43</v>
      </c>
      <c r="R2816" t="s">
        <v>2010</v>
      </c>
      <c r="S2816" t="s">
        <v>31</v>
      </c>
      <c r="T2816" t="s">
        <v>64</v>
      </c>
      <c r="U2816" t="s">
        <v>2011</v>
      </c>
      <c r="V2816" s="3">
        <v>14.91</v>
      </c>
      <c r="W2816">
        <v>3</v>
      </c>
      <c r="X2816" s="2">
        <v>0</v>
      </c>
      <c r="Y2816" s="13">
        <v>4.6220999999999997</v>
      </c>
      <c r="Z2816" s="2">
        <f>Y2816/V2816</f>
        <v>0.31</v>
      </c>
    </row>
    <row r="2817" spans="1:26" x14ac:dyDescent="0.25">
      <c r="A2817">
        <v>5773</v>
      </c>
      <c r="B2817" t="s">
        <v>8175</v>
      </c>
      <c r="C2817" s="1">
        <v>42334</v>
      </c>
      <c r="D2817">
        <f>YEAR(C2817)</f>
        <v>2015</v>
      </c>
      <c r="E2817">
        <f>MONTH(C2817)</f>
        <v>11</v>
      </c>
      <c r="F2817" t="str">
        <f>TEXT(Table1[[#This Row],[Order Date]],"mmm")</f>
        <v>Nov</v>
      </c>
      <c r="G2817" t="str">
        <f>TEXT(Table1[[#This Row],[Order Date]],"ddd")</f>
        <v>Thu</v>
      </c>
      <c r="H2817" s="1">
        <v>42339</v>
      </c>
      <c r="I2817" t="s">
        <v>49</v>
      </c>
      <c r="J2817" t="s">
        <v>888</v>
      </c>
      <c r="K2817" t="s">
        <v>889</v>
      </c>
      <c r="L2817" t="s">
        <v>40</v>
      </c>
      <c r="M2817" t="s">
        <v>26</v>
      </c>
      <c r="N2817" t="s">
        <v>311</v>
      </c>
      <c r="O2817" t="s">
        <v>590</v>
      </c>
      <c r="P2817">
        <v>65807</v>
      </c>
      <c r="Q2817" t="s">
        <v>104</v>
      </c>
      <c r="R2817" t="s">
        <v>1367</v>
      </c>
      <c r="S2817" t="s">
        <v>70</v>
      </c>
      <c r="T2817" t="s">
        <v>1202</v>
      </c>
      <c r="U2817" t="s">
        <v>1368</v>
      </c>
      <c r="V2817" s="3">
        <v>599.99</v>
      </c>
      <c r="W2817">
        <v>1</v>
      </c>
      <c r="X2817" s="2">
        <v>0</v>
      </c>
      <c r="Y2817" s="13">
        <v>233.99610000000001</v>
      </c>
      <c r="Z2817" s="2">
        <f>Y2817/V2817</f>
        <v>0.39</v>
      </c>
    </row>
    <row r="2818" spans="1:26" x14ac:dyDescent="0.25">
      <c r="A2818">
        <v>5774</v>
      </c>
      <c r="B2818" t="s">
        <v>8176</v>
      </c>
      <c r="C2818" s="1">
        <v>42613</v>
      </c>
      <c r="D2818">
        <f>YEAR(C2818)</f>
        <v>2016</v>
      </c>
      <c r="E2818">
        <f>MONTH(C2818)</f>
        <v>8</v>
      </c>
      <c r="F2818" t="str">
        <f>TEXT(Table1[[#This Row],[Order Date]],"mmm")</f>
        <v>Aug</v>
      </c>
      <c r="G2818" t="str">
        <f>TEXT(Table1[[#This Row],[Order Date]],"ddd")</f>
        <v>Wed</v>
      </c>
      <c r="H2818" s="1">
        <v>42619</v>
      </c>
      <c r="I2818" t="s">
        <v>49</v>
      </c>
      <c r="J2818" t="s">
        <v>1964</v>
      </c>
      <c r="K2818" t="s">
        <v>1965</v>
      </c>
      <c r="L2818" t="s">
        <v>25</v>
      </c>
      <c r="M2818" t="s">
        <v>26</v>
      </c>
      <c r="N2818" t="s">
        <v>7766</v>
      </c>
      <c r="O2818" t="s">
        <v>103</v>
      </c>
      <c r="P2818">
        <v>76706</v>
      </c>
      <c r="Q2818" t="s">
        <v>104</v>
      </c>
      <c r="R2818" t="s">
        <v>1397</v>
      </c>
      <c r="S2818" t="s">
        <v>45</v>
      </c>
      <c r="T2818" t="s">
        <v>58</v>
      </c>
      <c r="U2818" t="s">
        <v>1398</v>
      </c>
      <c r="V2818" s="3">
        <v>23.968</v>
      </c>
      <c r="W2818">
        <v>2</v>
      </c>
      <c r="X2818" s="2">
        <v>0.2</v>
      </c>
      <c r="Y2818" s="13">
        <v>2.3967999999999998</v>
      </c>
      <c r="Z2818" s="2">
        <f>Y2818/V2818</f>
        <v>9.9999999999999992E-2</v>
      </c>
    </row>
    <row r="2819" spans="1:26" x14ac:dyDescent="0.25">
      <c r="A2819">
        <v>5775</v>
      </c>
      <c r="B2819" t="s">
        <v>8177</v>
      </c>
      <c r="C2819" s="1">
        <v>42472</v>
      </c>
      <c r="D2819">
        <f>YEAR(C2819)</f>
        <v>2016</v>
      </c>
      <c r="E2819">
        <f>MONTH(C2819)</f>
        <v>4</v>
      </c>
      <c r="F2819" t="str">
        <f>TEXT(Table1[[#This Row],[Order Date]],"mmm")</f>
        <v>Apr</v>
      </c>
      <c r="G2819" t="str">
        <f>TEXT(Table1[[#This Row],[Order Date]],"ddd")</f>
        <v>Tue</v>
      </c>
      <c r="H2819" s="1">
        <v>42476</v>
      </c>
      <c r="I2819" t="s">
        <v>49</v>
      </c>
      <c r="J2819" t="s">
        <v>3635</v>
      </c>
      <c r="K2819" t="s">
        <v>3636</v>
      </c>
      <c r="L2819" t="s">
        <v>25</v>
      </c>
      <c r="M2819" t="s">
        <v>26</v>
      </c>
      <c r="N2819" t="s">
        <v>41</v>
      </c>
      <c r="O2819" t="s">
        <v>42</v>
      </c>
      <c r="P2819">
        <v>90036</v>
      </c>
      <c r="Q2819" t="s">
        <v>43</v>
      </c>
      <c r="R2819" t="s">
        <v>8083</v>
      </c>
      <c r="S2819" t="s">
        <v>31</v>
      </c>
      <c r="T2819" t="s">
        <v>35</v>
      </c>
      <c r="U2819" t="s">
        <v>8084</v>
      </c>
      <c r="V2819" s="3">
        <v>638.28800000000001</v>
      </c>
      <c r="W2819">
        <v>7</v>
      </c>
      <c r="X2819" s="2">
        <v>0.2</v>
      </c>
      <c r="Y2819" s="13">
        <v>-31.914400000000001</v>
      </c>
      <c r="Z2819" s="2">
        <f>Y2819/V2819</f>
        <v>-0.05</v>
      </c>
    </row>
    <row r="2820" spans="1:26" x14ac:dyDescent="0.25">
      <c r="A2820">
        <v>5777</v>
      </c>
      <c r="B2820" t="s">
        <v>8178</v>
      </c>
      <c r="C2820" s="1">
        <v>42708</v>
      </c>
      <c r="D2820">
        <f>YEAR(C2820)</f>
        <v>2016</v>
      </c>
      <c r="E2820">
        <f>MONTH(C2820)</f>
        <v>12</v>
      </c>
      <c r="F2820" t="str">
        <f>TEXT(Table1[[#This Row],[Order Date]],"mmm")</f>
        <v>Dec</v>
      </c>
      <c r="G2820" t="str">
        <f>TEXT(Table1[[#This Row],[Order Date]],"ddd")</f>
        <v>Sun</v>
      </c>
      <c r="H2820" s="1">
        <v>42712</v>
      </c>
      <c r="I2820" t="s">
        <v>49</v>
      </c>
      <c r="J2820" t="s">
        <v>1824</v>
      </c>
      <c r="K2820" t="s">
        <v>1825</v>
      </c>
      <c r="L2820" t="s">
        <v>25</v>
      </c>
      <c r="M2820" t="s">
        <v>26</v>
      </c>
      <c r="N2820" t="s">
        <v>1537</v>
      </c>
      <c r="O2820" t="s">
        <v>264</v>
      </c>
      <c r="P2820">
        <v>13021</v>
      </c>
      <c r="Q2820" t="s">
        <v>145</v>
      </c>
      <c r="R2820" t="s">
        <v>2407</v>
      </c>
      <c r="S2820" t="s">
        <v>45</v>
      </c>
      <c r="T2820" t="s">
        <v>74</v>
      </c>
      <c r="U2820" t="s">
        <v>2408</v>
      </c>
      <c r="V2820" s="3">
        <v>15.528</v>
      </c>
      <c r="W2820">
        <v>3</v>
      </c>
      <c r="X2820" s="2">
        <v>0.2</v>
      </c>
      <c r="Y2820" s="13">
        <v>5.8230000000000004</v>
      </c>
      <c r="Z2820" s="2">
        <f>Y2820/V2820</f>
        <v>0.375</v>
      </c>
    </row>
    <row r="2821" spans="1:26" x14ac:dyDescent="0.25">
      <c r="A2821">
        <v>5778</v>
      </c>
      <c r="B2821" t="s">
        <v>8179</v>
      </c>
      <c r="C2821" s="1">
        <v>42708</v>
      </c>
      <c r="D2821">
        <f>YEAR(C2821)</f>
        <v>2016</v>
      </c>
      <c r="E2821">
        <f>MONTH(C2821)</f>
        <v>12</v>
      </c>
      <c r="F2821" t="str">
        <f>TEXT(Table1[[#This Row],[Order Date]],"mmm")</f>
        <v>Dec</v>
      </c>
      <c r="G2821" t="str">
        <f>TEXT(Table1[[#This Row],[Order Date]],"ddd")</f>
        <v>Sun</v>
      </c>
      <c r="H2821" s="1">
        <v>42713</v>
      </c>
      <c r="I2821" t="s">
        <v>49</v>
      </c>
      <c r="J2821" t="s">
        <v>3651</v>
      </c>
      <c r="K2821" t="s">
        <v>3652</v>
      </c>
      <c r="L2821" t="s">
        <v>25</v>
      </c>
      <c r="M2821" t="s">
        <v>26</v>
      </c>
      <c r="N2821" t="s">
        <v>126</v>
      </c>
      <c r="O2821" t="s">
        <v>42</v>
      </c>
      <c r="P2821">
        <v>94109</v>
      </c>
      <c r="Q2821" t="s">
        <v>43</v>
      </c>
      <c r="R2821" t="s">
        <v>3484</v>
      </c>
      <c r="S2821" t="s">
        <v>45</v>
      </c>
      <c r="T2821" t="s">
        <v>89</v>
      </c>
      <c r="U2821" t="s">
        <v>3485</v>
      </c>
      <c r="V2821" s="3">
        <v>104.85</v>
      </c>
      <c r="W2821">
        <v>1</v>
      </c>
      <c r="X2821" s="2">
        <v>0</v>
      </c>
      <c r="Y2821" s="13">
        <v>50.328000000000003</v>
      </c>
      <c r="Z2821" s="2">
        <f>Y2821/V2821</f>
        <v>0.48000000000000004</v>
      </c>
    </row>
    <row r="2822" spans="1:26" x14ac:dyDescent="0.25">
      <c r="A2822">
        <v>5781</v>
      </c>
      <c r="B2822" t="s">
        <v>8180</v>
      </c>
      <c r="C2822" s="1">
        <v>42096</v>
      </c>
      <c r="D2822">
        <f>YEAR(C2822)</f>
        <v>2015</v>
      </c>
      <c r="E2822">
        <f>MONTH(C2822)</f>
        <v>4</v>
      </c>
      <c r="F2822" t="str">
        <f>TEXT(Table1[[#This Row],[Order Date]],"mmm")</f>
        <v>Apr</v>
      </c>
      <c r="G2822" t="str">
        <f>TEXT(Table1[[#This Row],[Order Date]],"ddd")</f>
        <v>Thu</v>
      </c>
      <c r="H2822" s="1">
        <v>42103</v>
      </c>
      <c r="I2822" t="s">
        <v>49</v>
      </c>
      <c r="J2822" t="s">
        <v>3910</v>
      </c>
      <c r="K2822" t="s">
        <v>3911</v>
      </c>
      <c r="L2822" t="s">
        <v>25</v>
      </c>
      <c r="M2822" t="s">
        <v>26</v>
      </c>
      <c r="N2822" t="s">
        <v>41</v>
      </c>
      <c r="O2822" t="s">
        <v>42</v>
      </c>
      <c r="P2822">
        <v>90049</v>
      </c>
      <c r="Q2822" t="s">
        <v>43</v>
      </c>
      <c r="R2822" t="s">
        <v>8181</v>
      </c>
      <c r="S2822" t="s">
        <v>70</v>
      </c>
      <c r="T2822" t="s">
        <v>675</v>
      </c>
      <c r="U2822" t="s">
        <v>8182</v>
      </c>
      <c r="V2822" s="3">
        <v>71.975999999999999</v>
      </c>
      <c r="W2822">
        <v>3</v>
      </c>
      <c r="X2822" s="2">
        <v>0.2</v>
      </c>
      <c r="Y2822" s="13">
        <v>24.291899999999998</v>
      </c>
      <c r="Z2822" s="2">
        <f>Y2822/V2822</f>
        <v>0.33749999999999997</v>
      </c>
    </row>
    <row r="2823" spans="1:26" x14ac:dyDescent="0.25">
      <c r="A2823">
        <v>5782</v>
      </c>
      <c r="B2823" t="s">
        <v>8183</v>
      </c>
      <c r="C2823" s="1">
        <v>42350</v>
      </c>
      <c r="D2823">
        <f>YEAR(C2823)</f>
        <v>2015</v>
      </c>
      <c r="E2823">
        <f>MONTH(C2823)</f>
        <v>12</v>
      </c>
      <c r="F2823" t="str">
        <f>TEXT(Table1[[#This Row],[Order Date]],"mmm")</f>
        <v>Dec</v>
      </c>
      <c r="G2823" t="str">
        <f>TEXT(Table1[[#This Row],[Order Date]],"ddd")</f>
        <v>Sat</v>
      </c>
      <c r="H2823" s="1">
        <v>42354</v>
      </c>
      <c r="I2823" t="s">
        <v>22</v>
      </c>
      <c r="J2823" t="s">
        <v>1628</v>
      </c>
      <c r="K2823" t="s">
        <v>1629</v>
      </c>
      <c r="L2823" t="s">
        <v>25</v>
      </c>
      <c r="M2823" t="s">
        <v>26</v>
      </c>
      <c r="N2823" t="s">
        <v>8184</v>
      </c>
      <c r="O2823" t="s">
        <v>42</v>
      </c>
      <c r="P2823">
        <v>95928</v>
      </c>
      <c r="Q2823" t="s">
        <v>43</v>
      </c>
      <c r="R2823" t="s">
        <v>632</v>
      </c>
      <c r="S2823" t="s">
        <v>45</v>
      </c>
      <c r="T2823" t="s">
        <v>67</v>
      </c>
      <c r="U2823" t="s">
        <v>633</v>
      </c>
      <c r="V2823" s="3">
        <v>2.21</v>
      </c>
      <c r="W2823">
        <v>1</v>
      </c>
      <c r="X2823" s="2">
        <v>0</v>
      </c>
      <c r="Y2823" s="13">
        <v>0.59670000000000001</v>
      </c>
      <c r="Z2823" s="2">
        <f>Y2823/V2823</f>
        <v>0.27</v>
      </c>
    </row>
    <row r="2824" spans="1:26" x14ac:dyDescent="0.25">
      <c r="A2824">
        <v>5785</v>
      </c>
      <c r="B2824" t="s">
        <v>8185</v>
      </c>
      <c r="C2824" s="1">
        <v>43010</v>
      </c>
      <c r="D2824">
        <f>YEAR(C2824)</f>
        <v>2017</v>
      </c>
      <c r="E2824">
        <f>MONTH(C2824)</f>
        <v>10</v>
      </c>
      <c r="F2824" t="str">
        <f>TEXT(Table1[[#This Row],[Order Date]],"mmm")</f>
        <v>Oct</v>
      </c>
      <c r="G2824" t="str">
        <f>TEXT(Table1[[#This Row],[Order Date]],"ddd")</f>
        <v>Mon</v>
      </c>
      <c r="H2824" s="1">
        <v>43016</v>
      </c>
      <c r="I2824" t="s">
        <v>49</v>
      </c>
      <c r="J2824" t="s">
        <v>8017</v>
      </c>
      <c r="K2824" t="s">
        <v>8018</v>
      </c>
      <c r="L2824" t="s">
        <v>25</v>
      </c>
      <c r="M2824" t="s">
        <v>26</v>
      </c>
      <c r="N2824" t="s">
        <v>311</v>
      </c>
      <c r="O2824" t="s">
        <v>413</v>
      </c>
      <c r="P2824">
        <v>97477</v>
      </c>
      <c r="Q2824" t="s">
        <v>43</v>
      </c>
      <c r="R2824" t="s">
        <v>1427</v>
      </c>
      <c r="S2824" t="s">
        <v>31</v>
      </c>
      <c r="T2824" t="s">
        <v>32</v>
      </c>
      <c r="U2824" t="s">
        <v>1428</v>
      </c>
      <c r="V2824" s="3">
        <v>217.76400000000001</v>
      </c>
      <c r="W2824">
        <v>6</v>
      </c>
      <c r="X2824" s="2">
        <v>0.7</v>
      </c>
      <c r="Y2824" s="13">
        <v>-384.71640000000002</v>
      </c>
      <c r="Z2824" s="2">
        <f>Y2824/V2824</f>
        <v>-1.7666666666666666</v>
      </c>
    </row>
    <row r="2825" spans="1:26" x14ac:dyDescent="0.25">
      <c r="A2825">
        <v>5789</v>
      </c>
      <c r="B2825" t="s">
        <v>8186</v>
      </c>
      <c r="C2825" s="1">
        <v>42835</v>
      </c>
      <c r="D2825">
        <f>YEAR(C2825)</f>
        <v>2017</v>
      </c>
      <c r="E2825">
        <f>MONTH(C2825)</f>
        <v>4</v>
      </c>
      <c r="F2825" t="str">
        <f>TEXT(Table1[[#This Row],[Order Date]],"mmm")</f>
        <v>Apr</v>
      </c>
      <c r="G2825" t="str">
        <f>TEXT(Table1[[#This Row],[Order Date]],"ddd")</f>
        <v>Mon</v>
      </c>
      <c r="H2825" s="1">
        <v>42839</v>
      </c>
      <c r="I2825" t="s">
        <v>22</v>
      </c>
      <c r="J2825" t="s">
        <v>8187</v>
      </c>
      <c r="K2825" t="s">
        <v>8188</v>
      </c>
      <c r="L2825" t="s">
        <v>40</v>
      </c>
      <c r="M2825" t="s">
        <v>26</v>
      </c>
      <c r="N2825" t="s">
        <v>1504</v>
      </c>
      <c r="O2825" t="s">
        <v>53</v>
      </c>
      <c r="P2825">
        <v>32216</v>
      </c>
      <c r="Q2825" t="s">
        <v>29</v>
      </c>
      <c r="R2825" t="s">
        <v>5605</v>
      </c>
      <c r="S2825" t="s">
        <v>31</v>
      </c>
      <c r="T2825" t="s">
        <v>64</v>
      </c>
      <c r="U2825" t="s">
        <v>5606</v>
      </c>
      <c r="V2825" s="3">
        <v>12.32</v>
      </c>
      <c r="W2825">
        <v>5</v>
      </c>
      <c r="X2825" s="2">
        <v>0.2</v>
      </c>
      <c r="Y2825" s="13">
        <v>1.8480000000000001</v>
      </c>
      <c r="Z2825" s="2">
        <f>Y2825/V2825</f>
        <v>0.15</v>
      </c>
    </row>
    <row r="2826" spans="1:26" x14ac:dyDescent="0.25">
      <c r="A2826">
        <v>5791</v>
      </c>
      <c r="B2826" t="s">
        <v>8189</v>
      </c>
      <c r="C2826" s="1">
        <v>43007</v>
      </c>
      <c r="D2826">
        <f>YEAR(C2826)</f>
        <v>2017</v>
      </c>
      <c r="E2826">
        <f>MONTH(C2826)</f>
        <v>9</v>
      </c>
      <c r="F2826" t="str">
        <f>TEXT(Table1[[#This Row],[Order Date]],"mmm")</f>
        <v>Sep</v>
      </c>
      <c r="G2826" t="str">
        <f>TEXT(Table1[[#This Row],[Order Date]],"ddd")</f>
        <v>Fri</v>
      </c>
      <c r="H2826" s="1">
        <v>43010</v>
      </c>
      <c r="I2826" t="s">
        <v>185</v>
      </c>
      <c r="J2826" t="s">
        <v>2529</v>
      </c>
      <c r="K2826" t="s">
        <v>2530</v>
      </c>
      <c r="L2826" t="s">
        <v>25</v>
      </c>
      <c r="M2826" t="s">
        <v>26</v>
      </c>
      <c r="N2826" t="s">
        <v>5796</v>
      </c>
      <c r="O2826" t="s">
        <v>42</v>
      </c>
      <c r="P2826">
        <v>93309</v>
      </c>
      <c r="Q2826" t="s">
        <v>43</v>
      </c>
      <c r="R2826" t="s">
        <v>2534</v>
      </c>
      <c r="S2826" t="s">
        <v>45</v>
      </c>
      <c r="T2826" t="s">
        <v>266</v>
      </c>
      <c r="U2826" t="s">
        <v>2535</v>
      </c>
      <c r="V2826" s="3">
        <v>35</v>
      </c>
      <c r="W2826">
        <v>7</v>
      </c>
      <c r="X2826" s="2">
        <v>0</v>
      </c>
      <c r="Y2826" s="13">
        <v>16.8</v>
      </c>
      <c r="Z2826" s="2">
        <f>Y2826/V2826</f>
        <v>0.48000000000000004</v>
      </c>
    </row>
    <row r="2827" spans="1:26" x14ac:dyDescent="0.25">
      <c r="A2827">
        <v>5796</v>
      </c>
      <c r="B2827" t="s">
        <v>8190</v>
      </c>
      <c r="C2827" s="1">
        <v>41911</v>
      </c>
      <c r="D2827">
        <f>YEAR(C2827)</f>
        <v>2014</v>
      </c>
      <c r="E2827">
        <f>MONTH(C2827)</f>
        <v>9</v>
      </c>
      <c r="F2827" t="str">
        <f>TEXT(Table1[[#This Row],[Order Date]],"mmm")</f>
        <v>Sep</v>
      </c>
      <c r="G2827" t="str">
        <f>TEXT(Table1[[#This Row],[Order Date]],"ddd")</f>
        <v>Mon</v>
      </c>
      <c r="H2827" s="1">
        <v>41915</v>
      </c>
      <c r="I2827" t="s">
        <v>22</v>
      </c>
      <c r="J2827" t="s">
        <v>3585</v>
      </c>
      <c r="K2827" t="s">
        <v>3586</v>
      </c>
      <c r="L2827" t="s">
        <v>25</v>
      </c>
      <c r="M2827" t="s">
        <v>26</v>
      </c>
      <c r="N2827" t="s">
        <v>263</v>
      </c>
      <c r="O2827" t="s">
        <v>264</v>
      </c>
      <c r="P2827">
        <v>10011</v>
      </c>
      <c r="Q2827" t="s">
        <v>145</v>
      </c>
      <c r="R2827" t="s">
        <v>5932</v>
      </c>
      <c r="S2827" t="s">
        <v>45</v>
      </c>
      <c r="T2827" t="s">
        <v>58</v>
      </c>
      <c r="U2827" t="s">
        <v>5933</v>
      </c>
      <c r="V2827" s="3">
        <v>1395.54</v>
      </c>
      <c r="W2827">
        <v>9</v>
      </c>
      <c r="X2827" s="2">
        <v>0</v>
      </c>
      <c r="Y2827" s="13">
        <v>362.84039999999999</v>
      </c>
      <c r="Z2827" s="2">
        <f>Y2827/V2827</f>
        <v>0.26</v>
      </c>
    </row>
    <row r="2828" spans="1:26" x14ac:dyDescent="0.25">
      <c r="A2828">
        <v>5800</v>
      </c>
      <c r="B2828" t="s">
        <v>8191</v>
      </c>
      <c r="C2828" s="1">
        <v>41871</v>
      </c>
      <c r="D2828">
        <f>YEAR(C2828)</f>
        <v>2014</v>
      </c>
      <c r="E2828">
        <f>MONTH(C2828)</f>
        <v>8</v>
      </c>
      <c r="F2828" t="str">
        <f>TEXT(Table1[[#This Row],[Order Date]],"mmm")</f>
        <v>Aug</v>
      </c>
      <c r="G2828" t="str">
        <f>TEXT(Table1[[#This Row],[Order Date]],"ddd")</f>
        <v>Wed</v>
      </c>
      <c r="H2828" s="1">
        <v>41876</v>
      </c>
      <c r="I2828" t="s">
        <v>22</v>
      </c>
      <c r="J2828" t="s">
        <v>2115</v>
      </c>
      <c r="K2828" t="s">
        <v>2116</v>
      </c>
      <c r="L2828" t="s">
        <v>25</v>
      </c>
      <c r="M2828" t="s">
        <v>26</v>
      </c>
      <c r="N2828" t="s">
        <v>296</v>
      </c>
      <c r="O2828" t="s">
        <v>208</v>
      </c>
      <c r="P2828">
        <v>60610</v>
      </c>
      <c r="Q2828" t="s">
        <v>104</v>
      </c>
      <c r="R2828" t="s">
        <v>6171</v>
      </c>
      <c r="S2828" t="s">
        <v>31</v>
      </c>
      <c r="T2828" t="s">
        <v>35</v>
      </c>
      <c r="U2828" t="s">
        <v>6172</v>
      </c>
      <c r="V2828" s="3">
        <v>421.37200000000001</v>
      </c>
      <c r="W2828">
        <v>2</v>
      </c>
      <c r="X2828" s="2">
        <v>0.3</v>
      </c>
      <c r="Y2828" s="13">
        <v>-6.0195999999999996</v>
      </c>
      <c r="Z2828" s="2">
        <f>Y2828/V2828</f>
        <v>-1.4285714285714284E-2</v>
      </c>
    </row>
    <row r="2829" spans="1:26" x14ac:dyDescent="0.25">
      <c r="A2829">
        <v>5801</v>
      </c>
      <c r="B2829" t="s">
        <v>8192</v>
      </c>
      <c r="C2829" s="1">
        <v>41831</v>
      </c>
      <c r="D2829">
        <f>YEAR(C2829)</f>
        <v>2014</v>
      </c>
      <c r="E2829">
        <f>MONTH(C2829)</f>
        <v>7</v>
      </c>
      <c r="F2829" t="str">
        <f>TEXT(Table1[[#This Row],[Order Date]],"mmm")</f>
        <v>Jul</v>
      </c>
      <c r="G2829" t="str">
        <f>TEXT(Table1[[#This Row],[Order Date]],"ddd")</f>
        <v>Fri</v>
      </c>
      <c r="H2829" s="1">
        <v>41834</v>
      </c>
      <c r="I2829" t="s">
        <v>185</v>
      </c>
      <c r="J2829" t="s">
        <v>3591</v>
      </c>
      <c r="K2829" t="s">
        <v>3592</v>
      </c>
      <c r="L2829" t="s">
        <v>25</v>
      </c>
      <c r="M2829" t="s">
        <v>26</v>
      </c>
      <c r="N2829" t="s">
        <v>4069</v>
      </c>
      <c r="O2829" t="s">
        <v>103</v>
      </c>
      <c r="P2829">
        <v>79907</v>
      </c>
      <c r="Q2829" t="s">
        <v>104</v>
      </c>
      <c r="R2829" t="s">
        <v>4485</v>
      </c>
      <c r="S2829" t="s">
        <v>70</v>
      </c>
      <c r="T2829" t="s">
        <v>71</v>
      </c>
      <c r="U2829" t="s">
        <v>4486</v>
      </c>
      <c r="V2829" s="3">
        <v>575.96799999999996</v>
      </c>
      <c r="W2829">
        <v>4</v>
      </c>
      <c r="X2829" s="2">
        <v>0.2</v>
      </c>
      <c r="Y2829" s="13">
        <v>43.197600000000001</v>
      </c>
      <c r="Z2829" s="2">
        <f>Y2829/V2829</f>
        <v>7.5000000000000011E-2</v>
      </c>
    </row>
    <row r="2830" spans="1:26" x14ac:dyDescent="0.25">
      <c r="A2830">
        <v>5803</v>
      </c>
      <c r="B2830" t="s">
        <v>8193</v>
      </c>
      <c r="C2830" s="1">
        <v>42085</v>
      </c>
      <c r="D2830">
        <f>YEAR(C2830)</f>
        <v>2015</v>
      </c>
      <c r="E2830">
        <f>MONTH(C2830)</f>
        <v>3</v>
      </c>
      <c r="F2830" t="str">
        <f>TEXT(Table1[[#This Row],[Order Date]],"mmm")</f>
        <v>Mar</v>
      </c>
      <c r="G2830" t="str">
        <f>TEXT(Table1[[#This Row],[Order Date]],"ddd")</f>
        <v>Sun</v>
      </c>
      <c r="H2830" s="1">
        <v>42087</v>
      </c>
      <c r="I2830" t="s">
        <v>185</v>
      </c>
      <c r="J2830" t="s">
        <v>657</v>
      </c>
      <c r="K2830" t="s">
        <v>658</v>
      </c>
      <c r="L2830" t="s">
        <v>25</v>
      </c>
      <c r="M2830" t="s">
        <v>26</v>
      </c>
      <c r="N2830" t="s">
        <v>5273</v>
      </c>
      <c r="O2830" t="s">
        <v>42</v>
      </c>
      <c r="P2830">
        <v>91360</v>
      </c>
      <c r="Q2830" t="s">
        <v>43</v>
      </c>
      <c r="R2830" t="s">
        <v>1655</v>
      </c>
      <c r="S2830" t="s">
        <v>70</v>
      </c>
      <c r="T2830" t="s">
        <v>71</v>
      </c>
      <c r="U2830" t="s">
        <v>1656</v>
      </c>
      <c r="V2830" s="3">
        <v>15.984</v>
      </c>
      <c r="W2830">
        <v>2</v>
      </c>
      <c r="X2830" s="2">
        <v>0.2</v>
      </c>
      <c r="Y2830" s="13">
        <v>1.1988000000000001</v>
      </c>
      <c r="Z2830" s="2">
        <f>Y2830/V2830</f>
        <v>7.5000000000000011E-2</v>
      </c>
    </row>
    <row r="2831" spans="1:26" x14ac:dyDescent="0.25">
      <c r="A2831">
        <v>5804</v>
      </c>
      <c r="B2831" t="s">
        <v>8194</v>
      </c>
      <c r="C2831" s="1">
        <v>42867</v>
      </c>
      <c r="D2831">
        <f>YEAR(C2831)</f>
        <v>2017</v>
      </c>
      <c r="E2831">
        <f>MONTH(C2831)</f>
        <v>5</v>
      </c>
      <c r="F2831" t="str">
        <f>TEXT(Table1[[#This Row],[Order Date]],"mmm")</f>
        <v>May</v>
      </c>
      <c r="G2831" t="str">
        <f>TEXT(Table1[[#This Row],[Order Date]],"ddd")</f>
        <v>Fri</v>
      </c>
      <c r="H2831" s="1">
        <v>42874</v>
      </c>
      <c r="I2831" t="s">
        <v>49</v>
      </c>
      <c r="J2831" t="s">
        <v>5767</v>
      </c>
      <c r="K2831" t="s">
        <v>5768</v>
      </c>
      <c r="L2831" t="s">
        <v>101</v>
      </c>
      <c r="M2831" t="s">
        <v>26</v>
      </c>
      <c r="N2831" t="s">
        <v>311</v>
      </c>
      <c r="O2831" t="s">
        <v>491</v>
      </c>
      <c r="P2831">
        <v>45503</v>
      </c>
      <c r="Q2831" t="s">
        <v>145</v>
      </c>
      <c r="R2831" t="s">
        <v>4059</v>
      </c>
      <c r="S2831" t="s">
        <v>45</v>
      </c>
      <c r="T2831" t="s">
        <v>67</v>
      </c>
      <c r="U2831" t="s">
        <v>4060</v>
      </c>
      <c r="V2831" s="3">
        <v>10.272</v>
      </c>
      <c r="W2831">
        <v>3</v>
      </c>
      <c r="X2831" s="2">
        <v>0.2</v>
      </c>
      <c r="Y2831" s="13">
        <v>1.1556</v>
      </c>
      <c r="Z2831" s="2">
        <f>Y2831/V2831</f>
        <v>0.11249999999999999</v>
      </c>
    </row>
    <row r="2832" spans="1:26" x14ac:dyDescent="0.25">
      <c r="A2832">
        <v>5805</v>
      </c>
      <c r="B2832" t="s">
        <v>8195</v>
      </c>
      <c r="C2832" s="1">
        <v>43052</v>
      </c>
      <c r="D2832">
        <f>YEAR(C2832)</f>
        <v>2017</v>
      </c>
      <c r="E2832">
        <f>MONTH(C2832)</f>
        <v>11</v>
      </c>
      <c r="F2832" t="str">
        <f>TEXT(Table1[[#This Row],[Order Date]],"mmm")</f>
        <v>Nov</v>
      </c>
      <c r="G2832" t="str">
        <f>TEXT(Table1[[#This Row],[Order Date]],"ddd")</f>
        <v>Mon</v>
      </c>
      <c r="H2832" s="1">
        <v>43058</v>
      </c>
      <c r="I2832" t="s">
        <v>49</v>
      </c>
      <c r="J2832" t="s">
        <v>6776</v>
      </c>
      <c r="K2832" t="s">
        <v>6777</v>
      </c>
      <c r="L2832" t="s">
        <v>40</v>
      </c>
      <c r="M2832" t="s">
        <v>26</v>
      </c>
      <c r="N2832" t="s">
        <v>808</v>
      </c>
      <c r="O2832" t="s">
        <v>103</v>
      </c>
      <c r="P2832">
        <v>75220</v>
      </c>
      <c r="Q2832" t="s">
        <v>104</v>
      </c>
      <c r="R2832" t="s">
        <v>4765</v>
      </c>
      <c r="S2832" t="s">
        <v>45</v>
      </c>
      <c r="T2832" t="s">
        <v>58</v>
      </c>
      <c r="U2832" t="s">
        <v>4766</v>
      </c>
      <c r="V2832" s="3">
        <v>61.792000000000002</v>
      </c>
      <c r="W2832">
        <v>4</v>
      </c>
      <c r="X2832" s="2">
        <v>0.2</v>
      </c>
      <c r="Y2832" s="13">
        <v>6.1791999999999998</v>
      </c>
      <c r="Z2832" s="2">
        <f>Y2832/V2832</f>
        <v>9.9999999999999992E-2</v>
      </c>
    </row>
    <row r="2833" spans="1:26" x14ac:dyDescent="0.25">
      <c r="A2833">
        <v>5807</v>
      </c>
      <c r="B2833" t="s">
        <v>8196</v>
      </c>
      <c r="C2833" s="1">
        <v>42617</v>
      </c>
      <c r="D2833">
        <f>YEAR(C2833)</f>
        <v>2016</v>
      </c>
      <c r="E2833">
        <f>MONTH(C2833)</f>
        <v>9</v>
      </c>
      <c r="F2833" t="str">
        <f>TEXT(Table1[[#This Row],[Order Date]],"mmm")</f>
        <v>Sep</v>
      </c>
      <c r="G2833" t="str">
        <f>TEXT(Table1[[#This Row],[Order Date]],"ddd")</f>
        <v>Sun</v>
      </c>
      <c r="H2833" s="1">
        <v>42620</v>
      </c>
      <c r="I2833" t="s">
        <v>22</v>
      </c>
      <c r="J2833" t="s">
        <v>945</v>
      </c>
      <c r="K2833" t="s">
        <v>946</v>
      </c>
      <c r="L2833" t="s">
        <v>25</v>
      </c>
      <c r="M2833" t="s">
        <v>26</v>
      </c>
      <c r="N2833" t="s">
        <v>5006</v>
      </c>
      <c r="O2833" t="s">
        <v>328</v>
      </c>
      <c r="P2833">
        <v>37918</v>
      </c>
      <c r="Q2833" t="s">
        <v>29</v>
      </c>
      <c r="R2833" t="s">
        <v>2789</v>
      </c>
      <c r="S2833" t="s">
        <v>45</v>
      </c>
      <c r="T2833" t="s">
        <v>89</v>
      </c>
      <c r="U2833" t="s">
        <v>2790</v>
      </c>
      <c r="V2833" s="3">
        <v>12.192</v>
      </c>
      <c r="W2833">
        <v>3</v>
      </c>
      <c r="X2833" s="2">
        <v>0.2</v>
      </c>
      <c r="Y2833" s="13">
        <v>4.1147999999999998</v>
      </c>
      <c r="Z2833" s="2">
        <f>Y2833/V2833</f>
        <v>0.33749999999999997</v>
      </c>
    </row>
    <row r="2834" spans="1:26" x14ac:dyDescent="0.25">
      <c r="A2834">
        <v>5810</v>
      </c>
      <c r="B2834" t="s">
        <v>8197</v>
      </c>
      <c r="C2834" s="1">
        <v>42406</v>
      </c>
      <c r="D2834">
        <f>YEAR(C2834)</f>
        <v>2016</v>
      </c>
      <c r="E2834">
        <f>MONTH(C2834)</f>
        <v>2</v>
      </c>
      <c r="F2834" t="str">
        <f>TEXT(Table1[[#This Row],[Order Date]],"mmm")</f>
        <v>Feb</v>
      </c>
      <c r="G2834" t="str">
        <f>TEXT(Table1[[#This Row],[Order Date]],"ddd")</f>
        <v>Sat</v>
      </c>
      <c r="H2834" s="1">
        <v>42411</v>
      </c>
      <c r="I2834" t="s">
        <v>49</v>
      </c>
      <c r="J2834" t="s">
        <v>1778</v>
      </c>
      <c r="K2834" t="s">
        <v>1779</v>
      </c>
      <c r="L2834" t="s">
        <v>40</v>
      </c>
      <c r="M2834" t="s">
        <v>26</v>
      </c>
      <c r="N2834" t="s">
        <v>6068</v>
      </c>
      <c r="O2834" t="s">
        <v>328</v>
      </c>
      <c r="P2834">
        <v>37421</v>
      </c>
      <c r="Q2834" t="s">
        <v>29</v>
      </c>
      <c r="R2834" t="s">
        <v>1829</v>
      </c>
      <c r="S2834" t="s">
        <v>31</v>
      </c>
      <c r="T2834" t="s">
        <v>64</v>
      </c>
      <c r="U2834" t="s">
        <v>1830</v>
      </c>
      <c r="V2834" s="3">
        <v>132.22399999999999</v>
      </c>
      <c r="W2834">
        <v>4</v>
      </c>
      <c r="X2834" s="2">
        <v>0.2</v>
      </c>
      <c r="Y2834" s="13">
        <v>-18.180800000000001</v>
      </c>
      <c r="Z2834" s="2">
        <f>Y2834/V2834</f>
        <v>-0.13750000000000001</v>
      </c>
    </row>
    <row r="2835" spans="1:26" x14ac:dyDescent="0.25">
      <c r="A2835">
        <v>5811</v>
      </c>
      <c r="B2835" t="s">
        <v>8198</v>
      </c>
      <c r="C2835" s="1">
        <v>42085</v>
      </c>
      <c r="D2835">
        <f>YEAR(C2835)</f>
        <v>2015</v>
      </c>
      <c r="E2835">
        <f>MONTH(C2835)</f>
        <v>3</v>
      </c>
      <c r="F2835" t="str">
        <f>TEXT(Table1[[#This Row],[Order Date]],"mmm")</f>
        <v>Mar</v>
      </c>
      <c r="G2835" t="str">
        <f>TEXT(Table1[[#This Row],[Order Date]],"ddd")</f>
        <v>Sun</v>
      </c>
      <c r="H2835" s="1">
        <v>42089</v>
      </c>
      <c r="I2835" t="s">
        <v>49</v>
      </c>
      <c r="J2835" t="s">
        <v>2074</v>
      </c>
      <c r="K2835" t="s">
        <v>2075</v>
      </c>
      <c r="L2835" t="s">
        <v>40</v>
      </c>
      <c r="M2835" t="s">
        <v>26</v>
      </c>
      <c r="N2835" t="s">
        <v>941</v>
      </c>
      <c r="O2835" t="s">
        <v>42</v>
      </c>
      <c r="P2835">
        <v>92037</v>
      </c>
      <c r="Q2835" t="s">
        <v>43</v>
      </c>
      <c r="R2835" t="s">
        <v>3123</v>
      </c>
      <c r="S2835" t="s">
        <v>45</v>
      </c>
      <c r="T2835" t="s">
        <v>89</v>
      </c>
      <c r="U2835" t="s">
        <v>183</v>
      </c>
      <c r="V2835" s="3">
        <v>105.52</v>
      </c>
      <c r="W2835">
        <v>4</v>
      </c>
      <c r="X2835" s="2">
        <v>0</v>
      </c>
      <c r="Y2835" s="13">
        <v>48.539200000000001</v>
      </c>
      <c r="Z2835" s="2">
        <f>Y2835/V2835</f>
        <v>0.46</v>
      </c>
    </row>
    <row r="2836" spans="1:26" x14ac:dyDescent="0.25">
      <c r="A2836">
        <v>5814</v>
      </c>
      <c r="B2836" t="s">
        <v>8201</v>
      </c>
      <c r="C2836" s="1">
        <v>42187</v>
      </c>
      <c r="D2836">
        <f>YEAR(C2836)</f>
        <v>2015</v>
      </c>
      <c r="E2836">
        <f>MONTH(C2836)</f>
        <v>7</v>
      </c>
      <c r="F2836" t="str">
        <f>TEXT(Table1[[#This Row],[Order Date]],"mmm")</f>
        <v>Jul</v>
      </c>
      <c r="G2836" t="str">
        <f>TEXT(Table1[[#This Row],[Order Date]],"ddd")</f>
        <v>Thu</v>
      </c>
      <c r="H2836" s="1">
        <v>42188</v>
      </c>
      <c r="I2836" t="s">
        <v>185</v>
      </c>
      <c r="J2836" t="s">
        <v>2111</v>
      </c>
      <c r="K2836" t="s">
        <v>2112</v>
      </c>
      <c r="L2836" t="s">
        <v>101</v>
      </c>
      <c r="M2836" t="s">
        <v>26</v>
      </c>
      <c r="N2836" t="s">
        <v>263</v>
      </c>
      <c r="O2836" t="s">
        <v>264</v>
      </c>
      <c r="P2836">
        <v>10024</v>
      </c>
      <c r="Q2836" t="s">
        <v>145</v>
      </c>
      <c r="R2836" t="s">
        <v>7735</v>
      </c>
      <c r="S2836" t="s">
        <v>45</v>
      </c>
      <c r="T2836" t="s">
        <v>89</v>
      </c>
      <c r="U2836" t="s">
        <v>7736</v>
      </c>
      <c r="V2836" s="3">
        <v>19.440000000000001</v>
      </c>
      <c r="W2836">
        <v>3</v>
      </c>
      <c r="X2836" s="2">
        <v>0</v>
      </c>
      <c r="Y2836" s="13">
        <v>9.3312000000000008</v>
      </c>
      <c r="Z2836" s="2">
        <f>Y2836/V2836</f>
        <v>0.48000000000000004</v>
      </c>
    </row>
    <row r="2837" spans="1:26" x14ac:dyDescent="0.25">
      <c r="A2837">
        <v>5815</v>
      </c>
      <c r="B2837" t="s">
        <v>8202</v>
      </c>
      <c r="C2837" s="1">
        <v>42170</v>
      </c>
      <c r="D2837">
        <f>YEAR(C2837)</f>
        <v>2015</v>
      </c>
      <c r="E2837">
        <f>MONTH(C2837)</f>
        <v>6</v>
      </c>
      <c r="F2837" t="str">
        <f>TEXT(Table1[[#This Row],[Order Date]],"mmm")</f>
        <v>Jun</v>
      </c>
      <c r="G2837" t="str">
        <f>TEXT(Table1[[#This Row],[Order Date]],"ddd")</f>
        <v>Mon</v>
      </c>
      <c r="H2837" s="1">
        <v>42172</v>
      </c>
      <c r="I2837" t="s">
        <v>185</v>
      </c>
      <c r="J2837" t="s">
        <v>4597</v>
      </c>
      <c r="K2837" t="s">
        <v>4598</v>
      </c>
      <c r="L2837" t="s">
        <v>25</v>
      </c>
      <c r="M2837" t="s">
        <v>26</v>
      </c>
      <c r="N2837" t="s">
        <v>893</v>
      </c>
      <c r="O2837" t="s">
        <v>53</v>
      </c>
      <c r="P2837">
        <v>33614</v>
      </c>
      <c r="Q2837" t="s">
        <v>29</v>
      </c>
      <c r="R2837" t="s">
        <v>4712</v>
      </c>
      <c r="S2837" t="s">
        <v>70</v>
      </c>
      <c r="T2837" t="s">
        <v>158</v>
      </c>
      <c r="U2837" t="s">
        <v>4713</v>
      </c>
      <c r="V2837" s="3">
        <v>11.672000000000001</v>
      </c>
      <c r="W2837">
        <v>1</v>
      </c>
      <c r="X2837" s="2">
        <v>0.2</v>
      </c>
      <c r="Y2837" s="13">
        <v>-0.72950000000000004</v>
      </c>
      <c r="Z2837" s="2">
        <f>Y2837/V2837</f>
        <v>-6.25E-2</v>
      </c>
    </row>
    <row r="2838" spans="1:26" x14ac:dyDescent="0.25">
      <c r="A2838">
        <v>5816</v>
      </c>
      <c r="B2838" t="s">
        <v>8203</v>
      </c>
      <c r="C2838" s="1">
        <v>41969</v>
      </c>
      <c r="D2838">
        <f>YEAR(C2838)</f>
        <v>2014</v>
      </c>
      <c r="E2838">
        <f>MONTH(C2838)</f>
        <v>11</v>
      </c>
      <c r="F2838" t="str">
        <f>TEXT(Table1[[#This Row],[Order Date]],"mmm")</f>
        <v>Nov</v>
      </c>
      <c r="G2838" t="str">
        <f>TEXT(Table1[[#This Row],[Order Date]],"ddd")</f>
        <v>Wed</v>
      </c>
      <c r="H2838" s="1">
        <v>41969</v>
      </c>
      <c r="I2838" t="s">
        <v>1276</v>
      </c>
      <c r="J2838" t="s">
        <v>1718</v>
      </c>
      <c r="K2838" t="s">
        <v>1719</v>
      </c>
      <c r="L2838" t="s">
        <v>25</v>
      </c>
      <c r="M2838" t="s">
        <v>26</v>
      </c>
      <c r="N2838" t="s">
        <v>8204</v>
      </c>
      <c r="O2838" t="s">
        <v>264</v>
      </c>
      <c r="P2838">
        <v>13501</v>
      </c>
      <c r="Q2838" t="s">
        <v>145</v>
      </c>
      <c r="R2838" t="s">
        <v>2301</v>
      </c>
      <c r="S2838" t="s">
        <v>70</v>
      </c>
      <c r="T2838" t="s">
        <v>71</v>
      </c>
      <c r="U2838" t="s">
        <v>2302</v>
      </c>
      <c r="V2838" s="3">
        <v>279.95999999999998</v>
      </c>
      <c r="W2838">
        <v>4</v>
      </c>
      <c r="X2838" s="2">
        <v>0</v>
      </c>
      <c r="Y2838" s="13">
        <v>78.388800000000003</v>
      </c>
      <c r="Z2838" s="2">
        <f>Y2838/V2838</f>
        <v>0.28000000000000003</v>
      </c>
    </row>
    <row r="2839" spans="1:26" x14ac:dyDescent="0.25">
      <c r="A2839">
        <v>5821</v>
      </c>
      <c r="B2839" t="s">
        <v>8205</v>
      </c>
      <c r="C2839" s="1">
        <v>42867</v>
      </c>
      <c r="D2839">
        <f>YEAR(C2839)</f>
        <v>2017</v>
      </c>
      <c r="E2839">
        <f>MONTH(C2839)</f>
        <v>5</v>
      </c>
      <c r="F2839" t="str">
        <f>TEXT(Table1[[#This Row],[Order Date]],"mmm")</f>
        <v>May</v>
      </c>
      <c r="G2839" t="str">
        <f>TEXT(Table1[[#This Row],[Order Date]],"ddd")</f>
        <v>Fri</v>
      </c>
      <c r="H2839" s="1">
        <v>42873</v>
      </c>
      <c r="I2839" t="s">
        <v>49</v>
      </c>
      <c r="J2839" t="s">
        <v>6909</v>
      </c>
      <c r="K2839" t="s">
        <v>6910</v>
      </c>
      <c r="L2839" t="s">
        <v>40</v>
      </c>
      <c r="M2839" t="s">
        <v>26</v>
      </c>
      <c r="N2839" t="s">
        <v>126</v>
      </c>
      <c r="O2839" t="s">
        <v>42</v>
      </c>
      <c r="P2839">
        <v>94122</v>
      </c>
      <c r="Q2839" t="s">
        <v>43</v>
      </c>
      <c r="R2839" t="s">
        <v>5736</v>
      </c>
      <c r="S2839" t="s">
        <v>45</v>
      </c>
      <c r="T2839" t="s">
        <v>572</v>
      </c>
      <c r="U2839" t="s">
        <v>5737</v>
      </c>
      <c r="V2839" s="3">
        <v>238.62</v>
      </c>
      <c r="W2839">
        <v>2</v>
      </c>
      <c r="X2839" s="2">
        <v>0</v>
      </c>
      <c r="Y2839" s="13">
        <v>4.7724000000000002</v>
      </c>
      <c r="Z2839" s="2">
        <f>Y2839/V2839</f>
        <v>0.02</v>
      </c>
    </row>
    <row r="2840" spans="1:26" x14ac:dyDescent="0.25">
      <c r="A2840">
        <v>5825</v>
      </c>
      <c r="B2840" t="s">
        <v>8206</v>
      </c>
      <c r="C2840" s="1">
        <v>41761</v>
      </c>
      <c r="D2840">
        <f>YEAR(C2840)</f>
        <v>2014</v>
      </c>
      <c r="E2840">
        <f>MONTH(C2840)</f>
        <v>5</v>
      </c>
      <c r="F2840" t="str">
        <f>TEXT(Table1[[#This Row],[Order Date]],"mmm")</f>
        <v>May</v>
      </c>
      <c r="G2840" t="str">
        <f>TEXT(Table1[[#This Row],[Order Date]],"ddd")</f>
        <v>Fri</v>
      </c>
      <c r="H2840" s="1">
        <v>41761</v>
      </c>
      <c r="I2840" t="s">
        <v>1276</v>
      </c>
      <c r="J2840" t="s">
        <v>1981</v>
      </c>
      <c r="K2840" t="s">
        <v>1982</v>
      </c>
      <c r="L2840" t="s">
        <v>25</v>
      </c>
      <c r="M2840" t="s">
        <v>26</v>
      </c>
      <c r="N2840" t="s">
        <v>490</v>
      </c>
      <c r="O2840" t="s">
        <v>491</v>
      </c>
      <c r="P2840">
        <v>43229</v>
      </c>
      <c r="Q2840" t="s">
        <v>145</v>
      </c>
      <c r="R2840" t="s">
        <v>3531</v>
      </c>
      <c r="S2840" t="s">
        <v>45</v>
      </c>
      <c r="T2840" t="s">
        <v>77</v>
      </c>
      <c r="U2840" t="s">
        <v>3532</v>
      </c>
      <c r="V2840" s="3">
        <v>26.135999999999999</v>
      </c>
      <c r="W2840">
        <v>3</v>
      </c>
      <c r="X2840" s="2">
        <v>0.2</v>
      </c>
      <c r="Y2840" s="13">
        <v>1.9601999999999999</v>
      </c>
      <c r="Z2840" s="2">
        <f>Y2840/V2840</f>
        <v>7.4999999999999997E-2</v>
      </c>
    </row>
    <row r="2841" spans="1:26" x14ac:dyDescent="0.25">
      <c r="A2841">
        <v>5826</v>
      </c>
      <c r="B2841" t="s">
        <v>8207</v>
      </c>
      <c r="C2841" s="1">
        <v>42981</v>
      </c>
      <c r="D2841">
        <f>YEAR(C2841)</f>
        <v>2017</v>
      </c>
      <c r="E2841">
        <f>MONTH(C2841)</f>
        <v>9</v>
      </c>
      <c r="F2841" t="str">
        <f>TEXT(Table1[[#This Row],[Order Date]],"mmm")</f>
        <v>Sep</v>
      </c>
      <c r="G2841" t="str">
        <f>TEXT(Table1[[#This Row],[Order Date]],"ddd")</f>
        <v>Sun</v>
      </c>
      <c r="H2841" s="1">
        <v>42984</v>
      </c>
      <c r="I2841" t="s">
        <v>22</v>
      </c>
      <c r="J2841" t="s">
        <v>6111</v>
      </c>
      <c r="K2841" t="s">
        <v>6112</v>
      </c>
      <c r="L2841" t="s">
        <v>101</v>
      </c>
      <c r="M2841" t="s">
        <v>26</v>
      </c>
      <c r="N2841" t="s">
        <v>263</v>
      </c>
      <c r="O2841" t="s">
        <v>264</v>
      </c>
      <c r="P2841">
        <v>10035</v>
      </c>
      <c r="Q2841" t="s">
        <v>145</v>
      </c>
      <c r="R2841" t="s">
        <v>3726</v>
      </c>
      <c r="S2841" t="s">
        <v>45</v>
      </c>
      <c r="T2841" t="s">
        <v>89</v>
      </c>
      <c r="U2841" t="s">
        <v>3727</v>
      </c>
      <c r="V2841" s="3">
        <v>419.4</v>
      </c>
      <c r="W2841">
        <v>4</v>
      </c>
      <c r="X2841" s="2">
        <v>0</v>
      </c>
      <c r="Y2841" s="13">
        <v>201.31200000000001</v>
      </c>
      <c r="Z2841" s="2">
        <f>Y2841/V2841</f>
        <v>0.48000000000000004</v>
      </c>
    </row>
    <row r="2842" spans="1:26" x14ac:dyDescent="0.25">
      <c r="A2842">
        <v>5830</v>
      </c>
      <c r="B2842" t="s">
        <v>8208</v>
      </c>
      <c r="C2842" s="1">
        <v>42707</v>
      </c>
      <c r="D2842">
        <f>YEAR(C2842)</f>
        <v>2016</v>
      </c>
      <c r="E2842">
        <f>MONTH(C2842)</f>
        <v>12</v>
      </c>
      <c r="F2842" t="str">
        <f>TEXT(Table1[[#This Row],[Order Date]],"mmm")</f>
        <v>Dec</v>
      </c>
      <c r="G2842" t="str">
        <f>TEXT(Table1[[#This Row],[Order Date]],"ddd")</f>
        <v>Sat</v>
      </c>
      <c r="H2842" s="1">
        <v>42711</v>
      </c>
      <c r="I2842" t="s">
        <v>49</v>
      </c>
      <c r="J2842" t="s">
        <v>3784</v>
      </c>
      <c r="K2842" t="s">
        <v>3785</v>
      </c>
      <c r="L2842" t="s">
        <v>25</v>
      </c>
      <c r="M2842" t="s">
        <v>26</v>
      </c>
      <c r="N2842" t="s">
        <v>1448</v>
      </c>
      <c r="O2842" t="s">
        <v>251</v>
      </c>
      <c r="P2842">
        <v>47374</v>
      </c>
      <c r="Q2842" t="s">
        <v>104</v>
      </c>
      <c r="R2842" t="s">
        <v>1211</v>
      </c>
      <c r="S2842" t="s">
        <v>31</v>
      </c>
      <c r="T2842" t="s">
        <v>55</v>
      </c>
      <c r="U2842" t="s">
        <v>1212</v>
      </c>
      <c r="V2842" s="3">
        <v>581.96</v>
      </c>
      <c r="W2842">
        <v>2</v>
      </c>
      <c r="X2842" s="2">
        <v>0</v>
      </c>
      <c r="Y2842" s="13">
        <v>104.75279999999999</v>
      </c>
      <c r="Z2842" s="2">
        <f>Y2842/V2842</f>
        <v>0.17999999999999997</v>
      </c>
    </row>
    <row r="2843" spans="1:26" x14ac:dyDescent="0.25">
      <c r="A2843">
        <v>5832</v>
      </c>
      <c r="B2843" t="s">
        <v>8209</v>
      </c>
      <c r="C2843" s="1">
        <v>42203</v>
      </c>
      <c r="D2843">
        <f>YEAR(C2843)</f>
        <v>2015</v>
      </c>
      <c r="E2843">
        <f>MONTH(C2843)</f>
        <v>7</v>
      </c>
      <c r="F2843" t="str">
        <f>TEXT(Table1[[#This Row],[Order Date]],"mmm")</f>
        <v>Jul</v>
      </c>
      <c r="G2843" t="str">
        <f>TEXT(Table1[[#This Row],[Order Date]],"ddd")</f>
        <v>Sat</v>
      </c>
      <c r="H2843" s="1">
        <v>42207</v>
      </c>
      <c r="I2843" t="s">
        <v>49</v>
      </c>
      <c r="J2843" t="s">
        <v>2347</v>
      </c>
      <c r="K2843" t="s">
        <v>2348</v>
      </c>
      <c r="L2843" t="s">
        <v>25</v>
      </c>
      <c r="M2843" t="s">
        <v>26</v>
      </c>
      <c r="N2843" t="s">
        <v>941</v>
      </c>
      <c r="O2843" t="s">
        <v>42</v>
      </c>
      <c r="P2843">
        <v>92105</v>
      </c>
      <c r="Q2843" t="s">
        <v>43</v>
      </c>
      <c r="R2843" t="s">
        <v>5191</v>
      </c>
      <c r="S2843" t="s">
        <v>70</v>
      </c>
      <c r="T2843" t="s">
        <v>158</v>
      </c>
      <c r="U2843" t="s">
        <v>5192</v>
      </c>
      <c r="V2843" s="3">
        <v>519.96</v>
      </c>
      <c r="W2843">
        <v>4</v>
      </c>
      <c r="X2843" s="2">
        <v>0</v>
      </c>
      <c r="Y2843" s="13">
        <v>176.78639999999999</v>
      </c>
      <c r="Z2843" s="2">
        <f>Y2843/V2843</f>
        <v>0.33999999999999997</v>
      </c>
    </row>
    <row r="2844" spans="1:26" x14ac:dyDescent="0.25">
      <c r="A2844">
        <v>5833</v>
      </c>
      <c r="B2844" t="s">
        <v>8210</v>
      </c>
      <c r="C2844" s="1">
        <v>42572</v>
      </c>
      <c r="D2844">
        <f>YEAR(C2844)</f>
        <v>2016</v>
      </c>
      <c r="E2844">
        <f>MONTH(C2844)</f>
        <v>7</v>
      </c>
      <c r="F2844" t="str">
        <f>TEXT(Table1[[#This Row],[Order Date]],"mmm")</f>
        <v>Jul</v>
      </c>
      <c r="G2844" t="str">
        <f>TEXT(Table1[[#This Row],[Order Date]],"ddd")</f>
        <v>Thu</v>
      </c>
      <c r="H2844" s="1">
        <v>42577</v>
      </c>
      <c r="I2844" t="s">
        <v>49</v>
      </c>
      <c r="J2844" t="s">
        <v>3635</v>
      </c>
      <c r="K2844" t="s">
        <v>3636</v>
      </c>
      <c r="L2844" t="s">
        <v>25</v>
      </c>
      <c r="M2844" t="s">
        <v>26</v>
      </c>
      <c r="N2844" t="s">
        <v>86</v>
      </c>
      <c r="O2844" t="s">
        <v>87</v>
      </c>
      <c r="P2844">
        <v>28027</v>
      </c>
      <c r="Q2844" t="s">
        <v>29</v>
      </c>
      <c r="R2844" t="s">
        <v>3623</v>
      </c>
      <c r="S2844" t="s">
        <v>45</v>
      </c>
      <c r="T2844" t="s">
        <v>46</v>
      </c>
      <c r="U2844" t="s">
        <v>3624</v>
      </c>
      <c r="V2844" s="3">
        <v>6.2640000000000002</v>
      </c>
      <c r="W2844">
        <v>3</v>
      </c>
      <c r="X2844" s="2">
        <v>0.2</v>
      </c>
      <c r="Y2844" s="13">
        <v>2.0358000000000001</v>
      </c>
      <c r="Z2844" s="2">
        <f>Y2844/V2844</f>
        <v>0.32500000000000001</v>
      </c>
    </row>
    <row r="2845" spans="1:26" x14ac:dyDescent="0.25">
      <c r="A2845">
        <v>5835</v>
      </c>
      <c r="B2845" t="s">
        <v>8211</v>
      </c>
      <c r="C2845" s="1">
        <v>42164</v>
      </c>
      <c r="D2845">
        <f>YEAR(C2845)</f>
        <v>2015</v>
      </c>
      <c r="E2845">
        <f>MONTH(C2845)</f>
        <v>6</v>
      </c>
      <c r="F2845" t="str">
        <f>TEXT(Table1[[#This Row],[Order Date]],"mmm")</f>
        <v>Jun</v>
      </c>
      <c r="G2845" t="str">
        <f>TEXT(Table1[[#This Row],[Order Date]],"ddd")</f>
        <v>Tue</v>
      </c>
      <c r="H2845" s="1">
        <v>42171</v>
      </c>
      <c r="I2845" t="s">
        <v>49</v>
      </c>
      <c r="J2845" t="s">
        <v>664</v>
      </c>
      <c r="K2845" t="s">
        <v>665</v>
      </c>
      <c r="L2845" t="s">
        <v>25</v>
      </c>
      <c r="M2845" t="s">
        <v>26</v>
      </c>
      <c r="N2845" t="s">
        <v>1404</v>
      </c>
      <c r="O2845" t="s">
        <v>53</v>
      </c>
      <c r="P2845">
        <v>33178</v>
      </c>
      <c r="Q2845" t="s">
        <v>29</v>
      </c>
      <c r="R2845" t="s">
        <v>7084</v>
      </c>
      <c r="S2845" t="s">
        <v>45</v>
      </c>
      <c r="T2845" t="s">
        <v>74</v>
      </c>
      <c r="U2845" t="s">
        <v>7085</v>
      </c>
      <c r="V2845" s="3">
        <v>64.2</v>
      </c>
      <c r="W2845">
        <v>5</v>
      </c>
      <c r="X2845" s="2">
        <v>0.7</v>
      </c>
      <c r="Y2845" s="13">
        <v>-42.8</v>
      </c>
      <c r="Z2845" s="2">
        <f>Y2845/V2845</f>
        <v>-0.66666666666666663</v>
      </c>
    </row>
    <row r="2846" spans="1:26" x14ac:dyDescent="0.25">
      <c r="A2846">
        <v>5838</v>
      </c>
      <c r="B2846" t="s">
        <v>8212</v>
      </c>
      <c r="C2846" s="1">
        <v>43066</v>
      </c>
      <c r="D2846">
        <f>YEAR(C2846)</f>
        <v>2017</v>
      </c>
      <c r="E2846">
        <f>MONTH(C2846)</f>
        <v>11</v>
      </c>
      <c r="F2846" t="str">
        <f>TEXT(Table1[[#This Row],[Order Date]],"mmm")</f>
        <v>Nov</v>
      </c>
      <c r="G2846" t="str">
        <f>TEXT(Table1[[#This Row],[Order Date]],"ddd")</f>
        <v>Mon</v>
      </c>
      <c r="H2846" s="1">
        <v>43072</v>
      </c>
      <c r="I2846" t="s">
        <v>49</v>
      </c>
      <c r="J2846" t="s">
        <v>8213</v>
      </c>
      <c r="K2846" t="s">
        <v>8214</v>
      </c>
      <c r="L2846" t="s">
        <v>25</v>
      </c>
      <c r="M2846" t="s">
        <v>26</v>
      </c>
      <c r="N2846" t="s">
        <v>41</v>
      </c>
      <c r="O2846" t="s">
        <v>42</v>
      </c>
      <c r="P2846">
        <v>90036</v>
      </c>
      <c r="Q2846" t="s">
        <v>43</v>
      </c>
      <c r="R2846" t="s">
        <v>8215</v>
      </c>
      <c r="S2846" t="s">
        <v>70</v>
      </c>
      <c r="T2846" t="s">
        <v>71</v>
      </c>
      <c r="U2846" t="s">
        <v>8216</v>
      </c>
      <c r="V2846" s="3">
        <v>57.567999999999998</v>
      </c>
      <c r="W2846">
        <v>4</v>
      </c>
      <c r="X2846" s="2">
        <v>0.2</v>
      </c>
      <c r="Y2846" s="13">
        <v>5.7568000000000001</v>
      </c>
      <c r="Z2846" s="2">
        <f>Y2846/V2846</f>
        <v>0.1</v>
      </c>
    </row>
    <row r="2847" spans="1:26" x14ac:dyDescent="0.25">
      <c r="A2847">
        <v>5839</v>
      </c>
      <c r="B2847" t="s">
        <v>8217</v>
      </c>
      <c r="C2847" s="1">
        <v>42090</v>
      </c>
      <c r="D2847">
        <f>YEAR(C2847)</f>
        <v>2015</v>
      </c>
      <c r="E2847">
        <f>MONTH(C2847)</f>
        <v>3</v>
      </c>
      <c r="F2847" t="str">
        <f>TEXT(Table1[[#This Row],[Order Date]],"mmm")</f>
        <v>Mar</v>
      </c>
      <c r="G2847" t="str">
        <f>TEXT(Table1[[#This Row],[Order Date]],"ddd")</f>
        <v>Fri</v>
      </c>
      <c r="H2847" s="1">
        <v>42097</v>
      </c>
      <c r="I2847" t="s">
        <v>49</v>
      </c>
      <c r="J2847" t="s">
        <v>5114</v>
      </c>
      <c r="K2847" t="s">
        <v>5115</v>
      </c>
      <c r="L2847" t="s">
        <v>25</v>
      </c>
      <c r="M2847" t="s">
        <v>26</v>
      </c>
      <c r="N2847" t="s">
        <v>94</v>
      </c>
      <c r="O2847" t="s">
        <v>95</v>
      </c>
      <c r="P2847">
        <v>98115</v>
      </c>
      <c r="Q2847" t="s">
        <v>43</v>
      </c>
      <c r="R2847" t="s">
        <v>8218</v>
      </c>
      <c r="S2847" t="s">
        <v>45</v>
      </c>
      <c r="T2847" t="s">
        <v>58</v>
      </c>
      <c r="U2847" t="s">
        <v>8219</v>
      </c>
      <c r="V2847" s="3">
        <v>83.7</v>
      </c>
      <c r="W2847">
        <v>5</v>
      </c>
      <c r="X2847" s="2">
        <v>0</v>
      </c>
      <c r="Y2847" s="13">
        <v>3.3479999999999999</v>
      </c>
      <c r="Z2847" s="2">
        <f>Y2847/V2847</f>
        <v>3.9999999999999994E-2</v>
      </c>
    </row>
    <row r="2848" spans="1:26" x14ac:dyDescent="0.25">
      <c r="A2848">
        <v>5840</v>
      </c>
      <c r="B2848" t="s">
        <v>8220</v>
      </c>
      <c r="C2848" s="1">
        <v>42269</v>
      </c>
      <c r="D2848">
        <f>YEAR(C2848)</f>
        <v>2015</v>
      </c>
      <c r="E2848">
        <f>MONTH(C2848)</f>
        <v>9</v>
      </c>
      <c r="F2848" t="str">
        <f>TEXT(Table1[[#This Row],[Order Date]],"mmm")</f>
        <v>Sep</v>
      </c>
      <c r="G2848" t="str">
        <f>TEXT(Table1[[#This Row],[Order Date]],"ddd")</f>
        <v>Tue</v>
      </c>
      <c r="H2848" s="1">
        <v>42273</v>
      </c>
      <c r="I2848" t="s">
        <v>22</v>
      </c>
      <c r="J2848" t="s">
        <v>6028</v>
      </c>
      <c r="K2848" t="s">
        <v>6029</v>
      </c>
      <c r="L2848" t="s">
        <v>101</v>
      </c>
      <c r="M2848" t="s">
        <v>26</v>
      </c>
      <c r="N2848" t="s">
        <v>1117</v>
      </c>
      <c r="O2848" t="s">
        <v>312</v>
      </c>
      <c r="P2848">
        <v>22204</v>
      </c>
      <c r="Q2848" t="s">
        <v>29</v>
      </c>
      <c r="R2848" t="s">
        <v>4663</v>
      </c>
      <c r="S2848" t="s">
        <v>45</v>
      </c>
      <c r="T2848" t="s">
        <v>89</v>
      </c>
      <c r="U2848" t="s">
        <v>4664</v>
      </c>
      <c r="V2848" s="3">
        <v>32.4</v>
      </c>
      <c r="W2848">
        <v>5</v>
      </c>
      <c r="X2848" s="2">
        <v>0</v>
      </c>
      <c r="Y2848" s="13">
        <v>15.552</v>
      </c>
      <c r="Z2848" s="2">
        <f>Y2848/V2848</f>
        <v>0.48</v>
      </c>
    </row>
    <row r="2849" spans="1:26" x14ac:dyDescent="0.25">
      <c r="A2849">
        <v>5842</v>
      </c>
      <c r="B2849" t="s">
        <v>8221</v>
      </c>
      <c r="C2849" s="1">
        <v>42325</v>
      </c>
      <c r="D2849">
        <f>YEAR(C2849)</f>
        <v>2015</v>
      </c>
      <c r="E2849">
        <f>MONTH(C2849)</f>
        <v>11</v>
      </c>
      <c r="F2849" t="str">
        <f>TEXT(Table1[[#This Row],[Order Date]],"mmm")</f>
        <v>Nov</v>
      </c>
      <c r="G2849" t="str">
        <f>TEXT(Table1[[#This Row],[Order Date]],"ddd")</f>
        <v>Tue</v>
      </c>
      <c r="H2849" s="1">
        <v>42329</v>
      </c>
      <c r="I2849" t="s">
        <v>49</v>
      </c>
      <c r="J2849" t="s">
        <v>4913</v>
      </c>
      <c r="K2849" t="s">
        <v>4914</v>
      </c>
      <c r="L2849" t="s">
        <v>25</v>
      </c>
      <c r="M2849" t="s">
        <v>26</v>
      </c>
      <c r="N2849" t="s">
        <v>941</v>
      </c>
      <c r="O2849" t="s">
        <v>42</v>
      </c>
      <c r="P2849">
        <v>92105</v>
      </c>
      <c r="Q2849" t="s">
        <v>43</v>
      </c>
      <c r="R2849" t="s">
        <v>8222</v>
      </c>
      <c r="S2849" t="s">
        <v>70</v>
      </c>
      <c r="T2849" t="s">
        <v>71</v>
      </c>
      <c r="U2849" t="s">
        <v>8223</v>
      </c>
      <c r="V2849" s="3">
        <v>415.96800000000002</v>
      </c>
      <c r="W2849">
        <v>4</v>
      </c>
      <c r="X2849" s="2">
        <v>0.2</v>
      </c>
      <c r="Y2849" s="13">
        <v>51.996000000000002</v>
      </c>
      <c r="Z2849" s="2">
        <f>Y2849/V2849</f>
        <v>0.125</v>
      </c>
    </row>
    <row r="2850" spans="1:26" x14ac:dyDescent="0.25">
      <c r="A2850">
        <v>5849</v>
      </c>
      <c r="B2850" t="s">
        <v>8224</v>
      </c>
      <c r="C2850" s="1">
        <v>42318</v>
      </c>
      <c r="D2850">
        <f>YEAR(C2850)</f>
        <v>2015</v>
      </c>
      <c r="E2850">
        <f>MONTH(C2850)</f>
        <v>11</v>
      </c>
      <c r="F2850" t="str">
        <f>TEXT(Table1[[#This Row],[Order Date]],"mmm")</f>
        <v>Nov</v>
      </c>
      <c r="G2850" t="str">
        <f>TEXT(Table1[[#This Row],[Order Date]],"ddd")</f>
        <v>Tue</v>
      </c>
      <c r="H2850" s="1">
        <v>42322</v>
      </c>
      <c r="I2850" t="s">
        <v>49</v>
      </c>
      <c r="J2850" t="s">
        <v>1508</v>
      </c>
      <c r="K2850" t="s">
        <v>1509</v>
      </c>
      <c r="L2850" t="s">
        <v>101</v>
      </c>
      <c r="M2850" t="s">
        <v>26</v>
      </c>
      <c r="N2850" t="s">
        <v>560</v>
      </c>
      <c r="O2850" t="s">
        <v>226</v>
      </c>
      <c r="P2850">
        <v>55113</v>
      </c>
      <c r="Q2850" t="s">
        <v>104</v>
      </c>
      <c r="R2850" t="s">
        <v>3228</v>
      </c>
      <c r="S2850" t="s">
        <v>45</v>
      </c>
      <c r="T2850" t="s">
        <v>77</v>
      </c>
      <c r="U2850" t="s">
        <v>3229</v>
      </c>
      <c r="V2850" s="3">
        <v>715.64</v>
      </c>
      <c r="W2850">
        <v>2</v>
      </c>
      <c r="X2850" s="2">
        <v>0</v>
      </c>
      <c r="Y2850" s="13">
        <v>178.91</v>
      </c>
      <c r="Z2850" s="2">
        <f>Y2850/V2850</f>
        <v>0.25</v>
      </c>
    </row>
    <row r="2851" spans="1:26" x14ac:dyDescent="0.25">
      <c r="A2851">
        <v>5854</v>
      </c>
      <c r="B2851" t="s">
        <v>8225</v>
      </c>
      <c r="C2851" s="1">
        <v>41892</v>
      </c>
      <c r="D2851">
        <f>YEAR(C2851)</f>
        <v>2014</v>
      </c>
      <c r="E2851">
        <f>MONTH(C2851)</f>
        <v>9</v>
      </c>
      <c r="F2851" t="str">
        <f>TEXT(Table1[[#This Row],[Order Date]],"mmm")</f>
        <v>Sep</v>
      </c>
      <c r="G2851" t="str">
        <f>TEXT(Table1[[#This Row],[Order Date]],"ddd")</f>
        <v>Wed</v>
      </c>
      <c r="H2851" s="1">
        <v>41896</v>
      </c>
      <c r="I2851" t="s">
        <v>49</v>
      </c>
      <c r="J2851" t="s">
        <v>4343</v>
      </c>
      <c r="K2851" t="s">
        <v>4344</v>
      </c>
      <c r="L2851" t="s">
        <v>101</v>
      </c>
      <c r="M2851" t="s">
        <v>26</v>
      </c>
      <c r="N2851" t="s">
        <v>2915</v>
      </c>
      <c r="O2851" t="s">
        <v>312</v>
      </c>
      <c r="P2851">
        <v>23464</v>
      </c>
      <c r="Q2851" t="s">
        <v>29</v>
      </c>
      <c r="R2851" t="s">
        <v>1209</v>
      </c>
      <c r="S2851" t="s">
        <v>45</v>
      </c>
      <c r="T2851" t="s">
        <v>74</v>
      </c>
      <c r="U2851" t="s">
        <v>1210</v>
      </c>
      <c r="V2851" s="3">
        <v>9.64</v>
      </c>
      <c r="W2851">
        <v>2</v>
      </c>
      <c r="X2851" s="2">
        <v>0</v>
      </c>
      <c r="Y2851" s="13">
        <v>4.7236000000000002</v>
      </c>
      <c r="Z2851" s="2">
        <f>Y2851/V2851</f>
        <v>0.49</v>
      </c>
    </row>
    <row r="2852" spans="1:26" x14ac:dyDescent="0.25">
      <c r="A2852">
        <v>5855</v>
      </c>
      <c r="B2852" t="s">
        <v>8226</v>
      </c>
      <c r="C2852" s="1">
        <v>42221</v>
      </c>
      <c r="D2852">
        <f>YEAR(C2852)</f>
        <v>2015</v>
      </c>
      <c r="E2852">
        <f>MONTH(C2852)</f>
        <v>8</v>
      </c>
      <c r="F2852" t="str">
        <f>TEXT(Table1[[#This Row],[Order Date]],"mmm")</f>
        <v>Aug</v>
      </c>
      <c r="G2852" t="str">
        <f>TEXT(Table1[[#This Row],[Order Date]],"ddd")</f>
        <v>Wed</v>
      </c>
      <c r="H2852" s="1">
        <v>42227</v>
      </c>
      <c r="I2852" t="s">
        <v>49</v>
      </c>
      <c r="J2852" t="s">
        <v>6446</v>
      </c>
      <c r="K2852" t="s">
        <v>6447</v>
      </c>
      <c r="L2852" t="s">
        <v>40</v>
      </c>
      <c r="M2852" t="s">
        <v>26</v>
      </c>
      <c r="N2852" t="s">
        <v>808</v>
      </c>
      <c r="O2852" t="s">
        <v>103</v>
      </c>
      <c r="P2852">
        <v>75220</v>
      </c>
      <c r="Q2852" t="s">
        <v>104</v>
      </c>
      <c r="R2852" t="s">
        <v>4681</v>
      </c>
      <c r="S2852" t="s">
        <v>45</v>
      </c>
      <c r="T2852" t="s">
        <v>58</v>
      </c>
      <c r="U2852" t="s">
        <v>4682</v>
      </c>
      <c r="V2852" s="3">
        <v>33.488</v>
      </c>
      <c r="W2852">
        <v>7</v>
      </c>
      <c r="X2852" s="2">
        <v>0.2</v>
      </c>
      <c r="Y2852" s="13">
        <v>-1.2558</v>
      </c>
      <c r="Z2852" s="2">
        <f>Y2852/V2852</f>
        <v>-3.7499999999999999E-2</v>
      </c>
    </row>
    <row r="2853" spans="1:26" x14ac:dyDescent="0.25">
      <c r="A2853">
        <v>5859</v>
      </c>
      <c r="B2853" t="s">
        <v>8227</v>
      </c>
      <c r="C2853" s="1">
        <v>42981</v>
      </c>
      <c r="D2853">
        <f>YEAR(C2853)</f>
        <v>2017</v>
      </c>
      <c r="E2853">
        <f>MONTH(C2853)</f>
        <v>9</v>
      </c>
      <c r="F2853" t="str">
        <f>TEXT(Table1[[#This Row],[Order Date]],"mmm")</f>
        <v>Sep</v>
      </c>
      <c r="G2853" t="str">
        <f>TEXT(Table1[[#This Row],[Order Date]],"ddd")</f>
        <v>Sun</v>
      </c>
      <c r="H2853" s="1">
        <v>42985</v>
      </c>
      <c r="I2853" t="s">
        <v>22</v>
      </c>
      <c r="J2853" t="s">
        <v>2448</v>
      </c>
      <c r="K2853" t="s">
        <v>2449</v>
      </c>
      <c r="L2853" t="s">
        <v>25</v>
      </c>
      <c r="M2853" t="s">
        <v>26</v>
      </c>
      <c r="N2853" t="s">
        <v>86</v>
      </c>
      <c r="O2853" t="s">
        <v>42</v>
      </c>
      <c r="P2853">
        <v>94521</v>
      </c>
      <c r="Q2853" t="s">
        <v>43</v>
      </c>
      <c r="R2853" t="s">
        <v>6844</v>
      </c>
      <c r="S2853" t="s">
        <v>31</v>
      </c>
      <c r="T2853" t="s">
        <v>32</v>
      </c>
      <c r="U2853" t="s">
        <v>6845</v>
      </c>
      <c r="V2853" s="3">
        <v>239.666</v>
      </c>
      <c r="W2853">
        <v>2</v>
      </c>
      <c r="X2853" s="2">
        <v>0.15</v>
      </c>
      <c r="Y2853" s="13">
        <v>14.098000000000001</v>
      </c>
      <c r="Z2853" s="2">
        <f>Y2853/V2853</f>
        <v>5.8823529411764712E-2</v>
      </c>
    </row>
    <row r="2854" spans="1:26" x14ac:dyDescent="0.25">
      <c r="A2854">
        <v>5860</v>
      </c>
      <c r="B2854" t="s">
        <v>8228</v>
      </c>
      <c r="C2854" s="1">
        <v>42309</v>
      </c>
      <c r="D2854">
        <f>YEAR(C2854)</f>
        <v>2015</v>
      </c>
      <c r="E2854">
        <f>MONTH(C2854)</f>
        <v>11</v>
      </c>
      <c r="F2854" t="str">
        <f>TEXT(Table1[[#This Row],[Order Date]],"mmm")</f>
        <v>Nov</v>
      </c>
      <c r="G2854" t="str">
        <f>TEXT(Table1[[#This Row],[Order Date]],"ddd")</f>
        <v>Sun</v>
      </c>
      <c r="H2854" s="1">
        <v>42316</v>
      </c>
      <c r="I2854" t="s">
        <v>49</v>
      </c>
      <c r="J2854" t="s">
        <v>5742</v>
      </c>
      <c r="K2854" t="s">
        <v>5743</v>
      </c>
      <c r="L2854" t="s">
        <v>25</v>
      </c>
      <c r="M2854" t="s">
        <v>26</v>
      </c>
      <c r="N2854" t="s">
        <v>8229</v>
      </c>
      <c r="O2854" t="s">
        <v>1680</v>
      </c>
      <c r="P2854">
        <v>72032</v>
      </c>
      <c r="Q2854" t="s">
        <v>29</v>
      </c>
      <c r="R2854" t="s">
        <v>3820</v>
      </c>
      <c r="S2854" t="s">
        <v>31</v>
      </c>
      <c r="T2854" t="s">
        <v>55</v>
      </c>
      <c r="U2854" t="s">
        <v>3821</v>
      </c>
      <c r="V2854" s="3">
        <v>301.95999999999998</v>
      </c>
      <c r="W2854">
        <v>2</v>
      </c>
      <c r="X2854" s="2">
        <v>0</v>
      </c>
      <c r="Y2854" s="13">
        <v>45.293999999999997</v>
      </c>
      <c r="Z2854" s="2">
        <f>Y2854/V2854</f>
        <v>0.15</v>
      </c>
    </row>
    <row r="2855" spans="1:26" x14ac:dyDescent="0.25">
      <c r="A2855">
        <v>5861</v>
      </c>
      <c r="B2855" t="s">
        <v>8230</v>
      </c>
      <c r="C2855" s="1">
        <v>42123</v>
      </c>
      <c r="D2855">
        <f>YEAR(C2855)</f>
        <v>2015</v>
      </c>
      <c r="E2855">
        <f>MONTH(C2855)</f>
        <v>4</v>
      </c>
      <c r="F2855" t="str">
        <f>TEXT(Table1[[#This Row],[Order Date]],"mmm")</f>
        <v>Apr</v>
      </c>
      <c r="G2855" t="str">
        <f>TEXT(Table1[[#This Row],[Order Date]],"ddd")</f>
        <v>Wed</v>
      </c>
      <c r="H2855" s="1">
        <v>42128</v>
      </c>
      <c r="I2855" t="s">
        <v>22</v>
      </c>
      <c r="J2855" t="s">
        <v>714</v>
      </c>
      <c r="K2855" t="s">
        <v>715</v>
      </c>
      <c r="L2855" t="s">
        <v>101</v>
      </c>
      <c r="M2855" t="s">
        <v>26</v>
      </c>
      <c r="N2855" t="s">
        <v>143</v>
      </c>
      <c r="O2855" t="s">
        <v>144</v>
      </c>
      <c r="P2855">
        <v>19120</v>
      </c>
      <c r="Q2855" t="s">
        <v>145</v>
      </c>
      <c r="R2855" t="s">
        <v>4076</v>
      </c>
      <c r="S2855" t="s">
        <v>45</v>
      </c>
      <c r="T2855" t="s">
        <v>89</v>
      </c>
      <c r="U2855" t="s">
        <v>4077</v>
      </c>
      <c r="V2855" s="3">
        <v>7.968</v>
      </c>
      <c r="W2855">
        <v>2</v>
      </c>
      <c r="X2855" s="2">
        <v>0.2</v>
      </c>
      <c r="Y2855" s="13">
        <v>2.8883999999999999</v>
      </c>
      <c r="Z2855" s="2">
        <f>Y2855/V2855</f>
        <v>0.36249999999999999</v>
      </c>
    </row>
    <row r="2856" spans="1:26" x14ac:dyDescent="0.25">
      <c r="A2856">
        <v>5862</v>
      </c>
      <c r="B2856" t="s">
        <v>8231</v>
      </c>
      <c r="C2856" s="1">
        <v>42491</v>
      </c>
      <c r="D2856">
        <f>YEAR(C2856)</f>
        <v>2016</v>
      </c>
      <c r="E2856">
        <f>MONTH(C2856)</f>
        <v>5</v>
      </c>
      <c r="F2856" t="str">
        <f>TEXT(Table1[[#This Row],[Order Date]],"mmm")</f>
        <v>May</v>
      </c>
      <c r="G2856" t="str">
        <f>TEXT(Table1[[#This Row],[Order Date]],"ddd")</f>
        <v>Sun</v>
      </c>
      <c r="H2856" s="1">
        <v>42494</v>
      </c>
      <c r="I2856" t="s">
        <v>22</v>
      </c>
      <c r="J2856" t="s">
        <v>5535</v>
      </c>
      <c r="K2856" t="s">
        <v>5536</v>
      </c>
      <c r="L2856" t="s">
        <v>25</v>
      </c>
      <c r="M2856" t="s">
        <v>26</v>
      </c>
      <c r="N2856" t="s">
        <v>5010</v>
      </c>
      <c r="O2856" t="s">
        <v>1680</v>
      </c>
      <c r="P2856">
        <v>72209</v>
      </c>
      <c r="Q2856" t="s">
        <v>29</v>
      </c>
      <c r="R2856" t="s">
        <v>8232</v>
      </c>
      <c r="S2856" t="s">
        <v>45</v>
      </c>
      <c r="T2856" t="s">
        <v>89</v>
      </c>
      <c r="U2856" t="s">
        <v>8233</v>
      </c>
      <c r="V2856" s="3">
        <v>109.92</v>
      </c>
      <c r="W2856">
        <v>2</v>
      </c>
      <c r="X2856" s="2">
        <v>0</v>
      </c>
      <c r="Y2856" s="13">
        <v>53.860799999999998</v>
      </c>
      <c r="Z2856" s="2">
        <f>Y2856/V2856</f>
        <v>0.49</v>
      </c>
    </row>
    <row r="2857" spans="1:26" x14ac:dyDescent="0.25">
      <c r="A2857">
        <v>5865</v>
      </c>
      <c r="B2857" t="s">
        <v>8234</v>
      </c>
      <c r="C2857" s="1">
        <v>41856</v>
      </c>
      <c r="D2857">
        <f>YEAR(C2857)</f>
        <v>2014</v>
      </c>
      <c r="E2857">
        <f>MONTH(C2857)</f>
        <v>8</v>
      </c>
      <c r="F2857" t="str">
        <f>TEXT(Table1[[#This Row],[Order Date]],"mmm")</f>
        <v>Aug</v>
      </c>
      <c r="G2857" t="str">
        <f>TEXT(Table1[[#This Row],[Order Date]],"ddd")</f>
        <v>Tue</v>
      </c>
      <c r="H2857" s="1">
        <v>41858</v>
      </c>
      <c r="I2857" t="s">
        <v>22</v>
      </c>
      <c r="J2857" t="s">
        <v>5164</v>
      </c>
      <c r="K2857" t="s">
        <v>5165</v>
      </c>
      <c r="L2857" t="s">
        <v>40</v>
      </c>
      <c r="M2857" t="s">
        <v>26</v>
      </c>
      <c r="N2857" t="s">
        <v>4494</v>
      </c>
      <c r="O2857" t="s">
        <v>740</v>
      </c>
      <c r="P2857">
        <v>6450</v>
      </c>
      <c r="Q2857" t="s">
        <v>145</v>
      </c>
      <c r="R2857" t="s">
        <v>5060</v>
      </c>
      <c r="S2857" t="s">
        <v>45</v>
      </c>
      <c r="T2857" t="s">
        <v>77</v>
      </c>
      <c r="U2857" t="s">
        <v>5061</v>
      </c>
      <c r="V2857" s="3">
        <v>79.47</v>
      </c>
      <c r="W2857">
        <v>3</v>
      </c>
      <c r="X2857" s="2">
        <v>0</v>
      </c>
      <c r="Y2857" s="13">
        <v>22.2516</v>
      </c>
      <c r="Z2857" s="2">
        <f>Y2857/V2857</f>
        <v>0.28000000000000003</v>
      </c>
    </row>
    <row r="2858" spans="1:26" x14ac:dyDescent="0.25">
      <c r="A2858">
        <v>5868</v>
      </c>
      <c r="B2858" t="s">
        <v>8235</v>
      </c>
      <c r="C2858" s="1">
        <v>42373</v>
      </c>
      <c r="D2858">
        <f>YEAR(C2858)</f>
        <v>2016</v>
      </c>
      <c r="E2858">
        <f>MONTH(C2858)</f>
        <v>1</v>
      </c>
      <c r="F2858" t="str">
        <f>TEXT(Table1[[#This Row],[Order Date]],"mmm")</f>
        <v>Jan</v>
      </c>
      <c r="G2858" t="str">
        <f>TEXT(Table1[[#This Row],[Order Date]],"ddd")</f>
        <v>Mon</v>
      </c>
      <c r="H2858" s="1">
        <v>42377</v>
      </c>
      <c r="I2858" t="s">
        <v>49</v>
      </c>
      <c r="J2858" t="s">
        <v>1121</v>
      </c>
      <c r="K2858" t="s">
        <v>1122</v>
      </c>
      <c r="L2858" t="s">
        <v>40</v>
      </c>
      <c r="M2858" t="s">
        <v>26</v>
      </c>
      <c r="N2858" t="s">
        <v>143</v>
      </c>
      <c r="O2858" t="s">
        <v>144</v>
      </c>
      <c r="P2858">
        <v>19143</v>
      </c>
      <c r="Q2858" t="s">
        <v>145</v>
      </c>
      <c r="R2858" t="s">
        <v>1954</v>
      </c>
      <c r="S2858" t="s">
        <v>45</v>
      </c>
      <c r="T2858" t="s">
        <v>67</v>
      </c>
      <c r="U2858" t="s">
        <v>1955</v>
      </c>
      <c r="V2858" s="3">
        <v>4.6719999999999997</v>
      </c>
      <c r="W2858">
        <v>1</v>
      </c>
      <c r="X2858" s="2">
        <v>0.2</v>
      </c>
      <c r="Y2858" s="13">
        <v>0.58399999999999996</v>
      </c>
      <c r="Z2858" s="2">
        <f>Y2858/V2858</f>
        <v>0.125</v>
      </c>
    </row>
    <row r="2859" spans="1:26" x14ac:dyDescent="0.25">
      <c r="A2859">
        <v>5870</v>
      </c>
      <c r="B2859" t="s">
        <v>8236</v>
      </c>
      <c r="C2859" s="1">
        <v>42681</v>
      </c>
      <c r="D2859">
        <f>YEAR(C2859)</f>
        <v>2016</v>
      </c>
      <c r="E2859">
        <f>MONTH(C2859)</f>
        <v>11</v>
      </c>
      <c r="F2859" t="str">
        <f>TEXT(Table1[[#This Row],[Order Date]],"mmm")</f>
        <v>Nov</v>
      </c>
      <c r="G2859" t="str">
        <f>TEXT(Table1[[#This Row],[Order Date]],"ddd")</f>
        <v>Mon</v>
      </c>
      <c r="H2859" s="1">
        <v>42686</v>
      </c>
      <c r="I2859" t="s">
        <v>49</v>
      </c>
      <c r="J2859" t="s">
        <v>5983</v>
      </c>
      <c r="K2859" t="s">
        <v>5984</v>
      </c>
      <c r="L2859" t="s">
        <v>101</v>
      </c>
      <c r="M2859" t="s">
        <v>26</v>
      </c>
      <c r="N2859" t="s">
        <v>8237</v>
      </c>
      <c r="O2859" t="s">
        <v>8238</v>
      </c>
      <c r="P2859">
        <v>82001</v>
      </c>
      <c r="Q2859" t="s">
        <v>43</v>
      </c>
      <c r="R2859" t="s">
        <v>1699</v>
      </c>
      <c r="S2859" t="s">
        <v>31</v>
      </c>
      <c r="T2859" t="s">
        <v>35</v>
      </c>
      <c r="U2859" t="s">
        <v>1700</v>
      </c>
      <c r="V2859" s="3">
        <v>1603.136</v>
      </c>
      <c r="W2859">
        <v>4</v>
      </c>
      <c r="X2859" s="2">
        <v>0.2</v>
      </c>
      <c r="Y2859" s="13">
        <v>100.196</v>
      </c>
      <c r="Z2859" s="2">
        <f>Y2859/V2859</f>
        <v>6.25E-2</v>
      </c>
    </row>
    <row r="2860" spans="1:26" x14ac:dyDescent="0.25">
      <c r="A2860">
        <v>5871</v>
      </c>
      <c r="B2860" t="s">
        <v>8239</v>
      </c>
      <c r="C2860" s="1">
        <v>42535</v>
      </c>
      <c r="D2860">
        <f>YEAR(C2860)</f>
        <v>2016</v>
      </c>
      <c r="E2860">
        <f>MONTH(C2860)</f>
        <v>6</v>
      </c>
      <c r="F2860" t="str">
        <f>TEXT(Table1[[#This Row],[Order Date]],"mmm")</f>
        <v>Jun</v>
      </c>
      <c r="G2860" t="str">
        <f>TEXT(Table1[[#This Row],[Order Date]],"ddd")</f>
        <v>Tue</v>
      </c>
      <c r="H2860" s="1">
        <v>42535</v>
      </c>
      <c r="I2860" t="s">
        <v>1276</v>
      </c>
      <c r="J2860" t="s">
        <v>1549</v>
      </c>
      <c r="K2860" t="s">
        <v>1550</v>
      </c>
      <c r="L2860" t="s">
        <v>40</v>
      </c>
      <c r="M2860" t="s">
        <v>26</v>
      </c>
      <c r="N2860" t="s">
        <v>1854</v>
      </c>
      <c r="O2860" t="s">
        <v>42</v>
      </c>
      <c r="P2860">
        <v>92804</v>
      </c>
      <c r="Q2860" t="s">
        <v>43</v>
      </c>
      <c r="R2860" t="s">
        <v>7970</v>
      </c>
      <c r="S2860" t="s">
        <v>31</v>
      </c>
      <c r="T2860" t="s">
        <v>55</v>
      </c>
      <c r="U2860" t="s">
        <v>7971</v>
      </c>
      <c r="V2860" s="3">
        <v>1293.4880000000001</v>
      </c>
      <c r="W2860">
        <v>7</v>
      </c>
      <c r="X2860" s="2">
        <v>0.2</v>
      </c>
      <c r="Y2860" s="13">
        <v>80.843000000000004</v>
      </c>
      <c r="Z2860" s="2">
        <f>Y2860/V2860</f>
        <v>6.25E-2</v>
      </c>
    </row>
    <row r="2861" spans="1:26" x14ac:dyDescent="0.25">
      <c r="A2861">
        <v>5872</v>
      </c>
      <c r="B2861" t="s">
        <v>8240</v>
      </c>
      <c r="C2861" s="1">
        <v>42637</v>
      </c>
      <c r="D2861">
        <f>YEAR(C2861)</f>
        <v>2016</v>
      </c>
      <c r="E2861">
        <f>MONTH(C2861)</f>
        <v>9</v>
      </c>
      <c r="F2861" t="str">
        <f>TEXT(Table1[[#This Row],[Order Date]],"mmm")</f>
        <v>Sep</v>
      </c>
      <c r="G2861" t="str">
        <f>TEXT(Table1[[#This Row],[Order Date]],"ddd")</f>
        <v>Sat</v>
      </c>
      <c r="H2861" s="1">
        <v>42641</v>
      </c>
      <c r="I2861" t="s">
        <v>49</v>
      </c>
      <c r="J2861" t="s">
        <v>657</v>
      </c>
      <c r="K2861" t="s">
        <v>658</v>
      </c>
      <c r="L2861" t="s">
        <v>25</v>
      </c>
      <c r="M2861" t="s">
        <v>26</v>
      </c>
      <c r="N2861" t="s">
        <v>531</v>
      </c>
      <c r="O2861" t="s">
        <v>251</v>
      </c>
      <c r="P2861">
        <v>47401</v>
      </c>
      <c r="Q2861" t="s">
        <v>104</v>
      </c>
      <c r="R2861" t="s">
        <v>453</v>
      </c>
      <c r="S2861" t="s">
        <v>31</v>
      </c>
      <c r="T2861" t="s">
        <v>64</v>
      </c>
      <c r="U2861" t="s">
        <v>454</v>
      </c>
      <c r="V2861" s="3">
        <v>127.95</v>
      </c>
      <c r="W2861">
        <v>3</v>
      </c>
      <c r="X2861" s="2">
        <v>0</v>
      </c>
      <c r="Y2861" s="13">
        <v>21.7515</v>
      </c>
      <c r="Z2861" s="2">
        <f>Y2861/V2861</f>
        <v>0.16999999999999998</v>
      </c>
    </row>
    <row r="2862" spans="1:26" x14ac:dyDescent="0.25">
      <c r="A2862">
        <v>5873</v>
      </c>
      <c r="B2862" t="s">
        <v>8241</v>
      </c>
      <c r="C2862" s="1">
        <v>42824</v>
      </c>
      <c r="D2862">
        <f>YEAR(C2862)</f>
        <v>2017</v>
      </c>
      <c r="E2862">
        <f>MONTH(C2862)</f>
        <v>3</v>
      </c>
      <c r="F2862" t="str">
        <f>TEXT(Table1[[#This Row],[Order Date]],"mmm")</f>
        <v>Mar</v>
      </c>
      <c r="G2862" t="str">
        <f>TEXT(Table1[[#This Row],[Order Date]],"ddd")</f>
        <v>Thu</v>
      </c>
      <c r="H2862" s="1">
        <v>42828</v>
      </c>
      <c r="I2862" t="s">
        <v>49</v>
      </c>
      <c r="J2862" t="s">
        <v>3816</v>
      </c>
      <c r="K2862" t="s">
        <v>3817</v>
      </c>
      <c r="L2862" t="s">
        <v>101</v>
      </c>
      <c r="M2862" t="s">
        <v>26</v>
      </c>
      <c r="N2862" t="s">
        <v>490</v>
      </c>
      <c r="O2862" t="s">
        <v>1258</v>
      </c>
      <c r="P2862">
        <v>31907</v>
      </c>
      <c r="Q2862" t="s">
        <v>29</v>
      </c>
      <c r="R2862" t="s">
        <v>220</v>
      </c>
      <c r="S2862" t="s">
        <v>45</v>
      </c>
      <c r="T2862" t="s">
        <v>58</v>
      </c>
      <c r="U2862" t="s">
        <v>221</v>
      </c>
      <c r="V2862" s="3">
        <v>59.76</v>
      </c>
      <c r="W2862">
        <v>1</v>
      </c>
      <c r="X2862" s="2">
        <v>0</v>
      </c>
      <c r="Y2862" s="13">
        <v>16.732800000000001</v>
      </c>
      <c r="Z2862" s="2">
        <f>Y2862/V2862</f>
        <v>0.28000000000000003</v>
      </c>
    </row>
    <row r="2863" spans="1:26" x14ac:dyDescent="0.25">
      <c r="A2863">
        <v>5874</v>
      </c>
      <c r="B2863" t="s">
        <v>8242</v>
      </c>
      <c r="C2863" s="1">
        <v>42890</v>
      </c>
      <c r="D2863">
        <f>YEAR(C2863)</f>
        <v>2017</v>
      </c>
      <c r="E2863">
        <f>MONTH(C2863)</f>
        <v>6</v>
      </c>
      <c r="F2863" t="str">
        <f>TEXT(Table1[[#This Row],[Order Date]],"mmm")</f>
        <v>Jun</v>
      </c>
      <c r="G2863" t="str">
        <f>TEXT(Table1[[#This Row],[Order Date]],"ddd")</f>
        <v>Sun</v>
      </c>
      <c r="H2863" s="1">
        <v>42890</v>
      </c>
      <c r="I2863" t="s">
        <v>1276</v>
      </c>
      <c r="J2863" t="s">
        <v>3091</v>
      </c>
      <c r="K2863" t="s">
        <v>3092</v>
      </c>
      <c r="L2863" t="s">
        <v>101</v>
      </c>
      <c r="M2863" t="s">
        <v>26</v>
      </c>
      <c r="N2863" t="s">
        <v>3192</v>
      </c>
      <c r="O2863" t="s">
        <v>1680</v>
      </c>
      <c r="P2863">
        <v>72401</v>
      </c>
      <c r="Q2863" t="s">
        <v>29</v>
      </c>
      <c r="R2863" t="s">
        <v>4223</v>
      </c>
      <c r="S2863" t="s">
        <v>45</v>
      </c>
      <c r="T2863" t="s">
        <v>74</v>
      </c>
      <c r="U2863" t="s">
        <v>4224</v>
      </c>
      <c r="V2863" s="3">
        <v>108.08</v>
      </c>
      <c r="W2863">
        <v>7</v>
      </c>
      <c r="X2863" s="2">
        <v>0</v>
      </c>
      <c r="Y2863" s="13">
        <v>54.04</v>
      </c>
      <c r="Z2863" s="2">
        <f>Y2863/V2863</f>
        <v>0.5</v>
      </c>
    </row>
    <row r="2864" spans="1:26" x14ac:dyDescent="0.25">
      <c r="A2864">
        <v>5876</v>
      </c>
      <c r="B2864" t="s">
        <v>8243</v>
      </c>
      <c r="C2864" s="1">
        <v>42101</v>
      </c>
      <c r="D2864">
        <f>YEAR(C2864)</f>
        <v>2015</v>
      </c>
      <c r="E2864">
        <f>MONTH(C2864)</f>
        <v>4</v>
      </c>
      <c r="F2864" t="str">
        <f>TEXT(Table1[[#This Row],[Order Date]],"mmm")</f>
        <v>Apr</v>
      </c>
      <c r="G2864" t="str">
        <f>TEXT(Table1[[#This Row],[Order Date]],"ddd")</f>
        <v>Tue</v>
      </c>
      <c r="H2864" s="1">
        <v>42103</v>
      </c>
      <c r="I2864" t="s">
        <v>185</v>
      </c>
      <c r="J2864" t="s">
        <v>744</v>
      </c>
      <c r="K2864" t="s">
        <v>745</v>
      </c>
      <c r="L2864" t="s">
        <v>101</v>
      </c>
      <c r="M2864" t="s">
        <v>26</v>
      </c>
      <c r="N2864" t="s">
        <v>143</v>
      </c>
      <c r="O2864" t="s">
        <v>144</v>
      </c>
      <c r="P2864">
        <v>19140</v>
      </c>
      <c r="Q2864" t="s">
        <v>145</v>
      </c>
      <c r="R2864" t="s">
        <v>2153</v>
      </c>
      <c r="S2864" t="s">
        <v>45</v>
      </c>
      <c r="T2864" t="s">
        <v>67</v>
      </c>
      <c r="U2864" t="s">
        <v>2154</v>
      </c>
      <c r="V2864" s="3">
        <v>11.736000000000001</v>
      </c>
      <c r="W2864">
        <v>3</v>
      </c>
      <c r="X2864" s="2">
        <v>0.2</v>
      </c>
      <c r="Y2864" s="13">
        <v>1.0268999999999999</v>
      </c>
      <c r="Z2864" s="2">
        <f>Y2864/V2864</f>
        <v>8.7499999999999994E-2</v>
      </c>
    </row>
    <row r="2865" spans="1:26" x14ac:dyDescent="0.25">
      <c r="A2865">
        <v>5877</v>
      </c>
      <c r="B2865" t="s">
        <v>8244</v>
      </c>
      <c r="C2865" s="1">
        <v>41780</v>
      </c>
      <c r="D2865">
        <f>YEAR(C2865)</f>
        <v>2014</v>
      </c>
      <c r="E2865">
        <f>MONTH(C2865)</f>
        <v>5</v>
      </c>
      <c r="F2865" t="str">
        <f>TEXT(Table1[[#This Row],[Order Date]],"mmm")</f>
        <v>May</v>
      </c>
      <c r="G2865" t="str">
        <f>TEXT(Table1[[#This Row],[Order Date]],"ddd")</f>
        <v>Wed</v>
      </c>
      <c r="H2865" s="1">
        <v>41785</v>
      </c>
      <c r="I2865" t="s">
        <v>49</v>
      </c>
      <c r="J2865" t="s">
        <v>3580</v>
      </c>
      <c r="K2865" t="s">
        <v>3581</v>
      </c>
      <c r="L2865" t="s">
        <v>101</v>
      </c>
      <c r="M2865" t="s">
        <v>26</v>
      </c>
      <c r="N2865" t="s">
        <v>1462</v>
      </c>
      <c r="O2865" t="s">
        <v>1231</v>
      </c>
      <c r="P2865">
        <v>1841</v>
      </c>
      <c r="Q2865" t="s">
        <v>145</v>
      </c>
      <c r="R2865" t="s">
        <v>2552</v>
      </c>
      <c r="S2865" t="s">
        <v>45</v>
      </c>
      <c r="T2865" t="s">
        <v>74</v>
      </c>
      <c r="U2865" t="s">
        <v>2553</v>
      </c>
      <c r="V2865" s="3">
        <v>447.86</v>
      </c>
      <c r="W2865">
        <v>7</v>
      </c>
      <c r="X2865" s="2">
        <v>0</v>
      </c>
      <c r="Y2865" s="13">
        <v>219.45140000000001</v>
      </c>
      <c r="Z2865" s="2">
        <f>Y2865/V2865</f>
        <v>0.49</v>
      </c>
    </row>
    <row r="2866" spans="1:26" x14ac:dyDescent="0.25">
      <c r="A2866">
        <v>5880</v>
      </c>
      <c r="B2866" t="s">
        <v>8245</v>
      </c>
      <c r="C2866" s="1">
        <v>42618</v>
      </c>
      <c r="D2866">
        <f>YEAR(C2866)</f>
        <v>2016</v>
      </c>
      <c r="E2866">
        <f>MONTH(C2866)</f>
        <v>9</v>
      </c>
      <c r="F2866" t="str">
        <f>TEXT(Table1[[#This Row],[Order Date]],"mmm")</f>
        <v>Sep</v>
      </c>
      <c r="G2866" t="str">
        <f>TEXT(Table1[[#This Row],[Order Date]],"ddd")</f>
        <v>Mon</v>
      </c>
      <c r="H2866" s="1">
        <v>42624</v>
      </c>
      <c r="I2866" t="s">
        <v>49</v>
      </c>
      <c r="J2866" t="s">
        <v>5114</v>
      </c>
      <c r="K2866" t="s">
        <v>5115</v>
      </c>
      <c r="L2866" t="s">
        <v>25</v>
      </c>
      <c r="M2866" t="s">
        <v>26</v>
      </c>
      <c r="N2866" t="s">
        <v>263</v>
      </c>
      <c r="O2866" t="s">
        <v>264</v>
      </c>
      <c r="P2866">
        <v>10011</v>
      </c>
      <c r="Q2866" t="s">
        <v>145</v>
      </c>
      <c r="R2866" t="s">
        <v>5696</v>
      </c>
      <c r="S2866" t="s">
        <v>45</v>
      </c>
      <c r="T2866" t="s">
        <v>89</v>
      </c>
      <c r="U2866" t="s">
        <v>5697</v>
      </c>
      <c r="V2866" s="3">
        <v>192.16</v>
      </c>
      <c r="W2866">
        <v>4</v>
      </c>
      <c r="X2866" s="2">
        <v>0</v>
      </c>
      <c r="Y2866" s="13">
        <v>92.236800000000002</v>
      </c>
      <c r="Z2866" s="2">
        <f>Y2866/V2866</f>
        <v>0.48000000000000004</v>
      </c>
    </row>
    <row r="2867" spans="1:26" x14ac:dyDescent="0.25">
      <c r="A2867">
        <v>5881</v>
      </c>
      <c r="B2867" t="s">
        <v>8246</v>
      </c>
      <c r="C2867" s="1">
        <v>42631</v>
      </c>
      <c r="D2867">
        <f>YEAR(C2867)</f>
        <v>2016</v>
      </c>
      <c r="E2867">
        <f>MONTH(C2867)</f>
        <v>9</v>
      </c>
      <c r="F2867" t="str">
        <f>TEXT(Table1[[#This Row],[Order Date]],"mmm")</f>
        <v>Sep</v>
      </c>
      <c r="G2867" t="str">
        <f>TEXT(Table1[[#This Row],[Order Date]],"ddd")</f>
        <v>Sun</v>
      </c>
      <c r="H2867" s="1">
        <v>42635</v>
      </c>
      <c r="I2867" t="s">
        <v>49</v>
      </c>
      <c r="J2867" t="s">
        <v>3906</v>
      </c>
      <c r="K2867" t="s">
        <v>3907</v>
      </c>
      <c r="L2867" t="s">
        <v>40</v>
      </c>
      <c r="M2867" t="s">
        <v>26</v>
      </c>
      <c r="N2867" t="s">
        <v>941</v>
      </c>
      <c r="O2867" t="s">
        <v>42</v>
      </c>
      <c r="P2867">
        <v>92105</v>
      </c>
      <c r="Q2867" t="s">
        <v>43</v>
      </c>
      <c r="R2867" t="s">
        <v>1699</v>
      </c>
      <c r="S2867" t="s">
        <v>31</v>
      </c>
      <c r="T2867" t="s">
        <v>35</v>
      </c>
      <c r="U2867" t="s">
        <v>1700</v>
      </c>
      <c r="V2867" s="3">
        <v>801.56799999999998</v>
      </c>
      <c r="W2867">
        <v>2</v>
      </c>
      <c r="X2867" s="2">
        <v>0.2</v>
      </c>
      <c r="Y2867" s="13">
        <v>50.097999999999999</v>
      </c>
      <c r="Z2867" s="2">
        <f>Y2867/V2867</f>
        <v>6.25E-2</v>
      </c>
    </row>
    <row r="2868" spans="1:26" x14ac:dyDescent="0.25">
      <c r="A2868">
        <v>5884</v>
      </c>
      <c r="B2868" t="s">
        <v>8247</v>
      </c>
      <c r="C2868" s="1">
        <v>42442</v>
      </c>
      <c r="D2868">
        <f>YEAR(C2868)</f>
        <v>2016</v>
      </c>
      <c r="E2868">
        <f>MONTH(C2868)</f>
        <v>3</v>
      </c>
      <c r="F2868" t="str">
        <f>TEXT(Table1[[#This Row],[Order Date]],"mmm")</f>
        <v>Mar</v>
      </c>
      <c r="G2868" t="str">
        <f>TEXT(Table1[[#This Row],[Order Date]],"ddd")</f>
        <v>Sun</v>
      </c>
      <c r="H2868" s="1">
        <v>42444</v>
      </c>
      <c r="I2868" t="s">
        <v>22</v>
      </c>
      <c r="J2868" t="s">
        <v>4642</v>
      </c>
      <c r="K2868" t="s">
        <v>4643</v>
      </c>
      <c r="L2868" t="s">
        <v>40</v>
      </c>
      <c r="M2868" t="s">
        <v>26</v>
      </c>
      <c r="N2868" t="s">
        <v>126</v>
      </c>
      <c r="O2868" t="s">
        <v>42</v>
      </c>
      <c r="P2868">
        <v>94109</v>
      </c>
      <c r="Q2868" t="s">
        <v>43</v>
      </c>
      <c r="R2868" t="s">
        <v>1463</v>
      </c>
      <c r="S2868" t="s">
        <v>31</v>
      </c>
      <c r="T2868" t="s">
        <v>64</v>
      </c>
      <c r="U2868" t="s">
        <v>1464</v>
      </c>
      <c r="V2868" s="3">
        <v>28.28</v>
      </c>
      <c r="W2868">
        <v>2</v>
      </c>
      <c r="X2868" s="2">
        <v>0</v>
      </c>
      <c r="Y2868" s="13">
        <v>7.3528000000000002</v>
      </c>
      <c r="Z2868" s="2">
        <f>Y2868/V2868</f>
        <v>0.26</v>
      </c>
    </row>
    <row r="2869" spans="1:26" x14ac:dyDescent="0.25">
      <c r="A2869">
        <v>5886</v>
      </c>
      <c r="B2869" t="s">
        <v>8248</v>
      </c>
      <c r="C2869" s="1">
        <v>41928</v>
      </c>
      <c r="D2869">
        <f>YEAR(C2869)</f>
        <v>2014</v>
      </c>
      <c r="E2869">
        <f>MONTH(C2869)</f>
        <v>10</v>
      </c>
      <c r="F2869" t="str">
        <f>TEXT(Table1[[#This Row],[Order Date]],"mmm")</f>
        <v>Oct</v>
      </c>
      <c r="G2869" t="str">
        <f>TEXT(Table1[[#This Row],[Order Date]],"ddd")</f>
        <v>Thu</v>
      </c>
      <c r="H2869" s="1">
        <v>41929</v>
      </c>
      <c r="I2869" t="s">
        <v>1276</v>
      </c>
      <c r="J2869" t="s">
        <v>1718</v>
      </c>
      <c r="K2869" t="s">
        <v>1719</v>
      </c>
      <c r="L2869" t="s">
        <v>25</v>
      </c>
      <c r="M2869" t="s">
        <v>26</v>
      </c>
      <c r="N2869" t="s">
        <v>126</v>
      </c>
      <c r="O2869" t="s">
        <v>42</v>
      </c>
      <c r="P2869">
        <v>94110</v>
      </c>
      <c r="Q2869" t="s">
        <v>43</v>
      </c>
      <c r="R2869" t="s">
        <v>3632</v>
      </c>
      <c r="S2869" t="s">
        <v>45</v>
      </c>
      <c r="T2869" t="s">
        <v>74</v>
      </c>
      <c r="U2869" t="s">
        <v>3633</v>
      </c>
      <c r="V2869" s="3">
        <v>14.352</v>
      </c>
      <c r="W2869">
        <v>3</v>
      </c>
      <c r="X2869" s="2">
        <v>0.2</v>
      </c>
      <c r="Y2869" s="13">
        <v>5.0232000000000001</v>
      </c>
      <c r="Z2869" s="2">
        <f>Y2869/V2869</f>
        <v>0.35</v>
      </c>
    </row>
    <row r="2870" spans="1:26" x14ac:dyDescent="0.25">
      <c r="A2870">
        <v>5888</v>
      </c>
      <c r="B2870" t="s">
        <v>8249</v>
      </c>
      <c r="C2870" s="1">
        <v>43016</v>
      </c>
      <c r="D2870">
        <f>YEAR(C2870)</f>
        <v>2017</v>
      </c>
      <c r="E2870">
        <f>MONTH(C2870)</f>
        <v>10</v>
      </c>
      <c r="F2870" t="str">
        <f>TEXT(Table1[[#This Row],[Order Date]],"mmm")</f>
        <v>Oct</v>
      </c>
      <c r="G2870" t="str">
        <f>TEXT(Table1[[#This Row],[Order Date]],"ddd")</f>
        <v>Sun</v>
      </c>
      <c r="H2870" s="1">
        <v>43019</v>
      </c>
      <c r="I2870" t="s">
        <v>185</v>
      </c>
      <c r="J2870" t="s">
        <v>8250</v>
      </c>
      <c r="K2870" t="s">
        <v>8251</v>
      </c>
      <c r="L2870" t="s">
        <v>40</v>
      </c>
      <c r="M2870" t="s">
        <v>26</v>
      </c>
      <c r="N2870" t="s">
        <v>7076</v>
      </c>
      <c r="O2870" t="s">
        <v>1386</v>
      </c>
      <c r="P2870">
        <v>2920</v>
      </c>
      <c r="Q2870" t="s">
        <v>145</v>
      </c>
      <c r="R2870" t="s">
        <v>5415</v>
      </c>
      <c r="S2870" t="s">
        <v>45</v>
      </c>
      <c r="T2870" t="s">
        <v>58</v>
      </c>
      <c r="U2870" t="s">
        <v>5416</v>
      </c>
      <c r="V2870" s="3">
        <v>42.76</v>
      </c>
      <c r="W2870">
        <v>1</v>
      </c>
      <c r="X2870" s="2">
        <v>0</v>
      </c>
      <c r="Y2870" s="13">
        <v>11.117599999999999</v>
      </c>
      <c r="Z2870" s="2">
        <f>Y2870/V2870</f>
        <v>0.26</v>
      </c>
    </row>
    <row r="2871" spans="1:26" x14ac:dyDescent="0.25">
      <c r="A2871">
        <v>5889</v>
      </c>
      <c r="B2871" t="s">
        <v>8252</v>
      </c>
      <c r="C2871" s="1">
        <v>42131</v>
      </c>
      <c r="D2871">
        <f>YEAR(C2871)</f>
        <v>2015</v>
      </c>
      <c r="E2871">
        <f>MONTH(C2871)</f>
        <v>5</v>
      </c>
      <c r="F2871" t="str">
        <f>TEXT(Table1[[#This Row],[Order Date]],"mmm")</f>
        <v>May</v>
      </c>
      <c r="G2871" t="str">
        <f>TEXT(Table1[[#This Row],[Order Date]],"ddd")</f>
        <v>Thu</v>
      </c>
      <c r="H2871" s="1">
        <v>42136</v>
      </c>
      <c r="I2871" t="s">
        <v>49</v>
      </c>
      <c r="J2871" t="s">
        <v>3440</v>
      </c>
      <c r="K2871" t="s">
        <v>3441</v>
      </c>
      <c r="L2871" t="s">
        <v>25</v>
      </c>
      <c r="M2871" t="s">
        <v>26</v>
      </c>
      <c r="N2871" t="s">
        <v>8253</v>
      </c>
      <c r="O2871" t="s">
        <v>28</v>
      </c>
      <c r="P2871">
        <v>42301</v>
      </c>
      <c r="Q2871" t="s">
        <v>29</v>
      </c>
      <c r="R2871" t="s">
        <v>8254</v>
      </c>
      <c r="S2871" t="s">
        <v>45</v>
      </c>
      <c r="T2871" t="s">
        <v>89</v>
      </c>
      <c r="U2871" t="s">
        <v>8255</v>
      </c>
      <c r="V2871" s="3">
        <v>45.68</v>
      </c>
      <c r="W2871">
        <v>2</v>
      </c>
      <c r="X2871" s="2">
        <v>0</v>
      </c>
      <c r="Y2871" s="13">
        <v>21.012799999999999</v>
      </c>
      <c r="Z2871" s="2">
        <f>Y2871/V2871</f>
        <v>0.45999999999999996</v>
      </c>
    </row>
    <row r="2872" spans="1:26" x14ac:dyDescent="0.25">
      <c r="A2872">
        <v>5890</v>
      </c>
      <c r="B2872" t="s">
        <v>8256</v>
      </c>
      <c r="C2872" s="1">
        <v>42474</v>
      </c>
      <c r="D2872">
        <f>YEAR(C2872)</f>
        <v>2016</v>
      </c>
      <c r="E2872">
        <f>MONTH(C2872)</f>
        <v>4</v>
      </c>
      <c r="F2872" t="str">
        <f>TEXT(Table1[[#This Row],[Order Date]],"mmm")</f>
        <v>Apr</v>
      </c>
      <c r="G2872" t="str">
        <f>TEXT(Table1[[#This Row],[Order Date]],"ddd")</f>
        <v>Thu</v>
      </c>
      <c r="H2872" s="1">
        <v>42477</v>
      </c>
      <c r="I2872" t="s">
        <v>185</v>
      </c>
      <c r="J2872" t="s">
        <v>7707</v>
      </c>
      <c r="K2872" t="s">
        <v>7708</v>
      </c>
      <c r="L2872" t="s">
        <v>25</v>
      </c>
      <c r="M2872" t="s">
        <v>26</v>
      </c>
      <c r="N2872" t="s">
        <v>4381</v>
      </c>
      <c r="O2872" t="s">
        <v>2689</v>
      </c>
      <c r="P2872">
        <v>21215</v>
      </c>
      <c r="Q2872" t="s">
        <v>145</v>
      </c>
      <c r="R2872" t="s">
        <v>4263</v>
      </c>
      <c r="S2872" t="s">
        <v>45</v>
      </c>
      <c r="T2872" t="s">
        <v>74</v>
      </c>
      <c r="U2872" t="s">
        <v>4264</v>
      </c>
      <c r="V2872" s="3">
        <v>25.06</v>
      </c>
      <c r="W2872">
        <v>2</v>
      </c>
      <c r="X2872" s="2">
        <v>0</v>
      </c>
      <c r="Y2872" s="13">
        <v>11.7782</v>
      </c>
      <c r="Z2872" s="2">
        <f>Y2872/V2872</f>
        <v>0.47000000000000003</v>
      </c>
    </row>
    <row r="2873" spans="1:26" x14ac:dyDescent="0.25">
      <c r="A2873">
        <v>5891</v>
      </c>
      <c r="B2873" t="s">
        <v>8257</v>
      </c>
      <c r="C2873" s="1">
        <v>42695</v>
      </c>
      <c r="D2873">
        <f>YEAR(C2873)</f>
        <v>2016</v>
      </c>
      <c r="E2873">
        <f>MONTH(C2873)</f>
        <v>11</v>
      </c>
      <c r="F2873" t="str">
        <f>TEXT(Table1[[#This Row],[Order Date]],"mmm")</f>
        <v>Nov</v>
      </c>
      <c r="G2873" t="str">
        <f>TEXT(Table1[[#This Row],[Order Date]],"ddd")</f>
        <v>Mon</v>
      </c>
      <c r="H2873" s="1">
        <v>42700</v>
      </c>
      <c r="I2873" t="s">
        <v>49</v>
      </c>
      <c r="J2873" t="s">
        <v>7182</v>
      </c>
      <c r="K2873" t="s">
        <v>7183</v>
      </c>
      <c r="L2873" t="s">
        <v>25</v>
      </c>
      <c r="M2873" t="s">
        <v>26</v>
      </c>
      <c r="N2873" t="s">
        <v>296</v>
      </c>
      <c r="O2873" t="s">
        <v>208</v>
      </c>
      <c r="P2873">
        <v>60610</v>
      </c>
      <c r="Q2873" t="s">
        <v>104</v>
      </c>
      <c r="R2873" t="s">
        <v>2655</v>
      </c>
      <c r="S2873" t="s">
        <v>45</v>
      </c>
      <c r="T2873" t="s">
        <v>89</v>
      </c>
      <c r="U2873" t="s">
        <v>2656</v>
      </c>
      <c r="V2873" s="3">
        <v>38.432000000000002</v>
      </c>
      <c r="W2873">
        <v>1</v>
      </c>
      <c r="X2873" s="2">
        <v>0.2</v>
      </c>
      <c r="Y2873" s="13">
        <v>13.4512</v>
      </c>
      <c r="Z2873" s="2">
        <f>Y2873/V2873</f>
        <v>0.35</v>
      </c>
    </row>
    <row r="2874" spans="1:26" x14ac:dyDescent="0.25">
      <c r="A2874">
        <v>5894</v>
      </c>
      <c r="B2874" t="s">
        <v>8258</v>
      </c>
      <c r="C2874" s="1">
        <v>42988</v>
      </c>
      <c r="D2874">
        <f>YEAR(C2874)</f>
        <v>2017</v>
      </c>
      <c r="E2874">
        <f>MONTH(C2874)</f>
        <v>9</v>
      </c>
      <c r="F2874" t="str">
        <f>TEXT(Table1[[#This Row],[Order Date]],"mmm")</f>
        <v>Sep</v>
      </c>
      <c r="G2874" t="str">
        <f>TEXT(Table1[[#This Row],[Order Date]],"ddd")</f>
        <v>Sun</v>
      </c>
      <c r="H2874" s="1">
        <v>42992</v>
      </c>
      <c r="I2874" t="s">
        <v>49</v>
      </c>
      <c r="J2874" t="s">
        <v>7670</v>
      </c>
      <c r="K2874" t="s">
        <v>7671</v>
      </c>
      <c r="L2874" t="s">
        <v>25</v>
      </c>
      <c r="M2874" t="s">
        <v>26</v>
      </c>
      <c r="N2874" t="s">
        <v>1709</v>
      </c>
      <c r="O2874" t="s">
        <v>1258</v>
      </c>
      <c r="P2874">
        <v>30318</v>
      </c>
      <c r="Q2874" t="s">
        <v>29</v>
      </c>
      <c r="R2874" t="s">
        <v>3799</v>
      </c>
      <c r="S2874" t="s">
        <v>45</v>
      </c>
      <c r="T2874" t="s">
        <v>74</v>
      </c>
      <c r="U2874" t="s">
        <v>3800</v>
      </c>
      <c r="V2874" s="3">
        <v>2.78</v>
      </c>
      <c r="W2874">
        <v>1</v>
      </c>
      <c r="X2874" s="2">
        <v>0</v>
      </c>
      <c r="Y2874" s="13">
        <v>1.3622000000000001</v>
      </c>
      <c r="Z2874" s="2">
        <f>Y2874/V2874</f>
        <v>0.49000000000000005</v>
      </c>
    </row>
    <row r="2875" spans="1:26" x14ac:dyDescent="0.25">
      <c r="A2875">
        <v>5895</v>
      </c>
      <c r="B2875" t="s">
        <v>8259</v>
      </c>
      <c r="C2875" s="1">
        <v>42987</v>
      </c>
      <c r="D2875">
        <f>YEAR(C2875)</f>
        <v>2017</v>
      </c>
      <c r="E2875">
        <f>MONTH(C2875)</f>
        <v>9</v>
      </c>
      <c r="F2875" t="str">
        <f>TEXT(Table1[[#This Row],[Order Date]],"mmm")</f>
        <v>Sep</v>
      </c>
      <c r="G2875" t="str">
        <f>TEXT(Table1[[#This Row],[Order Date]],"ddd")</f>
        <v>Sat</v>
      </c>
      <c r="H2875" s="1">
        <v>42992</v>
      </c>
      <c r="I2875" t="s">
        <v>49</v>
      </c>
      <c r="J2875" t="s">
        <v>3840</v>
      </c>
      <c r="K2875" t="s">
        <v>3841</v>
      </c>
      <c r="L2875" t="s">
        <v>40</v>
      </c>
      <c r="M2875" t="s">
        <v>26</v>
      </c>
      <c r="N2875" t="s">
        <v>41</v>
      </c>
      <c r="O2875" t="s">
        <v>42</v>
      </c>
      <c r="P2875">
        <v>90036</v>
      </c>
      <c r="Q2875" t="s">
        <v>43</v>
      </c>
      <c r="R2875" t="s">
        <v>5134</v>
      </c>
      <c r="S2875" t="s">
        <v>45</v>
      </c>
      <c r="T2875" t="s">
        <v>58</v>
      </c>
      <c r="U2875" t="s">
        <v>5135</v>
      </c>
      <c r="V2875" s="3">
        <v>99.87</v>
      </c>
      <c r="W2875">
        <v>3</v>
      </c>
      <c r="X2875" s="2">
        <v>0</v>
      </c>
      <c r="Y2875" s="13">
        <v>23.968800000000002</v>
      </c>
      <c r="Z2875" s="2">
        <f>Y2875/V2875</f>
        <v>0.24000000000000002</v>
      </c>
    </row>
    <row r="2876" spans="1:26" x14ac:dyDescent="0.25">
      <c r="A2876">
        <v>5896</v>
      </c>
      <c r="B2876" t="s">
        <v>8260</v>
      </c>
      <c r="C2876" s="1">
        <v>41944</v>
      </c>
      <c r="D2876">
        <f>YEAR(C2876)</f>
        <v>2014</v>
      </c>
      <c r="E2876">
        <f>MONTH(C2876)</f>
        <v>11</v>
      </c>
      <c r="F2876" t="str">
        <f>TEXT(Table1[[#This Row],[Order Date]],"mmm")</f>
        <v>Nov</v>
      </c>
      <c r="G2876" t="str">
        <f>TEXT(Table1[[#This Row],[Order Date]],"ddd")</f>
        <v>Sat</v>
      </c>
      <c r="H2876" s="1">
        <v>41951</v>
      </c>
      <c r="I2876" t="s">
        <v>49</v>
      </c>
      <c r="J2876" t="s">
        <v>3950</v>
      </c>
      <c r="K2876" t="s">
        <v>3951</v>
      </c>
      <c r="L2876" t="s">
        <v>101</v>
      </c>
      <c r="M2876" t="s">
        <v>26</v>
      </c>
      <c r="N2876" t="s">
        <v>41</v>
      </c>
      <c r="O2876" t="s">
        <v>42</v>
      </c>
      <c r="P2876">
        <v>90049</v>
      </c>
      <c r="Q2876" t="s">
        <v>43</v>
      </c>
      <c r="R2876" t="s">
        <v>8157</v>
      </c>
      <c r="S2876" t="s">
        <v>45</v>
      </c>
      <c r="T2876" t="s">
        <v>46</v>
      </c>
      <c r="U2876" t="s">
        <v>8158</v>
      </c>
      <c r="V2876" s="3">
        <v>44.4</v>
      </c>
      <c r="W2876">
        <v>3</v>
      </c>
      <c r="X2876" s="2">
        <v>0</v>
      </c>
      <c r="Y2876" s="13">
        <v>22.2</v>
      </c>
      <c r="Z2876" s="2">
        <f>Y2876/V2876</f>
        <v>0.5</v>
      </c>
    </row>
    <row r="2877" spans="1:26" x14ac:dyDescent="0.25">
      <c r="A2877">
        <v>5898</v>
      </c>
      <c r="B2877" t="s">
        <v>8261</v>
      </c>
      <c r="C2877" s="1">
        <v>42463</v>
      </c>
      <c r="D2877">
        <f>YEAR(C2877)</f>
        <v>2016</v>
      </c>
      <c r="E2877">
        <f>MONTH(C2877)</f>
        <v>4</v>
      </c>
      <c r="F2877" t="str">
        <f>TEXT(Table1[[#This Row],[Order Date]],"mmm")</f>
        <v>Apr</v>
      </c>
      <c r="G2877" t="str">
        <f>TEXT(Table1[[#This Row],[Order Date]],"ddd")</f>
        <v>Sun</v>
      </c>
      <c r="H2877" s="1">
        <v>42469</v>
      </c>
      <c r="I2877" t="s">
        <v>49</v>
      </c>
      <c r="J2877" t="s">
        <v>124</v>
      </c>
      <c r="K2877" t="s">
        <v>125</v>
      </c>
      <c r="L2877" t="s">
        <v>25</v>
      </c>
      <c r="M2877" t="s">
        <v>26</v>
      </c>
      <c r="N2877" t="s">
        <v>1448</v>
      </c>
      <c r="O2877" t="s">
        <v>251</v>
      </c>
      <c r="P2877">
        <v>47374</v>
      </c>
      <c r="Q2877" t="s">
        <v>104</v>
      </c>
      <c r="R2877" t="s">
        <v>405</v>
      </c>
      <c r="S2877" t="s">
        <v>31</v>
      </c>
      <c r="T2877" t="s">
        <v>64</v>
      </c>
      <c r="U2877" t="s">
        <v>406</v>
      </c>
      <c r="V2877" s="3">
        <v>71.12</v>
      </c>
      <c r="W2877">
        <v>4</v>
      </c>
      <c r="X2877" s="2">
        <v>0</v>
      </c>
      <c r="Y2877" s="13">
        <v>22.0472</v>
      </c>
      <c r="Z2877" s="2">
        <f>Y2877/V2877</f>
        <v>0.31</v>
      </c>
    </row>
    <row r="2878" spans="1:26" x14ac:dyDescent="0.25">
      <c r="A2878">
        <v>5900</v>
      </c>
      <c r="B2878" t="s">
        <v>8262</v>
      </c>
      <c r="C2878" s="1">
        <v>42747</v>
      </c>
      <c r="D2878">
        <f>YEAR(C2878)</f>
        <v>2017</v>
      </c>
      <c r="E2878">
        <f>MONTH(C2878)</f>
        <v>1</v>
      </c>
      <c r="F2878" t="str">
        <f>TEXT(Table1[[#This Row],[Order Date]],"mmm")</f>
        <v>Jan</v>
      </c>
      <c r="G2878" t="str">
        <f>TEXT(Table1[[#This Row],[Order Date]],"ddd")</f>
        <v>Thu</v>
      </c>
      <c r="H2878" s="1">
        <v>42751</v>
      </c>
      <c r="I2878" t="s">
        <v>49</v>
      </c>
      <c r="J2878" t="s">
        <v>2634</v>
      </c>
      <c r="K2878" t="s">
        <v>2635</v>
      </c>
      <c r="L2878" t="s">
        <v>40</v>
      </c>
      <c r="M2878" t="s">
        <v>26</v>
      </c>
      <c r="N2878" t="s">
        <v>126</v>
      </c>
      <c r="O2878" t="s">
        <v>42</v>
      </c>
      <c r="P2878">
        <v>94110</v>
      </c>
      <c r="Q2878" t="s">
        <v>43</v>
      </c>
      <c r="R2878" t="s">
        <v>4568</v>
      </c>
      <c r="S2878" t="s">
        <v>45</v>
      </c>
      <c r="T2878" t="s">
        <v>170</v>
      </c>
      <c r="U2878" t="s">
        <v>662</v>
      </c>
      <c r="V2878" s="3">
        <v>9.7799999999999994</v>
      </c>
      <c r="W2878">
        <v>1</v>
      </c>
      <c r="X2878" s="2">
        <v>0</v>
      </c>
      <c r="Y2878" s="13">
        <v>4.8899999999999997</v>
      </c>
      <c r="Z2878" s="2">
        <f>Y2878/V2878</f>
        <v>0.5</v>
      </c>
    </row>
    <row r="2879" spans="1:26" x14ac:dyDescent="0.25">
      <c r="A2879">
        <v>5901</v>
      </c>
      <c r="B2879" t="s">
        <v>8263</v>
      </c>
      <c r="C2879" s="1">
        <v>42328</v>
      </c>
      <c r="D2879">
        <f>YEAR(C2879)</f>
        <v>2015</v>
      </c>
      <c r="E2879">
        <f>MONTH(C2879)</f>
        <v>11</v>
      </c>
      <c r="F2879" t="str">
        <f>TEXT(Table1[[#This Row],[Order Date]],"mmm")</f>
        <v>Nov</v>
      </c>
      <c r="G2879" t="str">
        <f>TEXT(Table1[[#This Row],[Order Date]],"ddd")</f>
        <v>Fri</v>
      </c>
      <c r="H2879" s="1">
        <v>42332</v>
      </c>
      <c r="I2879" t="s">
        <v>49</v>
      </c>
      <c r="J2879" t="s">
        <v>4988</v>
      </c>
      <c r="K2879" t="s">
        <v>4989</v>
      </c>
      <c r="L2879" t="s">
        <v>101</v>
      </c>
      <c r="M2879" t="s">
        <v>26</v>
      </c>
      <c r="N2879" t="s">
        <v>126</v>
      </c>
      <c r="O2879" t="s">
        <v>42</v>
      </c>
      <c r="P2879">
        <v>94122</v>
      </c>
      <c r="Q2879" t="s">
        <v>43</v>
      </c>
      <c r="R2879" t="s">
        <v>1805</v>
      </c>
      <c r="S2879" t="s">
        <v>45</v>
      </c>
      <c r="T2879" t="s">
        <v>74</v>
      </c>
      <c r="U2879" t="s">
        <v>1806</v>
      </c>
      <c r="V2879" s="3">
        <v>24.192</v>
      </c>
      <c r="W2879">
        <v>9</v>
      </c>
      <c r="X2879" s="2">
        <v>0.2</v>
      </c>
      <c r="Y2879" s="13">
        <v>7.56</v>
      </c>
      <c r="Z2879" s="2">
        <f>Y2879/V2879</f>
        <v>0.3125</v>
      </c>
    </row>
    <row r="2880" spans="1:26" x14ac:dyDescent="0.25">
      <c r="A2880">
        <v>5902</v>
      </c>
      <c r="B2880" t="s">
        <v>8264</v>
      </c>
      <c r="C2880" s="1">
        <v>42701</v>
      </c>
      <c r="D2880">
        <f>YEAR(C2880)</f>
        <v>2016</v>
      </c>
      <c r="E2880">
        <f>MONTH(C2880)</f>
        <v>11</v>
      </c>
      <c r="F2880" t="str">
        <f>TEXT(Table1[[#This Row],[Order Date]],"mmm")</f>
        <v>Nov</v>
      </c>
      <c r="G2880" t="str">
        <f>TEXT(Table1[[#This Row],[Order Date]],"ddd")</f>
        <v>Sun</v>
      </c>
      <c r="H2880" s="1">
        <v>42706</v>
      </c>
      <c r="I2880" t="s">
        <v>49</v>
      </c>
      <c r="J2880" t="s">
        <v>2701</v>
      </c>
      <c r="K2880" t="s">
        <v>2702</v>
      </c>
      <c r="L2880" t="s">
        <v>40</v>
      </c>
      <c r="M2880" t="s">
        <v>26</v>
      </c>
      <c r="N2880" t="s">
        <v>780</v>
      </c>
      <c r="O2880" t="s">
        <v>781</v>
      </c>
      <c r="P2880">
        <v>7090</v>
      </c>
      <c r="Q2880" t="s">
        <v>145</v>
      </c>
      <c r="R2880" t="s">
        <v>4575</v>
      </c>
      <c r="S2880" t="s">
        <v>31</v>
      </c>
      <c r="T2880" t="s">
        <v>64</v>
      </c>
      <c r="U2880" t="s">
        <v>4576</v>
      </c>
      <c r="V2880" s="3">
        <v>31.56</v>
      </c>
      <c r="W2880">
        <v>3</v>
      </c>
      <c r="X2880" s="2">
        <v>0</v>
      </c>
      <c r="Y2880" s="13">
        <v>10.4148</v>
      </c>
      <c r="Z2880" s="2">
        <f>Y2880/V2880</f>
        <v>0.33</v>
      </c>
    </row>
    <row r="2881" spans="1:26" x14ac:dyDescent="0.25">
      <c r="A2881">
        <v>5903</v>
      </c>
      <c r="B2881" t="s">
        <v>8265</v>
      </c>
      <c r="C2881" s="1">
        <v>43045</v>
      </c>
      <c r="D2881">
        <f>YEAR(C2881)</f>
        <v>2017</v>
      </c>
      <c r="E2881">
        <f>MONTH(C2881)</f>
        <v>11</v>
      </c>
      <c r="F2881" t="str">
        <f>TEXT(Table1[[#This Row],[Order Date]],"mmm")</f>
        <v>Nov</v>
      </c>
      <c r="G2881" t="str">
        <f>TEXT(Table1[[#This Row],[Order Date]],"ddd")</f>
        <v>Mon</v>
      </c>
      <c r="H2881" s="1">
        <v>43045</v>
      </c>
      <c r="I2881" t="s">
        <v>1276</v>
      </c>
      <c r="J2881" t="s">
        <v>744</v>
      </c>
      <c r="K2881" t="s">
        <v>745</v>
      </c>
      <c r="L2881" t="s">
        <v>101</v>
      </c>
      <c r="M2881" t="s">
        <v>26</v>
      </c>
      <c r="N2881" t="s">
        <v>126</v>
      </c>
      <c r="O2881" t="s">
        <v>42</v>
      </c>
      <c r="P2881">
        <v>94122</v>
      </c>
      <c r="Q2881" t="s">
        <v>43</v>
      </c>
      <c r="R2881" t="s">
        <v>1434</v>
      </c>
      <c r="S2881" t="s">
        <v>45</v>
      </c>
      <c r="T2881" t="s">
        <v>89</v>
      </c>
      <c r="U2881" t="s">
        <v>1435</v>
      </c>
      <c r="V2881" s="3">
        <v>59.94</v>
      </c>
      <c r="W2881">
        <v>3</v>
      </c>
      <c r="X2881" s="2">
        <v>0</v>
      </c>
      <c r="Y2881" s="13">
        <v>28.171800000000001</v>
      </c>
      <c r="Z2881" s="2">
        <f>Y2881/V2881</f>
        <v>0.47000000000000003</v>
      </c>
    </row>
    <row r="2882" spans="1:26" x14ac:dyDescent="0.25">
      <c r="A2882">
        <v>5908</v>
      </c>
      <c r="B2882" t="s">
        <v>8266</v>
      </c>
      <c r="C2882" s="1">
        <v>42706</v>
      </c>
      <c r="D2882">
        <f>YEAR(C2882)</f>
        <v>2016</v>
      </c>
      <c r="E2882">
        <f>MONTH(C2882)</f>
        <v>12</v>
      </c>
      <c r="F2882" t="str">
        <f>TEXT(Table1[[#This Row],[Order Date]],"mmm")</f>
        <v>Dec</v>
      </c>
      <c r="G2882" t="str">
        <f>TEXT(Table1[[#This Row],[Order Date]],"ddd")</f>
        <v>Fri</v>
      </c>
      <c r="H2882" s="1">
        <v>42711</v>
      </c>
      <c r="I2882" t="s">
        <v>49</v>
      </c>
      <c r="J2882" t="s">
        <v>3840</v>
      </c>
      <c r="K2882" t="s">
        <v>3841</v>
      </c>
      <c r="L2882" t="s">
        <v>40</v>
      </c>
      <c r="M2882" t="s">
        <v>26</v>
      </c>
      <c r="N2882" t="s">
        <v>622</v>
      </c>
      <c r="O2882" t="s">
        <v>42</v>
      </c>
      <c r="P2882">
        <v>95123</v>
      </c>
      <c r="Q2882" t="s">
        <v>43</v>
      </c>
      <c r="R2882" t="s">
        <v>4223</v>
      </c>
      <c r="S2882" t="s">
        <v>45</v>
      </c>
      <c r="T2882" t="s">
        <v>74</v>
      </c>
      <c r="U2882" t="s">
        <v>4224</v>
      </c>
      <c r="V2882" s="3">
        <v>24.704000000000001</v>
      </c>
      <c r="W2882">
        <v>2</v>
      </c>
      <c r="X2882" s="2">
        <v>0.2</v>
      </c>
      <c r="Y2882" s="13">
        <v>9.2639999999999993</v>
      </c>
      <c r="Z2882" s="2">
        <f>Y2882/V2882</f>
        <v>0.37499999999999994</v>
      </c>
    </row>
    <row r="2883" spans="1:26" x14ac:dyDescent="0.25">
      <c r="A2883">
        <v>5912</v>
      </c>
      <c r="B2883" t="s">
        <v>8267</v>
      </c>
      <c r="C2883" s="1">
        <v>42721</v>
      </c>
      <c r="D2883">
        <f>YEAR(C2883)</f>
        <v>2016</v>
      </c>
      <c r="E2883">
        <f>MONTH(C2883)</f>
        <v>12</v>
      </c>
      <c r="F2883" t="str">
        <f>TEXT(Table1[[#This Row],[Order Date]],"mmm")</f>
        <v>Dec</v>
      </c>
      <c r="G2883" t="str">
        <f>TEXT(Table1[[#This Row],[Order Date]],"ddd")</f>
        <v>Sat</v>
      </c>
      <c r="H2883" s="1">
        <v>42726</v>
      </c>
      <c r="I2883" t="s">
        <v>49</v>
      </c>
      <c r="J2883" t="s">
        <v>5711</v>
      </c>
      <c r="K2883" t="s">
        <v>5712</v>
      </c>
      <c r="L2883" t="s">
        <v>101</v>
      </c>
      <c r="M2883" t="s">
        <v>26</v>
      </c>
      <c r="N2883" t="s">
        <v>94</v>
      </c>
      <c r="O2883" t="s">
        <v>95</v>
      </c>
      <c r="P2883">
        <v>98115</v>
      </c>
      <c r="Q2883" t="s">
        <v>43</v>
      </c>
      <c r="R2883" t="s">
        <v>752</v>
      </c>
      <c r="S2883" t="s">
        <v>45</v>
      </c>
      <c r="T2883" t="s">
        <v>58</v>
      </c>
      <c r="U2883" t="s">
        <v>753</v>
      </c>
      <c r="V2883" s="3">
        <v>46.53</v>
      </c>
      <c r="W2883">
        <v>3</v>
      </c>
      <c r="X2883" s="2">
        <v>0</v>
      </c>
      <c r="Y2883" s="13">
        <v>13.0284</v>
      </c>
      <c r="Z2883" s="2">
        <f>Y2883/V2883</f>
        <v>0.27999999999999997</v>
      </c>
    </row>
    <row r="2884" spans="1:26" x14ac:dyDescent="0.25">
      <c r="A2884">
        <v>5913</v>
      </c>
      <c r="B2884" t="s">
        <v>8268</v>
      </c>
      <c r="C2884" s="1">
        <v>41875</v>
      </c>
      <c r="D2884">
        <f>YEAR(C2884)</f>
        <v>2014</v>
      </c>
      <c r="E2884">
        <f>MONTH(C2884)</f>
        <v>8</v>
      </c>
      <c r="F2884" t="str">
        <f>TEXT(Table1[[#This Row],[Order Date]],"mmm")</f>
        <v>Aug</v>
      </c>
      <c r="G2884" t="str">
        <f>TEXT(Table1[[#This Row],[Order Date]],"ddd")</f>
        <v>Sun</v>
      </c>
      <c r="H2884" s="1">
        <v>41877</v>
      </c>
      <c r="I2884" t="s">
        <v>22</v>
      </c>
      <c r="J2884" t="s">
        <v>549</v>
      </c>
      <c r="K2884" t="s">
        <v>550</v>
      </c>
      <c r="L2884" t="s">
        <v>40</v>
      </c>
      <c r="M2884" t="s">
        <v>26</v>
      </c>
      <c r="N2884" t="s">
        <v>8253</v>
      </c>
      <c r="O2884" t="s">
        <v>28</v>
      </c>
      <c r="P2884">
        <v>42301</v>
      </c>
      <c r="Q2884" t="s">
        <v>29</v>
      </c>
      <c r="R2884" t="s">
        <v>8269</v>
      </c>
      <c r="S2884" t="s">
        <v>45</v>
      </c>
      <c r="T2884" t="s">
        <v>572</v>
      </c>
      <c r="U2884" t="s">
        <v>8270</v>
      </c>
      <c r="V2884" s="3">
        <v>25.5</v>
      </c>
      <c r="W2884">
        <v>3</v>
      </c>
      <c r="X2884" s="2">
        <v>0</v>
      </c>
      <c r="Y2884" s="13">
        <v>6.63</v>
      </c>
      <c r="Z2884" s="2">
        <f>Y2884/V2884</f>
        <v>0.26</v>
      </c>
    </row>
    <row r="2885" spans="1:26" x14ac:dyDescent="0.25">
      <c r="A2885">
        <v>5914</v>
      </c>
      <c r="B2885" t="s">
        <v>8271</v>
      </c>
      <c r="C2885" s="1">
        <v>42264</v>
      </c>
      <c r="D2885">
        <f>YEAR(C2885)</f>
        <v>2015</v>
      </c>
      <c r="E2885">
        <f>MONTH(C2885)</f>
        <v>9</v>
      </c>
      <c r="F2885" t="str">
        <f>TEXT(Table1[[#This Row],[Order Date]],"mmm")</f>
        <v>Sep</v>
      </c>
      <c r="G2885" t="str">
        <f>TEXT(Table1[[#This Row],[Order Date]],"ddd")</f>
        <v>Thu</v>
      </c>
      <c r="H2885" s="1">
        <v>42270</v>
      </c>
      <c r="I2885" t="s">
        <v>49</v>
      </c>
      <c r="J2885" t="s">
        <v>6818</v>
      </c>
      <c r="K2885" t="s">
        <v>6819</v>
      </c>
      <c r="L2885" t="s">
        <v>25</v>
      </c>
      <c r="M2885" t="s">
        <v>26</v>
      </c>
      <c r="N2885" t="s">
        <v>263</v>
      </c>
      <c r="O2885" t="s">
        <v>264</v>
      </c>
      <c r="P2885">
        <v>10035</v>
      </c>
      <c r="Q2885" t="s">
        <v>145</v>
      </c>
      <c r="R2885" t="s">
        <v>1496</v>
      </c>
      <c r="S2885" t="s">
        <v>45</v>
      </c>
      <c r="T2885" t="s">
        <v>58</v>
      </c>
      <c r="U2885" t="s">
        <v>1497</v>
      </c>
      <c r="V2885" s="3">
        <v>14.9</v>
      </c>
      <c r="W2885">
        <v>5</v>
      </c>
      <c r="X2885" s="2">
        <v>0</v>
      </c>
      <c r="Y2885" s="13">
        <v>1.0429999999999999</v>
      </c>
      <c r="Z2885" s="2">
        <f>Y2885/V2885</f>
        <v>6.9999999999999993E-2</v>
      </c>
    </row>
    <row r="2886" spans="1:26" x14ac:dyDescent="0.25">
      <c r="A2886">
        <v>5924</v>
      </c>
      <c r="B2886" t="s">
        <v>8272</v>
      </c>
      <c r="C2886" s="1">
        <v>42700</v>
      </c>
      <c r="D2886">
        <f>YEAR(C2886)</f>
        <v>2016</v>
      </c>
      <c r="E2886">
        <f>MONTH(C2886)</f>
        <v>11</v>
      </c>
      <c r="F2886" t="str">
        <f>TEXT(Table1[[#This Row],[Order Date]],"mmm")</f>
        <v>Nov</v>
      </c>
      <c r="G2886" t="str">
        <f>TEXT(Table1[[#This Row],[Order Date]],"ddd")</f>
        <v>Sat</v>
      </c>
      <c r="H2886" s="1">
        <v>42704</v>
      </c>
      <c r="I2886" t="s">
        <v>22</v>
      </c>
      <c r="J2886" t="s">
        <v>1345</v>
      </c>
      <c r="K2886" t="s">
        <v>1346</v>
      </c>
      <c r="L2886" t="s">
        <v>40</v>
      </c>
      <c r="M2886" t="s">
        <v>26</v>
      </c>
      <c r="N2886" t="s">
        <v>263</v>
      </c>
      <c r="O2886" t="s">
        <v>264</v>
      </c>
      <c r="P2886">
        <v>10011</v>
      </c>
      <c r="Q2886" t="s">
        <v>145</v>
      </c>
      <c r="R2886" t="s">
        <v>3711</v>
      </c>
      <c r="S2886" t="s">
        <v>31</v>
      </c>
      <c r="T2886" t="s">
        <v>55</v>
      </c>
      <c r="U2886" t="s">
        <v>3712</v>
      </c>
      <c r="V2886" s="3">
        <v>313.17599999999999</v>
      </c>
      <c r="W2886">
        <v>2</v>
      </c>
      <c r="X2886" s="2">
        <v>0.4</v>
      </c>
      <c r="Y2886" s="13">
        <v>-120.0508</v>
      </c>
      <c r="Z2886" s="2">
        <f>Y2886/V2886</f>
        <v>-0.38333333333333336</v>
      </c>
    </row>
    <row r="2887" spans="1:26" x14ac:dyDescent="0.25">
      <c r="A2887">
        <v>5925</v>
      </c>
      <c r="B2887" t="s">
        <v>8273</v>
      </c>
      <c r="C2887" s="1">
        <v>43058</v>
      </c>
      <c r="D2887">
        <f>YEAR(C2887)</f>
        <v>2017</v>
      </c>
      <c r="E2887">
        <f>MONTH(C2887)</f>
        <v>11</v>
      </c>
      <c r="F2887" t="str">
        <f>TEXT(Table1[[#This Row],[Order Date]],"mmm")</f>
        <v>Nov</v>
      </c>
      <c r="G2887" t="str">
        <f>TEXT(Table1[[#This Row],[Order Date]],"ddd")</f>
        <v>Sun</v>
      </c>
      <c r="H2887" s="1">
        <v>43061</v>
      </c>
      <c r="I2887" t="s">
        <v>22</v>
      </c>
      <c r="J2887" t="s">
        <v>4953</v>
      </c>
      <c r="K2887" t="s">
        <v>4954</v>
      </c>
      <c r="L2887" t="s">
        <v>25</v>
      </c>
      <c r="M2887" t="s">
        <v>26</v>
      </c>
      <c r="N2887" t="s">
        <v>311</v>
      </c>
      <c r="O2887" t="s">
        <v>312</v>
      </c>
      <c r="P2887">
        <v>22153</v>
      </c>
      <c r="Q2887" t="s">
        <v>29</v>
      </c>
      <c r="R2887" t="s">
        <v>4866</v>
      </c>
      <c r="S2887" t="s">
        <v>45</v>
      </c>
      <c r="T2887" t="s">
        <v>67</v>
      </c>
      <c r="U2887" t="s">
        <v>4867</v>
      </c>
      <c r="V2887" s="3">
        <v>22.96</v>
      </c>
      <c r="W2887">
        <v>7</v>
      </c>
      <c r="X2887" s="2">
        <v>0</v>
      </c>
      <c r="Y2887" s="13">
        <v>6.6584000000000003</v>
      </c>
      <c r="Z2887" s="2">
        <f>Y2887/V2887</f>
        <v>0.28999999999999998</v>
      </c>
    </row>
    <row r="2888" spans="1:26" x14ac:dyDescent="0.25">
      <c r="A2888">
        <v>5926</v>
      </c>
      <c r="B2888" t="s">
        <v>8274</v>
      </c>
      <c r="C2888" s="1">
        <v>42889</v>
      </c>
      <c r="D2888">
        <f>YEAR(C2888)</f>
        <v>2017</v>
      </c>
      <c r="E2888">
        <f>MONTH(C2888)</f>
        <v>6</v>
      </c>
      <c r="F2888" t="str">
        <f>TEXT(Table1[[#This Row],[Order Date]],"mmm")</f>
        <v>Jun</v>
      </c>
      <c r="G2888" t="str">
        <f>TEXT(Table1[[#This Row],[Order Date]],"ddd")</f>
        <v>Sat</v>
      </c>
      <c r="H2888" s="1">
        <v>42894</v>
      </c>
      <c r="I2888" t="s">
        <v>49</v>
      </c>
      <c r="J2888" t="s">
        <v>1993</v>
      </c>
      <c r="K2888" t="s">
        <v>1994</v>
      </c>
      <c r="L2888" t="s">
        <v>40</v>
      </c>
      <c r="M2888" t="s">
        <v>26</v>
      </c>
      <c r="N2888" t="s">
        <v>5527</v>
      </c>
      <c r="O2888" t="s">
        <v>95</v>
      </c>
      <c r="P2888">
        <v>98226</v>
      </c>
      <c r="Q2888" t="s">
        <v>43</v>
      </c>
      <c r="R2888" t="s">
        <v>3779</v>
      </c>
      <c r="S2888" t="s">
        <v>70</v>
      </c>
      <c r="T2888" t="s">
        <v>158</v>
      </c>
      <c r="U2888" t="s">
        <v>3780</v>
      </c>
      <c r="V2888" s="3">
        <v>1099.5</v>
      </c>
      <c r="W2888">
        <v>10</v>
      </c>
      <c r="X2888" s="2">
        <v>0</v>
      </c>
      <c r="Y2888" s="13">
        <v>362.83499999999998</v>
      </c>
      <c r="Z2888" s="2">
        <f>Y2888/V2888</f>
        <v>0.32999999999999996</v>
      </c>
    </row>
    <row r="2889" spans="1:26" x14ac:dyDescent="0.25">
      <c r="A2889">
        <v>5927</v>
      </c>
      <c r="B2889" t="s">
        <v>8275</v>
      </c>
      <c r="C2889" s="1">
        <v>41737</v>
      </c>
      <c r="D2889">
        <f>YEAR(C2889)</f>
        <v>2014</v>
      </c>
      <c r="E2889">
        <f>MONTH(C2889)</f>
        <v>4</v>
      </c>
      <c r="F2889" t="str">
        <f>TEXT(Table1[[#This Row],[Order Date]],"mmm")</f>
        <v>Apr</v>
      </c>
      <c r="G2889" t="str">
        <f>TEXT(Table1[[#This Row],[Order Date]],"ddd")</f>
        <v>Tue</v>
      </c>
      <c r="H2889" s="1">
        <v>41741</v>
      </c>
      <c r="I2889" t="s">
        <v>49</v>
      </c>
      <c r="J2889" t="s">
        <v>212</v>
      </c>
      <c r="K2889" t="s">
        <v>213</v>
      </c>
      <c r="L2889" t="s">
        <v>40</v>
      </c>
      <c r="M2889" t="s">
        <v>26</v>
      </c>
      <c r="N2889" t="s">
        <v>350</v>
      </c>
      <c r="O2889" t="s">
        <v>351</v>
      </c>
      <c r="P2889">
        <v>35601</v>
      </c>
      <c r="Q2889" t="s">
        <v>29</v>
      </c>
      <c r="R2889" t="s">
        <v>8023</v>
      </c>
      <c r="S2889" t="s">
        <v>31</v>
      </c>
      <c r="T2889" t="s">
        <v>55</v>
      </c>
      <c r="U2889" t="s">
        <v>8024</v>
      </c>
      <c r="V2889" s="3">
        <v>1215.92</v>
      </c>
      <c r="W2889">
        <v>8</v>
      </c>
      <c r="X2889" s="2">
        <v>0</v>
      </c>
      <c r="Y2889" s="13">
        <v>316.13920000000002</v>
      </c>
      <c r="Z2889" s="2">
        <f>Y2889/V2889</f>
        <v>0.26</v>
      </c>
    </row>
    <row r="2890" spans="1:26" x14ac:dyDescent="0.25">
      <c r="A2890">
        <v>5928</v>
      </c>
      <c r="B2890" t="s">
        <v>8276</v>
      </c>
      <c r="C2890" s="1">
        <v>41923</v>
      </c>
      <c r="D2890">
        <f>YEAR(C2890)</f>
        <v>2014</v>
      </c>
      <c r="E2890">
        <f>MONTH(C2890)</f>
        <v>10</v>
      </c>
      <c r="F2890" t="str">
        <f>TEXT(Table1[[#This Row],[Order Date]],"mmm")</f>
        <v>Oct</v>
      </c>
      <c r="G2890" t="str">
        <f>TEXT(Table1[[#This Row],[Order Date]],"ddd")</f>
        <v>Sat</v>
      </c>
      <c r="H2890" s="1">
        <v>41927</v>
      </c>
      <c r="I2890" t="s">
        <v>49</v>
      </c>
      <c r="J2890" t="s">
        <v>5037</v>
      </c>
      <c r="K2890" t="s">
        <v>5038</v>
      </c>
      <c r="L2890" t="s">
        <v>40</v>
      </c>
      <c r="M2890" t="s">
        <v>26</v>
      </c>
      <c r="N2890" t="s">
        <v>1679</v>
      </c>
      <c r="O2890" t="s">
        <v>1680</v>
      </c>
      <c r="P2890">
        <v>72701</v>
      </c>
      <c r="Q2890" t="s">
        <v>29</v>
      </c>
      <c r="R2890" t="s">
        <v>44</v>
      </c>
      <c r="S2890" t="s">
        <v>45</v>
      </c>
      <c r="T2890" t="s">
        <v>46</v>
      </c>
      <c r="U2890" t="s">
        <v>47</v>
      </c>
      <c r="V2890" s="3">
        <v>7.31</v>
      </c>
      <c r="W2890">
        <v>1</v>
      </c>
      <c r="X2890" s="2">
        <v>0</v>
      </c>
      <c r="Y2890" s="13">
        <v>3.4357000000000002</v>
      </c>
      <c r="Z2890" s="2">
        <f>Y2890/V2890</f>
        <v>0.47000000000000003</v>
      </c>
    </row>
    <row r="2891" spans="1:26" x14ac:dyDescent="0.25">
      <c r="A2891">
        <v>5930</v>
      </c>
      <c r="B2891" t="s">
        <v>8277</v>
      </c>
      <c r="C2891" s="1">
        <v>42923</v>
      </c>
      <c r="D2891">
        <f>YEAR(C2891)</f>
        <v>2017</v>
      </c>
      <c r="E2891">
        <f>MONTH(C2891)</f>
        <v>7</v>
      </c>
      <c r="F2891" t="str">
        <f>TEXT(Table1[[#This Row],[Order Date]],"mmm")</f>
        <v>Jul</v>
      </c>
      <c r="G2891" t="str">
        <f>TEXT(Table1[[#This Row],[Order Date]],"ddd")</f>
        <v>Fri</v>
      </c>
      <c r="H2891" s="1">
        <v>42925</v>
      </c>
      <c r="I2891" t="s">
        <v>185</v>
      </c>
      <c r="J2891" t="s">
        <v>1788</v>
      </c>
      <c r="K2891" t="s">
        <v>1789</v>
      </c>
      <c r="L2891" t="s">
        <v>25</v>
      </c>
      <c r="M2891" t="s">
        <v>26</v>
      </c>
      <c r="N2891" t="s">
        <v>143</v>
      </c>
      <c r="O2891" t="s">
        <v>144</v>
      </c>
      <c r="P2891">
        <v>19120</v>
      </c>
      <c r="Q2891" t="s">
        <v>145</v>
      </c>
      <c r="R2891" t="s">
        <v>2565</v>
      </c>
      <c r="S2891" t="s">
        <v>31</v>
      </c>
      <c r="T2891" t="s">
        <v>32</v>
      </c>
      <c r="U2891" t="s">
        <v>2566</v>
      </c>
      <c r="V2891" s="3">
        <v>87.21</v>
      </c>
      <c r="W2891">
        <v>3</v>
      </c>
      <c r="X2891" s="2">
        <v>0.5</v>
      </c>
      <c r="Y2891" s="13">
        <v>-45.349200000000003</v>
      </c>
      <c r="Z2891" s="2">
        <f>Y2891/V2891</f>
        <v>-0.52000000000000013</v>
      </c>
    </row>
    <row r="2892" spans="1:26" x14ac:dyDescent="0.25">
      <c r="A2892">
        <v>5939</v>
      </c>
      <c r="B2892" t="s">
        <v>8278</v>
      </c>
      <c r="C2892" s="1">
        <v>42874</v>
      </c>
      <c r="D2892">
        <f>YEAR(C2892)</f>
        <v>2017</v>
      </c>
      <c r="E2892">
        <f>MONTH(C2892)</f>
        <v>5</v>
      </c>
      <c r="F2892" t="str">
        <f>TEXT(Table1[[#This Row],[Order Date]],"mmm")</f>
        <v>May</v>
      </c>
      <c r="G2892" t="str">
        <f>TEXT(Table1[[#This Row],[Order Date]],"ddd")</f>
        <v>Fri</v>
      </c>
      <c r="H2892" s="1">
        <v>42880</v>
      </c>
      <c r="I2892" t="s">
        <v>49</v>
      </c>
      <c r="J2892" t="s">
        <v>5600</v>
      </c>
      <c r="K2892" t="s">
        <v>5601</v>
      </c>
      <c r="L2892" t="s">
        <v>25</v>
      </c>
      <c r="M2892" t="s">
        <v>26</v>
      </c>
      <c r="N2892" t="s">
        <v>4242</v>
      </c>
      <c r="O2892" t="s">
        <v>103</v>
      </c>
      <c r="P2892">
        <v>75023</v>
      </c>
      <c r="Q2892" t="s">
        <v>104</v>
      </c>
      <c r="R2892" t="s">
        <v>4724</v>
      </c>
      <c r="S2892" t="s">
        <v>70</v>
      </c>
      <c r="T2892" t="s">
        <v>71</v>
      </c>
      <c r="U2892" t="s">
        <v>4725</v>
      </c>
      <c r="V2892" s="3">
        <v>95.992000000000004</v>
      </c>
      <c r="W2892">
        <v>1</v>
      </c>
      <c r="X2892" s="2">
        <v>0.2</v>
      </c>
      <c r="Y2892" s="13">
        <v>9.5991999999999997</v>
      </c>
      <c r="Z2892" s="2">
        <f>Y2892/V2892</f>
        <v>9.9999999999999992E-2</v>
      </c>
    </row>
    <row r="2893" spans="1:26" x14ac:dyDescent="0.25">
      <c r="A2893">
        <v>5941</v>
      </c>
      <c r="B2893" t="s">
        <v>8279</v>
      </c>
      <c r="C2893" s="1">
        <v>43020</v>
      </c>
      <c r="D2893">
        <f>YEAR(C2893)</f>
        <v>2017</v>
      </c>
      <c r="E2893">
        <f>MONTH(C2893)</f>
        <v>10</v>
      </c>
      <c r="F2893" t="str">
        <f>TEXT(Table1[[#This Row],[Order Date]],"mmm")</f>
        <v>Oct</v>
      </c>
      <c r="G2893" t="str">
        <f>TEXT(Table1[[#This Row],[Order Date]],"ddd")</f>
        <v>Thu</v>
      </c>
      <c r="H2893" s="1">
        <v>43022</v>
      </c>
      <c r="I2893" t="s">
        <v>22</v>
      </c>
      <c r="J2893" t="s">
        <v>2884</v>
      </c>
      <c r="K2893" t="s">
        <v>2885</v>
      </c>
      <c r="L2893" t="s">
        <v>25</v>
      </c>
      <c r="M2893" t="s">
        <v>26</v>
      </c>
      <c r="N2893" t="s">
        <v>41</v>
      </c>
      <c r="O2893" t="s">
        <v>42</v>
      </c>
      <c r="P2893">
        <v>90049</v>
      </c>
      <c r="Q2893" t="s">
        <v>43</v>
      </c>
      <c r="R2893" t="s">
        <v>1827</v>
      </c>
      <c r="S2893" t="s">
        <v>70</v>
      </c>
      <c r="T2893" t="s">
        <v>158</v>
      </c>
      <c r="U2893" t="s">
        <v>1828</v>
      </c>
      <c r="V2893" s="3">
        <v>435.84</v>
      </c>
      <c r="W2893">
        <v>12</v>
      </c>
      <c r="X2893" s="2">
        <v>0</v>
      </c>
      <c r="Y2893" s="13">
        <v>130.75200000000001</v>
      </c>
      <c r="Z2893" s="2">
        <f>Y2893/V2893</f>
        <v>0.30000000000000004</v>
      </c>
    </row>
    <row r="2894" spans="1:26" x14ac:dyDescent="0.25">
      <c r="A2894">
        <v>5943</v>
      </c>
      <c r="B2894" t="s">
        <v>8280</v>
      </c>
      <c r="C2894" s="1">
        <v>42588</v>
      </c>
      <c r="D2894">
        <f>YEAR(C2894)</f>
        <v>2016</v>
      </c>
      <c r="E2894">
        <f>MONTH(C2894)</f>
        <v>8</v>
      </c>
      <c r="F2894" t="str">
        <f>TEXT(Table1[[#This Row],[Order Date]],"mmm")</f>
        <v>Aug</v>
      </c>
      <c r="G2894" t="str">
        <f>TEXT(Table1[[#This Row],[Order Date]],"ddd")</f>
        <v>Sat</v>
      </c>
      <c r="H2894" s="1">
        <v>42595</v>
      </c>
      <c r="I2894" t="s">
        <v>49</v>
      </c>
      <c r="J2894" t="s">
        <v>2947</v>
      </c>
      <c r="K2894" t="s">
        <v>2948</v>
      </c>
      <c r="L2894" t="s">
        <v>25</v>
      </c>
      <c r="M2894" t="s">
        <v>26</v>
      </c>
      <c r="N2894" t="s">
        <v>41</v>
      </c>
      <c r="O2894" t="s">
        <v>42</v>
      </c>
      <c r="P2894">
        <v>90032</v>
      </c>
      <c r="Q2894" t="s">
        <v>43</v>
      </c>
      <c r="R2894" t="s">
        <v>828</v>
      </c>
      <c r="S2894" t="s">
        <v>70</v>
      </c>
      <c r="T2894" t="s">
        <v>71</v>
      </c>
      <c r="U2894" t="s">
        <v>829</v>
      </c>
      <c r="V2894" s="3">
        <v>211.16800000000001</v>
      </c>
      <c r="W2894">
        <v>4</v>
      </c>
      <c r="X2894" s="2">
        <v>0.2</v>
      </c>
      <c r="Y2894" s="13">
        <v>18.4772</v>
      </c>
      <c r="Z2894" s="2">
        <f>Y2894/V2894</f>
        <v>8.7499999999999994E-2</v>
      </c>
    </row>
    <row r="2895" spans="1:26" x14ac:dyDescent="0.25">
      <c r="A2895">
        <v>5944</v>
      </c>
      <c r="B2895" t="s">
        <v>8281</v>
      </c>
      <c r="C2895" s="1">
        <v>41876</v>
      </c>
      <c r="D2895">
        <f>YEAR(C2895)</f>
        <v>2014</v>
      </c>
      <c r="E2895">
        <f>MONTH(C2895)</f>
        <v>8</v>
      </c>
      <c r="F2895" t="str">
        <f>TEXT(Table1[[#This Row],[Order Date]],"mmm")</f>
        <v>Aug</v>
      </c>
      <c r="G2895" t="str">
        <f>TEXT(Table1[[#This Row],[Order Date]],"ddd")</f>
        <v>Mon</v>
      </c>
      <c r="H2895" s="1">
        <v>41880</v>
      </c>
      <c r="I2895" t="s">
        <v>49</v>
      </c>
      <c r="J2895" t="s">
        <v>261</v>
      </c>
      <c r="K2895" t="s">
        <v>262</v>
      </c>
      <c r="L2895" t="s">
        <v>40</v>
      </c>
      <c r="M2895" t="s">
        <v>26</v>
      </c>
      <c r="N2895" t="s">
        <v>41</v>
      </c>
      <c r="O2895" t="s">
        <v>42</v>
      </c>
      <c r="P2895">
        <v>90036</v>
      </c>
      <c r="Q2895" t="s">
        <v>43</v>
      </c>
      <c r="R2895" t="s">
        <v>5921</v>
      </c>
      <c r="S2895" t="s">
        <v>31</v>
      </c>
      <c r="T2895" t="s">
        <v>64</v>
      </c>
      <c r="U2895" t="s">
        <v>5922</v>
      </c>
      <c r="V2895" s="3">
        <v>6.28</v>
      </c>
      <c r="W2895">
        <v>1</v>
      </c>
      <c r="X2895" s="2">
        <v>0</v>
      </c>
      <c r="Y2895" s="13">
        <v>2.6375999999999999</v>
      </c>
      <c r="Z2895" s="2">
        <f>Y2895/V2895</f>
        <v>0.42</v>
      </c>
    </row>
    <row r="2896" spans="1:26" x14ac:dyDescent="0.25">
      <c r="A2896">
        <v>5948</v>
      </c>
      <c r="B2896" t="s">
        <v>8282</v>
      </c>
      <c r="C2896" s="1">
        <v>42261</v>
      </c>
      <c r="D2896">
        <f>YEAR(C2896)</f>
        <v>2015</v>
      </c>
      <c r="E2896">
        <f>MONTH(C2896)</f>
        <v>9</v>
      </c>
      <c r="F2896" t="str">
        <f>TEXT(Table1[[#This Row],[Order Date]],"mmm")</f>
        <v>Sep</v>
      </c>
      <c r="G2896" t="str">
        <f>TEXT(Table1[[#This Row],[Order Date]],"ddd")</f>
        <v>Mon</v>
      </c>
      <c r="H2896" s="1">
        <v>42265</v>
      </c>
      <c r="I2896" t="s">
        <v>22</v>
      </c>
      <c r="J2896" t="s">
        <v>4414</v>
      </c>
      <c r="K2896" t="s">
        <v>4415</v>
      </c>
      <c r="L2896" t="s">
        <v>101</v>
      </c>
      <c r="M2896" t="s">
        <v>26</v>
      </c>
      <c r="N2896" t="s">
        <v>1364</v>
      </c>
      <c r="O2896" t="s">
        <v>482</v>
      </c>
      <c r="P2896">
        <v>50315</v>
      </c>
      <c r="Q2896" t="s">
        <v>104</v>
      </c>
      <c r="R2896" t="s">
        <v>6189</v>
      </c>
      <c r="S2896" t="s">
        <v>45</v>
      </c>
      <c r="T2896" t="s">
        <v>74</v>
      </c>
      <c r="U2896" t="s">
        <v>6190</v>
      </c>
      <c r="V2896" s="3">
        <v>25.9</v>
      </c>
      <c r="W2896">
        <v>5</v>
      </c>
      <c r="X2896" s="2">
        <v>0</v>
      </c>
      <c r="Y2896" s="13">
        <v>12.691000000000001</v>
      </c>
      <c r="Z2896" s="2">
        <f>Y2896/V2896</f>
        <v>0.49000000000000005</v>
      </c>
    </row>
    <row r="2897" spans="1:26" x14ac:dyDescent="0.25">
      <c r="A2897">
        <v>5949</v>
      </c>
      <c r="B2897" t="s">
        <v>8283</v>
      </c>
      <c r="C2897" s="1">
        <v>42799</v>
      </c>
      <c r="D2897">
        <f>YEAR(C2897)</f>
        <v>2017</v>
      </c>
      <c r="E2897">
        <f>MONTH(C2897)</f>
        <v>3</v>
      </c>
      <c r="F2897" t="str">
        <f>TEXT(Table1[[#This Row],[Order Date]],"mmm")</f>
        <v>Mar</v>
      </c>
      <c r="G2897" t="str">
        <f>TEXT(Table1[[#This Row],[Order Date]],"ddd")</f>
        <v>Sun</v>
      </c>
      <c r="H2897" s="1">
        <v>42799</v>
      </c>
      <c r="I2897" t="s">
        <v>1276</v>
      </c>
      <c r="J2897" t="s">
        <v>987</v>
      </c>
      <c r="K2897" t="s">
        <v>988</v>
      </c>
      <c r="L2897" t="s">
        <v>40</v>
      </c>
      <c r="M2897" t="s">
        <v>26</v>
      </c>
      <c r="N2897" t="s">
        <v>5143</v>
      </c>
      <c r="O2897" t="s">
        <v>1470</v>
      </c>
      <c r="P2897">
        <v>38671</v>
      </c>
      <c r="Q2897" t="s">
        <v>29</v>
      </c>
      <c r="R2897" t="s">
        <v>2922</v>
      </c>
      <c r="S2897" t="s">
        <v>45</v>
      </c>
      <c r="T2897" t="s">
        <v>170</v>
      </c>
      <c r="U2897" t="s">
        <v>2923</v>
      </c>
      <c r="V2897" s="3">
        <v>42.68</v>
      </c>
      <c r="W2897">
        <v>4</v>
      </c>
      <c r="X2897" s="2">
        <v>0</v>
      </c>
      <c r="Y2897" s="13">
        <v>19.6328</v>
      </c>
      <c r="Z2897" s="2">
        <f>Y2897/V2897</f>
        <v>0.46</v>
      </c>
    </row>
    <row r="2898" spans="1:26" x14ac:dyDescent="0.25">
      <c r="A2898">
        <v>5953</v>
      </c>
      <c r="B2898" t="s">
        <v>8284</v>
      </c>
      <c r="C2898" s="1">
        <v>42840</v>
      </c>
      <c r="D2898">
        <f>YEAR(C2898)</f>
        <v>2017</v>
      </c>
      <c r="E2898">
        <f>MONTH(C2898)</f>
        <v>4</v>
      </c>
      <c r="F2898" t="str">
        <f>TEXT(Table1[[#This Row],[Order Date]],"mmm")</f>
        <v>Apr</v>
      </c>
      <c r="G2898" t="str">
        <f>TEXT(Table1[[#This Row],[Order Date]],"ddd")</f>
        <v>Sat</v>
      </c>
      <c r="H2898" s="1">
        <v>42846</v>
      </c>
      <c r="I2898" t="s">
        <v>49</v>
      </c>
      <c r="J2898" t="s">
        <v>1480</v>
      </c>
      <c r="K2898" t="s">
        <v>1481</v>
      </c>
      <c r="L2898" t="s">
        <v>101</v>
      </c>
      <c r="M2898" t="s">
        <v>26</v>
      </c>
      <c r="N2898" t="s">
        <v>181</v>
      </c>
      <c r="O2898" t="s">
        <v>103</v>
      </c>
      <c r="P2898">
        <v>77041</v>
      </c>
      <c r="Q2898" t="s">
        <v>104</v>
      </c>
      <c r="R2898" t="s">
        <v>8285</v>
      </c>
      <c r="S2898" t="s">
        <v>45</v>
      </c>
      <c r="T2898" t="s">
        <v>89</v>
      </c>
      <c r="U2898" t="s">
        <v>8286</v>
      </c>
      <c r="V2898" s="3">
        <v>20.736000000000001</v>
      </c>
      <c r="W2898">
        <v>4</v>
      </c>
      <c r="X2898" s="2">
        <v>0.2</v>
      </c>
      <c r="Y2898" s="13">
        <v>7.2576000000000001</v>
      </c>
      <c r="Z2898" s="2">
        <f>Y2898/V2898</f>
        <v>0.35</v>
      </c>
    </row>
    <row r="2899" spans="1:26" x14ac:dyDescent="0.25">
      <c r="A2899">
        <v>5954</v>
      </c>
      <c r="B2899" t="s">
        <v>8287</v>
      </c>
      <c r="C2899" s="1">
        <v>41728</v>
      </c>
      <c r="D2899">
        <f>YEAR(C2899)</f>
        <v>2014</v>
      </c>
      <c r="E2899">
        <f>MONTH(C2899)</f>
        <v>3</v>
      </c>
      <c r="F2899" t="str">
        <f>TEXT(Table1[[#This Row],[Order Date]],"mmm")</f>
        <v>Mar</v>
      </c>
      <c r="G2899" t="str">
        <f>TEXT(Table1[[#This Row],[Order Date]],"ddd")</f>
        <v>Sun</v>
      </c>
      <c r="H2899" s="1">
        <v>41729</v>
      </c>
      <c r="I2899" t="s">
        <v>185</v>
      </c>
      <c r="J2899" t="s">
        <v>7057</v>
      </c>
      <c r="K2899" t="s">
        <v>7058</v>
      </c>
      <c r="L2899" t="s">
        <v>40</v>
      </c>
      <c r="M2899" t="s">
        <v>26</v>
      </c>
      <c r="N2899" t="s">
        <v>263</v>
      </c>
      <c r="O2899" t="s">
        <v>264</v>
      </c>
      <c r="P2899">
        <v>10009</v>
      </c>
      <c r="Q2899" t="s">
        <v>145</v>
      </c>
      <c r="R2899" t="s">
        <v>7581</v>
      </c>
      <c r="S2899" t="s">
        <v>45</v>
      </c>
      <c r="T2899" t="s">
        <v>67</v>
      </c>
      <c r="U2899" t="s">
        <v>7582</v>
      </c>
      <c r="V2899" s="3">
        <v>10.5</v>
      </c>
      <c r="W2899">
        <v>5</v>
      </c>
      <c r="X2899" s="2">
        <v>0</v>
      </c>
      <c r="Y2899" s="13">
        <v>2.94</v>
      </c>
      <c r="Z2899" s="2">
        <f>Y2899/V2899</f>
        <v>0.27999999999999997</v>
      </c>
    </row>
    <row r="2900" spans="1:26" x14ac:dyDescent="0.25">
      <c r="A2900">
        <v>5955</v>
      </c>
      <c r="B2900" t="s">
        <v>8288</v>
      </c>
      <c r="C2900" s="1">
        <v>41954</v>
      </c>
      <c r="D2900">
        <f>YEAR(C2900)</f>
        <v>2014</v>
      </c>
      <c r="E2900">
        <f>MONTH(C2900)</f>
        <v>11</v>
      </c>
      <c r="F2900" t="str">
        <f>TEXT(Table1[[#This Row],[Order Date]],"mmm")</f>
        <v>Nov</v>
      </c>
      <c r="G2900" t="str">
        <f>TEXT(Table1[[#This Row],[Order Date]],"ddd")</f>
        <v>Tue</v>
      </c>
      <c r="H2900" s="1">
        <v>41958</v>
      </c>
      <c r="I2900" t="s">
        <v>22</v>
      </c>
      <c r="J2900" t="s">
        <v>7380</v>
      </c>
      <c r="K2900" t="s">
        <v>7381</v>
      </c>
      <c r="L2900" t="s">
        <v>40</v>
      </c>
      <c r="M2900" t="s">
        <v>26</v>
      </c>
      <c r="N2900" t="s">
        <v>4649</v>
      </c>
      <c r="O2900" t="s">
        <v>144</v>
      </c>
      <c r="P2900">
        <v>19601</v>
      </c>
      <c r="Q2900" t="s">
        <v>145</v>
      </c>
      <c r="R2900" t="s">
        <v>5879</v>
      </c>
      <c r="S2900" t="s">
        <v>31</v>
      </c>
      <c r="T2900" t="s">
        <v>64</v>
      </c>
      <c r="U2900" t="s">
        <v>5880</v>
      </c>
      <c r="V2900" s="3">
        <v>23.968</v>
      </c>
      <c r="W2900">
        <v>2</v>
      </c>
      <c r="X2900" s="2">
        <v>0.2</v>
      </c>
      <c r="Y2900" s="13">
        <v>7.7896000000000001</v>
      </c>
      <c r="Z2900" s="2">
        <f>Y2900/V2900</f>
        <v>0.32500000000000001</v>
      </c>
    </row>
    <row r="2901" spans="1:26" x14ac:dyDescent="0.25">
      <c r="A2901">
        <v>5957</v>
      </c>
      <c r="B2901" t="s">
        <v>8289</v>
      </c>
      <c r="C2901" s="1">
        <v>42441</v>
      </c>
      <c r="D2901">
        <f>YEAR(C2901)</f>
        <v>2016</v>
      </c>
      <c r="E2901">
        <f>MONTH(C2901)</f>
        <v>3</v>
      </c>
      <c r="F2901" t="str">
        <f>TEXT(Table1[[#This Row],[Order Date]],"mmm")</f>
        <v>Mar</v>
      </c>
      <c r="G2901" t="str">
        <f>TEXT(Table1[[#This Row],[Order Date]],"ddd")</f>
        <v>Sat</v>
      </c>
      <c r="H2901" s="1">
        <v>42444</v>
      </c>
      <c r="I2901" t="s">
        <v>22</v>
      </c>
      <c r="J2901" t="s">
        <v>1345</v>
      </c>
      <c r="K2901" t="s">
        <v>1346</v>
      </c>
      <c r="L2901" t="s">
        <v>40</v>
      </c>
      <c r="M2901" t="s">
        <v>26</v>
      </c>
      <c r="N2901" t="s">
        <v>126</v>
      </c>
      <c r="O2901" t="s">
        <v>42</v>
      </c>
      <c r="P2901">
        <v>94109</v>
      </c>
      <c r="Q2901" t="s">
        <v>43</v>
      </c>
      <c r="R2901" t="s">
        <v>1086</v>
      </c>
      <c r="S2901" t="s">
        <v>45</v>
      </c>
      <c r="T2901" t="s">
        <v>58</v>
      </c>
      <c r="U2901" t="s">
        <v>1087</v>
      </c>
      <c r="V2901" s="3">
        <v>676.55</v>
      </c>
      <c r="W2901">
        <v>5</v>
      </c>
      <c r="X2901" s="2">
        <v>0</v>
      </c>
      <c r="Y2901" s="13">
        <v>6.7655000000000003</v>
      </c>
      <c r="Z2901" s="2">
        <f>Y2901/V2901</f>
        <v>1.0000000000000002E-2</v>
      </c>
    </row>
    <row r="2902" spans="1:26" x14ac:dyDescent="0.25">
      <c r="A2902">
        <v>5961</v>
      </c>
      <c r="B2902" t="s">
        <v>8290</v>
      </c>
      <c r="C2902" s="1">
        <v>42775</v>
      </c>
      <c r="D2902">
        <f>YEAR(C2902)</f>
        <v>2017</v>
      </c>
      <c r="E2902">
        <f>MONTH(C2902)</f>
        <v>2</v>
      </c>
      <c r="F2902" t="str">
        <f>TEXT(Table1[[#This Row],[Order Date]],"mmm")</f>
        <v>Feb</v>
      </c>
      <c r="G2902" t="str">
        <f>TEXT(Table1[[#This Row],[Order Date]],"ddd")</f>
        <v>Thu</v>
      </c>
      <c r="H2902" s="1">
        <v>42780</v>
      </c>
      <c r="I2902" t="s">
        <v>22</v>
      </c>
      <c r="J2902" t="s">
        <v>4133</v>
      </c>
      <c r="K2902" t="s">
        <v>4134</v>
      </c>
      <c r="L2902" t="s">
        <v>40</v>
      </c>
      <c r="M2902" t="s">
        <v>26</v>
      </c>
      <c r="N2902" t="s">
        <v>41</v>
      </c>
      <c r="O2902" t="s">
        <v>42</v>
      </c>
      <c r="P2902">
        <v>90045</v>
      </c>
      <c r="Q2902" t="s">
        <v>43</v>
      </c>
      <c r="R2902" t="s">
        <v>4805</v>
      </c>
      <c r="S2902" t="s">
        <v>31</v>
      </c>
      <c r="T2902" t="s">
        <v>64</v>
      </c>
      <c r="U2902" t="s">
        <v>4806</v>
      </c>
      <c r="V2902" s="3">
        <v>21.12</v>
      </c>
      <c r="W2902">
        <v>4</v>
      </c>
      <c r="X2902" s="2">
        <v>0</v>
      </c>
      <c r="Y2902" s="13">
        <v>6.5472000000000001</v>
      </c>
      <c r="Z2902" s="2">
        <f>Y2902/V2902</f>
        <v>0.31</v>
      </c>
    </row>
    <row r="2903" spans="1:26" x14ac:dyDescent="0.25">
      <c r="A2903">
        <v>5962</v>
      </c>
      <c r="B2903" t="s">
        <v>8291</v>
      </c>
      <c r="C2903" s="1">
        <v>41954</v>
      </c>
      <c r="D2903">
        <f>YEAR(C2903)</f>
        <v>2014</v>
      </c>
      <c r="E2903">
        <f>MONTH(C2903)</f>
        <v>11</v>
      </c>
      <c r="F2903" t="str">
        <f>TEXT(Table1[[#This Row],[Order Date]],"mmm")</f>
        <v>Nov</v>
      </c>
      <c r="G2903" t="str">
        <f>TEXT(Table1[[#This Row],[Order Date]],"ddd")</f>
        <v>Tue</v>
      </c>
      <c r="H2903" s="1">
        <v>41956</v>
      </c>
      <c r="I2903" t="s">
        <v>22</v>
      </c>
      <c r="J2903" t="s">
        <v>179</v>
      </c>
      <c r="K2903" t="s">
        <v>180</v>
      </c>
      <c r="L2903" t="s">
        <v>101</v>
      </c>
      <c r="M2903" t="s">
        <v>26</v>
      </c>
      <c r="N2903" t="s">
        <v>41</v>
      </c>
      <c r="O2903" t="s">
        <v>42</v>
      </c>
      <c r="P2903">
        <v>90004</v>
      </c>
      <c r="Q2903" t="s">
        <v>43</v>
      </c>
      <c r="R2903" t="s">
        <v>1971</v>
      </c>
      <c r="S2903" t="s">
        <v>70</v>
      </c>
      <c r="T2903" t="s">
        <v>71</v>
      </c>
      <c r="U2903" t="s">
        <v>1972</v>
      </c>
      <c r="V2903" s="3">
        <v>575.928</v>
      </c>
      <c r="W2903">
        <v>9</v>
      </c>
      <c r="X2903" s="2">
        <v>0.2</v>
      </c>
      <c r="Y2903" s="13">
        <v>57.592799999999997</v>
      </c>
      <c r="Z2903" s="2">
        <f>Y2903/V2903</f>
        <v>9.9999999999999992E-2</v>
      </c>
    </row>
    <row r="2904" spans="1:26" x14ac:dyDescent="0.25">
      <c r="A2904">
        <v>5965</v>
      </c>
      <c r="B2904" t="s">
        <v>8292</v>
      </c>
      <c r="C2904" s="1">
        <v>42967</v>
      </c>
      <c r="D2904">
        <f>YEAR(C2904)</f>
        <v>2017</v>
      </c>
      <c r="E2904">
        <f>MONTH(C2904)</f>
        <v>8</v>
      </c>
      <c r="F2904" t="str">
        <f>TEXT(Table1[[#This Row],[Order Date]],"mmm")</f>
        <v>Aug</v>
      </c>
      <c r="G2904" t="str">
        <f>TEXT(Table1[[#This Row],[Order Date]],"ddd")</f>
        <v>Sun</v>
      </c>
      <c r="H2904" s="1">
        <v>42972</v>
      </c>
      <c r="I2904" t="s">
        <v>49</v>
      </c>
      <c r="J2904" t="s">
        <v>7662</v>
      </c>
      <c r="K2904" t="s">
        <v>7663</v>
      </c>
      <c r="L2904" t="s">
        <v>40</v>
      </c>
      <c r="M2904" t="s">
        <v>26</v>
      </c>
      <c r="N2904" t="s">
        <v>126</v>
      </c>
      <c r="O2904" t="s">
        <v>42</v>
      </c>
      <c r="P2904">
        <v>94109</v>
      </c>
      <c r="Q2904" t="s">
        <v>43</v>
      </c>
      <c r="R2904" t="s">
        <v>5270</v>
      </c>
      <c r="S2904" t="s">
        <v>45</v>
      </c>
      <c r="T2904" t="s">
        <v>572</v>
      </c>
      <c r="U2904" t="s">
        <v>5271</v>
      </c>
      <c r="V2904" s="3">
        <v>17.22</v>
      </c>
      <c r="W2904">
        <v>3</v>
      </c>
      <c r="X2904" s="2">
        <v>0</v>
      </c>
      <c r="Y2904" s="13">
        <v>5.1660000000000004</v>
      </c>
      <c r="Z2904" s="2">
        <f>Y2904/V2904</f>
        <v>0.30000000000000004</v>
      </c>
    </row>
    <row r="2905" spans="1:26" x14ac:dyDescent="0.25">
      <c r="A2905">
        <v>5968</v>
      </c>
      <c r="B2905" t="s">
        <v>8293</v>
      </c>
      <c r="C2905" s="1">
        <v>42384</v>
      </c>
      <c r="D2905">
        <f>YEAR(C2905)</f>
        <v>2016</v>
      </c>
      <c r="E2905">
        <f>MONTH(C2905)</f>
        <v>1</v>
      </c>
      <c r="F2905" t="str">
        <f>TEXT(Table1[[#This Row],[Order Date]],"mmm")</f>
        <v>Jan</v>
      </c>
      <c r="G2905" t="str">
        <f>TEXT(Table1[[#This Row],[Order Date]],"ddd")</f>
        <v>Fri</v>
      </c>
      <c r="H2905" s="1">
        <v>42386</v>
      </c>
      <c r="I2905" t="s">
        <v>185</v>
      </c>
      <c r="J2905" t="s">
        <v>2742</v>
      </c>
      <c r="K2905" t="s">
        <v>2743</v>
      </c>
      <c r="L2905" t="s">
        <v>101</v>
      </c>
      <c r="M2905" t="s">
        <v>26</v>
      </c>
      <c r="N2905" t="s">
        <v>263</v>
      </c>
      <c r="O2905" t="s">
        <v>264</v>
      </c>
      <c r="P2905">
        <v>10009</v>
      </c>
      <c r="Q2905" t="s">
        <v>145</v>
      </c>
      <c r="R2905" t="s">
        <v>6346</v>
      </c>
      <c r="S2905" t="s">
        <v>45</v>
      </c>
      <c r="T2905" t="s">
        <v>89</v>
      </c>
      <c r="U2905" t="s">
        <v>6347</v>
      </c>
      <c r="V2905" s="3">
        <v>81.98</v>
      </c>
      <c r="W2905">
        <v>2</v>
      </c>
      <c r="X2905" s="2">
        <v>0</v>
      </c>
      <c r="Y2905" s="13">
        <v>40.170200000000001</v>
      </c>
      <c r="Z2905" s="2">
        <f>Y2905/V2905</f>
        <v>0.49</v>
      </c>
    </row>
    <row r="2906" spans="1:26" x14ac:dyDescent="0.25">
      <c r="A2906">
        <v>5973</v>
      </c>
      <c r="B2906" t="s">
        <v>8294</v>
      </c>
      <c r="C2906" s="1">
        <v>42772</v>
      </c>
      <c r="D2906">
        <f>YEAR(C2906)</f>
        <v>2017</v>
      </c>
      <c r="E2906">
        <f>MONTH(C2906)</f>
        <v>2</v>
      </c>
      <c r="F2906" t="str">
        <f>TEXT(Table1[[#This Row],[Order Date]],"mmm")</f>
        <v>Feb</v>
      </c>
      <c r="G2906" t="str">
        <f>TEXT(Table1[[#This Row],[Order Date]],"ddd")</f>
        <v>Mon</v>
      </c>
      <c r="H2906" s="1">
        <v>42777</v>
      </c>
      <c r="I2906" t="s">
        <v>49</v>
      </c>
      <c r="J2906" t="s">
        <v>3465</v>
      </c>
      <c r="K2906" t="s">
        <v>3466</v>
      </c>
      <c r="L2906" t="s">
        <v>25</v>
      </c>
      <c r="M2906" t="s">
        <v>26</v>
      </c>
      <c r="N2906" t="s">
        <v>263</v>
      </c>
      <c r="O2906" t="s">
        <v>264</v>
      </c>
      <c r="P2906">
        <v>10024</v>
      </c>
      <c r="Q2906" t="s">
        <v>145</v>
      </c>
      <c r="R2906" t="s">
        <v>3026</v>
      </c>
      <c r="S2906" t="s">
        <v>31</v>
      </c>
      <c r="T2906" t="s">
        <v>32</v>
      </c>
      <c r="U2906" t="s">
        <v>3027</v>
      </c>
      <c r="V2906" s="3">
        <v>240.78399999999999</v>
      </c>
      <c r="W2906">
        <v>1</v>
      </c>
      <c r="X2906" s="2">
        <v>0.2</v>
      </c>
      <c r="Y2906" s="13">
        <v>30.097999999999999</v>
      </c>
      <c r="Z2906" s="2">
        <f>Y2906/V2906</f>
        <v>0.125</v>
      </c>
    </row>
    <row r="2907" spans="1:26" x14ac:dyDescent="0.25">
      <c r="A2907">
        <v>5974</v>
      </c>
      <c r="B2907" t="s">
        <v>8295</v>
      </c>
      <c r="C2907" s="1">
        <v>42363</v>
      </c>
      <c r="D2907">
        <f>YEAR(C2907)</f>
        <v>2015</v>
      </c>
      <c r="E2907">
        <f>MONTH(C2907)</f>
        <v>12</v>
      </c>
      <c r="F2907" t="str">
        <f>TEXT(Table1[[#This Row],[Order Date]],"mmm")</f>
        <v>Dec</v>
      </c>
      <c r="G2907" t="str">
        <f>TEXT(Table1[[#This Row],[Order Date]],"ddd")</f>
        <v>Fri</v>
      </c>
      <c r="H2907" s="1">
        <v>42367</v>
      </c>
      <c r="I2907" t="s">
        <v>49</v>
      </c>
      <c r="J2907" t="s">
        <v>714</v>
      </c>
      <c r="K2907" t="s">
        <v>715</v>
      </c>
      <c r="L2907" t="s">
        <v>101</v>
      </c>
      <c r="M2907" t="s">
        <v>26</v>
      </c>
      <c r="N2907" t="s">
        <v>263</v>
      </c>
      <c r="O2907" t="s">
        <v>264</v>
      </c>
      <c r="P2907">
        <v>10011</v>
      </c>
      <c r="Q2907" t="s">
        <v>145</v>
      </c>
      <c r="R2907" t="s">
        <v>6030</v>
      </c>
      <c r="S2907" t="s">
        <v>45</v>
      </c>
      <c r="T2907" t="s">
        <v>77</v>
      </c>
      <c r="U2907" t="s">
        <v>6031</v>
      </c>
      <c r="V2907" s="3">
        <v>414.96</v>
      </c>
      <c r="W2907">
        <v>2</v>
      </c>
      <c r="X2907" s="2">
        <v>0</v>
      </c>
      <c r="Y2907" s="13">
        <v>124.488</v>
      </c>
      <c r="Z2907" s="2">
        <f>Y2907/V2907</f>
        <v>0.3</v>
      </c>
    </row>
    <row r="2908" spans="1:26" x14ac:dyDescent="0.25">
      <c r="A2908">
        <v>5975</v>
      </c>
      <c r="B2908" t="s">
        <v>8296</v>
      </c>
      <c r="C2908" s="1">
        <v>42651</v>
      </c>
      <c r="D2908">
        <f>YEAR(C2908)</f>
        <v>2016</v>
      </c>
      <c r="E2908">
        <f>MONTH(C2908)</f>
        <v>10</v>
      </c>
      <c r="F2908" t="str">
        <f>TEXT(Table1[[#This Row],[Order Date]],"mmm")</f>
        <v>Oct</v>
      </c>
      <c r="G2908" t="str">
        <f>TEXT(Table1[[#This Row],[Order Date]],"ddd")</f>
        <v>Sat</v>
      </c>
      <c r="H2908" s="1">
        <v>42656</v>
      </c>
      <c r="I2908" t="s">
        <v>49</v>
      </c>
      <c r="J2908" t="s">
        <v>1197</v>
      </c>
      <c r="K2908" t="s">
        <v>1198</v>
      </c>
      <c r="L2908" t="s">
        <v>25</v>
      </c>
      <c r="M2908" t="s">
        <v>26</v>
      </c>
      <c r="N2908" t="s">
        <v>460</v>
      </c>
      <c r="O2908" t="s">
        <v>87</v>
      </c>
      <c r="P2908">
        <v>28205</v>
      </c>
      <c r="Q2908" t="s">
        <v>29</v>
      </c>
      <c r="R2908" t="s">
        <v>3361</v>
      </c>
      <c r="S2908" t="s">
        <v>45</v>
      </c>
      <c r="T2908" t="s">
        <v>58</v>
      </c>
      <c r="U2908" t="s">
        <v>3362</v>
      </c>
      <c r="V2908" s="3">
        <v>387.72</v>
      </c>
      <c r="W2908">
        <v>5</v>
      </c>
      <c r="X2908" s="2">
        <v>0.2</v>
      </c>
      <c r="Y2908" s="13">
        <v>-67.850999999999999</v>
      </c>
      <c r="Z2908" s="2">
        <f>Y2908/V2908</f>
        <v>-0.17499999999999999</v>
      </c>
    </row>
    <row r="2909" spans="1:26" x14ac:dyDescent="0.25">
      <c r="A2909">
        <v>5976</v>
      </c>
      <c r="B2909" t="s">
        <v>8297</v>
      </c>
      <c r="C2909" s="1">
        <v>42929</v>
      </c>
      <c r="D2909">
        <f>YEAR(C2909)</f>
        <v>2017</v>
      </c>
      <c r="E2909">
        <f>MONTH(C2909)</f>
        <v>7</v>
      </c>
      <c r="F2909" t="str">
        <f>TEXT(Table1[[#This Row],[Order Date]],"mmm")</f>
        <v>Jul</v>
      </c>
      <c r="G2909" t="str">
        <f>TEXT(Table1[[#This Row],[Order Date]],"ddd")</f>
        <v>Thu</v>
      </c>
      <c r="H2909" s="1">
        <v>42933</v>
      </c>
      <c r="I2909" t="s">
        <v>49</v>
      </c>
      <c r="J2909" t="s">
        <v>5647</v>
      </c>
      <c r="K2909" t="s">
        <v>5648</v>
      </c>
      <c r="L2909" t="s">
        <v>40</v>
      </c>
      <c r="M2909" t="s">
        <v>26</v>
      </c>
      <c r="N2909" t="s">
        <v>6310</v>
      </c>
      <c r="O2909" t="s">
        <v>4417</v>
      </c>
      <c r="P2909">
        <v>66212</v>
      </c>
      <c r="Q2909" t="s">
        <v>104</v>
      </c>
      <c r="R2909" t="s">
        <v>2818</v>
      </c>
      <c r="S2909" t="s">
        <v>45</v>
      </c>
      <c r="T2909" t="s">
        <v>58</v>
      </c>
      <c r="U2909" t="s">
        <v>2819</v>
      </c>
      <c r="V2909" s="3">
        <v>360.38</v>
      </c>
      <c r="W2909">
        <v>2</v>
      </c>
      <c r="X2909" s="2">
        <v>0</v>
      </c>
      <c r="Y2909" s="13">
        <v>93.698800000000006</v>
      </c>
      <c r="Z2909" s="2">
        <f>Y2909/V2909</f>
        <v>0.26</v>
      </c>
    </row>
    <row r="2910" spans="1:26" x14ac:dyDescent="0.25">
      <c r="A2910">
        <v>5978</v>
      </c>
      <c r="B2910" t="s">
        <v>8298</v>
      </c>
      <c r="C2910" s="1">
        <v>42849</v>
      </c>
      <c r="D2910">
        <f>YEAR(C2910)</f>
        <v>2017</v>
      </c>
      <c r="E2910">
        <f>MONTH(C2910)</f>
        <v>4</v>
      </c>
      <c r="F2910" t="str">
        <f>TEXT(Table1[[#This Row],[Order Date]],"mmm")</f>
        <v>Apr</v>
      </c>
      <c r="G2910" t="str">
        <f>TEXT(Table1[[#This Row],[Order Date]],"ddd")</f>
        <v>Mon</v>
      </c>
      <c r="H2910" s="1">
        <v>42850</v>
      </c>
      <c r="I2910" t="s">
        <v>185</v>
      </c>
      <c r="J2910" t="s">
        <v>5181</v>
      </c>
      <c r="K2910" t="s">
        <v>5182</v>
      </c>
      <c r="L2910" t="s">
        <v>25</v>
      </c>
      <c r="M2910" t="s">
        <v>26</v>
      </c>
      <c r="N2910" t="s">
        <v>1796</v>
      </c>
      <c r="O2910" t="s">
        <v>303</v>
      </c>
      <c r="P2910">
        <v>85204</v>
      </c>
      <c r="Q2910" t="s">
        <v>43</v>
      </c>
      <c r="R2910" t="s">
        <v>1190</v>
      </c>
      <c r="S2910" t="s">
        <v>70</v>
      </c>
      <c r="T2910" t="s">
        <v>71</v>
      </c>
      <c r="U2910" t="s">
        <v>1191</v>
      </c>
      <c r="V2910" s="3">
        <v>552</v>
      </c>
      <c r="W2910">
        <v>10</v>
      </c>
      <c r="X2910" s="2">
        <v>0.2</v>
      </c>
      <c r="Y2910" s="13">
        <v>34.5</v>
      </c>
      <c r="Z2910" s="2">
        <f>Y2910/V2910</f>
        <v>6.25E-2</v>
      </c>
    </row>
    <row r="2911" spans="1:26" x14ac:dyDescent="0.25">
      <c r="A2911">
        <v>5979</v>
      </c>
      <c r="B2911" t="s">
        <v>8299</v>
      </c>
      <c r="C2911" s="1">
        <v>41889</v>
      </c>
      <c r="D2911">
        <f>YEAR(C2911)</f>
        <v>2014</v>
      </c>
      <c r="E2911">
        <f>MONTH(C2911)</f>
        <v>9</v>
      </c>
      <c r="F2911" t="str">
        <f>TEXT(Table1[[#This Row],[Order Date]],"mmm")</f>
        <v>Sep</v>
      </c>
      <c r="G2911" t="str">
        <f>TEXT(Table1[[#This Row],[Order Date]],"ddd")</f>
        <v>Sun</v>
      </c>
      <c r="H2911" s="1">
        <v>41895</v>
      </c>
      <c r="I2911" t="s">
        <v>49</v>
      </c>
      <c r="J2911" t="s">
        <v>433</v>
      </c>
      <c r="K2911" t="s">
        <v>434</v>
      </c>
      <c r="L2911" t="s">
        <v>101</v>
      </c>
      <c r="M2911" t="s">
        <v>26</v>
      </c>
      <c r="N2911" t="s">
        <v>4435</v>
      </c>
      <c r="O2911" t="s">
        <v>641</v>
      </c>
      <c r="P2911">
        <v>74133</v>
      </c>
      <c r="Q2911" t="s">
        <v>104</v>
      </c>
      <c r="R2911" t="s">
        <v>3729</v>
      </c>
      <c r="S2911" t="s">
        <v>31</v>
      </c>
      <c r="T2911" t="s">
        <v>55</v>
      </c>
      <c r="U2911" t="s">
        <v>3201</v>
      </c>
      <c r="V2911" s="3">
        <v>429.9</v>
      </c>
      <c r="W2911">
        <v>5</v>
      </c>
      <c r="X2911" s="2">
        <v>0</v>
      </c>
      <c r="Y2911" s="13">
        <v>111.774</v>
      </c>
      <c r="Z2911" s="2">
        <f>Y2911/V2911</f>
        <v>0.26</v>
      </c>
    </row>
    <row r="2912" spans="1:26" x14ac:dyDescent="0.25">
      <c r="A2912">
        <v>5983</v>
      </c>
      <c r="B2912" t="s">
        <v>8300</v>
      </c>
      <c r="C2912" s="1">
        <v>42695</v>
      </c>
      <c r="D2912">
        <f>YEAR(C2912)</f>
        <v>2016</v>
      </c>
      <c r="E2912">
        <f>MONTH(C2912)</f>
        <v>11</v>
      </c>
      <c r="F2912" t="str">
        <f>TEXT(Table1[[#This Row],[Order Date]],"mmm")</f>
        <v>Nov</v>
      </c>
      <c r="G2912" t="str">
        <f>TEXT(Table1[[#This Row],[Order Date]],"ddd")</f>
        <v>Mon</v>
      </c>
      <c r="H2912" s="1">
        <v>42702</v>
      </c>
      <c r="I2912" t="s">
        <v>49</v>
      </c>
      <c r="J2912" t="s">
        <v>1357</v>
      </c>
      <c r="K2912" t="s">
        <v>1358</v>
      </c>
      <c r="L2912" t="s">
        <v>25</v>
      </c>
      <c r="M2912" t="s">
        <v>26</v>
      </c>
      <c r="N2912" t="s">
        <v>263</v>
      </c>
      <c r="O2912" t="s">
        <v>264</v>
      </c>
      <c r="P2912">
        <v>10035</v>
      </c>
      <c r="Q2912" t="s">
        <v>145</v>
      </c>
      <c r="R2912" t="s">
        <v>7102</v>
      </c>
      <c r="S2912" t="s">
        <v>45</v>
      </c>
      <c r="T2912" t="s">
        <v>89</v>
      </c>
      <c r="U2912" t="s">
        <v>7103</v>
      </c>
      <c r="V2912" s="3">
        <v>12.96</v>
      </c>
      <c r="W2912">
        <v>2</v>
      </c>
      <c r="X2912" s="2">
        <v>0</v>
      </c>
      <c r="Y2912" s="13">
        <v>6.3503999999999996</v>
      </c>
      <c r="Z2912" s="2">
        <f>Y2912/V2912</f>
        <v>0.48999999999999994</v>
      </c>
    </row>
    <row r="2913" spans="1:26" x14ac:dyDescent="0.25">
      <c r="A2913">
        <v>5984</v>
      </c>
      <c r="B2913" t="s">
        <v>8301</v>
      </c>
      <c r="C2913" s="1">
        <v>42994</v>
      </c>
      <c r="D2913">
        <f>YEAR(C2913)</f>
        <v>2017</v>
      </c>
      <c r="E2913">
        <f>MONTH(C2913)</f>
        <v>9</v>
      </c>
      <c r="F2913" t="str">
        <f>TEXT(Table1[[#This Row],[Order Date]],"mmm")</f>
        <v>Sep</v>
      </c>
      <c r="G2913" t="str">
        <f>TEXT(Table1[[#This Row],[Order Date]],"ddd")</f>
        <v>Sat</v>
      </c>
      <c r="H2913" s="1">
        <v>42996</v>
      </c>
      <c r="I2913" t="s">
        <v>22</v>
      </c>
      <c r="J2913" t="s">
        <v>6300</v>
      </c>
      <c r="K2913" t="s">
        <v>6301</v>
      </c>
      <c r="L2913" t="s">
        <v>25</v>
      </c>
      <c r="M2913" t="s">
        <v>26</v>
      </c>
      <c r="N2913" t="s">
        <v>143</v>
      </c>
      <c r="O2913" t="s">
        <v>144</v>
      </c>
      <c r="P2913">
        <v>19143</v>
      </c>
      <c r="Q2913" t="s">
        <v>145</v>
      </c>
      <c r="R2913" t="s">
        <v>2421</v>
      </c>
      <c r="S2913" t="s">
        <v>45</v>
      </c>
      <c r="T2913" t="s">
        <v>89</v>
      </c>
      <c r="U2913" t="s">
        <v>2422</v>
      </c>
      <c r="V2913" s="3">
        <v>20.544</v>
      </c>
      <c r="W2913">
        <v>6</v>
      </c>
      <c r="X2913" s="2">
        <v>0.2</v>
      </c>
      <c r="Y2913" s="13">
        <v>6.42</v>
      </c>
      <c r="Z2913" s="2">
        <f>Y2913/V2913</f>
        <v>0.3125</v>
      </c>
    </row>
    <row r="2914" spans="1:26" x14ac:dyDescent="0.25">
      <c r="A2914">
        <v>5985</v>
      </c>
      <c r="B2914" t="s">
        <v>8302</v>
      </c>
      <c r="C2914" s="1">
        <v>42570</v>
      </c>
      <c r="D2914">
        <f>YEAR(C2914)</f>
        <v>2016</v>
      </c>
      <c r="E2914">
        <f>MONTH(C2914)</f>
        <v>7</v>
      </c>
      <c r="F2914" t="str">
        <f>TEXT(Table1[[#This Row],[Order Date]],"mmm")</f>
        <v>Jul</v>
      </c>
      <c r="G2914" t="str">
        <f>TEXT(Table1[[#This Row],[Order Date]],"ddd")</f>
        <v>Tue</v>
      </c>
      <c r="H2914" s="1">
        <v>42576</v>
      </c>
      <c r="I2914" t="s">
        <v>49</v>
      </c>
      <c r="J2914" t="s">
        <v>4744</v>
      </c>
      <c r="K2914" t="s">
        <v>4745</v>
      </c>
      <c r="L2914" t="s">
        <v>25</v>
      </c>
      <c r="M2914" t="s">
        <v>26</v>
      </c>
      <c r="N2914" t="s">
        <v>7374</v>
      </c>
      <c r="O2914" t="s">
        <v>1470</v>
      </c>
      <c r="P2914">
        <v>39401</v>
      </c>
      <c r="Q2914" t="s">
        <v>29</v>
      </c>
      <c r="R2914" t="s">
        <v>5832</v>
      </c>
      <c r="S2914" t="s">
        <v>31</v>
      </c>
      <c r="T2914" t="s">
        <v>64</v>
      </c>
      <c r="U2914" t="s">
        <v>5833</v>
      </c>
      <c r="V2914" s="3">
        <v>185.58</v>
      </c>
      <c r="W2914">
        <v>6</v>
      </c>
      <c r="X2914" s="2">
        <v>0</v>
      </c>
      <c r="Y2914" s="13">
        <v>76.087800000000001</v>
      </c>
      <c r="Z2914" s="2">
        <f>Y2914/V2914</f>
        <v>0.41</v>
      </c>
    </row>
    <row r="2915" spans="1:26" x14ac:dyDescent="0.25">
      <c r="A2915">
        <v>5991</v>
      </c>
      <c r="B2915" t="s">
        <v>8303</v>
      </c>
      <c r="C2915" s="1">
        <v>42993</v>
      </c>
      <c r="D2915">
        <f>YEAR(C2915)</f>
        <v>2017</v>
      </c>
      <c r="E2915">
        <f>MONTH(C2915)</f>
        <v>9</v>
      </c>
      <c r="F2915" t="str">
        <f>TEXT(Table1[[#This Row],[Order Date]],"mmm")</f>
        <v>Sep</v>
      </c>
      <c r="G2915" t="str">
        <f>TEXT(Table1[[#This Row],[Order Date]],"ddd")</f>
        <v>Fri</v>
      </c>
      <c r="H2915" s="1">
        <v>42999</v>
      </c>
      <c r="I2915" t="s">
        <v>49</v>
      </c>
      <c r="J2915" t="s">
        <v>2454</v>
      </c>
      <c r="K2915" t="s">
        <v>2455</v>
      </c>
      <c r="L2915" t="s">
        <v>25</v>
      </c>
      <c r="M2915" t="s">
        <v>26</v>
      </c>
      <c r="N2915" t="s">
        <v>41</v>
      </c>
      <c r="O2915" t="s">
        <v>42</v>
      </c>
      <c r="P2915">
        <v>90049</v>
      </c>
      <c r="Q2915" t="s">
        <v>43</v>
      </c>
      <c r="R2915" t="s">
        <v>4604</v>
      </c>
      <c r="S2915" t="s">
        <v>45</v>
      </c>
      <c r="T2915" t="s">
        <v>74</v>
      </c>
      <c r="U2915" t="s">
        <v>4605</v>
      </c>
      <c r="V2915" s="3">
        <v>2357.4879999999998</v>
      </c>
      <c r="W2915">
        <v>7</v>
      </c>
      <c r="X2915" s="2">
        <v>0.2</v>
      </c>
      <c r="Y2915" s="13">
        <v>884.05799999999999</v>
      </c>
      <c r="Z2915" s="2">
        <f>Y2915/V2915</f>
        <v>0.375</v>
      </c>
    </row>
    <row r="2916" spans="1:26" x14ac:dyDescent="0.25">
      <c r="A2916">
        <v>5994</v>
      </c>
      <c r="B2916" t="s">
        <v>8304</v>
      </c>
      <c r="C2916" s="1">
        <v>42715</v>
      </c>
      <c r="D2916">
        <f>YEAR(C2916)</f>
        <v>2016</v>
      </c>
      <c r="E2916">
        <f>MONTH(C2916)</f>
        <v>12</v>
      </c>
      <c r="F2916" t="str">
        <f>TEXT(Table1[[#This Row],[Order Date]],"mmm")</f>
        <v>Dec</v>
      </c>
      <c r="G2916" t="str">
        <f>TEXT(Table1[[#This Row],[Order Date]],"ddd")</f>
        <v>Sun</v>
      </c>
      <c r="H2916" s="1">
        <v>42715</v>
      </c>
      <c r="I2916" t="s">
        <v>1276</v>
      </c>
      <c r="J2916" t="s">
        <v>3029</v>
      </c>
      <c r="K2916" t="s">
        <v>3030</v>
      </c>
      <c r="L2916" t="s">
        <v>40</v>
      </c>
      <c r="M2916" t="s">
        <v>26</v>
      </c>
      <c r="N2916" t="s">
        <v>490</v>
      </c>
      <c r="O2916" t="s">
        <v>491</v>
      </c>
      <c r="P2916">
        <v>43229</v>
      </c>
      <c r="Q2916" t="s">
        <v>145</v>
      </c>
      <c r="R2916" t="s">
        <v>2759</v>
      </c>
      <c r="S2916" t="s">
        <v>45</v>
      </c>
      <c r="T2916" t="s">
        <v>58</v>
      </c>
      <c r="U2916" t="s">
        <v>2760</v>
      </c>
      <c r="V2916" s="3">
        <v>64.959999999999994</v>
      </c>
      <c r="W2916">
        <v>5</v>
      </c>
      <c r="X2916" s="2">
        <v>0.2</v>
      </c>
      <c r="Y2916" s="13">
        <v>-4.0599999999999996</v>
      </c>
      <c r="Z2916" s="2">
        <f>Y2916/V2916</f>
        <v>-6.25E-2</v>
      </c>
    </row>
    <row r="2917" spans="1:26" x14ac:dyDescent="0.25">
      <c r="A2917">
        <v>5999</v>
      </c>
      <c r="B2917" t="s">
        <v>8305</v>
      </c>
      <c r="C2917" s="1">
        <v>41983</v>
      </c>
      <c r="D2917">
        <f>YEAR(C2917)</f>
        <v>2014</v>
      </c>
      <c r="E2917">
        <f>MONTH(C2917)</f>
        <v>12</v>
      </c>
      <c r="F2917" t="str">
        <f>TEXT(Table1[[#This Row],[Order Date]],"mmm")</f>
        <v>Dec</v>
      </c>
      <c r="G2917" t="str">
        <f>TEXT(Table1[[#This Row],[Order Date]],"ddd")</f>
        <v>Wed</v>
      </c>
      <c r="H2917" s="1">
        <v>41987</v>
      </c>
      <c r="I2917" t="s">
        <v>49</v>
      </c>
      <c r="J2917" t="s">
        <v>578</v>
      </c>
      <c r="K2917" t="s">
        <v>579</v>
      </c>
      <c r="L2917" t="s">
        <v>40</v>
      </c>
      <c r="M2917" t="s">
        <v>26</v>
      </c>
      <c r="N2917" t="s">
        <v>8306</v>
      </c>
      <c r="O2917" t="s">
        <v>6084</v>
      </c>
      <c r="P2917">
        <v>83605</v>
      </c>
      <c r="Q2917" t="s">
        <v>43</v>
      </c>
      <c r="R2917" t="s">
        <v>3410</v>
      </c>
      <c r="S2917" t="s">
        <v>31</v>
      </c>
      <c r="T2917" t="s">
        <v>35</v>
      </c>
      <c r="U2917" t="s">
        <v>3411</v>
      </c>
      <c r="V2917" s="3">
        <v>338.35199999999998</v>
      </c>
      <c r="W2917">
        <v>3</v>
      </c>
      <c r="X2917" s="2">
        <v>0.2</v>
      </c>
      <c r="Y2917" s="13">
        <v>4.2294</v>
      </c>
      <c r="Z2917" s="2">
        <f>Y2917/V2917</f>
        <v>1.2500000000000001E-2</v>
      </c>
    </row>
    <row r="2918" spans="1:26" x14ac:dyDescent="0.25">
      <c r="A2918">
        <v>6002</v>
      </c>
      <c r="B2918" t="s">
        <v>8307</v>
      </c>
      <c r="C2918" s="1">
        <v>41986</v>
      </c>
      <c r="D2918">
        <f>YEAR(C2918)</f>
        <v>2014</v>
      </c>
      <c r="E2918">
        <f>MONTH(C2918)</f>
        <v>12</v>
      </c>
      <c r="F2918" t="str">
        <f>TEXT(Table1[[#This Row],[Order Date]],"mmm")</f>
        <v>Dec</v>
      </c>
      <c r="G2918" t="str">
        <f>TEXT(Table1[[#This Row],[Order Date]],"ddd")</f>
        <v>Sat</v>
      </c>
      <c r="H2918" s="1">
        <v>41990</v>
      </c>
      <c r="I2918" t="s">
        <v>49</v>
      </c>
      <c r="J2918" t="s">
        <v>4916</v>
      </c>
      <c r="K2918" t="s">
        <v>4917</v>
      </c>
      <c r="L2918" t="s">
        <v>40</v>
      </c>
      <c r="M2918" t="s">
        <v>26</v>
      </c>
      <c r="N2918" t="s">
        <v>537</v>
      </c>
      <c r="O2918" t="s">
        <v>303</v>
      </c>
      <c r="P2918">
        <v>85023</v>
      </c>
      <c r="Q2918" t="s">
        <v>43</v>
      </c>
      <c r="R2918" t="s">
        <v>4458</v>
      </c>
      <c r="S2918" t="s">
        <v>31</v>
      </c>
      <c r="T2918" t="s">
        <v>64</v>
      </c>
      <c r="U2918" t="s">
        <v>4459</v>
      </c>
      <c r="V2918" s="3">
        <v>87.96</v>
      </c>
      <c r="W2918">
        <v>3</v>
      </c>
      <c r="X2918" s="2">
        <v>0.2</v>
      </c>
      <c r="Y2918" s="13">
        <v>7.6965000000000003</v>
      </c>
      <c r="Z2918" s="2">
        <f>Y2918/V2918</f>
        <v>8.7500000000000008E-2</v>
      </c>
    </row>
    <row r="2919" spans="1:26" x14ac:dyDescent="0.25">
      <c r="A2919">
        <v>6004</v>
      </c>
      <c r="B2919" t="s">
        <v>8308</v>
      </c>
      <c r="C2919" s="1">
        <v>42999</v>
      </c>
      <c r="D2919">
        <f>YEAR(C2919)</f>
        <v>2017</v>
      </c>
      <c r="E2919">
        <f>MONTH(C2919)</f>
        <v>9</v>
      </c>
      <c r="F2919" t="str">
        <f>TEXT(Table1[[#This Row],[Order Date]],"mmm")</f>
        <v>Sep</v>
      </c>
      <c r="G2919" t="str">
        <f>TEXT(Table1[[#This Row],[Order Date]],"ddd")</f>
        <v>Thu</v>
      </c>
      <c r="H2919" s="1">
        <v>43005</v>
      </c>
      <c r="I2919" t="s">
        <v>49</v>
      </c>
      <c r="J2919" t="s">
        <v>2414</v>
      </c>
      <c r="K2919" t="s">
        <v>2415</v>
      </c>
      <c r="L2919" t="s">
        <v>25</v>
      </c>
      <c r="M2919" t="s">
        <v>26</v>
      </c>
      <c r="N2919" t="s">
        <v>1404</v>
      </c>
      <c r="O2919" t="s">
        <v>53</v>
      </c>
      <c r="P2919">
        <v>33142</v>
      </c>
      <c r="Q2919" t="s">
        <v>29</v>
      </c>
      <c r="R2919" t="s">
        <v>455</v>
      </c>
      <c r="S2919" t="s">
        <v>45</v>
      </c>
      <c r="T2919" t="s">
        <v>74</v>
      </c>
      <c r="U2919" t="s">
        <v>456</v>
      </c>
      <c r="V2919" s="3">
        <v>12.294</v>
      </c>
      <c r="W2919">
        <v>1</v>
      </c>
      <c r="X2919" s="2">
        <v>0.7</v>
      </c>
      <c r="Y2919" s="13">
        <v>-8.6058000000000003</v>
      </c>
      <c r="Z2919" s="2">
        <f>Y2919/V2919</f>
        <v>-0.7</v>
      </c>
    </row>
    <row r="2920" spans="1:26" x14ac:dyDescent="0.25">
      <c r="A2920">
        <v>6005</v>
      </c>
      <c r="B2920" t="s">
        <v>8309</v>
      </c>
      <c r="C2920" s="1">
        <v>42985</v>
      </c>
      <c r="D2920">
        <f>YEAR(C2920)</f>
        <v>2017</v>
      </c>
      <c r="E2920">
        <f>MONTH(C2920)</f>
        <v>9</v>
      </c>
      <c r="F2920" t="str">
        <f>TEXT(Table1[[#This Row],[Order Date]],"mmm")</f>
        <v>Sep</v>
      </c>
      <c r="G2920" t="str">
        <f>TEXT(Table1[[#This Row],[Order Date]],"ddd")</f>
        <v>Thu</v>
      </c>
      <c r="H2920" s="1">
        <v>42989</v>
      </c>
      <c r="I2920" t="s">
        <v>49</v>
      </c>
      <c r="J2920" t="s">
        <v>2999</v>
      </c>
      <c r="K2920" t="s">
        <v>3000</v>
      </c>
      <c r="L2920" t="s">
        <v>25</v>
      </c>
      <c r="M2920" t="s">
        <v>26</v>
      </c>
      <c r="N2920" t="s">
        <v>41</v>
      </c>
      <c r="O2920" t="s">
        <v>42</v>
      </c>
      <c r="P2920">
        <v>90004</v>
      </c>
      <c r="Q2920" t="s">
        <v>43</v>
      </c>
      <c r="R2920" t="s">
        <v>2411</v>
      </c>
      <c r="S2920" t="s">
        <v>31</v>
      </c>
      <c r="T2920" t="s">
        <v>64</v>
      </c>
      <c r="U2920" t="s">
        <v>2412</v>
      </c>
      <c r="V2920" s="3">
        <v>19.760000000000002</v>
      </c>
      <c r="W2920">
        <v>4</v>
      </c>
      <c r="X2920" s="2">
        <v>0</v>
      </c>
      <c r="Y2920" s="13">
        <v>8.2992000000000008</v>
      </c>
      <c r="Z2920" s="2">
        <f>Y2920/V2920</f>
        <v>0.42</v>
      </c>
    </row>
    <row r="2921" spans="1:26" x14ac:dyDescent="0.25">
      <c r="A2921">
        <v>6006</v>
      </c>
      <c r="B2921" t="s">
        <v>8310</v>
      </c>
      <c r="C2921" s="1">
        <v>42310</v>
      </c>
      <c r="D2921">
        <f>YEAR(C2921)</f>
        <v>2015</v>
      </c>
      <c r="E2921">
        <f>MONTH(C2921)</f>
        <v>11</v>
      </c>
      <c r="F2921" t="str">
        <f>TEXT(Table1[[#This Row],[Order Date]],"mmm")</f>
        <v>Nov</v>
      </c>
      <c r="G2921" t="str">
        <f>TEXT(Table1[[#This Row],[Order Date]],"ddd")</f>
        <v>Mon</v>
      </c>
      <c r="H2921" s="1">
        <v>42315</v>
      </c>
      <c r="I2921" t="s">
        <v>49</v>
      </c>
      <c r="J2921" t="s">
        <v>4898</v>
      </c>
      <c r="K2921" t="s">
        <v>4899</v>
      </c>
      <c r="L2921" t="s">
        <v>25</v>
      </c>
      <c r="M2921" t="s">
        <v>26</v>
      </c>
      <c r="N2921" t="s">
        <v>271</v>
      </c>
      <c r="O2921" t="s">
        <v>264</v>
      </c>
      <c r="P2921">
        <v>12180</v>
      </c>
      <c r="Q2921" t="s">
        <v>145</v>
      </c>
      <c r="R2921" t="s">
        <v>6405</v>
      </c>
      <c r="S2921" t="s">
        <v>31</v>
      </c>
      <c r="T2921" t="s">
        <v>35</v>
      </c>
      <c r="U2921" t="s">
        <v>6406</v>
      </c>
      <c r="V2921" s="3">
        <v>109.764</v>
      </c>
      <c r="W2921">
        <v>2</v>
      </c>
      <c r="X2921" s="2">
        <v>0.1</v>
      </c>
      <c r="Y2921" s="13">
        <v>8.5372000000000003</v>
      </c>
      <c r="Z2921" s="2">
        <f>Y2921/V2921</f>
        <v>7.7777777777777779E-2</v>
      </c>
    </row>
    <row r="2922" spans="1:26" x14ac:dyDescent="0.25">
      <c r="A2922">
        <v>6007</v>
      </c>
      <c r="B2922" t="s">
        <v>8311</v>
      </c>
      <c r="C2922" s="1">
        <v>43080</v>
      </c>
      <c r="D2922">
        <f>YEAR(C2922)</f>
        <v>2017</v>
      </c>
      <c r="E2922">
        <f>MONTH(C2922)</f>
        <v>12</v>
      </c>
      <c r="F2922" t="str">
        <f>TEXT(Table1[[#This Row],[Order Date]],"mmm")</f>
        <v>Dec</v>
      </c>
      <c r="G2922" t="str">
        <f>TEXT(Table1[[#This Row],[Order Date]],"ddd")</f>
        <v>Mon</v>
      </c>
      <c r="H2922" s="1">
        <v>43087</v>
      </c>
      <c r="I2922" t="s">
        <v>49</v>
      </c>
      <c r="J2922" t="s">
        <v>3852</v>
      </c>
      <c r="K2922" t="s">
        <v>3853</v>
      </c>
      <c r="L2922" t="s">
        <v>40</v>
      </c>
      <c r="M2922" t="s">
        <v>26</v>
      </c>
      <c r="N2922" t="s">
        <v>3823</v>
      </c>
      <c r="O2922" t="s">
        <v>1231</v>
      </c>
      <c r="P2922">
        <v>2740</v>
      </c>
      <c r="Q2922" t="s">
        <v>145</v>
      </c>
      <c r="R2922" t="s">
        <v>5172</v>
      </c>
      <c r="S2922" t="s">
        <v>70</v>
      </c>
      <c r="T2922" t="s">
        <v>71</v>
      </c>
      <c r="U2922" t="s">
        <v>5173</v>
      </c>
      <c r="V2922" s="3">
        <v>128.85</v>
      </c>
      <c r="W2922">
        <v>3</v>
      </c>
      <c r="X2922" s="2">
        <v>0</v>
      </c>
      <c r="Y2922" s="13">
        <v>3.8654999999999999</v>
      </c>
      <c r="Z2922" s="2">
        <f>Y2922/V2922</f>
        <v>3.0000000000000002E-2</v>
      </c>
    </row>
    <row r="2923" spans="1:26" x14ac:dyDescent="0.25">
      <c r="A2923">
        <v>6008</v>
      </c>
      <c r="B2923" t="s">
        <v>8312</v>
      </c>
      <c r="C2923" s="1">
        <v>42826</v>
      </c>
      <c r="D2923">
        <f>YEAR(C2923)</f>
        <v>2017</v>
      </c>
      <c r="E2923">
        <f>MONTH(C2923)</f>
        <v>4</v>
      </c>
      <c r="F2923" t="str">
        <f>TEXT(Table1[[#This Row],[Order Date]],"mmm")</f>
        <v>Apr</v>
      </c>
      <c r="G2923" t="str">
        <f>TEXT(Table1[[#This Row],[Order Date]],"ddd")</f>
        <v>Sat</v>
      </c>
      <c r="H2923" s="1">
        <v>42828</v>
      </c>
      <c r="I2923" t="s">
        <v>185</v>
      </c>
      <c r="J2923" t="s">
        <v>2713</v>
      </c>
      <c r="K2923" t="s">
        <v>2714</v>
      </c>
      <c r="L2923" t="s">
        <v>40</v>
      </c>
      <c r="M2923" t="s">
        <v>26</v>
      </c>
      <c r="N2923" t="s">
        <v>2541</v>
      </c>
      <c r="O2923" t="s">
        <v>376</v>
      </c>
      <c r="P2923">
        <v>29501</v>
      </c>
      <c r="Q2923" t="s">
        <v>29</v>
      </c>
      <c r="R2923" t="s">
        <v>453</v>
      </c>
      <c r="S2923" t="s">
        <v>31</v>
      </c>
      <c r="T2923" t="s">
        <v>64</v>
      </c>
      <c r="U2923" t="s">
        <v>454</v>
      </c>
      <c r="V2923" s="3">
        <v>127.95</v>
      </c>
      <c r="W2923">
        <v>3</v>
      </c>
      <c r="X2923" s="2">
        <v>0</v>
      </c>
      <c r="Y2923" s="13">
        <v>21.7515</v>
      </c>
      <c r="Z2923" s="2">
        <f>Y2923/V2923</f>
        <v>0.16999999999999998</v>
      </c>
    </row>
    <row r="2924" spans="1:26" x14ac:dyDescent="0.25">
      <c r="A2924">
        <v>6009</v>
      </c>
      <c r="B2924" t="s">
        <v>8313</v>
      </c>
      <c r="C2924" s="1">
        <v>42368</v>
      </c>
      <c r="D2924">
        <f>YEAR(C2924)</f>
        <v>2015</v>
      </c>
      <c r="E2924">
        <f>MONTH(C2924)</f>
        <v>12</v>
      </c>
      <c r="F2924" t="str">
        <f>TEXT(Table1[[#This Row],[Order Date]],"mmm")</f>
        <v>Dec</v>
      </c>
      <c r="G2924" t="str">
        <f>TEXT(Table1[[#This Row],[Order Date]],"ddd")</f>
        <v>Wed</v>
      </c>
      <c r="H2924" s="1">
        <v>42372</v>
      </c>
      <c r="I2924" t="s">
        <v>49</v>
      </c>
      <c r="J2924" t="s">
        <v>479</v>
      </c>
      <c r="K2924" t="s">
        <v>480</v>
      </c>
      <c r="L2924" t="s">
        <v>25</v>
      </c>
      <c r="M2924" t="s">
        <v>26</v>
      </c>
      <c r="N2924" t="s">
        <v>41</v>
      </c>
      <c r="O2924" t="s">
        <v>42</v>
      </c>
      <c r="P2924">
        <v>90049</v>
      </c>
      <c r="Q2924" t="s">
        <v>43</v>
      </c>
      <c r="R2924" t="s">
        <v>4440</v>
      </c>
      <c r="S2924" t="s">
        <v>45</v>
      </c>
      <c r="T2924" t="s">
        <v>89</v>
      </c>
      <c r="U2924" t="s">
        <v>4441</v>
      </c>
      <c r="V2924" s="3">
        <v>68.52</v>
      </c>
      <c r="W2924">
        <v>3</v>
      </c>
      <c r="X2924" s="2">
        <v>0</v>
      </c>
      <c r="Y2924" s="13">
        <v>31.519200000000001</v>
      </c>
      <c r="Z2924" s="2">
        <f>Y2924/V2924</f>
        <v>0.46</v>
      </c>
    </row>
    <row r="2925" spans="1:26" x14ac:dyDescent="0.25">
      <c r="A2925">
        <v>6014</v>
      </c>
      <c r="B2925" t="s">
        <v>8314</v>
      </c>
      <c r="C2925" s="1">
        <v>42439</v>
      </c>
      <c r="D2925">
        <f>YEAR(C2925)</f>
        <v>2016</v>
      </c>
      <c r="E2925">
        <f>MONTH(C2925)</f>
        <v>3</v>
      </c>
      <c r="F2925" t="str">
        <f>TEXT(Table1[[#This Row],[Order Date]],"mmm")</f>
        <v>Mar</v>
      </c>
      <c r="G2925" t="str">
        <f>TEXT(Table1[[#This Row],[Order Date]],"ddd")</f>
        <v>Thu</v>
      </c>
      <c r="H2925" s="1">
        <v>42440</v>
      </c>
      <c r="I2925" t="s">
        <v>185</v>
      </c>
      <c r="J2925" t="s">
        <v>4970</v>
      </c>
      <c r="K2925" t="s">
        <v>4971</v>
      </c>
      <c r="L2925" t="s">
        <v>101</v>
      </c>
      <c r="M2925" t="s">
        <v>26</v>
      </c>
      <c r="N2925" t="s">
        <v>41</v>
      </c>
      <c r="O2925" t="s">
        <v>42</v>
      </c>
      <c r="P2925">
        <v>90008</v>
      </c>
      <c r="Q2925" t="s">
        <v>43</v>
      </c>
      <c r="R2925" t="s">
        <v>4297</v>
      </c>
      <c r="S2925" t="s">
        <v>45</v>
      </c>
      <c r="T2925" t="s">
        <v>89</v>
      </c>
      <c r="U2925" t="s">
        <v>4298</v>
      </c>
      <c r="V2925" s="3">
        <v>14.9</v>
      </c>
      <c r="W2925">
        <v>5</v>
      </c>
      <c r="X2925" s="2">
        <v>0</v>
      </c>
      <c r="Y2925" s="13">
        <v>7.1520000000000001</v>
      </c>
      <c r="Z2925" s="2">
        <f>Y2925/V2925</f>
        <v>0.48</v>
      </c>
    </row>
    <row r="2926" spans="1:26" x14ac:dyDescent="0.25">
      <c r="A2926">
        <v>6016</v>
      </c>
      <c r="B2926" t="s">
        <v>8315</v>
      </c>
      <c r="C2926" s="1">
        <v>41735</v>
      </c>
      <c r="D2926">
        <f>YEAR(C2926)</f>
        <v>2014</v>
      </c>
      <c r="E2926">
        <f>MONTH(C2926)</f>
        <v>4</v>
      </c>
      <c r="F2926" t="str">
        <f>TEXT(Table1[[#This Row],[Order Date]],"mmm")</f>
        <v>Apr</v>
      </c>
      <c r="G2926" t="str">
        <f>TEXT(Table1[[#This Row],[Order Date]],"ddd")</f>
        <v>Sun</v>
      </c>
      <c r="H2926" s="1">
        <v>41741</v>
      </c>
      <c r="I2926" t="s">
        <v>49</v>
      </c>
      <c r="J2926" t="s">
        <v>5989</v>
      </c>
      <c r="K2926" t="s">
        <v>5990</v>
      </c>
      <c r="L2926" t="s">
        <v>40</v>
      </c>
      <c r="M2926" t="s">
        <v>26</v>
      </c>
      <c r="N2926" t="s">
        <v>41</v>
      </c>
      <c r="O2926" t="s">
        <v>42</v>
      </c>
      <c r="P2926">
        <v>90049</v>
      </c>
      <c r="Q2926" t="s">
        <v>43</v>
      </c>
      <c r="R2926" t="s">
        <v>8199</v>
      </c>
      <c r="S2926" t="s">
        <v>31</v>
      </c>
      <c r="T2926" t="s">
        <v>64</v>
      </c>
      <c r="U2926" t="s">
        <v>8200</v>
      </c>
      <c r="V2926" s="3">
        <v>91.96</v>
      </c>
      <c r="W2926">
        <v>2</v>
      </c>
      <c r="X2926" s="2">
        <v>0</v>
      </c>
      <c r="Y2926" s="13">
        <v>15.6332</v>
      </c>
      <c r="Z2926" s="2">
        <f>Y2926/V2926</f>
        <v>0.17</v>
      </c>
    </row>
    <row r="2927" spans="1:26" x14ac:dyDescent="0.25">
      <c r="A2927">
        <v>6020</v>
      </c>
      <c r="B2927" t="s">
        <v>8316</v>
      </c>
      <c r="C2927" s="1">
        <v>41917</v>
      </c>
      <c r="D2927">
        <f>YEAR(C2927)</f>
        <v>2014</v>
      </c>
      <c r="E2927">
        <f>MONTH(C2927)</f>
        <v>10</v>
      </c>
      <c r="F2927" t="str">
        <f>TEXT(Table1[[#This Row],[Order Date]],"mmm")</f>
        <v>Oct</v>
      </c>
      <c r="G2927" t="str">
        <f>TEXT(Table1[[#This Row],[Order Date]],"ddd")</f>
        <v>Sun</v>
      </c>
      <c r="H2927" s="1">
        <v>41922</v>
      </c>
      <c r="I2927" t="s">
        <v>22</v>
      </c>
      <c r="J2927" t="s">
        <v>5524</v>
      </c>
      <c r="K2927" t="s">
        <v>5525</v>
      </c>
      <c r="L2927" t="s">
        <v>25</v>
      </c>
      <c r="M2927" t="s">
        <v>26</v>
      </c>
      <c r="N2927" t="s">
        <v>490</v>
      </c>
      <c r="O2927" t="s">
        <v>491</v>
      </c>
      <c r="P2927">
        <v>43229</v>
      </c>
      <c r="Q2927" t="s">
        <v>145</v>
      </c>
      <c r="R2927" t="s">
        <v>76</v>
      </c>
      <c r="S2927" t="s">
        <v>45</v>
      </c>
      <c r="T2927" t="s">
        <v>77</v>
      </c>
      <c r="U2927" t="s">
        <v>78</v>
      </c>
      <c r="V2927" s="3">
        <v>91.92</v>
      </c>
      <c r="W2927">
        <v>5</v>
      </c>
      <c r="X2927" s="2">
        <v>0.2</v>
      </c>
      <c r="Y2927" s="13">
        <v>11.49</v>
      </c>
      <c r="Z2927" s="2">
        <f>Y2927/V2927</f>
        <v>0.125</v>
      </c>
    </row>
    <row r="2928" spans="1:26" x14ac:dyDescent="0.25">
      <c r="A2928">
        <v>6021</v>
      </c>
      <c r="B2928" t="s">
        <v>8317</v>
      </c>
      <c r="C2928" s="1">
        <v>42595</v>
      </c>
      <c r="D2928">
        <f>YEAR(C2928)</f>
        <v>2016</v>
      </c>
      <c r="E2928">
        <f>MONTH(C2928)</f>
        <v>8</v>
      </c>
      <c r="F2928" t="str">
        <f>TEXT(Table1[[#This Row],[Order Date]],"mmm")</f>
        <v>Aug</v>
      </c>
      <c r="G2928" t="str">
        <f>TEXT(Table1[[#This Row],[Order Date]],"ddd")</f>
        <v>Sat</v>
      </c>
      <c r="H2928" s="1">
        <v>42595</v>
      </c>
      <c r="I2928" t="s">
        <v>1276</v>
      </c>
      <c r="J2928" t="s">
        <v>5641</v>
      </c>
      <c r="K2928" t="s">
        <v>5642</v>
      </c>
      <c r="L2928" t="s">
        <v>25</v>
      </c>
      <c r="M2928" t="s">
        <v>26</v>
      </c>
      <c r="N2928" t="s">
        <v>8318</v>
      </c>
      <c r="O2928" t="s">
        <v>729</v>
      </c>
      <c r="P2928">
        <v>70065</v>
      </c>
      <c r="Q2928" t="s">
        <v>29</v>
      </c>
      <c r="R2928" t="s">
        <v>5150</v>
      </c>
      <c r="S2928" t="s">
        <v>45</v>
      </c>
      <c r="T2928" t="s">
        <v>77</v>
      </c>
      <c r="U2928" t="s">
        <v>1414</v>
      </c>
      <c r="V2928" s="3">
        <v>17.34</v>
      </c>
      <c r="W2928">
        <v>2</v>
      </c>
      <c r="X2928" s="2">
        <v>0</v>
      </c>
      <c r="Y2928" s="13">
        <v>4.6818</v>
      </c>
      <c r="Z2928" s="2">
        <f>Y2928/V2928</f>
        <v>0.27</v>
      </c>
    </row>
    <row r="2929" spans="1:26" x14ac:dyDescent="0.25">
      <c r="A2929">
        <v>6023</v>
      </c>
      <c r="B2929" t="s">
        <v>8319</v>
      </c>
      <c r="C2929" s="1">
        <v>41960</v>
      </c>
      <c r="D2929">
        <f>YEAR(C2929)</f>
        <v>2014</v>
      </c>
      <c r="E2929">
        <f>MONTH(C2929)</f>
        <v>11</v>
      </c>
      <c r="F2929" t="str">
        <f>TEXT(Table1[[#This Row],[Order Date]],"mmm")</f>
        <v>Nov</v>
      </c>
      <c r="G2929" t="str">
        <f>TEXT(Table1[[#This Row],[Order Date]],"ddd")</f>
        <v>Mon</v>
      </c>
      <c r="H2929" s="1">
        <v>41964</v>
      </c>
      <c r="I2929" t="s">
        <v>49</v>
      </c>
      <c r="J2929" t="s">
        <v>770</v>
      </c>
      <c r="K2929" t="s">
        <v>771</v>
      </c>
      <c r="L2929" t="s">
        <v>25</v>
      </c>
      <c r="M2929" t="s">
        <v>26</v>
      </c>
      <c r="N2929" t="s">
        <v>8015</v>
      </c>
      <c r="O2929" t="s">
        <v>103</v>
      </c>
      <c r="P2929">
        <v>75104</v>
      </c>
      <c r="Q2929" t="s">
        <v>104</v>
      </c>
      <c r="R2929" t="s">
        <v>494</v>
      </c>
      <c r="S2929" t="s">
        <v>45</v>
      </c>
      <c r="T2929" t="s">
        <v>170</v>
      </c>
      <c r="U2929" t="s">
        <v>495</v>
      </c>
      <c r="V2929" s="3">
        <v>7.08</v>
      </c>
      <c r="W2929">
        <v>3</v>
      </c>
      <c r="X2929" s="2">
        <v>0.2</v>
      </c>
      <c r="Y2929" s="13">
        <v>2.4780000000000002</v>
      </c>
      <c r="Z2929" s="2">
        <f>Y2929/V2929</f>
        <v>0.35000000000000003</v>
      </c>
    </row>
    <row r="2930" spans="1:26" x14ac:dyDescent="0.25">
      <c r="A2930">
        <v>6024</v>
      </c>
      <c r="B2930" t="s">
        <v>8320</v>
      </c>
      <c r="C2930" s="1">
        <v>42849</v>
      </c>
      <c r="D2930">
        <f>YEAR(C2930)</f>
        <v>2017</v>
      </c>
      <c r="E2930">
        <f>MONTH(C2930)</f>
        <v>4</v>
      </c>
      <c r="F2930" t="str">
        <f>TEXT(Table1[[#This Row],[Order Date]],"mmm")</f>
        <v>Apr</v>
      </c>
      <c r="G2930" t="str">
        <f>TEXT(Table1[[#This Row],[Order Date]],"ddd")</f>
        <v>Mon</v>
      </c>
      <c r="H2930" s="1">
        <v>42852</v>
      </c>
      <c r="I2930" t="s">
        <v>185</v>
      </c>
      <c r="J2930" t="s">
        <v>2634</v>
      </c>
      <c r="K2930" t="s">
        <v>2635</v>
      </c>
      <c r="L2930" t="s">
        <v>40</v>
      </c>
      <c r="M2930" t="s">
        <v>26</v>
      </c>
      <c r="N2930" t="s">
        <v>3492</v>
      </c>
      <c r="O2930" t="s">
        <v>1386</v>
      </c>
      <c r="P2930">
        <v>2908</v>
      </c>
      <c r="Q2930" t="s">
        <v>145</v>
      </c>
      <c r="R2930" t="s">
        <v>4139</v>
      </c>
      <c r="S2930" t="s">
        <v>70</v>
      </c>
      <c r="T2930" t="s">
        <v>158</v>
      </c>
      <c r="U2930" t="s">
        <v>4140</v>
      </c>
      <c r="V2930" s="3">
        <v>69.98</v>
      </c>
      <c r="W2930">
        <v>2</v>
      </c>
      <c r="X2930" s="2">
        <v>0</v>
      </c>
      <c r="Y2930" s="13">
        <v>4.8986000000000001</v>
      </c>
      <c r="Z2930" s="2">
        <f>Y2930/V2930</f>
        <v>6.9999999999999993E-2</v>
      </c>
    </row>
    <row r="2931" spans="1:26" x14ac:dyDescent="0.25">
      <c r="A2931">
        <v>6025</v>
      </c>
      <c r="B2931" t="s">
        <v>8321</v>
      </c>
      <c r="C2931" s="1">
        <v>42971</v>
      </c>
      <c r="D2931">
        <f>YEAR(C2931)</f>
        <v>2017</v>
      </c>
      <c r="E2931">
        <f>MONTH(C2931)</f>
        <v>8</v>
      </c>
      <c r="F2931" t="str">
        <f>TEXT(Table1[[#This Row],[Order Date]],"mmm")</f>
        <v>Aug</v>
      </c>
      <c r="G2931" t="str">
        <f>TEXT(Table1[[#This Row],[Order Date]],"ddd")</f>
        <v>Thu</v>
      </c>
      <c r="H2931" s="1">
        <v>42973</v>
      </c>
      <c r="I2931" t="s">
        <v>22</v>
      </c>
      <c r="J2931" t="s">
        <v>5838</v>
      </c>
      <c r="K2931" t="s">
        <v>5839</v>
      </c>
      <c r="L2931" t="s">
        <v>25</v>
      </c>
      <c r="M2931" t="s">
        <v>26</v>
      </c>
      <c r="N2931" t="s">
        <v>2434</v>
      </c>
      <c r="O2931" t="s">
        <v>491</v>
      </c>
      <c r="P2931">
        <v>43130</v>
      </c>
      <c r="Q2931" t="s">
        <v>145</v>
      </c>
      <c r="R2931" t="s">
        <v>7791</v>
      </c>
      <c r="S2931" t="s">
        <v>45</v>
      </c>
      <c r="T2931" t="s">
        <v>77</v>
      </c>
      <c r="U2931" t="s">
        <v>7792</v>
      </c>
      <c r="V2931" s="3">
        <v>646.27200000000005</v>
      </c>
      <c r="W2931">
        <v>8</v>
      </c>
      <c r="X2931" s="2">
        <v>0.2</v>
      </c>
      <c r="Y2931" s="13">
        <v>64.627200000000002</v>
      </c>
      <c r="Z2931" s="2">
        <f>Y2931/V2931</f>
        <v>9.9999999999999992E-2</v>
      </c>
    </row>
    <row r="2932" spans="1:26" x14ac:dyDescent="0.25">
      <c r="A2932">
        <v>6027</v>
      </c>
      <c r="B2932" t="s">
        <v>8322</v>
      </c>
      <c r="C2932" s="1">
        <v>42789</v>
      </c>
      <c r="D2932">
        <f>YEAR(C2932)</f>
        <v>2017</v>
      </c>
      <c r="E2932">
        <f>MONTH(C2932)</f>
        <v>2</v>
      </c>
      <c r="F2932" t="str">
        <f>TEXT(Table1[[#This Row],[Order Date]],"mmm")</f>
        <v>Feb</v>
      </c>
      <c r="G2932" t="str">
        <f>TEXT(Table1[[#This Row],[Order Date]],"ddd")</f>
        <v>Thu</v>
      </c>
      <c r="H2932" s="1">
        <v>42796</v>
      </c>
      <c r="I2932" t="s">
        <v>49</v>
      </c>
      <c r="J2932" t="s">
        <v>4686</v>
      </c>
      <c r="K2932" t="s">
        <v>4687</v>
      </c>
      <c r="L2932" t="s">
        <v>40</v>
      </c>
      <c r="M2932" t="s">
        <v>26</v>
      </c>
      <c r="N2932" t="s">
        <v>94</v>
      </c>
      <c r="O2932" t="s">
        <v>95</v>
      </c>
      <c r="P2932">
        <v>98115</v>
      </c>
      <c r="Q2932" t="s">
        <v>43</v>
      </c>
      <c r="R2932" t="s">
        <v>6045</v>
      </c>
      <c r="S2932" t="s">
        <v>45</v>
      </c>
      <c r="T2932" t="s">
        <v>266</v>
      </c>
      <c r="U2932" t="s">
        <v>6046</v>
      </c>
      <c r="V2932" s="3">
        <v>8.4</v>
      </c>
      <c r="W2932">
        <v>5</v>
      </c>
      <c r="X2932" s="2">
        <v>0</v>
      </c>
      <c r="Y2932" s="13">
        <v>0.33600000000000002</v>
      </c>
      <c r="Z2932" s="2">
        <f>Y2932/V2932</f>
        <v>0.04</v>
      </c>
    </row>
    <row r="2933" spans="1:26" x14ac:dyDescent="0.25">
      <c r="A2933">
        <v>6029</v>
      </c>
      <c r="B2933" t="s">
        <v>8323</v>
      </c>
      <c r="C2933" s="1">
        <v>42693</v>
      </c>
      <c r="D2933">
        <f>YEAR(C2933)</f>
        <v>2016</v>
      </c>
      <c r="E2933">
        <f>MONTH(C2933)</f>
        <v>11</v>
      </c>
      <c r="F2933" t="str">
        <f>TEXT(Table1[[#This Row],[Order Date]],"mmm")</f>
        <v>Nov</v>
      </c>
      <c r="G2933" t="str">
        <f>TEXT(Table1[[#This Row],[Order Date]],"ddd")</f>
        <v>Sat</v>
      </c>
      <c r="H2933" s="1">
        <v>42695</v>
      </c>
      <c r="I2933" t="s">
        <v>185</v>
      </c>
      <c r="J2933" t="s">
        <v>2438</v>
      </c>
      <c r="K2933" t="s">
        <v>2439</v>
      </c>
      <c r="L2933" t="s">
        <v>25</v>
      </c>
      <c r="M2933" t="s">
        <v>26</v>
      </c>
      <c r="N2933" t="s">
        <v>1504</v>
      </c>
      <c r="O2933" t="s">
        <v>87</v>
      </c>
      <c r="P2933">
        <v>28540</v>
      </c>
      <c r="Q2933" t="s">
        <v>29</v>
      </c>
      <c r="R2933" t="s">
        <v>2617</v>
      </c>
      <c r="S2933" t="s">
        <v>45</v>
      </c>
      <c r="T2933" t="s">
        <v>67</v>
      </c>
      <c r="U2933" t="s">
        <v>2618</v>
      </c>
      <c r="V2933" s="3">
        <v>18.48</v>
      </c>
      <c r="W2933">
        <v>2</v>
      </c>
      <c r="X2933" s="2">
        <v>0.2</v>
      </c>
      <c r="Y2933" s="13">
        <v>6.0060000000000002</v>
      </c>
      <c r="Z2933" s="2">
        <f>Y2933/V2933</f>
        <v>0.32500000000000001</v>
      </c>
    </row>
    <row r="2934" spans="1:26" x14ac:dyDescent="0.25">
      <c r="A2934">
        <v>6030</v>
      </c>
      <c r="B2934" t="s">
        <v>8324</v>
      </c>
      <c r="C2934" s="1">
        <v>42688</v>
      </c>
      <c r="D2934">
        <f>YEAR(C2934)</f>
        <v>2016</v>
      </c>
      <c r="E2934">
        <f>MONTH(C2934)</f>
        <v>11</v>
      </c>
      <c r="F2934" t="str">
        <f>TEXT(Table1[[#This Row],[Order Date]],"mmm")</f>
        <v>Nov</v>
      </c>
      <c r="G2934" t="str">
        <f>TEXT(Table1[[#This Row],[Order Date]],"ddd")</f>
        <v>Mon</v>
      </c>
      <c r="H2934" s="1">
        <v>42689</v>
      </c>
      <c r="I2934" t="s">
        <v>185</v>
      </c>
      <c r="J2934" t="s">
        <v>5420</v>
      </c>
      <c r="K2934" t="s">
        <v>5421</v>
      </c>
      <c r="L2934" t="s">
        <v>25</v>
      </c>
      <c r="M2934" t="s">
        <v>26</v>
      </c>
      <c r="N2934" t="s">
        <v>41</v>
      </c>
      <c r="O2934" t="s">
        <v>42</v>
      </c>
      <c r="P2934">
        <v>90049</v>
      </c>
      <c r="Q2934" t="s">
        <v>43</v>
      </c>
      <c r="R2934" t="s">
        <v>3628</v>
      </c>
      <c r="S2934" t="s">
        <v>45</v>
      </c>
      <c r="T2934" t="s">
        <v>67</v>
      </c>
      <c r="U2934" t="s">
        <v>3629</v>
      </c>
      <c r="V2934" s="3">
        <v>9.84</v>
      </c>
      <c r="W2934">
        <v>3</v>
      </c>
      <c r="X2934" s="2">
        <v>0</v>
      </c>
      <c r="Y2934" s="13">
        <v>2.8536000000000001</v>
      </c>
      <c r="Z2934" s="2">
        <f>Y2934/V2934</f>
        <v>0.29000000000000004</v>
      </c>
    </row>
    <row r="2935" spans="1:26" x14ac:dyDescent="0.25">
      <c r="A2935">
        <v>6031</v>
      </c>
      <c r="B2935" t="s">
        <v>8325</v>
      </c>
      <c r="C2935" s="1">
        <v>42922</v>
      </c>
      <c r="D2935">
        <f>YEAR(C2935)</f>
        <v>2017</v>
      </c>
      <c r="E2935">
        <f>MONTH(C2935)</f>
        <v>7</v>
      </c>
      <c r="F2935" t="str">
        <f>TEXT(Table1[[#This Row],[Order Date]],"mmm")</f>
        <v>Jul</v>
      </c>
      <c r="G2935" t="str">
        <f>TEXT(Table1[[#This Row],[Order Date]],"ddd")</f>
        <v>Thu</v>
      </c>
      <c r="H2935" s="1">
        <v>42922</v>
      </c>
      <c r="I2935" t="s">
        <v>1276</v>
      </c>
      <c r="J2935" t="s">
        <v>7078</v>
      </c>
      <c r="K2935" t="s">
        <v>7079</v>
      </c>
      <c r="L2935" t="s">
        <v>25</v>
      </c>
      <c r="M2935" t="s">
        <v>26</v>
      </c>
      <c r="N2935" t="s">
        <v>1404</v>
      </c>
      <c r="O2935" t="s">
        <v>53</v>
      </c>
      <c r="P2935">
        <v>33142</v>
      </c>
      <c r="Q2935" t="s">
        <v>29</v>
      </c>
      <c r="R2935" t="s">
        <v>4611</v>
      </c>
      <c r="S2935" t="s">
        <v>31</v>
      </c>
      <c r="T2935" t="s">
        <v>35</v>
      </c>
      <c r="U2935" t="s">
        <v>4612</v>
      </c>
      <c r="V2935" s="3">
        <v>239.24</v>
      </c>
      <c r="W2935">
        <v>1</v>
      </c>
      <c r="X2935" s="2">
        <v>0.2</v>
      </c>
      <c r="Y2935" s="13">
        <v>23.923999999999999</v>
      </c>
      <c r="Z2935" s="2">
        <f>Y2935/V2935</f>
        <v>9.9999999999999992E-2</v>
      </c>
    </row>
    <row r="2936" spans="1:26" x14ac:dyDescent="0.25">
      <c r="A2936">
        <v>6032</v>
      </c>
      <c r="B2936" t="s">
        <v>8326</v>
      </c>
      <c r="C2936" s="1">
        <v>42729</v>
      </c>
      <c r="D2936">
        <f>YEAR(C2936)</f>
        <v>2016</v>
      </c>
      <c r="E2936">
        <f>MONTH(C2936)</f>
        <v>12</v>
      </c>
      <c r="F2936" t="str">
        <f>TEXT(Table1[[#This Row],[Order Date]],"mmm")</f>
        <v>Dec</v>
      </c>
      <c r="G2936" t="str">
        <f>TEXT(Table1[[#This Row],[Order Date]],"ddd")</f>
        <v>Sun</v>
      </c>
      <c r="H2936" s="1">
        <v>42736</v>
      </c>
      <c r="I2936" t="s">
        <v>49</v>
      </c>
      <c r="J2936" t="s">
        <v>1383</v>
      </c>
      <c r="K2936" t="s">
        <v>1384</v>
      </c>
      <c r="L2936" t="s">
        <v>40</v>
      </c>
      <c r="M2936" t="s">
        <v>26</v>
      </c>
      <c r="N2936" t="s">
        <v>8327</v>
      </c>
      <c r="O2936" t="s">
        <v>2648</v>
      </c>
      <c r="P2936">
        <v>3060</v>
      </c>
      <c r="Q2936" t="s">
        <v>145</v>
      </c>
      <c r="R2936" t="s">
        <v>4805</v>
      </c>
      <c r="S2936" t="s">
        <v>31</v>
      </c>
      <c r="T2936" t="s">
        <v>64</v>
      </c>
      <c r="U2936" t="s">
        <v>4806</v>
      </c>
      <c r="V2936" s="3">
        <v>21.12</v>
      </c>
      <c r="W2936">
        <v>4</v>
      </c>
      <c r="X2936" s="2">
        <v>0</v>
      </c>
      <c r="Y2936" s="13">
        <v>6.5472000000000001</v>
      </c>
      <c r="Z2936" s="2">
        <f>Y2936/V2936</f>
        <v>0.31</v>
      </c>
    </row>
    <row r="2937" spans="1:26" x14ac:dyDescent="0.25">
      <c r="A2937">
        <v>6033</v>
      </c>
      <c r="B2937" t="s">
        <v>8328</v>
      </c>
      <c r="C2937" s="1">
        <v>42848</v>
      </c>
      <c r="D2937">
        <f>YEAR(C2937)</f>
        <v>2017</v>
      </c>
      <c r="E2937">
        <f>MONTH(C2937)</f>
        <v>4</v>
      </c>
      <c r="F2937" t="str">
        <f>TEXT(Table1[[#This Row],[Order Date]],"mmm")</f>
        <v>Apr</v>
      </c>
      <c r="G2937" t="str">
        <f>TEXT(Table1[[#This Row],[Order Date]],"ddd")</f>
        <v>Sun</v>
      </c>
      <c r="H2937" s="1">
        <v>42850</v>
      </c>
      <c r="I2937" t="s">
        <v>185</v>
      </c>
      <c r="J2937" t="s">
        <v>1228</v>
      </c>
      <c r="K2937" t="s">
        <v>1229</v>
      </c>
      <c r="L2937" t="s">
        <v>25</v>
      </c>
      <c r="M2937" t="s">
        <v>26</v>
      </c>
      <c r="N2937" t="s">
        <v>263</v>
      </c>
      <c r="O2937" t="s">
        <v>264</v>
      </c>
      <c r="P2937">
        <v>10011</v>
      </c>
      <c r="Q2937" t="s">
        <v>145</v>
      </c>
      <c r="R2937" t="s">
        <v>571</v>
      </c>
      <c r="S2937" t="s">
        <v>45</v>
      </c>
      <c r="T2937" t="s">
        <v>572</v>
      </c>
      <c r="U2937" t="s">
        <v>573</v>
      </c>
      <c r="V2937" s="3">
        <v>54.9</v>
      </c>
      <c r="W2937">
        <v>5</v>
      </c>
      <c r="X2937" s="2">
        <v>0</v>
      </c>
      <c r="Y2937" s="13">
        <v>15.372</v>
      </c>
      <c r="Z2937" s="2">
        <f>Y2937/V2937</f>
        <v>0.28000000000000003</v>
      </c>
    </row>
    <row r="2938" spans="1:26" x14ac:dyDescent="0.25">
      <c r="A2938">
        <v>6034</v>
      </c>
      <c r="B2938" t="s">
        <v>8329</v>
      </c>
      <c r="C2938" s="1">
        <v>42352</v>
      </c>
      <c r="D2938">
        <f>YEAR(C2938)</f>
        <v>2015</v>
      </c>
      <c r="E2938">
        <f>MONTH(C2938)</f>
        <v>12</v>
      </c>
      <c r="F2938" t="str">
        <f>TEXT(Table1[[#This Row],[Order Date]],"mmm")</f>
        <v>Dec</v>
      </c>
      <c r="G2938" t="str">
        <f>TEXT(Table1[[#This Row],[Order Date]],"ddd")</f>
        <v>Mon</v>
      </c>
      <c r="H2938" s="1">
        <v>42356</v>
      </c>
      <c r="I2938" t="s">
        <v>49</v>
      </c>
      <c r="J2938" t="s">
        <v>3697</v>
      </c>
      <c r="K2938" t="s">
        <v>3698</v>
      </c>
      <c r="L2938" t="s">
        <v>101</v>
      </c>
      <c r="M2938" t="s">
        <v>26</v>
      </c>
      <c r="N2938" t="s">
        <v>41</v>
      </c>
      <c r="O2938" t="s">
        <v>42</v>
      </c>
      <c r="P2938">
        <v>90036</v>
      </c>
      <c r="Q2938" t="s">
        <v>43</v>
      </c>
      <c r="R2938" t="s">
        <v>6351</v>
      </c>
      <c r="S2938" t="s">
        <v>31</v>
      </c>
      <c r="T2938" t="s">
        <v>64</v>
      </c>
      <c r="U2938" t="s">
        <v>6352</v>
      </c>
      <c r="V2938" s="3">
        <v>15.24</v>
      </c>
      <c r="W2938">
        <v>3</v>
      </c>
      <c r="X2938" s="2">
        <v>0</v>
      </c>
      <c r="Y2938" s="13">
        <v>5.1816000000000004</v>
      </c>
      <c r="Z2938" s="2">
        <f>Y2938/V2938</f>
        <v>0.34</v>
      </c>
    </row>
    <row r="2939" spans="1:26" x14ac:dyDescent="0.25">
      <c r="A2939">
        <v>6035</v>
      </c>
      <c r="B2939" t="s">
        <v>8330</v>
      </c>
      <c r="C2939" s="1">
        <v>42113</v>
      </c>
      <c r="D2939">
        <f>YEAR(C2939)</f>
        <v>2015</v>
      </c>
      <c r="E2939">
        <f>MONTH(C2939)</f>
        <v>4</v>
      </c>
      <c r="F2939" t="str">
        <f>TEXT(Table1[[#This Row],[Order Date]],"mmm")</f>
        <v>Apr</v>
      </c>
      <c r="G2939" t="str">
        <f>TEXT(Table1[[#This Row],[Order Date]],"ddd")</f>
        <v>Sun</v>
      </c>
      <c r="H2939" s="1">
        <v>42119</v>
      </c>
      <c r="I2939" t="s">
        <v>49</v>
      </c>
      <c r="J2939" t="s">
        <v>2529</v>
      </c>
      <c r="K2939" t="s">
        <v>2530</v>
      </c>
      <c r="L2939" t="s">
        <v>25</v>
      </c>
      <c r="M2939" t="s">
        <v>26</v>
      </c>
      <c r="N2939" t="s">
        <v>4111</v>
      </c>
      <c r="O2939" t="s">
        <v>103</v>
      </c>
      <c r="P2939">
        <v>75007</v>
      </c>
      <c r="Q2939" t="s">
        <v>104</v>
      </c>
      <c r="R2939" t="s">
        <v>1580</v>
      </c>
      <c r="S2939" t="s">
        <v>45</v>
      </c>
      <c r="T2939" t="s">
        <v>77</v>
      </c>
      <c r="U2939" t="s">
        <v>1581</v>
      </c>
      <c r="V2939" s="3">
        <v>19.568000000000001</v>
      </c>
      <c r="W2939">
        <v>2</v>
      </c>
      <c r="X2939" s="2">
        <v>0.8</v>
      </c>
      <c r="Y2939" s="13">
        <v>-52.833599999999997</v>
      </c>
      <c r="Z2939" s="2">
        <f>Y2939/V2939</f>
        <v>-2.6999999999999997</v>
      </c>
    </row>
    <row r="2940" spans="1:26" x14ac:dyDescent="0.25">
      <c r="A2940">
        <v>6037</v>
      </c>
      <c r="B2940" t="s">
        <v>8331</v>
      </c>
      <c r="C2940" s="1">
        <v>42617</v>
      </c>
      <c r="D2940">
        <f>YEAR(C2940)</f>
        <v>2016</v>
      </c>
      <c r="E2940">
        <f>MONTH(C2940)</f>
        <v>9</v>
      </c>
      <c r="F2940" t="str">
        <f>TEXT(Table1[[#This Row],[Order Date]],"mmm")</f>
        <v>Sep</v>
      </c>
      <c r="G2940" t="str">
        <f>TEXT(Table1[[#This Row],[Order Date]],"ddd")</f>
        <v>Sun</v>
      </c>
      <c r="H2940" s="1">
        <v>42621</v>
      </c>
      <c r="I2940" t="s">
        <v>49</v>
      </c>
      <c r="J2940" t="s">
        <v>6939</v>
      </c>
      <c r="K2940" t="s">
        <v>6940</v>
      </c>
      <c r="L2940" t="s">
        <v>25</v>
      </c>
      <c r="M2940" t="s">
        <v>26</v>
      </c>
      <c r="N2940" t="s">
        <v>7694</v>
      </c>
      <c r="O2940" t="s">
        <v>28</v>
      </c>
      <c r="P2940">
        <v>40324</v>
      </c>
      <c r="Q2940" t="s">
        <v>29</v>
      </c>
      <c r="R2940" t="s">
        <v>1475</v>
      </c>
      <c r="S2940" t="s">
        <v>31</v>
      </c>
      <c r="T2940" t="s">
        <v>64</v>
      </c>
      <c r="U2940" t="s">
        <v>1476</v>
      </c>
      <c r="V2940" s="3">
        <v>42.6</v>
      </c>
      <c r="W2940">
        <v>3</v>
      </c>
      <c r="X2940" s="2">
        <v>0</v>
      </c>
      <c r="Y2940" s="13">
        <v>16.614000000000001</v>
      </c>
      <c r="Z2940" s="2">
        <f>Y2940/V2940</f>
        <v>0.39</v>
      </c>
    </row>
    <row r="2941" spans="1:26" x14ac:dyDescent="0.25">
      <c r="A2941">
        <v>6041</v>
      </c>
      <c r="B2941" t="s">
        <v>8332</v>
      </c>
      <c r="C2941" s="1">
        <v>43002</v>
      </c>
      <c r="D2941">
        <f>YEAR(C2941)</f>
        <v>2017</v>
      </c>
      <c r="E2941">
        <f>MONTH(C2941)</f>
        <v>9</v>
      </c>
      <c r="F2941" t="str">
        <f>TEXT(Table1[[#This Row],[Order Date]],"mmm")</f>
        <v>Sep</v>
      </c>
      <c r="G2941" t="str">
        <f>TEXT(Table1[[#This Row],[Order Date]],"ddd")</f>
        <v>Sun</v>
      </c>
      <c r="H2941" s="1">
        <v>43007</v>
      </c>
      <c r="I2941" t="s">
        <v>49</v>
      </c>
      <c r="J2941" t="s">
        <v>1157</v>
      </c>
      <c r="K2941" t="s">
        <v>1158</v>
      </c>
      <c r="L2941" t="s">
        <v>40</v>
      </c>
      <c r="M2941" t="s">
        <v>26</v>
      </c>
      <c r="N2941" t="s">
        <v>41</v>
      </c>
      <c r="O2941" t="s">
        <v>42</v>
      </c>
      <c r="P2941">
        <v>90008</v>
      </c>
      <c r="Q2941" t="s">
        <v>43</v>
      </c>
      <c r="R2941" t="s">
        <v>4355</v>
      </c>
      <c r="S2941" t="s">
        <v>70</v>
      </c>
      <c r="T2941" t="s">
        <v>71</v>
      </c>
      <c r="U2941" t="s">
        <v>4356</v>
      </c>
      <c r="V2941" s="3">
        <v>859.2</v>
      </c>
      <c r="W2941">
        <v>3</v>
      </c>
      <c r="X2941" s="2">
        <v>0.2</v>
      </c>
      <c r="Y2941" s="13">
        <v>75.180000000000007</v>
      </c>
      <c r="Z2941" s="2">
        <f>Y2941/V2941</f>
        <v>8.7500000000000008E-2</v>
      </c>
    </row>
    <row r="2942" spans="1:26" x14ac:dyDescent="0.25">
      <c r="A2942">
        <v>6043</v>
      </c>
      <c r="B2942" t="s">
        <v>8333</v>
      </c>
      <c r="C2942" s="1">
        <v>42404</v>
      </c>
      <c r="D2942">
        <f>YEAR(C2942)</f>
        <v>2016</v>
      </c>
      <c r="E2942">
        <f>MONTH(C2942)</f>
        <v>2</v>
      </c>
      <c r="F2942" t="str">
        <f>TEXT(Table1[[#This Row],[Order Date]],"mmm")</f>
        <v>Feb</v>
      </c>
      <c r="G2942" t="str">
        <f>TEXT(Table1[[#This Row],[Order Date]],"ddd")</f>
        <v>Thu</v>
      </c>
      <c r="H2942" s="1">
        <v>42408</v>
      </c>
      <c r="I2942" t="s">
        <v>49</v>
      </c>
      <c r="J2942" t="s">
        <v>161</v>
      </c>
      <c r="K2942" t="s">
        <v>162</v>
      </c>
      <c r="L2942" t="s">
        <v>25</v>
      </c>
      <c r="M2942" t="s">
        <v>26</v>
      </c>
      <c r="N2942" t="s">
        <v>2100</v>
      </c>
      <c r="O2942" t="s">
        <v>303</v>
      </c>
      <c r="P2942">
        <v>85635</v>
      </c>
      <c r="Q2942" t="s">
        <v>43</v>
      </c>
      <c r="R2942" t="s">
        <v>4305</v>
      </c>
      <c r="S2942" t="s">
        <v>31</v>
      </c>
      <c r="T2942" t="s">
        <v>64</v>
      </c>
      <c r="U2942" t="s">
        <v>4306</v>
      </c>
      <c r="V2942" s="3">
        <v>14.368</v>
      </c>
      <c r="W2942">
        <v>2</v>
      </c>
      <c r="X2942" s="2">
        <v>0.2</v>
      </c>
      <c r="Y2942" s="13">
        <v>3.9512</v>
      </c>
      <c r="Z2942" s="2">
        <f>Y2942/V2942</f>
        <v>0.27500000000000002</v>
      </c>
    </row>
    <row r="2943" spans="1:26" x14ac:dyDescent="0.25">
      <c r="A2943">
        <v>6044</v>
      </c>
      <c r="B2943" t="s">
        <v>8334</v>
      </c>
      <c r="C2943" s="1">
        <v>42874</v>
      </c>
      <c r="D2943">
        <f>YEAR(C2943)</f>
        <v>2017</v>
      </c>
      <c r="E2943">
        <f>MONTH(C2943)</f>
        <v>5</v>
      </c>
      <c r="F2943" t="str">
        <f>TEXT(Table1[[#This Row],[Order Date]],"mmm")</f>
        <v>May</v>
      </c>
      <c r="G2943" t="str">
        <f>TEXT(Table1[[#This Row],[Order Date]],"ddd")</f>
        <v>Fri</v>
      </c>
      <c r="H2943" s="1">
        <v>42879</v>
      </c>
      <c r="I2943" t="s">
        <v>22</v>
      </c>
      <c r="J2943" t="s">
        <v>2772</v>
      </c>
      <c r="K2943" t="s">
        <v>2773</v>
      </c>
      <c r="L2943" t="s">
        <v>40</v>
      </c>
      <c r="M2943" t="s">
        <v>26</v>
      </c>
      <c r="N2943" t="s">
        <v>5006</v>
      </c>
      <c r="O2943" t="s">
        <v>328</v>
      </c>
      <c r="P2943">
        <v>37918</v>
      </c>
      <c r="Q2943" t="s">
        <v>29</v>
      </c>
      <c r="R2943" t="s">
        <v>2060</v>
      </c>
      <c r="S2943" t="s">
        <v>31</v>
      </c>
      <c r="T2943" t="s">
        <v>35</v>
      </c>
      <c r="U2943" t="s">
        <v>2061</v>
      </c>
      <c r="V2943" s="3">
        <v>314.35199999999998</v>
      </c>
      <c r="W2943">
        <v>3</v>
      </c>
      <c r="X2943" s="2">
        <v>0.2</v>
      </c>
      <c r="Y2943" s="13">
        <v>-35.364600000000003</v>
      </c>
      <c r="Z2943" s="2">
        <f>Y2943/V2943</f>
        <v>-0.11250000000000002</v>
      </c>
    </row>
    <row r="2944" spans="1:26" x14ac:dyDescent="0.25">
      <c r="A2944">
        <v>6046</v>
      </c>
      <c r="B2944" t="s">
        <v>8335</v>
      </c>
      <c r="C2944" s="1">
        <v>42250</v>
      </c>
      <c r="D2944">
        <f>YEAR(C2944)</f>
        <v>2015</v>
      </c>
      <c r="E2944">
        <f>MONTH(C2944)</f>
        <v>9</v>
      </c>
      <c r="F2944" t="str">
        <f>TEXT(Table1[[#This Row],[Order Date]],"mmm")</f>
        <v>Sep</v>
      </c>
      <c r="G2944" t="str">
        <f>TEXT(Table1[[#This Row],[Order Date]],"ddd")</f>
        <v>Thu</v>
      </c>
      <c r="H2944" s="1">
        <v>42255</v>
      </c>
      <c r="I2944" t="s">
        <v>49</v>
      </c>
      <c r="J2944" t="s">
        <v>3577</v>
      </c>
      <c r="K2944" t="s">
        <v>3578</v>
      </c>
      <c r="L2944" t="s">
        <v>40</v>
      </c>
      <c r="M2944" t="s">
        <v>26</v>
      </c>
      <c r="N2944" t="s">
        <v>1297</v>
      </c>
      <c r="O2944" t="s">
        <v>303</v>
      </c>
      <c r="P2944">
        <v>85705</v>
      </c>
      <c r="Q2944" t="s">
        <v>43</v>
      </c>
      <c r="R2944" t="s">
        <v>4153</v>
      </c>
      <c r="S2944" t="s">
        <v>31</v>
      </c>
      <c r="T2944" t="s">
        <v>64</v>
      </c>
      <c r="U2944" t="s">
        <v>4154</v>
      </c>
      <c r="V2944" s="3">
        <v>238.15199999999999</v>
      </c>
      <c r="W2944">
        <v>3</v>
      </c>
      <c r="X2944" s="2">
        <v>0.2</v>
      </c>
      <c r="Y2944" s="13">
        <v>89.307000000000002</v>
      </c>
      <c r="Z2944" s="2">
        <f>Y2944/V2944</f>
        <v>0.37500000000000006</v>
      </c>
    </row>
    <row r="2945" spans="1:26" x14ac:dyDescent="0.25">
      <c r="A2945">
        <v>6047</v>
      </c>
      <c r="B2945" t="s">
        <v>8336</v>
      </c>
      <c r="C2945" s="1">
        <v>42530</v>
      </c>
      <c r="D2945">
        <f>YEAR(C2945)</f>
        <v>2016</v>
      </c>
      <c r="E2945">
        <f>MONTH(C2945)</f>
        <v>6</v>
      </c>
      <c r="F2945" t="str">
        <f>TEXT(Table1[[#This Row],[Order Date]],"mmm")</f>
        <v>Jun</v>
      </c>
      <c r="G2945" t="str">
        <f>TEXT(Table1[[#This Row],[Order Date]],"ddd")</f>
        <v>Thu</v>
      </c>
      <c r="H2945" s="1">
        <v>42537</v>
      </c>
      <c r="I2945" t="s">
        <v>49</v>
      </c>
      <c r="J2945" t="s">
        <v>6100</v>
      </c>
      <c r="K2945" t="s">
        <v>6101</v>
      </c>
      <c r="L2945" t="s">
        <v>101</v>
      </c>
      <c r="M2945" t="s">
        <v>26</v>
      </c>
      <c r="N2945" t="s">
        <v>402</v>
      </c>
      <c r="O2945" t="s">
        <v>226</v>
      </c>
      <c r="P2945">
        <v>55407</v>
      </c>
      <c r="Q2945" t="s">
        <v>104</v>
      </c>
      <c r="R2945" t="s">
        <v>7970</v>
      </c>
      <c r="S2945" t="s">
        <v>31</v>
      </c>
      <c r="T2945" t="s">
        <v>55</v>
      </c>
      <c r="U2945" t="s">
        <v>7971</v>
      </c>
      <c r="V2945" s="3">
        <v>692.94</v>
      </c>
      <c r="W2945">
        <v>3</v>
      </c>
      <c r="X2945" s="2">
        <v>0</v>
      </c>
      <c r="Y2945" s="13">
        <v>173.23500000000001</v>
      </c>
      <c r="Z2945" s="2">
        <f>Y2945/V2945</f>
        <v>0.25</v>
      </c>
    </row>
    <row r="2946" spans="1:26" x14ac:dyDescent="0.25">
      <c r="A2946">
        <v>6048</v>
      </c>
      <c r="B2946" t="s">
        <v>8337</v>
      </c>
      <c r="C2946" s="1">
        <v>42315</v>
      </c>
      <c r="D2946">
        <f>YEAR(C2946)</f>
        <v>2015</v>
      </c>
      <c r="E2946">
        <f>MONTH(C2946)</f>
        <v>11</v>
      </c>
      <c r="F2946" t="str">
        <f>TEXT(Table1[[#This Row],[Order Date]],"mmm")</f>
        <v>Nov</v>
      </c>
      <c r="G2946" t="str">
        <f>TEXT(Table1[[#This Row],[Order Date]],"ddd")</f>
        <v>Sat</v>
      </c>
      <c r="H2946" s="1">
        <v>42319</v>
      </c>
      <c r="I2946" t="s">
        <v>49</v>
      </c>
      <c r="J2946" t="s">
        <v>2370</v>
      </c>
      <c r="K2946" t="s">
        <v>2371</v>
      </c>
      <c r="L2946" t="s">
        <v>40</v>
      </c>
      <c r="M2946" t="s">
        <v>26</v>
      </c>
      <c r="N2946" t="s">
        <v>1404</v>
      </c>
      <c r="O2946" t="s">
        <v>53</v>
      </c>
      <c r="P2946">
        <v>33142</v>
      </c>
      <c r="Q2946" t="s">
        <v>29</v>
      </c>
      <c r="R2946" t="s">
        <v>2177</v>
      </c>
      <c r="S2946" t="s">
        <v>45</v>
      </c>
      <c r="T2946" t="s">
        <v>74</v>
      </c>
      <c r="U2946" t="s">
        <v>2178</v>
      </c>
      <c r="V2946" s="3">
        <v>16.146000000000001</v>
      </c>
      <c r="W2946">
        <v>9</v>
      </c>
      <c r="X2946" s="2">
        <v>0.7</v>
      </c>
      <c r="Y2946" s="13">
        <v>-12.9168</v>
      </c>
      <c r="Z2946" s="2">
        <f>Y2946/V2946</f>
        <v>-0.79999999999999993</v>
      </c>
    </row>
    <row r="2947" spans="1:26" x14ac:dyDescent="0.25">
      <c r="A2947">
        <v>6050</v>
      </c>
      <c r="B2947" t="s">
        <v>8338</v>
      </c>
      <c r="C2947" s="1">
        <v>42536</v>
      </c>
      <c r="D2947">
        <f>YEAR(C2947)</f>
        <v>2016</v>
      </c>
      <c r="E2947">
        <f>MONTH(C2947)</f>
        <v>6</v>
      </c>
      <c r="F2947" t="str">
        <f>TEXT(Table1[[#This Row],[Order Date]],"mmm")</f>
        <v>Jun</v>
      </c>
      <c r="G2947" t="str">
        <f>TEXT(Table1[[#This Row],[Order Date]],"ddd")</f>
        <v>Wed</v>
      </c>
      <c r="H2947" s="1">
        <v>42539</v>
      </c>
      <c r="I2947" t="s">
        <v>185</v>
      </c>
      <c r="J2947" t="s">
        <v>1718</v>
      </c>
      <c r="K2947" t="s">
        <v>1719</v>
      </c>
      <c r="L2947" t="s">
        <v>25</v>
      </c>
      <c r="M2947" t="s">
        <v>26</v>
      </c>
      <c r="N2947" t="s">
        <v>181</v>
      </c>
      <c r="O2947" t="s">
        <v>103</v>
      </c>
      <c r="P2947">
        <v>77036</v>
      </c>
      <c r="Q2947" t="s">
        <v>104</v>
      </c>
      <c r="R2947" t="s">
        <v>7462</v>
      </c>
      <c r="S2947" t="s">
        <v>45</v>
      </c>
      <c r="T2947" t="s">
        <v>89</v>
      </c>
      <c r="U2947" t="s">
        <v>7463</v>
      </c>
      <c r="V2947" s="3">
        <v>173.488</v>
      </c>
      <c r="W2947">
        <v>7</v>
      </c>
      <c r="X2947" s="2">
        <v>0.2</v>
      </c>
      <c r="Y2947" s="13">
        <v>54.215000000000003</v>
      </c>
      <c r="Z2947" s="2">
        <f>Y2947/V2947</f>
        <v>0.3125</v>
      </c>
    </row>
    <row r="2948" spans="1:26" x14ac:dyDescent="0.25">
      <c r="A2948">
        <v>6051</v>
      </c>
      <c r="B2948" t="s">
        <v>8339</v>
      </c>
      <c r="C2948" s="1">
        <v>42119</v>
      </c>
      <c r="D2948">
        <f>YEAR(C2948)</f>
        <v>2015</v>
      </c>
      <c r="E2948">
        <f>MONTH(C2948)</f>
        <v>4</v>
      </c>
      <c r="F2948" t="str">
        <f>TEXT(Table1[[#This Row],[Order Date]],"mmm")</f>
        <v>Apr</v>
      </c>
      <c r="G2948" t="str">
        <f>TEXT(Table1[[#This Row],[Order Date]],"ddd")</f>
        <v>Sat</v>
      </c>
      <c r="H2948" s="1">
        <v>42124</v>
      </c>
      <c r="I2948" t="s">
        <v>49</v>
      </c>
      <c r="J2948" t="s">
        <v>8340</v>
      </c>
      <c r="K2948" t="s">
        <v>8341</v>
      </c>
      <c r="L2948" t="s">
        <v>25</v>
      </c>
      <c r="M2948" t="s">
        <v>26</v>
      </c>
      <c r="N2948" t="s">
        <v>2512</v>
      </c>
      <c r="O2948" t="s">
        <v>113</v>
      </c>
      <c r="P2948">
        <v>53209</v>
      </c>
      <c r="Q2948" t="s">
        <v>104</v>
      </c>
      <c r="R2948" t="s">
        <v>1300</v>
      </c>
      <c r="S2948" t="s">
        <v>45</v>
      </c>
      <c r="T2948" t="s">
        <v>67</v>
      </c>
      <c r="U2948" t="s">
        <v>1301</v>
      </c>
      <c r="V2948" s="3">
        <v>57.75</v>
      </c>
      <c r="W2948">
        <v>5</v>
      </c>
      <c r="X2948" s="2">
        <v>0</v>
      </c>
      <c r="Y2948" s="13">
        <v>16.170000000000002</v>
      </c>
      <c r="Z2948" s="2">
        <f>Y2948/V2948</f>
        <v>0.28000000000000003</v>
      </c>
    </row>
    <row r="2949" spans="1:26" x14ac:dyDescent="0.25">
      <c r="A2949">
        <v>6053</v>
      </c>
      <c r="B2949" t="s">
        <v>8342</v>
      </c>
      <c r="C2949" s="1">
        <v>42636</v>
      </c>
      <c r="D2949">
        <f>YEAR(C2949)</f>
        <v>2016</v>
      </c>
      <c r="E2949">
        <f>MONTH(C2949)</f>
        <v>9</v>
      </c>
      <c r="F2949" t="str">
        <f>TEXT(Table1[[#This Row],[Order Date]],"mmm")</f>
        <v>Sep</v>
      </c>
      <c r="G2949" t="str">
        <f>TEXT(Table1[[#This Row],[Order Date]],"ddd")</f>
        <v>Fri</v>
      </c>
      <c r="H2949" s="1">
        <v>42639</v>
      </c>
      <c r="I2949" t="s">
        <v>22</v>
      </c>
      <c r="J2949" t="s">
        <v>1583</v>
      </c>
      <c r="K2949" t="s">
        <v>1584</v>
      </c>
      <c r="L2949" t="s">
        <v>101</v>
      </c>
      <c r="M2949" t="s">
        <v>26</v>
      </c>
      <c r="N2949" t="s">
        <v>2434</v>
      </c>
      <c r="O2949" t="s">
        <v>491</v>
      </c>
      <c r="P2949">
        <v>43130</v>
      </c>
      <c r="Q2949" t="s">
        <v>145</v>
      </c>
      <c r="R2949" t="s">
        <v>3957</v>
      </c>
      <c r="S2949" t="s">
        <v>45</v>
      </c>
      <c r="T2949" t="s">
        <v>89</v>
      </c>
      <c r="U2949" t="s">
        <v>3958</v>
      </c>
      <c r="V2949" s="3">
        <v>11.952</v>
      </c>
      <c r="W2949">
        <v>3</v>
      </c>
      <c r="X2949" s="2">
        <v>0.2</v>
      </c>
      <c r="Y2949" s="13">
        <v>4.0338000000000003</v>
      </c>
      <c r="Z2949" s="2">
        <f>Y2949/V2949</f>
        <v>0.33750000000000002</v>
      </c>
    </row>
    <row r="2950" spans="1:26" x14ac:dyDescent="0.25">
      <c r="A2950">
        <v>6056</v>
      </c>
      <c r="B2950" t="s">
        <v>8343</v>
      </c>
      <c r="C2950" s="1">
        <v>42600</v>
      </c>
      <c r="D2950">
        <f>YEAR(C2950)</f>
        <v>2016</v>
      </c>
      <c r="E2950">
        <f>MONTH(C2950)</f>
        <v>8</v>
      </c>
      <c r="F2950" t="str">
        <f>TEXT(Table1[[#This Row],[Order Date]],"mmm")</f>
        <v>Aug</v>
      </c>
      <c r="G2950" t="str">
        <f>TEXT(Table1[[#This Row],[Order Date]],"ddd")</f>
        <v>Thu</v>
      </c>
      <c r="H2950" s="1">
        <v>42602</v>
      </c>
      <c r="I2950" t="s">
        <v>185</v>
      </c>
      <c r="J2950" t="s">
        <v>1468</v>
      </c>
      <c r="K2950" t="s">
        <v>1469</v>
      </c>
      <c r="L2950" t="s">
        <v>25</v>
      </c>
      <c r="M2950" t="s">
        <v>26</v>
      </c>
      <c r="N2950" t="s">
        <v>6835</v>
      </c>
      <c r="O2950" t="s">
        <v>103</v>
      </c>
      <c r="P2950">
        <v>78539</v>
      </c>
      <c r="Q2950" t="s">
        <v>104</v>
      </c>
      <c r="R2950" t="s">
        <v>5347</v>
      </c>
      <c r="S2950" t="s">
        <v>45</v>
      </c>
      <c r="T2950" t="s">
        <v>74</v>
      </c>
      <c r="U2950" t="s">
        <v>5348</v>
      </c>
      <c r="V2950" s="3">
        <v>2.0680000000000001</v>
      </c>
      <c r="W2950">
        <v>1</v>
      </c>
      <c r="X2950" s="2">
        <v>0.8</v>
      </c>
      <c r="Y2950" s="13">
        <v>-3.4121999999999999</v>
      </c>
      <c r="Z2950" s="2">
        <f>Y2950/V2950</f>
        <v>-1.65</v>
      </c>
    </row>
    <row r="2951" spans="1:26" x14ac:dyDescent="0.25">
      <c r="A2951">
        <v>6058</v>
      </c>
      <c r="B2951" t="s">
        <v>8344</v>
      </c>
      <c r="C2951" s="1">
        <v>41700</v>
      </c>
      <c r="D2951">
        <f>YEAR(C2951)</f>
        <v>2014</v>
      </c>
      <c r="E2951">
        <f>MONTH(C2951)</f>
        <v>3</v>
      </c>
      <c r="F2951" t="str">
        <f>TEXT(Table1[[#This Row],[Order Date]],"mmm")</f>
        <v>Mar</v>
      </c>
      <c r="G2951" t="str">
        <f>TEXT(Table1[[#This Row],[Order Date]],"ddd")</f>
        <v>Sun</v>
      </c>
      <c r="H2951" s="1">
        <v>41706</v>
      </c>
      <c r="I2951" t="s">
        <v>49</v>
      </c>
      <c r="J2951" t="s">
        <v>5202</v>
      </c>
      <c r="K2951" t="s">
        <v>5203</v>
      </c>
      <c r="L2951" t="s">
        <v>101</v>
      </c>
      <c r="M2951" t="s">
        <v>26</v>
      </c>
      <c r="N2951" t="s">
        <v>263</v>
      </c>
      <c r="O2951" t="s">
        <v>264</v>
      </c>
      <c r="P2951">
        <v>10009</v>
      </c>
      <c r="Q2951" t="s">
        <v>145</v>
      </c>
      <c r="R2951" t="s">
        <v>661</v>
      </c>
      <c r="S2951" t="s">
        <v>45</v>
      </c>
      <c r="T2951" t="s">
        <v>170</v>
      </c>
      <c r="U2951" t="s">
        <v>662</v>
      </c>
      <c r="V2951" s="3">
        <v>11.36</v>
      </c>
      <c r="W2951">
        <v>2</v>
      </c>
      <c r="X2951" s="2">
        <v>0</v>
      </c>
      <c r="Y2951" s="13">
        <v>5.3391999999999999</v>
      </c>
      <c r="Z2951" s="2">
        <f>Y2951/V2951</f>
        <v>0.47000000000000003</v>
      </c>
    </row>
    <row r="2952" spans="1:26" x14ac:dyDescent="0.25">
      <c r="A2952">
        <v>6060</v>
      </c>
      <c r="B2952" t="s">
        <v>8345</v>
      </c>
      <c r="C2952" s="1">
        <v>42003</v>
      </c>
      <c r="D2952">
        <f>YEAR(C2952)</f>
        <v>2014</v>
      </c>
      <c r="E2952">
        <f>MONTH(C2952)</f>
        <v>12</v>
      </c>
      <c r="F2952" t="str">
        <f>TEXT(Table1[[#This Row],[Order Date]],"mmm")</f>
        <v>Dec</v>
      </c>
      <c r="G2952" t="str">
        <f>TEXT(Table1[[#This Row],[Order Date]],"ddd")</f>
        <v>Tue</v>
      </c>
      <c r="H2952" s="1">
        <v>42007</v>
      </c>
      <c r="I2952" t="s">
        <v>49</v>
      </c>
      <c r="J2952" t="s">
        <v>2580</v>
      </c>
      <c r="K2952" t="s">
        <v>2581</v>
      </c>
      <c r="L2952" t="s">
        <v>25</v>
      </c>
      <c r="M2952" t="s">
        <v>26</v>
      </c>
      <c r="N2952" t="s">
        <v>143</v>
      </c>
      <c r="O2952" t="s">
        <v>144</v>
      </c>
      <c r="P2952">
        <v>19120</v>
      </c>
      <c r="Q2952" t="s">
        <v>145</v>
      </c>
      <c r="R2952" t="s">
        <v>6619</v>
      </c>
      <c r="S2952" t="s">
        <v>70</v>
      </c>
      <c r="T2952" t="s">
        <v>158</v>
      </c>
      <c r="U2952" t="s">
        <v>6620</v>
      </c>
      <c r="V2952" s="3">
        <v>27.968</v>
      </c>
      <c r="W2952">
        <v>2</v>
      </c>
      <c r="X2952" s="2">
        <v>0.2</v>
      </c>
      <c r="Y2952" s="13">
        <v>6.992</v>
      </c>
      <c r="Z2952" s="2">
        <f>Y2952/V2952</f>
        <v>0.25</v>
      </c>
    </row>
    <row r="2953" spans="1:26" x14ac:dyDescent="0.25">
      <c r="A2953">
        <v>6061</v>
      </c>
      <c r="B2953" t="s">
        <v>8346</v>
      </c>
      <c r="C2953" s="1">
        <v>42104</v>
      </c>
      <c r="D2953">
        <f>YEAR(C2953)</f>
        <v>2015</v>
      </c>
      <c r="E2953">
        <f>MONTH(C2953)</f>
        <v>4</v>
      </c>
      <c r="F2953" t="str">
        <f>TEXT(Table1[[#This Row],[Order Date]],"mmm")</f>
        <v>Apr</v>
      </c>
      <c r="G2953" t="str">
        <f>TEXT(Table1[[#This Row],[Order Date]],"ddd")</f>
        <v>Fri</v>
      </c>
      <c r="H2953" s="1">
        <v>42110</v>
      </c>
      <c r="I2953" t="s">
        <v>49</v>
      </c>
      <c r="J2953" t="s">
        <v>2124</v>
      </c>
      <c r="K2953" t="s">
        <v>2125</v>
      </c>
      <c r="L2953" t="s">
        <v>101</v>
      </c>
      <c r="M2953" t="s">
        <v>26</v>
      </c>
      <c r="N2953" t="s">
        <v>382</v>
      </c>
      <c r="O2953" t="s">
        <v>264</v>
      </c>
      <c r="P2953">
        <v>14609</v>
      </c>
      <c r="Q2953" t="s">
        <v>145</v>
      </c>
      <c r="R2953" t="s">
        <v>3209</v>
      </c>
      <c r="S2953" t="s">
        <v>45</v>
      </c>
      <c r="T2953" t="s">
        <v>58</v>
      </c>
      <c r="U2953" t="s">
        <v>3210</v>
      </c>
      <c r="V2953" s="3">
        <v>142.04</v>
      </c>
      <c r="W2953">
        <v>4</v>
      </c>
      <c r="X2953" s="2">
        <v>0</v>
      </c>
      <c r="Y2953" s="13">
        <v>38.3508</v>
      </c>
      <c r="Z2953" s="2">
        <f>Y2953/V2953</f>
        <v>0.27</v>
      </c>
    </row>
    <row r="2954" spans="1:26" x14ac:dyDescent="0.25">
      <c r="A2954">
        <v>6063</v>
      </c>
      <c r="B2954" t="s">
        <v>8347</v>
      </c>
      <c r="C2954" s="1">
        <v>42363</v>
      </c>
      <c r="D2954">
        <f>YEAR(C2954)</f>
        <v>2015</v>
      </c>
      <c r="E2954">
        <f>MONTH(C2954)</f>
        <v>12</v>
      </c>
      <c r="F2954" t="str">
        <f>TEXT(Table1[[#This Row],[Order Date]],"mmm")</f>
        <v>Dec</v>
      </c>
      <c r="G2954" t="str">
        <f>TEXT(Table1[[#This Row],[Order Date]],"ddd")</f>
        <v>Fri</v>
      </c>
      <c r="H2954" s="1">
        <v>42368</v>
      </c>
      <c r="I2954" t="s">
        <v>22</v>
      </c>
      <c r="J2954" t="s">
        <v>2193</v>
      </c>
      <c r="K2954" t="s">
        <v>2194</v>
      </c>
      <c r="L2954" t="s">
        <v>25</v>
      </c>
      <c r="M2954" t="s">
        <v>26</v>
      </c>
      <c r="N2954" t="s">
        <v>941</v>
      </c>
      <c r="O2954" t="s">
        <v>42</v>
      </c>
      <c r="P2954">
        <v>92037</v>
      </c>
      <c r="Q2954" t="s">
        <v>43</v>
      </c>
      <c r="R2954" t="s">
        <v>3233</v>
      </c>
      <c r="S2954" t="s">
        <v>70</v>
      </c>
      <c r="T2954" t="s">
        <v>1202</v>
      </c>
      <c r="U2954" t="s">
        <v>3234</v>
      </c>
      <c r="V2954" s="3">
        <v>1199.96</v>
      </c>
      <c r="W2954">
        <v>5</v>
      </c>
      <c r="X2954" s="2">
        <v>0.2</v>
      </c>
      <c r="Y2954" s="13">
        <v>224.99250000000001</v>
      </c>
      <c r="Z2954" s="2">
        <f>Y2954/V2954</f>
        <v>0.1875</v>
      </c>
    </row>
    <row r="2955" spans="1:26" x14ac:dyDescent="0.25">
      <c r="A2955">
        <v>6066</v>
      </c>
      <c r="B2955" t="s">
        <v>8348</v>
      </c>
      <c r="C2955" s="1">
        <v>42099</v>
      </c>
      <c r="D2955">
        <f>YEAR(C2955)</f>
        <v>2015</v>
      </c>
      <c r="E2955">
        <f>MONTH(C2955)</f>
        <v>4</v>
      </c>
      <c r="F2955" t="str">
        <f>TEXT(Table1[[#This Row],[Order Date]],"mmm")</f>
        <v>Apr</v>
      </c>
      <c r="G2955" t="str">
        <f>TEXT(Table1[[#This Row],[Order Date]],"ddd")</f>
        <v>Sun</v>
      </c>
      <c r="H2955" s="1">
        <v>42101</v>
      </c>
      <c r="I2955" t="s">
        <v>185</v>
      </c>
      <c r="J2955" t="s">
        <v>647</v>
      </c>
      <c r="K2955" t="s">
        <v>648</v>
      </c>
      <c r="L2955" t="s">
        <v>25</v>
      </c>
      <c r="M2955" t="s">
        <v>26</v>
      </c>
      <c r="N2955" t="s">
        <v>143</v>
      </c>
      <c r="O2955" t="s">
        <v>144</v>
      </c>
      <c r="P2955">
        <v>19120</v>
      </c>
      <c r="Q2955" t="s">
        <v>145</v>
      </c>
      <c r="R2955" t="s">
        <v>2456</v>
      </c>
      <c r="S2955" t="s">
        <v>45</v>
      </c>
      <c r="T2955" t="s">
        <v>46</v>
      </c>
      <c r="U2955" t="s">
        <v>2457</v>
      </c>
      <c r="V2955" s="3">
        <v>23.904</v>
      </c>
      <c r="W2955">
        <v>6</v>
      </c>
      <c r="X2955" s="2">
        <v>0.2</v>
      </c>
      <c r="Y2955" s="13">
        <v>7.7687999999999997</v>
      </c>
      <c r="Z2955" s="2">
        <f>Y2955/V2955</f>
        <v>0.32500000000000001</v>
      </c>
    </row>
    <row r="2956" spans="1:26" x14ac:dyDescent="0.25">
      <c r="A2956">
        <v>6067</v>
      </c>
      <c r="B2956" t="s">
        <v>8349</v>
      </c>
      <c r="C2956" s="1">
        <v>42021</v>
      </c>
      <c r="D2956">
        <f>YEAR(C2956)</f>
        <v>2015</v>
      </c>
      <c r="E2956">
        <f>MONTH(C2956)</f>
        <v>1</v>
      </c>
      <c r="F2956" t="str">
        <f>TEXT(Table1[[#This Row],[Order Date]],"mmm")</f>
        <v>Jan</v>
      </c>
      <c r="G2956" t="str">
        <f>TEXT(Table1[[#This Row],[Order Date]],"ddd")</f>
        <v>Sat</v>
      </c>
      <c r="H2956" s="1">
        <v>42027</v>
      </c>
      <c r="I2956" t="s">
        <v>49</v>
      </c>
      <c r="J2956" t="s">
        <v>7031</v>
      </c>
      <c r="K2956" t="s">
        <v>7032</v>
      </c>
      <c r="L2956" t="s">
        <v>25</v>
      </c>
      <c r="M2956" t="s">
        <v>26</v>
      </c>
      <c r="N2956" t="s">
        <v>8350</v>
      </c>
      <c r="O2956" t="s">
        <v>328</v>
      </c>
      <c r="P2956">
        <v>38134</v>
      </c>
      <c r="Q2956" t="s">
        <v>29</v>
      </c>
      <c r="R2956" t="s">
        <v>4703</v>
      </c>
      <c r="S2956" t="s">
        <v>45</v>
      </c>
      <c r="T2956" t="s">
        <v>572</v>
      </c>
      <c r="U2956" t="s">
        <v>4704</v>
      </c>
      <c r="V2956" s="3">
        <v>88.96</v>
      </c>
      <c r="W2956">
        <v>8</v>
      </c>
      <c r="X2956" s="2">
        <v>0.2</v>
      </c>
      <c r="Y2956" s="13">
        <v>10.007999999999999</v>
      </c>
      <c r="Z2956" s="2">
        <f>Y2956/V2956</f>
        <v>0.1125</v>
      </c>
    </row>
    <row r="2957" spans="1:26" x14ac:dyDescent="0.25">
      <c r="A2957">
        <v>6068</v>
      </c>
      <c r="B2957" t="s">
        <v>8351</v>
      </c>
      <c r="C2957" s="1">
        <v>42875</v>
      </c>
      <c r="D2957">
        <f>YEAR(C2957)</f>
        <v>2017</v>
      </c>
      <c r="E2957">
        <f>MONTH(C2957)</f>
        <v>5</v>
      </c>
      <c r="F2957" t="str">
        <f>TEXT(Table1[[#This Row],[Order Date]],"mmm")</f>
        <v>May</v>
      </c>
      <c r="G2957" t="str">
        <f>TEXT(Table1[[#This Row],[Order Date]],"ddd")</f>
        <v>Sat</v>
      </c>
      <c r="H2957" s="1">
        <v>42879</v>
      </c>
      <c r="I2957" t="s">
        <v>49</v>
      </c>
      <c r="J2957" t="s">
        <v>2095</v>
      </c>
      <c r="K2957" t="s">
        <v>2096</v>
      </c>
      <c r="L2957" t="s">
        <v>101</v>
      </c>
      <c r="M2957" t="s">
        <v>26</v>
      </c>
      <c r="N2957" t="s">
        <v>1109</v>
      </c>
      <c r="O2957" t="s">
        <v>42</v>
      </c>
      <c r="P2957">
        <v>90712</v>
      </c>
      <c r="Q2957" t="s">
        <v>43</v>
      </c>
      <c r="R2957" t="s">
        <v>1560</v>
      </c>
      <c r="S2957" t="s">
        <v>31</v>
      </c>
      <c r="T2957" t="s">
        <v>35</v>
      </c>
      <c r="U2957" t="s">
        <v>1561</v>
      </c>
      <c r="V2957" s="3">
        <v>518.27200000000005</v>
      </c>
      <c r="W2957">
        <v>8</v>
      </c>
      <c r="X2957" s="2">
        <v>0.2</v>
      </c>
      <c r="Y2957" s="13">
        <v>-97.176000000000002</v>
      </c>
      <c r="Z2957" s="2">
        <f>Y2957/V2957</f>
        <v>-0.1875</v>
      </c>
    </row>
    <row r="2958" spans="1:26" x14ac:dyDescent="0.25">
      <c r="A2958">
        <v>6071</v>
      </c>
      <c r="B2958" t="s">
        <v>8354</v>
      </c>
      <c r="C2958" s="1">
        <v>42960</v>
      </c>
      <c r="D2958">
        <f>YEAR(C2958)</f>
        <v>2017</v>
      </c>
      <c r="E2958">
        <f>MONTH(C2958)</f>
        <v>8</v>
      </c>
      <c r="F2958" t="str">
        <f>TEXT(Table1[[#This Row],[Order Date]],"mmm")</f>
        <v>Aug</v>
      </c>
      <c r="G2958" t="str">
        <f>TEXT(Table1[[#This Row],[Order Date]],"ddd")</f>
        <v>Sun</v>
      </c>
      <c r="H2958" s="1">
        <v>42967</v>
      </c>
      <c r="I2958" t="s">
        <v>49</v>
      </c>
      <c r="J2958" t="s">
        <v>3840</v>
      </c>
      <c r="K2958" t="s">
        <v>3841</v>
      </c>
      <c r="L2958" t="s">
        <v>40</v>
      </c>
      <c r="M2958" t="s">
        <v>26</v>
      </c>
      <c r="N2958" t="s">
        <v>143</v>
      </c>
      <c r="O2958" t="s">
        <v>144</v>
      </c>
      <c r="P2958">
        <v>19120</v>
      </c>
      <c r="Q2958" t="s">
        <v>145</v>
      </c>
      <c r="R2958" t="s">
        <v>2574</v>
      </c>
      <c r="S2958" t="s">
        <v>45</v>
      </c>
      <c r="T2958" t="s">
        <v>46</v>
      </c>
      <c r="U2958" t="s">
        <v>2575</v>
      </c>
      <c r="V2958" s="3">
        <v>17.544</v>
      </c>
      <c r="W2958">
        <v>3</v>
      </c>
      <c r="X2958" s="2">
        <v>0.2</v>
      </c>
      <c r="Y2958" s="13">
        <v>5.9211</v>
      </c>
      <c r="Z2958" s="2">
        <f>Y2958/V2958</f>
        <v>0.33749999999999997</v>
      </c>
    </row>
    <row r="2959" spans="1:26" x14ac:dyDescent="0.25">
      <c r="A2959">
        <v>6072</v>
      </c>
      <c r="B2959" t="s">
        <v>8355</v>
      </c>
      <c r="C2959" s="1">
        <v>42369</v>
      </c>
      <c r="D2959">
        <f>YEAR(C2959)</f>
        <v>2015</v>
      </c>
      <c r="E2959">
        <f>MONTH(C2959)</f>
        <v>12</v>
      </c>
      <c r="F2959" t="str">
        <f>TEXT(Table1[[#This Row],[Order Date]],"mmm")</f>
        <v>Dec</v>
      </c>
      <c r="G2959" t="str">
        <f>TEXT(Table1[[#This Row],[Order Date]],"ddd")</f>
        <v>Thu</v>
      </c>
      <c r="H2959" s="1">
        <v>42373</v>
      </c>
      <c r="I2959" t="s">
        <v>49</v>
      </c>
      <c r="J2959" t="s">
        <v>8069</v>
      </c>
      <c r="K2959" t="s">
        <v>8070</v>
      </c>
      <c r="L2959" t="s">
        <v>25</v>
      </c>
      <c r="M2959" t="s">
        <v>26</v>
      </c>
      <c r="N2959" t="s">
        <v>1223</v>
      </c>
      <c r="O2959" t="s">
        <v>103</v>
      </c>
      <c r="P2959">
        <v>78745</v>
      </c>
      <c r="Q2959" t="s">
        <v>104</v>
      </c>
      <c r="R2959" t="s">
        <v>2392</v>
      </c>
      <c r="S2959" t="s">
        <v>45</v>
      </c>
      <c r="T2959" t="s">
        <v>58</v>
      </c>
      <c r="U2959" t="s">
        <v>2393</v>
      </c>
      <c r="V2959" s="3">
        <v>152.68799999999999</v>
      </c>
      <c r="W2959">
        <v>2</v>
      </c>
      <c r="X2959" s="2">
        <v>0.2</v>
      </c>
      <c r="Y2959" s="13">
        <v>-26.720400000000001</v>
      </c>
      <c r="Z2959" s="2">
        <f>Y2959/V2959</f>
        <v>-0.17500000000000002</v>
      </c>
    </row>
    <row r="2960" spans="1:26" x14ac:dyDescent="0.25">
      <c r="A2960">
        <v>6075</v>
      </c>
      <c r="B2960" t="s">
        <v>8356</v>
      </c>
      <c r="C2960" s="1">
        <v>43094</v>
      </c>
      <c r="D2960">
        <f>YEAR(C2960)</f>
        <v>2017</v>
      </c>
      <c r="E2960">
        <f>MONTH(C2960)</f>
        <v>12</v>
      </c>
      <c r="F2960" t="str">
        <f>TEXT(Table1[[#This Row],[Order Date]],"mmm")</f>
        <v>Dec</v>
      </c>
      <c r="G2960" t="str">
        <f>TEXT(Table1[[#This Row],[Order Date]],"ddd")</f>
        <v>Mon</v>
      </c>
      <c r="H2960" s="1">
        <v>43098</v>
      </c>
      <c r="I2960" t="s">
        <v>49</v>
      </c>
      <c r="J2960" t="s">
        <v>785</v>
      </c>
      <c r="K2960" t="s">
        <v>786</v>
      </c>
      <c r="L2960" t="s">
        <v>40</v>
      </c>
      <c r="M2960" t="s">
        <v>26</v>
      </c>
      <c r="N2960" t="s">
        <v>41</v>
      </c>
      <c r="O2960" t="s">
        <v>42</v>
      </c>
      <c r="P2960">
        <v>90008</v>
      </c>
      <c r="Q2960" t="s">
        <v>43</v>
      </c>
      <c r="R2960" t="s">
        <v>4869</v>
      </c>
      <c r="S2960" t="s">
        <v>45</v>
      </c>
      <c r="T2960" t="s">
        <v>74</v>
      </c>
      <c r="U2960" t="s">
        <v>4870</v>
      </c>
      <c r="V2960" s="3">
        <v>153.55199999999999</v>
      </c>
      <c r="W2960">
        <v>3</v>
      </c>
      <c r="X2960" s="2">
        <v>0.2</v>
      </c>
      <c r="Y2960" s="13">
        <v>51.823799999999999</v>
      </c>
      <c r="Z2960" s="2">
        <f>Y2960/V2960</f>
        <v>0.33750000000000002</v>
      </c>
    </row>
    <row r="2961" spans="1:26" x14ac:dyDescent="0.25">
      <c r="A2961">
        <v>6077</v>
      </c>
      <c r="B2961" t="s">
        <v>8357</v>
      </c>
      <c r="C2961" s="1">
        <v>42614</v>
      </c>
      <c r="D2961">
        <f>YEAR(C2961)</f>
        <v>2016</v>
      </c>
      <c r="E2961">
        <f>MONTH(C2961)</f>
        <v>9</v>
      </c>
      <c r="F2961" t="str">
        <f>TEXT(Table1[[#This Row],[Order Date]],"mmm")</f>
        <v>Sep</v>
      </c>
      <c r="G2961" t="str">
        <f>TEXT(Table1[[#This Row],[Order Date]],"ddd")</f>
        <v>Thu</v>
      </c>
      <c r="H2961" s="1">
        <v>42620</v>
      </c>
      <c r="I2961" t="s">
        <v>49</v>
      </c>
      <c r="J2961" t="s">
        <v>2529</v>
      </c>
      <c r="K2961" t="s">
        <v>2530</v>
      </c>
      <c r="L2961" t="s">
        <v>25</v>
      </c>
      <c r="M2961" t="s">
        <v>26</v>
      </c>
      <c r="N2961" t="s">
        <v>263</v>
      </c>
      <c r="O2961" t="s">
        <v>264</v>
      </c>
      <c r="P2961">
        <v>10011</v>
      </c>
      <c r="Q2961" t="s">
        <v>145</v>
      </c>
      <c r="R2961" t="s">
        <v>1818</v>
      </c>
      <c r="S2961" t="s">
        <v>70</v>
      </c>
      <c r="T2961" t="s">
        <v>158</v>
      </c>
      <c r="U2961" t="s">
        <v>1819</v>
      </c>
      <c r="V2961" s="3">
        <v>468.9</v>
      </c>
      <c r="W2961">
        <v>6</v>
      </c>
      <c r="X2961" s="2">
        <v>0</v>
      </c>
      <c r="Y2961" s="13">
        <v>206.316</v>
      </c>
      <c r="Z2961" s="2">
        <f>Y2961/V2961</f>
        <v>0.44</v>
      </c>
    </row>
    <row r="2962" spans="1:26" x14ac:dyDescent="0.25">
      <c r="A2962">
        <v>6081</v>
      </c>
      <c r="B2962" t="s">
        <v>8358</v>
      </c>
      <c r="C2962" s="1">
        <v>42952</v>
      </c>
      <c r="D2962">
        <f>YEAR(C2962)</f>
        <v>2017</v>
      </c>
      <c r="E2962">
        <f>MONTH(C2962)</f>
        <v>8</v>
      </c>
      <c r="F2962" t="str">
        <f>TEXT(Table1[[#This Row],[Order Date]],"mmm")</f>
        <v>Aug</v>
      </c>
      <c r="G2962" t="str">
        <f>TEXT(Table1[[#This Row],[Order Date]],"ddd")</f>
        <v>Sat</v>
      </c>
      <c r="H2962" s="1">
        <v>42955</v>
      </c>
      <c r="I2962" t="s">
        <v>185</v>
      </c>
      <c r="J2962" t="s">
        <v>1058</v>
      </c>
      <c r="K2962" t="s">
        <v>1059</v>
      </c>
      <c r="L2962" t="s">
        <v>101</v>
      </c>
      <c r="M2962" t="s">
        <v>26</v>
      </c>
      <c r="N2962" t="s">
        <v>181</v>
      </c>
      <c r="O2962" t="s">
        <v>103</v>
      </c>
      <c r="P2962">
        <v>77070</v>
      </c>
      <c r="Q2962" t="s">
        <v>104</v>
      </c>
      <c r="R2962" t="s">
        <v>4782</v>
      </c>
      <c r="S2962" t="s">
        <v>45</v>
      </c>
      <c r="T2962" t="s">
        <v>58</v>
      </c>
      <c r="U2962" t="s">
        <v>4783</v>
      </c>
      <c r="V2962" s="3">
        <v>151.05600000000001</v>
      </c>
      <c r="W2962">
        <v>9</v>
      </c>
      <c r="X2962" s="2">
        <v>0.2</v>
      </c>
      <c r="Y2962" s="13">
        <v>7.5528000000000004</v>
      </c>
      <c r="Z2962" s="2">
        <f>Y2962/V2962</f>
        <v>4.9999999999999996E-2</v>
      </c>
    </row>
    <row r="2963" spans="1:26" x14ac:dyDescent="0.25">
      <c r="A2963">
        <v>6082</v>
      </c>
      <c r="B2963" t="s">
        <v>8359</v>
      </c>
      <c r="C2963" s="1">
        <v>41688</v>
      </c>
      <c r="D2963">
        <f>YEAR(C2963)</f>
        <v>2014</v>
      </c>
      <c r="E2963">
        <f>MONTH(C2963)</f>
        <v>2</v>
      </c>
      <c r="F2963" t="str">
        <f>TEXT(Table1[[#This Row],[Order Date]],"mmm")</f>
        <v>Feb</v>
      </c>
      <c r="G2963" t="str">
        <f>TEXT(Table1[[#This Row],[Order Date]],"ddd")</f>
        <v>Tue</v>
      </c>
      <c r="H2963" s="1">
        <v>41688</v>
      </c>
      <c r="I2963" t="s">
        <v>1276</v>
      </c>
      <c r="J2963" t="s">
        <v>1530</v>
      </c>
      <c r="K2963" t="s">
        <v>1531</v>
      </c>
      <c r="L2963" t="s">
        <v>25</v>
      </c>
      <c r="M2963" t="s">
        <v>26</v>
      </c>
      <c r="N2963" t="s">
        <v>4755</v>
      </c>
      <c r="O2963" t="s">
        <v>103</v>
      </c>
      <c r="P2963">
        <v>79424</v>
      </c>
      <c r="Q2963" t="s">
        <v>104</v>
      </c>
      <c r="R2963" t="s">
        <v>6820</v>
      </c>
      <c r="S2963" t="s">
        <v>31</v>
      </c>
      <c r="T2963" t="s">
        <v>64</v>
      </c>
      <c r="U2963" t="s">
        <v>6821</v>
      </c>
      <c r="V2963" s="3">
        <v>25.16</v>
      </c>
      <c r="W2963">
        <v>5</v>
      </c>
      <c r="X2963" s="2">
        <v>0.6</v>
      </c>
      <c r="Y2963" s="13">
        <v>-11.321999999999999</v>
      </c>
      <c r="Z2963" s="2">
        <f>Y2963/V2963</f>
        <v>-0.44999999999999996</v>
      </c>
    </row>
    <row r="2964" spans="1:26" x14ac:dyDescent="0.25">
      <c r="A2964">
        <v>6083</v>
      </c>
      <c r="B2964" t="s">
        <v>8360</v>
      </c>
      <c r="C2964" s="1">
        <v>42696</v>
      </c>
      <c r="D2964">
        <f>YEAR(C2964)</f>
        <v>2016</v>
      </c>
      <c r="E2964">
        <f>MONTH(C2964)</f>
        <v>11</v>
      </c>
      <c r="F2964" t="str">
        <f>TEXT(Table1[[#This Row],[Order Date]],"mmm")</f>
        <v>Nov</v>
      </c>
      <c r="G2964" t="str">
        <f>TEXT(Table1[[#This Row],[Order Date]],"ddd")</f>
        <v>Tue</v>
      </c>
      <c r="H2964" s="1">
        <v>42701</v>
      </c>
      <c r="I2964" t="s">
        <v>49</v>
      </c>
      <c r="J2964" t="s">
        <v>1618</v>
      </c>
      <c r="K2964" t="s">
        <v>1619</v>
      </c>
      <c r="L2964" t="s">
        <v>25</v>
      </c>
      <c r="M2964" t="s">
        <v>26</v>
      </c>
      <c r="N2964" t="s">
        <v>181</v>
      </c>
      <c r="O2964" t="s">
        <v>103</v>
      </c>
      <c r="P2964">
        <v>77095</v>
      </c>
      <c r="Q2964" t="s">
        <v>104</v>
      </c>
      <c r="R2964" t="s">
        <v>6189</v>
      </c>
      <c r="S2964" t="s">
        <v>45</v>
      </c>
      <c r="T2964" t="s">
        <v>74</v>
      </c>
      <c r="U2964" t="s">
        <v>6190</v>
      </c>
      <c r="V2964" s="3">
        <v>6.2160000000000002</v>
      </c>
      <c r="W2964">
        <v>6</v>
      </c>
      <c r="X2964" s="2">
        <v>0.8</v>
      </c>
      <c r="Y2964" s="13">
        <v>-9.6348000000000003</v>
      </c>
      <c r="Z2964" s="2">
        <f>Y2964/V2964</f>
        <v>-1.55</v>
      </c>
    </row>
    <row r="2965" spans="1:26" x14ac:dyDescent="0.25">
      <c r="A2965">
        <v>6088</v>
      </c>
      <c r="B2965" t="s">
        <v>8361</v>
      </c>
      <c r="C2965" s="1">
        <v>42352</v>
      </c>
      <c r="D2965">
        <f>YEAR(C2965)</f>
        <v>2015</v>
      </c>
      <c r="E2965">
        <f>MONTH(C2965)</f>
        <v>12</v>
      </c>
      <c r="F2965" t="str">
        <f>TEXT(Table1[[#This Row],[Order Date]],"mmm")</f>
        <v>Dec</v>
      </c>
      <c r="G2965" t="str">
        <f>TEXT(Table1[[#This Row],[Order Date]],"ddd")</f>
        <v>Mon</v>
      </c>
      <c r="H2965" s="1">
        <v>42356</v>
      </c>
      <c r="I2965" t="s">
        <v>49</v>
      </c>
      <c r="J2965" t="s">
        <v>153</v>
      </c>
      <c r="K2965" t="s">
        <v>154</v>
      </c>
      <c r="L2965" t="s">
        <v>25</v>
      </c>
      <c r="M2965" t="s">
        <v>26</v>
      </c>
      <c r="N2965" t="s">
        <v>1684</v>
      </c>
      <c r="O2965" t="s">
        <v>42</v>
      </c>
      <c r="P2965">
        <v>92627</v>
      </c>
      <c r="Q2965" t="s">
        <v>43</v>
      </c>
      <c r="R2965" t="s">
        <v>915</v>
      </c>
      <c r="S2965" t="s">
        <v>31</v>
      </c>
      <c r="T2965" t="s">
        <v>64</v>
      </c>
      <c r="U2965" t="s">
        <v>916</v>
      </c>
      <c r="V2965" s="3">
        <v>29.22</v>
      </c>
      <c r="W2965">
        <v>3</v>
      </c>
      <c r="X2965" s="2">
        <v>0</v>
      </c>
      <c r="Y2965" s="13">
        <v>12.8568</v>
      </c>
      <c r="Z2965" s="2">
        <f>Y2965/V2965</f>
        <v>0.44</v>
      </c>
    </row>
    <row r="2966" spans="1:26" x14ac:dyDescent="0.25">
      <c r="A2966">
        <v>6089</v>
      </c>
      <c r="B2966" t="s">
        <v>8362</v>
      </c>
      <c r="C2966" s="1">
        <v>42168</v>
      </c>
      <c r="D2966">
        <f>YEAR(C2966)</f>
        <v>2015</v>
      </c>
      <c r="E2966">
        <f>MONTH(C2966)</f>
        <v>6</v>
      </c>
      <c r="F2966" t="str">
        <f>TEXT(Table1[[#This Row],[Order Date]],"mmm")</f>
        <v>Jun</v>
      </c>
      <c r="G2966" t="str">
        <f>TEXT(Table1[[#This Row],[Order Date]],"ddd")</f>
        <v>Sat</v>
      </c>
      <c r="H2966" s="1">
        <v>42172</v>
      </c>
      <c r="I2966" t="s">
        <v>49</v>
      </c>
      <c r="J2966" t="s">
        <v>4497</v>
      </c>
      <c r="K2966" t="s">
        <v>4498</v>
      </c>
      <c r="L2966" t="s">
        <v>40</v>
      </c>
      <c r="M2966" t="s">
        <v>26</v>
      </c>
      <c r="N2966" t="s">
        <v>3188</v>
      </c>
      <c r="O2966" t="s">
        <v>1258</v>
      </c>
      <c r="P2966">
        <v>30076</v>
      </c>
      <c r="Q2966" t="s">
        <v>29</v>
      </c>
      <c r="R2966" t="s">
        <v>2597</v>
      </c>
      <c r="S2966" t="s">
        <v>45</v>
      </c>
      <c r="T2966" t="s">
        <v>89</v>
      </c>
      <c r="U2966" t="s">
        <v>2598</v>
      </c>
      <c r="V2966" s="3">
        <v>6.48</v>
      </c>
      <c r="W2966">
        <v>1</v>
      </c>
      <c r="X2966" s="2">
        <v>0</v>
      </c>
      <c r="Y2966" s="13">
        <v>3.1103999999999998</v>
      </c>
      <c r="Z2966" s="2">
        <f>Y2966/V2966</f>
        <v>0.47999999999999993</v>
      </c>
    </row>
    <row r="2967" spans="1:26" x14ac:dyDescent="0.25">
      <c r="A2967">
        <v>6090</v>
      </c>
      <c r="B2967" t="s">
        <v>8363</v>
      </c>
      <c r="C2967" s="1">
        <v>43097</v>
      </c>
      <c r="D2967">
        <f>YEAR(C2967)</f>
        <v>2017</v>
      </c>
      <c r="E2967">
        <f>MONTH(C2967)</f>
        <v>12</v>
      </c>
      <c r="F2967" t="str">
        <f>TEXT(Table1[[#This Row],[Order Date]],"mmm")</f>
        <v>Dec</v>
      </c>
      <c r="G2967" t="str">
        <f>TEXT(Table1[[#This Row],[Order Date]],"ddd")</f>
        <v>Thu</v>
      </c>
      <c r="H2967" s="1">
        <v>43100</v>
      </c>
      <c r="I2967" t="s">
        <v>22</v>
      </c>
      <c r="J2967" t="s">
        <v>2701</v>
      </c>
      <c r="K2967" t="s">
        <v>2702</v>
      </c>
      <c r="L2967" t="s">
        <v>40</v>
      </c>
      <c r="M2967" t="s">
        <v>26</v>
      </c>
      <c r="N2967" t="s">
        <v>7715</v>
      </c>
      <c r="O2967" t="s">
        <v>450</v>
      </c>
      <c r="P2967">
        <v>80538</v>
      </c>
      <c r="Q2967" t="s">
        <v>43</v>
      </c>
      <c r="R2967" t="s">
        <v>3487</v>
      </c>
      <c r="S2967" t="s">
        <v>45</v>
      </c>
      <c r="T2967" t="s">
        <v>74</v>
      </c>
      <c r="U2967" t="s">
        <v>3488</v>
      </c>
      <c r="V2967" s="3">
        <v>1.1879999999999999</v>
      </c>
      <c r="W2967">
        <v>2</v>
      </c>
      <c r="X2967" s="2">
        <v>0.7</v>
      </c>
      <c r="Y2967" s="13">
        <v>-0.99</v>
      </c>
      <c r="Z2967" s="2">
        <f>Y2967/V2967</f>
        <v>-0.83333333333333337</v>
      </c>
    </row>
    <row r="2968" spans="1:26" x14ac:dyDescent="0.25">
      <c r="A2968">
        <v>6091</v>
      </c>
      <c r="B2968" t="s">
        <v>8364</v>
      </c>
      <c r="C2968" s="1">
        <v>42998</v>
      </c>
      <c r="D2968">
        <f>YEAR(C2968)</f>
        <v>2017</v>
      </c>
      <c r="E2968">
        <f>MONTH(C2968)</f>
        <v>9</v>
      </c>
      <c r="F2968" t="str">
        <f>TEXT(Table1[[#This Row],[Order Date]],"mmm")</f>
        <v>Sep</v>
      </c>
      <c r="G2968" t="str">
        <f>TEXT(Table1[[#This Row],[Order Date]],"ddd")</f>
        <v>Wed</v>
      </c>
      <c r="H2968" s="1">
        <v>43004</v>
      </c>
      <c r="I2968" t="s">
        <v>49</v>
      </c>
      <c r="J2968" t="s">
        <v>2267</v>
      </c>
      <c r="K2968" t="s">
        <v>2268</v>
      </c>
      <c r="L2968" t="s">
        <v>25</v>
      </c>
      <c r="M2968" t="s">
        <v>26</v>
      </c>
      <c r="N2968" t="s">
        <v>263</v>
      </c>
      <c r="O2968" t="s">
        <v>264</v>
      </c>
      <c r="P2968">
        <v>10035</v>
      </c>
      <c r="Q2968" t="s">
        <v>145</v>
      </c>
      <c r="R2968" t="s">
        <v>3533</v>
      </c>
      <c r="S2968" t="s">
        <v>31</v>
      </c>
      <c r="T2968" t="s">
        <v>35</v>
      </c>
      <c r="U2968" t="s">
        <v>3534</v>
      </c>
      <c r="V2968" s="3">
        <v>272.64600000000002</v>
      </c>
      <c r="W2968">
        <v>3</v>
      </c>
      <c r="X2968" s="2">
        <v>0.1</v>
      </c>
      <c r="Y2968" s="13">
        <v>18.176400000000001</v>
      </c>
      <c r="Z2968" s="2">
        <f>Y2968/V2968</f>
        <v>6.6666666666666666E-2</v>
      </c>
    </row>
    <row r="2969" spans="1:26" x14ac:dyDescent="0.25">
      <c r="A2969">
        <v>6105</v>
      </c>
      <c r="B2969" t="s">
        <v>8365</v>
      </c>
      <c r="C2969" s="1">
        <v>42969</v>
      </c>
      <c r="D2969">
        <f>YEAR(C2969)</f>
        <v>2017</v>
      </c>
      <c r="E2969">
        <f>MONTH(C2969)</f>
        <v>8</v>
      </c>
      <c r="F2969" t="str">
        <f>TEXT(Table1[[#This Row],[Order Date]],"mmm")</f>
        <v>Aug</v>
      </c>
      <c r="G2969" t="str">
        <f>TEXT(Table1[[#This Row],[Order Date]],"ddd")</f>
        <v>Tue</v>
      </c>
      <c r="H2969" s="1">
        <v>42971</v>
      </c>
      <c r="I2969" t="s">
        <v>185</v>
      </c>
      <c r="J2969" t="s">
        <v>5770</v>
      </c>
      <c r="K2969" t="s">
        <v>5771</v>
      </c>
      <c r="L2969" t="s">
        <v>101</v>
      </c>
      <c r="M2969" t="s">
        <v>26</v>
      </c>
      <c r="N2969" t="s">
        <v>143</v>
      </c>
      <c r="O2969" t="s">
        <v>144</v>
      </c>
      <c r="P2969">
        <v>19143</v>
      </c>
      <c r="Q2969" t="s">
        <v>145</v>
      </c>
      <c r="R2969" t="s">
        <v>2823</v>
      </c>
      <c r="S2969" t="s">
        <v>31</v>
      </c>
      <c r="T2969" t="s">
        <v>55</v>
      </c>
      <c r="U2969" t="s">
        <v>2824</v>
      </c>
      <c r="V2969" s="3">
        <v>314.53199999999998</v>
      </c>
      <c r="W2969">
        <v>2</v>
      </c>
      <c r="X2969" s="2">
        <v>0.4</v>
      </c>
      <c r="Y2969" s="13">
        <v>-83.875200000000007</v>
      </c>
      <c r="Z2969" s="2">
        <f>Y2969/V2969</f>
        <v>-0.26666666666666672</v>
      </c>
    </row>
    <row r="2970" spans="1:26" x14ac:dyDescent="0.25">
      <c r="A2970">
        <v>6106</v>
      </c>
      <c r="B2970" t="s">
        <v>8366</v>
      </c>
      <c r="C2970" s="1">
        <v>42173</v>
      </c>
      <c r="D2970">
        <f>YEAR(C2970)</f>
        <v>2015</v>
      </c>
      <c r="E2970">
        <f>MONTH(C2970)</f>
        <v>6</v>
      </c>
      <c r="F2970" t="str">
        <f>TEXT(Table1[[#This Row],[Order Date]],"mmm")</f>
        <v>Jun</v>
      </c>
      <c r="G2970" t="str">
        <f>TEXT(Table1[[#This Row],[Order Date]],"ddd")</f>
        <v>Thu</v>
      </c>
      <c r="H2970" s="1">
        <v>42177</v>
      </c>
      <c r="I2970" t="s">
        <v>49</v>
      </c>
      <c r="J2970" t="s">
        <v>3310</v>
      </c>
      <c r="K2970" t="s">
        <v>3311</v>
      </c>
      <c r="L2970" t="s">
        <v>40</v>
      </c>
      <c r="M2970" t="s">
        <v>26</v>
      </c>
      <c r="N2970" t="s">
        <v>1404</v>
      </c>
      <c r="O2970" t="s">
        <v>53</v>
      </c>
      <c r="P2970">
        <v>33178</v>
      </c>
      <c r="Q2970" t="s">
        <v>29</v>
      </c>
      <c r="R2970" t="s">
        <v>1250</v>
      </c>
      <c r="S2970" t="s">
        <v>45</v>
      </c>
      <c r="T2970" t="s">
        <v>67</v>
      </c>
      <c r="U2970" t="s">
        <v>1251</v>
      </c>
      <c r="V2970" s="3">
        <v>13.632</v>
      </c>
      <c r="W2970">
        <v>4</v>
      </c>
      <c r="X2970" s="2">
        <v>0.2</v>
      </c>
      <c r="Y2970" s="13">
        <v>3.5783999999999998</v>
      </c>
      <c r="Z2970" s="2">
        <f>Y2970/V2970</f>
        <v>0.26250000000000001</v>
      </c>
    </row>
    <row r="2971" spans="1:26" x14ac:dyDescent="0.25">
      <c r="A2971">
        <v>6107</v>
      </c>
      <c r="B2971" t="s">
        <v>8367</v>
      </c>
      <c r="C2971" s="1">
        <v>41993</v>
      </c>
      <c r="D2971">
        <f>YEAR(C2971)</f>
        <v>2014</v>
      </c>
      <c r="E2971">
        <f>MONTH(C2971)</f>
        <v>12</v>
      </c>
      <c r="F2971" t="str">
        <f>TEXT(Table1[[#This Row],[Order Date]],"mmm")</f>
        <v>Dec</v>
      </c>
      <c r="G2971" t="str">
        <f>TEXT(Table1[[#This Row],[Order Date]],"ddd")</f>
        <v>Sat</v>
      </c>
      <c r="H2971" s="1">
        <v>41998</v>
      </c>
      <c r="I2971" t="s">
        <v>49</v>
      </c>
      <c r="J2971" t="s">
        <v>4926</v>
      </c>
      <c r="K2971" t="s">
        <v>4927</v>
      </c>
      <c r="L2971" t="s">
        <v>25</v>
      </c>
      <c r="M2971" t="s">
        <v>26</v>
      </c>
      <c r="N2971" t="s">
        <v>751</v>
      </c>
      <c r="O2971" t="s">
        <v>103</v>
      </c>
      <c r="P2971">
        <v>75051</v>
      </c>
      <c r="Q2971" t="s">
        <v>104</v>
      </c>
      <c r="R2971" t="s">
        <v>2039</v>
      </c>
      <c r="S2971" t="s">
        <v>45</v>
      </c>
      <c r="T2971" t="s">
        <v>77</v>
      </c>
      <c r="U2971" t="s">
        <v>2040</v>
      </c>
      <c r="V2971" s="3">
        <v>19.431999999999999</v>
      </c>
      <c r="W2971">
        <v>2</v>
      </c>
      <c r="X2971" s="2">
        <v>0.8</v>
      </c>
      <c r="Y2971" s="13">
        <v>-49.551600000000001</v>
      </c>
      <c r="Z2971" s="2">
        <f>Y2971/V2971</f>
        <v>-2.5500000000000003</v>
      </c>
    </row>
    <row r="2972" spans="1:26" x14ac:dyDescent="0.25">
      <c r="A2972">
        <v>6109</v>
      </c>
      <c r="B2972" t="s">
        <v>8368</v>
      </c>
      <c r="C2972" s="1">
        <v>42624</v>
      </c>
      <c r="D2972">
        <f>YEAR(C2972)</f>
        <v>2016</v>
      </c>
      <c r="E2972">
        <f>MONTH(C2972)</f>
        <v>9</v>
      </c>
      <c r="F2972" t="str">
        <f>TEXT(Table1[[#This Row],[Order Date]],"mmm")</f>
        <v>Sep</v>
      </c>
      <c r="G2972" t="str">
        <f>TEXT(Table1[[#This Row],[Order Date]],"ddd")</f>
        <v>Sun</v>
      </c>
      <c r="H2972" s="1">
        <v>42629</v>
      </c>
      <c r="I2972" t="s">
        <v>49</v>
      </c>
      <c r="J2972" t="s">
        <v>4589</v>
      </c>
      <c r="K2972" t="s">
        <v>4590</v>
      </c>
      <c r="L2972" t="s">
        <v>25</v>
      </c>
      <c r="M2972" t="s">
        <v>26</v>
      </c>
      <c r="N2972" t="s">
        <v>296</v>
      </c>
      <c r="O2972" t="s">
        <v>208</v>
      </c>
      <c r="P2972">
        <v>60653</v>
      </c>
      <c r="Q2972" t="s">
        <v>104</v>
      </c>
      <c r="R2972" t="s">
        <v>6537</v>
      </c>
      <c r="S2972" t="s">
        <v>45</v>
      </c>
      <c r="T2972" t="s">
        <v>46</v>
      </c>
      <c r="U2972" t="s">
        <v>6538</v>
      </c>
      <c r="V2972" s="3">
        <v>6</v>
      </c>
      <c r="W2972">
        <v>2</v>
      </c>
      <c r="X2972" s="2">
        <v>0.2</v>
      </c>
      <c r="Y2972" s="13">
        <v>2.1</v>
      </c>
      <c r="Z2972" s="2">
        <f>Y2972/V2972</f>
        <v>0.35000000000000003</v>
      </c>
    </row>
    <row r="2973" spans="1:26" x14ac:dyDescent="0.25">
      <c r="A2973">
        <v>6111</v>
      </c>
      <c r="B2973" t="s">
        <v>8369</v>
      </c>
      <c r="C2973" s="1">
        <v>42686</v>
      </c>
      <c r="D2973">
        <f>YEAR(C2973)</f>
        <v>2016</v>
      </c>
      <c r="E2973">
        <f>MONTH(C2973)</f>
        <v>11</v>
      </c>
      <c r="F2973" t="str">
        <f>TEXT(Table1[[#This Row],[Order Date]],"mmm")</f>
        <v>Nov</v>
      </c>
      <c r="G2973" t="str">
        <f>TEXT(Table1[[#This Row],[Order Date]],"ddd")</f>
        <v>Sat</v>
      </c>
      <c r="H2973" s="1">
        <v>42690</v>
      </c>
      <c r="I2973" t="s">
        <v>49</v>
      </c>
      <c r="J2973" t="s">
        <v>6894</v>
      </c>
      <c r="K2973" t="s">
        <v>6895</v>
      </c>
      <c r="L2973" t="s">
        <v>25</v>
      </c>
      <c r="M2973" t="s">
        <v>26</v>
      </c>
      <c r="N2973" t="s">
        <v>3775</v>
      </c>
      <c r="O2973" t="s">
        <v>491</v>
      </c>
      <c r="P2973">
        <v>44134</v>
      </c>
      <c r="Q2973" t="s">
        <v>145</v>
      </c>
      <c r="R2973" t="s">
        <v>6171</v>
      </c>
      <c r="S2973" t="s">
        <v>31</v>
      </c>
      <c r="T2973" t="s">
        <v>35</v>
      </c>
      <c r="U2973" t="s">
        <v>6172</v>
      </c>
      <c r="V2973" s="3">
        <v>1474.8019999999999</v>
      </c>
      <c r="W2973">
        <v>7</v>
      </c>
      <c r="X2973" s="2">
        <v>0.3</v>
      </c>
      <c r="Y2973" s="13">
        <v>-21.0686</v>
      </c>
      <c r="Z2973" s="2">
        <f>Y2973/V2973</f>
        <v>-1.4285714285714287E-2</v>
      </c>
    </row>
    <row r="2974" spans="1:26" x14ac:dyDescent="0.25">
      <c r="A2974">
        <v>6116</v>
      </c>
      <c r="B2974" t="s">
        <v>8370</v>
      </c>
      <c r="C2974" s="1">
        <v>42443</v>
      </c>
      <c r="D2974">
        <f>YEAR(C2974)</f>
        <v>2016</v>
      </c>
      <c r="E2974">
        <f>MONTH(C2974)</f>
        <v>3</v>
      </c>
      <c r="F2974" t="str">
        <f>TEXT(Table1[[#This Row],[Order Date]],"mmm")</f>
        <v>Mar</v>
      </c>
      <c r="G2974" t="str">
        <f>TEXT(Table1[[#This Row],[Order Date]],"ddd")</f>
        <v>Mon</v>
      </c>
      <c r="H2974" s="1">
        <v>42449</v>
      </c>
      <c r="I2974" t="s">
        <v>49</v>
      </c>
      <c r="J2974" t="s">
        <v>620</v>
      </c>
      <c r="K2974" t="s">
        <v>621</v>
      </c>
      <c r="L2974" t="s">
        <v>40</v>
      </c>
      <c r="M2974" t="s">
        <v>26</v>
      </c>
      <c r="N2974" t="s">
        <v>8371</v>
      </c>
      <c r="O2974" t="s">
        <v>42</v>
      </c>
      <c r="P2974">
        <v>94061</v>
      </c>
      <c r="Q2974" t="s">
        <v>43</v>
      </c>
      <c r="R2974" t="s">
        <v>229</v>
      </c>
      <c r="S2974" t="s">
        <v>45</v>
      </c>
      <c r="T2974" t="s">
        <v>74</v>
      </c>
      <c r="U2974" t="s">
        <v>230</v>
      </c>
      <c r="V2974" s="3">
        <v>41.904000000000003</v>
      </c>
      <c r="W2974">
        <v>6</v>
      </c>
      <c r="X2974" s="2">
        <v>0.2</v>
      </c>
      <c r="Y2974" s="13">
        <v>14.1426</v>
      </c>
      <c r="Z2974" s="2">
        <f>Y2974/V2974</f>
        <v>0.33749999999999997</v>
      </c>
    </row>
    <row r="2975" spans="1:26" x14ac:dyDescent="0.25">
      <c r="A2975">
        <v>6117</v>
      </c>
      <c r="B2975" t="s">
        <v>8372</v>
      </c>
      <c r="C2975" s="1">
        <v>42687</v>
      </c>
      <c r="D2975">
        <f>YEAR(C2975)</f>
        <v>2016</v>
      </c>
      <c r="E2975">
        <f>MONTH(C2975)</f>
        <v>11</v>
      </c>
      <c r="F2975" t="str">
        <f>TEXT(Table1[[#This Row],[Order Date]],"mmm")</f>
        <v>Nov</v>
      </c>
      <c r="G2975" t="str">
        <f>TEXT(Table1[[#This Row],[Order Date]],"ddd")</f>
        <v>Sun</v>
      </c>
      <c r="H2975" s="1">
        <v>42693</v>
      </c>
      <c r="I2975" t="s">
        <v>49</v>
      </c>
      <c r="J2975" t="s">
        <v>3890</v>
      </c>
      <c r="K2975" t="s">
        <v>3891</v>
      </c>
      <c r="L2975" t="s">
        <v>101</v>
      </c>
      <c r="M2975" t="s">
        <v>26</v>
      </c>
      <c r="N2975" t="s">
        <v>263</v>
      </c>
      <c r="O2975" t="s">
        <v>264</v>
      </c>
      <c r="P2975">
        <v>10011</v>
      </c>
      <c r="Q2975" t="s">
        <v>145</v>
      </c>
      <c r="R2975" t="s">
        <v>8373</v>
      </c>
      <c r="S2975" t="s">
        <v>70</v>
      </c>
      <c r="T2975" t="s">
        <v>71</v>
      </c>
      <c r="U2975" t="s">
        <v>8374</v>
      </c>
      <c r="V2975" s="3">
        <v>2279.96</v>
      </c>
      <c r="W2975">
        <v>4</v>
      </c>
      <c r="X2975" s="2">
        <v>0</v>
      </c>
      <c r="Y2975" s="13">
        <v>592.78959999999995</v>
      </c>
      <c r="Z2975" s="2">
        <f>Y2975/V2975</f>
        <v>0.25999999999999995</v>
      </c>
    </row>
    <row r="2976" spans="1:26" x14ac:dyDescent="0.25">
      <c r="A2976">
        <v>6119</v>
      </c>
      <c r="B2976" t="s">
        <v>8375</v>
      </c>
      <c r="C2976" s="1">
        <v>42997</v>
      </c>
      <c r="D2976">
        <f>YEAR(C2976)</f>
        <v>2017</v>
      </c>
      <c r="E2976">
        <f>MONTH(C2976)</f>
        <v>9</v>
      </c>
      <c r="F2976" t="str">
        <f>TEXT(Table1[[#This Row],[Order Date]],"mmm")</f>
        <v>Sep</v>
      </c>
      <c r="G2976" t="str">
        <f>TEXT(Table1[[#This Row],[Order Date]],"ddd")</f>
        <v>Tue</v>
      </c>
      <c r="H2976" s="1">
        <v>43003</v>
      </c>
      <c r="I2976" t="s">
        <v>49</v>
      </c>
      <c r="J2976" t="s">
        <v>2718</v>
      </c>
      <c r="K2976" t="s">
        <v>2719</v>
      </c>
      <c r="L2976" t="s">
        <v>40</v>
      </c>
      <c r="M2976" t="s">
        <v>26</v>
      </c>
      <c r="N2976" t="s">
        <v>311</v>
      </c>
      <c r="O2976" t="s">
        <v>413</v>
      </c>
      <c r="P2976">
        <v>97477</v>
      </c>
      <c r="Q2976" t="s">
        <v>43</v>
      </c>
      <c r="R2976" t="s">
        <v>1971</v>
      </c>
      <c r="S2976" t="s">
        <v>70</v>
      </c>
      <c r="T2976" t="s">
        <v>71</v>
      </c>
      <c r="U2976" t="s">
        <v>1972</v>
      </c>
      <c r="V2976" s="3">
        <v>191.976</v>
      </c>
      <c r="W2976">
        <v>3</v>
      </c>
      <c r="X2976" s="2">
        <v>0.2</v>
      </c>
      <c r="Y2976" s="13">
        <v>19.197600000000001</v>
      </c>
      <c r="Z2976" s="2">
        <f>Y2976/V2976</f>
        <v>0.1</v>
      </c>
    </row>
    <row r="2977" spans="1:26" x14ac:dyDescent="0.25">
      <c r="A2977">
        <v>6123</v>
      </c>
      <c r="B2977" t="s">
        <v>8376</v>
      </c>
      <c r="C2977" s="1">
        <v>43073</v>
      </c>
      <c r="D2977">
        <f>YEAR(C2977)</f>
        <v>2017</v>
      </c>
      <c r="E2977">
        <f>MONTH(C2977)</f>
        <v>12</v>
      </c>
      <c r="F2977" t="str">
        <f>TEXT(Table1[[#This Row],[Order Date]],"mmm")</f>
        <v>Dec</v>
      </c>
      <c r="G2977" t="str">
        <f>TEXT(Table1[[#This Row],[Order Date]],"ddd")</f>
        <v>Mon</v>
      </c>
      <c r="H2977" s="1">
        <v>43078</v>
      </c>
      <c r="I2977" t="s">
        <v>49</v>
      </c>
      <c r="J2977" t="s">
        <v>4728</v>
      </c>
      <c r="K2977" t="s">
        <v>4729</v>
      </c>
      <c r="L2977" t="s">
        <v>25</v>
      </c>
      <c r="M2977" t="s">
        <v>26</v>
      </c>
      <c r="N2977" t="s">
        <v>296</v>
      </c>
      <c r="O2977" t="s">
        <v>208</v>
      </c>
      <c r="P2977">
        <v>60610</v>
      </c>
      <c r="Q2977" t="s">
        <v>104</v>
      </c>
      <c r="R2977" t="s">
        <v>5759</v>
      </c>
      <c r="S2977" t="s">
        <v>45</v>
      </c>
      <c r="T2977" t="s">
        <v>58</v>
      </c>
      <c r="U2977" t="s">
        <v>5760</v>
      </c>
      <c r="V2977" s="3">
        <v>61.567999999999998</v>
      </c>
      <c r="W2977">
        <v>2</v>
      </c>
      <c r="X2977" s="2">
        <v>0.2</v>
      </c>
      <c r="Y2977" s="13">
        <v>4.6176000000000004</v>
      </c>
      <c r="Z2977" s="2">
        <f>Y2977/V2977</f>
        <v>7.5000000000000011E-2</v>
      </c>
    </row>
    <row r="2978" spans="1:26" x14ac:dyDescent="0.25">
      <c r="A2978">
        <v>6125</v>
      </c>
      <c r="B2978" t="s">
        <v>8377</v>
      </c>
      <c r="C2978" s="1">
        <v>42889</v>
      </c>
      <c r="D2978">
        <f>YEAR(C2978)</f>
        <v>2017</v>
      </c>
      <c r="E2978">
        <f>MONTH(C2978)</f>
        <v>6</v>
      </c>
      <c r="F2978" t="str">
        <f>TEXT(Table1[[#This Row],[Order Date]],"mmm")</f>
        <v>Jun</v>
      </c>
      <c r="G2978" t="str">
        <f>TEXT(Table1[[#This Row],[Order Date]],"ddd")</f>
        <v>Sat</v>
      </c>
      <c r="H2978" s="1">
        <v>42893</v>
      </c>
      <c r="I2978" t="s">
        <v>49</v>
      </c>
      <c r="J2978" t="s">
        <v>1383</v>
      </c>
      <c r="K2978" t="s">
        <v>1384</v>
      </c>
      <c r="L2978" t="s">
        <v>40</v>
      </c>
      <c r="M2978" t="s">
        <v>26</v>
      </c>
      <c r="N2978" t="s">
        <v>41</v>
      </c>
      <c r="O2978" t="s">
        <v>42</v>
      </c>
      <c r="P2978">
        <v>90036</v>
      </c>
      <c r="Q2978" t="s">
        <v>43</v>
      </c>
      <c r="R2978" t="s">
        <v>4053</v>
      </c>
      <c r="S2978" t="s">
        <v>70</v>
      </c>
      <c r="T2978" t="s">
        <v>158</v>
      </c>
      <c r="U2978" t="s">
        <v>4054</v>
      </c>
      <c r="V2978" s="3">
        <v>44.75</v>
      </c>
      <c r="W2978">
        <v>5</v>
      </c>
      <c r="X2978" s="2">
        <v>0</v>
      </c>
      <c r="Y2978" s="13">
        <v>8.5024999999999995</v>
      </c>
      <c r="Z2978" s="2">
        <f>Y2978/V2978</f>
        <v>0.19</v>
      </c>
    </row>
    <row r="2979" spans="1:26" x14ac:dyDescent="0.25">
      <c r="A2979">
        <v>6128</v>
      </c>
      <c r="B2979" t="s">
        <v>8380</v>
      </c>
      <c r="C2979" s="1">
        <v>42460</v>
      </c>
      <c r="D2979">
        <f>YEAR(C2979)</f>
        <v>2016</v>
      </c>
      <c r="E2979">
        <f>MONTH(C2979)</f>
        <v>3</v>
      </c>
      <c r="F2979" t="str">
        <f>TEXT(Table1[[#This Row],[Order Date]],"mmm")</f>
        <v>Mar</v>
      </c>
      <c r="G2979" t="str">
        <f>TEXT(Table1[[#This Row],[Order Date]],"ddd")</f>
        <v>Thu</v>
      </c>
      <c r="H2979" s="1">
        <v>42466</v>
      </c>
      <c r="I2979" t="s">
        <v>49</v>
      </c>
      <c r="J2979" t="s">
        <v>4633</v>
      </c>
      <c r="K2979" t="s">
        <v>4634</v>
      </c>
      <c r="L2979" t="s">
        <v>25</v>
      </c>
      <c r="M2979" t="s">
        <v>26</v>
      </c>
      <c r="N2979" t="s">
        <v>263</v>
      </c>
      <c r="O2979" t="s">
        <v>264</v>
      </c>
      <c r="P2979">
        <v>10009</v>
      </c>
      <c r="Q2979" t="s">
        <v>145</v>
      </c>
      <c r="R2979" t="s">
        <v>694</v>
      </c>
      <c r="S2979" t="s">
        <v>31</v>
      </c>
      <c r="T2979" t="s">
        <v>35</v>
      </c>
      <c r="U2979" t="s">
        <v>695</v>
      </c>
      <c r="V2979" s="3">
        <v>327.99599999999998</v>
      </c>
      <c r="W2979">
        <v>6</v>
      </c>
      <c r="X2979" s="2">
        <v>0.1</v>
      </c>
      <c r="Y2979" s="13">
        <v>54.665999999999997</v>
      </c>
      <c r="Z2979" s="2">
        <f>Y2979/V2979</f>
        <v>0.16666666666666666</v>
      </c>
    </row>
    <row r="2980" spans="1:26" x14ac:dyDescent="0.25">
      <c r="A2980">
        <v>6129</v>
      </c>
      <c r="B2980" t="s">
        <v>8381</v>
      </c>
      <c r="C2980" s="1">
        <v>41937</v>
      </c>
      <c r="D2980">
        <f>YEAR(C2980)</f>
        <v>2014</v>
      </c>
      <c r="E2980">
        <f>MONTH(C2980)</f>
        <v>10</v>
      </c>
      <c r="F2980" t="str">
        <f>TEXT(Table1[[#This Row],[Order Date]],"mmm")</f>
        <v>Oct</v>
      </c>
      <c r="G2980" t="str">
        <f>TEXT(Table1[[#This Row],[Order Date]],"ddd")</f>
        <v>Sat</v>
      </c>
      <c r="H2980" s="1">
        <v>41940</v>
      </c>
      <c r="I2980" t="s">
        <v>185</v>
      </c>
      <c r="J2980" t="s">
        <v>6232</v>
      </c>
      <c r="K2980" t="s">
        <v>6233</v>
      </c>
      <c r="L2980" t="s">
        <v>40</v>
      </c>
      <c r="M2980" t="s">
        <v>26</v>
      </c>
      <c r="N2980" t="s">
        <v>126</v>
      </c>
      <c r="O2980" t="s">
        <v>42</v>
      </c>
      <c r="P2980">
        <v>94109</v>
      </c>
      <c r="Q2980" t="s">
        <v>43</v>
      </c>
      <c r="R2980" t="s">
        <v>4223</v>
      </c>
      <c r="S2980" t="s">
        <v>45</v>
      </c>
      <c r="T2980" t="s">
        <v>74</v>
      </c>
      <c r="U2980" t="s">
        <v>4224</v>
      </c>
      <c r="V2980" s="3">
        <v>49.408000000000001</v>
      </c>
      <c r="W2980">
        <v>4</v>
      </c>
      <c r="X2980" s="2">
        <v>0.2</v>
      </c>
      <c r="Y2980" s="13">
        <v>18.527999999999999</v>
      </c>
      <c r="Z2980" s="2">
        <f>Y2980/V2980</f>
        <v>0.37499999999999994</v>
      </c>
    </row>
    <row r="2981" spans="1:26" x14ac:dyDescent="0.25">
      <c r="A2981">
        <v>6130</v>
      </c>
      <c r="B2981" t="s">
        <v>8382</v>
      </c>
      <c r="C2981" s="1">
        <v>42820</v>
      </c>
      <c r="D2981">
        <f>YEAR(C2981)</f>
        <v>2017</v>
      </c>
      <c r="E2981">
        <f>MONTH(C2981)</f>
        <v>3</v>
      </c>
      <c r="F2981" t="str">
        <f>TEXT(Table1[[#This Row],[Order Date]],"mmm")</f>
        <v>Mar</v>
      </c>
      <c r="G2981" t="str">
        <f>TEXT(Table1[[#This Row],[Order Date]],"ddd")</f>
        <v>Sun</v>
      </c>
      <c r="H2981" s="1">
        <v>42827</v>
      </c>
      <c r="I2981" t="s">
        <v>49</v>
      </c>
      <c r="J2981" t="s">
        <v>8383</v>
      </c>
      <c r="K2981" t="s">
        <v>8384</v>
      </c>
      <c r="L2981" t="s">
        <v>101</v>
      </c>
      <c r="M2981" t="s">
        <v>26</v>
      </c>
      <c r="N2981" t="s">
        <v>2915</v>
      </c>
      <c r="O2981" t="s">
        <v>312</v>
      </c>
      <c r="P2981">
        <v>23464</v>
      </c>
      <c r="Q2981" t="s">
        <v>29</v>
      </c>
      <c r="R2981" t="s">
        <v>3549</v>
      </c>
      <c r="S2981" t="s">
        <v>70</v>
      </c>
      <c r="T2981" t="s">
        <v>158</v>
      </c>
      <c r="U2981" t="s">
        <v>3550</v>
      </c>
      <c r="V2981" s="3">
        <v>53.25</v>
      </c>
      <c r="W2981">
        <v>3</v>
      </c>
      <c r="X2981" s="2">
        <v>0</v>
      </c>
      <c r="Y2981" s="13">
        <v>20.767499999999998</v>
      </c>
      <c r="Z2981" s="2">
        <f>Y2981/V2981</f>
        <v>0.38999999999999996</v>
      </c>
    </row>
    <row r="2982" spans="1:26" x14ac:dyDescent="0.25">
      <c r="A2982">
        <v>6132</v>
      </c>
      <c r="B2982" t="s">
        <v>8385</v>
      </c>
      <c r="C2982" s="1">
        <v>42000</v>
      </c>
      <c r="D2982">
        <f>YEAR(C2982)</f>
        <v>2014</v>
      </c>
      <c r="E2982">
        <f>MONTH(C2982)</f>
        <v>12</v>
      </c>
      <c r="F2982" t="str">
        <f>TEXT(Table1[[#This Row],[Order Date]],"mmm")</f>
        <v>Dec</v>
      </c>
      <c r="G2982" t="str">
        <f>TEXT(Table1[[#This Row],[Order Date]],"ddd")</f>
        <v>Sat</v>
      </c>
      <c r="H2982" s="1">
        <v>42004</v>
      </c>
      <c r="I2982" t="s">
        <v>49</v>
      </c>
      <c r="J2982" t="s">
        <v>2857</v>
      </c>
      <c r="K2982" t="s">
        <v>2858</v>
      </c>
      <c r="L2982" t="s">
        <v>101</v>
      </c>
      <c r="M2982" t="s">
        <v>26</v>
      </c>
      <c r="N2982" t="s">
        <v>263</v>
      </c>
      <c r="O2982" t="s">
        <v>264</v>
      </c>
      <c r="P2982">
        <v>10011</v>
      </c>
      <c r="Q2982" t="s">
        <v>145</v>
      </c>
      <c r="R2982" t="s">
        <v>885</v>
      </c>
      <c r="S2982" t="s">
        <v>31</v>
      </c>
      <c r="T2982" t="s">
        <v>35</v>
      </c>
      <c r="U2982" t="s">
        <v>886</v>
      </c>
      <c r="V2982" s="3">
        <v>767.21400000000006</v>
      </c>
      <c r="W2982">
        <v>14</v>
      </c>
      <c r="X2982" s="2">
        <v>0.1</v>
      </c>
      <c r="Y2982" s="13">
        <v>161.9674</v>
      </c>
      <c r="Z2982" s="2">
        <f>Y2982/V2982</f>
        <v>0.21111111111111108</v>
      </c>
    </row>
    <row r="2983" spans="1:26" x14ac:dyDescent="0.25">
      <c r="A2983">
        <v>6133</v>
      </c>
      <c r="B2983" t="s">
        <v>8386</v>
      </c>
      <c r="C2983" s="1">
        <v>42993</v>
      </c>
      <c r="D2983">
        <f>YEAR(C2983)</f>
        <v>2017</v>
      </c>
      <c r="E2983">
        <f>MONTH(C2983)</f>
        <v>9</v>
      </c>
      <c r="F2983" t="str">
        <f>TEXT(Table1[[#This Row],[Order Date]],"mmm")</f>
        <v>Sep</v>
      </c>
      <c r="G2983" t="str">
        <f>TEXT(Table1[[#This Row],[Order Date]],"ddd")</f>
        <v>Fri</v>
      </c>
      <c r="H2983" s="1">
        <v>42998</v>
      </c>
      <c r="I2983" t="s">
        <v>49</v>
      </c>
      <c r="J2983" t="s">
        <v>2206</v>
      </c>
      <c r="K2983" t="s">
        <v>2207</v>
      </c>
      <c r="L2983" t="s">
        <v>25</v>
      </c>
      <c r="M2983" t="s">
        <v>26</v>
      </c>
      <c r="N2983" t="s">
        <v>8387</v>
      </c>
      <c r="O2983" t="s">
        <v>328</v>
      </c>
      <c r="P2983">
        <v>37087</v>
      </c>
      <c r="Q2983" t="s">
        <v>29</v>
      </c>
      <c r="R2983" t="s">
        <v>6346</v>
      </c>
      <c r="S2983" t="s">
        <v>45</v>
      </c>
      <c r="T2983" t="s">
        <v>89</v>
      </c>
      <c r="U2983" t="s">
        <v>6347</v>
      </c>
      <c r="V2983" s="3">
        <v>163.96</v>
      </c>
      <c r="W2983">
        <v>5</v>
      </c>
      <c r="X2983" s="2">
        <v>0.2</v>
      </c>
      <c r="Y2983" s="13">
        <v>59.435499999999998</v>
      </c>
      <c r="Z2983" s="2">
        <f>Y2983/V2983</f>
        <v>0.36249999999999999</v>
      </c>
    </row>
    <row r="2984" spans="1:26" x14ac:dyDescent="0.25">
      <c r="A2984">
        <v>6134</v>
      </c>
      <c r="B2984" t="s">
        <v>8388</v>
      </c>
      <c r="C2984" s="1">
        <v>42598</v>
      </c>
      <c r="D2984">
        <f>YEAR(C2984)</f>
        <v>2016</v>
      </c>
      <c r="E2984">
        <f>MONTH(C2984)</f>
        <v>8</v>
      </c>
      <c r="F2984" t="str">
        <f>TEXT(Table1[[#This Row],[Order Date]],"mmm")</f>
        <v>Aug</v>
      </c>
      <c r="G2984" t="str">
        <f>TEXT(Table1[[#This Row],[Order Date]],"ddd")</f>
        <v>Tue</v>
      </c>
      <c r="H2984" s="1">
        <v>42601</v>
      </c>
      <c r="I2984" t="s">
        <v>185</v>
      </c>
      <c r="J2984" t="s">
        <v>8389</v>
      </c>
      <c r="K2984" t="s">
        <v>8390</v>
      </c>
      <c r="L2984" t="s">
        <v>40</v>
      </c>
      <c r="M2984" t="s">
        <v>26</v>
      </c>
      <c r="N2984" t="s">
        <v>41</v>
      </c>
      <c r="O2984" t="s">
        <v>42</v>
      </c>
      <c r="P2984">
        <v>90045</v>
      </c>
      <c r="Q2984" t="s">
        <v>43</v>
      </c>
      <c r="R2984" t="s">
        <v>6372</v>
      </c>
      <c r="S2984" t="s">
        <v>31</v>
      </c>
      <c r="T2984" t="s">
        <v>55</v>
      </c>
      <c r="U2984" t="s">
        <v>6373</v>
      </c>
      <c r="V2984" s="3">
        <v>161.28</v>
      </c>
      <c r="W2984">
        <v>2</v>
      </c>
      <c r="X2984" s="2">
        <v>0.2</v>
      </c>
      <c r="Y2984" s="13">
        <v>12.096</v>
      </c>
      <c r="Z2984" s="2">
        <f>Y2984/V2984</f>
        <v>7.4999999999999997E-2</v>
      </c>
    </row>
    <row r="2985" spans="1:26" x14ac:dyDescent="0.25">
      <c r="A2985">
        <v>6135</v>
      </c>
      <c r="B2985" t="s">
        <v>8391</v>
      </c>
      <c r="C2985" s="1">
        <v>42678</v>
      </c>
      <c r="D2985">
        <f>YEAR(C2985)</f>
        <v>2016</v>
      </c>
      <c r="E2985">
        <f>MONTH(C2985)</f>
        <v>11</v>
      </c>
      <c r="F2985" t="str">
        <f>TEXT(Table1[[#This Row],[Order Date]],"mmm")</f>
        <v>Nov</v>
      </c>
      <c r="G2985" t="str">
        <f>TEXT(Table1[[#This Row],[Order Date]],"ddd")</f>
        <v>Fri</v>
      </c>
      <c r="H2985" s="1">
        <v>42678</v>
      </c>
      <c r="I2985" t="s">
        <v>1276</v>
      </c>
      <c r="J2985" t="s">
        <v>5473</v>
      </c>
      <c r="K2985" t="s">
        <v>5474</v>
      </c>
      <c r="L2985" t="s">
        <v>25</v>
      </c>
      <c r="M2985" t="s">
        <v>26</v>
      </c>
      <c r="N2985" t="s">
        <v>6720</v>
      </c>
      <c r="O2985" t="s">
        <v>42</v>
      </c>
      <c r="P2985">
        <v>91911</v>
      </c>
      <c r="Q2985" t="s">
        <v>43</v>
      </c>
      <c r="R2985" t="s">
        <v>1112</v>
      </c>
      <c r="S2985" t="s">
        <v>45</v>
      </c>
      <c r="T2985" t="s">
        <v>67</v>
      </c>
      <c r="U2985" t="s">
        <v>1113</v>
      </c>
      <c r="V2985" s="3">
        <v>192.8</v>
      </c>
      <c r="W2985">
        <v>4</v>
      </c>
      <c r="X2985" s="2">
        <v>0</v>
      </c>
      <c r="Y2985" s="13">
        <v>55.911999999999999</v>
      </c>
      <c r="Z2985" s="2">
        <f>Y2985/V2985</f>
        <v>0.28999999999999998</v>
      </c>
    </row>
    <row r="2986" spans="1:26" x14ac:dyDescent="0.25">
      <c r="A2986">
        <v>6136</v>
      </c>
      <c r="B2986" t="s">
        <v>8392</v>
      </c>
      <c r="C2986" s="1">
        <v>42295</v>
      </c>
      <c r="D2986">
        <f>YEAR(C2986)</f>
        <v>2015</v>
      </c>
      <c r="E2986">
        <f>MONTH(C2986)</f>
        <v>10</v>
      </c>
      <c r="F2986" t="str">
        <f>TEXT(Table1[[#This Row],[Order Date]],"mmm")</f>
        <v>Oct</v>
      </c>
      <c r="G2986" t="str">
        <f>TEXT(Table1[[#This Row],[Order Date]],"ddd")</f>
        <v>Sun</v>
      </c>
      <c r="H2986" s="1">
        <v>42299</v>
      </c>
      <c r="I2986" t="s">
        <v>49</v>
      </c>
      <c r="J2986" t="s">
        <v>5202</v>
      </c>
      <c r="K2986" t="s">
        <v>5203</v>
      </c>
      <c r="L2986" t="s">
        <v>101</v>
      </c>
      <c r="M2986" t="s">
        <v>26</v>
      </c>
      <c r="N2986" t="s">
        <v>7059</v>
      </c>
      <c r="O2986" t="s">
        <v>103</v>
      </c>
      <c r="P2986">
        <v>78501</v>
      </c>
      <c r="Q2986" t="s">
        <v>104</v>
      </c>
      <c r="R2986" t="s">
        <v>6672</v>
      </c>
      <c r="S2986" t="s">
        <v>70</v>
      </c>
      <c r="T2986" t="s">
        <v>158</v>
      </c>
      <c r="U2986" t="s">
        <v>6673</v>
      </c>
      <c r="V2986" s="3">
        <v>27.696000000000002</v>
      </c>
      <c r="W2986">
        <v>3</v>
      </c>
      <c r="X2986" s="2">
        <v>0.2</v>
      </c>
      <c r="Y2986" s="13">
        <v>3.4620000000000002</v>
      </c>
      <c r="Z2986" s="2">
        <f>Y2986/V2986</f>
        <v>0.125</v>
      </c>
    </row>
    <row r="2987" spans="1:26" x14ac:dyDescent="0.25">
      <c r="A2987">
        <v>6138</v>
      </c>
      <c r="B2987" t="s">
        <v>8393</v>
      </c>
      <c r="C2987" s="1">
        <v>42674</v>
      </c>
      <c r="D2987">
        <f>YEAR(C2987)</f>
        <v>2016</v>
      </c>
      <c r="E2987">
        <f>MONTH(C2987)</f>
        <v>10</v>
      </c>
      <c r="F2987" t="str">
        <f>TEXT(Table1[[#This Row],[Order Date]],"mmm")</f>
        <v>Oct</v>
      </c>
      <c r="G2987" t="str">
        <f>TEXT(Table1[[#This Row],[Order Date]],"ddd")</f>
        <v>Mon</v>
      </c>
      <c r="H2987" s="1">
        <v>42678</v>
      </c>
      <c r="I2987" t="s">
        <v>22</v>
      </c>
      <c r="J2987" t="s">
        <v>3094</v>
      </c>
      <c r="K2987" t="s">
        <v>3095</v>
      </c>
      <c r="L2987" t="s">
        <v>25</v>
      </c>
      <c r="M2987" t="s">
        <v>26</v>
      </c>
      <c r="N2987" t="s">
        <v>7012</v>
      </c>
      <c r="O2987" t="s">
        <v>53</v>
      </c>
      <c r="P2987">
        <v>33021</v>
      </c>
      <c r="Q2987" t="s">
        <v>29</v>
      </c>
      <c r="R2987" t="s">
        <v>1836</v>
      </c>
      <c r="S2987" t="s">
        <v>45</v>
      </c>
      <c r="T2987" t="s">
        <v>89</v>
      </c>
      <c r="U2987" t="s">
        <v>1837</v>
      </c>
      <c r="V2987" s="3">
        <v>32.064</v>
      </c>
      <c r="W2987">
        <v>6</v>
      </c>
      <c r="X2987" s="2">
        <v>0.2</v>
      </c>
      <c r="Y2987" s="13">
        <v>11.2224</v>
      </c>
      <c r="Z2987" s="2">
        <f>Y2987/V2987</f>
        <v>0.35000000000000003</v>
      </c>
    </row>
    <row r="2988" spans="1:26" x14ac:dyDescent="0.25">
      <c r="A2988">
        <v>6139</v>
      </c>
      <c r="B2988" t="s">
        <v>8394</v>
      </c>
      <c r="C2988" s="1">
        <v>41728</v>
      </c>
      <c r="D2988">
        <f>YEAR(C2988)</f>
        <v>2014</v>
      </c>
      <c r="E2988">
        <f>MONTH(C2988)</f>
        <v>3</v>
      </c>
      <c r="F2988" t="str">
        <f>TEXT(Table1[[#This Row],[Order Date]],"mmm")</f>
        <v>Mar</v>
      </c>
      <c r="G2988" t="str">
        <f>TEXT(Table1[[#This Row],[Order Date]],"ddd")</f>
        <v>Sun</v>
      </c>
      <c r="H2988" s="1">
        <v>41733</v>
      </c>
      <c r="I2988" t="s">
        <v>49</v>
      </c>
      <c r="J2988" t="s">
        <v>2580</v>
      </c>
      <c r="K2988" t="s">
        <v>2581</v>
      </c>
      <c r="L2988" t="s">
        <v>25</v>
      </c>
      <c r="M2988" t="s">
        <v>26</v>
      </c>
      <c r="N2988" t="s">
        <v>126</v>
      </c>
      <c r="O2988" t="s">
        <v>42</v>
      </c>
      <c r="P2988">
        <v>94110</v>
      </c>
      <c r="Q2988" t="s">
        <v>43</v>
      </c>
      <c r="R2988" t="s">
        <v>1642</v>
      </c>
      <c r="S2988" t="s">
        <v>31</v>
      </c>
      <c r="T2988" t="s">
        <v>32</v>
      </c>
      <c r="U2988" t="s">
        <v>1643</v>
      </c>
      <c r="V2988" s="3">
        <v>205.666</v>
      </c>
      <c r="W2988">
        <v>2</v>
      </c>
      <c r="X2988" s="2">
        <v>0.15</v>
      </c>
      <c r="Y2988" s="13">
        <v>-12.098000000000001</v>
      </c>
      <c r="Z2988" s="2">
        <f>Y2988/V2988</f>
        <v>-5.8823529411764712E-2</v>
      </c>
    </row>
    <row r="2989" spans="1:26" x14ac:dyDescent="0.25">
      <c r="A2989">
        <v>6140</v>
      </c>
      <c r="B2989" t="s">
        <v>8395</v>
      </c>
      <c r="C2989" s="1">
        <v>42112</v>
      </c>
      <c r="D2989">
        <f>YEAR(C2989)</f>
        <v>2015</v>
      </c>
      <c r="E2989">
        <f>MONTH(C2989)</f>
        <v>4</v>
      </c>
      <c r="F2989" t="str">
        <f>TEXT(Table1[[#This Row],[Order Date]],"mmm")</f>
        <v>Apr</v>
      </c>
      <c r="G2989" t="str">
        <f>TEXT(Table1[[#This Row],[Order Date]],"ddd")</f>
        <v>Sat</v>
      </c>
      <c r="H2989" s="1">
        <v>42114</v>
      </c>
      <c r="I2989" t="s">
        <v>185</v>
      </c>
      <c r="J2989" t="s">
        <v>6747</v>
      </c>
      <c r="K2989" t="s">
        <v>6748</v>
      </c>
      <c r="L2989" t="s">
        <v>25</v>
      </c>
      <c r="M2989" t="s">
        <v>26</v>
      </c>
      <c r="N2989" t="s">
        <v>8396</v>
      </c>
      <c r="O2989" t="s">
        <v>42</v>
      </c>
      <c r="P2989">
        <v>93454</v>
      </c>
      <c r="Q2989" t="s">
        <v>43</v>
      </c>
      <c r="R2989" t="s">
        <v>5759</v>
      </c>
      <c r="S2989" t="s">
        <v>45</v>
      </c>
      <c r="T2989" t="s">
        <v>58</v>
      </c>
      <c r="U2989" t="s">
        <v>5760</v>
      </c>
      <c r="V2989" s="3">
        <v>115.44</v>
      </c>
      <c r="W2989">
        <v>3</v>
      </c>
      <c r="X2989" s="2">
        <v>0</v>
      </c>
      <c r="Y2989" s="13">
        <v>30.014399999999998</v>
      </c>
      <c r="Z2989" s="2">
        <f>Y2989/V2989</f>
        <v>0.26</v>
      </c>
    </row>
    <row r="2990" spans="1:26" x14ac:dyDescent="0.25">
      <c r="A2990">
        <v>6141</v>
      </c>
      <c r="B2990" t="s">
        <v>8397</v>
      </c>
      <c r="C2990" s="1">
        <v>42925</v>
      </c>
      <c r="D2990">
        <f>YEAR(C2990)</f>
        <v>2017</v>
      </c>
      <c r="E2990">
        <f>MONTH(C2990)</f>
        <v>7</v>
      </c>
      <c r="F2990" t="str">
        <f>TEXT(Table1[[#This Row],[Order Date]],"mmm")</f>
        <v>Jul</v>
      </c>
      <c r="G2990" t="str">
        <f>TEXT(Table1[[#This Row],[Order Date]],"ddd")</f>
        <v>Sun</v>
      </c>
      <c r="H2990" s="1">
        <v>42931</v>
      </c>
      <c r="I2990" t="s">
        <v>49</v>
      </c>
      <c r="J2990" t="s">
        <v>3603</v>
      </c>
      <c r="K2990" t="s">
        <v>3604</v>
      </c>
      <c r="L2990" t="s">
        <v>25</v>
      </c>
      <c r="M2990" t="s">
        <v>26</v>
      </c>
      <c r="N2990" t="s">
        <v>1279</v>
      </c>
      <c r="O2990" t="s">
        <v>740</v>
      </c>
      <c r="P2990">
        <v>6040</v>
      </c>
      <c r="Q2990" t="s">
        <v>145</v>
      </c>
      <c r="R2990" t="s">
        <v>8232</v>
      </c>
      <c r="S2990" t="s">
        <v>45</v>
      </c>
      <c r="T2990" t="s">
        <v>89</v>
      </c>
      <c r="U2990" t="s">
        <v>8233</v>
      </c>
      <c r="V2990" s="3">
        <v>274.8</v>
      </c>
      <c r="W2990">
        <v>5</v>
      </c>
      <c r="X2990" s="2">
        <v>0</v>
      </c>
      <c r="Y2990" s="13">
        <v>134.65199999999999</v>
      </c>
      <c r="Z2990" s="2">
        <f>Y2990/V2990</f>
        <v>0.48999999999999994</v>
      </c>
    </row>
    <row r="2991" spans="1:26" x14ac:dyDescent="0.25">
      <c r="A2991">
        <v>6145</v>
      </c>
      <c r="B2991" t="s">
        <v>8398</v>
      </c>
      <c r="C2991" s="1">
        <v>42913</v>
      </c>
      <c r="D2991">
        <f>YEAR(C2991)</f>
        <v>2017</v>
      </c>
      <c r="E2991">
        <f>MONTH(C2991)</f>
        <v>6</v>
      </c>
      <c r="F2991" t="str">
        <f>TEXT(Table1[[#This Row],[Order Date]],"mmm")</f>
        <v>Jun</v>
      </c>
      <c r="G2991" t="str">
        <f>TEXT(Table1[[#This Row],[Order Date]],"ddd")</f>
        <v>Tue</v>
      </c>
      <c r="H2991" s="1">
        <v>42917</v>
      </c>
      <c r="I2991" t="s">
        <v>49</v>
      </c>
      <c r="J2991" t="s">
        <v>1849</v>
      </c>
      <c r="K2991" t="s">
        <v>1850</v>
      </c>
      <c r="L2991" t="s">
        <v>25</v>
      </c>
      <c r="M2991" t="s">
        <v>26</v>
      </c>
      <c r="N2991" t="s">
        <v>2494</v>
      </c>
      <c r="O2991" t="s">
        <v>135</v>
      </c>
      <c r="P2991">
        <v>68104</v>
      </c>
      <c r="Q2991" t="s">
        <v>104</v>
      </c>
      <c r="R2991" t="s">
        <v>4147</v>
      </c>
      <c r="S2991" t="s">
        <v>45</v>
      </c>
      <c r="T2991" t="s">
        <v>89</v>
      </c>
      <c r="U2991" t="s">
        <v>4148</v>
      </c>
      <c r="V2991" s="3">
        <v>20.07</v>
      </c>
      <c r="W2991">
        <v>3</v>
      </c>
      <c r="X2991" s="2">
        <v>0</v>
      </c>
      <c r="Y2991" s="13">
        <v>9.2322000000000006</v>
      </c>
      <c r="Z2991" s="2">
        <f>Y2991/V2991</f>
        <v>0.46</v>
      </c>
    </row>
    <row r="2992" spans="1:26" x14ac:dyDescent="0.25">
      <c r="A2992">
        <v>6146</v>
      </c>
      <c r="B2992" t="s">
        <v>8399</v>
      </c>
      <c r="C2992" s="1">
        <v>41995</v>
      </c>
      <c r="D2992">
        <f>YEAR(C2992)</f>
        <v>2014</v>
      </c>
      <c r="E2992">
        <f>MONTH(C2992)</f>
        <v>12</v>
      </c>
      <c r="F2992" t="str">
        <f>TEXT(Table1[[#This Row],[Order Date]],"mmm")</f>
        <v>Dec</v>
      </c>
      <c r="G2992" t="str">
        <f>TEXT(Table1[[#This Row],[Order Date]],"ddd")</f>
        <v>Mon</v>
      </c>
      <c r="H2992" s="1">
        <v>41999</v>
      </c>
      <c r="I2992" t="s">
        <v>49</v>
      </c>
      <c r="J2992" t="s">
        <v>6926</v>
      </c>
      <c r="K2992" t="s">
        <v>6927</v>
      </c>
      <c r="L2992" t="s">
        <v>25</v>
      </c>
      <c r="M2992" t="s">
        <v>26</v>
      </c>
      <c r="N2992" t="s">
        <v>622</v>
      </c>
      <c r="O2992" t="s">
        <v>42</v>
      </c>
      <c r="P2992">
        <v>95123</v>
      </c>
      <c r="Q2992" t="s">
        <v>43</v>
      </c>
      <c r="R2992" t="s">
        <v>1911</v>
      </c>
      <c r="S2992" t="s">
        <v>45</v>
      </c>
      <c r="T2992" t="s">
        <v>67</v>
      </c>
      <c r="U2992" t="s">
        <v>1912</v>
      </c>
      <c r="V2992" s="3">
        <v>11.76</v>
      </c>
      <c r="W2992">
        <v>4</v>
      </c>
      <c r="X2992" s="2">
        <v>0</v>
      </c>
      <c r="Y2992" s="13">
        <v>3.1751999999999998</v>
      </c>
      <c r="Z2992" s="2">
        <f>Y2992/V2992</f>
        <v>0.26999999999999996</v>
      </c>
    </row>
    <row r="2993" spans="1:26" x14ac:dyDescent="0.25">
      <c r="A2993">
        <v>6147</v>
      </c>
      <c r="B2993" t="s">
        <v>8400</v>
      </c>
      <c r="C2993" s="1">
        <v>43060</v>
      </c>
      <c r="D2993">
        <f>YEAR(C2993)</f>
        <v>2017</v>
      </c>
      <c r="E2993">
        <f>MONTH(C2993)</f>
        <v>11</v>
      </c>
      <c r="F2993" t="str">
        <f>TEXT(Table1[[#This Row],[Order Date]],"mmm")</f>
        <v>Nov</v>
      </c>
      <c r="G2993" t="str">
        <f>TEXT(Table1[[#This Row],[Order Date]],"ddd")</f>
        <v>Tue</v>
      </c>
      <c r="H2993" s="1">
        <v>43064</v>
      </c>
      <c r="I2993" t="s">
        <v>49</v>
      </c>
      <c r="J2993" t="s">
        <v>5152</v>
      </c>
      <c r="K2993" t="s">
        <v>5153</v>
      </c>
      <c r="L2993" t="s">
        <v>40</v>
      </c>
      <c r="M2993" t="s">
        <v>26</v>
      </c>
      <c r="N2993" t="s">
        <v>126</v>
      </c>
      <c r="O2993" t="s">
        <v>42</v>
      </c>
      <c r="P2993">
        <v>94122</v>
      </c>
      <c r="Q2993" t="s">
        <v>43</v>
      </c>
      <c r="R2993" t="s">
        <v>1911</v>
      </c>
      <c r="S2993" t="s">
        <v>45</v>
      </c>
      <c r="T2993" t="s">
        <v>67</v>
      </c>
      <c r="U2993" t="s">
        <v>1912</v>
      </c>
      <c r="V2993" s="3">
        <v>11.76</v>
      </c>
      <c r="W2993">
        <v>4</v>
      </c>
      <c r="X2993" s="2">
        <v>0</v>
      </c>
      <c r="Y2993" s="13">
        <v>3.1751999999999998</v>
      </c>
      <c r="Z2993" s="2">
        <f>Y2993/V2993</f>
        <v>0.26999999999999996</v>
      </c>
    </row>
    <row r="2994" spans="1:26" x14ac:dyDescent="0.25">
      <c r="A2994">
        <v>6149</v>
      </c>
      <c r="B2994" t="s">
        <v>8401</v>
      </c>
      <c r="C2994" s="1">
        <v>42548</v>
      </c>
      <c r="D2994">
        <f>YEAR(C2994)</f>
        <v>2016</v>
      </c>
      <c r="E2994">
        <f>MONTH(C2994)</f>
        <v>6</v>
      </c>
      <c r="F2994" t="str">
        <f>TEXT(Table1[[#This Row],[Order Date]],"mmm")</f>
        <v>Jun</v>
      </c>
      <c r="G2994" t="str">
        <f>TEXT(Table1[[#This Row],[Order Date]],"ddd")</f>
        <v>Mon</v>
      </c>
      <c r="H2994" s="1">
        <v>42550</v>
      </c>
      <c r="I2994" t="s">
        <v>22</v>
      </c>
      <c r="J2994" t="s">
        <v>5862</v>
      </c>
      <c r="K2994" t="s">
        <v>5863</v>
      </c>
      <c r="L2994" t="s">
        <v>25</v>
      </c>
      <c r="M2994" t="s">
        <v>26</v>
      </c>
      <c r="N2994" t="s">
        <v>126</v>
      </c>
      <c r="O2994" t="s">
        <v>42</v>
      </c>
      <c r="P2994">
        <v>94109</v>
      </c>
      <c r="Q2994" t="s">
        <v>43</v>
      </c>
      <c r="R2994" t="s">
        <v>6542</v>
      </c>
      <c r="S2994" t="s">
        <v>70</v>
      </c>
      <c r="T2994" t="s">
        <v>71</v>
      </c>
      <c r="U2994" t="s">
        <v>6543</v>
      </c>
      <c r="V2994" s="3">
        <v>201.584</v>
      </c>
      <c r="W2994">
        <v>2</v>
      </c>
      <c r="X2994" s="2">
        <v>0.2</v>
      </c>
      <c r="Y2994" s="13">
        <v>12.599</v>
      </c>
      <c r="Z2994" s="2">
        <f>Y2994/V2994</f>
        <v>6.25E-2</v>
      </c>
    </row>
    <row r="2995" spans="1:26" x14ac:dyDescent="0.25">
      <c r="A2995">
        <v>6150</v>
      </c>
      <c r="B2995" t="s">
        <v>8402</v>
      </c>
      <c r="C2995" s="1">
        <v>43097</v>
      </c>
      <c r="D2995">
        <f>YEAR(C2995)</f>
        <v>2017</v>
      </c>
      <c r="E2995">
        <f>MONTH(C2995)</f>
        <v>12</v>
      </c>
      <c r="F2995" t="str">
        <f>TEXT(Table1[[#This Row],[Order Date]],"mmm")</f>
        <v>Dec</v>
      </c>
      <c r="G2995" t="str">
        <f>TEXT(Table1[[#This Row],[Order Date]],"ddd")</f>
        <v>Thu</v>
      </c>
      <c r="H2995" s="1">
        <v>43100</v>
      </c>
      <c r="I2995" t="s">
        <v>185</v>
      </c>
      <c r="J2995" t="s">
        <v>6126</v>
      </c>
      <c r="K2995" t="s">
        <v>6127</v>
      </c>
      <c r="L2995" t="s">
        <v>40</v>
      </c>
      <c r="M2995" t="s">
        <v>26</v>
      </c>
      <c r="N2995" t="s">
        <v>1159</v>
      </c>
      <c r="O2995" t="s">
        <v>42</v>
      </c>
      <c r="P2995">
        <v>90805</v>
      </c>
      <c r="Q2995" t="s">
        <v>43</v>
      </c>
      <c r="R2995" t="s">
        <v>274</v>
      </c>
      <c r="S2995" t="s">
        <v>31</v>
      </c>
      <c r="T2995" t="s">
        <v>35</v>
      </c>
      <c r="U2995" t="s">
        <v>275</v>
      </c>
      <c r="V2995" s="3">
        <v>340.70400000000001</v>
      </c>
      <c r="W2995">
        <v>6</v>
      </c>
      <c r="X2995" s="2">
        <v>0.2</v>
      </c>
      <c r="Y2995" s="13">
        <v>-34.070399999999999</v>
      </c>
      <c r="Z2995" s="2">
        <f>Y2995/V2995</f>
        <v>-9.9999999999999992E-2</v>
      </c>
    </row>
    <row r="2996" spans="1:26" x14ac:dyDescent="0.25">
      <c r="A2996">
        <v>6151</v>
      </c>
      <c r="B2996" t="s">
        <v>8403</v>
      </c>
      <c r="C2996" s="1">
        <v>42468</v>
      </c>
      <c r="D2996">
        <f>YEAR(C2996)</f>
        <v>2016</v>
      </c>
      <c r="E2996">
        <f>MONTH(C2996)</f>
        <v>4</v>
      </c>
      <c r="F2996" t="str">
        <f>TEXT(Table1[[#This Row],[Order Date]],"mmm")</f>
        <v>Apr</v>
      </c>
      <c r="G2996" t="str">
        <f>TEXT(Table1[[#This Row],[Order Date]],"ddd")</f>
        <v>Fri</v>
      </c>
      <c r="H2996" s="1">
        <v>42471</v>
      </c>
      <c r="I2996" t="s">
        <v>185</v>
      </c>
      <c r="J2996" t="s">
        <v>4359</v>
      </c>
      <c r="K2996" t="s">
        <v>4360</v>
      </c>
      <c r="L2996" t="s">
        <v>25</v>
      </c>
      <c r="M2996" t="s">
        <v>26</v>
      </c>
      <c r="N2996" t="s">
        <v>490</v>
      </c>
      <c r="O2996" t="s">
        <v>1258</v>
      </c>
      <c r="P2996">
        <v>31907</v>
      </c>
      <c r="Q2996" t="s">
        <v>29</v>
      </c>
      <c r="R2996" t="s">
        <v>6505</v>
      </c>
      <c r="S2996" t="s">
        <v>31</v>
      </c>
      <c r="T2996" t="s">
        <v>32</v>
      </c>
      <c r="U2996" t="s">
        <v>6506</v>
      </c>
      <c r="V2996" s="3">
        <v>354.9</v>
      </c>
      <c r="W2996">
        <v>5</v>
      </c>
      <c r="X2996" s="2">
        <v>0</v>
      </c>
      <c r="Y2996" s="13">
        <v>88.724999999999994</v>
      </c>
      <c r="Z2996" s="2">
        <f>Y2996/V2996</f>
        <v>0.25</v>
      </c>
    </row>
    <row r="2997" spans="1:26" x14ac:dyDescent="0.25">
      <c r="A2997">
        <v>6152</v>
      </c>
      <c r="B2997" t="s">
        <v>8404</v>
      </c>
      <c r="C2997" s="1">
        <v>41716</v>
      </c>
      <c r="D2997">
        <f>YEAR(C2997)</f>
        <v>2014</v>
      </c>
      <c r="E2997">
        <f>MONTH(C2997)</f>
        <v>3</v>
      </c>
      <c r="F2997" t="str">
        <f>TEXT(Table1[[#This Row],[Order Date]],"mmm")</f>
        <v>Mar</v>
      </c>
      <c r="G2997" t="str">
        <f>TEXT(Table1[[#This Row],[Order Date]],"ddd")</f>
        <v>Tue</v>
      </c>
      <c r="H2997" s="1">
        <v>41719</v>
      </c>
      <c r="I2997" t="s">
        <v>22</v>
      </c>
      <c r="J2997" t="s">
        <v>7043</v>
      </c>
      <c r="K2997" t="s">
        <v>7044</v>
      </c>
      <c r="L2997" t="s">
        <v>101</v>
      </c>
      <c r="M2997" t="s">
        <v>26</v>
      </c>
      <c r="N2997" t="s">
        <v>126</v>
      </c>
      <c r="O2997" t="s">
        <v>42</v>
      </c>
      <c r="P2997">
        <v>94110</v>
      </c>
      <c r="Q2997" t="s">
        <v>43</v>
      </c>
      <c r="R2997" t="s">
        <v>6844</v>
      </c>
      <c r="S2997" t="s">
        <v>31</v>
      </c>
      <c r="T2997" t="s">
        <v>32</v>
      </c>
      <c r="U2997" t="s">
        <v>6845</v>
      </c>
      <c r="V2997" s="3">
        <v>1198.33</v>
      </c>
      <c r="W2997">
        <v>10</v>
      </c>
      <c r="X2997" s="2">
        <v>0.15</v>
      </c>
      <c r="Y2997" s="13">
        <v>70.489999999999995</v>
      </c>
      <c r="Z2997" s="2">
        <f>Y2997/V2997</f>
        <v>5.8823529411764705E-2</v>
      </c>
    </row>
    <row r="2998" spans="1:26" x14ac:dyDescent="0.25">
      <c r="A2998">
        <v>6153</v>
      </c>
      <c r="B2998" t="s">
        <v>8405</v>
      </c>
      <c r="C2998" s="1">
        <v>42919</v>
      </c>
      <c r="D2998">
        <f>YEAR(C2998)</f>
        <v>2017</v>
      </c>
      <c r="E2998">
        <f>MONTH(C2998)</f>
        <v>7</v>
      </c>
      <c r="F2998" t="str">
        <f>TEXT(Table1[[#This Row],[Order Date]],"mmm")</f>
        <v>Jul</v>
      </c>
      <c r="G2998" t="str">
        <f>TEXT(Table1[[#This Row],[Order Date]],"ddd")</f>
        <v>Mon</v>
      </c>
      <c r="H2998" s="1">
        <v>42924</v>
      </c>
      <c r="I2998" t="s">
        <v>49</v>
      </c>
      <c r="J2998" t="s">
        <v>2920</v>
      </c>
      <c r="K2998" t="s">
        <v>2921</v>
      </c>
      <c r="L2998" t="s">
        <v>25</v>
      </c>
      <c r="M2998" t="s">
        <v>26</v>
      </c>
      <c r="N2998" t="s">
        <v>41</v>
      </c>
      <c r="O2998" t="s">
        <v>42</v>
      </c>
      <c r="P2998">
        <v>90004</v>
      </c>
      <c r="Q2998" t="s">
        <v>43</v>
      </c>
      <c r="R2998" t="s">
        <v>878</v>
      </c>
      <c r="S2998" t="s">
        <v>45</v>
      </c>
      <c r="T2998" t="s">
        <v>58</v>
      </c>
      <c r="U2998" t="s">
        <v>879</v>
      </c>
      <c r="V2998" s="3">
        <v>87.92</v>
      </c>
      <c r="W2998">
        <v>4</v>
      </c>
      <c r="X2998" s="2">
        <v>0</v>
      </c>
      <c r="Y2998" s="13">
        <v>0.87919999999999998</v>
      </c>
      <c r="Z2998" s="2">
        <f>Y2998/V2998</f>
        <v>0.01</v>
      </c>
    </row>
    <row r="2999" spans="1:26" x14ac:dyDescent="0.25">
      <c r="A2999">
        <v>6158</v>
      </c>
      <c r="B2999" t="s">
        <v>8406</v>
      </c>
      <c r="C2999" s="1">
        <v>42585</v>
      </c>
      <c r="D2999">
        <f>YEAR(C2999)</f>
        <v>2016</v>
      </c>
      <c r="E2999">
        <f>MONTH(C2999)</f>
        <v>8</v>
      </c>
      <c r="F2999" t="str">
        <f>TEXT(Table1[[#This Row],[Order Date]],"mmm")</f>
        <v>Aug</v>
      </c>
      <c r="G2999" t="str">
        <f>TEXT(Table1[[#This Row],[Order Date]],"ddd")</f>
        <v>Wed</v>
      </c>
      <c r="H2999" s="1">
        <v>42587</v>
      </c>
      <c r="I2999" t="s">
        <v>22</v>
      </c>
      <c r="J2999" t="s">
        <v>7203</v>
      </c>
      <c r="K2999" t="s">
        <v>7204</v>
      </c>
      <c r="L2999" t="s">
        <v>25</v>
      </c>
      <c r="M2999" t="s">
        <v>26</v>
      </c>
      <c r="N2999" t="s">
        <v>4435</v>
      </c>
      <c r="O2999" t="s">
        <v>641</v>
      </c>
      <c r="P2999">
        <v>74133</v>
      </c>
      <c r="Q2999" t="s">
        <v>104</v>
      </c>
      <c r="R2999" t="s">
        <v>498</v>
      </c>
      <c r="S2999" t="s">
        <v>45</v>
      </c>
      <c r="T2999" t="s">
        <v>170</v>
      </c>
      <c r="U2999" t="s">
        <v>499</v>
      </c>
      <c r="V2999" s="3">
        <v>81.540000000000006</v>
      </c>
      <c r="W2999">
        <v>3</v>
      </c>
      <c r="X2999" s="2">
        <v>0</v>
      </c>
      <c r="Y2999" s="13">
        <v>38.323799999999999</v>
      </c>
      <c r="Z2999" s="2">
        <f>Y2999/V2999</f>
        <v>0.47</v>
      </c>
    </row>
    <row r="3000" spans="1:26" x14ac:dyDescent="0.25">
      <c r="A3000">
        <v>6160</v>
      </c>
      <c r="B3000" t="s">
        <v>8409</v>
      </c>
      <c r="C3000" s="1">
        <v>42707</v>
      </c>
      <c r="D3000">
        <f>YEAR(C3000)</f>
        <v>2016</v>
      </c>
      <c r="E3000">
        <f>MONTH(C3000)</f>
        <v>12</v>
      </c>
      <c r="F3000" t="str">
        <f>TEXT(Table1[[#This Row],[Order Date]],"mmm")</f>
        <v>Dec</v>
      </c>
      <c r="G3000" t="str">
        <f>TEXT(Table1[[#This Row],[Order Date]],"ddd")</f>
        <v>Sat</v>
      </c>
      <c r="H3000" s="1">
        <v>42713</v>
      </c>
      <c r="I3000" t="s">
        <v>49</v>
      </c>
      <c r="J3000" t="s">
        <v>2484</v>
      </c>
      <c r="K3000" t="s">
        <v>2485</v>
      </c>
      <c r="L3000" t="s">
        <v>25</v>
      </c>
      <c r="M3000" t="s">
        <v>26</v>
      </c>
      <c r="N3000" t="s">
        <v>41</v>
      </c>
      <c r="O3000" t="s">
        <v>42</v>
      </c>
      <c r="P3000">
        <v>90049</v>
      </c>
      <c r="Q3000" t="s">
        <v>43</v>
      </c>
      <c r="R3000" t="s">
        <v>7265</v>
      </c>
      <c r="S3000" t="s">
        <v>45</v>
      </c>
      <c r="T3000" t="s">
        <v>58</v>
      </c>
      <c r="U3000" t="s">
        <v>7266</v>
      </c>
      <c r="V3000" s="3">
        <v>772.68</v>
      </c>
      <c r="W3000">
        <v>4</v>
      </c>
      <c r="X3000" s="2">
        <v>0</v>
      </c>
      <c r="Y3000" s="13">
        <v>108.1752</v>
      </c>
      <c r="Z3000" s="2">
        <f>Y3000/V3000</f>
        <v>0.14000000000000001</v>
      </c>
    </row>
    <row r="3001" spans="1:26" x14ac:dyDescent="0.25">
      <c r="A3001">
        <v>6161</v>
      </c>
      <c r="B3001" t="s">
        <v>8410</v>
      </c>
      <c r="C3001" s="1">
        <v>41717</v>
      </c>
      <c r="D3001">
        <f>YEAR(C3001)</f>
        <v>2014</v>
      </c>
      <c r="E3001">
        <f>MONTH(C3001)</f>
        <v>3</v>
      </c>
      <c r="F3001" t="str">
        <f>TEXT(Table1[[#This Row],[Order Date]],"mmm")</f>
        <v>Mar</v>
      </c>
      <c r="G3001" t="str">
        <f>TEXT(Table1[[#This Row],[Order Date]],"ddd")</f>
        <v>Wed</v>
      </c>
      <c r="H3001" s="1">
        <v>41719</v>
      </c>
      <c r="I3001" t="s">
        <v>185</v>
      </c>
      <c r="J3001" t="s">
        <v>1752</v>
      </c>
      <c r="K3001" t="s">
        <v>1753</v>
      </c>
      <c r="L3001" t="s">
        <v>40</v>
      </c>
      <c r="M3001" t="s">
        <v>26</v>
      </c>
      <c r="N3001" t="s">
        <v>1765</v>
      </c>
      <c r="O3001" t="s">
        <v>53</v>
      </c>
      <c r="P3001">
        <v>33801</v>
      </c>
      <c r="Q3001" t="s">
        <v>29</v>
      </c>
      <c r="R3001" t="s">
        <v>1997</v>
      </c>
      <c r="S3001" t="s">
        <v>70</v>
      </c>
      <c r="T3001" t="s">
        <v>71</v>
      </c>
      <c r="U3001" t="s">
        <v>1998</v>
      </c>
      <c r="V3001" s="3">
        <v>323.976</v>
      </c>
      <c r="W3001">
        <v>3</v>
      </c>
      <c r="X3001" s="2">
        <v>0.2</v>
      </c>
      <c r="Y3001" s="13">
        <v>28.347899999999999</v>
      </c>
      <c r="Z3001" s="2">
        <f>Y3001/V3001</f>
        <v>8.7499999999999994E-2</v>
      </c>
    </row>
    <row r="3002" spans="1:26" x14ac:dyDescent="0.25">
      <c r="A3002">
        <v>6168</v>
      </c>
      <c r="B3002" t="s">
        <v>8411</v>
      </c>
      <c r="C3002" s="1">
        <v>42114</v>
      </c>
      <c r="D3002">
        <f>YEAR(C3002)</f>
        <v>2015</v>
      </c>
      <c r="E3002">
        <f>MONTH(C3002)</f>
        <v>4</v>
      </c>
      <c r="F3002" t="str">
        <f>TEXT(Table1[[#This Row],[Order Date]],"mmm")</f>
        <v>Apr</v>
      </c>
      <c r="G3002" t="str">
        <f>TEXT(Table1[[#This Row],[Order Date]],"ddd")</f>
        <v>Mon</v>
      </c>
      <c r="H3002" s="1">
        <v>42119</v>
      </c>
      <c r="I3002" t="s">
        <v>49</v>
      </c>
      <c r="J3002" t="s">
        <v>2454</v>
      </c>
      <c r="K3002" t="s">
        <v>2455</v>
      </c>
      <c r="L3002" t="s">
        <v>25</v>
      </c>
      <c r="M3002" t="s">
        <v>26</v>
      </c>
      <c r="N3002" t="s">
        <v>181</v>
      </c>
      <c r="O3002" t="s">
        <v>103</v>
      </c>
      <c r="P3002">
        <v>77036</v>
      </c>
      <c r="Q3002" t="s">
        <v>104</v>
      </c>
      <c r="R3002" t="s">
        <v>553</v>
      </c>
      <c r="S3002" t="s">
        <v>45</v>
      </c>
      <c r="T3002" t="s">
        <v>89</v>
      </c>
      <c r="U3002" t="s">
        <v>554</v>
      </c>
      <c r="V3002" s="3">
        <v>117.456</v>
      </c>
      <c r="W3002">
        <v>3</v>
      </c>
      <c r="X3002" s="2">
        <v>0.2</v>
      </c>
      <c r="Y3002" s="13">
        <v>44.045999999999999</v>
      </c>
      <c r="Z3002" s="2">
        <f>Y3002/V3002</f>
        <v>0.375</v>
      </c>
    </row>
    <row r="3003" spans="1:26" x14ac:dyDescent="0.25">
      <c r="A3003">
        <v>6169</v>
      </c>
      <c r="B3003" t="s">
        <v>8412</v>
      </c>
      <c r="C3003" s="1">
        <v>42266</v>
      </c>
      <c r="D3003">
        <f>YEAR(C3003)</f>
        <v>2015</v>
      </c>
      <c r="E3003">
        <f>MONTH(C3003)</f>
        <v>9</v>
      </c>
      <c r="F3003" t="str">
        <f>TEXT(Table1[[#This Row],[Order Date]],"mmm")</f>
        <v>Sep</v>
      </c>
      <c r="G3003" t="str">
        <f>TEXT(Table1[[#This Row],[Order Date]],"ddd")</f>
        <v>Sat</v>
      </c>
      <c r="H3003" s="1">
        <v>42269</v>
      </c>
      <c r="I3003" t="s">
        <v>22</v>
      </c>
      <c r="J3003" t="s">
        <v>3752</v>
      </c>
      <c r="K3003" t="s">
        <v>3753</v>
      </c>
      <c r="L3003" t="s">
        <v>40</v>
      </c>
      <c r="M3003" t="s">
        <v>26</v>
      </c>
      <c r="N3003" t="s">
        <v>41</v>
      </c>
      <c r="O3003" t="s">
        <v>42</v>
      </c>
      <c r="P3003">
        <v>90008</v>
      </c>
      <c r="Q3003" t="s">
        <v>43</v>
      </c>
      <c r="R3003" t="s">
        <v>1894</v>
      </c>
      <c r="S3003" t="s">
        <v>45</v>
      </c>
      <c r="T3003" t="s">
        <v>89</v>
      </c>
      <c r="U3003" t="s">
        <v>1895</v>
      </c>
      <c r="V3003" s="3">
        <v>22.96</v>
      </c>
      <c r="W3003">
        <v>2</v>
      </c>
      <c r="X3003" s="2">
        <v>0</v>
      </c>
      <c r="Y3003" s="13">
        <v>11.250400000000001</v>
      </c>
      <c r="Z3003" s="2">
        <f>Y3003/V3003</f>
        <v>0.49</v>
      </c>
    </row>
    <row r="3004" spans="1:26" x14ac:dyDescent="0.25">
      <c r="A3004">
        <v>6170</v>
      </c>
      <c r="B3004" t="s">
        <v>8413</v>
      </c>
      <c r="C3004" s="1">
        <v>41878</v>
      </c>
      <c r="D3004">
        <f>YEAR(C3004)</f>
        <v>2014</v>
      </c>
      <c r="E3004">
        <f>MONTH(C3004)</f>
        <v>8</v>
      </c>
      <c r="F3004" t="str">
        <f>TEXT(Table1[[#This Row],[Order Date]],"mmm")</f>
        <v>Aug</v>
      </c>
      <c r="G3004" t="str">
        <f>TEXT(Table1[[#This Row],[Order Date]],"ddd")</f>
        <v>Wed</v>
      </c>
      <c r="H3004" s="1">
        <v>41881</v>
      </c>
      <c r="I3004" t="s">
        <v>22</v>
      </c>
      <c r="J3004" t="s">
        <v>3784</v>
      </c>
      <c r="K3004" t="s">
        <v>3785</v>
      </c>
      <c r="L3004" t="s">
        <v>25</v>
      </c>
      <c r="M3004" t="s">
        <v>26</v>
      </c>
      <c r="N3004" t="s">
        <v>311</v>
      </c>
      <c r="O3004" t="s">
        <v>312</v>
      </c>
      <c r="P3004">
        <v>22153</v>
      </c>
      <c r="Q3004" t="s">
        <v>29</v>
      </c>
      <c r="R3004" t="s">
        <v>1836</v>
      </c>
      <c r="S3004" t="s">
        <v>45</v>
      </c>
      <c r="T3004" t="s">
        <v>89</v>
      </c>
      <c r="U3004" t="s">
        <v>1837</v>
      </c>
      <c r="V3004" s="3">
        <v>13.36</v>
      </c>
      <c r="W3004">
        <v>2</v>
      </c>
      <c r="X3004" s="2">
        <v>0</v>
      </c>
      <c r="Y3004" s="13">
        <v>6.4127999999999998</v>
      </c>
      <c r="Z3004" s="2">
        <f>Y3004/V3004</f>
        <v>0.48</v>
      </c>
    </row>
    <row r="3005" spans="1:26" x14ac:dyDescent="0.25">
      <c r="A3005">
        <v>6171</v>
      </c>
      <c r="B3005" t="s">
        <v>8414</v>
      </c>
      <c r="C3005" s="1">
        <v>42723</v>
      </c>
      <c r="D3005">
        <f>YEAR(C3005)</f>
        <v>2016</v>
      </c>
      <c r="E3005">
        <f>MONTH(C3005)</f>
        <v>12</v>
      </c>
      <c r="F3005" t="str">
        <f>TEXT(Table1[[#This Row],[Order Date]],"mmm")</f>
        <v>Dec</v>
      </c>
      <c r="G3005" t="str">
        <f>TEXT(Table1[[#This Row],[Order Date]],"ddd")</f>
        <v>Mon</v>
      </c>
      <c r="H3005" s="1">
        <v>42728</v>
      </c>
      <c r="I3005" t="s">
        <v>22</v>
      </c>
      <c r="J3005" t="s">
        <v>8415</v>
      </c>
      <c r="K3005" t="s">
        <v>8416</v>
      </c>
      <c r="L3005" t="s">
        <v>40</v>
      </c>
      <c r="M3005" t="s">
        <v>26</v>
      </c>
      <c r="N3005" t="s">
        <v>263</v>
      </c>
      <c r="O3005" t="s">
        <v>264</v>
      </c>
      <c r="P3005">
        <v>10035</v>
      </c>
      <c r="Q3005" t="s">
        <v>145</v>
      </c>
      <c r="R3005" t="s">
        <v>5621</v>
      </c>
      <c r="S3005" t="s">
        <v>45</v>
      </c>
      <c r="T3005" t="s">
        <v>74</v>
      </c>
      <c r="U3005" t="s">
        <v>5622</v>
      </c>
      <c r="V3005" s="3">
        <v>34.247999999999998</v>
      </c>
      <c r="W3005">
        <v>3</v>
      </c>
      <c r="X3005" s="2">
        <v>0.2</v>
      </c>
      <c r="Y3005" s="13">
        <v>11.5587</v>
      </c>
      <c r="Z3005" s="2">
        <f>Y3005/V3005</f>
        <v>0.33750000000000002</v>
      </c>
    </row>
    <row r="3006" spans="1:26" x14ac:dyDescent="0.25">
      <c r="A3006">
        <v>6173</v>
      </c>
      <c r="B3006" t="s">
        <v>8417</v>
      </c>
      <c r="C3006" s="1">
        <v>41853</v>
      </c>
      <c r="D3006">
        <f>YEAR(C3006)</f>
        <v>2014</v>
      </c>
      <c r="E3006">
        <f>MONTH(C3006)</f>
        <v>8</v>
      </c>
      <c r="F3006" t="str">
        <f>TEXT(Table1[[#This Row],[Order Date]],"mmm")</f>
        <v>Aug</v>
      </c>
      <c r="G3006" t="str">
        <f>TEXT(Table1[[#This Row],[Order Date]],"ddd")</f>
        <v>Sat</v>
      </c>
      <c r="H3006" s="1">
        <v>41859</v>
      </c>
      <c r="I3006" t="s">
        <v>49</v>
      </c>
      <c r="J3006" t="s">
        <v>1058</v>
      </c>
      <c r="K3006" t="s">
        <v>1059</v>
      </c>
      <c r="L3006" t="s">
        <v>101</v>
      </c>
      <c r="M3006" t="s">
        <v>26</v>
      </c>
      <c r="N3006" t="s">
        <v>311</v>
      </c>
      <c r="O3006" t="s">
        <v>590</v>
      </c>
      <c r="P3006">
        <v>65807</v>
      </c>
      <c r="Q3006" t="s">
        <v>104</v>
      </c>
      <c r="R3006" t="s">
        <v>3630</v>
      </c>
      <c r="S3006" t="s">
        <v>45</v>
      </c>
      <c r="T3006" t="s">
        <v>74</v>
      </c>
      <c r="U3006" t="s">
        <v>3631</v>
      </c>
      <c r="V3006" s="3">
        <v>26.7</v>
      </c>
      <c r="W3006">
        <v>5</v>
      </c>
      <c r="X3006" s="2">
        <v>0</v>
      </c>
      <c r="Y3006" s="13">
        <v>12.548999999999999</v>
      </c>
      <c r="Z3006" s="2">
        <f>Y3006/V3006</f>
        <v>0.47</v>
      </c>
    </row>
    <row r="3007" spans="1:26" x14ac:dyDescent="0.25">
      <c r="A3007">
        <v>6176</v>
      </c>
      <c r="B3007" t="s">
        <v>8418</v>
      </c>
      <c r="C3007" s="1">
        <v>42268</v>
      </c>
      <c r="D3007">
        <f>YEAR(C3007)</f>
        <v>2015</v>
      </c>
      <c r="E3007">
        <f>MONTH(C3007)</f>
        <v>9</v>
      </c>
      <c r="F3007" t="str">
        <f>TEXT(Table1[[#This Row],[Order Date]],"mmm")</f>
        <v>Sep</v>
      </c>
      <c r="G3007" t="str">
        <f>TEXT(Table1[[#This Row],[Order Date]],"ddd")</f>
        <v>Mon</v>
      </c>
      <c r="H3007" s="1">
        <v>42273</v>
      </c>
      <c r="I3007" t="s">
        <v>49</v>
      </c>
      <c r="J3007" t="s">
        <v>6004</v>
      </c>
      <c r="K3007" t="s">
        <v>6005</v>
      </c>
      <c r="L3007" t="s">
        <v>25</v>
      </c>
      <c r="M3007" t="s">
        <v>26</v>
      </c>
      <c r="N3007" t="s">
        <v>375</v>
      </c>
      <c r="O3007" t="s">
        <v>376</v>
      </c>
      <c r="P3007">
        <v>29203</v>
      </c>
      <c r="Q3007" t="s">
        <v>29</v>
      </c>
      <c r="R3007" t="s">
        <v>2974</v>
      </c>
      <c r="S3007" t="s">
        <v>31</v>
      </c>
      <c r="T3007" t="s">
        <v>35</v>
      </c>
      <c r="U3007" t="s">
        <v>2975</v>
      </c>
      <c r="V3007" s="3">
        <v>1690.04</v>
      </c>
      <c r="W3007">
        <v>4</v>
      </c>
      <c r="X3007" s="2">
        <v>0</v>
      </c>
      <c r="Y3007" s="13">
        <v>422.51</v>
      </c>
      <c r="Z3007" s="2">
        <f>Y3007/V3007</f>
        <v>0.25</v>
      </c>
    </row>
    <row r="3008" spans="1:26" x14ac:dyDescent="0.25">
      <c r="A3008">
        <v>6185</v>
      </c>
      <c r="B3008" t="s">
        <v>8419</v>
      </c>
      <c r="C3008" s="1">
        <v>42715</v>
      </c>
      <c r="D3008">
        <f>YEAR(C3008)</f>
        <v>2016</v>
      </c>
      <c r="E3008">
        <f>MONTH(C3008)</f>
        <v>12</v>
      </c>
      <c r="F3008" t="str">
        <f>TEXT(Table1[[#This Row],[Order Date]],"mmm")</f>
        <v>Dec</v>
      </c>
      <c r="G3008" t="str">
        <f>TEXT(Table1[[#This Row],[Order Date]],"ddd")</f>
        <v>Sun</v>
      </c>
      <c r="H3008" s="1">
        <v>42717</v>
      </c>
      <c r="I3008" t="s">
        <v>185</v>
      </c>
      <c r="J3008" t="s">
        <v>3997</v>
      </c>
      <c r="K3008" t="s">
        <v>3998</v>
      </c>
      <c r="L3008" t="s">
        <v>101</v>
      </c>
      <c r="M3008" t="s">
        <v>26</v>
      </c>
      <c r="N3008" t="s">
        <v>412</v>
      </c>
      <c r="O3008" t="s">
        <v>413</v>
      </c>
      <c r="P3008">
        <v>97206</v>
      </c>
      <c r="Q3008" t="s">
        <v>43</v>
      </c>
      <c r="R3008" t="s">
        <v>200</v>
      </c>
      <c r="S3008" t="s">
        <v>31</v>
      </c>
      <c r="T3008" t="s">
        <v>35</v>
      </c>
      <c r="U3008" t="s">
        <v>201</v>
      </c>
      <c r="V3008" s="3">
        <v>403.92</v>
      </c>
      <c r="W3008">
        <v>5</v>
      </c>
      <c r="X3008" s="2">
        <v>0.2</v>
      </c>
      <c r="Y3008" s="13">
        <v>25.245000000000001</v>
      </c>
      <c r="Z3008" s="2">
        <f>Y3008/V3008</f>
        <v>6.25E-2</v>
      </c>
    </row>
    <row r="3009" spans="1:26" x14ac:dyDescent="0.25">
      <c r="A3009">
        <v>6186</v>
      </c>
      <c r="B3009" t="s">
        <v>8420</v>
      </c>
      <c r="C3009" s="1">
        <v>42223</v>
      </c>
      <c r="D3009">
        <f>YEAR(C3009)</f>
        <v>2015</v>
      </c>
      <c r="E3009">
        <f>MONTH(C3009)</f>
        <v>8</v>
      </c>
      <c r="F3009" t="str">
        <f>TEXT(Table1[[#This Row],[Order Date]],"mmm")</f>
        <v>Aug</v>
      </c>
      <c r="G3009" t="str">
        <f>TEXT(Table1[[#This Row],[Order Date]],"ddd")</f>
        <v>Fri</v>
      </c>
      <c r="H3009" s="1">
        <v>42228</v>
      </c>
      <c r="I3009" t="s">
        <v>49</v>
      </c>
      <c r="J3009" t="s">
        <v>5145</v>
      </c>
      <c r="K3009" t="s">
        <v>5146</v>
      </c>
      <c r="L3009" t="s">
        <v>25</v>
      </c>
      <c r="M3009" t="s">
        <v>26</v>
      </c>
      <c r="N3009" t="s">
        <v>143</v>
      </c>
      <c r="O3009" t="s">
        <v>144</v>
      </c>
      <c r="P3009">
        <v>19120</v>
      </c>
      <c r="Q3009" t="s">
        <v>145</v>
      </c>
      <c r="R3009" t="s">
        <v>3137</v>
      </c>
      <c r="S3009" t="s">
        <v>45</v>
      </c>
      <c r="T3009" t="s">
        <v>67</v>
      </c>
      <c r="U3009" t="s">
        <v>3138</v>
      </c>
      <c r="V3009" s="3">
        <v>106.8</v>
      </c>
      <c r="W3009">
        <v>10</v>
      </c>
      <c r="X3009" s="2">
        <v>0.2</v>
      </c>
      <c r="Y3009" s="13">
        <v>10.68</v>
      </c>
      <c r="Z3009" s="2">
        <f>Y3009/V3009</f>
        <v>0.1</v>
      </c>
    </row>
    <row r="3010" spans="1:26" x14ac:dyDescent="0.25">
      <c r="A3010">
        <v>6187</v>
      </c>
      <c r="B3010" t="s">
        <v>8421</v>
      </c>
      <c r="C3010" s="1">
        <v>42323</v>
      </c>
      <c r="D3010">
        <f>YEAR(C3010)</f>
        <v>2015</v>
      </c>
      <c r="E3010">
        <f>MONTH(C3010)</f>
        <v>11</v>
      </c>
      <c r="F3010" t="str">
        <f>TEXT(Table1[[#This Row],[Order Date]],"mmm")</f>
        <v>Nov</v>
      </c>
      <c r="G3010" t="str">
        <f>TEXT(Table1[[#This Row],[Order Date]],"ddd")</f>
        <v>Sun</v>
      </c>
      <c r="H3010" s="1">
        <v>42325</v>
      </c>
      <c r="I3010" t="s">
        <v>185</v>
      </c>
      <c r="J3010" t="s">
        <v>1594</v>
      </c>
      <c r="K3010" t="s">
        <v>1595</v>
      </c>
      <c r="L3010" t="s">
        <v>40</v>
      </c>
      <c r="M3010" t="s">
        <v>26</v>
      </c>
      <c r="N3010" t="s">
        <v>263</v>
      </c>
      <c r="O3010" t="s">
        <v>264</v>
      </c>
      <c r="P3010">
        <v>10035</v>
      </c>
      <c r="Q3010" t="s">
        <v>145</v>
      </c>
      <c r="R3010" t="s">
        <v>1523</v>
      </c>
      <c r="S3010" t="s">
        <v>45</v>
      </c>
      <c r="T3010" t="s">
        <v>58</v>
      </c>
      <c r="U3010" t="s">
        <v>1524</v>
      </c>
      <c r="V3010" s="3">
        <v>70.95</v>
      </c>
      <c r="W3010">
        <v>3</v>
      </c>
      <c r="X3010" s="2">
        <v>0</v>
      </c>
      <c r="Y3010" s="13">
        <v>20.575500000000002</v>
      </c>
      <c r="Z3010" s="2">
        <f>Y3010/V3010</f>
        <v>0.29000000000000004</v>
      </c>
    </row>
    <row r="3011" spans="1:26" x14ac:dyDescent="0.25">
      <c r="A3011">
        <v>6190</v>
      </c>
      <c r="B3011" t="s">
        <v>8422</v>
      </c>
      <c r="C3011" s="1">
        <v>42829</v>
      </c>
      <c r="D3011">
        <f>YEAR(C3011)</f>
        <v>2017</v>
      </c>
      <c r="E3011">
        <f>MONTH(C3011)</f>
        <v>4</v>
      </c>
      <c r="F3011" t="str">
        <f>TEXT(Table1[[#This Row],[Order Date]],"mmm")</f>
        <v>Apr</v>
      </c>
      <c r="G3011" t="str">
        <f>TEXT(Table1[[#This Row],[Order Date]],"ddd")</f>
        <v>Tue</v>
      </c>
      <c r="H3011" s="1">
        <v>42833</v>
      </c>
      <c r="I3011" t="s">
        <v>49</v>
      </c>
      <c r="J3011" t="s">
        <v>4768</v>
      </c>
      <c r="K3011" t="s">
        <v>4769</v>
      </c>
      <c r="L3011" t="s">
        <v>25</v>
      </c>
      <c r="M3011" t="s">
        <v>26</v>
      </c>
      <c r="N3011" t="s">
        <v>8423</v>
      </c>
      <c r="O3011" t="s">
        <v>208</v>
      </c>
      <c r="P3011">
        <v>60016</v>
      </c>
      <c r="Q3011" t="s">
        <v>104</v>
      </c>
      <c r="R3011" t="s">
        <v>4654</v>
      </c>
      <c r="S3011" t="s">
        <v>70</v>
      </c>
      <c r="T3011" t="s">
        <v>71</v>
      </c>
      <c r="U3011" t="s">
        <v>4655</v>
      </c>
      <c r="V3011" s="3">
        <v>383.84</v>
      </c>
      <c r="W3011">
        <v>4</v>
      </c>
      <c r="X3011" s="2">
        <v>0.2</v>
      </c>
      <c r="Y3011" s="13">
        <v>47.98</v>
      </c>
      <c r="Z3011" s="2">
        <f>Y3011/V3011</f>
        <v>0.125</v>
      </c>
    </row>
    <row r="3012" spans="1:26" x14ac:dyDescent="0.25">
      <c r="A3012">
        <v>6191</v>
      </c>
      <c r="B3012" t="s">
        <v>8424</v>
      </c>
      <c r="C3012" s="1">
        <v>42728</v>
      </c>
      <c r="D3012">
        <f>YEAR(C3012)</f>
        <v>2016</v>
      </c>
      <c r="E3012">
        <f>MONTH(C3012)</f>
        <v>12</v>
      </c>
      <c r="F3012" t="str">
        <f>TEXT(Table1[[#This Row],[Order Date]],"mmm")</f>
        <v>Dec</v>
      </c>
      <c r="G3012" t="str">
        <f>TEXT(Table1[[#This Row],[Order Date]],"ddd")</f>
        <v>Sat</v>
      </c>
      <c r="H3012" s="1">
        <v>42732</v>
      </c>
      <c r="I3012" t="s">
        <v>49</v>
      </c>
      <c r="J3012" t="s">
        <v>2775</v>
      </c>
      <c r="K3012" t="s">
        <v>2776</v>
      </c>
      <c r="L3012" t="s">
        <v>25</v>
      </c>
      <c r="M3012" t="s">
        <v>26</v>
      </c>
      <c r="N3012" t="s">
        <v>263</v>
      </c>
      <c r="O3012" t="s">
        <v>264</v>
      </c>
      <c r="P3012">
        <v>10035</v>
      </c>
      <c r="Q3012" t="s">
        <v>145</v>
      </c>
      <c r="R3012" t="s">
        <v>7950</v>
      </c>
      <c r="S3012" t="s">
        <v>31</v>
      </c>
      <c r="T3012" t="s">
        <v>64</v>
      </c>
      <c r="U3012" t="s">
        <v>7951</v>
      </c>
      <c r="V3012" s="3">
        <v>799.56</v>
      </c>
      <c r="W3012">
        <v>9</v>
      </c>
      <c r="X3012" s="2">
        <v>0</v>
      </c>
      <c r="Y3012" s="13">
        <v>207.88560000000001</v>
      </c>
      <c r="Z3012" s="2">
        <f>Y3012/V3012</f>
        <v>0.26</v>
      </c>
    </row>
    <row r="3013" spans="1:26" x14ac:dyDescent="0.25">
      <c r="A3013">
        <v>6192</v>
      </c>
      <c r="B3013" t="s">
        <v>8425</v>
      </c>
      <c r="C3013" s="1">
        <v>43082</v>
      </c>
      <c r="D3013">
        <f>YEAR(C3013)</f>
        <v>2017</v>
      </c>
      <c r="E3013">
        <f>MONTH(C3013)</f>
        <v>12</v>
      </c>
      <c r="F3013" t="str">
        <f>TEXT(Table1[[#This Row],[Order Date]],"mmm")</f>
        <v>Dec</v>
      </c>
      <c r="G3013" t="str">
        <f>TEXT(Table1[[#This Row],[Order Date]],"ddd")</f>
        <v>Wed</v>
      </c>
      <c r="H3013" s="1">
        <v>43082</v>
      </c>
      <c r="I3013" t="s">
        <v>1276</v>
      </c>
      <c r="J3013" t="s">
        <v>5111</v>
      </c>
      <c r="K3013" t="s">
        <v>5112</v>
      </c>
      <c r="L3013" t="s">
        <v>25</v>
      </c>
      <c r="M3013" t="s">
        <v>26</v>
      </c>
      <c r="N3013" t="s">
        <v>94</v>
      </c>
      <c r="O3013" t="s">
        <v>95</v>
      </c>
      <c r="P3013">
        <v>98103</v>
      </c>
      <c r="Q3013" t="s">
        <v>43</v>
      </c>
      <c r="R3013" t="s">
        <v>1797</v>
      </c>
      <c r="S3013" t="s">
        <v>45</v>
      </c>
      <c r="T3013" t="s">
        <v>58</v>
      </c>
      <c r="U3013" t="s">
        <v>1798</v>
      </c>
      <c r="V3013" s="3">
        <v>31.44</v>
      </c>
      <c r="W3013">
        <v>3</v>
      </c>
      <c r="X3013" s="2">
        <v>0</v>
      </c>
      <c r="Y3013" s="13">
        <v>8.4887999999999995</v>
      </c>
      <c r="Z3013" s="2">
        <f>Y3013/V3013</f>
        <v>0.26999999999999996</v>
      </c>
    </row>
    <row r="3014" spans="1:26" x14ac:dyDescent="0.25">
      <c r="A3014">
        <v>6193</v>
      </c>
      <c r="B3014" t="s">
        <v>8426</v>
      </c>
      <c r="C3014" s="1">
        <v>43091</v>
      </c>
      <c r="D3014">
        <f>YEAR(C3014)</f>
        <v>2017</v>
      </c>
      <c r="E3014">
        <f>MONTH(C3014)</f>
        <v>12</v>
      </c>
      <c r="F3014" t="str">
        <f>TEXT(Table1[[#This Row],[Order Date]],"mmm")</f>
        <v>Dec</v>
      </c>
      <c r="G3014" t="str">
        <f>TEXT(Table1[[#This Row],[Order Date]],"ddd")</f>
        <v>Fri</v>
      </c>
      <c r="H3014" s="1">
        <v>43095</v>
      </c>
      <c r="I3014" t="s">
        <v>49</v>
      </c>
      <c r="J3014" t="s">
        <v>7203</v>
      </c>
      <c r="K3014" t="s">
        <v>7204</v>
      </c>
      <c r="L3014" t="s">
        <v>25</v>
      </c>
      <c r="M3014" t="s">
        <v>26</v>
      </c>
      <c r="N3014" t="s">
        <v>181</v>
      </c>
      <c r="O3014" t="s">
        <v>103</v>
      </c>
      <c r="P3014">
        <v>77095</v>
      </c>
      <c r="Q3014" t="s">
        <v>104</v>
      </c>
      <c r="R3014" t="s">
        <v>2732</v>
      </c>
      <c r="S3014" t="s">
        <v>45</v>
      </c>
      <c r="T3014" t="s">
        <v>89</v>
      </c>
      <c r="U3014" t="s">
        <v>2733</v>
      </c>
      <c r="V3014" s="3">
        <v>25.92</v>
      </c>
      <c r="W3014">
        <v>5</v>
      </c>
      <c r="X3014" s="2">
        <v>0.2</v>
      </c>
      <c r="Y3014" s="13">
        <v>9.0719999999999992</v>
      </c>
      <c r="Z3014" s="2">
        <f>Y3014/V3014</f>
        <v>0.34999999999999992</v>
      </c>
    </row>
    <row r="3015" spans="1:26" x14ac:dyDescent="0.25">
      <c r="A3015">
        <v>6196</v>
      </c>
      <c r="B3015" t="s">
        <v>8427</v>
      </c>
      <c r="C3015" s="1">
        <v>43029</v>
      </c>
      <c r="D3015">
        <f>YEAR(C3015)</f>
        <v>2017</v>
      </c>
      <c r="E3015">
        <f>MONTH(C3015)</f>
        <v>10</v>
      </c>
      <c r="F3015" t="str">
        <f>TEXT(Table1[[#This Row],[Order Date]],"mmm")</f>
        <v>Oct</v>
      </c>
      <c r="G3015" t="str">
        <f>TEXT(Table1[[#This Row],[Order Date]],"ddd")</f>
        <v>Sat</v>
      </c>
      <c r="H3015" s="1">
        <v>43036</v>
      </c>
      <c r="I3015" t="s">
        <v>49</v>
      </c>
      <c r="J3015" t="s">
        <v>3083</v>
      </c>
      <c r="K3015" t="s">
        <v>3084</v>
      </c>
      <c r="L3015" t="s">
        <v>25</v>
      </c>
      <c r="M3015" t="s">
        <v>26</v>
      </c>
      <c r="N3015" t="s">
        <v>143</v>
      </c>
      <c r="O3015" t="s">
        <v>144</v>
      </c>
      <c r="P3015">
        <v>19143</v>
      </c>
      <c r="Q3015" t="s">
        <v>145</v>
      </c>
      <c r="R3015" t="s">
        <v>3415</v>
      </c>
      <c r="S3015" t="s">
        <v>70</v>
      </c>
      <c r="T3015" t="s">
        <v>71</v>
      </c>
      <c r="U3015" t="s">
        <v>3416</v>
      </c>
      <c r="V3015" s="3">
        <v>329.988</v>
      </c>
      <c r="W3015">
        <v>2</v>
      </c>
      <c r="X3015" s="2">
        <v>0.4</v>
      </c>
      <c r="Y3015" s="13">
        <v>-76.997200000000007</v>
      </c>
      <c r="Z3015" s="2">
        <f>Y3015/V3015</f>
        <v>-0.23333333333333336</v>
      </c>
    </row>
    <row r="3016" spans="1:26" x14ac:dyDescent="0.25">
      <c r="A3016">
        <v>6198</v>
      </c>
      <c r="B3016" t="s">
        <v>8428</v>
      </c>
      <c r="C3016" s="1">
        <v>42321</v>
      </c>
      <c r="D3016">
        <f>YEAR(C3016)</f>
        <v>2015</v>
      </c>
      <c r="E3016">
        <f>MONTH(C3016)</f>
        <v>11</v>
      </c>
      <c r="F3016" t="str">
        <f>TEXT(Table1[[#This Row],[Order Date]],"mmm")</f>
        <v>Nov</v>
      </c>
      <c r="G3016" t="str">
        <f>TEXT(Table1[[#This Row],[Order Date]],"ddd")</f>
        <v>Fri</v>
      </c>
      <c r="H3016" s="1">
        <v>42325</v>
      </c>
      <c r="I3016" t="s">
        <v>49</v>
      </c>
      <c r="J3016" t="s">
        <v>1316</v>
      </c>
      <c r="K3016" t="s">
        <v>1317</v>
      </c>
      <c r="L3016" t="s">
        <v>25</v>
      </c>
      <c r="M3016" t="s">
        <v>26</v>
      </c>
      <c r="N3016" t="s">
        <v>490</v>
      </c>
      <c r="O3016" t="s">
        <v>251</v>
      </c>
      <c r="P3016">
        <v>47201</v>
      </c>
      <c r="Q3016" t="s">
        <v>104</v>
      </c>
      <c r="R3016" t="s">
        <v>5386</v>
      </c>
      <c r="S3016" t="s">
        <v>45</v>
      </c>
      <c r="T3016" t="s">
        <v>89</v>
      </c>
      <c r="U3016" t="s">
        <v>5387</v>
      </c>
      <c r="V3016" s="3">
        <v>63.77</v>
      </c>
      <c r="W3016">
        <v>7</v>
      </c>
      <c r="X3016" s="2">
        <v>0</v>
      </c>
      <c r="Y3016" s="13">
        <v>28.6965</v>
      </c>
      <c r="Z3016" s="2">
        <f>Y3016/V3016</f>
        <v>0.44999999999999996</v>
      </c>
    </row>
    <row r="3017" spans="1:26" x14ac:dyDescent="0.25">
      <c r="A3017">
        <v>6201</v>
      </c>
      <c r="B3017" t="s">
        <v>8429</v>
      </c>
      <c r="C3017" s="1">
        <v>42110</v>
      </c>
      <c r="D3017">
        <f>YEAR(C3017)</f>
        <v>2015</v>
      </c>
      <c r="E3017">
        <f>MONTH(C3017)</f>
        <v>4</v>
      </c>
      <c r="F3017" t="str">
        <f>TEXT(Table1[[#This Row],[Order Date]],"mmm")</f>
        <v>Apr</v>
      </c>
      <c r="G3017" t="str">
        <f>TEXT(Table1[[#This Row],[Order Date]],"ddd")</f>
        <v>Thu</v>
      </c>
      <c r="H3017" s="1">
        <v>42114</v>
      </c>
      <c r="I3017" t="s">
        <v>49</v>
      </c>
      <c r="J3017" t="s">
        <v>8055</v>
      </c>
      <c r="K3017" t="s">
        <v>8056</v>
      </c>
      <c r="L3017" t="s">
        <v>25</v>
      </c>
      <c r="M3017" t="s">
        <v>26</v>
      </c>
      <c r="N3017" t="s">
        <v>2343</v>
      </c>
      <c r="O3017" t="s">
        <v>208</v>
      </c>
      <c r="P3017">
        <v>60201</v>
      </c>
      <c r="Q3017" t="s">
        <v>104</v>
      </c>
      <c r="R3017" t="s">
        <v>4188</v>
      </c>
      <c r="S3017" t="s">
        <v>70</v>
      </c>
      <c r="T3017" t="s">
        <v>1202</v>
      </c>
      <c r="U3017" t="s">
        <v>4189</v>
      </c>
      <c r="V3017" s="3">
        <v>1439.9680000000001</v>
      </c>
      <c r="W3017">
        <v>4</v>
      </c>
      <c r="X3017" s="2">
        <v>0.2</v>
      </c>
      <c r="Y3017" s="13">
        <v>485.98919999999998</v>
      </c>
      <c r="Z3017" s="2">
        <f>Y3017/V3017</f>
        <v>0.33749999999999997</v>
      </c>
    </row>
    <row r="3018" spans="1:26" x14ac:dyDescent="0.25">
      <c r="A3018">
        <v>6203</v>
      </c>
      <c r="B3018" t="s">
        <v>8430</v>
      </c>
      <c r="C3018" s="1">
        <v>42720</v>
      </c>
      <c r="D3018">
        <f>YEAR(C3018)</f>
        <v>2016</v>
      </c>
      <c r="E3018">
        <f>MONTH(C3018)</f>
        <v>12</v>
      </c>
      <c r="F3018" t="str">
        <f>TEXT(Table1[[#This Row],[Order Date]],"mmm")</f>
        <v>Dec</v>
      </c>
      <c r="G3018" t="str">
        <f>TEXT(Table1[[#This Row],[Order Date]],"ddd")</f>
        <v>Fri</v>
      </c>
      <c r="H3018" s="1">
        <v>42727</v>
      </c>
      <c r="I3018" t="s">
        <v>49</v>
      </c>
      <c r="J3018" t="s">
        <v>110</v>
      </c>
      <c r="K3018" t="s">
        <v>111</v>
      </c>
      <c r="L3018" t="s">
        <v>25</v>
      </c>
      <c r="M3018" t="s">
        <v>26</v>
      </c>
      <c r="N3018" t="s">
        <v>5957</v>
      </c>
      <c r="O3018" t="s">
        <v>42</v>
      </c>
      <c r="P3018">
        <v>92307</v>
      </c>
      <c r="Q3018" t="s">
        <v>43</v>
      </c>
      <c r="R3018" t="s">
        <v>3410</v>
      </c>
      <c r="S3018" t="s">
        <v>31</v>
      </c>
      <c r="T3018" t="s">
        <v>35</v>
      </c>
      <c r="U3018" t="s">
        <v>3411</v>
      </c>
      <c r="V3018" s="3">
        <v>563.91999999999996</v>
      </c>
      <c r="W3018">
        <v>5</v>
      </c>
      <c r="X3018" s="2">
        <v>0.2</v>
      </c>
      <c r="Y3018" s="13">
        <v>7.0490000000000004</v>
      </c>
      <c r="Z3018" s="2">
        <f>Y3018/V3018</f>
        <v>1.2500000000000002E-2</v>
      </c>
    </row>
    <row r="3019" spans="1:26" x14ac:dyDescent="0.25">
      <c r="A3019">
        <v>6204</v>
      </c>
      <c r="B3019" t="s">
        <v>8431</v>
      </c>
      <c r="C3019" s="1">
        <v>42664</v>
      </c>
      <c r="D3019">
        <f>YEAR(C3019)</f>
        <v>2016</v>
      </c>
      <c r="E3019">
        <f>MONTH(C3019)</f>
        <v>10</v>
      </c>
      <c r="F3019" t="str">
        <f>TEXT(Table1[[#This Row],[Order Date]],"mmm")</f>
        <v>Oct</v>
      </c>
      <c r="G3019" t="str">
        <f>TEXT(Table1[[#This Row],[Order Date]],"ddd")</f>
        <v>Fri</v>
      </c>
      <c r="H3019" s="1">
        <v>42670</v>
      </c>
      <c r="I3019" t="s">
        <v>49</v>
      </c>
      <c r="J3019" t="s">
        <v>5181</v>
      </c>
      <c r="K3019" t="s">
        <v>5182</v>
      </c>
      <c r="L3019" t="s">
        <v>25</v>
      </c>
      <c r="M3019" t="s">
        <v>26</v>
      </c>
      <c r="N3019" t="s">
        <v>490</v>
      </c>
      <c r="O3019" t="s">
        <v>491</v>
      </c>
      <c r="P3019">
        <v>43229</v>
      </c>
      <c r="Q3019" t="s">
        <v>145</v>
      </c>
      <c r="R3019" t="s">
        <v>7444</v>
      </c>
      <c r="S3019" t="s">
        <v>70</v>
      </c>
      <c r="T3019" t="s">
        <v>71</v>
      </c>
      <c r="U3019" t="s">
        <v>7445</v>
      </c>
      <c r="V3019" s="3">
        <v>235.15199999999999</v>
      </c>
      <c r="W3019">
        <v>8</v>
      </c>
      <c r="X3019" s="2">
        <v>0.4</v>
      </c>
      <c r="Y3019" s="13">
        <v>-47.0304</v>
      </c>
      <c r="Z3019" s="2">
        <f>Y3019/V3019</f>
        <v>-0.2</v>
      </c>
    </row>
    <row r="3020" spans="1:26" x14ac:dyDescent="0.25">
      <c r="A3020">
        <v>6205</v>
      </c>
      <c r="B3020" t="s">
        <v>8432</v>
      </c>
      <c r="C3020" s="1">
        <v>43070</v>
      </c>
      <c r="D3020">
        <f>YEAR(C3020)</f>
        <v>2017</v>
      </c>
      <c r="E3020">
        <f>MONTH(C3020)</f>
        <v>12</v>
      </c>
      <c r="F3020" t="str">
        <f>TEXT(Table1[[#This Row],[Order Date]],"mmm")</f>
        <v>Dec</v>
      </c>
      <c r="G3020" t="str">
        <f>TEXT(Table1[[#This Row],[Order Date]],"ddd")</f>
        <v>Fri</v>
      </c>
      <c r="H3020" s="1">
        <v>43072</v>
      </c>
      <c r="I3020" t="s">
        <v>185</v>
      </c>
      <c r="J3020" t="s">
        <v>3063</v>
      </c>
      <c r="K3020" t="s">
        <v>3064</v>
      </c>
      <c r="L3020" t="s">
        <v>101</v>
      </c>
      <c r="M3020" t="s">
        <v>26</v>
      </c>
      <c r="N3020" t="s">
        <v>5047</v>
      </c>
      <c r="O3020" t="s">
        <v>491</v>
      </c>
      <c r="P3020">
        <v>43302</v>
      </c>
      <c r="Q3020" t="s">
        <v>145</v>
      </c>
      <c r="R3020" t="s">
        <v>2926</v>
      </c>
      <c r="S3020" t="s">
        <v>31</v>
      </c>
      <c r="T3020" t="s">
        <v>64</v>
      </c>
      <c r="U3020" t="s">
        <v>2927</v>
      </c>
      <c r="V3020" s="3">
        <v>7.7119999999999997</v>
      </c>
      <c r="W3020">
        <v>2</v>
      </c>
      <c r="X3020" s="2">
        <v>0.2</v>
      </c>
      <c r="Y3020" s="13">
        <v>1.7352000000000001</v>
      </c>
      <c r="Z3020" s="2">
        <f>Y3020/V3020</f>
        <v>0.22500000000000001</v>
      </c>
    </row>
    <row r="3021" spans="1:26" x14ac:dyDescent="0.25">
      <c r="A3021">
        <v>6206</v>
      </c>
      <c r="B3021" t="s">
        <v>8433</v>
      </c>
      <c r="C3021" s="1">
        <v>42663</v>
      </c>
      <c r="D3021">
        <f>YEAR(C3021)</f>
        <v>2016</v>
      </c>
      <c r="E3021">
        <f>MONTH(C3021)</f>
        <v>10</v>
      </c>
      <c r="F3021" t="str">
        <f>TEXT(Table1[[#This Row],[Order Date]],"mmm")</f>
        <v>Oct</v>
      </c>
      <c r="G3021" t="str">
        <f>TEXT(Table1[[#This Row],[Order Date]],"ddd")</f>
        <v>Thu</v>
      </c>
      <c r="H3021" s="1">
        <v>42667</v>
      </c>
      <c r="I3021" t="s">
        <v>22</v>
      </c>
      <c r="J3021" t="s">
        <v>2615</v>
      </c>
      <c r="K3021" t="s">
        <v>2616</v>
      </c>
      <c r="L3021" t="s">
        <v>25</v>
      </c>
      <c r="M3021" t="s">
        <v>26</v>
      </c>
      <c r="N3021" t="s">
        <v>181</v>
      </c>
      <c r="O3021" t="s">
        <v>103</v>
      </c>
      <c r="P3021">
        <v>77095</v>
      </c>
      <c r="Q3021" t="s">
        <v>104</v>
      </c>
      <c r="R3021" t="s">
        <v>5386</v>
      </c>
      <c r="S3021" t="s">
        <v>45</v>
      </c>
      <c r="T3021" t="s">
        <v>89</v>
      </c>
      <c r="U3021" t="s">
        <v>5387</v>
      </c>
      <c r="V3021" s="3">
        <v>51.015999999999998</v>
      </c>
      <c r="W3021">
        <v>7</v>
      </c>
      <c r="X3021" s="2">
        <v>0.2</v>
      </c>
      <c r="Y3021" s="13">
        <v>15.942500000000001</v>
      </c>
      <c r="Z3021" s="2">
        <f>Y3021/V3021</f>
        <v>0.3125</v>
      </c>
    </row>
    <row r="3022" spans="1:26" x14ac:dyDescent="0.25">
      <c r="A3022">
        <v>6209</v>
      </c>
      <c r="B3022" t="s">
        <v>8434</v>
      </c>
      <c r="C3022" s="1">
        <v>43007</v>
      </c>
      <c r="D3022">
        <f>YEAR(C3022)</f>
        <v>2017</v>
      </c>
      <c r="E3022">
        <f>MONTH(C3022)</f>
        <v>9</v>
      </c>
      <c r="F3022" t="str">
        <f>TEXT(Table1[[#This Row],[Order Date]],"mmm")</f>
        <v>Sep</v>
      </c>
      <c r="G3022" t="str">
        <f>TEXT(Table1[[#This Row],[Order Date]],"ddd")</f>
        <v>Fri</v>
      </c>
      <c r="H3022" s="1">
        <v>43011</v>
      </c>
      <c r="I3022" t="s">
        <v>49</v>
      </c>
      <c r="J3022" t="s">
        <v>4550</v>
      </c>
      <c r="K3022" t="s">
        <v>4551</v>
      </c>
      <c r="L3022" t="s">
        <v>40</v>
      </c>
      <c r="M3022" t="s">
        <v>26</v>
      </c>
      <c r="N3022" t="s">
        <v>5047</v>
      </c>
      <c r="O3022" t="s">
        <v>491</v>
      </c>
      <c r="P3022">
        <v>43302</v>
      </c>
      <c r="Q3022" t="s">
        <v>145</v>
      </c>
      <c r="R3022" t="s">
        <v>3455</v>
      </c>
      <c r="S3022" t="s">
        <v>45</v>
      </c>
      <c r="T3022" t="s">
        <v>58</v>
      </c>
      <c r="U3022" t="s">
        <v>3456</v>
      </c>
      <c r="V3022" s="3">
        <v>51.167999999999999</v>
      </c>
      <c r="W3022">
        <v>2</v>
      </c>
      <c r="X3022" s="2">
        <v>0.2</v>
      </c>
      <c r="Y3022" s="13">
        <v>-6.3959999999999999</v>
      </c>
      <c r="Z3022" s="2">
        <f>Y3022/V3022</f>
        <v>-0.125</v>
      </c>
    </row>
    <row r="3023" spans="1:26" x14ac:dyDescent="0.25">
      <c r="A3023">
        <v>6210</v>
      </c>
      <c r="B3023" t="s">
        <v>8435</v>
      </c>
      <c r="C3023" s="1">
        <v>42965</v>
      </c>
      <c r="D3023">
        <f>YEAR(C3023)</f>
        <v>2017</v>
      </c>
      <c r="E3023">
        <f>MONTH(C3023)</f>
        <v>8</v>
      </c>
      <c r="F3023" t="str">
        <f>TEXT(Table1[[#This Row],[Order Date]],"mmm")</f>
        <v>Aug</v>
      </c>
      <c r="G3023" t="str">
        <f>TEXT(Table1[[#This Row],[Order Date]],"ddd")</f>
        <v>Fri</v>
      </c>
      <c r="H3023" s="1">
        <v>42972</v>
      </c>
      <c r="I3023" t="s">
        <v>49</v>
      </c>
      <c r="J3023" t="s">
        <v>3708</v>
      </c>
      <c r="K3023" t="s">
        <v>3709</v>
      </c>
      <c r="L3023" t="s">
        <v>40</v>
      </c>
      <c r="M3023" t="s">
        <v>26</v>
      </c>
      <c r="N3023" t="s">
        <v>94</v>
      </c>
      <c r="O3023" t="s">
        <v>95</v>
      </c>
      <c r="P3023">
        <v>98103</v>
      </c>
      <c r="Q3023" t="s">
        <v>43</v>
      </c>
      <c r="R3023" t="s">
        <v>2916</v>
      </c>
      <c r="S3023" t="s">
        <v>45</v>
      </c>
      <c r="T3023" t="s">
        <v>74</v>
      </c>
      <c r="U3023" t="s">
        <v>2917</v>
      </c>
      <c r="V3023" s="3">
        <v>2793.5279999999998</v>
      </c>
      <c r="W3023">
        <v>9</v>
      </c>
      <c r="X3023" s="2">
        <v>0.2</v>
      </c>
      <c r="Y3023" s="13">
        <v>942.81569999999999</v>
      </c>
      <c r="Z3023" s="2">
        <f>Y3023/V3023</f>
        <v>0.33750000000000002</v>
      </c>
    </row>
    <row r="3024" spans="1:26" x14ac:dyDescent="0.25">
      <c r="A3024">
        <v>6213</v>
      </c>
      <c r="B3024" t="s">
        <v>8436</v>
      </c>
      <c r="C3024" s="1">
        <v>43051</v>
      </c>
      <c r="D3024">
        <f>YEAR(C3024)</f>
        <v>2017</v>
      </c>
      <c r="E3024">
        <f>MONTH(C3024)</f>
        <v>11</v>
      </c>
      <c r="F3024" t="str">
        <f>TEXT(Table1[[#This Row],[Order Date]],"mmm")</f>
        <v>Nov</v>
      </c>
      <c r="G3024" t="str">
        <f>TEXT(Table1[[#This Row],[Order Date]],"ddd")</f>
        <v>Sun</v>
      </c>
      <c r="H3024" s="1">
        <v>43055</v>
      </c>
      <c r="I3024" t="s">
        <v>22</v>
      </c>
      <c r="J3024" t="s">
        <v>792</v>
      </c>
      <c r="K3024" t="s">
        <v>793</v>
      </c>
      <c r="L3024" t="s">
        <v>25</v>
      </c>
      <c r="M3024" t="s">
        <v>26</v>
      </c>
      <c r="N3024" t="s">
        <v>8437</v>
      </c>
      <c r="O3024" t="s">
        <v>95</v>
      </c>
      <c r="P3024">
        <v>98632</v>
      </c>
      <c r="Q3024" t="s">
        <v>43</v>
      </c>
      <c r="R3024" t="s">
        <v>3175</v>
      </c>
      <c r="S3024" t="s">
        <v>45</v>
      </c>
      <c r="T3024" t="s">
        <v>266</v>
      </c>
      <c r="U3024" t="s">
        <v>556</v>
      </c>
      <c r="V3024" s="3">
        <v>18.239999999999998</v>
      </c>
      <c r="W3024">
        <v>3</v>
      </c>
      <c r="X3024" s="2">
        <v>0</v>
      </c>
      <c r="Y3024" s="13">
        <v>9.1199999999999992</v>
      </c>
      <c r="Z3024" s="2">
        <f>Y3024/V3024</f>
        <v>0.5</v>
      </c>
    </row>
    <row r="3025" spans="1:26" x14ac:dyDescent="0.25">
      <c r="A3025">
        <v>6215</v>
      </c>
      <c r="B3025" t="s">
        <v>8438</v>
      </c>
      <c r="C3025" s="1">
        <v>41923</v>
      </c>
      <c r="D3025">
        <f>YEAR(C3025)</f>
        <v>2014</v>
      </c>
      <c r="E3025">
        <f>MONTH(C3025)</f>
        <v>10</v>
      </c>
      <c r="F3025" t="str">
        <f>TEXT(Table1[[#This Row],[Order Date]],"mmm")</f>
        <v>Oct</v>
      </c>
      <c r="G3025" t="str">
        <f>TEXT(Table1[[#This Row],[Order Date]],"ddd")</f>
        <v>Sat</v>
      </c>
      <c r="H3025" s="1">
        <v>41927</v>
      </c>
      <c r="I3025" t="s">
        <v>49</v>
      </c>
      <c r="J3025" t="s">
        <v>1974</v>
      </c>
      <c r="K3025" t="s">
        <v>1975</v>
      </c>
      <c r="L3025" t="s">
        <v>25</v>
      </c>
      <c r="M3025" t="s">
        <v>26</v>
      </c>
      <c r="N3025" t="s">
        <v>5815</v>
      </c>
      <c r="O3025" t="s">
        <v>42</v>
      </c>
      <c r="P3025">
        <v>90278</v>
      </c>
      <c r="Q3025" t="s">
        <v>43</v>
      </c>
      <c r="R3025" t="s">
        <v>2253</v>
      </c>
      <c r="S3025" t="s">
        <v>45</v>
      </c>
      <c r="T3025" t="s">
        <v>170</v>
      </c>
      <c r="U3025" t="s">
        <v>2254</v>
      </c>
      <c r="V3025" s="3">
        <v>7.64</v>
      </c>
      <c r="W3025">
        <v>1</v>
      </c>
      <c r="X3025" s="2">
        <v>0</v>
      </c>
      <c r="Y3025" s="13">
        <v>3.7435999999999998</v>
      </c>
      <c r="Z3025" s="2">
        <f>Y3025/V3025</f>
        <v>0.49</v>
      </c>
    </row>
    <row r="3026" spans="1:26" x14ac:dyDescent="0.25">
      <c r="A3026">
        <v>6218</v>
      </c>
      <c r="B3026" t="s">
        <v>8439</v>
      </c>
      <c r="C3026" s="1">
        <v>42212</v>
      </c>
      <c r="D3026">
        <f>YEAR(C3026)</f>
        <v>2015</v>
      </c>
      <c r="E3026">
        <f>MONTH(C3026)</f>
        <v>7</v>
      </c>
      <c r="F3026" t="str">
        <f>TEXT(Table1[[#This Row],[Order Date]],"mmm")</f>
        <v>Jul</v>
      </c>
      <c r="G3026" t="str">
        <f>TEXT(Table1[[#This Row],[Order Date]],"ddd")</f>
        <v>Mon</v>
      </c>
      <c r="H3026" s="1">
        <v>42218</v>
      </c>
      <c r="I3026" t="s">
        <v>49</v>
      </c>
      <c r="J3026" t="s">
        <v>2529</v>
      </c>
      <c r="K3026" t="s">
        <v>2530</v>
      </c>
      <c r="L3026" t="s">
        <v>25</v>
      </c>
      <c r="M3026" t="s">
        <v>26</v>
      </c>
      <c r="N3026" t="s">
        <v>1456</v>
      </c>
      <c r="O3026" t="s">
        <v>28</v>
      </c>
      <c r="P3026">
        <v>40214</v>
      </c>
      <c r="Q3026" t="s">
        <v>29</v>
      </c>
      <c r="R3026" t="s">
        <v>4436</v>
      </c>
      <c r="S3026" t="s">
        <v>70</v>
      </c>
      <c r="T3026" t="s">
        <v>71</v>
      </c>
      <c r="U3026" t="s">
        <v>4437</v>
      </c>
      <c r="V3026" s="3">
        <v>29.97</v>
      </c>
      <c r="W3026">
        <v>3</v>
      </c>
      <c r="X3026" s="2">
        <v>0</v>
      </c>
      <c r="Y3026" s="13">
        <v>0.29970000000000002</v>
      </c>
      <c r="Z3026" s="2">
        <f>Y3026/V3026</f>
        <v>1.0000000000000002E-2</v>
      </c>
    </row>
    <row r="3027" spans="1:26" x14ac:dyDescent="0.25">
      <c r="A3027">
        <v>6219</v>
      </c>
      <c r="B3027" t="s">
        <v>8440</v>
      </c>
      <c r="C3027" s="1">
        <v>42663</v>
      </c>
      <c r="D3027">
        <f>YEAR(C3027)</f>
        <v>2016</v>
      </c>
      <c r="E3027">
        <f>MONTH(C3027)</f>
        <v>10</v>
      </c>
      <c r="F3027" t="str">
        <f>TEXT(Table1[[#This Row],[Order Date]],"mmm")</f>
        <v>Oct</v>
      </c>
      <c r="G3027" t="str">
        <f>TEXT(Table1[[#This Row],[Order Date]],"ddd")</f>
        <v>Thu</v>
      </c>
      <c r="H3027" s="1">
        <v>42669</v>
      </c>
      <c r="I3027" t="s">
        <v>49</v>
      </c>
      <c r="J3027" t="s">
        <v>4744</v>
      </c>
      <c r="K3027" t="s">
        <v>4745</v>
      </c>
      <c r="L3027" t="s">
        <v>25</v>
      </c>
      <c r="M3027" t="s">
        <v>26</v>
      </c>
      <c r="N3027" t="s">
        <v>2349</v>
      </c>
      <c r="O3027" t="s">
        <v>235</v>
      </c>
      <c r="P3027">
        <v>48183</v>
      </c>
      <c r="Q3027" t="s">
        <v>104</v>
      </c>
      <c r="R3027" t="s">
        <v>3920</v>
      </c>
      <c r="S3027" t="s">
        <v>70</v>
      </c>
      <c r="T3027" t="s">
        <v>71</v>
      </c>
      <c r="U3027" t="s">
        <v>3921</v>
      </c>
      <c r="V3027" s="3">
        <v>125.7</v>
      </c>
      <c r="W3027">
        <v>6</v>
      </c>
      <c r="X3027" s="2">
        <v>0</v>
      </c>
      <c r="Y3027" s="13">
        <v>35.195999999999998</v>
      </c>
      <c r="Z3027" s="2">
        <f>Y3027/V3027</f>
        <v>0.27999999999999997</v>
      </c>
    </row>
    <row r="3028" spans="1:26" x14ac:dyDescent="0.25">
      <c r="A3028">
        <v>6222</v>
      </c>
      <c r="B3028" t="s">
        <v>8441</v>
      </c>
      <c r="C3028" s="1">
        <v>42992</v>
      </c>
      <c r="D3028">
        <f>YEAR(C3028)</f>
        <v>2017</v>
      </c>
      <c r="E3028">
        <f>MONTH(C3028)</f>
        <v>9</v>
      </c>
      <c r="F3028" t="str">
        <f>TEXT(Table1[[#This Row],[Order Date]],"mmm")</f>
        <v>Sep</v>
      </c>
      <c r="G3028" t="str">
        <f>TEXT(Table1[[#This Row],[Order Date]],"ddd")</f>
        <v>Thu</v>
      </c>
      <c r="H3028" s="1">
        <v>42996</v>
      </c>
      <c r="I3028" t="s">
        <v>22</v>
      </c>
      <c r="J3028" t="s">
        <v>6048</v>
      </c>
      <c r="K3028" t="s">
        <v>6049</v>
      </c>
      <c r="L3028" t="s">
        <v>25</v>
      </c>
      <c r="M3028" t="s">
        <v>26</v>
      </c>
      <c r="N3028" t="s">
        <v>41</v>
      </c>
      <c r="O3028" t="s">
        <v>42</v>
      </c>
      <c r="P3028">
        <v>90045</v>
      </c>
      <c r="Q3028" t="s">
        <v>43</v>
      </c>
      <c r="R3028" t="s">
        <v>3480</v>
      </c>
      <c r="S3028" t="s">
        <v>45</v>
      </c>
      <c r="T3028" t="s">
        <v>46</v>
      </c>
      <c r="U3028" t="s">
        <v>3481</v>
      </c>
      <c r="V3028" s="3">
        <v>56.7</v>
      </c>
      <c r="W3028">
        <v>9</v>
      </c>
      <c r="X3028" s="2">
        <v>0</v>
      </c>
      <c r="Y3028" s="13">
        <v>26.082000000000001</v>
      </c>
      <c r="Z3028" s="2">
        <f>Y3028/V3028</f>
        <v>0.45999999999999996</v>
      </c>
    </row>
    <row r="3029" spans="1:26" x14ac:dyDescent="0.25">
      <c r="A3029">
        <v>6223</v>
      </c>
      <c r="B3029" t="s">
        <v>8442</v>
      </c>
      <c r="C3029" s="1">
        <v>43092</v>
      </c>
      <c r="D3029">
        <f>YEAR(C3029)</f>
        <v>2017</v>
      </c>
      <c r="E3029">
        <f>MONTH(C3029)</f>
        <v>12</v>
      </c>
      <c r="F3029" t="str">
        <f>TEXT(Table1[[#This Row],[Order Date]],"mmm")</f>
        <v>Dec</v>
      </c>
      <c r="G3029" t="str">
        <f>TEXT(Table1[[#This Row],[Order Date]],"ddd")</f>
        <v>Sat</v>
      </c>
      <c r="H3029" s="1">
        <v>43096</v>
      </c>
      <c r="I3029" t="s">
        <v>49</v>
      </c>
      <c r="J3029" t="s">
        <v>1808</v>
      </c>
      <c r="K3029" t="s">
        <v>1809</v>
      </c>
      <c r="L3029" t="s">
        <v>25</v>
      </c>
      <c r="M3029" t="s">
        <v>26</v>
      </c>
      <c r="N3029" t="s">
        <v>8443</v>
      </c>
      <c r="O3029" t="s">
        <v>328</v>
      </c>
      <c r="P3029">
        <v>37075</v>
      </c>
      <c r="Q3029" t="s">
        <v>29</v>
      </c>
      <c r="R3029" t="s">
        <v>864</v>
      </c>
      <c r="S3029" t="s">
        <v>31</v>
      </c>
      <c r="T3029" t="s">
        <v>64</v>
      </c>
      <c r="U3029" t="s">
        <v>865</v>
      </c>
      <c r="V3029" s="3">
        <v>72.703999999999994</v>
      </c>
      <c r="W3029">
        <v>4</v>
      </c>
      <c r="X3029" s="2">
        <v>0.2</v>
      </c>
      <c r="Y3029" s="13">
        <v>19.084800000000001</v>
      </c>
      <c r="Z3029" s="2">
        <f>Y3029/V3029</f>
        <v>0.26250000000000007</v>
      </c>
    </row>
    <row r="3030" spans="1:26" x14ac:dyDescent="0.25">
      <c r="A3030">
        <v>6226</v>
      </c>
      <c r="B3030" t="s">
        <v>8444</v>
      </c>
      <c r="C3030" s="1">
        <v>42282</v>
      </c>
      <c r="D3030">
        <f>YEAR(C3030)</f>
        <v>2015</v>
      </c>
      <c r="E3030">
        <f>MONTH(C3030)</f>
        <v>10</v>
      </c>
      <c r="F3030" t="str">
        <f>TEXT(Table1[[#This Row],[Order Date]],"mmm")</f>
        <v>Oct</v>
      </c>
      <c r="G3030" t="str">
        <f>TEXT(Table1[[#This Row],[Order Date]],"ddd")</f>
        <v>Mon</v>
      </c>
      <c r="H3030" s="1">
        <v>42286</v>
      </c>
      <c r="I3030" t="s">
        <v>49</v>
      </c>
      <c r="J3030" t="s">
        <v>1882</v>
      </c>
      <c r="K3030" t="s">
        <v>1883</v>
      </c>
      <c r="L3030" t="s">
        <v>25</v>
      </c>
      <c r="M3030" t="s">
        <v>26</v>
      </c>
      <c r="N3030" t="s">
        <v>412</v>
      </c>
      <c r="O3030" t="s">
        <v>413</v>
      </c>
      <c r="P3030">
        <v>97206</v>
      </c>
      <c r="Q3030" t="s">
        <v>43</v>
      </c>
      <c r="R3030" t="s">
        <v>6128</v>
      </c>
      <c r="S3030" t="s">
        <v>31</v>
      </c>
      <c r="T3030" t="s">
        <v>32</v>
      </c>
      <c r="U3030" t="s">
        <v>6129</v>
      </c>
      <c r="V3030" s="3">
        <v>66.293999999999997</v>
      </c>
      <c r="W3030">
        <v>1</v>
      </c>
      <c r="X3030" s="2">
        <v>0.7</v>
      </c>
      <c r="Y3030" s="13">
        <v>-103.86060000000001</v>
      </c>
      <c r="Z3030" s="2">
        <f>Y3030/V3030</f>
        <v>-1.5666666666666669</v>
      </c>
    </row>
    <row r="3031" spans="1:26" x14ac:dyDescent="0.25">
      <c r="A3031">
        <v>6229</v>
      </c>
      <c r="B3031" t="s">
        <v>8445</v>
      </c>
      <c r="C3031" s="1">
        <v>42391</v>
      </c>
      <c r="D3031">
        <f>YEAR(C3031)</f>
        <v>2016</v>
      </c>
      <c r="E3031">
        <f>MONTH(C3031)</f>
        <v>1</v>
      </c>
      <c r="F3031" t="str">
        <f>TEXT(Table1[[#This Row],[Order Date]],"mmm")</f>
        <v>Jan</v>
      </c>
      <c r="G3031" t="str">
        <f>TEXT(Table1[[#This Row],[Order Date]],"ddd")</f>
        <v>Fri</v>
      </c>
      <c r="H3031" s="1">
        <v>42396</v>
      </c>
      <c r="I3031" t="s">
        <v>49</v>
      </c>
      <c r="J3031" t="s">
        <v>3317</v>
      </c>
      <c r="K3031" t="s">
        <v>3318</v>
      </c>
      <c r="L3031" t="s">
        <v>101</v>
      </c>
      <c r="M3031" t="s">
        <v>26</v>
      </c>
      <c r="N3031" t="s">
        <v>2143</v>
      </c>
      <c r="O3031" t="s">
        <v>491</v>
      </c>
      <c r="P3031">
        <v>44105</v>
      </c>
      <c r="Q3031" t="s">
        <v>145</v>
      </c>
      <c r="R3031" t="s">
        <v>209</v>
      </c>
      <c r="S3031" t="s">
        <v>70</v>
      </c>
      <c r="T3031" t="s">
        <v>71</v>
      </c>
      <c r="U3031" t="s">
        <v>210</v>
      </c>
      <c r="V3031" s="3">
        <v>110.376</v>
      </c>
      <c r="W3031">
        <v>4</v>
      </c>
      <c r="X3031" s="2">
        <v>0.4</v>
      </c>
      <c r="Y3031" s="13">
        <v>-20.235600000000002</v>
      </c>
      <c r="Z3031" s="2">
        <f>Y3031/V3031</f>
        <v>-0.18333333333333335</v>
      </c>
    </row>
    <row r="3032" spans="1:26" x14ac:dyDescent="0.25">
      <c r="A3032">
        <v>6231</v>
      </c>
      <c r="B3032" t="s">
        <v>8446</v>
      </c>
      <c r="C3032" s="1">
        <v>42927</v>
      </c>
      <c r="D3032">
        <f>YEAR(C3032)</f>
        <v>2017</v>
      </c>
      <c r="E3032">
        <f>MONTH(C3032)</f>
        <v>7</v>
      </c>
      <c r="F3032" t="str">
        <f>TEXT(Table1[[#This Row],[Order Date]],"mmm")</f>
        <v>Jul</v>
      </c>
      <c r="G3032" t="str">
        <f>TEXT(Table1[[#This Row],[Order Date]],"ddd")</f>
        <v>Tue</v>
      </c>
      <c r="H3032" s="1">
        <v>42933</v>
      </c>
      <c r="I3032" t="s">
        <v>49</v>
      </c>
      <c r="J3032" t="s">
        <v>4173</v>
      </c>
      <c r="K3032" t="s">
        <v>4174</v>
      </c>
      <c r="L3032" t="s">
        <v>25</v>
      </c>
      <c r="M3032" t="s">
        <v>26</v>
      </c>
      <c r="N3032" t="s">
        <v>8447</v>
      </c>
      <c r="O3032" t="s">
        <v>482</v>
      </c>
      <c r="P3032">
        <v>50701</v>
      </c>
      <c r="Q3032" t="s">
        <v>104</v>
      </c>
      <c r="R3032" t="s">
        <v>2972</v>
      </c>
      <c r="S3032" t="s">
        <v>45</v>
      </c>
      <c r="T3032" t="s">
        <v>67</v>
      </c>
      <c r="U3032" t="s">
        <v>2973</v>
      </c>
      <c r="V3032" s="3">
        <v>30.32</v>
      </c>
      <c r="W3032">
        <v>4</v>
      </c>
      <c r="X3032" s="2">
        <v>0</v>
      </c>
      <c r="Y3032" s="13">
        <v>11.8248</v>
      </c>
      <c r="Z3032" s="2">
        <f>Y3032/V3032</f>
        <v>0.39</v>
      </c>
    </row>
    <row r="3033" spans="1:26" x14ac:dyDescent="0.25">
      <c r="A3033">
        <v>6232</v>
      </c>
      <c r="B3033" t="s">
        <v>8448</v>
      </c>
      <c r="C3033" s="1">
        <v>42989</v>
      </c>
      <c r="D3033">
        <f>YEAR(C3033)</f>
        <v>2017</v>
      </c>
      <c r="E3033">
        <f>MONTH(C3033)</f>
        <v>9</v>
      </c>
      <c r="F3033" t="str">
        <f>TEXT(Table1[[#This Row],[Order Date]],"mmm")</f>
        <v>Sep</v>
      </c>
      <c r="G3033" t="str">
        <f>TEXT(Table1[[#This Row],[Order Date]],"ddd")</f>
        <v>Mon</v>
      </c>
      <c r="H3033" s="1">
        <v>42989</v>
      </c>
      <c r="I3033" t="s">
        <v>1276</v>
      </c>
      <c r="J3033" t="s">
        <v>1903</v>
      </c>
      <c r="K3033" t="s">
        <v>1904</v>
      </c>
      <c r="L3033" t="s">
        <v>25</v>
      </c>
      <c r="M3033" t="s">
        <v>26</v>
      </c>
      <c r="N3033" t="s">
        <v>94</v>
      </c>
      <c r="O3033" t="s">
        <v>95</v>
      </c>
      <c r="P3033">
        <v>98105</v>
      </c>
      <c r="Q3033" t="s">
        <v>43</v>
      </c>
      <c r="R3033" t="s">
        <v>2445</v>
      </c>
      <c r="S3033" t="s">
        <v>31</v>
      </c>
      <c r="T3033" t="s">
        <v>35</v>
      </c>
      <c r="U3033" t="s">
        <v>2446</v>
      </c>
      <c r="V3033" s="3">
        <v>177.56800000000001</v>
      </c>
      <c r="W3033">
        <v>2</v>
      </c>
      <c r="X3033" s="2">
        <v>0.2</v>
      </c>
      <c r="Y3033" s="13">
        <v>8.8783999999999992</v>
      </c>
      <c r="Z3033" s="2">
        <f>Y3033/V3033</f>
        <v>4.9999999999999989E-2</v>
      </c>
    </row>
    <row r="3034" spans="1:26" x14ac:dyDescent="0.25">
      <c r="A3034">
        <v>6237</v>
      </c>
      <c r="B3034" t="s">
        <v>8449</v>
      </c>
      <c r="C3034" s="1">
        <v>42423</v>
      </c>
      <c r="D3034">
        <f>YEAR(C3034)</f>
        <v>2016</v>
      </c>
      <c r="E3034">
        <f>MONTH(C3034)</f>
        <v>2</v>
      </c>
      <c r="F3034" t="str">
        <f>TEXT(Table1[[#This Row],[Order Date]],"mmm")</f>
        <v>Feb</v>
      </c>
      <c r="G3034" t="str">
        <f>TEXT(Table1[[#This Row],[Order Date]],"ddd")</f>
        <v>Tue</v>
      </c>
      <c r="H3034" s="1">
        <v>42427</v>
      </c>
      <c r="I3034" t="s">
        <v>49</v>
      </c>
      <c r="J3034" t="s">
        <v>1207</v>
      </c>
      <c r="K3034" t="s">
        <v>1208</v>
      </c>
      <c r="L3034" t="s">
        <v>40</v>
      </c>
      <c r="M3034" t="s">
        <v>26</v>
      </c>
      <c r="N3034" t="s">
        <v>143</v>
      </c>
      <c r="O3034" t="s">
        <v>144</v>
      </c>
      <c r="P3034">
        <v>19120</v>
      </c>
      <c r="Q3034" t="s">
        <v>145</v>
      </c>
      <c r="R3034" t="s">
        <v>1002</v>
      </c>
      <c r="S3034" t="s">
        <v>45</v>
      </c>
      <c r="T3034" t="s">
        <v>170</v>
      </c>
      <c r="U3034" t="s">
        <v>1003</v>
      </c>
      <c r="V3034" s="3">
        <v>57.576000000000001</v>
      </c>
      <c r="W3034">
        <v>3</v>
      </c>
      <c r="X3034" s="2">
        <v>0.2</v>
      </c>
      <c r="Y3034" s="13">
        <v>21.591000000000001</v>
      </c>
      <c r="Z3034" s="2">
        <f>Y3034/V3034</f>
        <v>0.375</v>
      </c>
    </row>
    <row r="3035" spans="1:26" x14ac:dyDescent="0.25">
      <c r="A3035">
        <v>6238</v>
      </c>
      <c r="B3035" t="s">
        <v>8450</v>
      </c>
      <c r="C3035" s="1">
        <v>42391</v>
      </c>
      <c r="D3035">
        <f>YEAR(C3035)</f>
        <v>2016</v>
      </c>
      <c r="E3035">
        <f>MONTH(C3035)</f>
        <v>1</v>
      </c>
      <c r="F3035" t="str">
        <f>TEXT(Table1[[#This Row],[Order Date]],"mmm")</f>
        <v>Jan</v>
      </c>
      <c r="G3035" t="str">
        <f>TEXT(Table1[[#This Row],[Order Date]],"ddd")</f>
        <v>Fri</v>
      </c>
      <c r="H3035" s="1">
        <v>42398</v>
      </c>
      <c r="I3035" t="s">
        <v>49</v>
      </c>
      <c r="J3035" t="s">
        <v>4179</v>
      </c>
      <c r="K3035" t="s">
        <v>4180</v>
      </c>
      <c r="L3035" t="s">
        <v>25</v>
      </c>
      <c r="M3035" t="s">
        <v>26</v>
      </c>
      <c r="N3035" t="s">
        <v>263</v>
      </c>
      <c r="O3035" t="s">
        <v>264</v>
      </c>
      <c r="P3035">
        <v>10009</v>
      </c>
      <c r="Q3035" t="s">
        <v>145</v>
      </c>
      <c r="R3035" t="s">
        <v>4984</v>
      </c>
      <c r="S3035" t="s">
        <v>45</v>
      </c>
      <c r="T3035" t="s">
        <v>74</v>
      </c>
      <c r="U3035" t="s">
        <v>4985</v>
      </c>
      <c r="V3035" s="3">
        <v>26.335999999999999</v>
      </c>
      <c r="W3035">
        <v>4</v>
      </c>
      <c r="X3035" s="2">
        <v>0.2</v>
      </c>
      <c r="Y3035" s="13">
        <v>9.2175999999999991</v>
      </c>
      <c r="Z3035" s="2">
        <f>Y3035/V3035</f>
        <v>0.35</v>
      </c>
    </row>
    <row r="3036" spans="1:26" x14ac:dyDescent="0.25">
      <c r="A3036">
        <v>6239</v>
      </c>
      <c r="B3036" t="s">
        <v>8451</v>
      </c>
      <c r="C3036" s="1">
        <v>42350</v>
      </c>
      <c r="D3036">
        <f>YEAR(C3036)</f>
        <v>2015</v>
      </c>
      <c r="E3036">
        <f>MONTH(C3036)</f>
        <v>12</v>
      </c>
      <c r="F3036" t="str">
        <f>TEXT(Table1[[#This Row],[Order Date]],"mmm")</f>
        <v>Dec</v>
      </c>
      <c r="G3036" t="str">
        <f>TEXT(Table1[[#This Row],[Order Date]],"ddd")</f>
        <v>Sat</v>
      </c>
      <c r="H3036" s="1">
        <v>42354</v>
      </c>
      <c r="I3036" t="s">
        <v>49</v>
      </c>
      <c r="J3036" t="s">
        <v>3739</v>
      </c>
      <c r="K3036" t="s">
        <v>3740</v>
      </c>
      <c r="L3036" t="s">
        <v>25</v>
      </c>
      <c r="M3036" t="s">
        <v>26</v>
      </c>
      <c r="N3036" t="s">
        <v>622</v>
      </c>
      <c r="O3036" t="s">
        <v>42</v>
      </c>
      <c r="P3036">
        <v>95123</v>
      </c>
      <c r="Q3036" t="s">
        <v>43</v>
      </c>
      <c r="R3036" t="s">
        <v>5080</v>
      </c>
      <c r="S3036" t="s">
        <v>31</v>
      </c>
      <c r="T3036" t="s">
        <v>64</v>
      </c>
      <c r="U3036" t="s">
        <v>5081</v>
      </c>
      <c r="V3036" s="3">
        <v>166.5</v>
      </c>
      <c r="W3036">
        <v>3</v>
      </c>
      <c r="X3036" s="2">
        <v>0</v>
      </c>
      <c r="Y3036" s="13">
        <v>21.645</v>
      </c>
      <c r="Z3036" s="2">
        <f>Y3036/V3036</f>
        <v>0.13</v>
      </c>
    </row>
    <row r="3037" spans="1:26" x14ac:dyDescent="0.25">
      <c r="A3037">
        <v>6241</v>
      </c>
      <c r="B3037" t="s">
        <v>8452</v>
      </c>
      <c r="C3037" s="1">
        <v>42672</v>
      </c>
      <c r="D3037">
        <f>YEAR(C3037)</f>
        <v>2016</v>
      </c>
      <c r="E3037">
        <f>MONTH(C3037)</f>
        <v>10</v>
      </c>
      <c r="F3037" t="str">
        <f>TEXT(Table1[[#This Row],[Order Date]],"mmm")</f>
        <v>Oct</v>
      </c>
      <c r="G3037" t="str">
        <f>TEXT(Table1[[#This Row],[Order Date]],"ddd")</f>
        <v>Sat</v>
      </c>
      <c r="H3037" s="1">
        <v>42675</v>
      </c>
      <c r="I3037" t="s">
        <v>22</v>
      </c>
      <c r="J3037" t="s">
        <v>934</v>
      </c>
      <c r="K3037" t="s">
        <v>935</v>
      </c>
      <c r="L3037" t="s">
        <v>25</v>
      </c>
      <c r="M3037" t="s">
        <v>26</v>
      </c>
      <c r="N3037" t="s">
        <v>41</v>
      </c>
      <c r="O3037" t="s">
        <v>42</v>
      </c>
      <c r="P3037">
        <v>90008</v>
      </c>
      <c r="Q3037" t="s">
        <v>43</v>
      </c>
      <c r="R3037" t="s">
        <v>3436</v>
      </c>
      <c r="S3037" t="s">
        <v>45</v>
      </c>
      <c r="T3037" t="s">
        <v>74</v>
      </c>
      <c r="U3037" t="s">
        <v>3437</v>
      </c>
      <c r="V3037" s="3">
        <v>11.744</v>
      </c>
      <c r="W3037">
        <v>1</v>
      </c>
      <c r="X3037" s="2">
        <v>0.2</v>
      </c>
      <c r="Y3037" s="13">
        <v>3.8168000000000002</v>
      </c>
      <c r="Z3037" s="2">
        <f>Y3037/V3037</f>
        <v>0.32500000000000001</v>
      </c>
    </row>
    <row r="3038" spans="1:26" x14ac:dyDescent="0.25">
      <c r="A3038">
        <v>6242</v>
      </c>
      <c r="B3038" t="s">
        <v>8453</v>
      </c>
      <c r="C3038" s="1">
        <v>42883</v>
      </c>
      <c r="D3038">
        <f>YEAR(C3038)</f>
        <v>2017</v>
      </c>
      <c r="E3038">
        <f>MONTH(C3038)</f>
        <v>5</v>
      </c>
      <c r="F3038" t="str">
        <f>TEXT(Table1[[#This Row],[Order Date]],"mmm")</f>
        <v>May</v>
      </c>
      <c r="G3038" t="str">
        <f>TEXT(Table1[[#This Row],[Order Date]],"ddd")</f>
        <v>Sun</v>
      </c>
      <c r="H3038" s="1">
        <v>42886</v>
      </c>
      <c r="I3038" t="s">
        <v>22</v>
      </c>
      <c r="J3038" t="s">
        <v>5482</v>
      </c>
      <c r="K3038" t="s">
        <v>5483</v>
      </c>
      <c r="L3038" t="s">
        <v>40</v>
      </c>
      <c r="M3038" t="s">
        <v>26</v>
      </c>
      <c r="N3038" t="s">
        <v>86</v>
      </c>
      <c r="O3038" t="s">
        <v>2648</v>
      </c>
      <c r="P3038">
        <v>3301</v>
      </c>
      <c r="Q3038" t="s">
        <v>145</v>
      </c>
      <c r="R3038" t="s">
        <v>5832</v>
      </c>
      <c r="S3038" t="s">
        <v>31</v>
      </c>
      <c r="T3038" t="s">
        <v>64</v>
      </c>
      <c r="U3038" t="s">
        <v>5833</v>
      </c>
      <c r="V3038" s="3">
        <v>247.44</v>
      </c>
      <c r="W3038">
        <v>8</v>
      </c>
      <c r="X3038" s="2">
        <v>0</v>
      </c>
      <c r="Y3038" s="13">
        <v>101.4504</v>
      </c>
      <c r="Z3038" s="2">
        <f>Y3038/V3038</f>
        <v>0.41000000000000003</v>
      </c>
    </row>
    <row r="3039" spans="1:26" x14ac:dyDescent="0.25">
      <c r="A3039">
        <v>6243</v>
      </c>
      <c r="B3039" t="s">
        <v>8454</v>
      </c>
      <c r="C3039" s="1">
        <v>41994</v>
      </c>
      <c r="D3039">
        <f>YEAR(C3039)</f>
        <v>2014</v>
      </c>
      <c r="E3039">
        <f>MONTH(C3039)</f>
        <v>12</v>
      </c>
      <c r="F3039" t="str">
        <f>TEXT(Table1[[#This Row],[Order Date]],"mmm")</f>
        <v>Dec</v>
      </c>
      <c r="G3039" t="str">
        <f>TEXT(Table1[[#This Row],[Order Date]],"ddd")</f>
        <v>Sun</v>
      </c>
      <c r="H3039" s="1">
        <v>42001</v>
      </c>
      <c r="I3039" t="s">
        <v>49</v>
      </c>
      <c r="J3039" t="s">
        <v>4104</v>
      </c>
      <c r="K3039" t="s">
        <v>4105</v>
      </c>
      <c r="L3039" t="s">
        <v>101</v>
      </c>
      <c r="M3039" t="s">
        <v>26</v>
      </c>
      <c r="N3039" t="s">
        <v>375</v>
      </c>
      <c r="O3039" t="s">
        <v>328</v>
      </c>
      <c r="P3039">
        <v>38401</v>
      </c>
      <c r="Q3039" t="s">
        <v>29</v>
      </c>
      <c r="R3039" t="s">
        <v>3818</v>
      </c>
      <c r="S3039" t="s">
        <v>45</v>
      </c>
      <c r="T3039" t="s">
        <v>74</v>
      </c>
      <c r="U3039" t="s">
        <v>3819</v>
      </c>
      <c r="V3039" s="3">
        <v>18.239999999999998</v>
      </c>
      <c r="W3039">
        <v>2</v>
      </c>
      <c r="X3039" s="2">
        <v>0.7</v>
      </c>
      <c r="Y3039" s="13">
        <v>-14.592000000000001</v>
      </c>
      <c r="Z3039" s="2">
        <f>Y3039/V3039</f>
        <v>-0.8</v>
      </c>
    </row>
    <row r="3040" spans="1:26" x14ac:dyDescent="0.25">
      <c r="A3040">
        <v>6244</v>
      </c>
      <c r="B3040" t="s">
        <v>8455</v>
      </c>
      <c r="C3040" s="1">
        <v>42698</v>
      </c>
      <c r="D3040">
        <f>YEAR(C3040)</f>
        <v>2016</v>
      </c>
      <c r="E3040">
        <f>MONTH(C3040)</f>
        <v>11</v>
      </c>
      <c r="F3040" t="str">
        <f>TEXT(Table1[[#This Row],[Order Date]],"mmm")</f>
        <v>Nov</v>
      </c>
      <c r="G3040" t="str">
        <f>TEXT(Table1[[#This Row],[Order Date]],"ddd")</f>
        <v>Thu</v>
      </c>
      <c r="H3040" s="1">
        <v>42702</v>
      </c>
      <c r="I3040" t="s">
        <v>49</v>
      </c>
      <c r="J3040" t="s">
        <v>5338</v>
      </c>
      <c r="K3040" t="s">
        <v>5339</v>
      </c>
      <c r="L3040" t="s">
        <v>101</v>
      </c>
      <c r="M3040" t="s">
        <v>26</v>
      </c>
      <c r="N3040" t="s">
        <v>4019</v>
      </c>
      <c r="O3040" t="s">
        <v>95</v>
      </c>
      <c r="P3040">
        <v>98006</v>
      </c>
      <c r="Q3040" t="s">
        <v>43</v>
      </c>
      <c r="R3040" t="s">
        <v>6631</v>
      </c>
      <c r="S3040" t="s">
        <v>45</v>
      </c>
      <c r="T3040" t="s">
        <v>572</v>
      </c>
      <c r="U3040" t="s">
        <v>6632</v>
      </c>
      <c r="V3040" s="3">
        <v>25.35</v>
      </c>
      <c r="W3040">
        <v>3</v>
      </c>
      <c r="X3040" s="2">
        <v>0</v>
      </c>
      <c r="Y3040" s="13">
        <v>7.6050000000000004</v>
      </c>
      <c r="Z3040" s="2">
        <f>Y3040/V3040</f>
        <v>0.3</v>
      </c>
    </row>
    <row r="3041" spans="1:26" x14ac:dyDescent="0.25">
      <c r="A3041">
        <v>6245</v>
      </c>
      <c r="B3041" t="s">
        <v>8456</v>
      </c>
      <c r="C3041" s="1">
        <v>42328</v>
      </c>
      <c r="D3041">
        <f>YEAR(C3041)</f>
        <v>2015</v>
      </c>
      <c r="E3041">
        <f>MONTH(C3041)</f>
        <v>11</v>
      </c>
      <c r="F3041" t="str">
        <f>TEXT(Table1[[#This Row],[Order Date]],"mmm")</f>
        <v>Nov</v>
      </c>
      <c r="G3041" t="str">
        <f>TEXT(Table1[[#This Row],[Order Date]],"ddd")</f>
        <v>Fri</v>
      </c>
      <c r="H3041" s="1">
        <v>42333</v>
      </c>
      <c r="I3041" t="s">
        <v>49</v>
      </c>
      <c r="J3041" t="s">
        <v>6111</v>
      </c>
      <c r="K3041" t="s">
        <v>6112</v>
      </c>
      <c r="L3041" t="s">
        <v>101</v>
      </c>
      <c r="M3041" t="s">
        <v>26</v>
      </c>
      <c r="N3041" t="s">
        <v>94</v>
      </c>
      <c r="O3041" t="s">
        <v>95</v>
      </c>
      <c r="P3041">
        <v>98105</v>
      </c>
      <c r="Q3041" t="s">
        <v>43</v>
      </c>
      <c r="R3041" t="s">
        <v>4552</v>
      </c>
      <c r="S3041" t="s">
        <v>45</v>
      </c>
      <c r="T3041" t="s">
        <v>67</v>
      </c>
      <c r="U3041" t="s">
        <v>4553</v>
      </c>
      <c r="V3041" s="3">
        <v>119.04</v>
      </c>
      <c r="W3041">
        <v>6</v>
      </c>
      <c r="X3041" s="2">
        <v>0</v>
      </c>
      <c r="Y3041" s="13">
        <v>30.950399999999998</v>
      </c>
      <c r="Z3041" s="2">
        <f>Y3041/V3041</f>
        <v>0.25999999999999995</v>
      </c>
    </row>
    <row r="3042" spans="1:26" x14ac:dyDescent="0.25">
      <c r="A3042">
        <v>6248</v>
      </c>
      <c r="B3042" t="s">
        <v>8457</v>
      </c>
      <c r="C3042" s="1">
        <v>42884</v>
      </c>
      <c r="D3042">
        <f>YEAR(C3042)</f>
        <v>2017</v>
      </c>
      <c r="E3042">
        <f>MONTH(C3042)</f>
        <v>5</v>
      </c>
      <c r="F3042" t="str">
        <f>TEXT(Table1[[#This Row],[Order Date]],"mmm")</f>
        <v>May</v>
      </c>
      <c r="G3042" t="str">
        <f>TEXT(Table1[[#This Row],[Order Date]],"ddd")</f>
        <v>Mon</v>
      </c>
      <c r="H3042" s="1">
        <v>42890</v>
      </c>
      <c r="I3042" t="s">
        <v>49</v>
      </c>
      <c r="J3042" t="s">
        <v>5024</v>
      </c>
      <c r="K3042" t="s">
        <v>5025</v>
      </c>
      <c r="L3042" t="s">
        <v>25</v>
      </c>
      <c r="M3042" t="s">
        <v>26</v>
      </c>
      <c r="N3042" t="s">
        <v>490</v>
      </c>
      <c r="O3042" t="s">
        <v>251</v>
      </c>
      <c r="P3042">
        <v>47201</v>
      </c>
      <c r="Q3042" t="s">
        <v>104</v>
      </c>
      <c r="R3042" t="s">
        <v>5238</v>
      </c>
      <c r="S3042" t="s">
        <v>45</v>
      </c>
      <c r="T3042" t="s">
        <v>74</v>
      </c>
      <c r="U3042" t="s">
        <v>5239</v>
      </c>
      <c r="V3042" s="3">
        <v>43.41</v>
      </c>
      <c r="W3042">
        <v>1</v>
      </c>
      <c r="X3042" s="2">
        <v>0</v>
      </c>
      <c r="Y3042" s="13">
        <v>19.968599999999999</v>
      </c>
      <c r="Z3042" s="2">
        <f>Y3042/V3042</f>
        <v>0.46</v>
      </c>
    </row>
    <row r="3043" spans="1:26" x14ac:dyDescent="0.25">
      <c r="A3043">
        <v>6252</v>
      </c>
      <c r="B3043" t="s">
        <v>8460</v>
      </c>
      <c r="C3043" s="1">
        <v>41975</v>
      </c>
      <c r="D3043">
        <f>YEAR(C3043)</f>
        <v>2014</v>
      </c>
      <c r="E3043">
        <f>MONTH(C3043)</f>
        <v>12</v>
      </c>
      <c r="F3043" t="str">
        <f>TEXT(Table1[[#This Row],[Order Date]],"mmm")</f>
        <v>Dec</v>
      </c>
      <c r="G3043" t="str">
        <f>TEXT(Table1[[#This Row],[Order Date]],"ddd")</f>
        <v>Tue</v>
      </c>
      <c r="H3043" s="1">
        <v>41977</v>
      </c>
      <c r="I3043" t="s">
        <v>185</v>
      </c>
      <c r="J3043" t="s">
        <v>3556</v>
      </c>
      <c r="K3043" t="s">
        <v>3557</v>
      </c>
      <c r="L3043" t="s">
        <v>25</v>
      </c>
      <c r="M3043" t="s">
        <v>26</v>
      </c>
      <c r="N3043" t="s">
        <v>296</v>
      </c>
      <c r="O3043" t="s">
        <v>208</v>
      </c>
      <c r="P3043">
        <v>60623</v>
      </c>
      <c r="Q3043" t="s">
        <v>104</v>
      </c>
      <c r="R3043" t="s">
        <v>1413</v>
      </c>
      <c r="S3043" t="s">
        <v>45</v>
      </c>
      <c r="T3043" t="s">
        <v>77</v>
      </c>
      <c r="U3043" t="s">
        <v>1414</v>
      </c>
      <c r="V3043" s="3">
        <v>2.3940000000000001</v>
      </c>
      <c r="W3043">
        <v>1</v>
      </c>
      <c r="X3043" s="2">
        <v>0.8</v>
      </c>
      <c r="Y3043" s="13">
        <v>-6.3441000000000001</v>
      </c>
      <c r="Z3043" s="2">
        <f>Y3043/V3043</f>
        <v>-2.65</v>
      </c>
    </row>
    <row r="3044" spans="1:26" x14ac:dyDescent="0.25">
      <c r="A3044">
        <v>6253</v>
      </c>
      <c r="B3044" t="s">
        <v>8461</v>
      </c>
      <c r="C3044" s="1">
        <v>41736</v>
      </c>
      <c r="D3044">
        <f>YEAR(C3044)</f>
        <v>2014</v>
      </c>
      <c r="E3044">
        <f>MONTH(C3044)</f>
        <v>4</v>
      </c>
      <c r="F3044" t="str">
        <f>TEXT(Table1[[#This Row],[Order Date]],"mmm")</f>
        <v>Apr</v>
      </c>
      <c r="G3044" t="str">
        <f>TEXT(Table1[[#This Row],[Order Date]],"ddd")</f>
        <v>Mon</v>
      </c>
      <c r="H3044" s="1">
        <v>41736</v>
      </c>
      <c r="I3044" t="s">
        <v>1276</v>
      </c>
      <c r="J3044" t="s">
        <v>778</v>
      </c>
      <c r="K3044" t="s">
        <v>779</v>
      </c>
      <c r="L3044" t="s">
        <v>101</v>
      </c>
      <c r="M3044" t="s">
        <v>26</v>
      </c>
      <c r="N3044" t="s">
        <v>7524</v>
      </c>
      <c r="O3044" t="s">
        <v>1258</v>
      </c>
      <c r="P3044">
        <v>30062</v>
      </c>
      <c r="Q3044" t="s">
        <v>29</v>
      </c>
      <c r="R3044" t="s">
        <v>1869</v>
      </c>
      <c r="S3044" t="s">
        <v>45</v>
      </c>
      <c r="T3044" t="s">
        <v>89</v>
      </c>
      <c r="U3044" t="s">
        <v>1870</v>
      </c>
      <c r="V3044" s="3">
        <v>58.32</v>
      </c>
      <c r="W3044">
        <v>9</v>
      </c>
      <c r="X3044" s="2">
        <v>0</v>
      </c>
      <c r="Y3044" s="13">
        <v>27.993600000000001</v>
      </c>
      <c r="Z3044" s="2">
        <f>Y3044/V3044</f>
        <v>0.48</v>
      </c>
    </row>
    <row r="3045" spans="1:26" x14ac:dyDescent="0.25">
      <c r="A3045">
        <v>6255</v>
      </c>
      <c r="B3045" t="s">
        <v>8462</v>
      </c>
      <c r="C3045" s="1">
        <v>42255</v>
      </c>
      <c r="D3045">
        <f>YEAR(C3045)</f>
        <v>2015</v>
      </c>
      <c r="E3045">
        <f>MONTH(C3045)</f>
        <v>9</v>
      </c>
      <c r="F3045" t="str">
        <f>TEXT(Table1[[#This Row],[Order Date]],"mmm")</f>
        <v>Sep</v>
      </c>
      <c r="G3045" t="str">
        <f>TEXT(Table1[[#This Row],[Order Date]],"ddd")</f>
        <v>Tue</v>
      </c>
      <c r="H3045" s="1">
        <v>42261</v>
      </c>
      <c r="I3045" t="s">
        <v>49</v>
      </c>
      <c r="J3045" t="s">
        <v>840</v>
      </c>
      <c r="K3045" t="s">
        <v>841</v>
      </c>
      <c r="L3045" t="s">
        <v>40</v>
      </c>
      <c r="M3045" t="s">
        <v>26</v>
      </c>
      <c r="N3045" t="s">
        <v>1790</v>
      </c>
      <c r="O3045" t="s">
        <v>351</v>
      </c>
      <c r="P3045">
        <v>36116</v>
      </c>
      <c r="Q3045" t="s">
        <v>29</v>
      </c>
      <c r="R3045" t="s">
        <v>6628</v>
      </c>
      <c r="S3045" t="s">
        <v>31</v>
      </c>
      <c r="T3045" t="s">
        <v>64</v>
      </c>
      <c r="U3045" t="s">
        <v>6629</v>
      </c>
      <c r="V3045" s="3">
        <v>21.36</v>
      </c>
      <c r="W3045">
        <v>8</v>
      </c>
      <c r="X3045" s="2">
        <v>0</v>
      </c>
      <c r="Y3045" s="13">
        <v>8.1167999999999996</v>
      </c>
      <c r="Z3045" s="2">
        <f>Y3045/V3045</f>
        <v>0.38</v>
      </c>
    </row>
    <row r="3046" spans="1:26" x14ac:dyDescent="0.25">
      <c r="A3046">
        <v>6256</v>
      </c>
      <c r="B3046" t="s">
        <v>8463</v>
      </c>
      <c r="C3046" s="1">
        <v>42987</v>
      </c>
      <c r="D3046">
        <f>YEAR(C3046)</f>
        <v>2017</v>
      </c>
      <c r="E3046">
        <f>MONTH(C3046)</f>
        <v>9</v>
      </c>
      <c r="F3046" t="str">
        <f>TEXT(Table1[[#This Row],[Order Date]],"mmm")</f>
        <v>Sep</v>
      </c>
      <c r="G3046" t="str">
        <f>TEXT(Table1[[#This Row],[Order Date]],"ddd")</f>
        <v>Sat</v>
      </c>
      <c r="H3046" s="1">
        <v>42993</v>
      </c>
      <c r="I3046" t="s">
        <v>49</v>
      </c>
      <c r="J3046" t="s">
        <v>1163</v>
      </c>
      <c r="K3046" t="s">
        <v>1164</v>
      </c>
      <c r="L3046" t="s">
        <v>40</v>
      </c>
      <c r="M3046" t="s">
        <v>26</v>
      </c>
      <c r="N3046" t="s">
        <v>4242</v>
      </c>
      <c r="O3046" t="s">
        <v>103</v>
      </c>
      <c r="P3046">
        <v>75023</v>
      </c>
      <c r="Q3046" t="s">
        <v>104</v>
      </c>
      <c r="R3046" t="s">
        <v>385</v>
      </c>
      <c r="S3046" t="s">
        <v>45</v>
      </c>
      <c r="T3046" t="s">
        <v>46</v>
      </c>
      <c r="U3046" t="s">
        <v>386</v>
      </c>
      <c r="V3046" s="3">
        <v>9.8559999999999999</v>
      </c>
      <c r="W3046">
        <v>4</v>
      </c>
      <c r="X3046" s="2">
        <v>0.2</v>
      </c>
      <c r="Y3046" s="13">
        <v>3.4496000000000002</v>
      </c>
      <c r="Z3046" s="2">
        <f>Y3046/V3046</f>
        <v>0.35000000000000003</v>
      </c>
    </row>
    <row r="3047" spans="1:26" x14ac:dyDescent="0.25">
      <c r="A3047">
        <v>6257</v>
      </c>
      <c r="B3047" t="s">
        <v>8464</v>
      </c>
      <c r="C3047" s="1">
        <v>42253</v>
      </c>
      <c r="D3047">
        <f>YEAR(C3047)</f>
        <v>2015</v>
      </c>
      <c r="E3047">
        <f>MONTH(C3047)</f>
        <v>9</v>
      </c>
      <c r="F3047" t="str">
        <f>TEXT(Table1[[#This Row],[Order Date]],"mmm")</f>
        <v>Sep</v>
      </c>
      <c r="G3047" t="str">
        <f>TEXT(Table1[[#This Row],[Order Date]],"ddd")</f>
        <v>Sun</v>
      </c>
      <c r="H3047" s="1">
        <v>42255</v>
      </c>
      <c r="I3047" t="s">
        <v>22</v>
      </c>
      <c r="J3047" t="s">
        <v>3291</v>
      </c>
      <c r="K3047" t="s">
        <v>3292</v>
      </c>
      <c r="L3047" t="s">
        <v>101</v>
      </c>
      <c r="M3047" t="s">
        <v>26</v>
      </c>
      <c r="N3047" t="s">
        <v>1052</v>
      </c>
      <c r="O3047" t="s">
        <v>53</v>
      </c>
      <c r="P3047">
        <v>33319</v>
      </c>
      <c r="Q3047" t="s">
        <v>29</v>
      </c>
      <c r="R3047" t="s">
        <v>5776</v>
      </c>
      <c r="S3047" t="s">
        <v>45</v>
      </c>
      <c r="T3047" t="s">
        <v>74</v>
      </c>
      <c r="U3047" t="s">
        <v>5777</v>
      </c>
      <c r="V3047" s="3">
        <v>3.444</v>
      </c>
      <c r="W3047">
        <v>1</v>
      </c>
      <c r="X3047" s="2">
        <v>0.7</v>
      </c>
      <c r="Y3047" s="13">
        <v>-2.5255999999999998</v>
      </c>
      <c r="Z3047" s="2">
        <f>Y3047/V3047</f>
        <v>-0.73333333333333328</v>
      </c>
    </row>
    <row r="3048" spans="1:26" x14ac:dyDescent="0.25">
      <c r="A3048">
        <v>6258</v>
      </c>
      <c r="B3048" t="s">
        <v>8465</v>
      </c>
      <c r="C3048" s="1">
        <v>43041</v>
      </c>
      <c r="D3048">
        <f>YEAR(C3048)</f>
        <v>2017</v>
      </c>
      <c r="E3048">
        <f>MONTH(C3048)</f>
        <v>11</v>
      </c>
      <c r="F3048" t="str">
        <f>TEXT(Table1[[#This Row],[Order Date]],"mmm")</f>
        <v>Nov</v>
      </c>
      <c r="G3048" t="str">
        <f>TEXT(Table1[[#This Row],[Order Date]],"ddd")</f>
        <v>Thu</v>
      </c>
      <c r="H3048" s="1">
        <v>43045</v>
      </c>
      <c r="I3048" t="s">
        <v>22</v>
      </c>
      <c r="J3048" t="s">
        <v>2105</v>
      </c>
      <c r="K3048" t="s">
        <v>2106</v>
      </c>
      <c r="L3048" t="s">
        <v>40</v>
      </c>
      <c r="M3048" t="s">
        <v>26</v>
      </c>
      <c r="N3048" t="s">
        <v>490</v>
      </c>
      <c r="O3048" t="s">
        <v>491</v>
      </c>
      <c r="P3048">
        <v>43229</v>
      </c>
      <c r="Q3048" t="s">
        <v>145</v>
      </c>
      <c r="R3048" t="s">
        <v>1055</v>
      </c>
      <c r="S3048" t="s">
        <v>45</v>
      </c>
      <c r="T3048" t="s">
        <v>572</v>
      </c>
      <c r="U3048" t="s">
        <v>1056</v>
      </c>
      <c r="V3048" s="3">
        <v>384.59199999999998</v>
      </c>
      <c r="W3048">
        <v>2</v>
      </c>
      <c r="X3048" s="2">
        <v>0.2</v>
      </c>
      <c r="Y3048" s="13">
        <v>-81.725800000000007</v>
      </c>
      <c r="Z3048" s="2">
        <f>Y3048/V3048</f>
        <v>-0.21250000000000002</v>
      </c>
    </row>
    <row r="3049" spans="1:26" x14ac:dyDescent="0.25">
      <c r="A3049">
        <v>6259</v>
      </c>
      <c r="B3049" t="s">
        <v>8466</v>
      </c>
      <c r="C3049" s="1">
        <v>42091</v>
      </c>
      <c r="D3049">
        <f>YEAR(C3049)</f>
        <v>2015</v>
      </c>
      <c r="E3049">
        <f>MONTH(C3049)</f>
        <v>3</v>
      </c>
      <c r="F3049" t="str">
        <f>TEXT(Table1[[#This Row],[Order Date]],"mmm")</f>
        <v>Mar</v>
      </c>
      <c r="G3049" t="str">
        <f>TEXT(Table1[[#This Row],[Order Date]],"ddd")</f>
        <v>Sat</v>
      </c>
      <c r="H3049" s="1">
        <v>42093</v>
      </c>
      <c r="I3049" t="s">
        <v>22</v>
      </c>
      <c r="J3049" t="s">
        <v>4977</v>
      </c>
      <c r="K3049" t="s">
        <v>4978</v>
      </c>
      <c r="L3049" t="s">
        <v>25</v>
      </c>
      <c r="M3049" t="s">
        <v>26</v>
      </c>
      <c r="N3049" t="s">
        <v>263</v>
      </c>
      <c r="O3049" t="s">
        <v>264</v>
      </c>
      <c r="P3049">
        <v>10009</v>
      </c>
      <c r="Q3049" t="s">
        <v>145</v>
      </c>
      <c r="R3049" t="s">
        <v>2538</v>
      </c>
      <c r="S3049" t="s">
        <v>45</v>
      </c>
      <c r="T3049" t="s">
        <v>170</v>
      </c>
      <c r="U3049" t="s">
        <v>2539</v>
      </c>
      <c r="V3049" s="3">
        <v>22.92</v>
      </c>
      <c r="W3049">
        <v>3</v>
      </c>
      <c r="X3049" s="2">
        <v>0</v>
      </c>
      <c r="Y3049" s="13">
        <v>11.2308</v>
      </c>
      <c r="Z3049" s="2">
        <f>Y3049/V3049</f>
        <v>0.49</v>
      </c>
    </row>
    <row r="3050" spans="1:26" x14ac:dyDescent="0.25">
      <c r="A3050">
        <v>6260</v>
      </c>
      <c r="B3050" t="s">
        <v>8467</v>
      </c>
      <c r="C3050" s="1">
        <v>42229</v>
      </c>
      <c r="D3050">
        <f>YEAR(C3050)</f>
        <v>2015</v>
      </c>
      <c r="E3050">
        <f>MONTH(C3050)</f>
        <v>8</v>
      </c>
      <c r="F3050" t="str">
        <f>TEXT(Table1[[#This Row],[Order Date]],"mmm")</f>
        <v>Aug</v>
      </c>
      <c r="G3050" t="str">
        <f>TEXT(Table1[[#This Row],[Order Date]],"ddd")</f>
        <v>Thu</v>
      </c>
      <c r="H3050" s="1">
        <v>42233</v>
      </c>
      <c r="I3050" t="s">
        <v>22</v>
      </c>
      <c r="J3050" t="s">
        <v>2193</v>
      </c>
      <c r="K3050" t="s">
        <v>2194</v>
      </c>
      <c r="L3050" t="s">
        <v>25</v>
      </c>
      <c r="M3050" t="s">
        <v>26</v>
      </c>
      <c r="N3050" t="s">
        <v>1448</v>
      </c>
      <c r="O3050" t="s">
        <v>251</v>
      </c>
      <c r="P3050">
        <v>47374</v>
      </c>
      <c r="Q3050" t="s">
        <v>104</v>
      </c>
      <c r="R3050" t="s">
        <v>3055</v>
      </c>
      <c r="S3050" t="s">
        <v>45</v>
      </c>
      <c r="T3050" t="s">
        <v>74</v>
      </c>
      <c r="U3050" t="s">
        <v>3056</v>
      </c>
      <c r="V3050" s="3">
        <v>11.36</v>
      </c>
      <c r="W3050">
        <v>4</v>
      </c>
      <c r="X3050" s="2">
        <v>0</v>
      </c>
      <c r="Y3050" s="13">
        <v>5.5663999999999998</v>
      </c>
      <c r="Z3050" s="2">
        <f>Y3050/V3050</f>
        <v>0.49</v>
      </c>
    </row>
    <row r="3051" spans="1:26" x14ac:dyDescent="0.25">
      <c r="A3051">
        <v>6261</v>
      </c>
      <c r="B3051" t="s">
        <v>8468</v>
      </c>
      <c r="C3051" s="1">
        <v>42136</v>
      </c>
      <c r="D3051">
        <f>YEAR(C3051)</f>
        <v>2015</v>
      </c>
      <c r="E3051">
        <f>MONTH(C3051)</f>
        <v>5</v>
      </c>
      <c r="F3051" t="str">
        <f>TEXT(Table1[[#This Row],[Order Date]],"mmm")</f>
        <v>May</v>
      </c>
      <c r="G3051" t="str">
        <f>TEXT(Table1[[#This Row],[Order Date]],"ddd")</f>
        <v>Tue</v>
      </c>
      <c r="H3051" s="1">
        <v>42142</v>
      </c>
      <c r="I3051" t="s">
        <v>49</v>
      </c>
      <c r="J3051" t="s">
        <v>1672</v>
      </c>
      <c r="K3051" t="s">
        <v>1673</v>
      </c>
      <c r="L3051" t="s">
        <v>25</v>
      </c>
      <c r="M3051" t="s">
        <v>26</v>
      </c>
      <c r="N3051" t="s">
        <v>94</v>
      </c>
      <c r="O3051" t="s">
        <v>95</v>
      </c>
      <c r="P3051">
        <v>98115</v>
      </c>
      <c r="Q3051" t="s">
        <v>43</v>
      </c>
      <c r="R3051" t="s">
        <v>2003</v>
      </c>
      <c r="S3051" t="s">
        <v>45</v>
      </c>
      <c r="T3051" t="s">
        <v>74</v>
      </c>
      <c r="U3051" t="s">
        <v>2004</v>
      </c>
      <c r="V3051" s="3">
        <v>14.592000000000001</v>
      </c>
      <c r="W3051">
        <v>3</v>
      </c>
      <c r="X3051" s="2">
        <v>0.2</v>
      </c>
      <c r="Y3051" s="13">
        <v>4.9248000000000003</v>
      </c>
      <c r="Z3051" s="2">
        <f>Y3051/V3051</f>
        <v>0.33750000000000002</v>
      </c>
    </row>
    <row r="3052" spans="1:26" x14ac:dyDescent="0.25">
      <c r="A3052">
        <v>6262</v>
      </c>
      <c r="B3052" t="s">
        <v>8469</v>
      </c>
      <c r="C3052" s="1">
        <v>42939</v>
      </c>
      <c r="D3052">
        <f>YEAR(C3052)</f>
        <v>2017</v>
      </c>
      <c r="E3052">
        <f>MONTH(C3052)</f>
        <v>7</v>
      </c>
      <c r="F3052" t="str">
        <f>TEXT(Table1[[#This Row],[Order Date]],"mmm")</f>
        <v>Jul</v>
      </c>
      <c r="G3052" t="str">
        <f>TEXT(Table1[[#This Row],[Order Date]],"ddd")</f>
        <v>Sun</v>
      </c>
      <c r="H3052" s="1">
        <v>42943</v>
      </c>
      <c r="I3052" t="s">
        <v>49</v>
      </c>
      <c r="J3052" t="s">
        <v>7662</v>
      </c>
      <c r="K3052" t="s">
        <v>7663</v>
      </c>
      <c r="L3052" t="s">
        <v>40</v>
      </c>
      <c r="M3052" t="s">
        <v>26</v>
      </c>
      <c r="N3052" t="s">
        <v>1159</v>
      </c>
      <c r="O3052" t="s">
        <v>264</v>
      </c>
      <c r="P3052">
        <v>11561</v>
      </c>
      <c r="Q3052" t="s">
        <v>145</v>
      </c>
      <c r="R3052" t="s">
        <v>1261</v>
      </c>
      <c r="S3052" t="s">
        <v>45</v>
      </c>
      <c r="T3052" t="s">
        <v>46</v>
      </c>
      <c r="U3052" t="s">
        <v>1262</v>
      </c>
      <c r="V3052" s="3">
        <v>41.4</v>
      </c>
      <c r="W3052">
        <v>4</v>
      </c>
      <c r="X3052" s="2">
        <v>0</v>
      </c>
      <c r="Y3052" s="13">
        <v>19.872</v>
      </c>
      <c r="Z3052" s="2">
        <f>Y3052/V3052</f>
        <v>0.48000000000000004</v>
      </c>
    </row>
    <row r="3053" spans="1:26" x14ac:dyDescent="0.25">
      <c r="A3053">
        <v>6264</v>
      </c>
      <c r="B3053" t="s">
        <v>8470</v>
      </c>
      <c r="C3053" s="1">
        <v>42860</v>
      </c>
      <c r="D3053">
        <f>YEAR(C3053)</f>
        <v>2017</v>
      </c>
      <c r="E3053">
        <f>MONTH(C3053)</f>
        <v>5</v>
      </c>
      <c r="F3053" t="str">
        <f>TEXT(Table1[[#This Row],[Order Date]],"mmm")</f>
        <v>May</v>
      </c>
      <c r="G3053" t="str">
        <f>TEXT(Table1[[#This Row],[Order Date]],"ddd")</f>
        <v>Fri</v>
      </c>
      <c r="H3053" s="1">
        <v>42865</v>
      </c>
      <c r="I3053" t="s">
        <v>49</v>
      </c>
      <c r="J3053" t="s">
        <v>3708</v>
      </c>
      <c r="K3053" t="s">
        <v>3709</v>
      </c>
      <c r="L3053" t="s">
        <v>40</v>
      </c>
      <c r="M3053" t="s">
        <v>26</v>
      </c>
      <c r="N3053" t="s">
        <v>490</v>
      </c>
      <c r="O3053" t="s">
        <v>1258</v>
      </c>
      <c r="P3053">
        <v>31907</v>
      </c>
      <c r="Q3053" t="s">
        <v>29</v>
      </c>
      <c r="R3053" t="s">
        <v>3934</v>
      </c>
      <c r="S3053" t="s">
        <v>45</v>
      </c>
      <c r="T3053" t="s">
        <v>74</v>
      </c>
      <c r="U3053" t="s">
        <v>3935</v>
      </c>
      <c r="V3053" s="3">
        <v>34.5</v>
      </c>
      <c r="W3053">
        <v>3</v>
      </c>
      <c r="X3053" s="2">
        <v>0</v>
      </c>
      <c r="Y3053" s="13">
        <v>15.525</v>
      </c>
      <c r="Z3053" s="2">
        <f>Y3053/V3053</f>
        <v>0.45</v>
      </c>
    </row>
    <row r="3054" spans="1:26" x14ac:dyDescent="0.25">
      <c r="A3054">
        <v>6265</v>
      </c>
      <c r="B3054" t="s">
        <v>8471</v>
      </c>
      <c r="C3054" s="1">
        <v>42649</v>
      </c>
      <c r="D3054">
        <f>YEAR(C3054)</f>
        <v>2016</v>
      </c>
      <c r="E3054">
        <f>MONTH(C3054)</f>
        <v>10</v>
      </c>
      <c r="F3054" t="str">
        <f>TEXT(Table1[[#This Row],[Order Date]],"mmm")</f>
        <v>Oct</v>
      </c>
      <c r="G3054" t="str">
        <f>TEXT(Table1[[#This Row],[Order Date]],"ddd")</f>
        <v>Thu</v>
      </c>
      <c r="H3054" s="1">
        <v>42649</v>
      </c>
      <c r="I3054" t="s">
        <v>1276</v>
      </c>
      <c r="J3054" t="s">
        <v>852</v>
      </c>
      <c r="K3054" t="s">
        <v>853</v>
      </c>
      <c r="L3054" t="s">
        <v>25</v>
      </c>
      <c r="M3054" t="s">
        <v>26</v>
      </c>
      <c r="N3054" t="s">
        <v>4435</v>
      </c>
      <c r="O3054" t="s">
        <v>641</v>
      </c>
      <c r="P3054">
        <v>74133</v>
      </c>
      <c r="Q3054" t="s">
        <v>104</v>
      </c>
      <c r="R3054" t="s">
        <v>318</v>
      </c>
      <c r="S3054" t="s">
        <v>45</v>
      </c>
      <c r="T3054" t="s">
        <v>74</v>
      </c>
      <c r="U3054" t="s">
        <v>319</v>
      </c>
      <c r="V3054" s="3">
        <v>28.85</v>
      </c>
      <c r="W3054">
        <v>5</v>
      </c>
      <c r="X3054" s="2">
        <v>0</v>
      </c>
      <c r="Y3054" s="13">
        <v>14.425000000000001</v>
      </c>
      <c r="Z3054" s="2">
        <f>Y3054/V3054</f>
        <v>0.5</v>
      </c>
    </row>
    <row r="3055" spans="1:26" x14ac:dyDescent="0.25">
      <c r="A3055">
        <v>6266</v>
      </c>
      <c r="B3055" t="s">
        <v>8472</v>
      </c>
      <c r="C3055" s="1">
        <v>41946</v>
      </c>
      <c r="D3055">
        <f>YEAR(C3055)</f>
        <v>2014</v>
      </c>
      <c r="E3055">
        <f>MONTH(C3055)</f>
        <v>11</v>
      </c>
      <c r="F3055" t="str">
        <f>TEXT(Table1[[#This Row],[Order Date]],"mmm")</f>
        <v>Nov</v>
      </c>
      <c r="G3055" t="str">
        <f>TEXT(Table1[[#This Row],[Order Date]],"ddd")</f>
        <v>Mon</v>
      </c>
      <c r="H3055" s="1">
        <v>41951</v>
      </c>
      <c r="I3055" t="s">
        <v>49</v>
      </c>
      <c r="J3055" t="s">
        <v>2037</v>
      </c>
      <c r="K3055" t="s">
        <v>2038</v>
      </c>
      <c r="L3055" t="s">
        <v>25</v>
      </c>
      <c r="M3055" t="s">
        <v>26</v>
      </c>
      <c r="N3055" t="s">
        <v>5519</v>
      </c>
      <c r="O3055" t="s">
        <v>328</v>
      </c>
      <c r="P3055">
        <v>37211</v>
      </c>
      <c r="Q3055" t="s">
        <v>29</v>
      </c>
      <c r="R3055" t="s">
        <v>3189</v>
      </c>
      <c r="S3055" t="s">
        <v>45</v>
      </c>
      <c r="T3055" t="s">
        <v>89</v>
      </c>
      <c r="U3055" t="s">
        <v>3190</v>
      </c>
      <c r="V3055" s="3">
        <v>3.488</v>
      </c>
      <c r="W3055">
        <v>2</v>
      </c>
      <c r="X3055" s="2">
        <v>0.2</v>
      </c>
      <c r="Y3055" s="13">
        <v>1.1772</v>
      </c>
      <c r="Z3055" s="2">
        <f>Y3055/V3055</f>
        <v>0.33750000000000002</v>
      </c>
    </row>
    <row r="3056" spans="1:26" x14ac:dyDescent="0.25">
      <c r="A3056">
        <v>6268</v>
      </c>
      <c r="B3056" t="s">
        <v>8473</v>
      </c>
      <c r="C3056" s="1">
        <v>42278</v>
      </c>
      <c r="D3056">
        <f>YEAR(C3056)</f>
        <v>2015</v>
      </c>
      <c r="E3056">
        <f>MONTH(C3056)</f>
        <v>10</v>
      </c>
      <c r="F3056" t="str">
        <f>TEXT(Table1[[#This Row],[Order Date]],"mmm")</f>
        <v>Oct</v>
      </c>
      <c r="G3056" t="str">
        <f>TEXT(Table1[[#This Row],[Order Date]],"ddd")</f>
        <v>Thu</v>
      </c>
      <c r="H3056" s="1">
        <v>42281</v>
      </c>
      <c r="I3056" t="s">
        <v>22</v>
      </c>
      <c r="J3056" t="s">
        <v>726</v>
      </c>
      <c r="K3056" t="s">
        <v>727</v>
      </c>
      <c r="L3056" t="s">
        <v>101</v>
      </c>
      <c r="M3056" t="s">
        <v>26</v>
      </c>
      <c r="N3056" t="s">
        <v>8474</v>
      </c>
      <c r="O3056" t="s">
        <v>1231</v>
      </c>
      <c r="P3056">
        <v>2138</v>
      </c>
      <c r="Q3056" t="s">
        <v>145</v>
      </c>
      <c r="R3056" t="s">
        <v>1889</v>
      </c>
      <c r="S3056" t="s">
        <v>70</v>
      </c>
      <c r="T3056" t="s">
        <v>71</v>
      </c>
      <c r="U3056" t="s">
        <v>1890</v>
      </c>
      <c r="V3056" s="3">
        <v>311.98</v>
      </c>
      <c r="W3056">
        <v>2</v>
      </c>
      <c r="X3056" s="2">
        <v>0</v>
      </c>
      <c r="Y3056" s="13">
        <v>93.593999999999994</v>
      </c>
      <c r="Z3056" s="2">
        <f>Y3056/V3056</f>
        <v>0.3</v>
      </c>
    </row>
    <row r="3057" spans="1:26" x14ac:dyDescent="0.25">
      <c r="A3057">
        <v>6270</v>
      </c>
      <c r="B3057" t="s">
        <v>8475</v>
      </c>
      <c r="C3057" s="1">
        <v>43071</v>
      </c>
      <c r="D3057">
        <f>YEAR(C3057)</f>
        <v>2017</v>
      </c>
      <c r="E3057">
        <f>MONTH(C3057)</f>
        <v>12</v>
      </c>
      <c r="F3057" t="str">
        <f>TEXT(Table1[[#This Row],[Order Date]],"mmm")</f>
        <v>Dec</v>
      </c>
      <c r="G3057" t="str">
        <f>TEXT(Table1[[#This Row],[Order Date]],"ddd")</f>
        <v>Sat</v>
      </c>
      <c r="H3057" s="1">
        <v>43075</v>
      </c>
      <c r="I3057" t="s">
        <v>49</v>
      </c>
      <c r="J3057" t="s">
        <v>1513</v>
      </c>
      <c r="K3057" t="s">
        <v>1514</v>
      </c>
      <c r="L3057" t="s">
        <v>40</v>
      </c>
      <c r="M3057" t="s">
        <v>26</v>
      </c>
      <c r="N3057" t="s">
        <v>3130</v>
      </c>
      <c r="O3057" t="s">
        <v>42</v>
      </c>
      <c r="P3057">
        <v>94601</v>
      </c>
      <c r="Q3057" t="s">
        <v>43</v>
      </c>
      <c r="R3057" t="s">
        <v>609</v>
      </c>
      <c r="S3057" t="s">
        <v>70</v>
      </c>
      <c r="T3057" t="s">
        <v>71</v>
      </c>
      <c r="U3057" t="s">
        <v>610</v>
      </c>
      <c r="V3057" s="3">
        <v>39.991999999999997</v>
      </c>
      <c r="W3057">
        <v>1</v>
      </c>
      <c r="X3057" s="2">
        <v>0.2</v>
      </c>
      <c r="Y3057" s="13">
        <v>-7.9984000000000002</v>
      </c>
      <c r="Z3057" s="2">
        <f>Y3057/V3057</f>
        <v>-0.2</v>
      </c>
    </row>
    <row r="3058" spans="1:26" x14ac:dyDescent="0.25">
      <c r="A3058">
        <v>6273</v>
      </c>
      <c r="B3058" t="s">
        <v>8476</v>
      </c>
      <c r="C3058" s="1">
        <v>43080</v>
      </c>
      <c r="D3058">
        <f>YEAR(C3058)</f>
        <v>2017</v>
      </c>
      <c r="E3058">
        <f>MONTH(C3058)</f>
        <v>12</v>
      </c>
      <c r="F3058" t="str">
        <f>TEXT(Table1[[#This Row],[Order Date]],"mmm")</f>
        <v>Dec</v>
      </c>
      <c r="G3058" t="str">
        <f>TEXT(Table1[[#This Row],[Order Date]],"ddd")</f>
        <v>Mon</v>
      </c>
      <c r="H3058" s="1">
        <v>43081</v>
      </c>
      <c r="I3058" t="s">
        <v>185</v>
      </c>
      <c r="J3058" t="s">
        <v>1325</v>
      </c>
      <c r="K3058" t="s">
        <v>1326</v>
      </c>
      <c r="L3058" t="s">
        <v>40</v>
      </c>
      <c r="M3058" t="s">
        <v>26</v>
      </c>
      <c r="N3058" t="s">
        <v>8477</v>
      </c>
      <c r="O3058" t="s">
        <v>208</v>
      </c>
      <c r="P3058">
        <v>60067</v>
      </c>
      <c r="Q3058" t="s">
        <v>104</v>
      </c>
      <c r="R3058" t="s">
        <v>4672</v>
      </c>
      <c r="S3058" t="s">
        <v>70</v>
      </c>
      <c r="T3058" t="s">
        <v>158</v>
      </c>
      <c r="U3058" t="s">
        <v>4673</v>
      </c>
      <c r="V3058" s="3">
        <v>116.312</v>
      </c>
      <c r="W3058">
        <v>7</v>
      </c>
      <c r="X3058" s="2">
        <v>0.2</v>
      </c>
      <c r="Y3058" s="13">
        <v>23.2624</v>
      </c>
      <c r="Z3058" s="2">
        <f>Y3058/V3058</f>
        <v>0.2</v>
      </c>
    </row>
    <row r="3059" spans="1:26" x14ac:dyDescent="0.25">
      <c r="A3059">
        <v>6274</v>
      </c>
      <c r="B3059" t="s">
        <v>8478</v>
      </c>
      <c r="C3059" s="1">
        <v>42568</v>
      </c>
      <c r="D3059">
        <f>YEAR(C3059)</f>
        <v>2016</v>
      </c>
      <c r="E3059">
        <f>MONTH(C3059)</f>
        <v>7</v>
      </c>
      <c r="F3059" t="str">
        <f>TEXT(Table1[[#This Row],[Order Date]],"mmm")</f>
        <v>Jul</v>
      </c>
      <c r="G3059" t="str">
        <f>TEXT(Table1[[#This Row],[Order Date]],"ddd")</f>
        <v>Sun</v>
      </c>
      <c r="H3059" s="1">
        <v>42573</v>
      </c>
      <c r="I3059" t="s">
        <v>22</v>
      </c>
      <c r="J3059" t="s">
        <v>5045</v>
      </c>
      <c r="K3059" t="s">
        <v>5046</v>
      </c>
      <c r="L3059" t="s">
        <v>25</v>
      </c>
      <c r="M3059" t="s">
        <v>26</v>
      </c>
      <c r="N3059" t="s">
        <v>94</v>
      </c>
      <c r="O3059" t="s">
        <v>95</v>
      </c>
      <c r="P3059">
        <v>98105</v>
      </c>
      <c r="Q3059" t="s">
        <v>43</v>
      </c>
      <c r="R3059" t="s">
        <v>5544</v>
      </c>
      <c r="S3059" t="s">
        <v>31</v>
      </c>
      <c r="T3059" t="s">
        <v>64</v>
      </c>
      <c r="U3059" t="s">
        <v>5545</v>
      </c>
      <c r="V3059" s="3">
        <v>12.42</v>
      </c>
      <c r="W3059">
        <v>3</v>
      </c>
      <c r="X3059" s="2">
        <v>0</v>
      </c>
      <c r="Y3059" s="13">
        <v>4.4711999999999996</v>
      </c>
      <c r="Z3059" s="2">
        <f>Y3059/V3059</f>
        <v>0.36</v>
      </c>
    </row>
    <row r="3060" spans="1:26" x14ac:dyDescent="0.25">
      <c r="A3060">
        <v>6281</v>
      </c>
      <c r="B3060" t="s">
        <v>8479</v>
      </c>
      <c r="C3060" s="1">
        <v>42867</v>
      </c>
      <c r="D3060">
        <f>YEAR(C3060)</f>
        <v>2017</v>
      </c>
      <c r="E3060">
        <f>MONTH(C3060)</f>
        <v>5</v>
      </c>
      <c r="F3060" t="str">
        <f>TEXT(Table1[[#This Row],[Order Date]],"mmm")</f>
        <v>May</v>
      </c>
      <c r="G3060" t="str">
        <f>TEXT(Table1[[#This Row],[Order Date]],"ddd")</f>
        <v>Fri</v>
      </c>
      <c r="H3060" s="1">
        <v>42871</v>
      </c>
      <c r="I3060" t="s">
        <v>49</v>
      </c>
      <c r="J3060" t="s">
        <v>852</v>
      </c>
      <c r="K3060" t="s">
        <v>853</v>
      </c>
      <c r="L3060" t="s">
        <v>25</v>
      </c>
      <c r="M3060" t="s">
        <v>26</v>
      </c>
      <c r="N3060" t="s">
        <v>999</v>
      </c>
      <c r="O3060" t="s">
        <v>491</v>
      </c>
      <c r="P3060">
        <v>45231</v>
      </c>
      <c r="Q3060" t="s">
        <v>145</v>
      </c>
      <c r="R3060" t="s">
        <v>4448</v>
      </c>
      <c r="S3060" t="s">
        <v>45</v>
      </c>
      <c r="T3060" t="s">
        <v>46</v>
      </c>
      <c r="U3060" t="s">
        <v>4449</v>
      </c>
      <c r="V3060" s="3">
        <v>5.9039999999999999</v>
      </c>
      <c r="W3060">
        <v>2</v>
      </c>
      <c r="X3060" s="2">
        <v>0.2</v>
      </c>
      <c r="Y3060" s="13">
        <v>1.9925999999999999</v>
      </c>
      <c r="Z3060" s="2">
        <f>Y3060/V3060</f>
        <v>0.33749999999999997</v>
      </c>
    </row>
    <row r="3061" spans="1:26" x14ac:dyDescent="0.25">
      <c r="A3061">
        <v>6282</v>
      </c>
      <c r="B3061" t="s">
        <v>8480</v>
      </c>
      <c r="C3061" s="1">
        <v>42328</v>
      </c>
      <c r="D3061">
        <f>YEAR(C3061)</f>
        <v>2015</v>
      </c>
      <c r="E3061">
        <f>MONTH(C3061)</f>
        <v>11</v>
      </c>
      <c r="F3061" t="str">
        <f>TEXT(Table1[[#This Row],[Order Date]],"mmm")</f>
        <v>Nov</v>
      </c>
      <c r="G3061" t="str">
        <f>TEXT(Table1[[#This Row],[Order Date]],"ddd")</f>
        <v>Fri</v>
      </c>
      <c r="H3061" s="1">
        <v>42334</v>
      </c>
      <c r="I3061" t="s">
        <v>49</v>
      </c>
      <c r="J3061" t="s">
        <v>4290</v>
      </c>
      <c r="K3061" t="s">
        <v>4291</v>
      </c>
      <c r="L3061" t="s">
        <v>25</v>
      </c>
      <c r="M3061" t="s">
        <v>26</v>
      </c>
      <c r="N3061" t="s">
        <v>5047</v>
      </c>
      <c r="O3061" t="s">
        <v>491</v>
      </c>
      <c r="P3061">
        <v>43302</v>
      </c>
      <c r="Q3061" t="s">
        <v>145</v>
      </c>
      <c r="R3061" t="s">
        <v>8481</v>
      </c>
      <c r="S3061" t="s">
        <v>31</v>
      </c>
      <c r="T3061" t="s">
        <v>64</v>
      </c>
      <c r="U3061" t="s">
        <v>8482</v>
      </c>
      <c r="V3061" s="3">
        <v>63.823999999999998</v>
      </c>
      <c r="W3061">
        <v>2</v>
      </c>
      <c r="X3061" s="2">
        <v>0.2</v>
      </c>
      <c r="Y3061" s="13">
        <v>9.5736000000000008</v>
      </c>
      <c r="Z3061" s="2">
        <f>Y3061/V3061</f>
        <v>0.15000000000000002</v>
      </c>
    </row>
    <row r="3062" spans="1:26" x14ac:dyDescent="0.25">
      <c r="A3062">
        <v>6284</v>
      </c>
      <c r="B3062" t="s">
        <v>8483</v>
      </c>
      <c r="C3062" s="1">
        <v>42637</v>
      </c>
      <c r="D3062">
        <f>YEAR(C3062)</f>
        <v>2016</v>
      </c>
      <c r="E3062">
        <f>MONTH(C3062)</f>
        <v>9</v>
      </c>
      <c r="F3062" t="str">
        <f>TEXT(Table1[[#This Row],[Order Date]],"mmm")</f>
        <v>Sep</v>
      </c>
      <c r="G3062" t="str">
        <f>TEXT(Table1[[#This Row],[Order Date]],"ddd")</f>
        <v>Sat</v>
      </c>
      <c r="H3062" s="1">
        <v>42641</v>
      </c>
      <c r="I3062" t="s">
        <v>49</v>
      </c>
      <c r="J3062" t="s">
        <v>4642</v>
      </c>
      <c r="K3062" t="s">
        <v>4643</v>
      </c>
      <c r="L3062" t="s">
        <v>40</v>
      </c>
      <c r="M3062" t="s">
        <v>26</v>
      </c>
      <c r="N3062" t="s">
        <v>41</v>
      </c>
      <c r="O3062" t="s">
        <v>42</v>
      </c>
      <c r="P3062">
        <v>90049</v>
      </c>
      <c r="Q3062" t="s">
        <v>43</v>
      </c>
      <c r="R3062" t="s">
        <v>7496</v>
      </c>
      <c r="S3062" t="s">
        <v>45</v>
      </c>
      <c r="T3062" t="s">
        <v>170</v>
      </c>
      <c r="U3062" t="s">
        <v>7497</v>
      </c>
      <c r="V3062" s="3">
        <v>304.89999999999998</v>
      </c>
      <c r="W3062">
        <v>5</v>
      </c>
      <c r="X3062" s="2">
        <v>0</v>
      </c>
      <c r="Y3062" s="13">
        <v>143.303</v>
      </c>
      <c r="Z3062" s="2">
        <f>Y3062/V3062</f>
        <v>0.47000000000000003</v>
      </c>
    </row>
    <row r="3063" spans="1:26" x14ac:dyDescent="0.25">
      <c r="A3063">
        <v>6286</v>
      </c>
      <c r="B3063" t="s">
        <v>8484</v>
      </c>
      <c r="C3063" s="1">
        <v>42664</v>
      </c>
      <c r="D3063">
        <f>YEAR(C3063)</f>
        <v>2016</v>
      </c>
      <c r="E3063">
        <f>MONTH(C3063)</f>
        <v>10</v>
      </c>
      <c r="F3063" t="str">
        <f>TEXT(Table1[[#This Row],[Order Date]],"mmm")</f>
        <v>Oct</v>
      </c>
      <c r="G3063" t="str">
        <f>TEXT(Table1[[#This Row],[Order Date]],"ddd")</f>
        <v>Fri</v>
      </c>
      <c r="H3063" s="1">
        <v>42669</v>
      </c>
      <c r="I3063" t="s">
        <v>49</v>
      </c>
      <c r="J3063" t="s">
        <v>840</v>
      </c>
      <c r="K3063" t="s">
        <v>841</v>
      </c>
      <c r="L3063" t="s">
        <v>40</v>
      </c>
      <c r="M3063" t="s">
        <v>26</v>
      </c>
      <c r="N3063" t="s">
        <v>1109</v>
      </c>
      <c r="O3063" t="s">
        <v>491</v>
      </c>
      <c r="P3063">
        <v>44107</v>
      </c>
      <c r="Q3063" t="s">
        <v>145</v>
      </c>
      <c r="R3063" t="s">
        <v>4939</v>
      </c>
      <c r="S3063" t="s">
        <v>31</v>
      </c>
      <c r="T3063" t="s">
        <v>55</v>
      </c>
      <c r="U3063" t="s">
        <v>4940</v>
      </c>
      <c r="V3063" s="3">
        <v>661.17600000000004</v>
      </c>
      <c r="W3063">
        <v>2</v>
      </c>
      <c r="X3063" s="2">
        <v>0.4</v>
      </c>
      <c r="Y3063" s="13">
        <v>-231.41159999999999</v>
      </c>
      <c r="Z3063" s="2">
        <f>Y3063/V3063</f>
        <v>-0.35</v>
      </c>
    </row>
    <row r="3064" spans="1:26" x14ac:dyDescent="0.25">
      <c r="A3064">
        <v>6287</v>
      </c>
      <c r="B3064" t="s">
        <v>8485</v>
      </c>
      <c r="C3064" s="1">
        <v>42667</v>
      </c>
      <c r="D3064">
        <f>YEAR(C3064)</f>
        <v>2016</v>
      </c>
      <c r="E3064">
        <f>MONTH(C3064)</f>
        <v>10</v>
      </c>
      <c r="F3064" t="str">
        <f>TEXT(Table1[[#This Row],[Order Date]],"mmm")</f>
        <v>Oct</v>
      </c>
      <c r="G3064" t="str">
        <f>TEXT(Table1[[#This Row],[Order Date]],"ddd")</f>
        <v>Mon</v>
      </c>
      <c r="H3064" s="1">
        <v>42674</v>
      </c>
      <c r="I3064" t="s">
        <v>49</v>
      </c>
      <c r="J3064" t="s">
        <v>2792</v>
      </c>
      <c r="K3064" t="s">
        <v>2793</v>
      </c>
      <c r="L3064" t="s">
        <v>101</v>
      </c>
      <c r="M3064" t="s">
        <v>26</v>
      </c>
      <c r="N3064" t="s">
        <v>8387</v>
      </c>
      <c r="O3064" t="s">
        <v>328</v>
      </c>
      <c r="P3064">
        <v>37087</v>
      </c>
      <c r="Q3064" t="s">
        <v>29</v>
      </c>
      <c r="R3064" t="s">
        <v>3193</v>
      </c>
      <c r="S3064" t="s">
        <v>70</v>
      </c>
      <c r="T3064" t="s">
        <v>71</v>
      </c>
      <c r="U3064" t="s">
        <v>3194</v>
      </c>
      <c r="V3064" s="3">
        <v>239.976</v>
      </c>
      <c r="W3064">
        <v>3</v>
      </c>
      <c r="X3064" s="2">
        <v>0.2</v>
      </c>
      <c r="Y3064" s="13">
        <v>17.998200000000001</v>
      </c>
      <c r="Z3064" s="2">
        <f>Y3064/V3064</f>
        <v>7.4999999999999997E-2</v>
      </c>
    </row>
    <row r="3065" spans="1:26" x14ac:dyDescent="0.25">
      <c r="A3065">
        <v>6288</v>
      </c>
      <c r="B3065" t="s">
        <v>8486</v>
      </c>
      <c r="C3065" s="1">
        <v>41828</v>
      </c>
      <c r="D3065">
        <f>YEAR(C3065)</f>
        <v>2014</v>
      </c>
      <c r="E3065">
        <f>MONTH(C3065)</f>
        <v>7</v>
      </c>
      <c r="F3065" t="str">
        <f>TEXT(Table1[[#This Row],[Order Date]],"mmm")</f>
        <v>Jul</v>
      </c>
      <c r="G3065" t="str">
        <f>TEXT(Table1[[#This Row],[Order Date]],"ddd")</f>
        <v>Tue</v>
      </c>
      <c r="H3065" s="1">
        <v>41832</v>
      </c>
      <c r="I3065" t="s">
        <v>49</v>
      </c>
      <c r="J3065" t="s">
        <v>1549</v>
      </c>
      <c r="K3065" t="s">
        <v>1550</v>
      </c>
      <c r="L3065" t="s">
        <v>40</v>
      </c>
      <c r="M3065" t="s">
        <v>26</v>
      </c>
      <c r="N3065" t="s">
        <v>126</v>
      </c>
      <c r="O3065" t="s">
        <v>42</v>
      </c>
      <c r="P3065">
        <v>94122</v>
      </c>
      <c r="Q3065" t="s">
        <v>43</v>
      </c>
      <c r="R3065" t="s">
        <v>3925</v>
      </c>
      <c r="S3065" t="s">
        <v>31</v>
      </c>
      <c r="T3065" t="s">
        <v>55</v>
      </c>
      <c r="U3065" t="s">
        <v>3926</v>
      </c>
      <c r="V3065" s="3">
        <v>502.488</v>
      </c>
      <c r="W3065">
        <v>3</v>
      </c>
      <c r="X3065" s="2">
        <v>0.2</v>
      </c>
      <c r="Y3065" s="13">
        <v>-87.935400000000001</v>
      </c>
      <c r="Z3065" s="2">
        <f>Y3065/V3065</f>
        <v>-0.17500000000000002</v>
      </c>
    </row>
    <row r="3066" spans="1:26" x14ac:dyDescent="0.25">
      <c r="A3066">
        <v>6290</v>
      </c>
      <c r="B3066" t="s">
        <v>8487</v>
      </c>
      <c r="C3066" s="1">
        <v>42076</v>
      </c>
      <c r="D3066">
        <f>YEAR(C3066)</f>
        <v>2015</v>
      </c>
      <c r="E3066">
        <f>MONTH(C3066)</f>
        <v>3</v>
      </c>
      <c r="F3066" t="str">
        <f>TEXT(Table1[[#This Row],[Order Date]],"mmm")</f>
        <v>Mar</v>
      </c>
      <c r="G3066" t="str">
        <f>TEXT(Table1[[#This Row],[Order Date]],"ddd")</f>
        <v>Fri</v>
      </c>
      <c r="H3066" s="1">
        <v>42081</v>
      </c>
      <c r="I3066" t="s">
        <v>22</v>
      </c>
      <c r="J3066" t="s">
        <v>3049</v>
      </c>
      <c r="K3066" t="s">
        <v>3050</v>
      </c>
      <c r="L3066" t="s">
        <v>101</v>
      </c>
      <c r="M3066" t="s">
        <v>26</v>
      </c>
      <c r="N3066" t="s">
        <v>8184</v>
      </c>
      <c r="O3066" t="s">
        <v>42</v>
      </c>
      <c r="P3066">
        <v>95928</v>
      </c>
      <c r="Q3066" t="s">
        <v>43</v>
      </c>
      <c r="R3066" t="s">
        <v>526</v>
      </c>
      <c r="S3066" t="s">
        <v>31</v>
      </c>
      <c r="T3066" t="s">
        <v>35</v>
      </c>
      <c r="U3066" t="s">
        <v>527</v>
      </c>
      <c r="V3066" s="3">
        <v>915.13599999999997</v>
      </c>
      <c r="W3066">
        <v>4</v>
      </c>
      <c r="X3066" s="2">
        <v>0.2</v>
      </c>
      <c r="Y3066" s="13">
        <v>102.9528</v>
      </c>
      <c r="Z3066" s="2">
        <f>Y3066/V3066</f>
        <v>0.1125</v>
      </c>
    </row>
    <row r="3067" spans="1:26" x14ac:dyDescent="0.25">
      <c r="A3067">
        <v>6292</v>
      </c>
      <c r="B3067" t="s">
        <v>8488</v>
      </c>
      <c r="C3067" s="1">
        <v>43071</v>
      </c>
      <c r="D3067">
        <f>YEAR(C3067)</f>
        <v>2017</v>
      </c>
      <c r="E3067">
        <f>MONTH(C3067)</f>
        <v>12</v>
      </c>
      <c r="F3067" t="str">
        <f>TEXT(Table1[[#This Row],[Order Date]],"mmm")</f>
        <v>Dec</v>
      </c>
      <c r="G3067" t="str">
        <f>TEXT(Table1[[#This Row],[Order Date]],"ddd")</f>
        <v>Sat</v>
      </c>
      <c r="H3067" s="1">
        <v>43074</v>
      </c>
      <c r="I3067" t="s">
        <v>185</v>
      </c>
      <c r="J3067" t="s">
        <v>2063</v>
      </c>
      <c r="K3067" t="s">
        <v>2064</v>
      </c>
      <c r="L3067" t="s">
        <v>25</v>
      </c>
      <c r="M3067" t="s">
        <v>26</v>
      </c>
      <c r="N3067" t="s">
        <v>1943</v>
      </c>
      <c r="O3067" t="s">
        <v>312</v>
      </c>
      <c r="P3067">
        <v>24153</v>
      </c>
      <c r="Q3067" t="s">
        <v>29</v>
      </c>
      <c r="R3067" t="s">
        <v>4408</v>
      </c>
      <c r="S3067" t="s">
        <v>31</v>
      </c>
      <c r="T3067" t="s">
        <v>35</v>
      </c>
      <c r="U3067" t="s">
        <v>4409</v>
      </c>
      <c r="V3067" s="3">
        <v>701.96</v>
      </c>
      <c r="W3067">
        <v>2</v>
      </c>
      <c r="X3067" s="2">
        <v>0</v>
      </c>
      <c r="Y3067" s="13">
        <v>168.47040000000001</v>
      </c>
      <c r="Z3067" s="2">
        <f>Y3067/V3067</f>
        <v>0.24</v>
      </c>
    </row>
    <row r="3068" spans="1:26" x14ac:dyDescent="0.25">
      <c r="A3068">
        <v>6293</v>
      </c>
      <c r="B3068" t="s">
        <v>8489</v>
      </c>
      <c r="C3068" s="1">
        <v>42116</v>
      </c>
      <c r="D3068">
        <f>YEAR(C3068)</f>
        <v>2015</v>
      </c>
      <c r="E3068">
        <f>MONTH(C3068)</f>
        <v>4</v>
      </c>
      <c r="F3068" t="str">
        <f>TEXT(Table1[[#This Row],[Order Date]],"mmm")</f>
        <v>Apr</v>
      </c>
      <c r="G3068" t="str">
        <f>TEXT(Table1[[#This Row],[Order Date]],"ddd")</f>
        <v>Wed</v>
      </c>
      <c r="H3068" s="1">
        <v>42120</v>
      </c>
      <c r="I3068" t="s">
        <v>49</v>
      </c>
      <c r="J3068" t="s">
        <v>5352</v>
      </c>
      <c r="K3068" t="s">
        <v>5353</v>
      </c>
      <c r="L3068" t="s">
        <v>25</v>
      </c>
      <c r="M3068" t="s">
        <v>26</v>
      </c>
      <c r="N3068" t="s">
        <v>41</v>
      </c>
      <c r="O3068" t="s">
        <v>42</v>
      </c>
      <c r="P3068">
        <v>90008</v>
      </c>
      <c r="Q3068" t="s">
        <v>43</v>
      </c>
      <c r="R3068" t="s">
        <v>2624</v>
      </c>
      <c r="S3068" t="s">
        <v>70</v>
      </c>
      <c r="T3068" t="s">
        <v>71</v>
      </c>
      <c r="U3068" t="s">
        <v>2625</v>
      </c>
      <c r="V3068" s="3">
        <v>88.775999999999996</v>
      </c>
      <c r="W3068">
        <v>3</v>
      </c>
      <c r="X3068" s="2">
        <v>0.2</v>
      </c>
      <c r="Y3068" s="13">
        <v>7.7679</v>
      </c>
      <c r="Z3068" s="2">
        <f>Y3068/V3068</f>
        <v>8.7500000000000008E-2</v>
      </c>
    </row>
    <row r="3069" spans="1:26" x14ac:dyDescent="0.25">
      <c r="A3069">
        <v>6295</v>
      </c>
      <c r="B3069" t="s">
        <v>8490</v>
      </c>
      <c r="C3069" s="1">
        <v>41898</v>
      </c>
      <c r="D3069">
        <f>YEAR(C3069)</f>
        <v>2014</v>
      </c>
      <c r="E3069">
        <f>MONTH(C3069)</f>
        <v>9</v>
      </c>
      <c r="F3069" t="str">
        <f>TEXT(Table1[[#This Row],[Order Date]],"mmm")</f>
        <v>Sep</v>
      </c>
      <c r="G3069" t="str">
        <f>TEXT(Table1[[#This Row],[Order Date]],"ddd")</f>
        <v>Tue</v>
      </c>
      <c r="H3069" s="1">
        <v>41901</v>
      </c>
      <c r="I3069" t="s">
        <v>185</v>
      </c>
      <c r="J3069" t="s">
        <v>4916</v>
      </c>
      <c r="K3069" t="s">
        <v>4917</v>
      </c>
      <c r="L3069" t="s">
        <v>40</v>
      </c>
      <c r="M3069" t="s">
        <v>26</v>
      </c>
      <c r="N3069" t="s">
        <v>263</v>
      </c>
      <c r="O3069" t="s">
        <v>264</v>
      </c>
      <c r="P3069">
        <v>10024</v>
      </c>
      <c r="Q3069" t="s">
        <v>145</v>
      </c>
      <c r="R3069" t="s">
        <v>2820</v>
      </c>
      <c r="S3069" t="s">
        <v>45</v>
      </c>
      <c r="T3069" t="s">
        <v>74</v>
      </c>
      <c r="U3069" t="s">
        <v>2821</v>
      </c>
      <c r="V3069" s="3">
        <v>33.552</v>
      </c>
      <c r="W3069">
        <v>1</v>
      </c>
      <c r="X3069" s="2">
        <v>0.2</v>
      </c>
      <c r="Y3069" s="13">
        <v>12.582000000000001</v>
      </c>
      <c r="Z3069" s="2">
        <f>Y3069/V3069</f>
        <v>0.375</v>
      </c>
    </row>
    <row r="3070" spans="1:26" x14ac:dyDescent="0.25">
      <c r="A3070">
        <v>6296</v>
      </c>
      <c r="B3070" t="s">
        <v>8491</v>
      </c>
      <c r="C3070" s="1">
        <v>42001</v>
      </c>
      <c r="D3070">
        <f>YEAR(C3070)</f>
        <v>2014</v>
      </c>
      <c r="E3070">
        <f>MONTH(C3070)</f>
        <v>12</v>
      </c>
      <c r="F3070" t="str">
        <f>TEXT(Table1[[#This Row],[Order Date]],"mmm")</f>
        <v>Dec</v>
      </c>
      <c r="G3070" t="str">
        <f>TEXT(Table1[[#This Row],[Order Date]],"ddd")</f>
        <v>Sun</v>
      </c>
      <c r="H3070" s="1">
        <v>42005</v>
      </c>
      <c r="I3070" t="s">
        <v>49</v>
      </c>
      <c r="J3070" t="s">
        <v>2627</v>
      </c>
      <c r="K3070" t="s">
        <v>2628</v>
      </c>
      <c r="L3070" t="s">
        <v>40</v>
      </c>
      <c r="M3070" t="s">
        <v>26</v>
      </c>
      <c r="N3070" t="s">
        <v>8492</v>
      </c>
      <c r="O3070" t="s">
        <v>1231</v>
      </c>
      <c r="P3070">
        <v>1915</v>
      </c>
      <c r="Q3070" t="s">
        <v>145</v>
      </c>
      <c r="R3070" t="s">
        <v>5470</v>
      </c>
      <c r="S3070" t="s">
        <v>45</v>
      </c>
      <c r="T3070" t="s">
        <v>77</v>
      </c>
      <c r="U3070" t="s">
        <v>5471</v>
      </c>
      <c r="V3070" s="3">
        <v>1737.18</v>
      </c>
      <c r="W3070">
        <v>6</v>
      </c>
      <c r="X3070" s="2">
        <v>0</v>
      </c>
      <c r="Y3070" s="13">
        <v>503.78219999999999</v>
      </c>
      <c r="Z3070" s="2">
        <f>Y3070/V3070</f>
        <v>0.28999999999999998</v>
      </c>
    </row>
    <row r="3071" spans="1:26" x14ac:dyDescent="0.25">
      <c r="A3071">
        <v>6299</v>
      </c>
      <c r="B3071" t="s">
        <v>8493</v>
      </c>
      <c r="C3071" s="1">
        <v>41933</v>
      </c>
      <c r="D3071">
        <f>YEAR(C3071)</f>
        <v>2014</v>
      </c>
      <c r="E3071">
        <f>MONTH(C3071)</f>
        <v>10</v>
      </c>
      <c r="F3071" t="str">
        <f>TEXT(Table1[[#This Row],[Order Date]],"mmm")</f>
        <v>Oct</v>
      </c>
      <c r="G3071" t="str">
        <f>TEXT(Table1[[#This Row],[Order Date]],"ddd")</f>
        <v>Tue</v>
      </c>
      <c r="H3071" s="1">
        <v>41938</v>
      </c>
      <c r="I3071" t="s">
        <v>49</v>
      </c>
      <c r="J3071" t="s">
        <v>2022</v>
      </c>
      <c r="K3071" t="s">
        <v>2023</v>
      </c>
      <c r="L3071" t="s">
        <v>40</v>
      </c>
      <c r="M3071" t="s">
        <v>26</v>
      </c>
      <c r="N3071" t="s">
        <v>941</v>
      </c>
      <c r="O3071" t="s">
        <v>42</v>
      </c>
      <c r="P3071">
        <v>92024</v>
      </c>
      <c r="Q3071" t="s">
        <v>43</v>
      </c>
      <c r="R3071" t="s">
        <v>278</v>
      </c>
      <c r="S3071" t="s">
        <v>45</v>
      </c>
      <c r="T3071" t="s">
        <v>74</v>
      </c>
      <c r="U3071" t="s">
        <v>279</v>
      </c>
      <c r="V3071" s="3">
        <v>36.36</v>
      </c>
      <c r="W3071">
        <v>3</v>
      </c>
      <c r="X3071" s="2">
        <v>0.2</v>
      </c>
      <c r="Y3071" s="13">
        <v>12.2715</v>
      </c>
      <c r="Z3071" s="2">
        <f>Y3071/V3071</f>
        <v>0.33750000000000002</v>
      </c>
    </row>
    <row r="3072" spans="1:26" x14ac:dyDescent="0.25">
      <c r="A3072">
        <v>6300</v>
      </c>
      <c r="B3072" t="s">
        <v>8494</v>
      </c>
      <c r="C3072" s="1">
        <v>43069</v>
      </c>
      <c r="D3072">
        <f>YEAR(C3072)</f>
        <v>2017</v>
      </c>
      <c r="E3072">
        <f>MONTH(C3072)</f>
        <v>11</v>
      </c>
      <c r="F3072" t="str">
        <f>TEXT(Table1[[#This Row],[Order Date]],"mmm")</f>
        <v>Nov</v>
      </c>
      <c r="G3072" t="str">
        <f>TEXT(Table1[[#This Row],[Order Date]],"ddd")</f>
        <v>Thu</v>
      </c>
      <c r="H3072" s="1">
        <v>43072</v>
      </c>
      <c r="I3072" t="s">
        <v>185</v>
      </c>
      <c r="J3072" t="s">
        <v>5108</v>
      </c>
      <c r="K3072" t="s">
        <v>5109</v>
      </c>
      <c r="L3072" t="s">
        <v>101</v>
      </c>
      <c r="M3072" t="s">
        <v>26</v>
      </c>
      <c r="N3072" t="s">
        <v>126</v>
      </c>
      <c r="O3072" t="s">
        <v>42</v>
      </c>
      <c r="P3072">
        <v>94109</v>
      </c>
      <c r="Q3072" t="s">
        <v>43</v>
      </c>
      <c r="R3072" t="s">
        <v>8495</v>
      </c>
      <c r="S3072" t="s">
        <v>31</v>
      </c>
      <c r="T3072" t="s">
        <v>64</v>
      </c>
      <c r="U3072" t="s">
        <v>8496</v>
      </c>
      <c r="V3072" s="3">
        <v>25.83</v>
      </c>
      <c r="W3072">
        <v>3</v>
      </c>
      <c r="X3072" s="2">
        <v>0</v>
      </c>
      <c r="Y3072" s="13">
        <v>9.5571000000000002</v>
      </c>
      <c r="Z3072" s="2">
        <f>Y3072/V3072</f>
        <v>0.37000000000000005</v>
      </c>
    </row>
    <row r="3073" spans="1:26" x14ac:dyDescent="0.25">
      <c r="A3073">
        <v>6301</v>
      </c>
      <c r="B3073" t="s">
        <v>8497</v>
      </c>
      <c r="C3073" s="1">
        <v>41796</v>
      </c>
      <c r="D3073">
        <f>YEAR(C3073)</f>
        <v>2014</v>
      </c>
      <c r="E3073">
        <f>MONTH(C3073)</f>
        <v>6</v>
      </c>
      <c r="F3073" t="str">
        <f>TEXT(Table1[[#This Row],[Order Date]],"mmm")</f>
        <v>Jun</v>
      </c>
      <c r="G3073" t="str">
        <f>TEXT(Table1[[#This Row],[Order Date]],"ddd")</f>
        <v>Fri</v>
      </c>
      <c r="H3073" s="1">
        <v>41802</v>
      </c>
      <c r="I3073" t="s">
        <v>49</v>
      </c>
      <c r="J3073" t="s">
        <v>5611</v>
      </c>
      <c r="K3073" t="s">
        <v>5612</v>
      </c>
      <c r="L3073" t="s">
        <v>25</v>
      </c>
      <c r="M3073" t="s">
        <v>26</v>
      </c>
      <c r="N3073" t="s">
        <v>296</v>
      </c>
      <c r="O3073" t="s">
        <v>208</v>
      </c>
      <c r="P3073">
        <v>60623</v>
      </c>
      <c r="Q3073" t="s">
        <v>104</v>
      </c>
      <c r="R3073" t="s">
        <v>455</v>
      </c>
      <c r="S3073" t="s">
        <v>45</v>
      </c>
      <c r="T3073" t="s">
        <v>74</v>
      </c>
      <c r="U3073" t="s">
        <v>456</v>
      </c>
      <c r="V3073" s="3">
        <v>24.588000000000001</v>
      </c>
      <c r="W3073">
        <v>3</v>
      </c>
      <c r="X3073" s="2">
        <v>0.8</v>
      </c>
      <c r="Y3073" s="13">
        <v>-38.111400000000003</v>
      </c>
      <c r="Z3073" s="2">
        <f>Y3073/V3073</f>
        <v>-1.55</v>
      </c>
    </row>
    <row r="3074" spans="1:26" x14ac:dyDescent="0.25">
      <c r="A3074">
        <v>6303</v>
      </c>
      <c r="B3074" t="s">
        <v>8498</v>
      </c>
      <c r="C3074" s="1">
        <v>43062</v>
      </c>
      <c r="D3074">
        <f>YEAR(C3074)</f>
        <v>2017</v>
      </c>
      <c r="E3074">
        <f>MONTH(C3074)</f>
        <v>11</v>
      </c>
      <c r="F3074" t="str">
        <f>TEXT(Table1[[#This Row],[Order Date]],"mmm")</f>
        <v>Nov</v>
      </c>
      <c r="G3074" t="str">
        <f>TEXT(Table1[[#This Row],[Order Date]],"ddd")</f>
        <v>Thu</v>
      </c>
      <c r="H3074" s="1">
        <v>43066</v>
      </c>
      <c r="I3074" t="s">
        <v>49</v>
      </c>
      <c r="J3074" t="s">
        <v>981</v>
      </c>
      <c r="K3074" t="s">
        <v>982</v>
      </c>
      <c r="L3074" t="s">
        <v>25</v>
      </c>
      <c r="M3074" t="s">
        <v>26</v>
      </c>
      <c r="N3074" t="s">
        <v>808</v>
      </c>
      <c r="O3074" t="s">
        <v>103</v>
      </c>
      <c r="P3074">
        <v>75220</v>
      </c>
      <c r="Q3074" t="s">
        <v>104</v>
      </c>
      <c r="R3074" t="s">
        <v>7444</v>
      </c>
      <c r="S3074" t="s">
        <v>70</v>
      </c>
      <c r="T3074" t="s">
        <v>71</v>
      </c>
      <c r="U3074" t="s">
        <v>7445</v>
      </c>
      <c r="V3074" s="3">
        <v>195.96</v>
      </c>
      <c r="W3074">
        <v>5</v>
      </c>
      <c r="X3074" s="2">
        <v>0.2</v>
      </c>
      <c r="Y3074" s="13">
        <v>19.596</v>
      </c>
      <c r="Z3074" s="2">
        <f>Y3074/V3074</f>
        <v>9.9999999999999992E-2</v>
      </c>
    </row>
    <row r="3075" spans="1:26" x14ac:dyDescent="0.25">
      <c r="A3075">
        <v>6304</v>
      </c>
      <c r="B3075" t="s">
        <v>8499</v>
      </c>
      <c r="C3075" s="1">
        <v>42904</v>
      </c>
      <c r="D3075">
        <f>YEAR(C3075)</f>
        <v>2017</v>
      </c>
      <c r="E3075">
        <f>MONTH(C3075)</f>
        <v>6</v>
      </c>
      <c r="F3075" t="str">
        <f>TEXT(Table1[[#This Row],[Order Date]],"mmm")</f>
        <v>Jun</v>
      </c>
      <c r="G3075" t="str">
        <f>TEXT(Table1[[#This Row],[Order Date]],"ddd")</f>
        <v>Sun</v>
      </c>
      <c r="H3075" s="1">
        <v>42906</v>
      </c>
      <c r="I3075" t="s">
        <v>22</v>
      </c>
      <c r="J3075" t="s">
        <v>630</v>
      </c>
      <c r="K3075" t="s">
        <v>631</v>
      </c>
      <c r="L3075" t="s">
        <v>101</v>
      </c>
      <c r="M3075" t="s">
        <v>26</v>
      </c>
      <c r="N3075" t="s">
        <v>5812</v>
      </c>
      <c r="O3075" t="s">
        <v>103</v>
      </c>
      <c r="P3075">
        <v>78415</v>
      </c>
      <c r="Q3075" t="s">
        <v>104</v>
      </c>
      <c r="R3075" t="s">
        <v>4232</v>
      </c>
      <c r="S3075" t="s">
        <v>45</v>
      </c>
      <c r="T3075" t="s">
        <v>89</v>
      </c>
      <c r="U3075" t="s">
        <v>4233</v>
      </c>
      <c r="V3075" s="3">
        <v>74.352000000000004</v>
      </c>
      <c r="W3075">
        <v>3</v>
      </c>
      <c r="X3075" s="2">
        <v>0.2</v>
      </c>
      <c r="Y3075" s="13">
        <v>23.234999999999999</v>
      </c>
      <c r="Z3075" s="2">
        <f>Y3075/V3075</f>
        <v>0.3125</v>
      </c>
    </row>
    <row r="3076" spans="1:26" x14ac:dyDescent="0.25">
      <c r="A3076">
        <v>6305</v>
      </c>
      <c r="B3076" t="s">
        <v>8500</v>
      </c>
      <c r="C3076" s="1">
        <v>42860</v>
      </c>
      <c r="D3076">
        <f>YEAR(C3076)</f>
        <v>2017</v>
      </c>
      <c r="E3076">
        <f>MONTH(C3076)</f>
        <v>5</v>
      </c>
      <c r="F3076" t="str">
        <f>TEXT(Table1[[#This Row],[Order Date]],"mmm")</f>
        <v>May</v>
      </c>
      <c r="G3076" t="str">
        <f>TEXT(Table1[[#This Row],[Order Date]],"ddd")</f>
        <v>Fri</v>
      </c>
      <c r="H3076" s="1">
        <v>42860</v>
      </c>
      <c r="I3076" t="s">
        <v>1276</v>
      </c>
      <c r="J3076" t="s">
        <v>3941</v>
      </c>
      <c r="K3076" t="s">
        <v>3942</v>
      </c>
      <c r="L3076" t="s">
        <v>25</v>
      </c>
      <c r="M3076" t="s">
        <v>26</v>
      </c>
      <c r="N3076" t="s">
        <v>263</v>
      </c>
      <c r="O3076" t="s">
        <v>264</v>
      </c>
      <c r="P3076">
        <v>10035</v>
      </c>
      <c r="Q3076" t="s">
        <v>145</v>
      </c>
      <c r="R3076" t="s">
        <v>2730</v>
      </c>
      <c r="S3076" t="s">
        <v>45</v>
      </c>
      <c r="T3076" t="s">
        <v>89</v>
      </c>
      <c r="U3076" t="s">
        <v>2731</v>
      </c>
      <c r="V3076" s="3">
        <v>6.68</v>
      </c>
      <c r="W3076">
        <v>1</v>
      </c>
      <c r="X3076" s="2">
        <v>0</v>
      </c>
      <c r="Y3076" s="13">
        <v>3.2063999999999999</v>
      </c>
      <c r="Z3076" s="2">
        <f>Y3076/V3076</f>
        <v>0.48</v>
      </c>
    </row>
    <row r="3077" spans="1:26" x14ac:dyDescent="0.25">
      <c r="A3077">
        <v>6306</v>
      </c>
      <c r="B3077" t="s">
        <v>8501</v>
      </c>
      <c r="C3077" s="1">
        <v>42678</v>
      </c>
      <c r="D3077">
        <f>YEAR(C3077)</f>
        <v>2016</v>
      </c>
      <c r="E3077">
        <f>MONTH(C3077)</f>
        <v>11</v>
      </c>
      <c r="F3077" t="str">
        <f>TEXT(Table1[[#This Row],[Order Date]],"mmm")</f>
        <v>Nov</v>
      </c>
      <c r="G3077" t="str">
        <f>TEXT(Table1[[#This Row],[Order Date]],"ddd")</f>
        <v>Fri</v>
      </c>
      <c r="H3077" s="1">
        <v>42680</v>
      </c>
      <c r="I3077" t="s">
        <v>22</v>
      </c>
      <c r="J3077" t="s">
        <v>7035</v>
      </c>
      <c r="K3077" t="s">
        <v>7036</v>
      </c>
      <c r="L3077" t="s">
        <v>40</v>
      </c>
      <c r="M3077" t="s">
        <v>26</v>
      </c>
      <c r="N3077" t="s">
        <v>8502</v>
      </c>
      <c r="O3077" t="s">
        <v>413</v>
      </c>
      <c r="P3077">
        <v>97405</v>
      </c>
      <c r="Q3077" t="s">
        <v>43</v>
      </c>
      <c r="R3077" t="s">
        <v>6779</v>
      </c>
      <c r="S3077" t="s">
        <v>45</v>
      </c>
      <c r="T3077" t="s">
        <v>572</v>
      </c>
      <c r="U3077" t="s">
        <v>6780</v>
      </c>
      <c r="V3077" s="3">
        <v>17.584</v>
      </c>
      <c r="W3077">
        <v>7</v>
      </c>
      <c r="X3077" s="2">
        <v>0.2</v>
      </c>
      <c r="Y3077" s="13">
        <v>-4.1761999999999997</v>
      </c>
      <c r="Z3077" s="2">
        <f>Y3077/V3077</f>
        <v>-0.23749999999999999</v>
      </c>
    </row>
    <row r="3078" spans="1:26" x14ac:dyDescent="0.25">
      <c r="A3078">
        <v>6312</v>
      </c>
      <c r="B3078" t="s">
        <v>8503</v>
      </c>
      <c r="C3078" s="1">
        <v>41893</v>
      </c>
      <c r="D3078">
        <f>YEAR(C3078)</f>
        <v>2014</v>
      </c>
      <c r="E3078">
        <f>MONTH(C3078)</f>
        <v>9</v>
      </c>
      <c r="F3078" t="str">
        <f>TEXT(Table1[[#This Row],[Order Date]],"mmm")</f>
        <v>Sep</v>
      </c>
      <c r="G3078" t="str">
        <f>TEXT(Table1[[#This Row],[Order Date]],"ddd")</f>
        <v>Thu</v>
      </c>
      <c r="H3078" s="1">
        <v>41898</v>
      </c>
      <c r="I3078" t="s">
        <v>49</v>
      </c>
      <c r="J3078" t="s">
        <v>7536</v>
      </c>
      <c r="K3078" t="s">
        <v>7537</v>
      </c>
      <c r="L3078" t="s">
        <v>25</v>
      </c>
      <c r="M3078" t="s">
        <v>26</v>
      </c>
      <c r="N3078" t="s">
        <v>8504</v>
      </c>
      <c r="O3078" t="s">
        <v>42</v>
      </c>
      <c r="P3078">
        <v>93030</v>
      </c>
      <c r="Q3078" t="s">
        <v>43</v>
      </c>
      <c r="R3078" t="s">
        <v>453</v>
      </c>
      <c r="S3078" t="s">
        <v>31</v>
      </c>
      <c r="T3078" t="s">
        <v>64</v>
      </c>
      <c r="U3078" t="s">
        <v>454</v>
      </c>
      <c r="V3078" s="3">
        <v>127.95</v>
      </c>
      <c r="W3078">
        <v>3</v>
      </c>
      <c r="X3078" s="2">
        <v>0</v>
      </c>
      <c r="Y3078" s="13">
        <v>21.7515</v>
      </c>
      <c r="Z3078" s="2">
        <f>Y3078/V3078</f>
        <v>0.16999999999999998</v>
      </c>
    </row>
    <row r="3079" spans="1:26" x14ac:dyDescent="0.25">
      <c r="A3079">
        <v>6313</v>
      </c>
      <c r="B3079" t="s">
        <v>8505</v>
      </c>
      <c r="C3079" s="1">
        <v>42782</v>
      </c>
      <c r="D3079">
        <f>YEAR(C3079)</f>
        <v>2017</v>
      </c>
      <c r="E3079">
        <f>MONTH(C3079)</f>
        <v>2</v>
      </c>
      <c r="F3079" t="str">
        <f>TEXT(Table1[[#This Row],[Order Date]],"mmm")</f>
        <v>Feb</v>
      </c>
      <c r="G3079" t="str">
        <f>TEXT(Table1[[#This Row],[Order Date]],"ddd")</f>
        <v>Thu</v>
      </c>
      <c r="H3079" s="1">
        <v>42787</v>
      </c>
      <c r="I3079" t="s">
        <v>49</v>
      </c>
      <c r="J3079" t="s">
        <v>2006</v>
      </c>
      <c r="K3079" t="s">
        <v>2007</v>
      </c>
      <c r="L3079" t="s">
        <v>40</v>
      </c>
      <c r="M3079" t="s">
        <v>26</v>
      </c>
      <c r="N3079" t="s">
        <v>739</v>
      </c>
      <c r="O3079" t="s">
        <v>740</v>
      </c>
      <c r="P3079">
        <v>6824</v>
      </c>
      <c r="Q3079" t="s">
        <v>145</v>
      </c>
      <c r="R3079" t="s">
        <v>7265</v>
      </c>
      <c r="S3079" t="s">
        <v>45</v>
      </c>
      <c r="T3079" t="s">
        <v>58</v>
      </c>
      <c r="U3079" t="s">
        <v>7266</v>
      </c>
      <c r="V3079" s="3">
        <v>579.51</v>
      </c>
      <c r="W3079">
        <v>3</v>
      </c>
      <c r="X3079" s="2">
        <v>0</v>
      </c>
      <c r="Y3079" s="13">
        <v>81.131399999999999</v>
      </c>
      <c r="Z3079" s="2">
        <f>Y3079/V3079</f>
        <v>0.14000000000000001</v>
      </c>
    </row>
    <row r="3080" spans="1:26" x14ac:dyDescent="0.25">
      <c r="A3080">
        <v>6315</v>
      </c>
      <c r="B3080" t="s">
        <v>8506</v>
      </c>
      <c r="C3080" s="1">
        <v>41967</v>
      </c>
      <c r="D3080">
        <f>YEAR(C3080)</f>
        <v>2014</v>
      </c>
      <c r="E3080">
        <f>MONTH(C3080)</f>
        <v>11</v>
      </c>
      <c r="F3080" t="str">
        <f>TEXT(Table1[[#This Row],[Order Date]],"mmm")</f>
        <v>Nov</v>
      </c>
      <c r="G3080" t="str">
        <f>TEXT(Table1[[#This Row],[Order Date]],"ddd")</f>
        <v>Mon</v>
      </c>
      <c r="H3080" s="1">
        <v>41972</v>
      </c>
      <c r="I3080" t="s">
        <v>49</v>
      </c>
      <c r="J3080" t="s">
        <v>2006</v>
      </c>
      <c r="K3080" t="s">
        <v>2007</v>
      </c>
      <c r="L3080" t="s">
        <v>40</v>
      </c>
      <c r="M3080" t="s">
        <v>26</v>
      </c>
      <c r="N3080" t="s">
        <v>321</v>
      </c>
      <c r="O3080" t="s">
        <v>235</v>
      </c>
      <c r="P3080">
        <v>49201</v>
      </c>
      <c r="Q3080" t="s">
        <v>104</v>
      </c>
      <c r="R3080" t="s">
        <v>483</v>
      </c>
      <c r="S3080" t="s">
        <v>45</v>
      </c>
      <c r="T3080" t="s">
        <v>67</v>
      </c>
      <c r="U3080" t="s">
        <v>484</v>
      </c>
      <c r="V3080" s="3">
        <v>151.91999999999999</v>
      </c>
      <c r="W3080">
        <v>4</v>
      </c>
      <c r="X3080" s="2">
        <v>0</v>
      </c>
      <c r="Y3080" s="13">
        <v>45.576000000000001</v>
      </c>
      <c r="Z3080" s="2">
        <f>Y3080/V3080</f>
        <v>0.30000000000000004</v>
      </c>
    </row>
    <row r="3081" spans="1:26" x14ac:dyDescent="0.25">
      <c r="A3081">
        <v>6319</v>
      </c>
      <c r="B3081" t="s">
        <v>8507</v>
      </c>
      <c r="C3081" s="1">
        <v>43064</v>
      </c>
      <c r="D3081">
        <f>YEAR(C3081)</f>
        <v>2017</v>
      </c>
      <c r="E3081">
        <f>MONTH(C3081)</f>
        <v>11</v>
      </c>
      <c r="F3081" t="str">
        <f>TEXT(Table1[[#This Row],[Order Date]],"mmm")</f>
        <v>Nov</v>
      </c>
      <c r="G3081" t="str">
        <f>TEXT(Table1[[#This Row],[Order Date]],"ddd")</f>
        <v>Sat</v>
      </c>
      <c r="H3081" s="1">
        <v>43068</v>
      </c>
      <c r="I3081" t="s">
        <v>22</v>
      </c>
      <c r="J3081" t="s">
        <v>4033</v>
      </c>
      <c r="K3081" t="s">
        <v>4034</v>
      </c>
      <c r="L3081" t="s">
        <v>40</v>
      </c>
      <c r="M3081" t="s">
        <v>26</v>
      </c>
      <c r="N3081" t="s">
        <v>3981</v>
      </c>
      <c r="O3081" t="s">
        <v>42</v>
      </c>
      <c r="P3081">
        <v>92677</v>
      </c>
      <c r="Q3081" t="s">
        <v>43</v>
      </c>
      <c r="R3081" t="s">
        <v>6593</v>
      </c>
      <c r="S3081" t="s">
        <v>70</v>
      </c>
      <c r="T3081" t="s">
        <v>71</v>
      </c>
      <c r="U3081" t="s">
        <v>6594</v>
      </c>
      <c r="V3081" s="3">
        <v>39.96</v>
      </c>
      <c r="W3081">
        <v>5</v>
      </c>
      <c r="X3081" s="2">
        <v>0.2</v>
      </c>
      <c r="Y3081" s="13">
        <v>3.4965000000000002</v>
      </c>
      <c r="Z3081" s="2">
        <f>Y3081/V3081</f>
        <v>8.7500000000000008E-2</v>
      </c>
    </row>
    <row r="3082" spans="1:26" x14ac:dyDescent="0.25">
      <c r="A3082">
        <v>6321</v>
      </c>
      <c r="B3082" t="s">
        <v>8508</v>
      </c>
      <c r="C3082" s="1">
        <v>43006</v>
      </c>
      <c r="D3082">
        <f>YEAR(C3082)</f>
        <v>2017</v>
      </c>
      <c r="E3082">
        <f>MONTH(C3082)</f>
        <v>9</v>
      </c>
      <c r="F3082" t="str">
        <f>TEXT(Table1[[#This Row],[Order Date]],"mmm")</f>
        <v>Sep</v>
      </c>
      <c r="G3082" t="str">
        <f>TEXT(Table1[[#This Row],[Order Date]],"ddd")</f>
        <v>Thu</v>
      </c>
      <c r="H3082" s="1">
        <v>43010</v>
      </c>
      <c r="I3082" t="s">
        <v>49</v>
      </c>
      <c r="J3082" t="s">
        <v>1145</v>
      </c>
      <c r="K3082" t="s">
        <v>1146</v>
      </c>
      <c r="L3082" t="s">
        <v>40</v>
      </c>
      <c r="M3082" t="s">
        <v>26</v>
      </c>
      <c r="N3082" t="s">
        <v>1504</v>
      </c>
      <c r="O3082" t="s">
        <v>53</v>
      </c>
      <c r="P3082">
        <v>32216</v>
      </c>
      <c r="Q3082" t="s">
        <v>29</v>
      </c>
      <c r="R3082" t="s">
        <v>2237</v>
      </c>
      <c r="S3082" t="s">
        <v>45</v>
      </c>
      <c r="T3082" t="s">
        <v>89</v>
      </c>
      <c r="U3082" t="s">
        <v>2238</v>
      </c>
      <c r="V3082" s="3">
        <v>10.368</v>
      </c>
      <c r="W3082">
        <v>2</v>
      </c>
      <c r="X3082" s="2">
        <v>0.2</v>
      </c>
      <c r="Y3082" s="13">
        <v>3.6288</v>
      </c>
      <c r="Z3082" s="2">
        <f>Y3082/V3082</f>
        <v>0.35</v>
      </c>
    </row>
    <row r="3083" spans="1:26" x14ac:dyDescent="0.25">
      <c r="A3083">
        <v>6322</v>
      </c>
      <c r="B3083" t="s">
        <v>8509</v>
      </c>
      <c r="C3083" s="1">
        <v>41925</v>
      </c>
      <c r="D3083">
        <f>YEAR(C3083)</f>
        <v>2014</v>
      </c>
      <c r="E3083">
        <f>MONTH(C3083)</f>
        <v>10</v>
      </c>
      <c r="F3083" t="str">
        <f>TEXT(Table1[[#This Row],[Order Date]],"mmm")</f>
        <v>Oct</v>
      </c>
      <c r="G3083" t="str">
        <f>TEXT(Table1[[#This Row],[Order Date]],"ddd")</f>
        <v>Mon</v>
      </c>
      <c r="H3083" s="1">
        <v>41929</v>
      </c>
      <c r="I3083" t="s">
        <v>49</v>
      </c>
      <c r="J3083" t="s">
        <v>2130</v>
      </c>
      <c r="K3083" t="s">
        <v>2131</v>
      </c>
      <c r="L3083" t="s">
        <v>40</v>
      </c>
      <c r="M3083" t="s">
        <v>26</v>
      </c>
      <c r="N3083" t="s">
        <v>2258</v>
      </c>
      <c r="O3083" t="s">
        <v>264</v>
      </c>
      <c r="P3083">
        <v>10550</v>
      </c>
      <c r="Q3083" t="s">
        <v>145</v>
      </c>
      <c r="R3083" t="s">
        <v>1933</v>
      </c>
      <c r="S3083" t="s">
        <v>45</v>
      </c>
      <c r="T3083" t="s">
        <v>74</v>
      </c>
      <c r="U3083" t="s">
        <v>1934</v>
      </c>
      <c r="V3083" s="3">
        <v>7.7519999999999998</v>
      </c>
      <c r="W3083">
        <v>3</v>
      </c>
      <c r="X3083" s="2">
        <v>0.2</v>
      </c>
      <c r="Y3083" s="13">
        <v>2.8100999999999998</v>
      </c>
      <c r="Z3083" s="2">
        <f>Y3083/V3083</f>
        <v>0.36249999999999999</v>
      </c>
    </row>
    <row r="3084" spans="1:26" x14ac:dyDescent="0.25">
      <c r="A3084">
        <v>6323</v>
      </c>
      <c r="B3084" t="s">
        <v>8510</v>
      </c>
      <c r="C3084" s="1">
        <v>41793</v>
      </c>
      <c r="D3084">
        <f>YEAR(C3084)</f>
        <v>2014</v>
      </c>
      <c r="E3084">
        <f>MONTH(C3084)</f>
        <v>6</v>
      </c>
      <c r="F3084" t="str">
        <f>TEXT(Table1[[#This Row],[Order Date]],"mmm")</f>
        <v>Jun</v>
      </c>
      <c r="G3084" t="str">
        <f>TEXT(Table1[[#This Row],[Order Date]],"ddd")</f>
        <v>Tue</v>
      </c>
      <c r="H3084" s="1">
        <v>41797</v>
      </c>
      <c r="I3084" t="s">
        <v>22</v>
      </c>
      <c r="J3084" t="s">
        <v>1491</v>
      </c>
      <c r="K3084" t="s">
        <v>1492</v>
      </c>
      <c r="L3084" t="s">
        <v>101</v>
      </c>
      <c r="M3084" t="s">
        <v>26</v>
      </c>
      <c r="N3084" t="s">
        <v>5175</v>
      </c>
      <c r="O3084" t="s">
        <v>235</v>
      </c>
      <c r="P3084">
        <v>48640</v>
      </c>
      <c r="Q3084" t="s">
        <v>104</v>
      </c>
      <c r="R3084" t="s">
        <v>2538</v>
      </c>
      <c r="S3084" t="s">
        <v>45</v>
      </c>
      <c r="T3084" t="s">
        <v>170</v>
      </c>
      <c r="U3084" t="s">
        <v>2539</v>
      </c>
      <c r="V3084" s="3">
        <v>15.28</v>
      </c>
      <c r="W3084">
        <v>2</v>
      </c>
      <c r="X3084" s="2">
        <v>0</v>
      </c>
      <c r="Y3084" s="13">
        <v>7.4871999999999996</v>
      </c>
      <c r="Z3084" s="2">
        <f>Y3084/V3084</f>
        <v>0.49</v>
      </c>
    </row>
    <row r="3085" spans="1:26" x14ac:dyDescent="0.25">
      <c r="A3085">
        <v>6324</v>
      </c>
      <c r="B3085" t="s">
        <v>8511</v>
      </c>
      <c r="C3085" s="1">
        <v>41807</v>
      </c>
      <c r="D3085">
        <f>YEAR(C3085)</f>
        <v>2014</v>
      </c>
      <c r="E3085">
        <f>MONTH(C3085)</f>
        <v>6</v>
      </c>
      <c r="F3085" t="str">
        <f>TEXT(Table1[[#This Row],[Order Date]],"mmm")</f>
        <v>Jun</v>
      </c>
      <c r="G3085" t="str">
        <f>TEXT(Table1[[#This Row],[Order Date]],"ddd")</f>
        <v>Tue</v>
      </c>
      <c r="H3085" s="1">
        <v>41813</v>
      </c>
      <c r="I3085" t="s">
        <v>49</v>
      </c>
      <c r="J3085" t="s">
        <v>4624</v>
      </c>
      <c r="K3085" t="s">
        <v>4625</v>
      </c>
      <c r="L3085" t="s">
        <v>25</v>
      </c>
      <c r="M3085" t="s">
        <v>26</v>
      </c>
      <c r="N3085" t="s">
        <v>600</v>
      </c>
      <c r="O3085" t="s">
        <v>242</v>
      </c>
      <c r="P3085">
        <v>19711</v>
      </c>
      <c r="Q3085" t="s">
        <v>145</v>
      </c>
      <c r="R3085" t="s">
        <v>7899</v>
      </c>
      <c r="S3085" t="s">
        <v>70</v>
      </c>
      <c r="T3085" t="s">
        <v>675</v>
      </c>
      <c r="U3085" t="s">
        <v>7900</v>
      </c>
      <c r="V3085" s="3">
        <v>65.97</v>
      </c>
      <c r="W3085">
        <v>3</v>
      </c>
      <c r="X3085" s="2">
        <v>0</v>
      </c>
      <c r="Y3085" s="13">
        <v>31.0059</v>
      </c>
      <c r="Z3085" s="2">
        <f>Y3085/V3085</f>
        <v>0.47000000000000003</v>
      </c>
    </row>
    <row r="3086" spans="1:26" x14ac:dyDescent="0.25">
      <c r="A3086">
        <v>6325</v>
      </c>
      <c r="B3086" t="s">
        <v>8512</v>
      </c>
      <c r="C3086" s="1">
        <v>42306</v>
      </c>
      <c r="D3086">
        <f>YEAR(C3086)</f>
        <v>2015</v>
      </c>
      <c r="E3086">
        <f>MONTH(C3086)</f>
        <v>10</v>
      </c>
      <c r="F3086" t="str">
        <f>TEXT(Table1[[#This Row],[Order Date]],"mmm")</f>
        <v>Oct</v>
      </c>
      <c r="G3086" t="str">
        <f>TEXT(Table1[[#This Row],[Order Date]],"ddd")</f>
        <v>Thu</v>
      </c>
      <c r="H3086" s="1">
        <v>42310</v>
      </c>
      <c r="I3086" t="s">
        <v>49</v>
      </c>
      <c r="J3086" t="s">
        <v>1988</v>
      </c>
      <c r="K3086" t="s">
        <v>1989</v>
      </c>
      <c r="L3086" t="s">
        <v>40</v>
      </c>
      <c r="M3086" t="s">
        <v>26</v>
      </c>
      <c r="N3086" t="s">
        <v>126</v>
      </c>
      <c r="O3086" t="s">
        <v>42</v>
      </c>
      <c r="P3086">
        <v>94109</v>
      </c>
      <c r="Q3086" t="s">
        <v>43</v>
      </c>
      <c r="R3086" t="s">
        <v>1836</v>
      </c>
      <c r="S3086" t="s">
        <v>45</v>
      </c>
      <c r="T3086" t="s">
        <v>89</v>
      </c>
      <c r="U3086" t="s">
        <v>1837</v>
      </c>
      <c r="V3086" s="3">
        <v>33.4</v>
      </c>
      <c r="W3086">
        <v>5</v>
      </c>
      <c r="X3086" s="2">
        <v>0</v>
      </c>
      <c r="Y3086" s="13">
        <v>16.032</v>
      </c>
      <c r="Z3086" s="2">
        <f>Y3086/V3086</f>
        <v>0.48000000000000004</v>
      </c>
    </row>
    <row r="3087" spans="1:26" x14ac:dyDescent="0.25">
      <c r="A3087">
        <v>6327</v>
      </c>
      <c r="B3087" t="s">
        <v>8513</v>
      </c>
      <c r="C3087" s="1">
        <v>41659</v>
      </c>
      <c r="D3087">
        <f>YEAR(C3087)</f>
        <v>2014</v>
      </c>
      <c r="E3087">
        <f>MONTH(C3087)</f>
        <v>1</v>
      </c>
      <c r="F3087" t="str">
        <f>TEXT(Table1[[#This Row],[Order Date]],"mmm")</f>
        <v>Jan</v>
      </c>
      <c r="G3087" t="str">
        <f>TEXT(Table1[[#This Row],[Order Date]],"ddd")</f>
        <v>Mon</v>
      </c>
      <c r="H3087" s="1">
        <v>41665</v>
      </c>
      <c r="I3087" t="s">
        <v>49</v>
      </c>
      <c r="J3087" t="s">
        <v>1628</v>
      </c>
      <c r="K3087" t="s">
        <v>1629</v>
      </c>
      <c r="L3087" t="s">
        <v>25</v>
      </c>
      <c r="M3087" t="s">
        <v>26</v>
      </c>
      <c r="N3087" t="s">
        <v>234</v>
      </c>
      <c r="O3087" t="s">
        <v>235</v>
      </c>
      <c r="P3087">
        <v>48185</v>
      </c>
      <c r="Q3087" t="s">
        <v>104</v>
      </c>
      <c r="R3087" t="s">
        <v>57</v>
      </c>
      <c r="S3087" t="s">
        <v>45</v>
      </c>
      <c r="T3087" t="s">
        <v>58</v>
      </c>
      <c r="U3087" t="s">
        <v>59</v>
      </c>
      <c r="V3087" s="3">
        <v>13.98</v>
      </c>
      <c r="W3087">
        <v>1</v>
      </c>
      <c r="X3087" s="2">
        <v>0</v>
      </c>
      <c r="Y3087" s="13">
        <v>4.0541999999999998</v>
      </c>
      <c r="Z3087" s="2">
        <f>Y3087/V3087</f>
        <v>0.28999999999999998</v>
      </c>
    </row>
    <row r="3088" spans="1:26" x14ac:dyDescent="0.25">
      <c r="A3088">
        <v>6335</v>
      </c>
      <c r="B3088" t="s">
        <v>8514</v>
      </c>
      <c r="C3088" s="1">
        <v>41831</v>
      </c>
      <c r="D3088">
        <f>YEAR(C3088)</f>
        <v>2014</v>
      </c>
      <c r="E3088">
        <f>MONTH(C3088)</f>
        <v>7</v>
      </c>
      <c r="F3088" t="str">
        <f>TEXT(Table1[[#This Row],[Order Date]],"mmm")</f>
        <v>Jul</v>
      </c>
      <c r="G3088" t="str">
        <f>TEXT(Table1[[#This Row],[Order Date]],"ddd")</f>
        <v>Fri</v>
      </c>
      <c r="H3088" s="1">
        <v>41835</v>
      </c>
      <c r="I3088" t="s">
        <v>49</v>
      </c>
      <c r="J3088" t="s">
        <v>6471</v>
      </c>
      <c r="K3088" t="s">
        <v>6472</v>
      </c>
      <c r="L3088" t="s">
        <v>25</v>
      </c>
      <c r="M3088" t="s">
        <v>26</v>
      </c>
      <c r="N3088" t="s">
        <v>263</v>
      </c>
      <c r="O3088" t="s">
        <v>264</v>
      </c>
      <c r="P3088">
        <v>10011</v>
      </c>
      <c r="Q3088" t="s">
        <v>145</v>
      </c>
      <c r="R3088" t="s">
        <v>1237</v>
      </c>
      <c r="S3088" t="s">
        <v>45</v>
      </c>
      <c r="T3088" t="s">
        <v>89</v>
      </c>
      <c r="U3088" t="s">
        <v>1238</v>
      </c>
      <c r="V3088" s="3">
        <v>49.12</v>
      </c>
      <c r="W3088">
        <v>4</v>
      </c>
      <c r="X3088" s="2">
        <v>0</v>
      </c>
      <c r="Y3088" s="13">
        <v>23.086400000000001</v>
      </c>
      <c r="Z3088" s="2">
        <f>Y3088/V3088</f>
        <v>0.47000000000000003</v>
      </c>
    </row>
    <row r="3089" spans="1:26" x14ac:dyDescent="0.25">
      <c r="A3089">
        <v>6337</v>
      </c>
      <c r="B3089" t="s">
        <v>8515</v>
      </c>
      <c r="C3089" s="1">
        <v>42612</v>
      </c>
      <c r="D3089">
        <f>YEAR(C3089)</f>
        <v>2016</v>
      </c>
      <c r="E3089">
        <f>MONTH(C3089)</f>
        <v>8</v>
      </c>
      <c r="F3089" t="str">
        <f>TEXT(Table1[[#This Row],[Order Date]],"mmm")</f>
        <v>Aug</v>
      </c>
      <c r="G3089" t="str">
        <f>TEXT(Table1[[#This Row],[Order Date]],"ddd")</f>
        <v>Tue</v>
      </c>
      <c r="H3089" s="1">
        <v>42619</v>
      </c>
      <c r="I3089" t="s">
        <v>49</v>
      </c>
      <c r="J3089" t="s">
        <v>6282</v>
      </c>
      <c r="K3089" t="s">
        <v>6283</v>
      </c>
      <c r="L3089" t="s">
        <v>25</v>
      </c>
      <c r="M3089" t="s">
        <v>26</v>
      </c>
      <c r="N3089" t="s">
        <v>41</v>
      </c>
      <c r="O3089" t="s">
        <v>42</v>
      </c>
      <c r="P3089">
        <v>90008</v>
      </c>
      <c r="Q3089" t="s">
        <v>43</v>
      </c>
      <c r="R3089" t="s">
        <v>6377</v>
      </c>
      <c r="S3089" t="s">
        <v>31</v>
      </c>
      <c r="T3089" t="s">
        <v>64</v>
      </c>
      <c r="U3089" t="s">
        <v>6378</v>
      </c>
      <c r="V3089" s="3">
        <v>47.04</v>
      </c>
      <c r="W3089">
        <v>4</v>
      </c>
      <c r="X3089" s="2">
        <v>0</v>
      </c>
      <c r="Y3089" s="13">
        <v>15.993600000000001</v>
      </c>
      <c r="Z3089" s="2">
        <f>Y3089/V3089</f>
        <v>0.34</v>
      </c>
    </row>
    <row r="3090" spans="1:26" x14ac:dyDescent="0.25">
      <c r="A3090">
        <v>6339</v>
      </c>
      <c r="B3090" t="s">
        <v>8516</v>
      </c>
      <c r="C3090" s="1">
        <v>43013</v>
      </c>
      <c r="D3090">
        <f>YEAR(C3090)</f>
        <v>2017</v>
      </c>
      <c r="E3090">
        <f>MONTH(C3090)</f>
        <v>10</v>
      </c>
      <c r="F3090" t="str">
        <f>TEXT(Table1[[#This Row],[Order Date]],"mmm")</f>
        <v>Oct</v>
      </c>
      <c r="G3090" t="str">
        <f>TEXT(Table1[[#This Row],[Order Date]],"ddd")</f>
        <v>Thu</v>
      </c>
      <c r="H3090" s="1">
        <v>43017</v>
      </c>
      <c r="I3090" t="s">
        <v>49</v>
      </c>
      <c r="J3090" t="s">
        <v>3901</v>
      </c>
      <c r="K3090" t="s">
        <v>3902</v>
      </c>
      <c r="L3090" t="s">
        <v>40</v>
      </c>
      <c r="M3090" t="s">
        <v>26</v>
      </c>
      <c r="N3090" t="s">
        <v>263</v>
      </c>
      <c r="O3090" t="s">
        <v>264</v>
      </c>
      <c r="P3090">
        <v>10035</v>
      </c>
      <c r="Q3090" t="s">
        <v>145</v>
      </c>
      <c r="R3090" t="s">
        <v>6266</v>
      </c>
      <c r="S3090" t="s">
        <v>70</v>
      </c>
      <c r="T3090" t="s">
        <v>71</v>
      </c>
      <c r="U3090" t="s">
        <v>6267</v>
      </c>
      <c r="V3090" s="3">
        <v>87.8</v>
      </c>
      <c r="W3090">
        <v>4</v>
      </c>
      <c r="X3090" s="2">
        <v>0</v>
      </c>
      <c r="Y3090" s="13">
        <v>43.9</v>
      </c>
      <c r="Z3090" s="2">
        <f>Y3090/V3090</f>
        <v>0.5</v>
      </c>
    </row>
    <row r="3091" spans="1:26" x14ac:dyDescent="0.25">
      <c r="A3091">
        <v>6342</v>
      </c>
      <c r="B3091" t="s">
        <v>8517</v>
      </c>
      <c r="C3091" s="1">
        <v>42735</v>
      </c>
      <c r="D3091">
        <f>YEAR(C3091)</f>
        <v>2016</v>
      </c>
      <c r="E3091">
        <f>MONTH(C3091)</f>
        <v>12</v>
      </c>
      <c r="F3091" t="str">
        <f>TEXT(Table1[[#This Row],[Order Date]],"mmm")</f>
        <v>Dec</v>
      </c>
      <c r="G3091" t="str">
        <f>TEXT(Table1[[#This Row],[Order Date]],"ddd")</f>
        <v>Sat</v>
      </c>
      <c r="H3091" s="1">
        <v>42737</v>
      </c>
      <c r="I3091" t="s">
        <v>185</v>
      </c>
      <c r="J3091" t="s">
        <v>4624</v>
      </c>
      <c r="K3091" t="s">
        <v>4625</v>
      </c>
      <c r="L3091" t="s">
        <v>25</v>
      </c>
      <c r="M3091" t="s">
        <v>26</v>
      </c>
      <c r="N3091" t="s">
        <v>2434</v>
      </c>
      <c r="O3091" t="s">
        <v>491</v>
      </c>
      <c r="P3091">
        <v>43130</v>
      </c>
      <c r="Q3091" t="s">
        <v>145</v>
      </c>
      <c r="R3091" t="s">
        <v>4546</v>
      </c>
      <c r="S3091" t="s">
        <v>45</v>
      </c>
      <c r="T3091" t="s">
        <v>58</v>
      </c>
      <c r="U3091" t="s">
        <v>4547</v>
      </c>
      <c r="V3091" s="3">
        <v>156.512</v>
      </c>
      <c r="W3091">
        <v>4</v>
      </c>
      <c r="X3091" s="2">
        <v>0.2</v>
      </c>
      <c r="Y3091" s="13">
        <v>-35.215200000000003</v>
      </c>
      <c r="Z3091" s="2">
        <f>Y3091/V3091</f>
        <v>-0.22500000000000001</v>
      </c>
    </row>
    <row r="3092" spans="1:26" x14ac:dyDescent="0.25">
      <c r="A3092">
        <v>6343</v>
      </c>
      <c r="B3092" t="s">
        <v>8518</v>
      </c>
      <c r="C3092" s="1">
        <v>42070</v>
      </c>
      <c r="D3092">
        <f>YEAR(C3092)</f>
        <v>2015</v>
      </c>
      <c r="E3092">
        <f>MONTH(C3092)</f>
        <v>3</v>
      </c>
      <c r="F3092" t="str">
        <f>TEXT(Table1[[#This Row],[Order Date]],"mmm")</f>
        <v>Mar</v>
      </c>
      <c r="G3092" t="str">
        <f>TEXT(Table1[[#This Row],[Order Date]],"ddd")</f>
        <v>Sat</v>
      </c>
      <c r="H3092" s="1">
        <v>42073</v>
      </c>
      <c r="I3092" t="s">
        <v>185</v>
      </c>
      <c r="J3092" t="s">
        <v>5973</v>
      </c>
      <c r="K3092" t="s">
        <v>5974</v>
      </c>
      <c r="L3092" t="s">
        <v>101</v>
      </c>
      <c r="M3092" t="s">
        <v>26</v>
      </c>
      <c r="N3092" t="s">
        <v>600</v>
      </c>
      <c r="O3092" t="s">
        <v>242</v>
      </c>
      <c r="P3092">
        <v>19711</v>
      </c>
      <c r="Q3092" t="s">
        <v>145</v>
      </c>
      <c r="R3092" t="s">
        <v>984</v>
      </c>
      <c r="S3092" t="s">
        <v>70</v>
      </c>
      <c r="T3092" t="s">
        <v>158</v>
      </c>
      <c r="U3092" t="s">
        <v>985</v>
      </c>
      <c r="V3092" s="3">
        <v>119.85</v>
      </c>
      <c r="W3092">
        <v>3</v>
      </c>
      <c r="X3092" s="2">
        <v>0</v>
      </c>
      <c r="Y3092" s="13">
        <v>52.734000000000002</v>
      </c>
      <c r="Z3092" s="2">
        <f>Y3092/V3092</f>
        <v>0.44000000000000006</v>
      </c>
    </row>
    <row r="3093" spans="1:26" x14ac:dyDescent="0.25">
      <c r="A3093">
        <v>6347</v>
      </c>
      <c r="B3093" t="s">
        <v>8519</v>
      </c>
      <c r="C3093" s="1">
        <v>43028</v>
      </c>
      <c r="D3093">
        <f>YEAR(C3093)</f>
        <v>2017</v>
      </c>
      <c r="E3093">
        <f>MONTH(C3093)</f>
        <v>10</v>
      </c>
      <c r="F3093" t="str">
        <f>TEXT(Table1[[#This Row],[Order Date]],"mmm")</f>
        <v>Oct</v>
      </c>
      <c r="G3093" t="str">
        <f>TEXT(Table1[[#This Row],[Order Date]],"ddd")</f>
        <v>Fri</v>
      </c>
      <c r="H3093" s="1">
        <v>43028</v>
      </c>
      <c r="I3093" t="s">
        <v>1276</v>
      </c>
      <c r="J3093" t="s">
        <v>433</v>
      </c>
      <c r="K3093" t="s">
        <v>434</v>
      </c>
      <c r="L3093" t="s">
        <v>101</v>
      </c>
      <c r="M3093" t="s">
        <v>26</v>
      </c>
      <c r="N3093" t="s">
        <v>263</v>
      </c>
      <c r="O3093" t="s">
        <v>264</v>
      </c>
      <c r="P3093">
        <v>10024</v>
      </c>
      <c r="Q3093" t="s">
        <v>145</v>
      </c>
      <c r="R3093" t="s">
        <v>4372</v>
      </c>
      <c r="S3093" t="s">
        <v>45</v>
      </c>
      <c r="T3093" t="s">
        <v>46</v>
      </c>
      <c r="U3093" t="s">
        <v>4373</v>
      </c>
      <c r="V3093" s="3">
        <v>24.55</v>
      </c>
      <c r="W3093">
        <v>5</v>
      </c>
      <c r="X3093" s="2">
        <v>0</v>
      </c>
      <c r="Y3093" s="13">
        <v>12.029500000000001</v>
      </c>
      <c r="Z3093" s="2">
        <f>Y3093/V3093</f>
        <v>0.49</v>
      </c>
    </row>
    <row r="3094" spans="1:26" x14ac:dyDescent="0.25">
      <c r="A3094">
        <v>6348</v>
      </c>
      <c r="B3094" t="s">
        <v>8520</v>
      </c>
      <c r="C3094" s="1">
        <v>42125</v>
      </c>
      <c r="D3094">
        <f>YEAR(C3094)</f>
        <v>2015</v>
      </c>
      <c r="E3094">
        <f>MONTH(C3094)</f>
        <v>5</v>
      </c>
      <c r="F3094" t="str">
        <f>TEXT(Table1[[#This Row],[Order Date]],"mmm")</f>
        <v>May</v>
      </c>
      <c r="G3094" t="str">
        <f>TEXT(Table1[[#This Row],[Order Date]],"ddd")</f>
        <v>Fri</v>
      </c>
      <c r="H3094" s="1">
        <v>42130</v>
      </c>
      <c r="I3094" t="s">
        <v>49</v>
      </c>
      <c r="J3094" t="s">
        <v>1175</v>
      </c>
      <c r="K3094" t="s">
        <v>1176</v>
      </c>
      <c r="L3094" t="s">
        <v>25</v>
      </c>
      <c r="M3094" t="s">
        <v>26</v>
      </c>
      <c r="N3094" t="s">
        <v>126</v>
      </c>
      <c r="O3094" t="s">
        <v>42</v>
      </c>
      <c r="P3094">
        <v>94109</v>
      </c>
      <c r="Q3094" t="s">
        <v>43</v>
      </c>
      <c r="R3094" t="s">
        <v>1322</v>
      </c>
      <c r="S3094" t="s">
        <v>45</v>
      </c>
      <c r="T3094" t="s">
        <v>74</v>
      </c>
      <c r="U3094" t="s">
        <v>1323</v>
      </c>
      <c r="V3094" s="3">
        <v>12.176</v>
      </c>
      <c r="W3094">
        <v>1</v>
      </c>
      <c r="X3094" s="2">
        <v>0.2</v>
      </c>
      <c r="Y3094" s="13">
        <v>4.4138000000000002</v>
      </c>
      <c r="Z3094" s="2">
        <f>Y3094/V3094</f>
        <v>0.36249999999999999</v>
      </c>
    </row>
    <row r="3095" spans="1:26" x14ac:dyDescent="0.25">
      <c r="A3095">
        <v>6351</v>
      </c>
      <c r="B3095" t="s">
        <v>8521</v>
      </c>
      <c r="C3095" s="1">
        <v>42981</v>
      </c>
      <c r="D3095">
        <f>YEAR(C3095)</f>
        <v>2017</v>
      </c>
      <c r="E3095">
        <f>MONTH(C3095)</f>
        <v>9</v>
      </c>
      <c r="F3095" t="str">
        <f>TEXT(Table1[[#This Row],[Order Date]],"mmm")</f>
        <v>Sep</v>
      </c>
      <c r="G3095" t="str">
        <f>TEXT(Table1[[#This Row],[Order Date]],"ddd")</f>
        <v>Sun</v>
      </c>
      <c r="H3095" s="1">
        <v>42986</v>
      </c>
      <c r="I3095" t="s">
        <v>49</v>
      </c>
      <c r="J3095" t="s">
        <v>1295</v>
      </c>
      <c r="K3095" t="s">
        <v>1296</v>
      </c>
      <c r="L3095" t="s">
        <v>25</v>
      </c>
      <c r="M3095" t="s">
        <v>26</v>
      </c>
      <c r="N3095" t="s">
        <v>808</v>
      </c>
      <c r="O3095" t="s">
        <v>103</v>
      </c>
      <c r="P3095">
        <v>75217</v>
      </c>
      <c r="Q3095" t="s">
        <v>104</v>
      </c>
      <c r="R3095" t="s">
        <v>3053</v>
      </c>
      <c r="S3095" t="s">
        <v>31</v>
      </c>
      <c r="T3095" t="s">
        <v>64</v>
      </c>
      <c r="U3095" t="s">
        <v>3054</v>
      </c>
      <c r="V3095" s="3">
        <v>108.4</v>
      </c>
      <c r="W3095">
        <v>5</v>
      </c>
      <c r="X3095" s="2">
        <v>0.6</v>
      </c>
      <c r="Y3095" s="13">
        <v>-105.69</v>
      </c>
      <c r="Z3095" s="2">
        <f>Y3095/V3095</f>
        <v>-0.97499999999999998</v>
      </c>
    </row>
    <row r="3096" spans="1:26" x14ac:dyDescent="0.25">
      <c r="A3096">
        <v>6352</v>
      </c>
      <c r="B3096" t="s">
        <v>8522</v>
      </c>
      <c r="C3096" s="1">
        <v>43042</v>
      </c>
      <c r="D3096">
        <f>YEAR(C3096)</f>
        <v>2017</v>
      </c>
      <c r="E3096">
        <f>MONTH(C3096)</f>
        <v>11</v>
      </c>
      <c r="F3096" t="str">
        <f>TEXT(Table1[[#This Row],[Order Date]],"mmm")</f>
        <v>Nov</v>
      </c>
      <c r="G3096" t="str">
        <f>TEXT(Table1[[#This Row],[Order Date]],"ddd")</f>
        <v>Fri</v>
      </c>
      <c r="H3096" s="1">
        <v>43047</v>
      </c>
      <c r="I3096" t="s">
        <v>49</v>
      </c>
      <c r="J3096" t="s">
        <v>5897</v>
      </c>
      <c r="K3096" t="s">
        <v>5898</v>
      </c>
      <c r="L3096" t="s">
        <v>40</v>
      </c>
      <c r="M3096" t="s">
        <v>26</v>
      </c>
      <c r="N3096" t="s">
        <v>1404</v>
      </c>
      <c r="O3096" t="s">
        <v>53</v>
      </c>
      <c r="P3096">
        <v>33178</v>
      </c>
      <c r="Q3096" t="s">
        <v>29</v>
      </c>
      <c r="R3096" t="s">
        <v>3610</v>
      </c>
      <c r="S3096" t="s">
        <v>70</v>
      </c>
      <c r="T3096" t="s">
        <v>71</v>
      </c>
      <c r="U3096" t="s">
        <v>3611</v>
      </c>
      <c r="V3096" s="3">
        <v>361.37599999999998</v>
      </c>
      <c r="W3096">
        <v>2</v>
      </c>
      <c r="X3096" s="2">
        <v>0.2</v>
      </c>
      <c r="Y3096" s="13">
        <v>27.103200000000001</v>
      </c>
      <c r="Z3096" s="2">
        <f>Y3096/V3096</f>
        <v>7.5000000000000011E-2</v>
      </c>
    </row>
    <row r="3097" spans="1:26" x14ac:dyDescent="0.25">
      <c r="A3097">
        <v>6353</v>
      </c>
      <c r="B3097" t="s">
        <v>8523</v>
      </c>
      <c r="C3097" s="1">
        <v>42260</v>
      </c>
      <c r="D3097">
        <f>YEAR(C3097)</f>
        <v>2015</v>
      </c>
      <c r="E3097">
        <f>MONTH(C3097)</f>
        <v>9</v>
      </c>
      <c r="F3097" t="str">
        <f>TEXT(Table1[[#This Row],[Order Date]],"mmm")</f>
        <v>Sep</v>
      </c>
      <c r="G3097" t="str">
        <f>TEXT(Table1[[#This Row],[Order Date]],"ddd")</f>
        <v>Sun</v>
      </c>
      <c r="H3097" s="1">
        <v>42266</v>
      </c>
      <c r="I3097" t="s">
        <v>49</v>
      </c>
      <c r="J3097" t="s">
        <v>5915</v>
      </c>
      <c r="K3097" t="s">
        <v>5916</v>
      </c>
      <c r="L3097" t="s">
        <v>25</v>
      </c>
      <c r="M3097" t="s">
        <v>26</v>
      </c>
      <c r="N3097" t="s">
        <v>143</v>
      </c>
      <c r="O3097" t="s">
        <v>144</v>
      </c>
      <c r="P3097">
        <v>19120</v>
      </c>
      <c r="Q3097" t="s">
        <v>145</v>
      </c>
      <c r="R3097" t="s">
        <v>4819</v>
      </c>
      <c r="S3097" t="s">
        <v>45</v>
      </c>
      <c r="T3097" t="s">
        <v>74</v>
      </c>
      <c r="U3097" t="s">
        <v>4820</v>
      </c>
      <c r="V3097" s="3">
        <v>2.4119999999999999</v>
      </c>
      <c r="W3097">
        <v>1</v>
      </c>
      <c r="X3097" s="2">
        <v>0.7</v>
      </c>
      <c r="Y3097" s="13">
        <v>-2.0099999999999998</v>
      </c>
      <c r="Z3097" s="2">
        <f>Y3097/V3097</f>
        <v>-0.83333333333333326</v>
      </c>
    </row>
    <row r="3098" spans="1:26" x14ac:dyDescent="0.25">
      <c r="A3098">
        <v>6354</v>
      </c>
      <c r="B3098" t="s">
        <v>8524</v>
      </c>
      <c r="C3098" s="1">
        <v>42253</v>
      </c>
      <c r="D3098">
        <f>YEAR(C3098)</f>
        <v>2015</v>
      </c>
      <c r="E3098">
        <f>MONTH(C3098)</f>
        <v>9</v>
      </c>
      <c r="F3098" t="str">
        <f>TEXT(Table1[[#This Row],[Order Date]],"mmm")</f>
        <v>Sep</v>
      </c>
      <c r="G3098" t="str">
        <f>TEXT(Table1[[#This Row],[Order Date]],"ddd")</f>
        <v>Sun</v>
      </c>
      <c r="H3098" s="1">
        <v>42259</v>
      </c>
      <c r="I3098" t="s">
        <v>49</v>
      </c>
      <c r="J3098" t="s">
        <v>300</v>
      </c>
      <c r="K3098" t="s">
        <v>301</v>
      </c>
      <c r="L3098" t="s">
        <v>40</v>
      </c>
      <c r="M3098" t="s">
        <v>26</v>
      </c>
      <c r="N3098" t="s">
        <v>263</v>
      </c>
      <c r="O3098" t="s">
        <v>264</v>
      </c>
      <c r="P3098">
        <v>10011</v>
      </c>
      <c r="Q3098" t="s">
        <v>145</v>
      </c>
      <c r="R3098" t="s">
        <v>6906</v>
      </c>
      <c r="S3098" t="s">
        <v>45</v>
      </c>
      <c r="T3098" t="s">
        <v>77</v>
      </c>
      <c r="U3098" t="s">
        <v>6907</v>
      </c>
      <c r="V3098" s="3">
        <v>8.39</v>
      </c>
      <c r="W3098">
        <v>1</v>
      </c>
      <c r="X3098" s="2">
        <v>0</v>
      </c>
      <c r="Y3098" s="13">
        <v>2.0975000000000001</v>
      </c>
      <c r="Z3098" s="2">
        <f>Y3098/V3098</f>
        <v>0.25</v>
      </c>
    </row>
    <row r="3099" spans="1:26" x14ac:dyDescent="0.25">
      <c r="A3099">
        <v>6356</v>
      </c>
      <c r="B3099" t="s">
        <v>8525</v>
      </c>
      <c r="C3099" s="1">
        <v>41918</v>
      </c>
      <c r="D3099">
        <f>YEAR(C3099)</f>
        <v>2014</v>
      </c>
      <c r="E3099">
        <f>MONTH(C3099)</f>
        <v>10</v>
      </c>
      <c r="F3099" t="str">
        <f>TEXT(Table1[[#This Row],[Order Date]],"mmm")</f>
        <v>Oct</v>
      </c>
      <c r="G3099" t="str">
        <f>TEXT(Table1[[#This Row],[Order Date]],"ddd")</f>
        <v>Mon</v>
      </c>
      <c r="H3099" s="1">
        <v>41925</v>
      </c>
      <c r="I3099" t="s">
        <v>49</v>
      </c>
      <c r="J3099" t="s">
        <v>4708</v>
      </c>
      <c r="K3099" t="s">
        <v>4709</v>
      </c>
      <c r="L3099" t="s">
        <v>25</v>
      </c>
      <c r="M3099" t="s">
        <v>26</v>
      </c>
      <c r="N3099" t="s">
        <v>143</v>
      </c>
      <c r="O3099" t="s">
        <v>144</v>
      </c>
      <c r="P3099">
        <v>19120</v>
      </c>
      <c r="Q3099" t="s">
        <v>145</v>
      </c>
      <c r="R3099" t="s">
        <v>826</v>
      </c>
      <c r="S3099" t="s">
        <v>45</v>
      </c>
      <c r="T3099" t="s">
        <v>58</v>
      </c>
      <c r="U3099" t="s">
        <v>827</v>
      </c>
      <c r="V3099" s="3">
        <v>83.92</v>
      </c>
      <c r="W3099">
        <v>5</v>
      </c>
      <c r="X3099" s="2">
        <v>0.2</v>
      </c>
      <c r="Y3099" s="13">
        <v>-13.637</v>
      </c>
      <c r="Z3099" s="2">
        <f>Y3099/V3099</f>
        <v>-0.16250000000000001</v>
      </c>
    </row>
    <row r="3100" spans="1:26" x14ac:dyDescent="0.25">
      <c r="A3100">
        <v>6357</v>
      </c>
      <c r="B3100" t="s">
        <v>8526</v>
      </c>
      <c r="C3100" s="1">
        <v>42758</v>
      </c>
      <c r="D3100">
        <f>YEAR(C3100)</f>
        <v>2017</v>
      </c>
      <c r="E3100">
        <f>MONTH(C3100)</f>
        <v>1</v>
      </c>
      <c r="F3100" t="str">
        <f>TEXT(Table1[[#This Row],[Order Date]],"mmm")</f>
        <v>Jan</v>
      </c>
      <c r="G3100" t="str">
        <f>TEXT(Table1[[#This Row],[Order Date]],"ddd")</f>
        <v>Mon</v>
      </c>
      <c r="H3100" s="1">
        <v>42763</v>
      </c>
      <c r="I3100" t="s">
        <v>49</v>
      </c>
      <c r="J3100" t="s">
        <v>2383</v>
      </c>
      <c r="K3100" t="s">
        <v>2384</v>
      </c>
      <c r="L3100" t="s">
        <v>40</v>
      </c>
      <c r="M3100" t="s">
        <v>26</v>
      </c>
      <c r="N3100" t="s">
        <v>94</v>
      </c>
      <c r="O3100" t="s">
        <v>95</v>
      </c>
      <c r="P3100">
        <v>98103</v>
      </c>
      <c r="Q3100" t="s">
        <v>43</v>
      </c>
      <c r="R3100" t="s">
        <v>4618</v>
      </c>
      <c r="S3100" t="s">
        <v>45</v>
      </c>
      <c r="T3100" t="s">
        <v>74</v>
      </c>
      <c r="U3100" t="s">
        <v>4619</v>
      </c>
      <c r="V3100" s="3">
        <v>19.68</v>
      </c>
      <c r="W3100">
        <v>5</v>
      </c>
      <c r="X3100" s="2">
        <v>0.2</v>
      </c>
      <c r="Y3100" s="13">
        <v>6.8879999999999999</v>
      </c>
      <c r="Z3100" s="2">
        <f>Y3100/V3100</f>
        <v>0.35</v>
      </c>
    </row>
    <row r="3101" spans="1:26" x14ac:dyDescent="0.25">
      <c r="A3101">
        <v>6361</v>
      </c>
      <c r="B3101" t="s">
        <v>8527</v>
      </c>
      <c r="C3101" s="1">
        <v>42348</v>
      </c>
      <c r="D3101">
        <f>YEAR(C3101)</f>
        <v>2015</v>
      </c>
      <c r="E3101">
        <f>MONTH(C3101)</f>
        <v>12</v>
      </c>
      <c r="F3101" t="str">
        <f>TEXT(Table1[[#This Row],[Order Date]],"mmm")</f>
        <v>Dec</v>
      </c>
      <c r="G3101" t="str">
        <f>TEXT(Table1[[#This Row],[Order Date]],"ddd")</f>
        <v>Thu</v>
      </c>
      <c r="H3101" s="1">
        <v>42353</v>
      </c>
      <c r="I3101" t="s">
        <v>49</v>
      </c>
      <c r="J3101" t="s">
        <v>7943</v>
      </c>
      <c r="K3101" t="s">
        <v>7944</v>
      </c>
      <c r="L3101" t="s">
        <v>101</v>
      </c>
      <c r="M3101" t="s">
        <v>26</v>
      </c>
      <c r="N3101" t="s">
        <v>41</v>
      </c>
      <c r="O3101" t="s">
        <v>42</v>
      </c>
      <c r="P3101">
        <v>90032</v>
      </c>
      <c r="Q3101" t="s">
        <v>43</v>
      </c>
      <c r="R3101" t="s">
        <v>6064</v>
      </c>
      <c r="S3101" t="s">
        <v>45</v>
      </c>
      <c r="T3101" t="s">
        <v>67</v>
      </c>
      <c r="U3101" t="s">
        <v>6065</v>
      </c>
      <c r="V3101" s="3">
        <v>56.3</v>
      </c>
      <c r="W3101">
        <v>2</v>
      </c>
      <c r="X3101" s="2">
        <v>0</v>
      </c>
      <c r="Y3101" s="13">
        <v>15.763999999999999</v>
      </c>
      <c r="Z3101" s="2">
        <f>Y3101/V3101</f>
        <v>0.28000000000000003</v>
      </c>
    </row>
    <row r="3102" spans="1:26" x14ac:dyDescent="0.25">
      <c r="A3102">
        <v>6362</v>
      </c>
      <c r="B3102" t="s">
        <v>8528</v>
      </c>
      <c r="C3102" s="1">
        <v>41968</v>
      </c>
      <c r="D3102">
        <f>YEAR(C3102)</f>
        <v>2014</v>
      </c>
      <c r="E3102">
        <f>MONTH(C3102)</f>
        <v>11</v>
      </c>
      <c r="F3102" t="str">
        <f>TEXT(Table1[[#This Row],[Order Date]],"mmm")</f>
        <v>Nov</v>
      </c>
      <c r="G3102" t="str">
        <f>TEXT(Table1[[#This Row],[Order Date]],"ddd")</f>
        <v>Tue</v>
      </c>
      <c r="H3102" s="1">
        <v>41973</v>
      </c>
      <c r="I3102" t="s">
        <v>49</v>
      </c>
      <c r="J3102" t="s">
        <v>2764</v>
      </c>
      <c r="K3102" t="s">
        <v>2765</v>
      </c>
      <c r="L3102" t="s">
        <v>25</v>
      </c>
      <c r="M3102" t="s">
        <v>26</v>
      </c>
      <c r="N3102" t="s">
        <v>311</v>
      </c>
      <c r="O3102" t="s">
        <v>413</v>
      </c>
      <c r="P3102">
        <v>97477</v>
      </c>
      <c r="Q3102" t="s">
        <v>43</v>
      </c>
      <c r="R3102" t="s">
        <v>6742</v>
      </c>
      <c r="S3102" t="s">
        <v>45</v>
      </c>
      <c r="T3102" t="s">
        <v>67</v>
      </c>
      <c r="U3102" t="s">
        <v>6743</v>
      </c>
      <c r="V3102" s="3">
        <v>51.015999999999998</v>
      </c>
      <c r="W3102">
        <v>7</v>
      </c>
      <c r="X3102" s="2">
        <v>0.2</v>
      </c>
      <c r="Y3102" s="13">
        <v>8.2901000000000007</v>
      </c>
      <c r="Z3102" s="2">
        <f>Y3102/V3102</f>
        <v>0.16250000000000001</v>
      </c>
    </row>
    <row r="3103" spans="1:26" x14ac:dyDescent="0.25">
      <c r="A3103">
        <v>6363</v>
      </c>
      <c r="B3103" t="s">
        <v>8529</v>
      </c>
      <c r="C3103" s="1">
        <v>43060</v>
      </c>
      <c r="D3103">
        <f>YEAR(C3103)</f>
        <v>2017</v>
      </c>
      <c r="E3103">
        <f>MONTH(C3103)</f>
        <v>11</v>
      </c>
      <c r="F3103" t="str">
        <f>TEXT(Table1[[#This Row],[Order Date]],"mmm")</f>
        <v>Nov</v>
      </c>
      <c r="G3103" t="str">
        <f>TEXT(Table1[[#This Row],[Order Date]],"ddd")</f>
        <v>Tue</v>
      </c>
      <c r="H3103" s="1">
        <v>43064</v>
      </c>
      <c r="I3103" t="s">
        <v>49</v>
      </c>
      <c r="J3103" t="s">
        <v>1969</v>
      </c>
      <c r="K3103" t="s">
        <v>1970</v>
      </c>
      <c r="L3103" t="s">
        <v>25</v>
      </c>
      <c r="M3103" t="s">
        <v>26</v>
      </c>
      <c r="N3103" t="s">
        <v>8530</v>
      </c>
      <c r="O3103" t="s">
        <v>95</v>
      </c>
      <c r="P3103">
        <v>98059</v>
      </c>
      <c r="Q3103" t="s">
        <v>43</v>
      </c>
      <c r="R3103" t="s">
        <v>1695</v>
      </c>
      <c r="S3103" t="s">
        <v>45</v>
      </c>
      <c r="T3103" t="s">
        <v>74</v>
      </c>
      <c r="U3103" t="s">
        <v>1696</v>
      </c>
      <c r="V3103" s="3">
        <v>150.80000000000001</v>
      </c>
      <c r="W3103">
        <v>5</v>
      </c>
      <c r="X3103" s="2">
        <v>0.2</v>
      </c>
      <c r="Y3103" s="13">
        <v>56.55</v>
      </c>
      <c r="Z3103" s="2">
        <f>Y3103/V3103</f>
        <v>0.37499999999999994</v>
      </c>
    </row>
    <row r="3104" spans="1:26" x14ac:dyDescent="0.25">
      <c r="A3104">
        <v>6366</v>
      </c>
      <c r="B3104" t="s">
        <v>8533</v>
      </c>
      <c r="C3104" s="1">
        <v>42829</v>
      </c>
      <c r="D3104">
        <f>YEAR(C3104)</f>
        <v>2017</v>
      </c>
      <c r="E3104">
        <f>MONTH(C3104)</f>
        <v>4</v>
      </c>
      <c r="F3104" t="str">
        <f>TEXT(Table1[[#This Row],[Order Date]],"mmm")</f>
        <v>Apr</v>
      </c>
      <c r="G3104" t="str">
        <f>TEXT(Table1[[#This Row],[Order Date]],"ddd")</f>
        <v>Tue</v>
      </c>
      <c r="H3104" s="1">
        <v>42830</v>
      </c>
      <c r="I3104" t="s">
        <v>185</v>
      </c>
      <c r="J3104" t="s">
        <v>2314</v>
      </c>
      <c r="K3104" t="s">
        <v>2315</v>
      </c>
      <c r="L3104" t="s">
        <v>101</v>
      </c>
      <c r="M3104" t="s">
        <v>26</v>
      </c>
      <c r="N3104" t="s">
        <v>263</v>
      </c>
      <c r="O3104" t="s">
        <v>264</v>
      </c>
      <c r="P3104">
        <v>10009</v>
      </c>
      <c r="Q3104" t="s">
        <v>145</v>
      </c>
      <c r="R3104" t="s">
        <v>8534</v>
      </c>
      <c r="S3104" t="s">
        <v>70</v>
      </c>
      <c r="T3104" t="s">
        <v>71</v>
      </c>
      <c r="U3104" t="s">
        <v>8535</v>
      </c>
      <c r="V3104" s="3">
        <v>41.22</v>
      </c>
      <c r="W3104">
        <v>1</v>
      </c>
      <c r="X3104" s="2">
        <v>0</v>
      </c>
      <c r="Y3104" s="13">
        <v>11.1294</v>
      </c>
      <c r="Z3104" s="2">
        <f>Y3104/V3104</f>
        <v>0.27</v>
      </c>
    </row>
    <row r="3105" spans="1:26" x14ac:dyDescent="0.25">
      <c r="A3105">
        <v>6369</v>
      </c>
      <c r="B3105" t="s">
        <v>8536</v>
      </c>
      <c r="C3105" s="1">
        <v>42874</v>
      </c>
      <c r="D3105">
        <f>YEAR(C3105)</f>
        <v>2017</v>
      </c>
      <c r="E3105">
        <f>MONTH(C3105)</f>
        <v>5</v>
      </c>
      <c r="F3105" t="str">
        <f>TEXT(Table1[[#This Row],[Order Date]],"mmm")</f>
        <v>May</v>
      </c>
      <c r="G3105" t="str">
        <f>TEXT(Table1[[#This Row],[Order Date]],"ddd")</f>
        <v>Fri</v>
      </c>
      <c r="H3105" s="1">
        <v>42879</v>
      </c>
      <c r="I3105" t="s">
        <v>49</v>
      </c>
      <c r="J3105" t="s">
        <v>1647</v>
      </c>
      <c r="K3105" t="s">
        <v>1648</v>
      </c>
      <c r="L3105" t="s">
        <v>25</v>
      </c>
      <c r="M3105" t="s">
        <v>26</v>
      </c>
      <c r="N3105" t="s">
        <v>622</v>
      </c>
      <c r="O3105" t="s">
        <v>42</v>
      </c>
      <c r="P3105">
        <v>95123</v>
      </c>
      <c r="Q3105" t="s">
        <v>43</v>
      </c>
      <c r="R3105" t="s">
        <v>4679</v>
      </c>
      <c r="S3105" t="s">
        <v>45</v>
      </c>
      <c r="T3105" t="s">
        <v>74</v>
      </c>
      <c r="U3105" t="s">
        <v>4680</v>
      </c>
      <c r="V3105" s="3">
        <v>133.12</v>
      </c>
      <c r="W3105">
        <v>5</v>
      </c>
      <c r="X3105" s="2">
        <v>0.2</v>
      </c>
      <c r="Y3105" s="13">
        <v>49.92</v>
      </c>
      <c r="Z3105" s="2">
        <f>Y3105/V3105</f>
        <v>0.375</v>
      </c>
    </row>
    <row r="3106" spans="1:26" x14ac:dyDescent="0.25">
      <c r="A3106">
        <v>6370</v>
      </c>
      <c r="B3106" t="s">
        <v>8537</v>
      </c>
      <c r="C3106" s="1">
        <v>42646</v>
      </c>
      <c r="D3106">
        <f>YEAR(C3106)</f>
        <v>2016</v>
      </c>
      <c r="E3106">
        <f>MONTH(C3106)</f>
        <v>10</v>
      </c>
      <c r="F3106" t="str">
        <f>TEXT(Table1[[#This Row],[Order Date]],"mmm")</f>
        <v>Oct</v>
      </c>
      <c r="G3106" t="str">
        <f>TEXT(Table1[[#This Row],[Order Date]],"ddd")</f>
        <v>Mon</v>
      </c>
      <c r="H3106" s="1">
        <v>42650</v>
      </c>
      <c r="I3106" t="s">
        <v>49</v>
      </c>
      <c r="J3106" t="s">
        <v>7035</v>
      </c>
      <c r="K3106" t="s">
        <v>7036</v>
      </c>
      <c r="L3106" t="s">
        <v>40</v>
      </c>
      <c r="M3106" t="s">
        <v>26</v>
      </c>
      <c r="N3106" t="s">
        <v>751</v>
      </c>
      <c r="O3106" t="s">
        <v>103</v>
      </c>
      <c r="P3106">
        <v>75051</v>
      </c>
      <c r="Q3106" t="s">
        <v>104</v>
      </c>
      <c r="R3106" t="s">
        <v>1128</v>
      </c>
      <c r="S3106" t="s">
        <v>31</v>
      </c>
      <c r="T3106" t="s">
        <v>64</v>
      </c>
      <c r="U3106" t="s">
        <v>1129</v>
      </c>
      <c r="V3106" s="3">
        <v>38.08</v>
      </c>
      <c r="W3106">
        <v>5</v>
      </c>
      <c r="X3106" s="2">
        <v>0.6</v>
      </c>
      <c r="Y3106" s="13">
        <v>-29.512</v>
      </c>
      <c r="Z3106" s="2">
        <f>Y3106/V3106</f>
        <v>-0.77500000000000002</v>
      </c>
    </row>
    <row r="3107" spans="1:26" x14ac:dyDescent="0.25">
      <c r="A3107">
        <v>6371</v>
      </c>
      <c r="B3107" t="s">
        <v>8538</v>
      </c>
      <c r="C3107" s="1">
        <v>42695</v>
      </c>
      <c r="D3107">
        <f>YEAR(C3107)</f>
        <v>2016</v>
      </c>
      <c r="E3107">
        <f>MONTH(C3107)</f>
        <v>11</v>
      </c>
      <c r="F3107" t="str">
        <f>TEXT(Table1[[#This Row],[Order Date]],"mmm")</f>
        <v>Nov</v>
      </c>
      <c r="G3107" t="str">
        <f>TEXT(Table1[[#This Row],[Order Date]],"ddd")</f>
        <v>Mon</v>
      </c>
      <c r="H3107" s="1">
        <v>42695</v>
      </c>
      <c r="I3107" t="s">
        <v>1276</v>
      </c>
      <c r="J3107" t="s">
        <v>3694</v>
      </c>
      <c r="K3107" t="s">
        <v>3695</v>
      </c>
      <c r="L3107" t="s">
        <v>101</v>
      </c>
      <c r="M3107" t="s">
        <v>26</v>
      </c>
      <c r="N3107" t="s">
        <v>263</v>
      </c>
      <c r="O3107" t="s">
        <v>264</v>
      </c>
      <c r="P3107">
        <v>10009</v>
      </c>
      <c r="Q3107" t="s">
        <v>145</v>
      </c>
      <c r="R3107" t="s">
        <v>6387</v>
      </c>
      <c r="S3107" t="s">
        <v>31</v>
      </c>
      <c r="T3107" t="s">
        <v>32</v>
      </c>
      <c r="U3107" t="s">
        <v>6388</v>
      </c>
      <c r="V3107" s="3">
        <v>113.568</v>
      </c>
      <c r="W3107">
        <v>2</v>
      </c>
      <c r="X3107" s="2">
        <v>0.2</v>
      </c>
      <c r="Y3107" s="13">
        <v>12.776400000000001</v>
      </c>
      <c r="Z3107" s="2">
        <f>Y3107/V3107</f>
        <v>0.1125</v>
      </c>
    </row>
    <row r="3108" spans="1:26" x14ac:dyDescent="0.25">
      <c r="A3108">
        <v>6372</v>
      </c>
      <c r="B3108" t="s">
        <v>8539</v>
      </c>
      <c r="C3108" s="1">
        <v>43011</v>
      </c>
      <c r="D3108">
        <f>YEAR(C3108)</f>
        <v>2017</v>
      </c>
      <c r="E3108">
        <f>MONTH(C3108)</f>
        <v>10</v>
      </c>
      <c r="F3108" t="str">
        <f>TEXT(Table1[[#This Row],[Order Date]],"mmm")</f>
        <v>Oct</v>
      </c>
      <c r="G3108" t="str">
        <f>TEXT(Table1[[#This Row],[Order Date]],"ddd")</f>
        <v>Tue</v>
      </c>
      <c r="H3108" s="1">
        <v>43013</v>
      </c>
      <c r="I3108" t="s">
        <v>22</v>
      </c>
      <c r="J3108" t="s">
        <v>2095</v>
      </c>
      <c r="K3108" t="s">
        <v>2096</v>
      </c>
      <c r="L3108" t="s">
        <v>101</v>
      </c>
      <c r="M3108" t="s">
        <v>26</v>
      </c>
      <c r="N3108" t="s">
        <v>263</v>
      </c>
      <c r="O3108" t="s">
        <v>264</v>
      </c>
      <c r="P3108">
        <v>10009</v>
      </c>
      <c r="Q3108" t="s">
        <v>145</v>
      </c>
      <c r="R3108" t="s">
        <v>476</v>
      </c>
      <c r="S3108" t="s">
        <v>31</v>
      </c>
      <c r="T3108" t="s">
        <v>64</v>
      </c>
      <c r="U3108" t="s">
        <v>477</v>
      </c>
      <c r="V3108" s="3">
        <v>83.92</v>
      </c>
      <c r="W3108">
        <v>4</v>
      </c>
      <c r="X3108" s="2">
        <v>0</v>
      </c>
      <c r="Y3108" s="13">
        <v>21.819199999999999</v>
      </c>
      <c r="Z3108" s="2">
        <f>Y3108/V3108</f>
        <v>0.25999999999999995</v>
      </c>
    </row>
    <row r="3109" spans="1:26" x14ac:dyDescent="0.25">
      <c r="A3109">
        <v>6375</v>
      </c>
      <c r="B3109" t="s">
        <v>8540</v>
      </c>
      <c r="C3109" s="1">
        <v>41758</v>
      </c>
      <c r="D3109">
        <f>YEAR(C3109)</f>
        <v>2014</v>
      </c>
      <c r="E3109">
        <f>MONTH(C3109)</f>
        <v>4</v>
      </c>
      <c r="F3109" t="str">
        <f>TEXT(Table1[[#This Row],[Order Date]],"mmm")</f>
        <v>Apr</v>
      </c>
      <c r="G3109" t="str">
        <f>TEXT(Table1[[#This Row],[Order Date]],"ddd")</f>
        <v>Tue</v>
      </c>
      <c r="H3109" s="1">
        <v>41762</v>
      </c>
      <c r="I3109" t="s">
        <v>49</v>
      </c>
      <c r="J3109" t="s">
        <v>1332</v>
      </c>
      <c r="K3109" t="s">
        <v>1333</v>
      </c>
      <c r="L3109" t="s">
        <v>40</v>
      </c>
      <c r="M3109" t="s">
        <v>26</v>
      </c>
      <c r="N3109" t="s">
        <v>327</v>
      </c>
      <c r="O3109" t="s">
        <v>328</v>
      </c>
      <c r="P3109">
        <v>38109</v>
      </c>
      <c r="Q3109" t="s">
        <v>29</v>
      </c>
      <c r="R3109" t="s">
        <v>2517</v>
      </c>
      <c r="S3109" t="s">
        <v>31</v>
      </c>
      <c r="T3109" t="s">
        <v>35</v>
      </c>
      <c r="U3109" t="s">
        <v>2518</v>
      </c>
      <c r="V3109" s="3">
        <v>561.58399999999995</v>
      </c>
      <c r="W3109">
        <v>2</v>
      </c>
      <c r="X3109" s="2">
        <v>0.2</v>
      </c>
      <c r="Y3109" s="13">
        <v>70.197999999999993</v>
      </c>
      <c r="Z3109" s="2">
        <f>Y3109/V3109</f>
        <v>0.125</v>
      </c>
    </row>
    <row r="3110" spans="1:26" x14ac:dyDescent="0.25">
      <c r="A3110">
        <v>6377</v>
      </c>
      <c r="B3110" t="s">
        <v>8541</v>
      </c>
      <c r="C3110" s="1">
        <v>42650</v>
      </c>
      <c r="D3110">
        <f>YEAR(C3110)</f>
        <v>2016</v>
      </c>
      <c r="E3110">
        <f>MONTH(C3110)</f>
        <v>10</v>
      </c>
      <c r="F3110" t="str">
        <f>TEXT(Table1[[#This Row],[Order Date]],"mmm")</f>
        <v>Oct</v>
      </c>
      <c r="G3110" t="str">
        <f>TEXT(Table1[[#This Row],[Order Date]],"ddd")</f>
        <v>Fri</v>
      </c>
      <c r="H3110" s="1">
        <v>42653</v>
      </c>
      <c r="I3110" t="s">
        <v>185</v>
      </c>
      <c r="J3110" t="s">
        <v>5020</v>
      </c>
      <c r="K3110" t="s">
        <v>5021</v>
      </c>
      <c r="L3110" t="s">
        <v>101</v>
      </c>
      <c r="M3110" t="s">
        <v>26</v>
      </c>
      <c r="N3110" t="s">
        <v>143</v>
      </c>
      <c r="O3110" t="s">
        <v>144</v>
      </c>
      <c r="P3110">
        <v>19143</v>
      </c>
      <c r="Q3110" t="s">
        <v>145</v>
      </c>
      <c r="R3110" t="s">
        <v>385</v>
      </c>
      <c r="S3110" t="s">
        <v>45</v>
      </c>
      <c r="T3110" t="s">
        <v>46</v>
      </c>
      <c r="U3110" t="s">
        <v>386</v>
      </c>
      <c r="V3110" s="3">
        <v>4.9279999999999999</v>
      </c>
      <c r="W3110">
        <v>2</v>
      </c>
      <c r="X3110" s="2">
        <v>0.2</v>
      </c>
      <c r="Y3110" s="13">
        <v>1.7248000000000001</v>
      </c>
      <c r="Z3110" s="2">
        <f>Y3110/V3110</f>
        <v>0.35000000000000003</v>
      </c>
    </row>
    <row r="3111" spans="1:26" x14ac:dyDescent="0.25">
      <c r="A3111">
        <v>6378</v>
      </c>
      <c r="B3111" t="s">
        <v>8542</v>
      </c>
      <c r="C3111" s="1">
        <v>42719</v>
      </c>
      <c r="D3111">
        <f>YEAR(C3111)</f>
        <v>2016</v>
      </c>
      <c r="E3111">
        <f>MONTH(C3111)</f>
        <v>12</v>
      </c>
      <c r="F3111" t="str">
        <f>TEXT(Table1[[#This Row],[Order Date]],"mmm")</f>
        <v>Dec</v>
      </c>
      <c r="G3111" t="str">
        <f>TEXT(Table1[[#This Row],[Order Date]],"ddd")</f>
        <v>Thu</v>
      </c>
      <c r="H3111" s="1">
        <v>42726</v>
      </c>
      <c r="I3111" t="s">
        <v>49</v>
      </c>
      <c r="J3111" t="s">
        <v>4555</v>
      </c>
      <c r="K3111" t="s">
        <v>4556</v>
      </c>
      <c r="L3111" t="s">
        <v>25</v>
      </c>
      <c r="M3111" t="s">
        <v>26</v>
      </c>
      <c r="N3111" t="s">
        <v>41</v>
      </c>
      <c r="O3111" t="s">
        <v>42</v>
      </c>
      <c r="P3111">
        <v>90004</v>
      </c>
      <c r="Q3111" t="s">
        <v>43</v>
      </c>
      <c r="R3111" t="s">
        <v>4933</v>
      </c>
      <c r="S3111" t="s">
        <v>31</v>
      </c>
      <c r="T3111" t="s">
        <v>64</v>
      </c>
      <c r="U3111" t="s">
        <v>4934</v>
      </c>
      <c r="V3111" s="3">
        <v>14.76</v>
      </c>
      <c r="W3111">
        <v>2</v>
      </c>
      <c r="X3111" s="2">
        <v>0</v>
      </c>
      <c r="Y3111" s="13">
        <v>4.2804000000000002</v>
      </c>
      <c r="Z3111" s="2">
        <f>Y3111/V3111</f>
        <v>0.29000000000000004</v>
      </c>
    </row>
    <row r="3112" spans="1:26" x14ac:dyDescent="0.25">
      <c r="A3112">
        <v>6379</v>
      </c>
      <c r="B3112" t="s">
        <v>8543</v>
      </c>
      <c r="C3112" s="1">
        <v>42835</v>
      </c>
      <c r="D3112">
        <f>YEAR(C3112)</f>
        <v>2017</v>
      </c>
      <c r="E3112">
        <f>MONTH(C3112)</f>
        <v>4</v>
      </c>
      <c r="F3112" t="str">
        <f>TEXT(Table1[[#This Row],[Order Date]],"mmm")</f>
        <v>Apr</v>
      </c>
      <c r="G3112" t="str">
        <f>TEXT(Table1[[#This Row],[Order Date]],"ddd")</f>
        <v>Mon</v>
      </c>
      <c r="H3112" s="1">
        <v>42839</v>
      </c>
      <c r="I3112" t="s">
        <v>49</v>
      </c>
      <c r="J3112" t="s">
        <v>7421</v>
      </c>
      <c r="K3112" t="s">
        <v>7422</v>
      </c>
      <c r="L3112" t="s">
        <v>101</v>
      </c>
      <c r="M3112" t="s">
        <v>26</v>
      </c>
      <c r="N3112" t="s">
        <v>7452</v>
      </c>
      <c r="O3112" t="s">
        <v>740</v>
      </c>
      <c r="P3112">
        <v>6708</v>
      </c>
      <c r="Q3112" t="s">
        <v>145</v>
      </c>
      <c r="R3112" t="s">
        <v>1569</v>
      </c>
      <c r="S3112" t="s">
        <v>70</v>
      </c>
      <c r="T3112" t="s">
        <v>158</v>
      </c>
      <c r="U3112" t="s">
        <v>1570</v>
      </c>
      <c r="V3112" s="3">
        <v>99.99</v>
      </c>
      <c r="W3112">
        <v>1</v>
      </c>
      <c r="X3112" s="2">
        <v>0</v>
      </c>
      <c r="Y3112" s="13">
        <v>41.995800000000003</v>
      </c>
      <c r="Z3112" s="2">
        <f>Y3112/V3112</f>
        <v>0.42000000000000004</v>
      </c>
    </row>
    <row r="3113" spans="1:26" x14ac:dyDescent="0.25">
      <c r="A3113">
        <v>6381</v>
      </c>
      <c r="B3113" t="s">
        <v>8544</v>
      </c>
      <c r="C3113" s="1">
        <v>41737</v>
      </c>
      <c r="D3113">
        <f>YEAR(C3113)</f>
        <v>2014</v>
      </c>
      <c r="E3113">
        <f>MONTH(C3113)</f>
        <v>4</v>
      </c>
      <c r="F3113" t="str">
        <f>TEXT(Table1[[#This Row],[Order Date]],"mmm")</f>
        <v>Apr</v>
      </c>
      <c r="G3113" t="str">
        <f>TEXT(Table1[[#This Row],[Order Date]],"ddd")</f>
        <v>Tue</v>
      </c>
      <c r="H3113" s="1">
        <v>41742</v>
      </c>
      <c r="I3113" t="s">
        <v>49</v>
      </c>
      <c r="J3113" t="s">
        <v>3923</v>
      </c>
      <c r="K3113" t="s">
        <v>3924</v>
      </c>
      <c r="L3113" t="s">
        <v>101</v>
      </c>
      <c r="M3113" t="s">
        <v>26</v>
      </c>
      <c r="N3113" t="s">
        <v>7749</v>
      </c>
      <c r="O3113" t="s">
        <v>303</v>
      </c>
      <c r="P3113">
        <v>85224</v>
      </c>
      <c r="Q3113" t="s">
        <v>43</v>
      </c>
      <c r="R3113" t="s">
        <v>6224</v>
      </c>
      <c r="S3113" t="s">
        <v>45</v>
      </c>
      <c r="T3113" t="s">
        <v>266</v>
      </c>
      <c r="U3113" t="s">
        <v>6225</v>
      </c>
      <c r="V3113" s="3">
        <v>49.792000000000002</v>
      </c>
      <c r="W3113">
        <v>8</v>
      </c>
      <c r="X3113" s="2">
        <v>0.2</v>
      </c>
      <c r="Y3113" s="13">
        <v>-11.8256</v>
      </c>
      <c r="Z3113" s="2">
        <f>Y3113/V3113</f>
        <v>-0.23749999999999999</v>
      </c>
    </row>
    <row r="3114" spans="1:26" x14ac:dyDescent="0.25">
      <c r="A3114">
        <v>6382</v>
      </c>
      <c r="B3114" t="s">
        <v>8545</v>
      </c>
      <c r="C3114" s="1">
        <v>42458</v>
      </c>
      <c r="D3114">
        <f>YEAR(C3114)</f>
        <v>2016</v>
      </c>
      <c r="E3114">
        <f>MONTH(C3114)</f>
        <v>3</v>
      </c>
      <c r="F3114" t="str">
        <f>TEXT(Table1[[#This Row],[Order Date]],"mmm")</f>
        <v>Mar</v>
      </c>
      <c r="G3114" t="str">
        <f>TEXT(Table1[[#This Row],[Order Date]],"ddd")</f>
        <v>Tue</v>
      </c>
      <c r="H3114" s="1">
        <v>42462</v>
      </c>
      <c r="I3114" t="s">
        <v>49</v>
      </c>
      <c r="J3114" t="s">
        <v>1530</v>
      </c>
      <c r="K3114" t="s">
        <v>1531</v>
      </c>
      <c r="L3114" t="s">
        <v>25</v>
      </c>
      <c r="M3114" t="s">
        <v>26</v>
      </c>
      <c r="N3114" t="s">
        <v>311</v>
      </c>
      <c r="O3114" t="s">
        <v>491</v>
      </c>
      <c r="P3114">
        <v>45503</v>
      </c>
      <c r="Q3114" t="s">
        <v>145</v>
      </c>
      <c r="R3114" t="s">
        <v>2195</v>
      </c>
      <c r="S3114" t="s">
        <v>31</v>
      </c>
      <c r="T3114" t="s">
        <v>32</v>
      </c>
      <c r="U3114" t="s">
        <v>2196</v>
      </c>
      <c r="V3114" s="3">
        <v>299.97500000000002</v>
      </c>
      <c r="W3114">
        <v>5</v>
      </c>
      <c r="X3114" s="2">
        <v>0.5</v>
      </c>
      <c r="Y3114" s="13">
        <v>-167.98599999999999</v>
      </c>
      <c r="Z3114" s="2">
        <f>Y3114/V3114</f>
        <v>-0.55999999999999994</v>
      </c>
    </row>
    <row r="3115" spans="1:26" x14ac:dyDescent="0.25">
      <c r="A3115">
        <v>6384</v>
      </c>
      <c r="B3115" t="s">
        <v>8546</v>
      </c>
      <c r="C3115" s="1">
        <v>42750</v>
      </c>
      <c r="D3115">
        <f>YEAR(C3115)</f>
        <v>2017</v>
      </c>
      <c r="E3115">
        <f>MONTH(C3115)</f>
        <v>1</v>
      </c>
      <c r="F3115" t="str">
        <f>TEXT(Table1[[#This Row],[Order Date]],"mmm")</f>
        <v>Jan</v>
      </c>
      <c r="G3115" t="str">
        <f>TEXT(Table1[[#This Row],[Order Date]],"ddd")</f>
        <v>Sun</v>
      </c>
      <c r="H3115" s="1">
        <v>42753</v>
      </c>
      <c r="I3115" t="s">
        <v>185</v>
      </c>
      <c r="J3115" t="s">
        <v>5420</v>
      </c>
      <c r="K3115" t="s">
        <v>5421</v>
      </c>
      <c r="L3115" t="s">
        <v>25</v>
      </c>
      <c r="M3115" t="s">
        <v>26</v>
      </c>
      <c r="N3115" t="s">
        <v>1223</v>
      </c>
      <c r="O3115" t="s">
        <v>103</v>
      </c>
      <c r="P3115">
        <v>78745</v>
      </c>
      <c r="Q3115" t="s">
        <v>104</v>
      </c>
      <c r="R3115" t="s">
        <v>3060</v>
      </c>
      <c r="S3115" t="s">
        <v>45</v>
      </c>
      <c r="T3115" t="s">
        <v>74</v>
      </c>
      <c r="U3115" t="s">
        <v>3061</v>
      </c>
      <c r="V3115" s="3">
        <v>32.783999999999999</v>
      </c>
      <c r="W3115">
        <v>4</v>
      </c>
      <c r="X3115" s="2">
        <v>0.8</v>
      </c>
      <c r="Y3115" s="13">
        <v>-52.4544</v>
      </c>
      <c r="Z3115" s="2">
        <f>Y3115/V3115</f>
        <v>-1.6</v>
      </c>
    </row>
    <row r="3116" spans="1:26" x14ac:dyDescent="0.25">
      <c r="A3116">
        <v>6390</v>
      </c>
      <c r="B3116" t="s">
        <v>8547</v>
      </c>
      <c r="C3116" s="1">
        <v>42042</v>
      </c>
      <c r="D3116">
        <f>YEAR(C3116)</f>
        <v>2015</v>
      </c>
      <c r="E3116">
        <f>MONTH(C3116)</f>
        <v>2</v>
      </c>
      <c r="F3116" t="str">
        <f>TEXT(Table1[[#This Row],[Order Date]],"mmm")</f>
        <v>Feb</v>
      </c>
      <c r="G3116" t="str">
        <f>TEXT(Table1[[#This Row],[Order Date]],"ddd")</f>
        <v>Sat</v>
      </c>
      <c r="H3116" s="1">
        <v>42046</v>
      </c>
      <c r="I3116" t="s">
        <v>49</v>
      </c>
      <c r="J3116" t="s">
        <v>3761</v>
      </c>
      <c r="K3116" t="s">
        <v>3762</v>
      </c>
      <c r="L3116" t="s">
        <v>40</v>
      </c>
      <c r="M3116" t="s">
        <v>26</v>
      </c>
      <c r="N3116" t="s">
        <v>311</v>
      </c>
      <c r="O3116" t="s">
        <v>312</v>
      </c>
      <c r="P3116">
        <v>22153</v>
      </c>
      <c r="Q3116" t="s">
        <v>29</v>
      </c>
      <c r="R3116" t="s">
        <v>2431</v>
      </c>
      <c r="S3116" t="s">
        <v>45</v>
      </c>
      <c r="T3116" t="s">
        <v>170</v>
      </c>
      <c r="U3116" t="s">
        <v>2432</v>
      </c>
      <c r="V3116" s="3">
        <v>311.14999999999998</v>
      </c>
      <c r="W3116">
        <v>5</v>
      </c>
      <c r="X3116" s="2">
        <v>0</v>
      </c>
      <c r="Y3116" s="13">
        <v>146.2405</v>
      </c>
      <c r="Z3116" s="2">
        <f>Y3116/V3116</f>
        <v>0.47000000000000003</v>
      </c>
    </row>
    <row r="3117" spans="1:26" x14ac:dyDescent="0.25">
      <c r="A3117">
        <v>6392</v>
      </c>
      <c r="B3117" t="s">
        <v>8548</v>
      </c>
      <c r="C3117" s="1">
        <v>42718</v>
      </c>
      <c r="D3117">
        <f>YEAR(C3117)</f>
        <v>2016</v>
      </c>
      <c r="E3117">
        <f>MONTH(C3117)</f>
        <v>12</v>
      </c>
      <c r="F3117" t="str">
        <f>TEXT(Table1[[#This Row],[Order Date]],"mmm")</f>
        <v>Dec</v>
      </c>
      <c r="G3117" t="str">
        <f>TEXT(Table1[[#This Row],[Order Date]],"ddd")</f>
        <v>Wed</v>
      </c>
      <c r="H3117" s="1">
        <v>42723</v>
      </c>
      <c r="I3117" t="s">
        <v>49</v>
      </c>
      <c r="J3117" t="s">
        <v>110</v>
      </c>
      <c r="K3117" t="s">
        <v>111</v>
      </c>
      <c r="L3117" t="s">
        <v>25</v>
      </c>
      <c r="M3117" t="s">
        <v>26</v>
      </c>
      <c r="N3117" t="s">
        <v>263</v>
      </c>
      <c r="O3117" t="s">
        <v>264</v>
      </c>
      <c r="P3117">
        <v>10011</v>
      </c>
      <c r="Q3117" t="s">
        <v>145</v>
      </c>
      <c r="R3117" t="s">
        <v>6140</v>
      </c>
      <c r="S3117" t="s">
        <v>45</v>
      </c>
      <c r="T3117" t="s">
        <v>89</v>
      </c>
      <c r="U3117" t="s">
        <v>6141</v>
      </c>
      <c r="V3117" s="3">
        <v>14.62</v>
      </c>
      <c r="W3117">
        <v>2</v>
      </c>
      <c r="X3117" s="2">
        <v>0</v>
      </c>
      <c r="Y3117" s="13">
        <v>6.7252000000000001</v>
      </c>
      <c r="Z3117" s="2">
        <f>Y3117/V3117</f>
        <v>0.46</v>
      </c>
    </row>
    <row r="3118" spans="1:26" x14ac:dyDescent="0.25">
      <c r="A3118">
        <v>6398</v>
      </c>
      <c r="B3118" t="s">
        <v>8551</v>
      </c>
      <c r="C3118" s="1">
        <v>43039</v>
      </c>
      <c r="D3118">
        <f>YEAR(C3118)</f>
        <v>2017</v>
      </c>
      <c r="E3118">
        <f>MONTH(C3118)</f>
        <v>10</v>
      </c>
      <c r="F3118" t="str">
        <f>TEXT(Table1[[#This Row],[Order Date]],"mmm")</f>
        <v>Oct</v>
      </c>
      <c r="G3118" t="str">
        <f>TEXT(Table1[[#This Row],[Order Date]],"ddd")</f>
        <v>Tue</v>
      </c>
      <c r="H3118" s="1">
        <v>43043</v>
      </c>
      <c r="I3118" t="s">
        <v>49</v>
      </c>
      <c r="J3118" t="s">
        <v>4878</v>
      </c>
      <c r="K3118" t="s">
        <v>4879</v>
      </c>
      <c r="L3118" t="s">
        <v>101</v>
      </c>
      <c r="M3118" t="s">
        <v>26</v>
      </c>
      <c r="N3118" t="s">
        <v>808</v>
      </c>
      <c r="O3118" t="s">
        <v>103</v>
      </c>
      <c r="P3118">
        <v>75217</v>
      </c>
      <c r="Q3118" t="s">
        <v>104</v>
      </c>
      <c r="R3118" t="s">
        <v>1104</v>
      </c>
      <c r="S3118" t="s">
        <v>45</v>
      </c>
      <c r="T3118" t="s">
        <v>67</v>
      </c>
      <c r="U3118" t="s">
        <v>1105</v>
      </c>
      <c r="V3118" s="3">
        <v>5.2480000000000002</v>
      </c>
      <c r="W3118">
        <v>2</v>
      </c>
      <c r="X3118" s="2">
        <v>0.2</v>
      </c>
      <c r="Y3118" s="13">
        <v>0.59040000000000004</v>
      </c>
      <c r="Z3118" s="2">
        <f>Y3118/V3118</f>
        <v>0.1125</v>
      </c>
    </row>
    <row r="3119" spans="1:26" x14ac:dyDescent="0.25">
      <c r="A3119">
        <v>6399</v>
      </c>
      <c r="B3119" t="s">
        <v>8552</v>
      </c>
      <c r="C3119" s="1">
        <v>42953</v>
      </c>
      <c r="D3119">
        <f>YEAR(C3119)</f>
        <v>2017</v>
      </c>
      <c r="E3119">
        <f>MONTH(C3119)</f>
        <v>8</v>
      </c>
      <c r="F3119" t="str">
        <f>TEXT(Table1[[#This Row],[Order Date]],"mmm")</f>
        <v>Aug</v>
      </c>
      <c r="G3119" t="str">
        <f>TEXT(Table1[[#This Row],[Order Date]],"ddd")</f>
        <v>Sun</v>
      </c>
      <c r="H3119" s="1">
        <v>42959</v>
      </c>
      <c r="I3119" t="s">
        <v>49</v>
      </c>
      <c r="J3119" t="s">
        <v>388</v>
      </c>
      <c r="K3119" t="s">
        <v>389</v>
      </c>
      <c r="L3119" t="s">
        <v>101</v>
      </c>
      <c r="M3119" t="s">
        <v>26</v>
      </c>
      <c r="N3119" t="s">
        <v>86</v>
      </c>
      <c r="O3119" t="s">
        <v>2648</v>
      </c>
      <c r="P3119">
        <v>3301</v>
      </c>
      <c r="Q3119" t="s">
        <v>145</v>
      </c>
      <c r="R3119" t="s">
        <v>5663</v>
      </c>
      <c r="S3119" t="s">
        <v>70</v>
      </c>
      <c r="T3119" t="s">
        <v>71</v>
      </c>
      <c r="U3119" t="s">
        <v>5664</v>
      </c>
      <c r="V3119" s="3">
        <v>824.95</v>
      </c>
      <c r="W3119">
        <v>5</v>
      </c>
      <c r="X3119" s="2">
        <v>0</v>
      </c>
      <c r="Y3119" s="13">
        <v>247.48500000000001</v>
      </c>
      <c r="Z3119" s="2">
        <f>Y3119/V3119</f>
        <v>0.3</v>
      </c>
    </row>
    <row r="3120" spans="1:26" x14ac:dyDescent="0.25">
      <c r="A3120">
        <v>6402</v>
      </c>
      <c r="B3120" t="s">
        <v>8553</v>
      </c>
      <c r="C3120" s="1">
        <v>42885</v>
      </c>
      <c r="D3120">
        <f>YEAR(C3120)</f>
        <v>2017</v>
      </c>
      <c r="E3120">
        <f>MONTH(C3120)</f>
        <v>5</v>
      </c>
      <c r="F3120" t="str">
        <f>TEXT(Table1[[#This Row],[Order Date]],"mmm")</f>
        <v>May</v>
      </c>
      <c r="G3120" t="str">
        <f>TEXT(Table1[[#This Row],[Order Date]],"ddd")</f>
        <v>Tue</v>
      </c>
      <c r="H3120" s="1">
        <v>42886</v>
      </c>
      <c r="I3120" t="s">
        <v>185</v>
      </c>
      <c r="J3120" t="s">
        <v>1936</v>
      </c>
      <c r="K3120" t="s">
        <v>1937</v>
      </c>
      <c r="L3120" t="s">
        <v>25</v>
      </c>
      <c r="M3120" t="s">
        <v>26</v>
      </c>
      <c r="N3120" t="s">
        <v>4165</v>
      </c>
      <c r="O3120" t="s">
        <v>729</v>
      </c>
      <c r="P3120">
        <v>70506</v>
      </c>
      <c r="Q3120" t="s">
        <v>29</v>
      </c>
      <c r="R3120" t="s">
        <v>4363</v>
      </c>
      <c r="S3120" t="s">
        <v>31</v>
      </c>
      <c r="T3120" t="s">
        <v>32</v>
      </c>
      <c r="U3120" t="s">
        <v>4364</v>
      </c>
      <c r="V3120" s="3">
        <v>241.96</v>
      </c>
      <c r="W3120">
        <v>2</v>
      </c>
      <c r="X3120" s="2">
        <v>0</v>
      </c>
      <c r="Y3120" s="13">
        <v>33.874400000000001</v>
      </c>
      <c r="Z3120" s="2">
        <f>Y3120/V3120</f>
        <v>0.14000000000000001</v>
      </c>
    </row>
    <row r="3121" spans="1:26" x14ac:dyDescent="0.25">
      <c r="A3121">
        <v>6405</v>
      </c>
      <c r="B3121" t="s">
        <v>8554</v>
      </c>
      <c r="C3121" s="1">
        <v>42338</v>
      </c>
      <c r="D3121">
        <f>YEAR(C3121)</f>
        <v>2015</v>
      </c>
      <c r="E3121">
        <f>MONTH(C3121)</f>
        <v>11</v>
      </c>
      <c r="F3121" t="str">
        <f>TEXT(Table1[[#This Row],[Order Date]],"mmm")</f>
        <v>Nov</v>
      </c>
      <c r="G3121" t="str">
        <f>TEXT(Table1[[#This Row],[Order Date]],"ddd")</f>
        <v>Mon</v>
      </c>
      <c r="H3121" s="1">
        <v>42343</v>
      </c>
      <c r="I3121" t="s">
        <v>49</v>
      </c>
      <c r="J3121" t="s">
        <v>4359</v>
      </c>
      <c r="K3121" t="s">
        <v>4360</v>
      </c>
      <c r="L3121" t="s">
        <v>25</v>
      </c>
      <c r="M3121" t="s">
        <v>26</v>
      </c>
      <c r="N3121" t="s">
        <v>4474</v>
      </c>
      <c r="O3121" t="s">
        <v>87</v>
      </c>
      <c r="P3121">
        <v>27604</v>
      </c>
      <c r="Q3121" t="s">
        <v>29</v>
      </c>
      <c r="R3121" t="s">
        <v>4659</v>
      </c>
      <c r="S3121" t="s">
        <v>70</v>
      </c>
      <c r="T3121" t="s">
        <v>71</v>
      </c>
      <c r="U3121" t="s">
        <v>4660</v>
      </c>
      <c r="V3121" s="3">
        <v>177.48</v>
      </c>
      <c r="W3121">
        <v>3</v>
      </c>
      <c r="X3121" s="2">
        <v>0.2</v>
      </c>
      <c r="Y3121" s="13">
        <v>19.9665</v>
      </c>
      <c r="Z3121" s="2">
        <f>Y3121/V3121</f>
        <v>0.1125</v>
      </c>
    </row>
    <row r="3122" spans="1:26" x14ac:dyDescent="0.25">
      <c r="A3122">
        <v>6406</v>
      </c>
      <c r="B3122" t="s">
        <v>8555</v>
      </c>
      <c r="C3122" s="1">
        <v>42978</v>
      </c>
      <c r="D3122">
        <f>YEAR(C3122)</f>
        <v>2017</v>
      </c>
      <c r="E3122">
        <f>MONTH(C3122)</f>
        <v>8</v>
      </c>
      <c r="F3122" t="str">
        <f>TEXT(Table1[[#This Row],[Order Date]],"mmm")</f>
        <v>Aug</v>
      </c>
      <c r="G3122" t="str">
        <f>TEXT(Table1[[#This Row],[Order Date]],"ddd")</f>
        <v>Thu</v>
      </c>
      <c r="H3122" s="1">
        <v>42980</v>
      </c>
      <c r="I3122" t="s">
        <v>22</v>
      </c>
      <c r="J3122" t="s">
        <v>2510</v>
      </c>
      <c r="K3122" t="s">
        <v>2511</v>
      </c>
      <c r="L3122" t="s">
        <v>40</v>
      </c>
      <c r="M3122" t="s">
        <v>26</v>
      </c>
      <c r="N3122" t="s">
        <v>4557</v>
      </c>
      <c r="O3122" t="s">
        <v>95</v>
      </c>
      <c r="P3122">
        <v>99207</v>
      </c>
      <c r="Q3122" t="s">
        <v>43</v>
      </c>
      <c r="R3122" t="s">
        <v>1563</v>
      </c>
      <c r="S3122" t="s">
        <v>31</v>
      </c>
      <c r="T3122" t="s">
        <v>35</v>
      </c>
      <c r="U3122" t="s">
        <v>1564</v>
      </c>
      <c r="V3122" s="3">
        <v>569.56799999999998</v>
      </c>
      <c r="W3122">
        <v>2</v>
      </c>
      <c r="X3122" s="2">
        <v>0.2</v>
      </c>
      <c r="Y3122" s="13">
        <v>7.1196000000000002</v>
      </c>
      <c r="Z3122" s="2">
        <f>Y3122/V3122</f>
        <v>1.2500000000000001E-2</v>
      </c>
    </row>
    <row r="3123" spans="1:26" x14ac:dyDescent="0.25">
      <c r="A3123">
        <v>6408</v>
      </c>
      <c r="B3123" t="s">
        <v>8556</v>
      </c>
      <c r="C3123" s="1">
        <v>42869</v>
      </c>
      <c r="D3123">
        <f>YEAR(C3123)</f>
        <v>2017</v>
      </c>
      <c r="E3123">
        <f>MONTH(C3123)</f>
        <v>5</v>
      </c>
      <c r="F3123" t="str">
        <f>TEXT(Table1[[#This Row],[Order Date]],"mmm")</f>
        <v>May</v>
      </c>
      <c r="G3123" t="str">
        <f>TEXT(Table1[[#This Row],[Order Date]],"ddd")</f>
        <v>Sun</v>
      </c>
      <c r="H3123" s="1">
        <v>42870</v>
      </c>
      <c r="I3123" t="s">
        <v>185</v>
      </c>
      <c r="J3123" t="s">
        <v>1849</v>
      </c>
      <c r="K3123" t="s">
        <v>1850</v>
      </c>
      <c r="L3123" t="s">
        <v>25</v>
      </c>
      <c r="M3123" t="s">
        <v>26</v>
      </c>
      <c r="N3123" t="s">
        <v>181</v>
      </c>
      <c r="O3123" t="s">
        <v>103</v>
      </c>
      <c r="P3123">
        <v>77041</v>
      </c>
      <c r="Q3123" t="s">
        <v>104</v>
      </c>
      <c r="R3123" t="s">
        <v>4646</v>
      </c>
      <c r="S3123" t="s">
        <v>31</v>
      </c>
      <c r="T3123" t="s">
        <v>35</v>
      </c>
      <c r="U3123" t="s">
        <v>4647</v>
      </c>
      <c r="V3123" s="3">
        <v>899.43</v>
      </c>
      <c r="W3123">
        <v>5</v>
      </c>
      <c r="X3123" s="2">
        <v>0.3</v>
      </c>
      <c r="Y3123" s="13">
        <v>-12.849</v>
      </c>
      <c r="Z3123" s="2">
        <f>Y3123/V3123</f>
        <v>-1.4285714285714287E-2</v>
      </c>
    </row>
    <row r="3124" spans="1:26" x14ac:dyDescent="0.25">
      <c r="A3124">
        <v>6413</v>
      </c>
      <c r="B3124" t="s">
        <v>8557</v>
      </c>
      <c r="C3124" s="1">
        <v>42964</v>
      </c>
      <c r="D3124">
        <f>YEAR(C3124)</f>
        <v>2017</v>
      </c>
      <c r="E3124">
        <f>MONTH(C3124)</f>
        <v>8</v>
      </c>
      <c r="F3124" t="str">
        <f>TEXT(Table1[[#This Row],[Order Date]],"mmm")</f>
        <v>Aug</v>
      </c>
      <c r="G3124" t="str">
        <f>TEXT(Table1[[#This Row],[Order Date]],"ddd")</f>
        <v>Thu</v>
      </c>
      <c r="H3124" s="1">
        <v>42970</v>
      </c>
      <c r="I3124" t="s">
        <v>49</v>
      </c>
      <c r="J3124" t="s">
        <v>4878</v>
      </c>
      <c r="K3124" t="s">
        <v>4879</v>
      </c>
      <c r="L3124" t="s">
        <v>101</v>
      </c>
      <c r="M3124" t="s">
        <v>26</v>
      </c>
      <c r="N3124" t="s">
        <v>1456</v>
      </c>
      <c r="O3124" t="s">
        <v>28</v>
      </c>
      <c r="P3124">
        <v>40214</v>
      </c>
      <c r="Q3124" t="s">
        <v>29</v>
      </c>
      <c r="R3124" t="s">
        <v>611</v>
      </c>
      <c r="S3124" t="s">
        <v>45</v>
      </c>
      <c r="T3124" t="s">
        <v>74</v>
      </c>
      <c r="U3124" t="s">
        <v>612</v>
      </c>
      <c r="V3124" s="3">
        <v>102.93</v>
      </c>
      <c r="W3124">
        <v>3</v>
      </c>
      <c r="X3124" s="2">
        <v>0</v>
      </c>
      <c r="Y3124" s="13">
        <v>48.377099999999999</v>
      </c>
      <c r="Z3124" s="2">
        <f>Y3124/V3124</f>
        <v>0.47</v>
      </c>
    </row>
    <row r="3125" spans="1:26" x14ac:dyDescent="0.25">
      <c r="A3125">
        <v>6416</v>
      </c>
      <c r="B3125" t="s">
        <v>8558</v>
      </c>
      <c r="C3125" s="1">
        <v>42968</v>
      </c>
      <c r="D3125">
        <f>YEAR(C3125)</f>
        <v>2017</v>
      </c>
      <c r="E3125">
        <f>MONTH(C3125)</f>
        <v>8</v>
      </c>
      <c r="F3125" t="str">
        <f>TEXT(Table1[[#This Row],[Order Date]],"mmm")</f>
        <v>Aug</v>
      </c>
      <c r="G3125" t="str">
        <f>TEXT(Table1[[#This Row],[Order Date]],"ddd")</f>
        <v>Mon</v>
      </c>
      <c r="H3125" s="1">
        <v>42968</v>
      </c>
      <c r="I3125" t="s">
        <v>1276</v>
      </c>
      <c r="J3125" t="s">
        <v>3183</v>
      </c>
      <c r="K3125" t="s">
        <v>3184</v>
      </c>
      <c r="L3125" t="s">
        <v>40</v>
      </c>
      <c r="M3125" t="s">
        <v>26</v>
      </c>
      <c r="N3125" t="s">
        <v>7749</v>
      </c>
      <c r="O3125" t="s">
        <v>303</v>
      </c>
      <c r="P3125">
        <v>85224</v>
      </c>
      <c r="Q3125" t="s">
        <v>43</v>
      </c>
      <c r="R3125" t="s">
        <v>2521</v>
      </c>
      <c r="S3125" t="s">
        <v>45</v>
      </c>
      <c r="T3125" t="s">
        <v>89</v>
      </c>
      <c r="U3125" t="s">
        <v>2522</v>
      </c>
      <c r="V3125" s="3">
        <v>83.88</v>
      </c>
      <c r="W3125">
        <v>1</v>
      </c>
      <c r="X3125" s="2">
        <v>0.2</v>
      </c>
      <c r="Y3125" s="13">
        <v>29.358000000000001</v>
      </c>
      <c r="Z3125" s="2">
        <f>Y3125/V3125</f>
        <v>0.35000000000000003</v>
      </c>
    </row>
    <row r="3126" spans="1:26" x14ac:dyDescent="0.25">
      <c r="A3126">
        <v>6417</v>
      </c>
      <c r="B3126" t="s">
        <v>8559</v>
      </c>
      <c r="C3126" s="1">
        <v>42437</v>
      </c>
      <c r="D3126">
        <f>YEAR(C3126)</f>
        <v>2016</v>
      </c>
      <c r="E3126">
        <f>MONTH(C3126)</f>
        <v>3</v>
      </c>
      <c r="F3126" t="str">
        <f>TEXT(Table1[[#This Row],[Order Date]],"mmm")</f>
        <v>Mar</v>
      </c>
      <c r="G3126" t="str">
        <f>TEXT(Table1[[#This Row],[Order Date]],"ddd")</f>
        <v>Tue</v>
      </c>
      <c r="H3126" s="1">
        <v>42441</v>
      </c>
      <c r="I3126" t="s">
        <v>49</v>
      </c>
      <c r="J3126" t="s">
        <v>3080</v>
      </c>
      <c r="K3126" t="s">
        <v>3081</v>
      </c>
      <c r="L3126" t="s">
        <v>25</v>
      </c>
      <c r="M3126" t="s">
        <v>26</v>
      </c>
      <c r="N3126" t="s">
        <v>143</v>
      </c>
      <c r="O3126" t="s">
        <v>144</v>
      </c>
      <c r="P3126">
        <v>19120</v>
      </c>
      <c r="Q3126" t="s">
        <v>145</v>
      </c>
      <c r="R3126" t="s">
        <v>5677</v>
      </c>
      <c r="S3126" t="s">
        <v>70</v>
      </c>
      <c r="T3126" t="s">
        <v>71</v>
      </c>
      <c r="U3126" t="s">
        <v>5678</v>
      </c>
      <c r="V3126" s="3">
        <v>108.57599999999999</v>
      </c>
      <c r="W3126">
        <v>4</v>
      </c>
      <c r="X3126" s="2">
        <v>0.4</v>
      </c>
      <c r="Y3126" s="13">
        <v>-25.334399999999999</v>
      </c>
      <c r="Z3126" s="2">
        <f>Y3126/V3126</f>
        <v>-0.23333333333333334</v>
      </c>
    </row>
    <row r="3127" spans="1:26" x14ac:dyDescent="0.25">
      <c r="A3127">
        <v>6419</v>
      </c>
      <c r="B3127" t="s">
        <v>8560</v>
      </c>
      <c r="C3127" s="1">
        <v>42674</v>
      </c>
      <c r="D3127">
        <f>YEAR(C3127)</f>
        <v>2016</v>
      </c>
      <c r="E3127">
        <f>MONTH(C3127)</f>
        <v>10</v>
      </c>
      <c r="F3127" t="str">
        <f>TEXT(Table1[[#This Row],[Order Date]],"mmm")</f>
        <v>Oct</v>
      </c>
      <c r="G3127" t="str">
        <f>TEXT(Table1[[#This Row],[Order Date]],"ddd")</f>
        <v>Mon</v>
      </c>
      <c r="H3127" s="1">
        <v>42679</v>
      </c>
      <c r="I3127" t="s">
        <v>49</v>
      </c>
      <c r="J3127" t="s">
        <v>2471</v>
      </c>
      <c r="K3127" t="s">
        <v>2472</v>
      </c>
      <c r="L3127" t="s">
        <v>40</v>
      </c>
      <c r="M3127" t="s">
        <v>26</v>
      </c>
      <c r="N3127" t="s">
        <v>4435</v>
      </c>
      <c r="O3127" t="s">
        <v>641</v>
      </c>
      <c r="P3127">
        <v>74133</v>
      </c>
      <c r="Q3127" t="s">
        <v>104</v>
      </c>
      <c r="R3127" t="s">
        <v>571</v>
      </c>
      <c r="S3127" t="s">
        <v>45</v>
      </c>
      <c r="T3127" t="s">
        <v>572</v>
      </c>
      <c r="U3127" t="s">
        <v>573</v>
      </c>
      <c r="V3127" s="3">
        <v>21.96</v>
      </c>
      <c r="W3127">
        <v>2</v>
      </c>
      <c r="X3127" s="2">
        <v>0</v>
      </c>
      <c r="Y3127" s="13">
        <v>6.1487999999999996</v>
      </c>
      <c r="Z3127" s="2">
        <f>Y3127/V3127</f>
        <v>0.27999999999999997</v>
      </c>
    </row>
    <row r="3128" spans="1:26" x14ac:dyDescent="0.25">
      <c r="A3128">
        <v>6423</v>
      </c>
      <c r="B3128" t="s">
        <v>8561</v>
      </c>
      <c r="C3128" s="1">
        <v>41846</v>
      </c>
      <c r="D3128">
        <f>YEAR(C3128)</f>
        <v>2014</v>
      </c>
      <c r="E3128">
        <f>MONTH(C3128)</f>
        <v>7</v>
      </c>
      <c r="F3128" t="str">
        <f>TEXT(Table1[[#This Row],[Order Date]],"mmm")</f>
        <v>Jul</v>
      </c>
      <c r="G3128" t="str">
        <f>TEXT(Table1[[#This Row],[Order Date]],"ddd")</f>
        <v>Sat</v>
      </c>
      <c r="H3128" s="1">
        <v>41852</v>
      </c>
      <c r="I3128" t="s">
        <v>49</v>
      </c>
      <c r="J3128" t="s">
        <v>6442</v>
      </c>
      <c r="K3128" t="s">
        <v>6443</v>
      </c>
      <c r="L3128" t="s">
        <v>40</v>
      </c>
      <c r="M3128" t="s">
        <v>26</v>
      </c>
      <c r="N3128" t="s">
        <v>8027</v>
      </c>
      <c r="O3128" t="s">
        <v>120</v>
      </c>
      <c r="P3128">
        <v>84020</v>
      </c>
      <c r="Q3128" t="s">
        <v>43</v>
      </c>
      <c r="R3128" t="s">
        <v>4279</v>
      </c>
      <c r="S3128" t="s">
        <v>70</v>
      </c>
      <c r="T3128" t="s">
        <v>158</v>
      </c>
      <c r="U3128" t="s">
        <v>4280</v>
      </c>
      <c r="V3128" s="3">
        <v>111.93</v>
      </c>
      <c r="W3128">
        <v>7</v>
      </c>
      <c r="X3128" s="2">
        <v>0</v>
      </c>
      <c r="Y3128" s="13">
        <v>34.698300000000003</v>
      </c>
      <c r="Z3128" s="2">
        <f>Y3128/V3128</f>
        <v>0.31</v>
      </c>
    </row>
    <row r="3129" spans="1:26" x14ac:dyDescent="0.25">
      <c r="A3129">
        <v>6424</v>
      </c>
      <c r="B3129" t="s">
        <v>8562</v>
      </c>
      <c r="C3129" s="1">
        <v>42301</v>
      </c>
      <c r="D3129">
        <f>YEAR(C3129)</f>
        <v>2015</v>
      </c>
      <c r="E3129">
        <f>MONTH(C3129)</f>
        <v>10</v>
      </c>
      <c r="F3129" t="str">
        <f>TEXT(Table1[[#This Row],[Order Date]],"mmm")</f>
        <v>Oct</v>
      </c>
      <c r="G3129" t="str">
        <f>TEXT(Table1[[#This Row],[Order Date]],"ddd")</f>
        <v>Sat</v>
      </c>
      <c r="H3129" s="1">
        <v>42304</v>
      </c>
      <c r="I3129" t="s">
        <v>185</v>
      </c>
      <c r="J3129" t="s">
        <v>3018</v>
      </c>
      <c r="K3129" t="s">
        <v>3019</v>
      </c>
      <c r="L3129" t="s">
        <v>101</v>
      </c>
      <c r="M3129" t="s">
        <v>26</v>
      </c>
      <c r="N3129" t="s">
        <v>3130</v>
      </c>
      <c r="O3129" t="s">
        <v>42</v>
      </c>
      <c r="P3129">
        <v>94601</v>
      </c>
      <c r="Q3129" t="s">
        <v>43</v>
      </c>
      <c r="R3129" t="s">
        <v>1429</v>
      </c>
      <c r="S3129" t="s">
        <v>31</v>
      </c>
      <c r="T3129" t="s">
        <v>35</v>
      </c>
      <c r="U3129" t="s">
        <v>1430</v>
      </c>
      <c r="V3129" s="3">
        <v>454.27199999999999</v>
      </c>
      <c r="W3129">
        <v>8</v>
      </c>
      <c r="X3129" s="2">
        <v>0.2</v>
      </c>
      <c r="Y3129" s="13">
        <v>-73.819199999999995</v>
      </c>
      <c r="Z3129" s="2">
        <f>Y3129/V3129</f>
        <v>-0.16250000000000001</v>
      </c>
    </row>
    <row r="3130" spans="1:26" x14ac:dyDescent="0.25">
      <c r="A3130">
        <v>6425</v>
      </c>
      <c r="B3130" t="s">
        <v>8563</v>
      </c>
      <c r="C3130" s="1">
        <v>42966</v>
      </c>
      <c r="D3130">
        <f>YEAR(C3130)</f>
        <v>2017</v>
      </c>
      <c r="E3130">
        <f>MONTH(C3130)</f>
        <v>8</v>
      </c>
      <c r="F3130" t="str">
        <f>TEXT(Table1[[#This Row],[Order Date]],"mmm")</f>
        <v>Aug</v>
      </c>
      <c r="G3130" t="str">
        <f>TEXT(Table1[[#This Row],[Order Date]],"ddd")</f>
        <v>Sat</v>
      </c>
      <c r="H3130" s="1">
        <v>42971</v>
      </c>
      <c r="I3130" t="s">
        <v>49</v>
      </c>
      <c r="J3130" t="s">
        <v>8213</v>
      </c>
      <c r="K3130" t="s">
        <v>8214</v>
      </c>
      <c r="L3130" t="s">
        <v>25</v>
      </c>
      <c r="M3130" t="s">
        <v>26</v>
      </c>
      <c r="N3130" t="s">
        <v>1462</v>
      </c>
      <c r="O3130" t="s">
        <v>1231</v>
      </c>
      <c r="P3130">
        <v>1841</v>
      </c>
      <c r="Q3130" t="s">
        <v>145</v>
      </c>
      <c r="R3130" t="s">
        <v>6550</v>
      </c>
      <c r="S3130" t="s">
        <v>45</v>
      </c>
      <c r="T3130" t="s">
        <v>89</v>
      </c>
      <c r="U3130" t="s">
        <v>6551</v>
      </c>
      <c r="V3130" s="3">
        <v>19.440000000000001</v>
      </c>
      <c r="W3130">
        <v>3</v>
      </c>
      <c r="X3130" s="2">
        <v>0</v>
      </c>
      <c r="Y3130" s="13">
        <v>9.3312000000000008</v>
      </c>
      <c r="Z3130" s="2">
        <f>Y3130/V3130</f>
        <v>0.48000000000000004</v>
      </c>
    </row>
    <row r="3131" spans="1:26" x14ac:dyDescent="0.25">
      <c r="A3131">
        <v>6426</v>
      </c>
      <c r="B3131" t="s">
        <v>8564</v>
      </c>
      <c r="C3131" s="1">
        <v>42513</v>
      </c>
      <c r="D3131">
        <f>YEAR(C3131)</f>
        <v>2016</v>
      </c>
      <c r="E3131">
        <f>MONTH(C3131)</f>
        <v>5</v>
      </c>
      <c r="F3131" t="str">
        <f>TEXT(Table1[[#This Row],[Order Date]],"mmm")</f>
        <v>May</v>
      </c>
      <c r="G3131" t="str">
        <f>TEXT(Table1[[#This Row],[Order Date]],"ddd")</f>
        <v>Mon</v>
      </c>
      <c r="H3131" s="1">
        <v>42517</v>
      </c>
      <c r="I3131" t="s">
        <v>49</v>
      </c>
      <c r="J3131" t="s">
        <v>5885</v>
      </c>
      <c r="K3131" t="s">
        <v>5886</v>
      </c>
      <c r="L3131" t="s">
        <v>25</v>
      </c>
      <c r="M3131" t="s">
        <v>26</v>
      </c>
      <c r="N3131" t="s">
        <v>143</v>
      </c>
      <c r="O3131" t="s">
        <v>144</v>
      </c>
      <c r="P3131">
        <v>19120</v>
      </c>
      <c r="Q3131" t="s">
        <v>145</v>
      </c>
      <c r="R3131" t="s">
        <v>5591</v>
      </c>
      <c r="S3131" t="s">
        <v>70</v>
      </c>
      <c r="T3131" t="s">
        <v>1202</v>
      </c>
      <c r="U3131" t="s">
        <v>5592</v>
      </c>
      <c r="V3131" s="3">
        <v>8399.9760000000006</v>
      </c>
      <c r="W3131">
        <v>4</v>
      </c>
      <c r="X3131" s="2">
        <v>0.4</v>
      </c>
      <c r="Y3131" s="13">
        <v>1119.9967999999999</v>
      </c>
      <c r="Z3131" s="2">
        <f>Y3131/V3131</f>
        <v>0.1333333333333333</v>
      </c>
    </row>
    <row r="3132" spans="1:26" x14ac:dyDescent="0.25">
      <c r="A3132">
        <v>6430</v>
      </c>
      <c r="B3132" t="s">
        <v>8567</v>
      </c>
      <c r="C3132" s="1">
        <v>41946</v>
      </c>
      <c r="D3132">
        <f>YEAR(C3132)</f>
        <v>2014</v>
      </c>
      <c r="E3132">
        <f>MONTH(C3132)</f>
        <v>11</v>
      </c>
      <c r="F3132" t="str">
        <f>TEXT(Table1[[#This Row],[Order Date]],"mmm")</f>
        <v>Nov</v>
      </c>
      <c r="G3132" t="str">
        <f>TEXT(Table1[[#This Row],[Order Date]],"ddd")</f>
        <v>Mon</v>
      </c>
      <c r="H3132" s="1">
        <v>41950</v>
      </c>
      <c r="I3132" t="s">
        <v>49</v>
      </c>
      <c r="J3132" t="s">
        <v>1115</v>
      </c>
      <c r="K3132" t="s">
        <v>1116</v>
      </c>
      <c r="L3132" t="s">
        <v>25</v>
      </c>
      <c r="M3132" t="s">
        <v>26</v>
      </c>
      <c r="N3132" t="s">
        <v>1504</v>
      </c>
      <c r="O3132" t="s">
        <v>87</v>
      </c>
      <c r="P3132">
        <v>28540</v>
      </c>
      <c r="Q3132" t="s">
        <v>29</v>
      </c>
      <c r="R3132" t="s">
        <v>2759</v>
      </c>
      <c r="S3132" t="s">
        <v>45</v>
      </c>
      <c r="T3132" t="s">
        <v>58</v>
      </c>
      <c r="U3132" t="s">
        <v>2760</v>
      </c>
      <c r="V3132" s="3">
        <v>25.984000000000002</v>
      </c>
      <c r="W3132">
        <v>2</v>
      </c>
      <c r="X3132" s="2">
        <v>0.2</v>
      </c>
      <c r="Y3132" s="13">
        <v>-1.6240000000000001</v>
      </c>
      <c r="Z3132" s="2">
        <f>Y3132/V3132</f>
        <v>-6.25E-2</v>
      </c>
    </row>
    <row r="3133" spans="1:26" x14ac:dyDescent="0.25">
      <c r="A3133">
        <v>6434</v>
      </c>
      <c r="B3133" t="s">
        <v>8568</v>
      </c>
      <c r="C3133" s="1">
        <v>42093</v>
      </c>
      <c r="D3133">
        <f>YEAR(C3133)</f>
        <v>2015</v>
      </c>
      <c r="E3133">
        <f>MONTH(C3133)</f>
        <v>3</v>
      </c>
      <c r="F3133" t="str">
        <f>TEXT(Table1[[#This Row],[Order Date]],"mmm")</f>
        <v>Mar</v>
      </c>
      <c r="G3133" t="str">
        <f>TEXT(Table1[[#This Row],[Order Date]],"ddd")</f>
        <v>Mon</v>
      </c>
      <c r="H3133" s="1">
        <v>42098</v>
      </c>
      <c r="I3133" t="s">
        <v>49</v>
      </c>
      <c r="J3133" t="s">
        <v>6556</v>
      </c>
      <c r="K3133" t="s">
        <v>6557</v>
      </c>
      <c r="L3133" t="s">
        <v>40</v>
      </c>
      <c r="M3133" t="s">
        <v>26</v>
      </c>
      <c r="N3133" t="s">
        <v>296</v>
      </c>
      <c r="O3133" t="s">
        <v>208</v>
      </c>
      <c r="P3133">
        <v>60610</v>
      </c>
      <c r="Q3133" t="s">
        <v>104</v>
      </c>
      <c r="R3133" t="s">
        <v>3903</v>
      </c>
      <c r="S3133" t="s">
        <v>45</v>
      </c>
      <c r="T3133" t="s">
        <v>89</v>
      </c>
      <c r="U3133" t="s">
        <v>3904</v>
      </c>
      <c r="V3133" s="3">
        <v>23.52</v>
      </c>
      <c r="W3133">
        <v>5</v>
      </c>
      <c r="X3133" s="2">
        <v>0.2</v>
      </c>
      <c r="Y3133" s="13">
        <v>8.5259999999999998</v>
      </c>
      <c r="Z3133" s="2">
        <f>Y3133/V3133</f>
        <v>0.36249999999999999</v>
      </c>
    </row>
    <row r="3134" spans="1:26" x14ac:dyDescent="0.25">
      <c r="A3134">
        <v>6436</v>
      </c>
      <c r="B3134" t="s">
        <v>8569</v>
      </c>
      <c r="C3134" s="1">
        <v>42882</v>
      </c>
      <c r="D3134">
        <f>YEAR(C3134)</f>
        <v>2017</v>
      </c>
      <c r="E3134">
        <f>MONTH(C3134)</f>
        <v>5</v>
      </c>
      <c r="F3134" t="str">
        <f>TEXT(Table1[[#This Row],[Order Date]],"mmm")</f>
        <v>May</v>
      </c>
      <c r="G3134" t="str">
        <f>TEXT(Table1[[#This Row],[Order Date]],"ddd")</f>
        <v>Sat</v>
      </c>
      <c r="H3134" s="1">
        <v>42884</v>
      </c>
      <c r="I3134" t="s">
        <v>185</v>
      </c>
      <c r="J3134" t="s">
        <v>4158</v>
      </c>
      <c r="K3134" t="s">
        <v>4159</v>
      </c>
      <c r="L3134" t="s">
        <v>25</v>
      </c>
      <c r="M3134" t="s">
        <v>26</v>
      </c>
      <c r="N3134" t="s">
        <v>8113</v>
      </c>
      <c r="O3134" t="s">
        <v>6084</v>
      </c>
      <c r="P3134">
        <v>83201</v>
      </c>
      <c r="Q3134" t="s">
        <v>43</v>
      </c>
      <c r="R3134" t="s">
        <v>5968</v>
      </c>
      <c r="S3134" t="s">
        <v>31</v>
      </c>
      <c r="T3134" t="s">
        <v>64</v>
      </c>
      <c r="U3134" t="s">
        <v>5969</v>
      </c>
      <c r="V3134" s="3">
        <v>35</v>
      </c>
      <c r="W3134">
        <v>4</v>
      </c>
      <c r="X3134" s="2">
        <v>0</v>
      </c>
      <c r="Y3134" s="13">
        <v>14.7</v>
      </c>
      <c r="Z3134" s="2">
        <f>Y3134/V3134</f>
        <v>0.42</v>
      </c>
    </row>
    <row r="3135" spans="1:26" x14ac:dyDescent="0.25">
      <c r="A3135">
        <v>6439</v>
      </c>
      <c r="B3135" t="s">
        <v>8570</v>
      </c>
      <c r="C3135" s="1">
        <v>43083</v>
      </c>
      <c r="D3135">
        <f>YEAR(C3135)</f>
        <v>2017</v>
      </c>
      <c r="E3135">
        <f>MONTH(C3135)</f>
        <v>12</v>
      </c>
      <c r="F3135" t="str">
        <f>TEXT(Table1[[#This Row],[Order Date]],"mmm")</f>
        <v>Dec</v>
      </c>
      <c r="G3135" t="str">
        <f>TEXT(Table1[[#This Row],[Order Date]],"ddd")</f>
        <v>Thu</v>
      </c>
      <c r="H3135" s="1">
        <v>43088</v>
      </c>
      <c r="I3135" t="s">
        <v>49</v>
      </c>
      <c r="J3135" t="s">
        <v>558</v>
      </c>
      <c r="K3135" t="s">
        <v>559</v>
      </c>
      <c r="L3135" t="s">
        <v>25</v>
      </c>
      <c r="M3135" t="s">
        <v>26</v>
      </c>
      <c r="N3135" t="s">
        <v>4242</v>
      </c>
      <c r="O3135" t="s">
        <v>103</v>
      </c>
      <c r="P3135">
        <v>75023</v>
      </c>
      <c r="Q3135" t="s">
        <v>104</v>
      </c>
      <c r="R3135" t="s">
        <v>54</v>
      </c>
      <c r="S3135" t="s">
        <v>31</v>
      </c>
      <c r="T3135" t="s">
        <v>55</v>
      </c>
      <c r="U3135" t="s">
        <v>56</v>
      </c>
      <c r="V3135" s="3">
        <v>974.98800000000006</v>
      </c>
      <c r="W3135">
        <v>4</v>
      </c>
      <c r="X3135" s="2">
        <v>0.3</v>
      </c>
      <c r="Y3135" s="13">
        <v>-97.498800000000003</v>
      </c>
      <c r="Z3135" s="2">
        <f>Y3135/V3135</f>
        <v>-9.9999999999999992E-2</v>
      </c>
    </row>
    <row r="3136" spans="1:26" x14ac:dyDescent="0.25">
      <c r="A3136">
        <v>6440</v>
      </c>
      <c r="B3136" t="s">
        <v>8571</v>
      </c>
      <c r="C3136" s="1">
        <v>41916</v>
      </c>
      <c r="D3136">
        <f>YEAR(C3136)</f>
        <v>2014</v>
      </c>
      <c r="E3136">
        <f>MONTH(C3136)</f>
        <v>10</v>
      </c>
      <c r="F3136" t="str">
        <f>TEXT(Table1[[#This Row],[Order Date]],"mmm")</f>
        <v>Oct</v>
      </c>
      <c r="G3136" t="str">
        <f>TEXT(Table1[[#This Row],[Order Date]],"ddd")</f>
        <v>Sat</v>
      </c>
      <c r="H3136" s="1">
        <v>41918</v>
      </c>
      <c r="I3136" t="s">
        <v>185</v>
      </c>
      <c r="J3136" t="s">
        <v>3440</v>
      </c>
      <c r="K3136" t="s">
        <v>3441</v>
      </c>
      <c r="L3136" t="s">
        <v>25</v>
      </c>
      <c r="M3136" t="s">
        <v>26</v>
      </c>
      <c r="N3136" t="s">
        <v>263</v>
      </c>
      <c r="O3136" t="s">
        <v>264</v>
      </c>
      <c r="P3136">
        <v>10024</v>
      </c>
      <c r="Q3136" t="s">
        <v>145</v>
      </c>
      <c r="R3136" t="s">
        <v>6752</v>
      </c>
      <c r="S3136" t="s">
        <v>31</v>
      </c>
      <c r="T3136" t="s">
        <v>35</v>
      </c>
      <c r="U3136" t="s">
        <v>6753</v>
      </c>
      <c r="V3136" s="3">
        <v>589.41</v>
      </c>
      <c r="W3136">
        <v>5</v>
      </c>
      <c r="X3136" s="2">
        <v>0.1</v>
      </c>
      <c r="Y3136" s="13">
        <v>-6.5490000000000004</v>
      </c>
      <c r="Z3136" s="2">
        <f>Y3136/V3136</f>
        <v>-1.1111111111111112E-2</v>
      </c>
    </row>
    <row r="3137" spans="1:26" x14ac:dyDescent="0.25">
      <c r="A3137">
        <v>6441</v>
      </c>
      <c r="B3137" t="s">
        <v>8572</v>
      </c>
      <c r="C3137" s="1">
        <v>42656</v>
      </c>
      <c r="D3137">
        <f>YEAR(C3137)</f>
        <v>2016</v>
      </c>
      <c r="E3137">
        <f>MONTH(C3137)</f>
        <v>10</v>
      </c>
      <c r="F3137" t="str">
        <f>TEXT(Table1[[#This Row],[Order Date]],"mmm")</f>
        <v>Oct</v>
      </c>
      <c r="G3137" t="str">
        <f>TEXT(Table1[[#This Row],[Order Date]],"ddd")</f>
        <v>Thu</v>
      </c>
      <c r="H3137" s="1">
        <v>42663</v>
      </c>
      <c r="I3137" t="s">
        <v>49</v>
      </c>
      <c r="J3137" t="s">
        <v>2510</v>
      </c>
      <c r="K3137" t="s">
        <v>2511</v>
      </c>
      <c r="L3137" t="s">
        <v>40</v>
      </c>
      <c r="M3137" t="s">
        <v>26</v>
      </c>
      <c r="N3137" t="s">
        <v>263</v>
      </c>
      <c r="O3137" t="s">
        <v>264</v>
      </c>
      <c r="P3137">
        <v>10024</v>
      </c>
      <c r="Q3137" t="s">
        <v>145</v>
      </c>
      <c r="R3137" t="s">
        <v>3499</v>
      </c>
      <c r="S3137" t="s">
        <v>45</v>
      </c>
      <c r="T3137" t="s">
        <v>67</v>
      </c>
      <c r="U3137" t="s">
        <v>3500</v>
      </c>
      <c r="V3137" s="3">
        <v>34.700000000000003</v>
      </c>
      <c r="W3137">
        <v>5</v>
      </c>
      <c r="X3137" s="2">
        <v>0</v>
      </c>
      <c r="Y3137" s="13">
        <v>12.492000000000001</v>
      </c>
      <c r="Z3137" s="2">
        <f>Y3137/V3137</f>
        <v>0.36</v>
      </c>
    </row>
    <row r="3138" spans="1:26" x14ac:dyDescent="0.25">
      <c r="A3138">
        <v>6446</v>
      </c>
      <c r="B3138" t="s">
        <v>8573</v>
      </c>
      <c r="C3138" s="1">
        <v>42068</v>
      </c>
      <c r="D3138">
        <f>YEAR(C3138)</f>
        <v>2015</v>
      </c>
      <c r="E3138">
        <f>MONTH(C3138)</f>
        <v>3</v>
      </c>
      <c r="F3138" t="str">
        <f>TEXT(Table1[[#This Row],[Order Date]],"mmm")</f>
        <v>Mar</v>
      </c>
      <c r="G3138" t="str">
        <f>TEXT(Table1[[#This Row],[Order Date]],"ddd")</f>
        <v>Thu</v>
      </c>
      <c r="H3138" s="1">
        <v>42073</v>
      </c>
      <c r="I3138" t="s">
        <v>49</v>
      </c>
      <c r="J3138" t="s">
        <v>3008</v>
      </c>
      <c r="K3138" t="s">
        <v>3009</v>
      </c>
      <c r="L3138" t="s">
        <v>25</v>
      </c>
      <c r="M3138" t="s">
        <v>26</v>
      </c>
      <c r="N3138" t="s">
        <v>296</v>
      </c>
      <c r="O3138" t="s">
        <v>208</v>
      </c>
      <c r="P3138">
        <v>60623</v>
      </c>
      <c r="Q3138" t="s">
        <v>104</v>
      </c>
      <c r="R3138" t="s">
        <v>4210</v>
      </c>
      <c r="S3138" t="s">
        <v>45</v>
      </c>
      <c r="T3138" t="s">
        <v>266</v>
      </c>
      <c r="U3138" t="s">
        <v>4211</v>
      </c>
      <c r="V3138" s="3">
        <v>7.1040000000000001</v>
      </c>
      <c r="W3138">
        <v>6</v>
      </c>
      <c r="X3138" s="2">
        <v>0.2</v>
      </c>
      <c r="Y3138" s="13">
        <v>2.4864000000000002</v>
      </c>
      <c r="Z3138" s="2">
        <f>Y3138/V3138</f>
        <v>0.35000000000000003</v>
      </c>
    </row>
    <row r="3139" spans="1:26" x14ac:dyDescent="0.25">
      <c r="A3139">
        <v>6447</v>
      </c>
      <c r="B3139" t="s">
        <v>8574</v>
      </c>
      <c r="C3139" s="1">
        <v>42798</v>
      </c>
      <c r="D3139">
        <f>YEAR(C3139)</f>
        <v>2017</v>
      </c>
      <c r="E3139">
        <f>MONTH(C3139)</f>
        <v>3</v>
      </c>
      <c r="F3139" t="str">
        <f>TEXT(Table1[[#This Row],[Order Date]],"mmm")</f>
        <v>Mar</v>
      </c>
      <c r="G3139" t="str">
        <f>TEXT(Table1[[#This Row],[Order Date]],"ddd")</f>
        <v>Sat</v>
      </c>
      <c r="H3139" s="1">
        <v>42800</v>
      </c>
      <c r="I3139" t="s">
        <v>22</v>
      </c>
      <c r="J3139" t="s">
        <v>4073</v>
      </c>
      <c r="K3139" t="s">
        <v>4074</v>
      </c>
      <c r="L3139" t="s">
        <v>101</v>
      </c>
      <c r="M3139" t="s">
        <v>26</v>
      </c>
      <c r="N3139" t="s">
        <v>181</v>
      </c>
      <c r="O3139" t="s">
        <v>103</v>
      </c>
      <c r="P3139">
        <v>77095</v>
      </c>
      <c r="Q3139" t="s">
        <v>104</v>
      </c>
      <c r="R3139" t="s">
        <v>167</v>
      </c>
      <c r="S3139" t="s">
        <v>31</v>
      </c>
      <c r="T3139" t="s">
        <v>64</v>
      </c>
      <c r="U3139" t="s">
        <v>168</v>
      </c>
      <c r="V3139" s="3">
        <v>103.5</v>
      </c>
      <c r="W3139">
        <v>5</v>
      </c>
      <c r="X3139" s="2">
        <v>0.6</v>
      </c>
      <c r="Y3139" s="13">
        <v>-77.625</v>
      </c>
      <c r="Z3139" s="2">
        <f>Y3139/V3139</f>
        <v>-0.75</v>
      </c>
    </row>
    <row r="3140" spans="1:26" x14ac:dyDescent="0.25">
      <c r="A3140">
        <v>6450</v>
      </c>
      <c r="B3140" t="s">
        <v>8575</v>
      </c>
      <c r="C3140" s="1">
        <v>42272</v>
      </c>
      <c r="D3140">
        <f>YEAR(C3140)</f>
        <v>2015</v>
      </c>
      <c r="E3140">
        <f>MONTH(C3140)</f>
        <v>9</v>
      </c>
      <c r="F3140" t="str">
        <f>TEXT(Table1[[#This Row],[Order Date]],"mmm")</f>
        <v>Sep</v>
      </c>
      <c r="G3140" t="str">
        <f>TEXT(Table1[[#This Row],[Order Date]],"ddd")</f>
        <v>Fri</v>
      </c>
      <c r="H3140" s="1">
        <v>42276</v>
      </c>
      <c r="I3140" t="s">
        <v>49</v>
      </c>
      <c r="J3140" t="s">
        <v>4633</v>
      </c>
      <c r="K3140" t="s">
        <v>4634</v>
      </c>
      <c r="L3140" t="s">
        <v>25</v>
      </c>
      <c r="M3140" t="s">
        <v>26</v>
      </c>
      <c r="N3140" t="s">
        <v>4494</v>
      </c>
      <c r="O3140" t="s">
        <v>740</v>
      </c>
      <c r="P3140">
        <v>6450</v>
      </c>
      <c r="Q3140" t="s">
        <v>145</v>
      </c>
      <c r="R3140" t="s">
        <v>3716</v>
      </c>
      <c r="S3140" t="s">
        <v>45</v>
      </c>
      <c r="T3140" t="s">
        <v>74</v>
      </c>
      <c r="U3140" t="s">
        <v>3717</v>
      </c>
      <c r="V3140" s="3">
        <v>10.76</v>
      </c>
      <c r="W3140">
        <v>2</v>
      </c>
      <c r="X3140" s="2">
        <v>0</v>
      </c>
      <c r="Y3140" s="13">
        <v>5.1647999999999996</v>
      </c>
      <c r="Z3140" s="2">
        <f>Y3140/V3140</f>
        <v>0.48</v>
      </c>
    </row>
    <row r="3141" spans="1:26" x14ac:dyDescent="0.25">
      <c r="A3141">
        <v>6453</v>
      </c>
      <c r="B3141" t="s">
        <v>8576</v>
      </c>
      <c r="C3141" s="1">
        <v>42357</v>
      </c>
      <c r="D3141">
        <f>YEAR(C3141)</f>
        <v>2015</v>
      </c>
      <c r="E3141">
        <f>MONTH(C3141)</f>
        <v>12</v>
      </c>
      <c r="F3141" t="str">
        <f>TEXT(Table1[[#This Row],[Order Date]],"mmm")</f>
        <v>Dec</v>
      </c>
      <c r="G3141" t="str">
        <f>TEXT(Table1[[#This Row],[Order Date]],"ddd")</f>
        <v>Sat</v>
      </c>
      <c r="H3141" s="1">
        <v>42361</v>
      </c>
      <c r="I3141" t="s">
        <v>22</v>
      </c>
      <c r="J3141" t="s">
        <v>6354</v>
      </c>
      <c r="K3141" t="s">
        <v>6355</v>
      </c>
      <c r="L3141" t="s">
        <v>25</v>
      </c>
      <c r="M3141" t="s">
        <v>26</v>
      </c>
      <c r="N3141" t="s">
        <v>8577</v>
      </c>
      <c r="O3141" t="s">
        <v>208</v>
      </c>
      <c r="P3141">
        <v>60025</v>
      </c>
      <c r="Q3141" t="s">
        <v>104</v>
      </c>
      <c r="R3141" t="s">
        <v>3758</v>
      </c>
      <c r="S3141" t="s">
        <v>70</v>
      </c>
      <c r="T3141" t="s">
        <v>71</v>
      </c>
      <c r="U3141" t="s">
        <v>3759</v>
      </c>
      <c r="V3141" s="3">
        <v>158.376</v>
      </c>
      <c r="W3141">
        <v>3</v>
      </c>
      <c r="X3141" s="2">
        <v>0.2</v>
      </c>
      <c r="Y3141" s="13">
        <v>13.857900000000001</v>
      </c>
      <c r="Z3141" s="2">
        <f>Y3141/V3141</f>
        <v>8.7500000000000008E-2</v>
      </c>
    </row>
    <row r="3142" spans="1:26" x14ac:dyDescent="0.25">
      <c r="A3142">
        <v>6454</v>
      </c>
      <c r="B3142" t="s">
        <v>8578</v>
      </c>
      <c r="C3142" s="1">
        <v>42285</v>
      </c>
      <c r="D3142">
        <f>YEAR(C3142)</f>
        <v>2015</v>
      </c>
      <c r="E3142">
        <f>MONTH(C3142)</f>
        <v>10</v>
      </c>
      <c r="F3142" t="str">
        <f>TEXT(Table1[[#This Row],[Order Date]],"mmm")</f>
        <v>Oct</v>
      </c>
      <c r="G3142" t="str">
        <f>TEXT(Table1[[#This Row],[Order Date]],"ddd")</f>
        <v>Thu</v>
      </c>
      <c r="H3142" s="1">
        <v>42290</v>
      </c>
      <c r="I3142" t="s">
        <v>49</v>
      </c>
      <c r="J3142" t="s">
        <v>4444</v>
      </c>
      <c r="K3142" t="s">
        <v>4445</v>
      </c>
      <c r="L3142" t="s">
        <v>25</v>
      </c>
      <c r="M3142" t="s">
        <v>26</v>
      </c>
      <c r="N3142" t="s">
        <v>181</v>
      </c>
      <c r="O3142" t="s">
        <v>103</v>
      </c>
      <c r="P3142">
        <v>77036</v>
      </c>
      <c r="Q3142" t="s">
        <v>104</v>
      </c>
      <c r="R3142" t="s">
        <v>6456</v>
      </c>
      <c r="S3142" t="s">
        <v>45</v>
      </c>
      <c r="T3142" t="s">
        <v>67</v>
      </c>
      <c r="U3142" t="s">
        <v>6457</v>
      </c>
      <c r="V3142" s="3">
        <v>3.44</v>
      </c>
      <c r="W3142">
        <v>2</v>
      </c>
      <c r="X3142" s="2">
        <v>0.2</v>
      </c>
      <c r="Y3142" s="13">
        <v>0.55900000000000005</v>
      </c>
      <c r="Z3142" s="2">
        <f>Y3142/V3142</f>
        <v>0.16250000000000001</v>
      </c>
    </row>
    <row r="3143" spans="1:26" x14ac:dyDescent="0.25">
      <c r="A3143">
        <v>6455</v>
      </c>
      <c r="B3143" t="s">
        <v>8579</v>
      </c>
      <c r="C3143" s="1">
        <v>42947</v>
      </c>
      <c r="D3143">
        <f>YEAR(C3143)</f>
        <v>2017</v>
      </c>
      <c r="E3143">
        <f>MONTH(C3143)</f>
        <v>7</v>
      </c>
      <c r="F3143" t="str">
        <f>TEXT(Table1[[#This Row],[Order Date]],"mmm")</f>
        <v>Jul</v>
      </c>
      <c r="G3143" t="str">
        <f>TEXT(Table1[[#This Row],[Order Date]],"ddd")</f>
        <v>Mon</v>
      </c>
      <c r="H3143" s="1">
        <v>42950</v>
      </c>
      <c r="I3143" t="s">
        <v>185</v>
      </c>
      <c r="J3143" t="s">
        <v>6134</v>
      </c>
      <c r="K3143" t="s">
        <v>6135</v>
      </c>
      <c r="L3143" t="s">
        <v>25</v>
      </c>
      <c r="M3143" t="s">
        <v>26</v>
      </c>
      <c r="N3143" t="s">
        <v>126</v>
      </c>
      <c r="O3143" t="s">
        <v>42</v>
      </c>
      <c r="P3143">
        <v>94110</v>
      </c>
      <c r="Q3143" t="s">
        <v>43</v>
      </c>
      <c r="R3143" t="s">
        <v>390</v>
      </c>
      <c r="S3143" t="s">
        <v>45</v>
      </c>
      <c r="T3143" t="s">
        <v>58</v>
      </c>
      <c r="U3143" t="s">
        <v>391</v>
      </c>
      <c r="V3143" s="3">
        <v>56.56</v>
      </c>
      <c r="W3143">
        <v>2</v>
      </c>
      <c r="X3143" s="2">
        <v>0</v>
      </c>
      <c r="Y3143" s="13">
        <v>15.2712</v>
      </c>
      <c r="Z3143" s="2">
        <f>Y3143/V3143</f>
        <v>0.27</v>
      </c>
    </row>
    <row r="3144" spans="1:26" x14ac:dyDescent="0.25">
      <c r="A3144">
        <v>6457</v>
      </c>
      <c r="B3144" t="s">
        <v>8580</v>
      </c>
      <c r="C3144" s="1">
        <v>41856</v>
      </c>
      <c r="D3144">
        <f>YEAR(C3144)</f>
        <v>2014</v>
      </c>
      <c r="E3144">
        <f>MONTH(C3144)</f>
        <v>8</v>
      </c>
      <c r="F3144" t="str">
        <f>TEXT(Table1[[#This Row],[Order Date]],"mmm")</f>
        <v>Aug</v>
      </c>
      <c r="G3144" t="str">
        <f>TEXT(Table1[[#This Row],[Order Date]],"ddd")</f>
        <v>Tue</v>
      </c>
      <c r="H3144" s="1">
        <v>41862</v>
      </c>
      <c r="I3144" t="s">
        <v>49</v>
      </c>
      <c r="J3144" t="s">
        <v>620</v>
      </c>
      <c r="K3144" t="s">
        <v>621</v>
      </c>
      <c r="L3144" t="s">
        <v>40</v>
      </c>
      <c r="M3144" t="s">
        <v>26</v>
      </c>
      <c r="N3144" t="s">
        <v>263</v>
      </c>
      <c r="O3144" t="s">
        <v>264</v>
      </c>
      <c r="P3144">
        <v>10009</v>
      </c>
      <c r="Q3144" t="s">
        <v>145</v>
      </c>
      <c r="R3144" t="s">
        <v>4839</v>
      </c>
      <c r="S3144" t="s">
        <v>70</v>
      </c>
      <c r="T3144" t="s">
        <v>71</v>
      </c>
      <c r="U3144" t="s">
        <v>4840</v>
      </c>
      <c r="V3144" s="3">
        <v>135.99</v>
      </c>
      <c r="W3144">
        <v>1</v>
      </c>
      <c r="X3144" s="2">
        <v>0</v>
      </c>
      <c r="Y3144" s="13">
        <v>36.717300000000002</v>
      </c>
      <c r="Z3144" s="2">
        <f>Y3144/V3144</f>
        <v>0.27</v>
      </c>
    </row>
    <row r="3145" spans="1:26" x14ac:dyDescent="0.25">
      <c r="A3145">
        <v>6459</v>
      </c>
      <c r="B3145" t="s">
        <v>8581</v>
      </c>
      <c r="C3145" s="1">
        <v>42869</v>
      </c>
      <c r="D3145">
        <f>YEAR(C3145)</f>
        <v>2017</v>
      </c>
      <c r="E3145">
        <f>MONTH(C3145)</f>
        <v>5</v>
      </c>
      <c r="F3145" t="str">
        <f>TEXT(Table1[[#This Row],[Order Date]],"mmm")</f>
        <v>May</v>
      </c>
      <c r="G3145" t="str">
        <f>TEXT(Table1[[#This Row],[Order Date]],"ddd")</f>
        <v>Sun</v>
      </c>
      <c r="H3145" s="1">
        <v>42872</v>
      </c>
      <c r="I3145" t="s">
        <v>185</v>
      </c>
      <c r="J3145" t="s">
        <v>2627</v>
      </c>
      <c r="K3145" t="s">
        <v>2628</v>
      </c>
      <c r="L3145" t="s">
        <v>40</v>
      </c>
      <c r="M3145" t="s">
        <v>26</v>
      </c>
      <c r="N3145" t="s">
        <v>4381</v>
      </c>
      <c r="O3145" t="s">
        <v>2689</v>
      </c>
      <c r="P3145">
        <v>21215</v>
      </c>
      <c r="Q3145" t="s">
        <v>145</v>
      </c>
      <c r="R3145" t="s">
        <v>3304</v>
      </c>
      <c r="S3145" t="s">
        <v>45</v>
      </c>
      <c r="T3145" t="s">
        <v>67</v>
      </c>
      <c r="U3145" t="s">
        <v>3305</v>
      </c>
      <c r="V3145" s="3">
        <v>3.76</v>
      </c>
      <c r="W3145">
        <v>2</v>
      </c>
      <c r="X3145" s="2">
        <v>0</v>
      </c>
      <c r="Y3145" s="13">
        <v>1.0904</v>
      </c>
      <c r="Z3145" s="2">
        <f>Y3145/V3145</f>
        <v>0.29000000000000004</v>
      </c>
    </row>
    <row r="3146" spans="1:26" x14ac:dyDescent="0.25">
      <c r="A3146">
        <v>6465</v>
      </c>
      <c r="B3146" t="s">
        <v>8582</v>
      </c>
      <c r="C3146" s="1">
        <v>42635</v>
      </c>
      <c r="D3146">
        <f>YEAR(C3146)</f>
        <v>2016</v>
      </c>
      <c r="E3146">
        <f>MONTH(C3146)</f>
        <v>9</v>
      </c>
      <c r="F3146" t="str">
        <f>TEXT(Table1[[#This Row],[Order Date]],"mmm")</f>
        <v>Sep</v>
      </c>
      <c r="G3146" t="str">
        <f>TEXT(Table1[[#This Row],[Order Date]],"ddd")</f>
        <v>Thu</v>
      </c>
      <c r="H3146" s="1">
        <v>42641</v>
      </c>
      <c r="I3146" t="s">
        <v>49</v>
      </c>
      <c r="J3146" t="s">
        <v>2898</v>
      </c>
      <c r="K3146" t="s">
        <v>2899</v>
      </c>
      <c r="L3146" t="s">
        <v>101</v>
      </c>
      <c r="M3146" t="s">
        <v>26</v>
      </c>
      <c r="N3146" t="s">
        <v>1456</v>
      </c>
      <c r="O3146" t="s">
        <v>28</v>
      </c>
      <c r="P3146">
        <v>40214</v>
      </c>
      <c r="Q3146" t="s">
        <v>29</v>
      </c>
      <c r="R3146" t="s">
        <v>6159</v>
      </c>
      <c r="S3146" t="s">
        <v>31</v>
      </c>
      <c r="T3146" t="s">
        <v>64</v>
      </c>
      <c r="U3146" t="s">
        <v>6160</v>
      </c>
      <c r="V3146" s="3">
        <v>13.28</v>
      </c>
      <c r="W3146">
        <v>2</v>
      </c>
      <c r="X3146" s="2">
        <v>0</v>
      </c>
      <c r="Y3146" s="13">
        <v>6.3743999999999996</v>
      </c>
      <c r="Z3146" s="2">
        <f>Y3146/V3146</f>
        <v>0.48</v>
      </c>
    </row>
    <row r="3147" spans="1:26" x14ac:dyDescent="0.25">
      <c r="A3147">
        <v>6466</v>
      </c>
      <c r="B3147" t="s">
        <v>8583</v>
      </c>
      <c r="C3147" s="1">
        <v>42321</v>
      </c>
      <c r="D3147">
        <f>YEAR(C3147)</f>
        <v>2015</v>
      </c>
      <c r="E3147">
        <f>MONTH(C3147)</f>
        <v>11</v>
      </c>
      <c r="F3147" t="str">
        <f>TEXT(Table1[[#This Row],[Order Date]],"mmm")</f>
        <v>Nov</v>
      </c>
      <c r="G3147" t="str">
        <f>TEXT(Table1[[#This Row],[Order Date]],"ddd")</f>
        <v>Fri</v>
      </c>
      <c r="H3147" s="1">
        <v>42325</v>
      </c>
      <c r="I3147" t="s">
        <v>49</v>
      </c>
      <c r="J3147" t="s">
        <v>1794</v>
      </c>
      <c r="K3147" t="s">
        <v>1795</v>
      </c>
      <c r="L3147" t="s">
        <v>25</v>
      </c>
      <c r="M3147" t="s">
        <v>26</v>
      </c>
      <c r="N3147" t="s">
        <v>8387</v>
      </c>
      <c r="O3147" t="s">
        <v>328</v>
      </c>
      <c r="P3147">
        <v>37087</v>
      </c>
      <c r="Q3147" t="s">
        <v>29</v>
      </c>
      <c r="R3147" t="s">
        <v>8062</v>
      </c>
      <c r="S3147" t="s">
        <v>45</v>
      </c>
      <c r="T3147" t="s">
        <v>58</v>
      </c>
      <c r="U3147" t="s">
        <v>8063</v>
      </c>
      <c r="V3147" s="3">
        <v>84.96</v>
      </c>
      <c r="W3147">
        <v>6</v>
      </c>
      <c r="X3147" s="2">
        <v>0.2</v>
      </c>
      <c r="Y3147" s="13">
        <v>6.3719999999999999</v>
      </c>
      <c r="Z3147" s="2">
        <f>Y3147/V3147</f>
        <v>7.5000000000000011E-2</v>
      </c>
    </row>
    <row r="3148" spans="1:26" x14ac:dyDescent="0.25">
      <c r="A3148">
        <v>6467</v>
      </c>
      <c r="B3148" t="s">
        <v>8584</v>
      </c>
      <c r="C3148" s="1">
        <v>42877</v>
      </c>
      <c r="D3148">
        <f>YEAR(C3148)</f>
        <v>2017</v>
      </c>
      <c r="E3148">
        <f>MONTH(C3148)</f>
        <v>5</v>
      </c>
      <c r="F3148" t="str">
        <f>TEXT(Table1[[#This Row],[Order Date]],"mmm")</f>
        <v>May</v>
      </c>
      <c r="G3148" t="str">
        <f>TEXT(Table1[[#This Row],[Order Date]],"ddd")</f>
        <v>Mon</v>
      </c>
      <c r="H3148" s="1">
        <v>42880</v>
      </c>
      <c r="I3148" t="s">
        <v>22</v>
      </c>
      <c r="J3148" t="s">
        <v>153</v>
      </c>
      <c r="K3148" t="s">
        <v>154</v>
      </c>
      <c r="L3148" t="s">
        <v>25</v>
      </c>
      <c r="M3148" t="s">
        <v>26</v>
      </c>
      <c r="N3148" t="s">
        <v>41</v>
      </c>
      <c r="O3148" t="s">
        <v>42</v>
      </c>
      <c r="P3148">
        <v>90008</v>
      </c>
      <c r="Q3148" t="s">
        <v>43</v>
      </c>
      <c r="R3148" t="s">
        <v>6831</v>
      </c>
      <c r="S3148" t="s">
        <v>70</v>
      </c>
      <c r="T3148" t="s">
        <v>158</v>
      </c>
      <c r="U3148" t="s">
        <v>6832</v>
      </c>
      <c r="V3148" s="3">
        <v>68.459999999999994</v>
      </c>
      <c r="W3148">
        <v>7</v>
      </c>
      <c r="X3148" s="2">
        <v>0</v>
      </c>
      <c r="Y3148" s="13">
        <v>25.330200000000001</v>
      </c>
      <c r="Z3148" s="2">
        <f>Y3148/V3148</f>
        <v>0.37000000000000005</v>
      </c>
    </row>
    <row r="3149" spans="1:26" x14ac:dyDescent="0.25">
      <c r="A3149">
        <v>6468</v>
      </c>
      <c r="B3149" t="s">
        <v>8585</v>
      </c>
      <c r="C3149" s="1">
        <v>42706</v>
      </c>
      <c r="D3149">
        <f>YEAR(C3149)</f>
        <v>2016</v>
      </c>
      <c r="E3149">
        <f>MONTH(C3149)</f>
        <v>12</v>
      </c>
      <c r="F3149" t="str">
        <f>TEXT(Table1[[#This Row],[Order Date]],"mmm")</f>
        <v>Dec</v>
      </c>
      <c r="G3149" t="str">
        <f>TEXT(Table1[[#This Row],[Order Date]],"ddd")</f>
        <v>Fri</v>
      </c>
      <c r="H3149" s="1">
        <v>42712</v>
      </c>
      <c r="I3149" t="s">
        <v>49</v>
      </c>
      <c r="J3149" t="s">
        <v>3997</v>
      </c>
      <c r="K3149" t="s">
        <v>3998</v>
      </c>
      <c r="L3149" t="s">
        <v>101</v>
      </c>
      <c r="M3149" t="s">
        <v>26</v>
      </c>
      <c r="N3149" t="s">
        <v>3492</v>
      </c>
      <c r="O3149" t="s">
        <v>1386</v>
      </c>
      <c r="P3149">
        <v>2908</v>
      </c>
      <c r="Q3149" t="s">
        <v>145</v>
      </c>
      <c r="R3149" t="s">
        <v>1551</v>
      </c>
      <c r="S3149" t="s">
        <v>45</v>
      </c>
      <c r="T3149" t="s">
        <v>58</v>
      </c>
      <c r="U3149" t="s">
        <v>1552</v>
      </c>
      <c r="V3149" s="3">
        <v>2079.4</v>
      </c>
      <c r="W3149">
        <v>5</v>
      </c>
      <c r="X3149" s="2">
        <v>0</v>
      </c>
      <c r="Y3149" s="13">
        <v>582.23199999999997</v>
      </c>
      <c r="Z3149" s="2">
        <f>Y3149/V3149</f>
        <v>0.27999999999999997</v>
      </c>
    </row>
    <row r="3150" spans="1:26" x14ac:dyDescent="0.25">
      <c r="A3150">
        <v>6471</v>
      </c>
      <c r="B3150" t="s">
        <v>8586</v>
      </c>
      <c r="C3150" s="1">
        <v>42245</v>
      </c>
      <c r="D3150">
        <f>YEAR(C3150)</f>
        <v>2015</v>
      </c>
      <c r="E3150">
        <f>MONTH(C3150)</f>
        <v>8</v>
      </c>
      <c r="F3150" t="str">
        <f>TEXT(Table1[[#This Row],[Order Date]],"mmm")</f>
        <v>Aug</v>
      </c>
      <c r="G3150" t="str">
        <f>TEXT(Table1[[#This Row],[Order Date]],"ddd")</f>
        <v>Sat</v>
      </c>
      <c r="H3150" s="1">
        <v>42249</v>
      </c>
      <c r="I3150" t="s">
        <v>49</v>
      </c>
      <c r="J3150" t="s">
        <v>3106</v>
      </c>
      <c r="K3150" t="s">
        <v>3107</v>
      </c>
      <c r="L3150" t="s">
        <v>101</v>
      </c>
      <c r="M3150" t="s">
        <v>26</v>
      </c>
      <c r="N3150" t="s">
        <v>873</v>
      </c>
      <c r="O3150" t="s">
        <v>235</v>
      </c>
      <c r="P3150">
        <v>48234</v>
      </c>
      <c r="Q3150" t="s">
        <v>104</v>
      </c>
      <c r="R3150" t="s">
        <v>3758</v>
      </c>
      <c r="S3150" t="s">
        <v>70</v>
      </c>
      <c r="T3150" t="s">
        <v>71</v>
      </c>
      <c r="U3150" t="s">
        <v>3759</v>
      </c>
      <c r="V3150" s="3">
        <v>131.97999999999999</v>
      </c>
      <c r="W3150">
        <v>2</v>
      </c>
      <c r="X3150" s="2">
        <v>0</v>
      </c>
      <c r="Y3150" s="13">
        <v>35.634599999999999</v>
      </c>
      <c r="Z3150" s="2">
        <f>Y3150/V3150</f>
        <v>0.27</v>
      </c>
    </row>
    <row r="3151" spans="1:26" x14ac:dyDescent="0.25">
      <c r="A3151">
        <v>6473</v>
      </c>
      <c r="B3151" t="s">
        <v>8587</v>
      </c>
      <c r="C3151" s="1">
        <v>41796</v>
      </c>
      <c r="D3151">
        <f>YEAR(C3151)</f>
        <v>2014</v>
      </c>
      <c r="E3151">
        <f>MONTH(C3151)</f>
        <v>6</v>
      </c>
      <c r="F3151" t="str">
        <f>TEXT(Table1[[#This Row],[Order Date]],"mmm")</f>
        <v>Jun</v>
      </c>
      <c r="G3151" t="str">
        <f>TEXT(Table1[[#This Row],[Order Date]],"ddd")</f>
        <v>Fri</v>
      </c>
      <c r="H3151" s="1">
        <v>41800</v>
      </c>
      <c r="I3151" t="s">
        <v>49</v>
      </c>
      <c r="J3151" t="s">
        <v>6842</v>
      </c>
      <c r="K3151" t="s">
        <v>6843</v>
      </c>
      <c r="L3151" t="s">
        <v>101</v>
      </c>
      <c r="M3151" t="s">
        <v>26</v>
      </c>
      <c r="N3151" t="s">
        <v>181</v>
      </c>
      <c r="O3151" t="s">
        <v>103</v>
      </c>
      <c r="P3151">
        <v>77070</v>
      </c>
      <c r="Q3151" t="s">
        <v>104</v>
      </c>
      <c r="R3151" t="s">
        <v>1183</v>
      </c>
      <c r="S3151" t="s">
        <v>45</v>
      </c>
      <c r="T3151" t="s">
        <v>46</v>
      </c>
      <c r="U3151" t="s">
        <v>1184</v>
      </c>
      <c r="V3151" s="3">
        <v>100.24</v>
      </c>
      <c r="W3151">
        <v>10</v>
      </c>
      <c r="X3151" s="2">
        <v>0.2</v>
      </c>
      <c r="Y3151" s="13">
        <v>33.831000000000003</v>
      </c>
      <c r="Z3151" s="2">
        <f>Y3151/V3151</f>
        <v>0.33750000000000002</v>
      </c>
    </row>
    <row r="3152" spans="1:26" x14ac:dyDescent="0.25">
      <c r="A3152">
        <v>6474</v>
      </c>
      <c r="B3152" t="s">
        <v>8588</v>
      </c>
      <c r="C3152" s="1">
        <v>42447</v>
      </c>
      <c r="D3152">
        <f>YEAR(C3152)</f>
        <v>2016</v>
      </c>
      <c r="E3152">
        <f>MONTH(C3152)</f>
        <v>3</v>
      </c>
      <c r="F3152" t="str">
        <f>TEXT(Table1[[#This Row],[Order Date]],"mmm")</f>
        <v>Mar</v>
      </c>
      <c r="G3152" t="str">
        <f>TEXT(Table1[[#This Row],[Order Date]],"ddd")</f>
        <v>Fri</v>
      </c>
      <c r="H3152" s="1">
        <v>42449</v>
      </c>
      <c r="I3152" t="s">
        <v>22</v>
      </c>
      <c r="J3152" t="s">
        <v>635</v>
      </c>
      <c r="K3152" t="s">
        <v>636</v>
      </c>
      <c r="L3152" t="s">
        <v>25</v>
      </c>
      <c r="M3152" t="s">
        <v>26</v>
      </c>
      <c r="N3152" t="s">
        <v>375</v>
      </c>
      <c r="O3152" t="s">
        <v>328</v>
      </c>
      <c r="P3152">
        <v>38401</v>
      </c>
      <c r="Q3152" t="s">
        <v>29</v>
      </c>
      <c r="R3152" t="s">
        <v>3686</v>
      </c>
      <c r="S3152" t="s">
        <v>45</v>
      </c>
      <c r="T3152" t="s">
        <v>77</v>
      </c>
      <c r="U3152" t="s">
        <v>3687</v>
      </c>
      <c r="V3152" s="3">
        <v>871.8</v>
      </c>
      <c r="W3152">
        <v>3</v>
      </c>
      <c r="X3152" s="2">
        <v>0.2</v>
      </c>
      <c r="Y3152" s="13">
        <v>87.18</v>
      </c>
      <c r="Z3152" s="2">
        <f>Y3152/V3152</f>
        <v>0.10000000000000002</v>
      </c>
    </row>
    <row r="3153" spans="1:26" x14ac:dyDescent="0.25">
      <c r="A3153">
        <v>6475</v>
      </c>
      <c r="B3153" t="s">
        <v>8589</v>
      </c>
      <c r="C3153" s="1">
        <v>41653</v>
      </c>
      <c r="D3153">
        <f>YEAR(C3153)</f>
        <v>2014</v>
      </c>
      <c r="E3153">
        <f>MONTH(C3153)</f>
        <v>1</v>
      </c>
      <c r="F3153" t="str">
        <f>TEXT(Table1[[#This Row],[Order Date]],"mmm")</f>
        <v>Jan</v>
      </c>
      <c r="G3153" t="str">
        <f>TEXT(Table1[[#This Row],[Order Date]],"ddd")</f>
        <v>Tue</v>
      </c>
      <c r="H3153" s="1">
        <v>41654</v>
      </c>
      <c r="I3153" t="s">
        <v>185</v>
      </c>
      <c r="J3153" t="s">
        <v>300</v>
      </c>
      <c r="K3153" t="s">
        <v>301</v>
      </c>
      <c r="L3153" t="s">
        <v>40</v>
      </c>
      <c r="M3153" t="s">
        <v>26</v>
      </c>
      <c r="N3153" t="s">
        <v>143</v>
      </c>
      <c r="O3153" t="s">
        <v>144</v>
      </c>
      <c r="P3153">
        <v>19140</v>
      </c>
      <c r="Q3153" t="s">
        <v>145</v>
      </c>
      <c r="R3153" t="s">
        <v>3520</v>
      </c>
      <c r="S3153" t="s">
        <v>31</v>
      </c>
      <c r="T3153" t="s">
        <v>32</v>
      </c>
      <c r="U3153" t="s">
        <v>3521</v>
      </c>
      <c r="V3153" s="3">
        <v>61.96</v>
      </c>
      <c r="W3153">
        <v>4</v>
      </c>
      <c r="X3153" s="2">
        <v>0.5</v>
      </c>
      <c r="Y3153" s="13">
        <v>-53.285600000000002</v>
      </c>
      <c r="Z3153" s="2">
        <f>Y3153/V3153</f>
        <v>-0.86</v>
      </c>
    </row>
    <row r="3154" spans="1:26" x14ac:dyDescent="0.25">
      <c r="A3154">
        <v>6476</v>
      </c>
      <c r="B3154" t="s">
        <v>8590</v>
      </c>
      <c r="C3154" s="1">
        <v>42889</v>
      </c>
      <c r="D3154">
        <f>YEAR(C3154)</f>
        <v>2017</v>
      </c>
      <c r="E3154">
        <f>MONTH(C3154)</f>
        <v>6</v>
      </c>
      <c r="F3154" t="str">
        <f>TEXT(Table1[[#This Row],[Order Date]],"mmm")</f>
        <v>Jun</v>
      </c>
      <c r="G3154" t="str">
        <f>TEXT(Table1[[#This Row],[Order Date]],"ddd")</f>
        <v>Sat</v>
      </c>
      <c r="H3154" s="1">
        <v>42896</v>
      </c>
      <c r="I3154" t="s">
        <v>49</v>
      </c>
      <c r="J3154" t="s">
        <v>7465</v>
      </c>
      <c r="K3154" t="s">
        <v>7466</v>
      </c>
      <c r="L3154" t="s">
        <v>25</v>
      </c>
      <c r="M3154" t="s">
        <v>26</v>
      </c>
      <c r="N3154" t="s">
        <v>1339</v>
      </c>
      <c r="O3154" t="s">
        <v>53</v>
      </c>
      <c r="P3154">
        <v>33024</v>
      </c>
      <c r="Q3154" t="s">
        <v>29</v>
      </c>
      <c r="R3154" t="s">
        <v>3346</v>
      </c>
      <c r="S3154" t="s">
        <v>45</v>
      </c>
      <c r="T3154" t="s">
        <v>74</v>
      </c>
      <c r="U3154" t="s">
        <v>3347</v>
      </c>
      <c r="V3154" s="3">
        <v>4.5540000000000003</v>
      </c>
      <c r="W3154">
        <v>3</v>
      </c>
      <c r="X3154" s="2">
        <v>0.7</v>
      </c>
      <c r="Y3154" s="13">
        <v>-3.4914000000000001</v>
      </c>
      <c r="Z3154" s="2">
        <f>Y3154/V3154</f>
        <v>-0.76666666666666661</v>
      </c>
    </row>
    <row r="3155" spans="1:26" x14ac:dyDescent="0.25">
      <c r="A3155">
        <v>6484</v>
      </c>
      <c r="B3155" t="s">
        <v>8591</v>
      </c>
      <c r="C3155" s="1">
        <v>42889</v>
      </c>
      <c r="D3155">
        <f>YEAR(C3155)</f>
        <v>2017</v>
      </c>
      <c r="E3155">
        <f>MONTH(C3155)</f>
        <v>6</v>
      </c>
      <c r="F3155" t="str">
        <f>TEXT(Table1[[#This Row],[Order Date]],"mmm")</f>
        <v>Jun</v>
      </c>
      <c r="G3155" t="str">
        <f>TEXT(Table1[[#This Row],[Order Date]],"ddd")</f>
        <v>Sat</v>
      </c>
      <c r="H3155" s="1">
        <v>42895</v>
      </c>
      <c r="I3155" t="s">
        <v>49</v>
      </c>
      <c r="J3155" t="s">
        <v>3852</v>
      </c>
      <c r="K3155" t="s">
        <v>3853</v>
      </c>
      <c r="L3155" t="s">
        <v>40</v>
      </c>
      <c r="M3155" t="s">
        <v>26</v>
      </c>
      <c r="N3155" t="s">
        <v>263</v>
      </c>
      <c r="O3155" t="s">
        <v>264</v>
      </c>
      <c r="P3155">
        <v>10011</v>
      </c>
      <c r="Q3155" t="s">
        <v>145</v>
      </c>
      <c r="R3155" t="s">
        <v>3247</v>
      </c>
      <c r="S3155" t="s">
        <v>31</v>
      </c>
      <c r="T3155" t="s">
        <v>55</v>
      </c>
      <c r="U3155" t="s">
        <v>3248</v>
      </c>
      <c r="V3155" s="3">
        <v>384.76799999999997</v>
      </c>
      <c r="W3155">
        <v>2</v>
      </c>
      <c r="X3155" s="2">
        <v>0.4</v>
      </c>
      <c r="Y3155" s="13">
        <v>-115.43040000000001</v>
      </c>
      <c r="Z3155" s="2">
        <f>Y3155/V3155</f>
        <v>-0.30000000000000004</v>
      </c>
    </row>
    <row r="3156" spans="1:26" x14ac:dyDescent="0.25">
      <c r="A3156">
        <v>6487</v>
      </c>
      <c r="B3156" t="s">
        <v>8592</v>
      </c>
      <c r="C3156" s="1">
        <v>42084</v>
      </c>
      <c r="D3156">
        <f>YEAR(C3156)</f>
        <v>2015</v>
      </c>
      <c r="E3156">
        <f>MONTH(C3156)</f>
        <v>3</v>
      </c>
      <c r="F3156" t="str">
        <f>TEXT(Table1[[#This Row],[Order Date]],"mmm")</f>
        <v>Mar</v>
      </c>
      <c r="G3156" t="str">
        <f>TEXT(Table1[[#This Row],[Order Date]],"ddd")</f>
        <v>Sat</v>
      </c>
      <c r="H3156" s="1">
        <v>42089</v>
      </c>
      <c r="I3156" t="s">
        <v>49</v>
      </c>
      <c r="J3156" t="s">
        <v>4026</v>
      </c>
      <c r="K3156" t="s">
        <v>4027</v>
      </c>
      <c r="L3156" t="s">
        <v>25</v>
      </c>
      <c r="M3156" t="s">
        <v>26</v>
      </c>
      <c r="N3156" t="s">
        <v>1504</v>
      </c>
      <c r="O3156" t="s">
        <v>87</v>
      </c>
      <c r="P3156">
        <v>28540</v>
      </c>
      <c r="Q3156" t="s">
        <v>29</v>
      </c>
      <c r="R3156" t="s">
        <v>931</v>
      </c>
      <c r="S3156" t="s">
        <v>45</v>
      </c>
      <c r="T3156" t="s">
        <v>77</v>
      </c>
      <c r="U3156" t="s">
        <v>932</v>
      </c>
      <c r="V3156" s="3">
        <v>962.08</v>
      </c>
      <c r="W3156">
        <v>4</v>
      </c>
      <c r="X3156" s="2">
        <v>0.2</v>
      </c>
      <c r="Y3156" s="13">
        <v>156.33799999999999</v>
      </c>
      <c r="Z3156" s="2">
        <f>Y3156/V3156</f>
        <v>0.16249999999999998</v>
      </c>
    </row>
    <row r="3157" spans="1:26" x14ac:dyDescent="0.25">
      <c r="A3157">
        <v>6490</v>
      </c>
      <c r="B3157" t="s">
        <v>8593</v>
      </c>
      <c r="C3157" s="1">
        <v>42997</v>
      </c>
      <c r="D3157">
        <f>YEAR(C3157)</f>
        <v>2017</v>
      </c>
      <c r="E3157">
        <f>MONTH(C3157)</f>
        <v>9</v>
      </c>
      <c r="F3157" t="str">
        <f>TEXT(Table1[[#This Row],[Order Date]],"mmm")</f>
        <v>Sep</v>
      </c>
      <c r="G3157" t="str">
        <f>TEXT(Table1[[#This Row],[Order Date]],"ddd")</f>
        <v>Tue</v>
      </c>
      <c r="H3157" s="1">
        <v>43002</v>
      </c>
      <c r="I3157" t="s">
        <v>49</v>
      </c>
      <c r="J3157" t="s">
        <v>2775</v>
      </c>
      <c r="K3157" t="s">
        <v>2776</v>
      </c>
      <c r="L3157" t="s">
        <v>25</v>
      </c>
      <c r="M3157" t="s">
        <v>26</v>
      </c>
      <c r="N3157" t="s">
        <v>263</v>
      </c>
      <c r="O3157" t="s">
        <v>264</v>
      </c>
      <c r="P3157">
        <v>10011</v>
      </c>
      <c r="Q3157" t="s">
        <v>145</v>
      </c>
      <c r="R3157" t="s">
        <v>5829</v>
      </c>
      <c r="S3157" t="s">
        <v>45</v>
      </c>
      <c r="T3157" t="s">
        <v>89</v>
      </c>
      <c r="U3157" t="s">
        <v>5830</v>
      </c>
      <c r="V3157" s="3">
        <v>32.4</v>
      </c>
      <c r="W3157">
        <v>5</v>
      </c>
      <c r="X3157" s="2">
        <v>0</v>
      </c>
      <c r="Y3157" s="13">
        <v>15.552</v>
      </c>
      <c r="Z3157" s="2">
        <f>Y3157/V3157</f>
        <v>0.48</v>
      </c>
    </row>
    <row r="3158" spans="1:26" x14ac:dyDescent="0.25">
      <c r="A3158">
        <v>6491</v>
      </c>
      <c r="B3158" t="s">
        <v>8594</v>
      </c>
      <c r="C3158" s="1">
        <v>41897</v>
      </c>
      <c r="D3158">
        <f>YEAR(C3158)</f>
        <v>2014</v>
      </c>
      <c r="E3158">
        <f>MONTH(C3158)</f>
        <v>9</v>
      </c>
      <c r="F3158" t="str">
        <f>TEXT(Table1[[#This Row],[Order Date]],"mmm")</f>
        <v>Sep</v>
      </c>
      <c r="G3158" t="str">
        <f>TEXT(Table1[[#This Row],[Order Date]],"ddd")</f>
        <v>Mon</v>
      </c>
      <c r="H3158" s="1">
        <v>41901</v>
      </c>
      <c r="I3158" t="s">
        <v>49</v>
      </c>
      <c r="J3158" t="s">
        <v>7521</v>
      </c>
      <c r="K3158" t="s">
        <v>7522</v>
      </c>
      <c r="L3158" t="s">
        <v>40</v>
      </c>
      <c r="M3158" t="s">
        <v>26</v>
      </c>
      <c r="N3158" t="s">
        <v>143</v>
      </c>
      <c r="O3158" t="s">
        <v>144</v>
      </c>
      <c r="P3158">
        <v>19120</v>
      </c>
      <c r="Q3158" t="s">
        <v>145</v>
      </c>
      <c r="R3158" t="s">
        <v>2288</v>
      </c>
      <c r="S3158" t="s">
        <v>31</v>
      </c>
      <c r="T3158" t="s">
        <v>64</v>
      </c>
      <c r="U3158" t="s">
        <v>2289</v>
      </c>
      <c r="V3158" s="3">
        <v>103.93600000000001</v>
      </c>
      <c r="W3158">
        <v>4</v>
      </c>
      <c r="X3158" s="2">
        <v>0.2</v>
      </c>
      <c r="Y3158" s="13">
        <v>16.889600000000002</v>
      </c>
      <c r="Z3158" s="2">
        <f>Y3158/V3158</f>
        <v>0.16250000000000001</v>
      </c>
    </row>
    <row r="3159" spans="1:26" x14ac:dyDescent="0.25">
      <c r="A3159">
        <v>6492</v>
      </c>
      <c r="B3159" t="s">
        <v>8595</v>
      </c>
      <c r="C3159" s="1">
        <v>42694</v>
      </c>
      <c r="D3159">
        <f>YEAR(C3159)</f>
        <v>2016</v>
      </c>
      <c r="E3159">
        <f>MONTH(C3159)</f>
        <v>11</v>
      </c>
      <c r="F3159" t="str">
        <f>TEXT(Table1[[#This Row],[Order Date]],"mmm")</f>
        <v>Nov</v>
      </c>
      <c r="G3159" t="str">
        <f>TEXT(Table1[[#This Row],[Order Date]],"ddd")</f>
        <v>Sun</v>
      </c>
      <c r="H3159" s="1">
        <v>42699</v>
      </c>
      <c r="I3159" t="s">
        <v>49</v>
      </c>
      <c r="J3159" t="s">
        <v>1157</v>
      </c>
      <c r="K3159" t="s">
        <v>1158</v>
      </c>
      <c r="L3159" t="s">
        <v>40</v>
      </c>
      <c r="M3159" t="s">
        <v>26</v>
      </c>
      <c r="N3159" t="s">
        <v>5890</v>
      </c>
      <c r="O3159" t="s">
        <v>53</v>
      </c>
      <c r="P3159">
        <v>32839</v>
      </c>
      <c r="Q3159" t="s">
        <v>29</v>
      </c>
      <c r="R3159" t="s">
        <v>845</v>
      </c>
      <c r="S3159" t="s">
        <v>31</v>
      </c>
      <c r="T3159" t="s">
        <v>32</v>
      </c>
      <c r="U3159" t="s">
        <v>846</v>
      </c>
      <c r="V3159" s="3">
        <v>289.56799999999998</v>
      </c>
      <c r="W3159">
        <v>2</v>
      </c>
      <c r="X3159" s="2">
        <v>0.2</v>
      </c>
      <c r="Y3159" s="13">
        <v>10.8588</v>
      </c>
      <c r="Z3159" s="2">
        <f>Y3159/V3159</f>
        <v>3.7500000000000006E-2</v>
      </c>
    </row>
    <row r="3160" spans="1:26" x14ac:dyDescent="0.25">
      <c r="A3160">
        <v>6495</v>
      </c>
      <c r="B3160" t="s">
        <v>8596</v>
      </c>
      <c r="C3160" s="1">
        <v>43036</v>
      </c>
      <c r="D3160">
        <f>YEAR(C3160)</f>
        <v>2017</v>
      </c>
      <c r="E3160">
        <f>MONTH(C3160)</f>
        <v>10</v>
      </c>
      <c r="F3160" t="str">
        <f>TEXT(Table1[[#This Row],[Order Date]],"mmm")</f>
        <v>Oct</v>
      </c>
      <c r="G3160" t="str">
        <f>TEXT(Table1[[#This Row],[Order Date]],"ddd")</f>
        <v>Sat</v>
      </c>
      <c r="H3160" s="1">
        <v>43040</v>
      </c>
      <c r="I3160" t="s">
        <v>22</v>
      </c>
      <c r="J3160" t="s">
        <v>1416</v>
      </c>
      <c r="K3160" t="s">
        <v>1417</v>
      </c>
      <c r="L3160" t="s">
        <v>25</v>
      </c>
      <c r="M3160" t="s">
        <v>26</v>
      </c>
      <c r="N3160" t="s">
        <v>181</v>
      </c>
      <c r="O3160" t="s">
        <v>103</v>
      </c>
      <c r="P3160">
        <v>77095</v>
      </c>
      <c r="Q3160" t="s">
        <v>104</v>
      </c>
      <c r="R3160" t="s">
        <v>243</v>
      </c>
      <c r="S3160" t="s">
        <v>70</v>
      </c>
      <c r="T3160" t="s">
        <v>158</v>
      </c>
      <c r="U3160" t="s">
        <v>244</v>
      </c>
      <c r="V3160" s="3">
        <v>24</v>
      </c>
      <c r="W3160">
        <v>2</v>
      </c>
      <c r="X3160" s="2">
        <v>0.2</v>
      </c>
      <c r="Y3160" s="13">
        <v>-2.7</v>
      </c>
      <c r="Z3160" s="2">
        <f>Y3160/V3160</f>
        <v>-0.1125</v>
      </c>
    </row>
    <row r="3161" spans="1:26" x14ac:dyDescent="0.25">
      <c r="A3161">
        <v>6498</v>
      </c>
      <c r="B3161" t="s">
        <v>8597</v>
      </c>
      <c r="C3161" s="1">
        <v>42209</v>
      </c>
      <c r="D3161">
        <f>YEAR(C3161)</f>
        <v>2015</v>
      </c>
      <c r="E3161">
        <f>MONTH(C3161)</f>
        <v>7</v>
      </c>
      <c r="F3161" t="str">
        <f>TEXT(Table1[[#This Row],[Order Date]],"mmm")</f>
        <v>Jul</v>
      </c>
      <c r="G3161" t="str">
        <f>TEXT(Table1[[#This Row],[Order Date]],"ddd")</f>
        <v>Fri</v>
      </c>
      <c r="H3161" s="1">
        <v>42213</v>
      </c>
      <c r="I3161" t="s">
        <v>49</v>
      </c>
      <c r="J3161" t="s">
        <v>8598</v>
      </c>
      <c r="K3161" t="s">
        <v>8599</v>
      </c>
      <c r="L3161" t="s">
        <v>101</v>
      </c>
      <c r="M3161" t="s">
        <v>26</v>
      </c>
      <c r="N3161" t="s">
        <v>1456</v>
      </c>
      <c r="O3161" t="s">
        <v>28</v>
      </c>
      <c r="P3161">
        <v>40214</v>
      </c>
      <c r="Q3161" t="s">
        <v>29</v>
      </c>
      <c r="R3161" t="s">
        <v>63</v>
      </c>
      <c r="S3161" t="s">
        <v>31</v>
      </c>
      <c r="T3161" t="s">
        <v>64</v>
      </c>
      <c r="U3161" t="s">
        <v>65</v>
      </c>
      <c r="V3161" s="3">
        <v>20.94</v>
      </c>
      <c r="W3161">
        <v>3</v>
      </c>
      <c r="X3161" s="2">
        <v>0</v>
      </c>
      <c r="Y3161" s="13">
        <v>6.0726000000000004</v>
      </c>
      <c r="Z3161" s="2">
        <f>Y3161/V3161</f>
        <v>0.28999999999999998</v>
      </c>
    </row>
    <row r="3162" spans="1:26" x14ac:dyDescent="0.25">
      <c r="A3162">
        <v>6502</v>
      </c>
      <c r="B3162" t="s">
        <v>8600</v>
      </c>
      <c r="C3162" s="1">
        <v>41945</v>
      </c>
      <c r="D3162">
        <f>YEAR(C3162)</f>
        <v>2014</v>
      </c>
      <c r="E3162">
        <f>MONTH(C3162)</f>
        <v>11</v>
      </c>
      <c r="F3162" t="str">
        <f>TEXT(Table1[[#This Row],[Order Date]],"mmm")</f>
        <v>Nov</v>
      </c>
      <c r="G3162" t="str">
        <f>TEXT(Table1[[#This Row],[Order Date]],"ddd")</f>
        <v>Sun</v>
      </c>
      <c r="H3162" s="1">
        <v>41949</v>
      </c>
      <c r="I3162" t="s">
        <v>49</v>
      </c>
      <c r="J3162" t="s">
        <v>6383</v>
      </c>
      <c r="K3162" t="s">
        <v>6384</v>
      </c>
      <c r="L3162" t="s">
        <v>25</v>
      </c>
      <c r="M3162" t="s">
        <v>26</v>
      </c>
      <c r="N3162" t="s">
        <v>842</v>
      </c>
      <c r="O3162" t="s">
        <v>491</v>
      </c>
      <c r="P3162">
        <v>44256</v>
      </c>
      <c r="Q3162" t="s">
        <v>145</v>
      </c>
      <c r="R3162" t="s">
        <v>6194</v>
      </c>
      <c r="S3162" t="s">
        <v>70</v>
      </c>
      <c r="T3162" t="s">
        <v>71</v>
      </c>
      <c r="U3162" t="s">
        <v>6195</v>
      </c>
      <c r="V3162" s="3">
        <v>539.96400000000006</v>
      </c>
      <c r="W3162">
        <v>6</v>
      </c>
      <c r="X3162" s="2">
        <v>0.4</v>
      </c>
      <c r="Y3162" s="13">
        <v>-107.9928</v>
      </c>
      <c r="Z3162" s="2">
        <f>Y3162/V3162</f>
        <v>-0.19999999999999998</v>
      </c>
    </row>
    <row r="3163" spans="1:26" x14ac:dyDescent="0.25">
      <c r="A3163">
        <v>6505</v>
      </c>
      <c r="B3163" t="s">
        <v>8601</v>
      </c>
      <c r="C3163" s="1">
        <v>43056</v>
      </c>
      <c r="D3163">
        <f>YEAR(C3163)</f>
        <v>2017</v>
      </c>
      <c r="E3163">
        <f>MONTH(C3163)</f>
        <v>11</v>
      </c>
      <c r="F3163" t="str">
        <f>TEXT(Table1[[#This Row],[Order Date]],"mmm")</f>
        <v>Nov</v>
      </c>
      <c r="G3163" t="str">
        <f>TEXT(Table1[[#This Row],[Order Date]],"ddd")</f>
        <v>Fri</v>
      </c>
      <c r="H3163" s="1">
        <v>43061</v>
      </c>
      <c r="I3163" t="s">
        <v>22</v>
      </c>
      <c r="J3163" t="s">
        <v>840</v>
      </c>
      <c r="K3163" t="s">
        <v>841</v>
      </c>
      <c r="L3163" t="s">
        <v>40</v>
      </c>
      <c r="M3163" t="s">
        <v>26</v>
      </c>
      <c r="N3163" t="s">
        <v>263</v>
      </c>
      <c r="O3163" t="s">
        <v>264</v>
      </c>
      <c r="P3163">
        <v>10011</v>
      </c>
      <c r="Q3163" t="s">
        <v>145</v>
      </c>
      <c r="R3163" t="s">
        <v>1551</v>
      </c>
      <c r="S3163" t="s">
        <v>45</v>
      </c>
      <c r="T3163" t="s">
        <v>58</v>
      </c>
      <c r="U3163" t="s">
        <v>1552</v>
      </c>
      <c r="V3163" s="3">
        <v>1247.6400000000001</v>
      </c>
      <c r="W3163">
        <v>3</v>
      </c>
      <c r="X3163" s="2">
        <v>0</v>
      </c>
      <c r="Y3163" s="13">
        <v>349.33920000000001</v>
      </c>
      <c r="Z3163" s="2">
        <f>Y3163/V3163</f>
        <v>0.27999999999999997</v>
      </c>
    </row>
    <row r="3164" spans="1:26" x14ac:dyDescent="0.25">
      <c r="A3164">
        <v>6506</v>
      </c>
      <c r="B3164" t="s">
        <v>8602</v>
      </c>
      <c r="C3164" s="1">
        <v>42547</v>
      </c>
      <c r="D3164">
        <f>YEAR(C3164)</f>
        <v>2016</v>
      </c>
      <c r="E3164">
        <f>MONTH(C3164)</f>
        <v>6</v>
      </c>
      <c r="F3164" t="str">
        <f>TEXT(Table1[[#This Row],[Order Date]],"mmm")</f>
        <v>Jun</v>
      </c>
      <c r="G3164" t="str">
        <f>TEXT(Table1[[#This Row],[Order Date]],"ddd")</f>
        <v>Sun</v>
      </c>
      <c r="H3164" s="1">
        <v>42551</v>
      </c>
      <c r="I3164" t="s">
        <v>49</v>
      </c>
      <c r="J3164" t="s">
        <v>8603</v>
      </c>
      <c r="K3164" t="s">
        <v>8604</v>
      </c>
      <c r="L3164" t="s">
        <v>40</v>
      </c>
      <c r="M3164" t="s">
        <v>26</v>
      </c>
      <c r="N3164" t="s">
        <v>296</v>
      </c>
      <c r="O3164" t="s">
        <v>208</v>
      </c>
      <c r="P3164">
        <v>60653</v>
      </c>
      <c r="Q3164" t="s">
        <v>104</v>
      </c>
      <c r="R3164" t="s">
        <v>632</v>
      </c>
      <c r="S3164" t="s">
        <v>45</v>
      </c>
      <c r="T3164" t="s">
        <v>67</v>
      </c>
      <c r="U3164" t="s">
        <v>633</v>
      </c>
      <c r="V3164" s="3">
        <v>5.3040000000000003</v>
      </c>
      <c r="W3164">
        <v>3</v>
      </c>
      <c r="X3164" s="2">
        <v>0.2</v>
      </c>
      <c r="Y3164" s="13">
        <v>0.46410000000000001</v>
      </c>
      <c r="Z3164" s="2">
        <f>Y3164/V3164</f>
        <v>8.7499999999999994E-2</v>
      </c>
    </row>
    <row r="3165" spans="1:26" x14ac:dyDescent="0.25">
      <c r="A3165">
        <v>6507</v>
      </c>
      <c r="B3165" t="s">
        <v>8605</v>
      </c>
      <c r="C3165" s="1">
        <v>42652</v>
      </c>
      <c r="D3165">
        <f>YEAR(C3165)</f>
        <v>2016</v>
      </c>
      <c r="E3165">
        <f>MONTH(C3165)</f>
        <v>10</v>
      </c>
      <c r="F3165" t="str">
        <f>TEXT(Table1[[#This Row],[Order Date]],"mmm")</f>
        <v>Oct</v>
      </c>
      <c r="G3165" t="str">
        <f>TEXT(Table1[[#This Row],[Order Date]],"ddd")</f>
        <v>Sun</v>
      </c>
      <c r="H3165" s="1">
        <v>42654</v>
      </c>
      <c r="I3165" t="s">
        <v>22</v>
      </c>
      <c r="J3165" t="s">
        <v>2130</v>
      </c>
      <c r="K3165" t="s">
        <v>2131</v>
      </c>
      <c r="L3165" t="s">
        <v>40</v>
      </c>
      <c r="M3165" t="s">
        <v>26</v>
      </c>
      <c r="N3165" t="s">
        <v>143</v>
      </c>
      <c r="O3165" t="s">
        <v>144</v>
      </c>
      <c r="P3165">
        <v>19143</v>
      </c>
      <c r="Q3165" t="s">
        <v>145</v>
      </c>
      <c r="R3165" t="s">
        <v>8378</v>
      </c>
      <c r="S3165" t="s">
        <v>45</v>
      </c>
      <c r="T3165" t="s">
        <v>89</v>
      </c>
      <c r="U3165" t="s">
        <v>8379</v>
      </c>
      <c r="V3165" s="3">
        <v>19.135999999999999</v>
      </c>
      <c r="W3165">
        <v>4</v>
      </c>
      <c r="X3165" s="2">
        <v>0.2</v>
      </c>
      <c r="Y3165" s="13">
        <v>5.98</v>
      </c>
      <c r="Z3165" s="2">
        <f>Y3165/V3165</f>
        <v>0.31250000000000006</v>
      </c>
    </row>
    <row r="3166" spans="1:26" x14ac:dyDescent="0.25">
      <c r="A3166">
        <v>6509</v>
      </c>
      <c r="B3166" t="s">
        <v>8606</v>
      </c>
      <c r="C3166" s="1">
        <v>43089</v>
      </c>
      <c r="D3166">
        <f>YEAR(C3166)</f>
        <v>2017</v>
      </c>
      <c r="E3166">
        <f>MONTH(C3166)</f>
        <v>12</v>
      </c>
      <c r="F3166" t="str">
        <f>TEXT(Table1[[#This Row],[Order Date]],"mmm")</f>
        <v>Dec</v>
      </c>
      <c r="G3166" t="str">
        <f>TEXT(Table1[[#This Row],[Order Date]],"ddd")</f>
        <v>Wed</v>
      </c>
      <c r="H3166" s="1">
        <v>43095</v>
      </c>
      <c r="I3166" t="s">
        <v>49</v>
      </c>
      <c r="J3166" t="s">
        <v>719</v>
      </c>
      <c r="K3166" t="s">
        <v>720</v>
      </c>
      <c r="L3166" t="s">
        <v>40</v>
      </c>
      <c r="M3166" t="s">
        <v>26</v>
      </c>
      <c r="N3166" t="s">
        <v>263</v>
      </c>
      <c r="O3166" t="s">
        <v>264</v>
      </c>
      <c r="P3166">
        <v>10009</v>
      </c>
      <c r="Q3166" t="s">
        <v>145</v>
      </c>
      <c r="R3166" t="s">
        <v>1237</v>
      </c>
      <c r="S3166" t="s">
        <v>45</v>
      </c>
      <c r="T3166" t="s">
        <v>89</v>
      </c>
      <c r="U3166" t="s">
        <v>1426</v>
      </c>
      <c r="V3166" s="3">
        <v>279.89999999999998</v>
      </c>
      <c r="W3166">
        <v>5</v>
      </c>
      <c r="X3166" s="2">
        <v>0</v>
      </c>
      <c r="Y3166" s="13">
        <v>137.15100000000001</v>
      </c>
      <c r="Z3166" s="2">
        <f>Y3166/V3166</f>
        <v>0.4900000000000001</v>
      </c>
    </row>
    <row r="3167" spans="1:26" x14ac:dyDescent="0.25">
      <c r="A3167">
        <v>6512</v>
      </c>
      <c r="B3167" t="s">
        <v>8607</v>
      </c>
      <c r="C3167" s="1">
        <v>42800</v>
      </c>
      <c r="D3167">
        <f>YEAR(C3167)</f>
        <v>2017</v>
      </c>
      <c r="E3167">
        <f>MONTH(C3167)</f>
        <v>3</v>
      </c>
      <c r="F3167" t="str">
        <f>TEXT(Table1[[#This Row],[Order Date]],"mmm")</f>
        <v>Mar</v>
      </c>
      <c r="G3167" t="str">
        <f>TEXT(Table1[[#This Row],[Order Date]],"ddd")</f>
        <v>Mon</v>
      </c>
      <c r="H3167" s="1">
        <v>42804</v>
      </c>
      <c r="I3167" t="s">
        <v>49</v>
      </c>
      <c r="J3167" t="s">
        <v>7943</v>
      </c>
      <c r="K3167" t="s">
        <v>7944</v>
      </c>
      <c r="L3167" t="s">
        <v>101</v>
      </c>
      <c r="M3167" t="s">
        <v>26</v>
      </c>
      <c r="N3167" t="s">
        <v>126</v>
      </c>
      <c r="O3167" t="s">
        <v>42</v>
      </c>
      <c r="P3167">
        <v>94109</v>
      </c>
      <c r="Q3167" t="s">
        <v>43</v>
      </c>
      <c r="R3167" t="s">
        <v>2696</v>
      </c>
      <c r="S3167" t="s">
        <v>45</v>
      </c>
      <c r="T3167" t="s">
        <v>67</v>
      </c>
      <c r="U3167" t="s">
        <v>2697</v>
      </c>
      <c r="V3167" s="3">
        <v>23.88</v>
      </c>
      <c r="W3167">
        <v>6</v>
      </c>
      <c r="X3167" s="2">
        <v>0</v>
      </c>
      <c r="Y3167" s="13">
        <v>8.1191999999999993</v>
      </c>
      <c r="Z3167" s="2">
        <f>Y3167/V3167</f>
        <v>0.33999999999999997</v>
      </c>
    </row>
    <row r="3168" spans="1:26" x14ac:dyDescent="0.25">
      <c r="A3168">
        <v>6516</v>
      </c>
      <c r="B3168" t="s">
        <v>8608</v>
      </c>
      <c r="C3168" s="1">
        <v>42993</v>
      </c>
      <c r="D3168">
        <f>YEAR(C3168)</f>
        <v>2017</v>
      </c>
      <c r="E3168">
        <f>MONTH(C3168)</f>
        <v>9</v>
      </c>
      <c r="F3168" t="str">
        <f>TEXT(Table1[[#This Row],[Order Date]],"mmm")</f>
        <v>Sep</v>
      </c>
      <c r="G3168" t="str">
        <f>TEXT(Table1[[#This Row],[Order Date]],"ddd")</f>
        <v>Fri</v>
      </c>
      <c r="H3168" s="1">
        <v>42997</v>
      </c>
      <c r="I3168" t="s">
        <v>49</v>
      </c>
      <c r="J3168" t="s">
        <v>4096</v>
      </c>
      <c r="K3168" t="s">
        <v>4097</v>
      </c>
      <c r="L3168" t="s">
        <v>25</v>
      </c>
      <c r="M3168" t="s">
        <v>26</v>
      </c>
      <c r="N3168" t="s">
        <v>126</v>
      </c>
      <c r="O3168" t="s">
        <v>42</v>
      </c>
      <c r="P3168">
        <v>94122</v>
      </c>
      <c r="Q3168" t="s">
        <v>43</v>
      </c>
      <c r="R3168" t="s">
        <v>3653</v>
      </c>
      <c r="S3168" t="s">
        <v>31</v>
      </c>
      <c r="T3168" t="s">
        <v>35</v>
      </c>
      <c r="U3168" t="s">
        <v>3654</v>
      </c>
      <c r="V3168" s="3">
        <v>218.352</v>
      </c>
      <c r="W3168">
        <v>3</v>
      </c>
      <c r="X3168" s="2">
        <v>0.2</v>
      </c>
      <c r="Y3168" s="13">
        <v>0</v>
      </c>
      <c r="Z3168" s="2">
        <f>Y3168/V3168</f>
        <v>0</v>
      </c>
    </row>
    <row r="3169" spans="1:26" x14ac:dyDescent="0.25">
      <c r="A3169">
        <v>6521</v>
      </c>
      <c r="B3169" t="s">
        <v>8609</v>
      </c>
      <c r="C3169" s="1">
        <v>42751</v>
      </c>
      <c r="D3169">
        <f>YEAR(C3169)</f>
        <v>2017</v>
      </c>
      <c r="E3169">
        <f>MONTH(C3169)</f>
        <v>1</v>
      </c>
      <c r="F3169" t="str">
        <f>TEXT(Table1[[#This Row],[Order Date]],"mmm")</f>
        <v>Jan</v>
      </c>
      <c r="G3169" t="str">
        <f>TEXT(Table1[[#This Row],[Order Date]],"ddd")</f>
        <v>Mon</v>
      </c>
      <c r="H3169" s="1">
        <v>42753</v>
      </c>
      <c r="I3169" t="s">
        <v>22</v>
      </c>
      <c r="J3169" t="s">
        <v>3928</v>
      </c>
      <c r="K3169" t="s">
        <v>3929</v>
      </c>
      <c r="L3169" t="s">
        <v>25</v>
      </c>
      <c r="M3169" t="s">
        <v>26</v>
      </c>
      <c r="N3169" t="s">
        <v>321</v>
      </c>
      <c r="O3169" t="s">
        <v>235</v>
      </c>
      <c r="P3169">
        <v>49201</v>
      </c>
      <c r="Q3169" t="s">
        <v>104</v>
      </c>
      <c r="R3169" t="s">
        <v>1241</v>
      </c>
      <c r="S3169" t="s">
        <v>45</v>
      </c>
      <c r="T3169" t="s">
        <v>74</v>
      </c>
      <c r="U3169" t="s">
        <v>1242</v>
      </c>
      <c r="V3169" s="3">
        <v>5443.96</v>
      </c>
      <c r="W3169">
        <v>4</v>
      </c>
      <c r="X3169" s="2">
        <v>0</v>
      </c>
      <c r="Y3169" s="13">
        <v>2504.2215999999999</v>
      </c>
      <c r="Z3169" s="2">
        <f>Y3169/V3169</f>
        <v>0.45999999999999996</v>
      </c>
    </row>
    <row r="3170" spans="1:26" x14ac:dyDescent="0.25">
      <c r="A3170">
        <v>6524</v>
      </c>
      <c r="B3170" t="s">
        <v>8612</v>
      </c>
      <c r="C3170" s="1">
        <v>42558</v>
      </c>
      <c r="D3170">
        <f>YEAR(C3170)</f>
        <v>2016</v>
      </c>
      <c r="E3170">
        <f>MONTH(C3170)</f>
        <v>7</v>
      </c>
      <c r="F3170" t="str">
        <f>TEXT(Table1[[#This Row],[Order Date]],"mmm")</f>
        <v>Jul</v>
      </c>
      <c r="G3170" t="str">
        <f>TEXT(Table1[[#This Row],[Order Date]],"ddd")</f>
        <v>Thu</v>
      </c>
      <c r="H3170" s="1">
        <v>42564</v>
      </c>
      <c r="I3170" t="s">
        <v>49</v>
      </c>
      <c r="J3170" t="s">
        <v>3106</v>
      </c>
      <c r="K3170" t="s">
        <v>3107</v>
      </c>
      <c r="L3170" t="s">
        <v>101</v>
      </c>
      <c r="M3170" t="s">
        <v>26</v>
      </c>
      <c r="N3170" t="s">
        <v>143</v>
      </c>
      <c r="O3170" t="s">
        <v>144</v>
      </c>
      <c r="P3170">
        <v>19120</v>
      </c>
      <c r="Q3170" t="s">
        <v>145</v>
      </c>
      <c r="R3170" t="s">
        <v>6957</v>
      </c>
      <c r="S3170" t="s">
        <v>45</v>
      </c>
      <c r="T3170" t="s">
        <v>46</v>
      </c>
      <c r="U3170" t="s">
        <v>6958</v>
      </c>
      <c r="V3170" s="3">
        <v>10.08</v>
      </c>
      <c r="W3170">
        <v>2</v>
      </c>
      <c r="X3170" s="2">
        <v>0.2</v>
      </c>
      <c r="Y3170" s="13">
        <v>3.2759999999999998</v>
      </c>
      <c r="Z3170" s="2">
        <f>Y3170/V3170</f>
        <v>0.32499999999999996</v>
      </c>
    </row>
    <row r="3171" spans="1:26" x14ac:dyDescent="0.25">
      <c r="A3171">
        <v>6528</v>
      </c>
      <c r="B3171" t="s">
        <v>8613</v>
      </c>
      <c r="C3171" s="1">
        <v>42727</v>
      </c>
      <c r="D3171">
        <f>YEAR(C3171)</f>
        <v>2016</v>
      </c>
      <c r="E3171">
        <f>MONTH(C3171)</f>
        <v>12</v>
      </c>
      <c r="F3171" t="str">
        <f>TEXT(Table1[[#This Row],[Order Date]],"mmm")</f>
        <v>Dec</v>
      </c>
      <c r="G3171" t="str">
        <f>TEXT(Table1[[#This Row],[Order Date]],"ddd")</f>
        <v>Fri</v>
      </c>
      <c r="H3171" s="1">
        <v>42732</v>
      </c>
      <c r="I3171" t="s">
        <v>22</v>
      </c>
      <c r="J3171" t="s">
        <v>5852</v>
      </c>
      <c r="K3171" t="s">
        <v>5853</v>
      </c>
      <c r="L3171" t="s">
        <v>40</v>
      </c>
      <c r="M3171" t="s">
        <v>26</v>
      </c>
      <c r="N3171" t="s">
        <v>1385</v>
      </c>
      <c r="O3171" t="s">
        <v>1386</v>
      </c>
      <c r="P3171">
        <v>2886</v>
      </c>
      <c r="Q3171" t="s">
        <v>145</v>
      </c>
      <c r="R3171" t="s">
        <v>2359</v>
      </c>
      <c r="S3171" t="s">
        <v>70</v>
      </c>
      <c r="T3171" t="s">
        <v>1202</v>
      </c>
      <c r="U3171" t="s">
        <v>2360</v>
      </c>
      <c r="V3171" s="3">
        <v>1999.96</v>
      </c>
      <c r="W3171">
        <v>4</v>
      </c>
      <c r="X3171" s="2">
        <v>0</v>
      </c>
      <c r="Y3171" s="13">
        <v>899.98199999999997</v>
      </c>
      <c r="Z3171" s="2">
        <f>Y3171/V3171</f>
        <v>0.44999999999999996</v>
      </c>
    </row>
    <row r="3172" spans="1:26" x14ac:dyDescent="0.25">
      <c r="A3172">
        <v>6529</v>
      </c>
      <c r="B3172" t="s">
        <v>8614</v>
      </c>
      <c r="C3172" s="1">
        <v>41995</v>
      </c>
      <c r="D3172">
        <f>YEAR(C3172)</f>
        <v>2014</v>
      </c>
      <c r="E3172">
        <f>MONTH(C3172)</f>
        <v>12</v>
      </c>
      <c r="F3172" t="str">
        <f>TEXT(Table1[[#This Row],[Order Date]],"mmm")</f>
        <v>Dec</v>
      </c>
      <c r="G3172" t="str">
        <f>TEXT(Table1[[#This Row],[Order Date]],"ddd")</f>
        <v>Mon</v>
      </c>
      <c r="H3172" s="1">
        <v>41999</v>
      </c>
      <c r="I3172" t="s">
        <v>49</v>
      </c>
      <c r="J3172" t="s">
        <v>3317</v>
      </c>
      <c r="K3172" t="s">
        <v>3318</v>
      </c>
      <c r="L3172" t="s">
        <v>101</v>
      </c>
      <c r="M3172" t="s">
        <v>26</v>
      </c>
      <c r="N3172" t="s">
        <v>263</v>
      </c>
      <c r="O3172" t="s">
        <v>264</v>
      </c>
      <c r="P3172">
        <v>10024</v>
      </c>
      <c r="Q3172" t="s">
        <v>145</v>
      </c>
      <c r="R3172" t="s">
        <v>8615</v>
      </c>
      <c r="S3172" t="s">
        <v>45</v>
      </c>
      <c r="T3172" t="s">
        <v>58</v>
      </c>
      <c r="U3172" t="s">
        <v>8616</v>
      </c>
      <c r="V3172" s="3">
        <v>216.4</v>
      </c>
      <c r="W3172">
        <v>4</v>
      </c>
      <c r="X3172" s="2">
        <v>0</v>
      </c>
      <c r="Y3172" s="13">
        <v>56.264000000000003</v>
      </c>
      <c r="Z3172" s="2">
        <f>Y3172/V3172</f>
        <v>0.26</v>
      </c>
    </row>
    <row r="3173" spans="1:26" x14ac:dyDescent="0.25">
      <c r="A3173">
        <v>6530</v>
      </c>
      <c r="B3173" t="s">
        <v>8617</v>
      </c>
      <c r="C3173" s="1">
        <v>41693</v>
      </c>
      <c r="D3173">
        <f>YEAR(C3173)</f>
        <v>2014</v>
      </c>
      <c r="E3173">
        <f>MONTH(C3173)</f>
        <v>2</v>
      </c>
      <c r="F3173" t="str">
        <f>TEXT(Table1[[#This Row],[Order Date]],"mmm")</f>
        <v>Feb</v>
      </c>
      <c r="G3173" t="str">
        <f>TEXT(Table1[[#This Row],[Order Date]],"ddd")</f>
        <v>Sun</v>
      </c>
      <c r="H3173" s="1">
        <v>41697</v>
      </c>
      <c r="I3173" t="s">
        <v>49</v>
      </c>
      <c r="J3173" t="s">
        <v>6028</v>
      </c>
      <c r="K3173" t="s">
        <v>6029</v>
      </c>
      <c r="L3173" t="s">
        <v>101</v>
      </c>
      <c r="M3173" t="s">
        <v>26</v>
      </c>
      <c r="N3173" t="s">
        <v>4069</v>
      </c>
      <c r="O3173" t="s">
        <v>103</v>
      </c>
      <c r="P3173">
        <v>79907</v>
      </c>
      <c r="Q3173" t="s">
        <v>104</v>
      </c>
      <c r="R3173" t="s">
        <v>3293</v>
      </c>
      <c r="S3173" t="s">
        <v>45</v>
      </c>
      <c r="T3173" t="s">
        <v>46</v>
      </c>
      <c r="U3173" t="s">
        <v>3294</v>
      </c>
      <c r="V3173" s="3">
        <v>6.9359999999999999</v>
      </c>
      <c r="W3173">
        <v>3</v>
      </c>
      <c r="X3173" s="2">
        <v>0.2</v>
      </c>
      <c r="Y3173" s="13">
        <v>2.3409</v>
      </c>
      <c r="Z3173" s="2">
        <f>Y3173/V3173</f>
        <v>0.33750000000000002</v>
      </c>
    </row>
    <row r="3174" spans="1:26" x14ac:dyDescent="0.25">
      <c r="A3174">
        <v>6532</v>
      </c>
      <c r="B3174" t="s">
        <v>8618</v>
      </c>
      <c r="C3174" s="1">
        <v>43073</v>
      </c>
      <c r="D3174">
        <f>YEAR(C3174)</f>
        <v>2017</v>
      </c>
      <c r="E3174">
        <f>MONTH(C3174)</f>
        <v>12</v>
      </c>
      <c r="F3174" t="str">
        <f>TEXT(Table1[[#This Row],[Order Date]],"mmm")</f>
        <v>Dec</v>
      </c>
      <c r="G3174" t="str">
        <f>TEXT(Table1[[#This Row],[Order Date]],"ddd")</f>
        <v>Mon</v>
      </c>
      <c r="H3174" s="1">
        <v>43077</v>
      </c>
      <c r="I3174" t="s">
        <v>49</v>
      </c>
      <c r="J3174" t="s">
        <v>1964</v>
      </c>
      <c r="K3174" t="s">
        <v>1965</v>
      </c>
      <c r="L3174" t="s">
        <v>25</v>
      </c>
      <c r="M3174" t="s">
        <v>26</v>
      </c>
      <c r="N3174" t="s">
        <v>382</v>
      </c>
      <c r="O3174" t="s">
        <v>226</v>
      </c>
      <c r="P3174">
        <v>55901</v>
      </c>
      <c r="Q3174" t="s">
        <v>104</v>
      </c>
      <c r="R3174" t="s">
        <v>4020</v>
      </c>
      <c r="S3174" t="s">
        <v>45</v>
      </c>
      <c r="T3174" t="s">
        <v>67</v>
      </c>
      <c r="U3174" t="s">
        <v>4021</v>
      </c>
      <c r="V3174" s="3">
        <v>8.8000000000000007</v>
      </c>
      <c r="W3174">
        <v>5</v>
      </c>
      <c r="X3174" s="2">
        <v>0</v>
      </c>
      <c r="Y3174" s="13">
        <v>2.552</v>
      </c>
      <c r="Z3174" s="2">
        <f>Y3174/V3174</f>
        <v>0.28999999999999998</v>
      </c>
    </row>
    <row r="3175" spans="1:26" x14ac:dyDescent="0.25">
      <c r="A3175">
        <v>6535</v>
      </c>
      <c r="B3175" t="s">
        <v>8619</v>
      </c>
      <c r="C3175" s="1">
        <v>41960</v>
      </c>
      <c r="D3175">
        <f>YEAR(C3175)</f>
        <v>2014</v>
      </c>
      <c r="E3175">
        <f>MONTH(C3175)</f>
        <v>11</v>
      </c>
      <c r="F3175" t="str">
        <f>TEXT(Table1[[#This Row],[Order Date]],"mmm")</f>
        <v>Nov</v>
      </c>
      <c r="G3175" t="str">
        <f>TEXT(Table1[[#This Row],[Order Date]],"ddd")</f>
        <v>Mon</v>
      </c>
      <c r="H3175" s="1">
        <v>41965</v>
      </c>
      <c r="I3175" t="s">
        <v>49</v>
      </c>
      <c r="J3175" t="s">
        <v>1849</v>
      </c>
      <c r="K3175" t="s">
        <v>1850</v>
      </c>
      <c r="L3175" t="s">
        <v>25</v>
      </c>
      <c r="M3175" t="s">
        <v>26</v>
      </c>
      <c r="N3175" t="s">
        <v>3367</v>
      </c>
      <c r="O3175" t="s">
        <v>264</v>
      </c>
      <c r="P3175">
        <v>14215</v>
      </c>
      <c r="Q3175" t="s">
        <v>145</v>
      </c>
      <c r="R3175" t="s">
        <v>4599</v>
      </c>
      <c r="S3175" t="s">
        <v>45</v>
      </c>
      <c r="T3175" t="s">
        <v>74</v>
      </c>
      <c r="U3175" t="s">
        <v>4600</v>
      </c>
      <c r="V3175" s="3">
        <v>2152.7759999999998</v>
      </c>
      <c r="W3175">
        <v>3</v>
      </c>
      <c r="X3175" s="2">
        <v>0.2</v>
      </c>
      <c r="Y3175" s="13">
        <v>726.56190000000004</v>
      </c>
      <c r="Z3175" s="2">
        <f>Y3175/V3175</f>
        <v>0.33750000000000002</v>
      </c>
    </row>
    <row r="3176" spans="1:26" x14ac:dyDescent="0.25">
      <c r="A3176">
        <v>6537</v>
      </c>
      <c r="B3176" t="s">
        <v>8620</v>
      </c>
      <c r="C3176" s="1">
        <v>41932</v>
      </c>
      <c r="D3176">
        <f>YEAR(C3176)</f>
        <v>2014</v>
      </c>
      <c r="E3176">
        <f>MONTH(C3176)</f>
        <v>10</v>
      </c>
      <c r="F3176" t="str">
        <f>TEXT(Table1[[#This Row],[Order Date]],"mmm")</f>
        <v>Oct</v>
      </c>
      <c r="G3176" t="str">
        <f>TEXT(Table1[[#This Row],[Order Date]],"ddd")</f>
        <v>Mon</v>
      </c>
      <c r="H3176" s="1">
        <v>41935</v>
      </c>
      <c r="I3176" t="s">
        <v>185</v>
      </c>
      <c r="J3176" t="s">
        <v>785</v>
      </c>
      <c r="K3176" t="s">
        <v>786</v>
      </c>
      <c r="L3176" t="s">
        <v>40</v>
      </c>
      <c r="M3176" t="s">
        <v>26</v>
      </c>
      <c r="N3176" t="s">
        <v>5006</v>
      </c>
      <c r="O3176" t="s">
        <v>328</v>
      </c>
      <c r="P3176">
        <v>37918</v>
      </c>
      <c r="Q3176" t="s">
        <v>29</v>
      </c>
      <c r="R3176" t="s">
        <v>3682</v>
      </c>
      <c r="S3176" t="s">
        <v>31</v>
      </c>
      <c r="T3176" t="s">
        <v>55</v>
      </c>
      <c r="U3176" t="s">
        <v>3683</v>
      </c>
      <c r="V3176" s="3">
        <v>328.59</v>
      </c>
      <c r="W3176">
        <v>3</v>
      </c>
      <c r="X3176" s="2">
        <v>0.4</v>
      </c>
      <c r="Y3176" s="13">
        <v>-147.8655</v>
      </c>
      <c r="Z3176" s="2">
        <f>Y3176/V3176</f>
        <v>-0.45</v>
      </c>
    </row>
    <row r="3177" spans="1:26" x14ac:dyDescent="0.25">
      <c r="A3177">
        <v>6539</v>
      </c>
      <c r="B3177" t="s">
        <v>8621</v>
      </c>
      <c r="C3177" s="1">
        <v>42302</v>
      </c>
      <c r="D3177">
        <f>YEAR(C3177)</f>
        <v>2015</v>
      </c>
      <c r="E3177">
        <f>MONTH(C3177)</f>
        <v>10</v>
      </c>
      <c r="F3177" t="str">
        <f>TEXT(Table1[[#This Row],[Order Date]],"mmm")</f>
        <v>Oct</v>
      </c>
      <c r="G3177" t="str">
        <f>TEXT(Table1[[#This Row],[Order Date]],"ddd")</f>
        <v>Sun</v>
      </c>
      <c r="H3177" s="1">
        <v>42307</v>
      </c>
      <c r="I3177" t="s">
        <v>49</v>
      </c>
      <c r="J3177" t="s">
        <v>812</v>
      </c>
      <c r="K3177" t="s">
        <v>813</v>
      </c>
      <c r="L3177" t="s">
        <v>40</v>
      </c>
      <c r="M3177" t="s">
        <v>26</v>
      </c>
      <c r="N3177" t="s">
        <v>600</v>
      </c>
      <c r="O3177" t="s">
        <v>242</v>
      </c>
      <c r="P3177">
        <v>19711</v>
      </c>
      <c r="Q3177" t="s">
        <v>145</v>
      </c>
      <c r="R3177" t="s">
        <v>2138</v>
      </c>
      <c r="S3177" t="s">
        <v>70</v>
      </c>
      <c r="T3177" t="s">
        <v>71</v>
      </c>
      <c r="U3177" t="s">
        <v>2139</v>
      </c>
      <c r="V3177" s="3">
        <v>158.99</v>
      </c>
      <c r="W3177">
        <v>1</v>
      </c>
      <c r="X3177" s="2">
        <v>0</v>
      </c>
      <c r="Y3177" s="13">
        <v>41.337400000000002</v>
      </c>
      <c r="Z3177" s="2">
        <f>Y3177/V3177</f>
        <v>0.26</v>
      </c>
    </row>
    <row r="3178" spans="1:26" x14ac:dyDescent="0.25">
      <c r="A3178">
        <v>6541</v>
      </c>
      <c r="B3178" t="s">
        <v>8622</v>
      </c>
      <c r="C3178" s="1">
        <v>43055</v>
      </c>
      <c r="D3178">
        <f>YEAR(C3178)</f>
        <v>2017</v>
      </c>
      <c r="E3178">
        <f>MONTH(C3178)</f>
        <v>11</v>
      </c>
      <c r="F3178" t="str">
        <f>TEXT(Table1[[#This Row],[Order Date]],"mmm")</f>
        <v>Nov</v>
      </c>
      <c r="G3178" t="str">
        <f>TEXT(Table1[[#This Row],[Order Date]],"ddd")</f>
        <v>Thu</v>
      </c>
      <c r="H3178" s="1">
        <v>43058</v>
      </c>
      <c r="I3178" t="s">
        <v>185</v>
      </c>
      <c r="J3178" t="s">
        <v>3440</v>
      </c>
      <c r="K3178" t="s">
        <v>3441</v>
      </c>
      <c r="L3178" t="s">
        <v>25</v>
      </c>
      <c r="M3178" t="s">
        <v>26</v>
      </c>
      <c r="N3178" t="s">
        <v>94</v>
      </c>
      <c r="O3178" t="s">
        <v>95</v>
      </c>
      <c r="P3178">
        <v>98103</v>
      </c>
      <c r="Q3178" t="s">
        <v>43</v>
      </c>
      <c r="R3178" t="s">
        <v>7081</v>
      </c>
      <c r="S3178" t="s">
        <v>45</v>
      </c>
      <c r="T3178" t="s">
        <v>89</v>
      </c>
      <c r="U3178" t="s">
        <v>7082</v>
      </c>
      <c r="V3178" s="3">
        <v>73.680000000000007</v>
      </c>
      <c r="W3178">
        <v>6</v>
      </c>
      <c r="X3178" s="2">
        <v>0</v>
      </c>
      <c r="Y3178" s="13">
        <v>34.629600000000003</v>
      </c>
      <c r="Z3178" s="2">
        <f>Y3178/V3178</f>
        <v>0.47000000000000003</v>
      </c>
    </row>
    <row r="3179" spans="1:26" x14ac:dyDescent="0.25">
      <c r="A3179">
        <v>6545</v>
      </c>
      <c r="B3179" t="s">
        <v>8623</v>
      </c>
      <c r="C3179" s="1">
        <v>42869</v>
      </c>
      <c r="D3179">
        <f>YEAR(C3179)</f>
        <v>2017</v>
      </c>
      <c r="E3179">
        <f>MONTH(C3179)</f>
        <v>5</v>
      </c>
      <c r="F3179" t="str">
        <f>TEXT(Table1[[#This Row],[Order Date]],"mmm")</f>
        <v>May</v>
      </c>
      <c r="G3179" t="str">
        <f>TEXT(Table1[[#This Row],[Order Date]],"ddd")</f>
        <v>Sun</v>
      </c>
      <c r="H3179" s="1">
        <v>42873</v>
      </c>
      <c r="I3179" t="s">
        <v>49</v>
      </c>
      <c r="J3179" t="s">
        <v>248</v>
      </c>
      <c r="K3179" t="s">
        <v>249</v>
      </c>
      <c r="L3179" t="s">
        <v>25</v>
      </c>
      <c r="M3179" t="s">
        <v>26</v>
      </c>
      <c r="N3179" t="s">
        <v>2143</v>
      </c>
      <c r="O3179" t="s">
        <v>491</v>
      </c>
      <c r="P3179">
        <v>44105</v>
      </c>
      <c r="Q3179" t="s">
        <v>145</v>
      </c>
      <c r="R3179" t="s">
        <v>6611</v>
      </c>
      <c r="S3179" t="s">
        <v>45</v>
      </c>
      <c r="T3179" t="s">
        <v>74</v>
      </c>
      <c r="U3179" t="s">
        <v>6612</v>
      </c>
      <c r="V3179" s="3">
        <v>58.17</v>
      </c>
      <c r="W3179">
        <v>5</v>
      </c>
      <c r="X3179" s="2">
        <v>0.7</v>
      </c>
      <c r="Y3179" s="13">
        <v>-46.536000000000001</v>
      </c>
      <c r="Z3179" s="2">
        <f>Y3179/V3179</f>
        <v>-0.8</v>
      </c>
    </row>
    <row r="3180" spans="1:26" x14ac:dyDescent="0.25">
      <c r="A3180">
        <v>6548</v>
      </c>
      <c r="B3180" t="s">
        <v>8624</v>
      </c>
      <c r="C3180" s="1">
        <v>41699</v>
      </c>
      <c r="D3180">
        <f>YEAR(C3180)</f>
        <v>2014</v>
      </c>
      <c r="E3180">
        <f>MONTH(C3180)</f>
        <v>3</v>
      </c>
      <c r="F3180" t="str">
        <f>TEXT(Table1[[#This Row],[Order Date]],"mmm")</f>
        <v>Mar</v>
      </c>
      <c r="G3180" t="str">
        <f>TEXT(Table1[[#This Row],[Order Date]],"ddd")</f>
        <v>Sat</v>
      </c>
      <c r="H3180" s="1">
        <v>41703</v>
      </c>
      <c r="I3180" t="s">
        <v>49</v>
      </c>
      <c r="J3180" t="s">
        <v>5876</v>
      </c>
      <c r="K3180" t="s">
        <v>5877</v>
      </c>
      <c r="L3180" t="s">
        <v>101</v>
      </c>
      <c r="M3180" t="s">
        <v>26</v>
      </c>
      <c r="N3180" t="s">
        <v>5340</v>
      </c>
      <c r="O3180" t="s">
        <v>208</v>
      </c>
      <c r="P3180">
        <v>60126</v>
      </c>
      <c r="Q3180" t="s">
        <v>104</v>
      </c>
      <c r="R3180" t="s">
        <v>377</v>
      </c>
      <c r="S3180" t="s">
        <v>31</v>
      </c>
      <c r="T3180" t="s">
        <v>35</v>
      </c>
      <c r="U3180" t="s">
        <v>378</v>
      </c>
      <c r="V3180" s="3">
        <v>634.11599999999999</v>
      </c>
      <c r="W3180">
        <v>6</v>
      </c>
      <c r="X3180" s="2">
        <v>0.3</v>
      </c>
      <c r="Y3180" s="13">
        <v>-172.1172</v>
      </c>
      <c r="Z3180" s="2">
        <f>Y3180/V3180</f>
        <v>-0.27142857142857141</v>
      </c>
    </row>
    <row r="3181" spans="1:26" x14ac:dyDescent="0.25">
      <c r="A3181">
        <v>6550</v>
      </c>
      <c r="B3181" t="s">
        <v>8625</v>
      </c>
      <c r="C3181" s="1">
        <v>42215</v>
      </c>
      <c r="D3181">
        <f>YEAR(C3181)</f>
        <v>2015</v>
      </c>
      <c r="E3181">
        <f>MONTH(C3181)</f>
        <v>7</v>
      </c>
      <c r="F3181" t="str">
        <f>TEXT(Table1[[#This Row],[Order Date]],"mmm")</f>
        <v>Jul</v>
      </c>
      <c r="G3181" t="str">
        <f>TEXT(Table1[[#This Row],[Order Date]],"ddd")</f>
        <v>Thu</v>
      </c>
      <c r="H3181" s="1">
        <v>42217</v>
      </c>
      <c r="I3181" t="s">
        <v>185</v>
      </c>
      <c r="J3181" t="s">
        <v>6182</v>
      </c>
      <c r="K3181" t="s">
        <v>6183</v>
      </c>
      <c r="L3181" t="s">
        <v>101</v>
      </c>
      <c r="M3181" t="s">
        <v>26</v>
      </c>
      <c r="N3181" t="s">
        <v>926</v>
      </c>
      <c r="O3181" t="s">
        <v>226</v>
      </c>
      <c r="P3181">
        <v>55044</v>
      </c>
      <c r="Q3181" t="s">
        <v>104</v>
      </c>
      <c r="R3181" t="s">
        <v>3035</v>
      </c>
      <c r="S3181" t="s">
        <v>31</v>
      </c>
      <c r="T3181" t="s">
        <v>35</v>
      </c>
      <c r="U3181" t="s">
        <v>3036</v>
      </c>
      <c r="V3181" s="3">
        <v>155.88</v>
      </c>
      <c r="W3181">
        <v>6</v>
      </c>
      <c r="X3181" s="2">
        <v>0</v>
      </c>
      <c r="Y3181" s="13">
        <v>38.97</v>
      </c>
      <c r="Z3181" s="2">
        <f>Y3181/V3181</f>
        <v>0.25</v>
      </c>
    </row>
    <row r="3182" spans="1:26" x14ac:dyDescent="0.25">
      <c r="A3182">
        <v>6552</v>
      </c>
      <c r="B3182" t="s">
        <v>8626</v>
      </c>
      <c r="C3182" s="1">
        <v>43085</v>
      </c>
      <c r="D3182">
        <f>YEAR(C3182)</f>
        <v>2017</v>
      </c>
      <c r="E3182">
        <f>MONTH(C3182)</f>
        <v>12</v>
      </c>
      <c r="F3182" t="str">
        <f>TEXT(Table1[[#This Row],[Order Date]],"mmm")</f>
        <v>Dec</v>
      </c>
      <c r="G3182" t="str">
        <f>TEXT(Table1[[#This Row],[Order Date]],"ddd")</f>
        <v>Sat</v>
      </c>
      <c r="H3182" s="1">
        <v>43090</v>
      </c>
      <c r="I3182" t="s">
        <v>22</v>
      </c>
      <c r="J3182" t="s">
        <v>433</v>
      </c>
      <c r="K3182" t="s">
        <v>434</v>
      </c>
      <c r="L3182" t="s">
        <v>101</v>
      </c>
      <c r="M3182" t="s">
        <v>26</v>
      </c>
      <c r="N3182" t="s">
        <v>41</v>
      </c>
      <c r="O3182" t="s">
        <v>42</v>
      </c>
      <c r="P3182">
        <v>90036</v>
      </c>
      <c r="Q3182" t="s">
        <v>43</v>
      </c>
      <c r="R3182" t="s">
        <v>1836</v>
      </c>
      <c r="S3182" t="s">
        <v>45</v>
      </c>
      <c r="T3182" t="s">
        <v>89</v>
      </c>
      <c r="U3182" t="s">
        <v>1837</v>
      </c>
      <c r="V3182" s="3">
        <v>13.36</v>
      </c>
      <c r="W3182">
        <v>2</v>
      </c>
      <c r="X3182" s="2">
        <v>0</v>
      </c>
      <c r="Y3182" s="13">
        <v>6.4127999999999998</v>
      </c>
      <c r="Z3182" s="2">
        <f>Y3182/V3182</f>
        <v>0.48</v>
      </c>
    </row>
    <row r="3183" spans="1:26" x14ac:dyDescent="0.25">
      <c r="A3183">
        <v>6554</v>
      </c>
      <c r="B3183" t="s">
        <v>8627</v>
      </c>
      <c r="C3183" s="1">
        <v>41932</v>
      </c>
      <c r="D3183">
        <f>YEAR(C3183)</f>
        <v>2014</v>
      </c>
      <c r="E3183">
        <f>MONTH(C3183)</f>
        <v>10</v>
      </c>
      <c r="F3183" t="str">
        <f>TEXT(Table1[[#This Row],[Order Date]],"mmm")</f>
        <v>Oct</v>
      </c>
      <c r="G3183" t="str">
        <f>TEXT(Table1[[#This Row],[Order Date]],"ddd")</f>
        <v>Mon</v>
      </c>
      <c r="H3183" s="1">
        <v>41934</v>
      </c>
      <c r="I3183" t="s">
        <v>22</v>
      </c>
      <c r="J3183" t="s">
        <v>543</v>
      </c>
      <c r="K3183" t="s">
        <v>544</v>
      </c>
      <c r="L3183" t="s">
        <v>101</v>
      </c>
      <c r="M3183" t="s">
        <v>26</v>
      </c>
      <c r="N3183" t="s">
        <v>296</v>
      </c>
      <c r="O3183" t="s">
        <v>208</v>
      </c>
      <c r="P3183">
        <v>60653</v>
      </c>
      <c r="Q3183" t="s">
        <v>104</v>
      </c>
      <c r="R3183" t="s">
        <v>2261</v>
      </c>
      <c r="S3183" t="s">
        <v>70</v>
      </c>
      <c r="T3183" t="s">
        <v>158</v>
      </c>
      <c r="U3183" t="s">
        <v>2262</v>
      </c>
      <c r="V3183" s="3">
        <v>319.96800000000002</v>
      </c>
      <c r="W3183">
        <v>4</v>
      </c>
      <c r="X3183" s="2">
        <v>0.2</v>
      </c>
      <c r="Y3183" s="13">
        <v>71.992800000000003</v>
      </c>
      <c r="Z3183" s="2">
        <f>Y3183/V3183</f>
        <v>0.22500000000000001</v>
      </c>
    </row>
    <row r="3184" spans="1:26" x14ac:dyDescent="0.25">
      <c r="A3184">
        <v>6559</v>
      </c>
      <c r="B3184" t="s">
        <v>8628</v>
      </c>
      <c r="C3184" s="1">
        <v>42160</v>
      </c>
      <c r="D3184">
        <f>YEAR(C3184)</f>
        <v>2015</v>
      </c>
      <c r="E3184">
        <f>MONTH(C3184)</f>
        <v>6</v>
      </c>
      <c r="F3184" t="str">
        <f>TEXT(Table1[[#This Row],[Order Date]],"mmm")</f>
        <v>Jun</v>
      </c>
      <c r="G3184" t="str">
        <f>TEXT(Table1[[#This Row],[Order Date]],"ddd")</f>
        <v>Fri</v>
      </c>
      <c r="H3184" s="1">
        <v>42165</v>
      </c>
      <c r="I3184" t="s">
        <v>49</v>
      </c>
      <c r="J3184" t="s">
        <v>4033</v>
      </c>
      <c r="K3184" t="s">
        <v>4034</v>
      </c>
      <c r="L3184" t="s">
        <v>40</v>
      </c>
      <c r="M3184" t="s">
        <v>26</v>
      </c>
      <c r="N3184" t="s">
        <v>3367</v>
      </c>
      <c r="O3184" t="s">
        <v>264</v>
      </c>
      <c r="P3184">
        <v>14215</v>
      </c>
      <c r="Q3184" t="s">
        <v>145</v>
      </c>
      <c r="R3184" t="s">
        <v>1900</v>
      </c>
      <c r="S3184" t="s">
        <v>31</v>
      </c>
      <c r="T3184" t="s">
        <v>35</v>
      </c>
      <c r="U3184" t="s">
        <v>1901</v>
      </c>
      <c r="V3184" s="3">
        <v>1522.6379999999999</v>
      </c>
      <c r="W3184">
        <v>9</v>
      </c>
      <c r="X3184" s="2">
        <v>0.1</v>
      </c>
      <c r="Y3184" s="13">
        <v>169.18199999999999</v>
      </c>
      <c r="Z3184" s="2">
        <f>Y3184/V3184</f>
        <v>0.1111111111111111</v>
      </c>
    </row>
    <row r="3185" spans="1:26" x14ac:dyDescent="0.25">
      <c r="A3185">
        <v>6562</v>
      </c>
      <c r="B3185" t="s">
        <v>8629</v>
      </c>
      <c r="C3185" s="1">
        <v>42825</v>
      </c>
      <c r="D3185">
        <f>YEAR(C3185)</f>
        <v>2017</v>
      </c>
      <c r="E3185">
        <f>MONTH(C3185)</f>
        <v>3</v>
      </c>
      <c r="F3185" t="str">
        <f>TEXT(Table1[[#This Row],[Order Date]],"mmm")</f>
        <v>Mar</v>
      </c>
      <c r="G3185" t="str">
        <f>TEXT(Table1[[#This Row],[Order Date]],"ddd")</f>
        <v>Fri</v>
      </c>
      <c r="H3185" s="1">
        <v>42827</v>
      </c>
      <c r="I3185" t="s">
        <v>185</v>
      </c>
      <c r="J3185" t="s">
        <v>5241</v>
      </c>
      <c r="K3185" t="s">
        <v>5242</v>
      </c>
      <c r="L3185" t="s">
        <v>40</v>
      </c>
      <c r="M3185" t="s">
        <v>26</v>
      </c>
      <c r="N3185" t="s">
        <v>1117</v>
      </c>
      <c r="O3185" t="s">
        <v>103</v>
      </c>
      <c r="P3185">
        <v>76017</v>
      </c>
      <c r="Q3185" t="s">
        <v>104</v>
      </c>
      <c r="R3185" t="s">
        <v>2806</v>
      </c>
      <c r="S3185" t="s">
        <v>45</v>
      </c>
      <c r="T3185" t="s">
        <v>77</v>
      </c>
      <c r="U3185" t="s">
        <v>2807</v>
      </c>
      <c r="V3185" s="3">
        <v>33.619999999999997</v>
      </c>
      <c r="W3185">
        <v>5</v>
      </c>
      <c r="X3185" s="2">
        <v>0.8</v>
      </c>
      <c r="Y3185" s="13">
        <v>-90.774000000000001</v>
      </c>
      <c r="Z3185" s="2">
        <f>Y3185/V3185</f>
        <v>-2.7</v>
      </c>
    </row>
    <row r="3186" spans="1:26" x14ac:dyDescent="0.25">
      <c r="A3186">
        <v>6563</v>
      </c>
      <c r="B3186" t="s">
        <v>8630</v>
      </c>
      <c r="C3186" s="1">
        <v>41766</v>
      </c>
      <c r="D3186">
        <f>YEAR(C3186)</f>
        <v>2014</v>
      </c>
      <c r="E3186">
        <f>MONTH(C3186)</f>
        <v>5</v>
      </c>
      <c r="F3186" t="str">
        <f>TEXT(Table1[[#This Row],[Order Date]],"mmm")</f>
        <v>May</v>
      </c>
      <c r="G3186" t="str">
        <f>TEXT(Table1[[#This Row],[Order Date]],"ddd")</f>
        <v>Wed</v>
      </c>
      <c r="H3186" s="1">
        <v>41771</v>
      </c>
      <c r="I3186" t="s">
        <v>49</v>
      </c>
      <c r="J3186" t="s">
        <v>4786</v>
      </c>
      <c r="K3186" t="s">
        <v>4787</v>
      </c>
      <c r="L3186" t="s">
        <v>25</v>
      </c>
      <c r="M3186" t="s">
        <v>26</v>
      </c>
      <c r="N3186" t="s">
        <v>1462</v>
      </c>
      <c r="O3186" t="s">
        <v>1231</v>
      </c>
      <c r="P3186">
        <v>1841</v>
      </c>
      <c r="Q3186" t="s">
        <v>145</v>
      </c>
      <c r="R3186" t="s">
        <v>287</v>
      </c>
      <c r="S3186" t="s">
        <v>45</v>
      </c>
      <c r="T3186" t="s">
        <v>74</v>
      </c>
      <c r="U3186" t="s">
        <v>288</v>
      </c>
      <c r="V3186" s="3">
        <v>16.14</v>
      </c>
      <c r="W3186">
        <v>3</v>
      </c>
      <c r="X3186" s="2">
        <v>0</v>
      </c>
      <c r="Y3186" s="13">
        <v>7.9085999999999999</v>
      </c>
      <c r="Z3186" s="2">
        <f>Y3186/V3186</f>
        <v>0.49</v>
      </c>
    </row>
    <row r="3187" spans="1:26" x14ac:dyDescent="0.25">
      <c r="A3187">
        <v>6567</v>
      </c>
      <c r="B3187" t="s">
        <v>8631</v>
      </c>
      <c r="C3187" s="1">
        <v>42771</v>
      </c>
      <c r="D3187">
        <f>YEAR(C3187)</f>
        <v>2017</v>
      </c>
      <c r="E3187">
        <f>MONTH(C3187)</f>
        <v>2</v>
      </c>
      <c r="F3187" t="str">
        <f>TEXT(Table1[[#This Row],[Order Date]],"mmm")</f>
        <v>Feb</v>
      </c>
      <c r="G3187" t="str">
        <f>TEXT(Table1[[#This Row],[Order Date]],"ddd")</f>
        <v>Sun</v>
      </c>
      <c r="H3187" s="1">
        <v>42774</v>
      </c>
      <c r="I3187" t="s">
        <v>22</v>
      </c>
      <c r="J3187" t="s">
        <v>770</v>
      </c>
      <c r="K3187" t="s">
        <v>771</v>
      </c>
      <c r="L3187" t="s">
        <v>25</v>
      </c>
      <c r="M3187" t="s">
        <v>26</v>
      </c>
      <c r="N3187" t="s">
        <v>7766</v>
      </c>
      <c r="O3187" t="s">
        <v>103</v>
      </c>
      <c r="P3187">
        <v>76706</v>
      </c>
      <c r="Q3187" t="s">
        <v>104</v>
      </c>
      <c r="R3187" t="s">
        <v>2172</v>
      </c>
      <c r="S3187" t="s">
        <v>45</v>
      </c>
      <c r="T3187" t="s">
        <v>74</v>
      </c>
      <c r="U3187" t="s">
        <v>2173</v>
      </c>
      <c r="V3187" s="3">
        <v>243.99199999999999</v>
      </c>
      <c r="W3187">
        <v>4</v>
      </c>
      <c r="X3187" s="2">
        <v>0.8</v>
      </c>
      <c r="Y3187" s="13">
        <v>-426.98599999999999</v>
      </c>
      <c r="Z3187" s="2">
        <f>Y3187/V3187</f>
        <v>-1.75</v>
      </c>
    </row>
    <row r="3188" spans="1:26" x14ac:dyDescent="0.25">
      <c r="A3188">
        <v>6569</v>
      </c>
      <c r="B3188" t="s">
        <v>8632</v>
      </c>
      <c r="C3188" s="1">
        <v>41747</v>
      </c>
      <c r="D3188">
        <f>YEAR(C3188)</f>
        <v>2014</v>
      </c>
      <c r="E3188">
        <f>MONTH(C3188)</f>
        <v>4</v>
      </c>
      <c r="F3188" t="str">
        <f>TEXT(Table1[[#This Row],[Order Date]],"mmm")</f>
        <v>Apr</v>
      </c>
      <c r="G3188" t="str">
        <f>TEXT(Table1[[#This Row],[Order Date]],"ddd")</f>
        <v>Fri</v>
      </c>
      <c r="H3188" s="1">
        <v>41751</v>
      </c>
      <c r="I3188" t="s">
        <v>49</v>
      </c>
      <c r="J3188" t="s">
        <v>283</v>
      </c>
      <c r="K3188" t="s">
        <v>284</v>
      </c>
      <c r="L3188" t="s">
        <v>25</v>
      </c>
      <c r="M3188" t="s">
        <v>26</v>
      </c>
      <c r="N3188" t="s">
        <v>181</v>
      </c>
      <c r="O3188" t="s">
        <v>103</v>
      </c>
      <c r="P3188">
        <v>77095</v>
      </c>
      <c r="Q3188" t="s">
        <v>104</v>
      </c>
      <c r="R3188" t="s">
        <v>280</v>
      </c>
      <c r="S3188" t="s">
        <v>45</v>
      </c>
      <c r="T3188" t="s">
        <v>67</v>
      </c>
      <c r="U3188" t="s">
        <v>281</v>
      </c>
      <c r="V3188" s="3">
        <v>2.6880000000000002</v>
      </c>
      <c r="W3188">
        <v>2</v>
      </c>
      <c r="X3188" s="2">
        <v>0.2</v>
      </c>
      <c r="Y3188" s="13">
        <v>1.008</v>
      </c>
      <c r="Z3188" s="2">
        <f>Y3188/V3188</f>
        <v>0.375</v>
      </c>
    </row>
    <row r="3189" spans="1:26" x14ac:dyDescent="0.25">
      <c r="A3189">
        <v>6573</v>
      </c>
      <c r="B3189" t="s">
        <v>8633</v>
      </c>
      <c r="C3189" s="1">
        <v>42500</v>
      </c>
      <c r="D3189">
        <f>YEAR(C3189)</f>
        <v>2016</v>
      </c>
      <c r="E3189">
        <f>MONTH(C3189)</f>
        <v>5</v>
      </c>
      <c r="F3189" t="str">
        <f>TEXT(Table1[[#This Row],[Order Date]],"mmm")</f>
        <v>May</v>
      </c>
      <c r="G3189" t="str">
        <f>TEXT(Table1[[#This Row],[Order Date]],"ddd")</f>
        <v>Tue</v>
      </c>
      <c r="H3189" s="1">
        <v>42506</v>
      </c>
      <c r="I3189" t="s">
        <v>49</v>
      </c>
      <c r="J3189" t="s">
        <v>7182</v>
      </c>
      <c r="K3189" t="s">
        <v>7183</v>
      </c>
      <c r="L3189" t="s">
        <v>25</v>
      </c>
      <c r="M3189" t="s">
        <v>26</v>
      </c>
      <c r="N3189" t="s">
        <v>94</v>
      </c>
      <c r="O3189" t="s">
        <v>95</v>
      </c>
      <c r="P3189">
        <v>98105</v>
      </c>
      <c r="Q3189" t="s">
        <v>43</v>
      </c>
      <c r="R3189" t="s">
        <v>5154</v>
      </c>
      <c r="S3189" t="s">
        <v>45</v>
      </c>
      <c r="T3189" t="s">
        <v>89</v>
      </c>
      <c r="U3189" t="s">
        <v>5155</v>
      </c>
      <c r="V3189" s="3">
        <v>11.96</v>
      </c>
      <c r="W3189">
        <v>2</v>
      </c>
      <c r="X3189" s="2">
        <v>0</v>
      </c>
      <c r="Y3189" s="13">
        <v>5.8604000000000003</v>
      </c>
      <c r="Z3189" s="2">
        <f>Y3189/V3189</f>
        <v>0.49</v>
      </c>
    </row>
    <row r="3190" spans="1:26" x14ac:dyDescent="0.25">
      <c r="A3190">
        <v>6574</v>
      </c>
      <c r="B3190" t="s">
        <v>8634</v>
      </c>
      <c r="C3190" s="1">
        <v>42699</v>
      </c>
      <c r="D3190">
        <f>YEAR(C3190)</f>
        <v>2016</v>
      </c>
      <c r="E3190">
        <f>MONTH(C3190)</f>
        <v>11</v>
      </c>
      <c r="F3190" t="str">
        <f>TEXT(Table1[[#This Row],[Order Date]],"mmm")</f>
        <v>Nov</v>
      </c>
      <c r="G3190" t="str">
        <f>TEXT(Table1[[#This Row],[Order Date]],"ddd")</f>
        <v>Fri</v>
      </c>
      <c r="H3190" s="1">
        <v>42704</v>
      </c>
      <c r="I3190" t="s">
        <v>49</v>
      </c>
      <c r="J3190" t="s">
        <v>8250</v>
      </c>
      <c r="K3190" t="s">
        <v>8251</v>
      </c>
      <c r="L3190" t="s">
        <v>40</v>
      </c>
      <c r="M3190" t="s">
        <v>26</v>
      </c>
      <c r="N3190" t="s">
        <v>2091</v>
      </c>
      <c r="O3190" t="s">
        <v>781</v>
      </c>
      <c r="P3190">
        <v>7060</v>
      </c>
      <c r="Q3190" t="s">
        <v>145</v>
      </c>
      <c r="R3190" t="s">
        <v>1625</v>
      </c>
      <c r="S3190" t="s">
        <v>45</v>
      </c>
      <c r="T3190" t="s">
        <v>58</v>
      </c>
      <c r="U3190" t="s">
        <v>1626</v>
      </c>
      <c r="V3190" s="3">
        <v>563.4</v>
      </c>
      <c r="W3190">
        <v>4</v>
      </c>
      <c r="X3190" s="2">
        <v>0</v>
      </c>
      <c r="Y3190" s="13">
        <v>67.608000000000004</v>
      </c>
      <c r="Z3190" s="2">
        <f>Y3190/V3190</f>
        <v>0.12000000000000001</v>
      </c>
    </row>
    <row r="3191" spans="1:26" x14ac:dyDescent="0.25">
      <c r="A3191">
        <v>6576</v>
      </c>
      <c r="B3191" t="s">
        <v>8635</v>
      </c>
      <c r="C3191" s="1">
        <v>42797</v>
      </c>
      <c r="D3191">
        <f>YEAR(C3191)</f>
        <v>2017</v>
      </c>
      <c r="E3191">
        <f>MONTH(C3191)</f>
        <v>3</v>
      </c>
      <c r="F3191" t="str">
        <f>TEXT(Table1[[#This Row],[Order Date]],"mmm")</f>
        <v>Mar</v>
      </c>
      <c r="G3191" t="str">
        <f>TEXT(Table1[[#This Row],[Order Date]],"ddd")</f>
        <v>Fri</v>
      </c>
      <c r="H3191" s="1">
        <v>42802</v>
      </c>
      <c r="I3191" t="s">
        <v>49</v>
      </c>
      <c r="J3191" t="s">
        <v>6738</v>
      </c>
      <c r="K3191" t="s">
        <v>6739</v>
      </c>
      <c r="L3191" t="s">
        <v>25</v>
      </c>
      <c r="M3191" t="s">
        <v>26</v>
      </c>
      <c r="N3191" t="s">
        <v>41</v>
      </c>
      <c r="O3191" t="s">
        <v>42</v>
      </c>
      <c r="P3191">
        <v>90008</v>
      </c>
      <c r="Q3191" t="s">
        <v>43</v>
      </c>
      <c r="R3191" t="s">
        <v>6494</v>
      </c>
      <c r="S3191" t="s">
        <v>70</v>
      </c>
      <c r="T3191" t="s">
        <v>158</v>
      </c>
      <c r="U3191" t="s">
        <v>6495</v>
      </c>
      <c r="V3191" s="3">
        <v>1049.44</v>
      </c>
      <c r="W3191">
        <v>8</v>
      </c>
      <c r="X3191" s="2">
        <v>0</v>
      </c>
      <c r="Y3191" s="13">
        <v>440.76479999999998</v>
      </c>
      <c r="Z3191" s="2">
        <f>Y3191/V3191</f>
        <v>0.42</v>
      </c>
    </row>
    <row r="3192" spans="1:26" x14ac:dyDescent="0.25">
      <c r="A3192">
        <v>6578</v>
      </c>
      <c r="B3192" t="s">
        <v>8636</v>
      </c>
      <c r="C3192" s="1">
        <v>42344</v>
      </c>
      <c r="D3192">
        <f>YEAR(C3192)</f>
        <v>2015</v>
      </c>
      <c r="E3192">
        <f>MONTH(C3192)</f>
        <v>12</v>
      </c>
      <c r="F3192" t="str">
        <f>TEXT(Table1[[#This Row],[Order Date]],"mmm")</f>
        <v>Dec</v>
      </c>
      <c r="G3192" t="str">
        <f>TEXT(Table1[[#This Row],[Order Date]],"ddd")</f>
        <v>Sun</v>
      </c>
      <c r="H3192" s="1">
        <v>42349</v>
      </c>
      <c r="I3192" t="s">
        <v>22</v>
      </c>
      <c r="J3192" t="s">
        <v>1672</v>
      </c>
      <c r="K3192" t="s">
        <v>1673</v>
      </c>
      <c r="L3192" t="s">
        <v>25</v>
      </c>
      <c r="M3192" t="s">
        <v>26</v>
      </c>
      <c r="N3192" t="s">
        <v>1117</v>
      </c>
      <c r="O3192" t="s">
        <v>312</v>
      </c>
      <c r="P3192">
        <v>22204</v>
      </c>
      <c r="Q3192" t="s">
        <v>29</v>
      </c>
      <c r="R3192" t="s">
        <v>4398</v>
      </c>
      <c r="S3192" t="s">
        <v>70</v>
      </c>
      <c r="T3192" t="s">
        <v>71</v>
      </c>
      <c r="U3192" t="s">
        <v>4399</v>
      </c>
      <c r="V3192" s="3">
        <v>173.94</v>
      </c>
      <c r="W3192">
        <v>6</v>
      </c>
      <c r="X3192" s="2">
        <v>0</v>
      </c>
      <c r="Y3192" s="13">
        <v>50.442599999999999</v>
      </c>
      <c r="Z3192" s="2">
        <f>Y3192/V3192</f>
        <v>0.28999999999999998</v>
      </c>
    </row>
    <row r="3193" spans="1:26" x14ac:dyDescent="0.25">
      <c r="A3193">
        <v>6579</v>
      </c>
      <c r="B3193" t="s">
        <v>8637</v>
      </c>
      <c r="C3193" s="1">
        <v>41876</v>
      </c>
      <c r="D3193">
        <f>YEAR(C3193)</f>
        <v>2014</v>
      </c>
      <c r="E3193">
        <f>MONTH(C3193)</f>
        <v>8</v>
      </c>
      <c r="F3193" t="str">
        <f>TEXT(Table1[[#This Row],[Order Date]],"mmm")</f>
        <v>Aug</v>
      </c>
      <c r="G3193" t="str">
        <f>TEXT(Table1[[#This Row],[Order Date]],"ddd")</f>
        <v>Mon</v>
      </c>
      <c r="H3193" s="1">
        <v>41881</v>
      </c>
      <c r="I3193" t="s">
        <v>49</v>
      </c>
      <c r="J3193" t="s">
        <v>5111</v>
      </c>
      <c r="K3193" t="s">
        <v>5112</v>
      </c>
      <c r="L3193" t="s">
        <v>25</v>
      </c>
      <c r="M3193" t="s">
        <v>26</v>
      </c>
      <c r="N3193" t="s">
        <v>94</v>
      </c>
      <c r="O3193" t="s">
        <v>95</v>
      </c>
      <c r="P3193">
        <v>98103</v>
      </c>
      <c r="Q3193" t="s">
        <v>43</v>
      </c>
      <c r="R3193" t="s">
        <v>4485</v>
      </c>
      <c r="S3193" t="s">
        <v>70</v>
      </c>
      <c r="T3193" t="s">
        <v>71</v>
      </c>
      <c r="U3193" t="s">
        <v>4486</v>
      </c>
      <c r="V3193" s="3">
        <v>1007.944</v>
      </c>
      <c r="W3193">
        <v>7</v>
      </c>
      <c r="X3193" s="2">
        <v>0.2</v>
      </c>
      <c r="Y3193" s="13">
        <v>75.595799999999997</v>
      </c>
      <c r="Z3193" s="2">
        <f>Y3193/V3193</f>
        <v>7.4999999999999997E-2</v>
      </c>
    </row>
    <row r="3194" spans="1:26" x14ac:dyDescent="0.25">
      <c r="A3194">
        <v>6580</v>
      </c>
      <c r="B3194" t="s">
        <v>8638</v>
      </c>
      <c r="C3194" s="1">
        <v>42665</v>
      </c>
      <c r="D3194">
        <f>YEAR(C3194)</f>
        <v>2016</v>
      </c>
      <c r="E3194">
        <f>MONTH(C3194)</f>
        <v>10</v>
      </c>
      <c r="F3194" t="str">
        <f>TEXT(Table1[[#This Row],[Order Date]],"mmm")</f>
        <v>Oct</v>
      </c>
      <c r="G3194" t="str">
        <f>TEXT(Table1[[#This Row],[Order Date]],"ddd")</f>
        <v>Sat</v>
      </c>
      <c r="H3194" s="1">
        <v>42665</v>
      </c>
      <c r="I3194" t="s">
        <v>1276</v>
      </c>
      <c r="J3194" t="s">
        <v>5742</v>
      </c>
      <c r="K3194" t="s">
        <v>5743</v>
      </c>
      <c r="L3194" t="s">
        <v>25</v>
      </c>
      <c r="M3194" t="s">
        <v>26</v>
      </c>
      <c r="N3194" t="s">
        <v>94</v>
      </c>
      <c r="O3194" t="s">
        <v>95</v>
      </c>
      <c r="P3194">
        <v>98105</v>
      </c>
      <c r="Q3194" t="s">
        <v>43</v>
      </c>
      <c r="R3194" t="s">
        <v>4205</v>
      </c>
      <c r="S3194" t="s">
        <v>45</v>
      </c>
      <c r="T3194" t="s">
        <v>89</v>
      </c>
      <c r="U3194" t="s">
        <v>4206</v>
      </c>
      <c r="V3194" s="3">
        <v>6.68</v>
      </c>
      <c r="W3194">
        <v>1</v>
      </c>
      <c r="X3194" s="2">
        <v>0</v>
      </c>
      <c r="Y3194" s="13">
        <v>3.2063999999999999</v>
      </c>
      <c r="Z3194" s="2">
        <f>Y3194/V3194</f>
        <v>0.48</v>
      </c>
    </row>
    <row r="3195" spans="1:26" x14ac:dyDescent="0.25">
      <c r="A3195">
        <v>6583</v>
      </c>
      <c r="B3195" t="s">
        <v>8639</v>
      </c>
      <c r="C3195" s="1">
        <v>42589</v>
      </c>
      <c r="D3195">
        <f>YEAR(C3195)</f>
        <v>2016</v>
      </c>
      <c r="E3195">
        <f>MONTH(C3195)</f>
        <v>8</v>
      </c>
      <c r="F3195" t="str">
        <f>TEXT(Table1[[#This Row],[Order Date]],"mmm")</f>
        <v>Aug</v>
      </c>
      <c r="G3195" t="str">
        <f>TEXT(Table1[[#This Row],[Order Date]],"ddd")</f>
        <v>Sun</v>
      </c>
      <c r="H3195" s="1">
        <v>42593</v>
      </c>
      <c r="I3195" t="s">
        <v>49</v>
      </c>
      <c r="J3195" t="s">
        <v>549</v>
      </c>
      <c r="K3195" t="s">
        <v>550</v>
      </c>
      <c r="L3195" t="s">
        <v>40</v>
      </c>
      <c r="M3195" t="s">
        <v>26</v>
      </c>
      <c r="N3195" t="s">
        <v>2498</v>
      </c>
      <c r="O3195" t="s">
        <v>95</v>
      </c>
      <c r="P3195">
        <v>98026</v>
      </c>
      <c r="Q3195" t="s">
        <v>43</v>
      </c>
      <c r="R3195" t="s">
        <v>2316</v>
      </c>
      <c r="S3195" t="s">
        <v>70</v>
      </c>
      <c r="T3195" t="s">
        <v>158</v>
      </c>
      <c r="U3195" t="s">
        <v>2317</v>
      </c>
      <c r="V3195" s="3">
        <v>179.97</v>
      </c>
      <c r="W3195">
        <v>3</v>
      </c>
      <c r="X3195" s="2">
        <v>0</v>
      </c>
      <c r="Y3195" s="13">
        <v>86.385599999999997</v>
      </c>
      <c r="Z3195" s="2">
        <f>Y3195/V3195</f>
        <v>0.48</v>
      </c>
    </row>
    <row r="3196" spans="1:26" x14ac:dyDescent="0.25">
      <c r="A3196">
        <v>6584</v>
      </c>
      <c r="B3196" t="s">
        <v>8640</v>
      </c>
      <c r="C3196" s="1">
        <v>42937</v>
      </c>
      <c r="D3196">
        <f>YEAR(C3196)</f>
        <v>2017</v>
      </c>
      <c r="E3196">
        <f>MONTH(C3196)</f>
        <v>7</v>
      </c>
      <c r="F3196" t="str">
        <f>TEXT(Table1[[#This Row],[Order Date]],"mmm")</f>
        <v>Jul</v>
      </c>
      <c r="G3196" t="str">
        <f>TEXT(Table1[[#This Row],[Order Date]],"ddd")</f>
        <v>Fri</v>
      </c>
      <c r="H3196" s="1">
        <v>42943</v>
      </c>
      <c r="I3196" t="s">
        <v>49</v>
      </c>
      <c r="J3196" t="s">
        <v>4768</v>
      </c>
      <c r="K3196" t="s">
        <v>4769</v>
      </c>
      <c r="L3196" t="s">
        <v>25</v>
      </c>
      <c r="M3196" t="s">
        <v>26</v>
      </c>
      <c r="N3196" t="s">
        <v>1943</v>
      </c>
      <c r="O3196" t="s">
        <v>312</v>
      </c>
      <c r="P3196">
        <v>24153</v>
      </c>
      <c r="Q3196" t="s">
        <v>29</v>
      </c>
      <c r="R3196" t="s">
        <v>5571</v>
      </c>
      <c r="S3196" t="s">
        <v>45</v>
      </c>
      <c r="T3196" t="s">
        <v>67</v>
      </c>
      <c r="U3196" t="s">
        <v>5572</v>
      </c>
      <c r="V3196" s="3">
        <v>101.94</v>
      </c>
      <c r="W3196">
        <v>6</v>
      </c>
      <c r="X3196" s="2">
        <v>0</v>
      </c>
      <c r="Y3196" s="13">
        <v>29.5626</v>
      </c>
      <c r="Z3196" s="2">
        <f>Y3196/V3196</f>
        <v>0.28999999999999998</v>
      </c>
    </row>
    <row r="3197" spans="1:26" x14ac:dyDescent="0.25">
      <c r="A3197">
        <v>6591</v>
      </c>
      <c r="B3197" t="s">
        <v>8641</v>
      </c>
      <c r="C3197" s="1">
        <v>41721</v>
      </c>
      <c r="D3197">
        <f>YEAR(C3197)</f>
        <v>2014</v>
      </c>
      <c r="E3197">
        <f>MONTH(C3197)</f>
        <v>3</v>
      </c>
      <c r="F3197" t="str">
        <f>TEXT(Table1[[#This Row],[Order Date]],"mmm")</f>
        <v>Mar</v>
      </c>
      <c r="G3197" t="str">
        <f>TEXT(Table1[[#This Row],[Order Date]],"ddd")</f>
        <v>Sun</v>
      </c>
      <c r="H3197" s="1">
        <v>41724</v>
      </c>
      <c r="I3197" t="s">
        <v>185</v>
      </c>
      <c r="J3197" t="s">
        <v>6282</v>
      </c>
      <c r="K3197" t="s">
        <v>6283</v>
      </c>
      <c r="L3197" t="s">
        <v>25</v>
      </c>
      <c r="M3197" t="s">
        <v>26</v>
      </c>
      <c r="N3197" t="s">
        <v>8642</v>
      </c>
      <c r="O3197" t="s">
        <v>53</v>
      </c>
      <c r="P3197">
        <v>33445</v>
      </c>
      <c r="Q3197" t="s">
        <v>29</v>
      </c>
      <c r="R3197" t="s">
        <v>2377</v>
      </c>
      <c r="S3197" t="s">
        <v>45</v>
      </c>
      <c r="T3197" t="s">
        <v>46</v>
      </c>
      <c r="U3197" t="s">
        <v>2378</v>
      </c>
      <c r="V3197" s="3">
        <v>9.9120000000000008</v>
      </c>
      <c r="W3197">
        <v>3</v>
      </c>
      <c r="X3197" s="2">
        <v>0.2</v>
      </c>
      <c r="Y3197" s="13">
        <v>3.2214</v>
      </c>
      <c r="Z3197" s="2">
        <f>Y3197/V3197</f>
        <v>0.32499999999999996</v>
      </c>
    </row>
    <row r="3198" spans="1:26" x14ac:dyDescent="0.25">
      <c r="A3198">
        <v>6592</v>
      </c>
      <c r="B3198" t="s">
        <v>8643</v>
      </c>
      <c r="C3198" s="1">
        <v>42124</v>
      </c>
      <c r="D3198">
        <f>YEAR(C3198)</f>
        <v>2015</v>
      </c>
      <c r="E3198">
        <f>MONTH(C3198)</f>
        <v>4</v>
      </c>
      <c r="F3198" t="str">
        <f>TEXT(Table1[[#This Row],[Order Date]],"mmm")</f>
        <v>Apr</v>
      </c>
      <c r="G3198" t="str">
        <f>TEXT(Table1[[#This Row],[Order Date]],"ddd")</f>
        <v>Thu</v>
      </c>
      <c r="H3198" s="1">
        <v>42130</v>
      </c>
      <c r="I3198" t="s">
        <v>49</v>
      </c>
      <c r="J3198" t="s">
        <v>132</v>
      </c>
      <c r="K3198" t="s">
        <v>133</v>
      </c>
      <c r="L3198" t="s">
        <v>40</v>
      </c>
      <c r="M3198" t="s">
        <v>26</v>
      </c>
      <c r="N3198" t="s">
        <v>126</v>
      </c>
      <c r="O3198" t="s">
        <v>42</v>
      </c>
      <c r="P3198">
        <v>94110</v>
      </c>
      <c r="Q3198" t="s">
        <v>43</v>
      </c>
      <c r="R3198" t="s">
        <v>1300</v>
      </c>
      <c r="S3198" t="s">
        <v>45</v>
      </c>
      <c r="T3198" t="s">
        <v>67</v>
      </c>
      <c r="U3198" t="s">
        <v>1301</v>
      </c>
      <c r="V3198" s="3">
        <v>34.65</v>
      </c>
      <c r="W3198">
        <v>3</v>
      </c>
      <c r="X3198" s="2">
        <v>0</v>
      </c>
      <c r="Y3198" s="13">
        <v>9.702</v>
      </c>
      <c r="Z3198" s="2">
        <f>Y3198/V3198</f>
        <v>0.28000000000000003</v>
      </c>
    </row>
    <row r="3199" spans="1:26" x14ac:dyDescent="0.25">
      <c r="A3199">
        <v>6594</v>
      </c>
      <c r="B3199" t="s">
        <v>8644</v>
      </c>
      <c r="C3199" s="1">
        <v>42534</v>
      </c>
      <c r="D3199">
        <f>YEAR(C3199)</f>
        <v>2016</v>
      </c>
      <c r="E3199">
        <f>MONTH(C3199)</f>
        <v>6</v>
      </c>
      <c r="F3199" t="str">
        <f>TEXT(Table1[[#This Row],[Order Date]],"mmm")</f>
        <v>Jun</v>
      </c>
      <c r="G3199" t="str">
        <f>TEXT(Table1[[#This Row],[Order Date]],"ddd")</f>
        <v>Mon</v>
      </c>
      <c r="H3199" s="1">
        <v>42537</v>
      </c>
      <c r="I3199" t="s">
        <v>22</v>
      </c>
      <c r="J3199" t="s">
        <v>1849</v>
      </c>
      <c r="K3199" t="s">
        <v>1850</v>
      </c>
      <c r="L3199" t="s">
        <v>25</v>
      </c>
      <c r="M3199" t="s">
        <v>26</v>
      </c>
      <c r="N3199" t="s">
        <v>263</v>
      </c>
      <c r="O3199" t="s">
        <v>264</v>
      </c>
      <c r="P3199">
        <v>10024</v>
      </c>
      <c r="Q3199" t="s">
        <v>145</v>
      </c>
      <c r="R3199" t="s">
        <v>2065</v>
      </c>
      <c r="S3199" t="s">
        <v>45</v>
      </c>
      <c r="T3199" t="s">
        <v>74</v>
      </c>
      <c r="U3199" t="s">
        <v>2066</v>
      </c>
      <c r="V3199" s="3">
        <v>33.567999999999998</v>
      </c>
      <c r="W3199">
        <v>2</v>
      </c>
      <c r="X3199" s="2">
        <v>0.2</v>
      </c>
      <c r="Y3199" s="13">
        <v>11.748799999999999</v>
      </c>
      <c r="Z3199" s="2">
        <f>Y3199/V3199</f>
        <v>0.35</v>
      </c>
    </row>
    <row r="3200" spans="1:26" x14ac:dyDescent="0.25">
      <c r="A3200">
        <v>6595</v>
      </c>
      <c r="B3200" t="s">
        <v>8645</v>
      </c>
      <c r="C3200" s="1">
        <v>42128</v>
      </c>
      <c r="D3200">
        <f>YEAR(C3200)</f>
        <v>2015</v>
      </c>
      <c r="E3200">
        <f>MONTH(C3200)</f>
        <v>5</v>
      </c>
      <c r="F3200" t="str">
        <f>TEXT(Table1[[#This Row],[Order Date]],"mmm")</f>
        <v>May</v>
      </c>
      <c r="G3200" t="str">
        <f>TEXT(Table1[[#This Row],[Order Date]],"ddd")</f>
        <v>Mon</v>
      </c>
      <c r="H3200" s="1">
        <v>42135</v>
      </c>
      <c r="I3200" t="s">
        <v>49</v>
      </c>
      <c r="J3200" t="s">
        <v>3747</v>
      </c>
      <c r="K3200" t="s">
        <v>3748</v>
      </c>
      <c r="L3200" t="s">
        <v>40</v>
      </c>
      <c r="M3200" t="s">
        <v>26</v>
      </c>
      <c r="N3200" t="s">
        <v>4270</v>
      </c>
      <c r="O3200" t="s">
        <v>251</v>
      </c>
      <c r="P3200">
        <v>46203</v>
      </c>
      <c r="Q3200" t="s">
        <v>104</v>
      </c>
      <c r="R3200" t="s">
        <v>2489</v>
      </c>
      <c r="S3200" t="s">
        <v>45</v>
      </c>
      <c r="T3200" t="s">
        <v>67</v>
      </c>
      <c r="U3200" t="s">
        <v>2490</v>
      </c>
      <c r="V3200" s="3">
        <v>125.93</v>
      </c>
      <c r="W3200">
        <v>7</v>
      </c>
      <c r="X3200" s="2">
        <v>0</v>
      </c>
      <c r="Y3200" s="13">
        <v>35.260399999999997</v>
      </c>
      <c r="Z3200" s="2">
        <f>Y3200/V3200</f>
        <v>0.27999999999999997</v>
      </c>
    </row>
    <row r="3201" spans="1:26" x14ac:dyDescent="0.25">
      <c r="A3201">
        <v>6596</v>
      </c>
      <c r="B3201" t="s">
        <v>8646</v>
      </c>
      <c r="C3201" s="1">
        <v>42848</v>
      </c>
      <c r="D3201">
        <f>YEAR(C3201)</f>
        <v>2017</v>
      </c>
      <c r="E3201">
        <f>MONTH(C3201)</f>
        <v>4</v>
      </c>
      <c r="F3201" t="str">
        <f>TEXT(Table1[[#This Row],[Order Date]],"mmm")</f>
        <v>Apr</v>
      </c>
      <c r="G3201" t="str">
        <f>TEXT(Table1[[#This Row],[Order Date]],"ddd")</f>
        <v>Sun</v>
      </c>
      <c r="H3201" s="1">
        <v>42851</v>
      </c>
      <c r="I3201" t="s">
        <v>185</v>
      </c>
      <c r="J3201" t="s">
        <v>506</v>
      </c>
      <c r="K3201" t="s">
        <v>507</v>
      </c>
      <c r="L3201" t="s">
        <v>40</v>
      </c>
      <c r="M3201" t="s">
        <v>26</v>
      </c>
      <c r="N3201" t="s">
        <v>490</v>
      </c>
      <c r="O3201" t="s">
        <v>491</v>
      </c>
      <c r="P3201">
        <v>43229</v>
      </c>
      <c r="Q3201" t="s">
        <v>145</v>
      </c>
      <c r="R3201" t="s">
        <v>1749</v>
      </c>
      <c r="S3201" t="s">
        <v>45</v>
      </c>
      <c r="T3201" t="s">
        <v>74</v>
      </c>
      <c r="U3201" t="s">
        <v>1750</v>
      </c>
      <c r="V3201" s="3">
        <v>11.76</v>
      </c>
      <c r="W3201">
        <v>5</v>
      </c>
      <c r="X3201" s="2">
        <v>0.7</v>
      </c>
      <c r="Y3201" s="13">
        <v>-7.84</v>
      </c>
      <c r="Z3201" s="2">
        <f>Y3201/V3201</f>
        <v>-0.66666666666666663</v>
      </c>
    </row>
    <row r="3202" spans="1:26" x14ac:dyDescent="0.25">
      <c r="A3202">
        <v>6598</v>
      </c>
      <c r="B3202" t="s">
        <v>8647</v>
      </c>
      <c r="C3202" s="1">
        <v>41796</v>
      </c>
      <c r="D3202">
        <f>YEAR(C3202)</f>
        <v>2014</v>
      </c>
      <c r="E3202">
        <f>MONTH(C3202)</f>
        <v>6</v>
      </c>
      <c r="F3202" t="str">
        <f>TEXT(Table1[[#This Row],[Order Date]],"mmm")</f>
        <v>Jun</v>
      </c>
      <c r="G3202" t="str">
        <f>TEXT(Table1[[#This Row],[Order Date]],"ddd")</f>
        <v>Fri</v>
      </c>
      <c r="H3202" s="1">
        <v>41802</v>
      </c>
      <c r="I3202" t="s">
        <v>49</v>
      </c>
      <c r="J3202" t="s">
        <v>5658</v>
      </c>
      <c r="K3202" t="s">
        <v>5659</v>
      </c>
      <c r="L3202" t="s">
        <v>25</v>
      </c>
      <c r="M3202" t="s">
        <v>26</v>
      </c>
      <c r="N3202" t="s">
        <v>1504</v>
      </c>
      <c r="O3202" t="s">
        <v>53</v>
      </c>
      <c r="P3202">
        <v>32216</v>
      </c>
      <c r="Q3202" t="s">
        <v>29</v>
      </c>
      <c r="R3202" t="s">
        <v>1012</v>
      </c>
      <c r="S3202" t="s">
        <v>45</v>
      </c>
      <c r="T3202" t="s">
        <v>74</v>
      </c>
      <c r="U3202" t="s">
        <v>1013</v>
      </c>
      <c r="V3202" s="3">
        <v>1.365</v>
      </c>
      <c r="W3202">
        <v>1</v>
      </c>
      <c r="X3202" s="2">
        <v>0.7</v>
      </c>
      <c r="Y3202" s="13">
        <v>-0.91</v>
      </c>
      <c r="Z3202" s="2">
        <f>Y3202/V3202</f>
        <v>-0.66666666666666674</v>
      </c>
    </row>
    <row r="3203" spans="1:26" x14ac:dyDescent="0.25">
      <c r="A3203">
        <v>6600</v>
      </c>
      <c r="B3203" t="s">
        <v>8648</v>
      </c>
      <c r="C3203" s="1">
        <v>41975</v>
      </c>
      <c r="D3203">
        <f>YEAR(C3203)</f>
        <v>2014</v>
      </c>
      <c r="E3203">
        <f>MONTH(C3203)</f>
        <v>12</v>
      </c>
      <c r="F3203" t="str">
        <f>TEXT(Table1[[#This Row],[Order Date]],"mmm")</f>
        <v>Dec</v>
      </c>
      <c r="G3203" t="str">
        <f>TEXT(Table1[[#This Row],[Order Date]],"ddd")</f>
        <v>Tue</v>
      </c>
      <c r="H3203" s="1">
        <v>41980</v>
      </c>
      <c r="I3203" t="s">
        <v>49</v>
      </c>
      <c r="J3203" t="s">
        <v>223</v>
      </c>
      <c r="K3203" t="s">
        <v>224</v>
      </c>
      <c r="L3203" t="s">
        <v>40</v>
      </c>
      <c r="M3203" t="s">
        <v>26</v>
      </c>
      <c r="N3203" t="s">
        <v>3144</v>
      </c>
      <c r="O3203" t="s">
        <v>2689</v>
      </c>
      <c r="P3203">
        <v>20735</v>
      </c>
      <c r="Q3203" t="s">
        <v>145</v>
      </c>
      <c r="R3203" t="s">
        <v>2008</v>
      </c>
      <c r="S3203" t="s">
        <v>31</v>
      </c>
      <c r="T3203" t="s">
        <v>64</v>
      </c>
      <c r="U3203" t="s">
        <v>2009</v>
      </c>
      <c r="V3203" s="3">
        <v>60.72</v>
      </c>
      <c r="W3203">
        <v>3</v>
      </c>
      <c r="X3203" s="2">
        <v>0</v>
      </c>
      <c r="Y3203" s="13">
        <v>23.680800000000001</v>
      </c>
      <c r="Z3203" s="2">
        <f>Y3203/V3203</f>
        <v>0.39</v>
      </c>
    </row>
    <row r="3204" spans="1:26" x14ac:dyDescent="0.25">
      <c r="A3204">
        <v>6605</v>
      </c>
      <c r="B3204" t="s">
        <v>8649</v>
      </c>
      <c r="C3204" s="1">
        <v>42516</v>
      </c>
      <c r="D3204">
        <f>YEAR(C3204)</f>
        <v>2016</v>
      </c>
      <c r="E3204">
        <f>MONTH(C3204)</f>
        <v>5</v>
      </c>
      <c r="F3204" t="str">
        <f>TEXT(Table1[[#This Row],[Order Date]],"mmm")</f>
        <v>May</v>
      </c>
      <c r="G3204" t="str">
        <f>TEXT(Table1[[#This Row],[Order Date]],"ddd")</f>
        <v>Thu</v>
      </c>
      <c r="H3204" s="1">
        <v>42521</v>
      </c>
      <c r="I3204" t="s">
        <v>49</v>
      </c>
      <c r="J3204" t="s">
        <v>5658</v>
      </c>
      <c r="K3204" t="s">
        <v>5659</v>
      </c>
      <c r="L3204" t="s">
        <v>25</v>
      </c>
      <c r="M3204" t="s">
        <v>26</v>
      </c>
      <c r="N3204" t="s">
        <v>2506</v>
      </c>
      <c r="O3204" t="s">
        <v>42</v>
      </c>
      <c r="P3204">
        <v>92704</v>
      </c>
      <c r="Q3204" t="s">
        <v>43</v>
      </c>
      <c r="R3204" t="s">
        <v>1884</v>
      </c>
      <c r="S3204" t="s">
        <v>45</v>
      </c>
      <c r="T3204" t="s">
        <v>266</v>
      </c>
      <c r="U3204" t="s">
        <v>1885</v>
      </c>
      <c r="V3204" s="3">
        <v>5.94</v>
      </c>
      <c r="W3204">
        <v>3</v>
      </c>
      <c r="X3204" s="2">
        <v>0</v>
      </c>
      <c r="Y3204" s="13">
        <v>0</v>
      </c>
      <c r="Z3204" s="2">
        <f>Y3204/V3204</f>
        <v>0</v>
      </c>
    </row>
    <row r="3205" spans="1:26" x14ac:dyDescent="0.25">
      <c r="A3205">
        <v>6610</v>
      </c>
      <c r="B3205" t="s">
        <v>8650</v>
      </c>
      <c r="C3205" s="1">
        <v>42073</v>
      </c>
      <c r="D3205">
        <f>YEAR(C3205)</f>
        <v>2015</v>
      </c>
      <c r="E3205">
        <f>MONTH(C3205)</f>
        <v>3</v>
      </c>
      <c r="F3205" t="str">
        <f>TEXT(Table1[[#This Row],[Order Date]],"mmm")</f>
        <v>Mar</v>
      </c>
      <c r="G3205" t="str">
        <f>TEXT(Table1[[#This Row],[Order Date]],"ddd")</f>
        <v>Tue</v>
      </c>
      <c r="H3205" s="1">
        <v>42073</v>
      </c>
      <c r="I3205" t="s">
        <v>1276</v>
      </c>
      <c r="J3205" t="s">
        <v>132</v>
      </c>
      <c r="K3205" t="s">
        <v>133</v>
      </c>
      <c r="L3205" t="s">
        <v>40</v>
      </c>
      <c r="M3205" t="s">
        <v>26</v>
      </c>
      <c r="N3205" t="s">
        <v>3144</v>
      </c>
      <c r="O3205" t="s">
        <v>2689</v>
      </c>
      <c r="P3205">
        <v>20735</v>
      </c>
      <c r="Q3205" t="s">
        <v>145</v>
      </c>
      <c r="R3205" t="s">
        <v>1284</v>
      </c>
      <c r="S3205" t="s">
        <v>45</v>
      </c>
      <c r="T3205" t="s">
        <v>58</v>
      </c>
      <c r="U3205" t="s">
        <v>1285</v>
      </c>
      <c r="V3205" s="3">
        <v>89.82</v>
      </c>
      <c r="W3205">
        <v>6</v>
      </c>
      <c r="X3205" s="2">
        <v>0</v>
      </c>
      <c r="Y3205" s="13">
        <v>25.1496</v>
      </c>
      <c r="Z3205" s="2">
        <f>Y3205/V3205</f>
        <v>0.28000000000000003</v>
      </c>
    </row>
    <row r="3206" spans="1:26" x14ac:dyDescent="0.25">
      <c r="A3206">
        <v>6611</v>
      </c>
      <c r="B3206" t="s">
        <v>8651</v>
      </c>
      <c r="C3206" s="1">
        <v>42663</v>
      </c>
      <c r="D3206">
        <f>YEAR(C3206)</f>
        <v>2016</v>
      </c>
      <c r="E3206">
        <f>MONTH(C3206)</f>
        <v>10</v>
      </c>
      <c r="F3206" t="str">
        <f>TEXT(Table1[[#This Row],[Order Date]],"mmm")</f>
        <v>Oct</v>
      </c>
      <c r="G3206" t="str">
        <f>TEXT(Table1[[#This Row],[Order Date]],"ddd")</f>
        <v>Thu</v>
      </c>
      <c r="H3206" s="1">
        <v>42665</v>
      </c>
      <c r="I3206" t="s">
        <v>185</v>
      </c>
      <c r="J3206" t="s">
        <v>1023</v>
      </c>
      <c r="K3206" t="s">
        <v>1024</v>
      </c>
      <c r="L3206" t="s">
        <v>40</v>
      </c>
      <c r="M3206" t="s">
        <v>26</v>
      </c>
      <c r="N3206" t="s">
        <v>41</v>
      </c>
      <c r="O3206" t="s">
        <v>42</v>
      </c>
      <c r="P3206">
        <v>90049</v>
      </c>
      <c r="Q3206" t="s">
        <v>43</v>
      </c>
      <c r="R3206" t="s">
        <v>4819</v>
      </c>
      <c r="S3206" t="s">
        <v>45</v>
      </c>
      <c r="T3206" t="s">
        <v>74</v>
      </c>
      <c r="U3206" t="s">
        <v>4820</v>
      </c>
      <c r="V3206" s="3">
        <v>19.295999999999999</v>
      </c>
      <c r="W3206">
        <v>3</v>
      </c>
      <c r="X3206" s="2">
        <v>0.2</v>
      </c>
      <c r="Y3206" s="13">
        <v>6.03</v>
      </c>
      <c r="Z3206" s="2">
        <f>Y3206/V3206</f>
        <v>0.3125</v>
      </c>
    </row>
    <row r="3207" spans="1:26" x14ac:dyDescent="0.25">
      <c r="A3207">
        <v>6612</v>
      </c>
      <c r="B3207" t="s">
        <v>8652</v>
      </c>
      <c r="C3207" s="1">
        <v>42115</v>
      </c>
      <c r="D3207">
        <f>YEAR(C3207)</f>
        <v>2015</v>
      </c>
      <c r="E3207">
        <f>MONTH(C3207)</f>
        <v>4</v>
      </c>
      <c r="F3207" t="str">
        <f>TEXT(Table1[[#This Row],[Order Date]],"mmm")</f>
        <v>Apr</v>
      </c>
      <c r="G3207" t="str">
        <f>TEXT(Table1[[#This Row],[Order Date]],"ddd")</f>
        <v>Tue</v>
      </c>
      <c r="H3207" s="1">
        <v>42122</v>
      </c>
      <c r="I3207" t="s">
        <v>49</v>
      </c>
      <c r="J3207" t="s">
        <v>8017</v>
      </c>
      <c r="K3207" t="s">
        <v>8018</v>
      </c>
      <c r="L3207" t="s">
        <v>25</v>
      </c>
      <c r="M3207" t="s">
        <v>26</v>
      </c>
      <c r="N3207" t="s">
        <v>1456</v>
      </c>
      <c r="O3207" t="s">
        <v>28</v>
      </c>
      <c r="P3207">
        <v>40214</v>
      </c>
      <c r="Q3207" t="s">
        <v>29</v>
      </c>
      <c r="R3207" t="s">
        <v>1074</v>
      </c>
      <c r="S3207" t="s">
        <v>31</v>
      </c>
      <c r="T3207" t="s">
        <v>35</v>
      </c>
      <c r="U3207" t="s">
        <v>1075</v>
      </c>
      <c r="V3207" s="3">
        <v>191.96</v>
      </c>
      <c r="W3207">
        <v>2</v>
      </c>
      <c r="X3207" s="2">
        <v>0</v>
      </c>
      <c r="Y3207" s="13">
        <v>51.8292</v>
      </c>
      <c r="Z3207" s="2">
        <f>Y3207/V3207</f>
        <v>0.26999999999999996</v>
      </c>
    </row>
    <row r="3208" spans="1:26" x14ac:dyDescent="0.25">
      <c r="A3208">
        <v>6616</v>
      </c>
      <c r="B3208" t="s">
        <v>8653</v>
      </c>
      <c r="C3208" s="1">
        <v>42538</v>
      </c>
      <c r="D3208">
        <f>YEAR(C3208)</f>
        <v>2016</v>
      </c>
      <c r="E3208">
        <f>MONTH(C3208)</f>
        <v>6</v>
      </c>
      <c r="F3208" t="str">
        <f>TEXT(Table1[[#This Row],[Order Date]],"mmm")</f>
        <v>Jun</v>
      </c>
      <c r="G3208" t="str">
        <f>TEXT(Table1[[#This Row],[Order Date]],"ddd")</f>
        <v>Fri</v>
      </c>
      <c r="H3208" s="1">
        <v>42540</v>
      </c>
      <c r="I3208" t="s">
        <v>185</v>
      </c>
      <c r="J3208" t="s">
        <v>1357</v>
      </c>
      <c r="K3208" t="s">
        <v>1358</v>
      </c>
      <c r="L3208" t="s">
        <v>25</v>
      </c>
      <c r="M3208" t="s">
        <v>26</v>
      </c>
      <c r="N3208" t="s">
        <v>41</v>
      </c>
      <c r="O3208" t="s">
        <v>42</v>
      </c>
      <c r="P3208">
        <v>90045</v>
      </c>
      <c r="Q3208" t="s">
        <v>43</v>
      </c>
      <c r="R3208" t="s">
        <v>6844</v>
      </c>
      <c r="S3208" t="s">
        <v>31</v>
      </c>
      <c r="T3208" t="s">
        <v>32</v>
      </c>
      <c r="U3208" t="s">
        <v>6845</v>
      </c>
      <c r="V3208" s="3">
        <v>239.666</v>
      </c>
      <c r="W3208">
        <v>2</v>
      </c>
      <c r="X3208" s="2">
        <v>0.15</v>
      </c>
      <c r="Y3208" s="13">
        <v>14.098000000000001</v>
      </c>
      <c r="Z3208" s="2">
        <f>Y3208/V3208</f>
        <v>5.8823529411764712E-2</v>
      </c>
    </row>
    <row r="3209" spans="1:26" x14ac:dyDescent="0.25">
      <c r="A3209">
        <v>6619</v>
      </c>
      <c r="B3209" t="s">
        <v>8654</v>
      </c>
      <c r="C3209" s="1">
        <v>42748</v>
      </c>
      <c r="D3209">
        <f>YEAR(C3209)</f>
        <v>2017</v>
      </c>
      <c r="E3209">
        <f>MONTH(C3209)</f>
        <v>1</v>
      </c>
      <c r="F3209" t="str">
        <f>TEXT(Table1[[#This Row],[Order Date]],"mmm")</f>
        <v>Jan</v>
      </c>
      <c r="G3209" t="str">
        <f>TEXT(Table1[[#This Row],[Order Date]],"ddd")</f>
        <v>Fri</v>
      </c>
      <c r="H3209" s="1">
        <v>42753</v>
      </c>
      <c r="I3209" t="s">
        <v>22</v>
      </c>
      <c r="J3209" t="s">
        <v>3577</v>
      </c>
      <c r="K3209" t="s">
        <v>3578</v>
      </c>
      <c r="L3209" t="s">
        <v>40</v>
      </c>
      <c r="M3209" t="s">
        <v>26</v>
      </c>
      <c r="N3209" t="s">
        <v>311</v>
      </c>
      <c r="O3209" t="s">
        <v>590</v>
      </c>
      <c r="P3209">
        <v>65807</v>
      </c>
      <c r="Q3209" t="s">
        <v>104</v>
      </c>
      <c r="R3209" t="s">
        <v>5388</v>
      </c>
      <c r="S3209" t="s">
        <v>45</v>
      </c>
      <c r="T3209" t="s">
        <v>89</v>
      </c>
      <c r="U3209" t="s">
        <v>5389</v>
      </c>
      <c r="V3209" s="3">
        <v>32.4</v>
      </c>
      <c r="W3209">
        <v>5</v>
      </c>
      <c r="X3209" s="2">
        <v>0</v>
      </c>
      <c r="Y3209" s="13">
        <v>15.552</v>
      </c>
      <c r="Z3209" s="2">
        <f>Y3209/V3209</f>
        <v>0.48</v>
      </c>
    </row>
    <row r="3210" spans="1:26" x14ac:dyDescent="0.25">
      <c r="A3210">
        <v>6623</v>
      </c>
      <c r="B3210" t="s">
        <v>8655</v>
      </c>
      <c r="C3210" s="1">
        <v>41888</v>
      </c>
      <c r="D3210">
        <f>YEAR(C3210)</f>
        <v>2014</v>
      </c>
      <c r="E3210">
        <f>MONTH(C3210)</f>
        <v>9</v>
      </c>
      <c r="F3210" t="str">
        <f>TEXT(Table1[[#This Row],[Order Date]],"mmm")</f>
        <v>Sep</v>
      </c>
      <c r="G3210" t="str">
        <f>TEXT(Table1[[#This Row],[Order Date]],"ddd")</f>
        <v>Sat</v>
      </c>
      <c r="H3210" s="1">
        <v>41891</v>
      </c>
      <c r="I3210" t="s">
        <v>185</v>
      </c>
      <c r="J3210" t="s">
        <v>8656</v>
      </c>
      <c r="K3210" t="s">
        <v>8657</v>
      </c>
      <c r="L3210" t="s">
        <v>40</v>
      </c>
      <c r="M3210" t="s">
        <v>26</v>
      </c>
      <c r="N3210" t="s">
        <v>126</v>
      </c>
      <c r="O3210" t="s">
        <v>42</v>
      </c>
      <c r="P3210">
        <v>94109</v>
      </c>
      <c r="Q3210" t="s">
        <v>43</v>
      </c>
      <c r="R3210" t="s">
        <v>63</v>
      </c>
      <c r="S3210" t="s">
        <v>31</v>
      </c>
      <c r="T3210" t="s">
        <v>64</v>
      </c>
      <c r="U3210" t="s">
        <v>65</v>
      </c>
      <c r="V3210" s="3">
        <v>41.88</v>
      </c>
      <c r="W3210">
        <v>6</v>
      </c>
      <c r="X3210" s="2">
        <v>0</v>
      </c>
      <c r="Y3210" s="13">
        <v>12.145200000000001</v>
      </c>
      <c r="Z3210" s="2">
        <f>Y3210/V3210</f>
        <v>0.28999999999999998</v>
      </c>
    </row>
    <row r="3211" spans="1:26" x14ac:dyDescent="0.25">
      <c r="A3211">
        <v>6625</v>
      </c>
      <c r="B3211" t="s">
        <v>8658</v>
      </c>
      <c r="C3211" s="1">
        <v>42023</v>
      </c>
      <c r="D3211">
        <f>YEAR(C3211)</f>
        <v>2015</v>
      </c>
      <c r="E3211">
        <f>MONTH(C3211)</f>
        <v>1</v>
      </c>
      <c r="F3211" t="str">
        <f>TEXT(Table1[[#This Row],[Order Date]],"mmm")</f>
        <v>Jan</v>
      </c>
      <c r="G3211" t="str">
        <f>TEXT(Table1[[#This Row],[Order Date]],"ddd")</f>
        <v>Mon</v>
      </c>
      <c r="H3211" s="1">
        <v>42027</v>
      </c>
      <c r="I3211" t="s">
        <v>49</v>
      </c>
      <c r="J3211" t="s">
        <v>3268</v>
      </c>
      <c r="K3211" t="s">
        <v>3269</v>
      </c>
      <c r="L3211" t="s">
        <v>25</v>
      </c>
      <c r="M3211" t="s">
        <v>26</v>
      </c>
      <c r="N3211" t="s">
        <v>8659</v>
      </c>
      <c r="O3211" t="s">
        <v>103</v>
      </c>
      <c r="P3211">
        <v>77590</v>
      </c>
      <c r="Q3211" t="s">
        <v>104</v>
      </c>
      <c r="R3211" t="s">
        <v>4733</v>
      </c>
      <c r="S3211" t="s">
        <v>31</v>
      </c>
      <c r="T3211" t="s">
        <v>55</v>
      </c>
      <c r="U3211" t="s">
        <v>4734</v>
      </c>
      <c r="V3211" s="3">
        <v>102.438</v>
      </c>
      <c r="W3211">
        <v>1</v>
      </c>
      <c r="X3211" s="2">
        <v>0.3</v>
      </c>
      <c r="Y3211" s="13">
        <v>-13.1706</v>
      </c>
      <c r="Z3211" s="2">
        <f>Y3211/V3211</f>
        <v>-0.12857142857142856</v>
      </c>
    </row>
    <row r="3212" spans="1:26" x14ac:dyDescent="0.25">
      <c r="A3212">
        <v>6627</v>
      </c>
      <c r="B3212" t="s">
        <v>8660</v>
      </c>
      <c r="C3212" s="1">
        <v>41987</v>
      </c>
      <c r="D3212">
        <f>YEAR(C3212)</f>
        <v>2014</v>
      </c>
      <c r="E3212">
        <f>MONTH(C3212)</f>
        <v>12</v>
      </c>
      <c r="F3212" t="str">
        <f>TEXT(Table1[[#This Row],[Order Date]],"mmm")</f>
        <v>Dec</v>
      </c>
      <c r="G3212" t="str">
        <f>TEXT(Table1[[#This Row],[Order Date]],"ddd")</f>
        <v>Sun</v>
      </c>
      <c r="H3212" s="1">
        <v>41994</v>
      </c>
      <c r="I3212" t="s">
        <v>49</v>
      </c>
      <c r="J3212" t="s">
        <v>3946</v>
      </c>
      <c r="K3212" t="s">
        <v>3947</v>
      </c>
      <c r="L3212" t="s">
        <v>25</v>
      </c>
      <c r="M3212" t="s">
        <v>26</v>
      </c>
      <c r="N3212" t="s">
        <v>263</v>
      </c>
      <c r="O3212" t="s">
        <v>264</v>
      </c>
      <c r="P3212">
        <v>10024</v>
      </c>
      <c r="Q3212" t="s">
        <v>145</v>
      </c>
      <c r="R3212" t="s">
        <v>7007</v>
      </c>
      <c r="S3212" t="s">
        <v>70</v>
      </c>
      <c r="T3212" t="s">
        <v>675</v>
      </c>
      <c r="U3212" t="s">
        <v>7008</v>
      </c>
      <c r="V3212" s="3">
        <v>6999.96</v>
      </c>
      <c r="W3212">
        <v>4</v>
      </c>
      <c r="X3212" s="2">
        <v>0</v>
      </c>
      <c r="Y3212" s="13">
        <v>2239.9872</v>
      </c>
      <c r="Z3212" s="2">
        <f>Y3212/V3212</f>
        <v>0.32</v>
      </c>
    </row>
    <row r="3213" spans="1:26" x14ac:dyDescent="0.25">
      <c r="A3213">
        <v>6628</v>
      </c>
      <c r="B3213" t="s">
        <v>8661</v>
      </c>
      <c r="C3213" s="1">
        <v>41782</v>
      </c>
      <c r="D3213">
        <f>YEAR(C3213)</f>
        <v>2014</v>
      </c>
      <c r="E3213">
        <f>MONTH(C3213)</f>
        <v>5</v>
      </c>
      <c r="F3213" t="str">
        <f>TEXT(Table1[[#This Row],[Order Date]],"mmm")</f>
        <v>May</v>
      </c>
      <c r="G3213" t="str">
        <f>TEXT(Table1[[#This Row],[Order Date]],"ddd")</f>
        <v>Fri</v>
      </c>
      <c r="H3213" s="1">
        <v>41786</v>
      </c>
      <c r="I3213" t="s">
        <v>49</v>
      </c>
      <c r="J3213" t="s">
        <v>4633</v>
      </c>
      <c r="K3213" t="s">
        <v>4634</v>
      </c>
      <c r="L3213" t="s">
        <v>25</v>
      </c>
      <c r="M3213" t="s">
        <v>26</v>
      </c>
      <c r="N3213" t="s">
        <v>4019</v>
      </c>
      <c r="O3213" t="s">
        <v>95</v>
      </c>
      <c r="P3213">
        <v>98006</v>
      </c>
      <c r="Q3213" t="s">
        <v>43</v>
      </c>
      <c r="R3213" t="s">
        <v>403</v>
      </c>
      <c r="S3213" t="s">
        <v>45</v>
      </c>
      <c r="T3213" t="s">
        <v>89</v>
      </c>
      <c r="U3213" t="s">
        <v>404</v>
      </c>
      <c r="V3213" s="3">
        <v>12.96</v>
      </c>
      <c r="W3213">
        <v>2</v>
      </c>
      <c r="X3213" s="2">
        <v>0</v>
      </c>
      <c r="Y3213" s="13">
        <v>6.2207999999999997</v>
      </c>
      <c r="Z3213" s="2">
        <f>Y3213/V3213</f>
        <v>0.47999999999999993</v>
      </c>
    </row>
    <row r="3214" spans="1:26" x14ac:dyDescent="0.25">
      <c r="A3214">
        <v>6629</v>
      </c>
      <c r="B3214" t="s">
        <v>8662</v>
      </c>
      <c r="C3214" s="1">
        <v>42266</v>
      </c>
      <c r="D3214">
        <f>YEAR(C3214)</f>
        <v>2015</v>
      </c>
      <c r="E3214">
        <f>MONTH(C3214)</f>
        <v>9</v>
      </c>
      <c r="F3214" t="str">
        <f>TEXT(Table1[[#This Row],[Order Date]],"mmm")</f>
        <v>Sep</v>
      </c>
      <c r="G3214" t="str">
        <f>TEXT(Table1[[#This Row],[Order Date]],"ddd")</f>
        <v>Sat</v>
      </c>
      <c r="H3214" s="1">
        <v>42269</v>
      </c>
      <c r="I3214" t="s">
        <v>22</v>
      </c>
      <c r="J3214" t="s">
        <v>4511</v>
      </c>
      <c r="K3214" t="s">
        <v>4512</v>
      </c>
      <c r="L3214" t="s">
        <v>25</v>
      </c>
      <c r="M3214" t="s">
        <v>26</v>
      </c>
      <c r="N3214" t="s">
        <v>263</v>
      </c>
      <c r="O3214" t="s">
        <v>264</v>
      </c>
      <c r="P3214">
        <v>10024</v>
      </c>
      <c r="Q3214" t="s">
        <v>145</v>
      </c>
      <c r="R3214" t="s">
        <v>917</v>
      </c>
      <c r="S3214" t="s">
        <v>70</v>
      </c>
      <c r="T3214" t="s">
        <v>71</v>
      </c>
      <c r="U3214" t="s">
        <v>918</v>
      </c>
      <c r="V3214" s="3">
        <v>279.86</v>
      </c>
      <c r="W3214">
        <v>14</v>
      </c>
      <c r="X3214" s="2">
        <v>0</v>
      </c>
      <c r="Y3214" s="13">
        <v>134.33279999999999</v>
      </c>
      <c r="Z3214" s="2">
        <f>Y3214/V3214</f>
        <v>0.47999999999999993</v>
      </c>
    </row>
    <row r="3215" spans="1:26" x14ac:dyDescent="0.25">
      <c r="A3215">
        <v>6630</v>
      </c>
      <c r="B3215" t="s">
        <v>8663</v>
      </c>
      <c r="C3215" s="1">
        <v>42279</v>
      </c>
      <c r="D3215">
        <f>YEAR(C3215)</f>
        <v>2015</v>
      </c>
      <c r="E3215">
        <f>MONTH(C3215)</f>
        <v>10</v>
      </c>
      <c r="F3215" t="str">
        <f>TEXT(Table1[[#This Row],[Order Date]],"mmm")</f>
        <v>Oct</v>
      </c>
      <c r="G3215" t="str">
        <f>TEXT(Table1[[#This Row],[Order Date]],"ddd")</f>
        <v>Fri</v>
      </c>
      <c r="H3215" s="1">
        <v>42283</v>
      </c>
      <c r="I3215" t="s">
        <v>49</v>
      </c>
      <c r="J3215" t="s">
        <v>3858</v>
      </c>
      <c r="K3215" t="s">
        <v>3859</v>
      </c>
      <c r="L3215" t="s">
        <v>101</v>
      </c>
      <c r="M3215" t="s">
        <v>26</v>
      </c>
      <c r="N3215" t="s">
        <v>8664</v>
      </c>
      <c r="O3215" t="s">
        <v>87</v>
      </c>
      <c r="P3215">
        <v>27893</v>
      </c>
      <c r="Q3215" t="s">
        <v>29</v>
      </c>
      <c r="R3215" t="s">
        <v>4618</v>
      </c>
      <c r="S3215" t="s">
        <v>45</v>
      </c>
      <c r="T3215" t="s">
        <v>74</v>
      </c>
      <c r="U3215" t="s">
        <v>4619</v>
      </c>
      <c r="V3215" s="3">
        <v>7.38</v>
      </c>
      <c r="W3215">
        <v>5</v>
      </c>
      <c r="X3215" s="2">
        <v>0.7</v>
      </c>
      <c r="Y3215" s="13">
        <v>-5.4119999999999999</v>
      </c>
      <c r="Z3215" s="2">
        <f>Y3215/V3215</f>
        <v>-0.73333333333333328</v>
      </c>
    </row>
    <row r="3216" spans="1:26" x14ac:dyDescent="0.25">
      <c r="A3216">
        <v>6631</v>
      </c>
      <c r="B3216" t="s">
        <v>8665</v>
      </c>
      <c r="C3216" s="1">
        <v>42729</v>
      </c>
      <c r="D3216">
        <f>YEAR(C3216)</f>
        <v>2016</v>
      </c>
      <c r="E3216">
        <f>MONTH(C3216)</f>
        <v>12</v>
      </c>
      <c r="F3216" t="str">
        <f>TEXT(Table1[[#This Row],[Order Date]],"mmm")</f>
        <v>Dec</v>
      </c>
      <c r="G3216" t="str">
        <f>TEXT(Table1[[#This Row],[Order Date]],"ddd")</f>
        <v>Sun</v>
      </c>
      <c r="H3216" s="1">
        <v>42734</v>
      </c>
      <c r="I3216" t="s">
        <v>49</v>
      </c>
      <c r="J3216" t="s">
        <v>4676</v>
      </c>
      <c r="K3216" t="s">
        <v>4677</v>
      </c>
      <c r="L3216" t="s">
        <v>25</v>
      </c>
      <c r="M3216" t="s">
        <v>26</v>
      </c>
      <c r="N3216" t="s">
        <v>94</v>
      </c>
      <c r="O3216" t="s">
        <v>95</v>
      </c>
      <c r="P3216">
        <v>98115</v>
      </c>
      <c r="Q3216" t="s">
        <v>43</v>
      </c>
      <c r="R3216" t="s">
        <v>3846</v>
      </c>
      <c r="S3216" t="s">
        <v>31</v>
      </c>
      <c r="T3216" t="s">
        <v>35</v>
      </c>
      <c r="U3216" t="s">
        <v>3847</v>
      </c>
      <c r="V3216" s="3">
        <v>698.35199999999998</v>
      </c>
      <c r="W3216">
        <v>3</v>
      </c>
      <c r="X3216" s="2">
        <v>0.2</v>
      </c>
      <c r="Y3216" s="13">
        <v>52.376399999999997</v>
      </c>
      <c r="Z3216" s="2">
        <f>Y3216/V3216</f>
        <v>7.4999999999999997E-2</v>
      </c>
    </row>
    <row r="3217" spans="1:26" x14ac:dyDescent="0.25">
      <c r="A3217">
        <v>6633</v>
      </c>
      <c r="B3217" t="s">
        <v>8666</v>
      </c>
      <c r="C3217" s="1">
        <v>42496</v>
      </c>
      <c r="D3217">
        <f>YEAR(C3217)</f>
        <v>2016</v>
      </c>
      <c r="E3217">
        <f>MONTH(C3217)</f>
        <v>5</v>
      </c>
      <c r="F3217" t="str">
        <f>TEXT(Table1[[#This Row],[Order Date]],"mmm")</f>
        <v>May</v>
      </c>
      <c r="G3217" t="str">
        <f>TEXT(Table1[[#This Row],[Order Date]],"ddd")</f>
        <v>Fri</v>
      </c>
      <c r="H3217" s="1">
        <v>42498</v>
      </c>
      <c r="I3217" t="s">
        <v>22</v>
      </c>
      <c r="J3217" t="s">
        <v>4414</v>
      </c>
      <c r="K3217" t="s">
        <v>4415</v>
      </c>
      <c r="L3217" t="s">
        <v>101</v>
      </c>
      <c r="M3217" t="s">
        <v>26</v>
      </c>
      <c r="N3217" t="s">
        <v>311</v>
      </c>
      <c r="O3217" t="s">
        <v>590</v>
      </c>
      <c r="P3217">
        <v>65807</v>
      </c>
      <c r="Q3217" t="s">
        <v>104</v>
      </c>
      <c r="R3217" t="s">
        <v>5231</v>
      </c>
      <c r="S3217" t="s">
        <v>45</v>
      </c>
      <c r="T3217" t="s">
        <v>77</v>
      </c>
      <c r="U3217" t="s">
        <v>5232</v>
      </c>
      <c r="V3217" s="3">
        <v>54.48</v>
      </c>
      <c r="W3217">
        <v>1</v>
      </c>
      <c r="X3217" s="2">
        <v>0</v>
      </c>
      <c r="Y3217" s="13">
        <v>15.2544</v>
      </c>
      <c r="Z3217" s="2">
        <f>Y3217/V3217</f>
        <v>0.28000000000000003</v>
      </c>
    </row>
    <row r="3218" spans="1:26" x14ac:dyDescent="0.25">
      <c r="A3218">
        <v>6635</v>
      </c>
      <c r="B3218" t="s">
        <v>8667</v>
      </c>
      <c r="C3218" s="1">
        <v>42861</v>
      </c>
      <c r="D3218">
        <f>YEAR(C3218)</f>
        <v>2017</v>
      </c>
      <c r="E3218">
        <f>MONTH(C3218)</f>
        <v>5</v>
      </c>
      <c r="F3218" t="str">
        <f>TEXT(Table1[[#This Row],[Order Date]],"mmm")</f>
        <v>May</v>
      </c>
      <c r="G3218" t="str">
        <f>TEXT(Table1[[#This Row],[Order Date]],"ddd")</f>
        <v>Sat</v>
      </c>
      <c r="H3218" s="1">
        <v>42861</v>
      </c>
      <c r="I3218" t="s">
        <v>1276</v>
      </c>
      <c r="J3218" t="s">
        <v>3835</v>
      </c>
      <c r="K3218" t="s">
        <v>3836</v>
      </c>
      <c r="L3218" t="s">
        <v>25</v>
      </c>
      <c r="M3218" t="s">
        <v>26</v>
      </c>
      <c r="N3218" t="s">
        <v>460</v>
      </c>
      <c r="O3218" t="s">
        <v>87</v>
      </c>
      <c r="P3218">
        <v>28205</v>
      </c>
      <c r="Q3218" t="s">
        <v>29</v>
      </c>
      <c r="R3218" t="s">
        <v>1373</v>
      </c>
      <c r="S3218" t="s">
        <v>45</v>
      </c>
      <c r="T3218" t="s">
        <v>74</v>
      </c>
      <c r="U3218" t="s">
        <v>1374</v>
      </c>
      <c r="V3218" s="3">
        <v>68.540999999999997</v>
      </c>
      <c r="W3218">
        <v>11</v>
      </c>
      <c r="X3218" s="2">
        <v>0.7</v>
      </c>
      <c r="Y3218" s="13">
        <v>-52.548099999999998</v>
      </c>
      <c r="Z3218" s="2">
        <f>Y3218/V3218</f>
        <v>-0.76666666666666672</v>
      </c>
    </row>
    <row r="3219" spans="1:26" x14ac:dyDescent="0.25">
      <c r="A3219">
        <v>6638</v>
      </c>
      <c r="B3219" t="s">
        <v>8668</v>
      </c>
      <c r="C3219" s="1">
        <v>43066</v>
      </c>
      <c r="D3219">
        <f>YEAR(C3219)</f>
        <v>2017</v>
      </c>
      <c r="E3219">
        <f>MONTH(C3219)</f>
        <v>11</v>
      </c>
      <c r="F3219" t="str">
        <f>TEXT(Table1[[#This Row],[Order Date]],"mmm")</f>
        <v>Nov</v>
      </c>
      <c r="G3219" t="str">
        <f>TEXT(Table1[[#This Row],[Order Date]],"ddd")</f>
        <v>Mon</v>
      </c>
      <c r="H3219" s="1">
        <v>43069</v>
      </c>
      <c r="I3219" t="s">
        <v>22</v>
      </c>
      <c r="J3219" t="s">
        <v>2141</v>
      </c>
      <c r="K3219" t="s">
        <v>2142</v>
      </c>
      <c r="L3219" t="s">
        <v>25</v>
      </c>
      <c r="M3219" t="s">
        <v>26</v>
      </c>
      <c r="N3219" t="s">
        <v>263</v>
      </c>
      <c r="O3219" t="s">
        <v>264</v>
      </c>
      <c r="P3219">
        <v>10011</v>
      </c>
      <c r="Q3219" t="s">
        <v>145</v>
      </c>
      <c r="R3219" t="s">
        <v>1451</v>
      </c>
      <c r="S3219" t="s">
        <v>45</v>
      </c>
      <c r="T3219" t="s">
        <v>67</v>
      </c>
      <c r="U3219" t="s">
        <v>1452</v>
      </c>
      <c r="V3219" s="3">
        <v>6.99</v>
      </c>
      <c r="W3219">
        <v>3</v>
      </c>
      <c r="X3219" s="2">
        <v>0</v>
      </c>
      <c r="Y3219" s="13">
        <v>2.0270999999999999</v>
      </c>
      <c r="Z3219" s="2">
        <f>Y3219/V3219</f>
        <v>0.28999999999999998</v>
      </c>
    </row>
    <row r="3220" spans="1:26" x14ac:dyDescent="0.25">
      <c r="A3220">
        <v>6640</v>
      </c>
      <c r="B3220" t="s">
        <v>8669</v>
      </c>
      <c r="C3220" s="1">
        <v>41943</v>
      </c>
      <c r="D3220">
        <f>YEAR(C3220)</f>
        <v>2014</v>
      </c>
      <c r="E3220">
        <f>MONTH(C3220)</f>
        <v>10</v>
      </c>
      <c r="F3220" t="str">
        <f>TEXT(Table1[[#This Row],[Order Date]],"mmm")</f>
        <v>Oct</v>
      </c>
      <c r="G3220" t="str">
        <f>TEXT(Table1[[#This Row],[Order Date]],"ddd")</f>
        <v>Fri</v>
      </c>
      <c r="H3220" s="1">
        <v>41945</v>
      </c>
      <c r="I3220" t="s">
        <v>22</v>
      </c>
      <c r="J3220" t="s">
        <v>2627</v>
      </c>
      <c r="K3220" t="s">
        <v>2628</v>
      </c>
      <c r="L3220" t="s">
        <v>40</v>
      </c>
      <c r="M3220" t="s">
        <v>26</v>
      </c>
      <c r="N3220" t="s">
        <v>2582</v>
      </c>
      <c r="O3220" t="s">
        <v>491</v>
      </c>
      <c r="P3220">
        <v>44052</v>
      </c>
      <c r="Q3220" t="s">
        <v>145</v>
      </c>
      <c r="R3220" t="s">
        <v>4824</v>
      </c>
      <c r="S3220" t="s">
        <v>31</v>
      </c>
      <c r="T3220" t="s">
        <v>55</v>
      </c>
      <c r="U3220" t="s">
        <v>4825</v>
      </c>
      <c r="V3220" s="3">
        <v>1421.664</v>
      </c>
      <c r="W3220">
        <v>8</v>
      </c>
      <c r="X3220" s="2">
        <v>0.4</v>
      </c>
      <c r="Y3220" s="13">
        <v>-734.52639999999997</v>
      </c>
      <c r="Z3220" s="2">
        <f>Y3220/V3220</f>
        <v>-0.51666666666666661</v>
      </c>
    </row>
    <row r="3221" spans="1:26" x14ac:dyDescent="0.25">
      <c r="A3221">
        <v>6641</v>
      </c>
      <c r="B3221" t="s">
        <v>8670</v>
      </c>
      <c r="C3221" s="1">
        <v>42952</v>
      </c>
      <c r="D3221">
        <f>YEAR(C3221)</f>
        <v>2017</v>
      </c>
      <c r="E3221">
        <f>MONTH(C3221)</f>
        <v>8</v>
      </c>
      <c r="F3221" t="str">
        <f>TEXT(Table1[[#This Row],[Order Date]],"mmm")</f>
        <v>Aug</v>
      </c>
      <c r="G3221" t="str">
        <f>TEXT(Table1[[#This Row],[Order Date]],"ddd")</f>
        <v>Sat</v>
      </c>
      <c r="H3221" s="1">
        <v>42956</v>
      </c>
      <c r="I3221" t="s">
        <v>49</v>
      </c>
      <c r="J3221" t="s">
        <v>232</v>
      </c>
      <c r="K3221" t="s">
        <v>233</v>
      </c>
      <c r="L3221" t="s">
        <v>25</v>
      </c>
      <c r="M3221" t="s">
        <v>26</v>
      </c>
      <c r="N3221" t="s">
        <v>4270</v>
      </c>
      <c r="O3221" t="s">
        <v>251</v>
      </c>
      <c r="P3221">
        <v>46203</v>
      </c>
      <c r="Q3221" t="s">
        <v>104</v>
      </c>
      <c r="R3221" t="s">
        <v>2065</v>
      </c>
      <c r="S3221" t="s">
        <v>45</v>
      </c>
      <c r="T3221" t="s">
        <v>74</v>
      </c>
      <c r="U3221" t="s">
        <v>2066</v>
      </c>
      <c r="V3221" s="3">
        <v>125.88</v>
      </c>
      <c r="W3221">
        <v>6</v>
      </c>
      <c r="X3221" s="2">
        <v>0</v>
      </c>
      <c r="Y3221" s="13">
        <v>60.422400000000003</v>
      </c>
      <c r="Z3221" s="2">
        <f>Y3221/V3221</f>
        <v>0.48000000000000004</v>
      </c>
    </row>
    <row r="3222" spans="1:26" x14ac:dyDescent="0.25">
      <c r="A3222">
        <v>6644</v>
      </c>
      <c r="B3222" t="s">
        <v>8671</v>
      </c>
      <c r="C3222" s="1">
        <v>42226</v>
      </c>
      <c r="D3222">
        <f>YEAR(C3222)</f>
        <v>2015</v>
      </c>
      <c r="E3222">
        <f>MONTH(C3222)</f>
        <v>8</v>
      </c>
      <c r="F3222" t="str">
        <f>TEXT(Table1[[#This Row],[Order Date]],"mmm")</f>
        <v>Aug</v>
      </c>
      <c r="G3222" t="str">
        <f>TEXT(Table1[[#This Row],[Order Date]],"ddd")</f>
        <v>Mon</v>
      </c>
      <c r="H3222" s="1">
        <v>42232</v>
      </c>
      <c r="I3222" t="s">
        <v>49</v>
      </c>
      <c r="J3222" t="s">
        <v>4926</v>
      </c>
      <c r="K3222" t="s">
        <v>4927</v>
      </c>
      <c r="L3222" t="s">
        <v>25</v>
      </c>
      <c r="M3222" t="s">
        <v>26</v>
      </c>
      <c r="N3222" t="s">
        <v>4468</v>
      </c>
      <c r="O3222" t="s">
        <v>413</v>
      </c>
      <c r="P3222">
        <v>97756</v>
      </c>
      <c r="Q3222" t="s">
        <v>43</v>
      </c>
      <c r="R3222" t="s">
        <v>3139</v>
      </c>
      <c r="S3222" t="s">
        <v>70</v>
      </c>
      <c r="T3222" t="s">
        <v>71</v>
      </c>
      <c r="U3222" t="s">
        <v>3140</v>
      </c>
      <c r="V3222" s="3">
        <v>438.36799999999999</v>
      </c>
      <c r="W3222">
        <v>4</v>
      </c>
      <c r="X3222" s="2">
        <v>0.2</v>
      </c>
      <c r="Y3222" s="13">
        <v>38.357199999999999</v>
      </c>
      <c r="Z3222" s="2">
        <f>Y3222/V3222</f>
        <v>8.7499999999999994E-2</v>
      </c>
    </row>
    <row r="3223" spans="1:26" x14ac:dyDescent="0.25">
      <c r="A3223">
        <v>6647</v>
      </c>
      <c r="B3223" t="s">
        <v>8672</v>
      </c>
      <c r="C3223" s="1">
        <v>42719</v>
      </c>
      <c r="D3223">
        <f>YEAR(C3223)</f>
        <v>2016</v>
      </c>
      <c r="E3223">
        <f>MONTH(C3223)</f>
        <v>12</v>
      </c>
      <c r="F3223" t="str">
        <f>TEXT(Table1[[#This Row],[Order Date]],"mmm")</f>
        <v>Dec</v>
      </c>
      <c r="G3223" t="str">
        <f>TEXT(Table1[[#This Row],[Order Date]],"ddd")</f>
        <v>Thu</v>
      </c>
      <c r="H3223" s="1">
        <v>42725</v>
      </c>
      <c r="I3223" t="s">
        <v>49</v>
      </c>
      <c r="J3223" t="s">
        <v>3979</v>
      </c>
      <c r="K3223" t="s">
        <v>3980</v>
      </c>
      <c r="L3223" t="s">
        <v>101</v>
      </c>
      <c r="M3223" t="s">
        <v>26</v>
      </c>
      <c r="N3223" t="s">
        <v>311</v>
      </c>
      <c r="O3223" t="s">
        <v>413</v>
      </c>
      <c r="P3223">
        <v>97477</v>
      </c>
      <c r="Q3223" t="s">
        <v>43</v>
      </c>
      <c r="R3223" t="s">
        <v>896</v>
      </c>
      <c r="S3223" t="s">
        <v>31</v>
      </c>
      <c r="T3223" t="s">
        <v>55</v>
      </c>
      <c r="U3223" t="s">
        <v>897</v>
      </c>
      <c r="V3223" s="3">
        <v>564.19500000000005</v>
      </c>
      <c r="W3223">
        <v>3</v>
      </c>
      <c r="X3223" s="2">
        <v>0.5</v>
      </c>
      <c r="Y3223" s="13">
        <v>-304.6653</v>
      </c>
      <c r="Z3223" s="2">
        <f>Y3223/V3223</f>
        <v>-0.53999999999999992</v>
      </c>
    </row>
    <row r="3224" spans="1:26" x14ac:dyDescent="0.25">
      <c r="A3224">
        <v>6649</v>
      </c>
      <c r="B3224" t="s">
        <v>8673</v>
      </c>
      <c r="C3224" s="1">
        <v>42986</v>
      </c>
      <c r="D3224">
        <f>YEAR(C3224)</f>
        <v>2017</v>
      </c>
      <c r="E3224">
        <f>MONTH(C3224)</f>
        <v>9</v>
      </c>
      <c r="F3224" t="str">
        <f>TEXT(Table1[[#This Row],[Order Date]],"mmm")</f>
        <v>Sep</v>
      </c>
      <c r="G3224" t="str">
        <f>TEXT(Table1[[#This Row],[Order Date]],"ddd")</f>
        <v>Fri</v>
      </c>
      <c r="H3224" s="1">
        <v>42989</v>
      </c>
      <c r="I3224" t="s">
        <v>185</v>
      </c>
      <c r="J3224" t="s">
        <v>2373</v>
      </c>
      <c r="K3224" t="s">
        <v>2374</v>
      </c>
      <c r="L3224" t="s">
        <v>40</v>
      </c>
      <c r="M3224" t="s">
        <v>26</v>
      </c>
      <c r="N3224" t="s">
        <v>1117</v>
      </c>
      <c r="O3224" t="s">
        <v>103</v>
      </c>
      <c r="P3224">
        <v>76017</v>
      </c>
      <c r="Q3224" t="s">
        <v>104</v>
      </c>
      <c r="R3224" t="s">
        <v>1802</v>
      </c>
      <c r="S3224" t="s">
        <v>45</v>
      </c>
      <c r="T3224" t="s">
        <v>74</v>
      </c>
      <c r="U3224" t="s">
        <v>1803</v>
      </c>
      <c r="V3224" s="3">
        <v>42.616</v>
      </c>
      <c r="W3224">
        <v>7</v>
      </c>
      <c r="X3224" s="2">
        <v>0.8</v>
      </c>
      <c r="Y3224" s="13">
        <v>-68.185599999999994</v>
      </c>
      <c r="Z3224" s="2">
        <f>Y3224/V3224</f>
        <v>-1.5999999999999999</v>
      </c>
    </row>
    <row r="3225" spans="1:26" x14ac:dyDescent="0.25">
      <c r="A3225">
        <v>6655</v>
      </c>
      <c r="B3225" t="s">
        <v>8674</v>
      </c>
      <c r="C3225" s="1">
        <v>42786</v>
      </c>
      <c r="D3225">
        <f>YEAR(C3225)</f>
        <v>2017</v>
      </c>
      <c r="E3225">
        <f>MONTH(C3225)</f>
        <v>2</v>
      </c>
      <c r="F3225" t="str">
        <f>TEXT(Table1[[#This Row],[Order Date]],"mmm")</f>
        <v>Feb</v>
      </c>
      <c r="G3225" t="str">
        <f>TEXT(Table1[[#This Row],[Order Date]],"ddd")</f>
        <v>Mon</v>
      </c>
      <c r="H3225" s="1">
        <v>42793</v>
      </c>
      <c r="I3225" t="s">
        <v>49</v>
      </c>
      <c r="J3225" t="s">
        <v>3721</v>
      </c>
      <c r="K3225" t="s">
        <v>3722</v>
      </c>
      <c r="L3225" t="s">
        <v>101</v>
      </c>
      <c r="M3225" t="s">
        <v>26</v>
      </c>
      <c r="N3225" t="s">
        <v>302</v>
      </c>
      <c r="O3225" t="s">
        <v>303</v>
      </c>
      <c r="P3225">
        <v>85234</v>
      </c>
      <c r="Q3225" t="s">
        <v>43</v>
      </c>
      <c r="R3225" t="s">
        <v>3319</v>
      </c>
      <c r="S3225" t="s">
        <v>70</v>
      </c>
      <c r="T3225" t="s">
        <v>71</v>
      </c>
      <c r="U3225" t="s">
        <v>3320</v>
      </c>
      <c r="V3225" s="3">
        <v>333.57600000000002</v>
      </c>
      <c r="W3225">
        <v>3</v>
      </c>
      <c r="X3225" s="2">
        <v>0.2</v>
      </c>
      <c r="Y3225" s="13">
        <v>25.0182</v>
      </c>
      <c r="Z3225" s="2">
        <f>Y3225/V3225</f>
        <v>7.4999999999999997E-2</v>
      </c>
    </row>
    <row r="3226" spans="1:26" x14ac:dyDescent="0.25">
      <c r="A3226">
        <v>6661</v>
      </c>
      <c r="B3226" t="s">
        <v>8675</v>
      </c>
      <c r="C3226" s="1">
        <v>42224</v>
      </c>
      <c r="D3226">
        <f>YEAR(C3226)</f>
        <v>2015</v>
      </c>
      <c r="E3226">
        <f>MONTH(C3226)</f>
        <v>8</v>
      </c>
      <c r="F3226" t="str">
        <f>TEXT(Table1[[#This Row],[Order Date]],"mmm")</f>
        <v>Aug</v>
      </c>
      <c r="G3226" t="str">
        <f>TEXT(Table1[[#This Row],[Order Date]],"ddd")</f>
        <v>Sat</v>
      </c>
      <c r="H3226" s="1">
        <v>42226</v>
      </c>
      <c r="I3226" t="s">
        <v>22</v>
      </c>
      <c r="J3226" t="s">
        <v>5063</v>
      </c>
      <c r="K3226" t="s">
        <v>5064</v>
      </c>
      <c r="L3226" t="s">
        <v>25</v>
      </c>
      <c r="M3226" t="s">
        <v>26</v>
      </c>
      <c r="N3226" t="s">
        <v>1462</v>
      </c>
      <c r="O3226" t="s">
        <v>1231</v>
      </c>
      <c r="P3226">
        <v>1841</v>
      </c>
      <c r="Q3226" t="s">
        <v>145</v>
      </c>
      <c r="R3226" t="s">
        <v>7111</v>
      </c>
      <c r="S3226" t="s">
        <v>45</v>
      </c>
      <c r="T3226" t="s">
        <v>67</v>
      </c>
      <c r="U3226" t="s">
        <v>7112</v>
      </c>
      <c r="V3226" s="3">
        <v>39.659999999999997</v>
      </c>
      <c r="W3226">
        <v>2</v>
      </c>
      <c r="X3226" s="2">
        <v>0</v>
      </c>
      <c r="Y3226" s="13">
        <v>11.898</v>
      </c>
      <c r="Z3226" s="2">
        <f>Y3226/V3226</f>
        <v>0.30000000000000004</v>
      </c>
    </row>
    <row r="3227" spans="1:26" x14ac:dyDescent="0.25">
      <c r="A3227">
        <v>6664</v>
      </c>
      <c r="B3227" t="s">
        <v>8676</v>
      </c>
      <c r="C3227" s="1">
        <v>43034</v>
      </c>
      <c r="D3227">
        <f>YEAR(C3227)</f>
        <v>2017</v>
      </c>
      <c r="E3227">
        <f>MONTH(C3227)</f>
        <v>10</v>
      </c>
      <c r="F3227" t="str">
        <f>TEXT(Table1[[#This Row],[Order Date]],"mmm")</f>
        <v>Oct</v>
      </c>
      <c r="G3227" t="str">
        <f>TEXT(Table1[[#This Row],[Order Date]],"ddd")</f>
        <v>Thu</v>
      </c>
      <c r="H3227" s="1">
        <v>43040</v>
      </c>
      <c r="I3227" t="s">
        <v>49</v>
      </c>
      <c r="J3227" t="s">
        <v>1863</v>
      </c>
      <c r="K3227" t="s">
        <v>1864</v>
      </c>
      <c r="L3227" t="s">
        <v>25</v>
      </c>
      <c r="M3227" t="s">
        <v>26</v>
      </c>
      <c r="N3227" t="s">
        <v>2915</v>
      </c>
      <c r="O3227" t="s">
        <v>312</v>
      </c>
      <c r="P3227">
        <v>23464</v>
      </c>
      <c r="Q3227" t="s">
        <v>29</v>
      </c>
      <c r="R3227" t="s">
        <v>2754</v>
      </c>
      <c r="S3227" t="s">
        <v>31</v>
      </c>
      <c r="T3227" t="s">
        <v>55</v>
      </c>
      <c r="U3227" t="s">
        <v>2755</v>
      </c>
      <c r="V3227" s="3">
        <v>356.85</v>
      </c>
      <c r="W3227">
        <v>5</v>
      </c>
      <c r="X3227" s="2">
        <v>0</v>
      </c>
      <c r="Y3227" s="13">
        <v>60.664499999999997</v>
      </c>
      <c r="Z3227" s="2">
        <f>Y3227/V3227</f>
        <v>0.16999999999999998</v>
      </c>
    </row>
    <row r="3228" spans="1:26" x14ac:dyDescent="0.25">
      <c r="A3228">
        <v>6666</v>
      </c>
      <c r="B3228" t="s">
        <v>8677</v>
      </c>
      <c r="C3228" s="1">
        <v>42565</v>
      </c>
      <c r="D3228">
        <f>YEAR(C3228)</f>
        <v>2016</v>
      </c>
      <c r="E3228">
        <f>MONTH(C3228)</f>
        <v>7</v>
      </c>
      <c r="F3228" t="str">
        <f>TEXT(Table1[[#This Row],[Order Date]],"mmm")</f>
        <v>Jul</v>
      </c>
      <c r="G3228" t="str">
        <f>TEXT(Table1[[#This Row],[Order Date]],"ddd")</f>
        <v>Thu</v>
      </c>
      <c r="H3228" s="1">
        <v>42569</v>
      </c>
      <c r="I3228" t="s">
        <v>22</v>
      </c>
      <c r="J3228" t="s">
        <v>2956</v>
      </c>
      <c r="K3228" t="s">
        <v>2957</v>
      </c>
      <c r="L3228" t="s">
        <v>25</v>
      </c>
      <c r="M3228" t="s">
        <v>26</v>
      </c>
      <c r="N3228" t="s">
        <v>3827</v>
      </c>
      <c r="O3228" t="s">
        <v>103</v>
      </c>
      <c r="P3228">
        <v>75061</v>
      </c>
      <c r="Q3228" t="s">
        <v>104</v>
      </c>
      <c r="R3228" t="s">
        <v>8232</v>
      </c>
      <c r="S3228" t="s">
        <v>45</v>
      </c>
      <c r="T3228" t="s">
        <v>89</v>
      </c>
      <c r="U3228" t="s">
        <v>8233</v>
      </c>
      <c r="V3228" s="3">
        <v>219.84</v>
      </c>
      <c r="W3228">
        <v>5</v>
      </c>
      <c r="X3228" s="2">
        <v>0.2</v>
      </c>
      <c r="Y3228" s="13">
        <v>79.691999999999993</v>
      </c>
      <c r="Z3228" s="2">
        <f>Y3228/V3228</f>
        <v>0.36249999999999999</v>
      </c>
    </row>
    <row r="3229" spans="1:26" x14ac:dyDescent="0.25">
      <c r="A3229">
        <v>6667</v>
      </c>
      <c r="B3229" t="s">
        <v>8678</v>
      </c>
      <c r="C3229" s="1">
        <v>42867</v>
      </c>
      <c r="D3229">
        <f>YEAR(C3229)</f>
        <v>2017</v>
      </c>
      <c r="E3229">
        <f>MONTH(C3229)</f>
        <v>5</v>
      </c>
      <c r="F3229" t="str">
        <f>TEXT(Table1[[#This Row],[Order Date]],"mmm")</f>
        <v>May</v>
      </c>
      <c r="G3229" t="str">
        <f>TEXT(Table1[[#This Row],[Order Date]],"ddd")</f>
        <v>Fri</v>
      </c>
      <c r="H3229" s="1">
        <v>42869</v>
      </c>
      <c r="I3229" t="s">
        <v>22</v>
      </c>
      <c r="J3229" t="s">
        <v>1875</v>
      </c>
      <c r="K3229" t="s">
        <v>1876</v>
      </c>
      <c r="L3229" t="s">
        <v>25</v>
      </c>
      <c r="M3229" t="s">
        <v>26</v>
      </c>
      <c r="N3229" t="s">
        <v>3837</v>
      </c>
      <c r="O3229" t="s">
        <v>781</v>
      </c>
      <c r="P3229">
        <v>8360</v>
      </c>
      <c r="Q3229" t="s">
        <v>145</v>
      </c>
      <c r="R3229" t="s">
        <v>7405</v>
      </c>
      <c r="S3229" t="s">
        <v>31</v>
      </c>
      <c r="T3229" t="s">
        <v>64</v>
      </c>
      <c r="U3229" t="s">
        <v>7406</v>
      </c>
      <c r="V3229" s="3">
        <v>42.85</v>
      </c>
      <c r="W3229">
        <v>5</v>
      </c>
      <c r="X3229" s="2">
        <v>0</v>
      </c>
      <c r="Y3229" s="13">
        <v>15.426</v>
      </c>
      <c r="Z3229" s="2">
        <f>Y3229/V3229</f>
        <v>0.36</v>
      </c>
    </row>
    <row r="3230" spans="1:26" x14ac:dyDescent="0.25">
      <c r="A3230">
        <v>6671</v>
      </c>
      <c r="B3230" t="s">
        <v>8679</v>
      </c>
      <c r="C3230" s="1">
        <v>42880</v>
      </c>
      <c r="D3230">
        <f>YEAR(C3230)</f>
        <v>2017</v>
      </c>
      <c r="E3230">
        <f>MONTH(C3230)</f>
        <v>5</v>
      </c>
      <c r="F3230" t="str">
        <f>TEXT(Table1[[#This Row],[Order Date]],"mmm")</f>
        <v>May</v>
      </c>
      <c r="G3230" t="str">
        <f>TEXT(Table1[[#This Row],[Order Date]],"ddd")</f>
        <v>Thu</v>
      </c>
      <c r="H3230" s="1">
        <v>42884</v>
      </c>
      <c r="I3230" t="s">
        <v>49</v>
      </c>
      <c r="J3230" t="s">
        <v>3418</v>
      </c>
      <c r="K3230" t="s">
        <v>3419</v>
      </c>
      <c r="L3230" t="s">
        <v>101</v>
      </c>
      <c r="M3230" t="s">
        <v>26</v>
      </c>
      <c r="N3230" t="s">
        <v>490</v>
      </c>
      <c r="O3230" t="s">
        <v>1258</v>
      </c>
      <c r="P3230">
        <v>31907</v>
      </c>
      <c r="Q3230" t="s">
        <v>29</v>
      </c>
      <c r="R3230" t="s">
        <v>2012</v>
      </c>
      <c r="S3230" t="s">
        <v>45</v>
      </c>
      <c r="T3230" t="s">
        <v>74</v>
      </c>
      <c r="U3230" t="s">
        <v>2013</v>
      </c>
      <c r="V3230" s="3">
        <v>29.84</v>
      </c>
      <c r="W3230">
        <v>2</v>
      </c>
      <c r="X3230" s="2">
        <v>0</v>
      </c>
      <c r="Y3230" s="13">
        <v>13.428000000000001</v>
      </c>
      <c r="Z3230" s="2">
        <f>Y3230/V3230</f>
        <v>0.45</v>
      </c>
    </row>
    <row r="3231" spans="1:26" x14ac:dyDescent="0.25">
      <c r="A3231">
        <v>6673</v>
      </c>
      <c r="B3231" t="s">
        <v>8680</v>
      </c>
      <c r="C3231" s="1">
        <v>42258</v>
      </c>
      <c r="D3231">
        <f>YEAR(C3231)</f>
        <v>2015</v>
      </c>
      <c r="E3231">
        <f>MONTH(C3231)</f>
        <v>9</v>
      </c>
      <c r="F3231" t="str">
        <f>TEXT(Table1[[#This Row],[Order Date]],"mmm")</f>
        <v>Sep</v>
      </c>
      <c r="G3231" t="str">
        <f>TEXT(Table1[[#This Row],[Order Date]],"ddd")</f>
        <v>Fri</v>
      </c>
      <c r="H3231" s="1">
        <v>42263</v>
      </c>
      <c r="I3231" t="s">
        <v>49</v>
      </c>
      <c r="J3231" t="s">
        <v>973</v>
      </c>
      <c r="K3231" t="s">
        <v>974</v>
      </c>
      <c r="L3231" t="s">
        <v>40</v>
      </c>
      <c r="M3231" t="s">
        <v>26</v>
      </c>
      <c r="N3231" t="s">
        <v>941</v>
      </c>
      <c r="O3231" t="s">
        <v>42</v>
      </c>
      <c r="P3231">
        <v>92024</v>
      </c>
      <c r="Q3231" t="s">
        <v>43</v>
      </c>
      <c r="R3231" t="s">
        <v>483</v>
      </c>
      <c r="S3231" t="s">
        <v>45</v>
      </c>
      <c r="T3231" t="s">
        <v>67</v>
      </c>
      <c r="U3231" t="s">
        <v>484</v>
      </c>
      <c r="V3231" s="3">
        <v>265.86</v>
      </c>
      <c r="W3231">
        <v>7</v>
      </c>
      <c r="X3231" s="2">
        <v>0</v>
      </c>
      <c r="Y3231" s="13">
        <v>79.757999999999996</v>
      </c>
      <c r="Z3231" s="2">
        <f>Y3231/V3231</f>
        <v>0.3</v>
      </c>
    </row>
    <row r="3232" spans="1:26" x14ac:dyDescent="0.25">
      <c r="A3232">
        <v>6674</v>
      </c>
      <c r="B3232" t="s">
        <v>8681</v>
      </c>
      <c r="C3232" s="1">
        <v>42252</v>
      </c>
      <c r="D3232">
        <f>YEAR(C3232)</f>
        <v>2015</v>
      </c>
      <c r="E3232">
        <f>MONTH(C3232)</f>
        <v>9</v>
      </c>
      <c r="F3232" t="str">
        <f>TEXT(Table1[[#This Row],[Order Date]],"mmm")</f>
        <v>Sep</v>
      </c>
      <c r="G3232" t="str">
        <f>TEXT(Table1[[#This Row],[Order Date]],"ddd")</f>
        <v>Sat</v>
      </c>
      <c r="H3232" s="1">
        <v>42259</v>
      </c>
      <c r="I3232" t="s">
        <v>49</v>
      </c>
      <c r="J3232" t="s">
        <v>614</v>
      </c>
      <c r="K3232" t="s">
        <v>615</v>
      </c>
      <c r="L3232" t="s">
        <v>101</v>
      </c>
      <c r="M3232" t="s">
        <v>26</v>
      </c>
      <c r="N3232" t="s">
        <v>4591</v>
      </c>
      <c r="O3232" t="s">
        <v>312</v>
      </c>
      <c r="P3232">
        <v>22901</v>
      </c>
      <c r="Q3232" t="s">
        <v>29</v>
      </c>
      <c r="R3232" t="s">
        <v>8682</v>
      </c>
      <c r="S3232" t="s">
        <v>31</v>
      </c>
      <c r="T3232" t="s">
        <v>64</v>
      </c>
      <c r="U3232" t="s">
        <v>8683</v>
      </c>
      <c r="V3232" s="3">
        <v>67.959999999999994</v>
      </c>
      <c r="W3232">
        <v>4</v>
      </c>
      <c r="X3232" s="2">
        <v>0</v>
      </c>
      <c r="Y3232" s="13">
        <v>12.232799999999999</v>
      </c>
      <c r="Z3232" s="2">
        <f>Y3232/V3232</f>
        <v>0.18</v>
      </c>
    </row>
    <row r="3233" spans="1:26" x14ac:dyDescent="0.25">
      <c r="A3233">
        <v>6675</v>
      </c>
      <c r="B3233" t="s">
        <v>8684</v>
      </c>
      <c r="C3233" s="1">
        <v>42329</v>
      </c>
      <c r="D3233">
        <f>YEAR(C3233)</f>
        <v>2015</v>
      </c>
      <c r="E3233">
        <f>MONTH(C3233)</f>
        <v>11</v>
      </c>
      <c r="F3233" t="str">
        <f>TEXT(Table1[[#This Row],[Order Date]],"mmm")</f>
        <v>Nov</v>
      </c>
      <c r="G3233" t="str">
        <f>TEXT(Table1[[#This Row],[Order Date]],"ddd")</f>
        <v>Sat</v>
      </c>
      <c r="H3233" s="1">
        <v>42331</v>
      </c>
      <c r="I3233" t="s">
        <v>22</v>
      </c>
      <c r="J3233" t="s">
        <v>5820</v>
      </c>
      <c r="K3233" t="s">
        <v>5821</v>
      </c>
      <c r="L3233" t="s">
        <v>25</v>
      </c>
      <c r="M3233" t="s">
        <v>26</v>
      </c>
      <c r="N3233" t="s">
        <v>1462</v>
      </c>
      <c r="O3233" t="s">
        <v>251</v>
      </c>
      <c r="P3233">
        <v>46226</v>
      </c>
      <c r="Q3233" t="s">
        <v>104</v>
      </c>
      <c r="R3233" t="s">
        <v>3241</v>
      </c>
      <c r="S3233" t="s">
        <v>45</v>
      </c>
      <c r="T3233" t="s">
        <v>67</v>
      </c>
      <c r="U3233" t="s">
        <v>3242</v>
      </c>
      <c r="V3233" s="3">
        <v>10.92</v>
      </c>
      <c r="W3233">
        <v>6</v>
      </c>
      <c r="X3233" s="2">
        <v>0</v>
      </c>
      <c r="Y3233" s="13">
        <v>4.9139999999999997</v>
      </c>
      <c r="Z3233" s="2">
        <f>Y3233/V3233</f>
        <v>0.44999999999999996</v>
      </c>
    </row>
    <row r="3234" spans="1:26" x14ac:dyDescent="0.25">
      <c r="A3234">
        <v>6679</v>
      </c>
      <c r="B3234" t="s">
        <v>8685</v>
      </c>
      <c r="C3234" s="1">
        <v>41922</v>
      </c>
      <c r="D3234">
        <f>YEAR(C3234)</f>
        <v>2014</v>
      </c>
      <c r="E3234">
        <f>MONTH(C3234)</f>
        <v>10</v>
      </c>
      <c r="F3234" t="str">
        <f>TEXT(Table1[[#This Row],[Order Date]],"mmm")</f>
        <v>Oct</v>
      </c>
      <c r="G3234" t="str">
        <f>TEXT(Table1[[#This Row],[Order Date]],"ddd")</f>
        <v>Fri</v>
      </c>
      <c r="H3234" s="1">
        <v>41926</v>
      </c>
      <c r="I3234" t="s">
        <v>49</v>
      </c>
      <c r="J3234" t="s">
        <v>1480</v>
      </c>
      <c r="K3234" t="s">
        <v>1481</v>
      </c>
      <c r="L3234" t="s">
        <v>101</v>
      </c>
      <c r="M3234" t="s">
        <v>26</v>
      </c>
      <c r="N3234" t="s">
        <v>537</v>
      </c>
      <c r="O3234" t="s">
        <v>303</v>
      </c>
      <c r="P3234">
        <v>85023</v>
      </c>
      <c r="Q3234" t="s">
        <v>43</v>
      </c>
      <c r="R3234" t="s">
        <v>3420</v>
      </c>
      <c r="S3234" t="s">
        <v>31</v>
      </c>
      <c r="T3234" t="s">
        <v>64</v>
      </c>
      <c r="U3234" t="s">
        <v>3421</v>
      </c>
      <c r="V3234" s="3">
        <v>46.872</v>
      </c>
      <c r="W3234">
        <v>7</v>
      </c>
      <c r="X3234" s="2">
        <v>0.2</v>
      </c>
      <c r="Y3234" s="13">
        <v>3.5154000000000001</v>
      </c>
      <c r="Z3234" s="2">
        <f>Y3234/V3234</f>
        <v>7.4999999999999997E-2</v>
      </c>
    </row>
    <row r="3235" spans="1:26" x14ac:dyDescent="0.25">
      <c r="A3235">
        <v>6680</v>
      </c>
      <c r="B3235" t="s">
        <v>8686</v>
      </c>
      <c r="C3235" s="1">
        <v>42980</v>
      </c>
      <c r="D3235">
        <f>YEAR(C3235)</f>
        <v>2017</v>
      </c>
      <c r="E3235">
        <f>MONTH(C3235)</f>
        <v>9</v>
      </c>
      <c r="F3235" t="str">
        <f>TEXT(Table1[[#This Row],[Order Date]],"mmm")</f>
        <v>Sep</v>
      </c>
      <c r="G3235" t="str">
        <f>TEXT(Table1[[#This Row],[Order Date]],"ddd")</f>
        <v>Sat</v>
      </c>
      <c r="H3235" s="1">
        <v>42985</v>
      </c>
      <c r="I3235" t="s">
        <v>22</v>
      </c>
      <c r="J3235" t="s">
        <v>269</v>
      </c>
      <c r="K3235" t="s">
        <v>270</v>
      </c>
      <c r="L3235" t="s">
        <v>25</v>
      </c>
      <c r="M3235" t="s">
        <v>26</v>
      </c>
      <c r="N3235" t="s">
        <v>4494</v>
      </c>
      <c r="O3235" t="s">
        <v>740</v>
      </c>
      <c r="P3235">
        <v>6450</v>
      </c>
      <c r="Q3235" t="s">
        <v>145</v>
      </c>
      <c r="R3235" t="s">
        <v>1465</v>
      </c>
      <c r="S3235" t="s">
        <v>45</v>
      </c>
      <c r="T3235" t="s">
        <v>58</v>
      </c>
      <c r="U3235" t="s">
        <v>1466</v>
      </c>
      <c r="V3235" s="3">
        <v>10.9</v>
      </c>
      <c r="W3235">
        <v>1</v>
      </c>
      <c r="X3235" s="2">
        <v>0</v>
      </c>
      <c r="Y3235" s="13">
        <v>2.8340000000000001</v>
      </c>
      <c r="Z3235" s="2">
        <f>Y3235/V3235</f>
        <v>0.26</v>
      </c>
    </row>
    <row r="3236" spans="1:26" x14ac:dyDescent="0.25">
      <c r="A3236">
        <v>6684</v>
      </c>
      <c r="B3236" t="s">
        <v>8687</v>
      </c>
      <c r="C3236" s="1">
        <v>41948</v>
      </c>
      <c r="D3236">
        <f>YEAR(C3236)</f>
        <v>2014</v>
      </c>
      <c r="E3236">
        <f>MONTH(C3236)</f>
        <v>11</v>
      </c>
      <c r="F3236" t="str">
        <f>TEXT(Table1[[#This Row],[Order Date]],"mmm")</f>
        <v>Nov</v>
      </c>
      <c r="G3236" t="str">
        <f>TEXT(Table1[[#This Row],[Order Date]],"ddd")</f>
        <v>Wed</v>
      </c>
      <c r="H3236" s="1">
        <v>41953</v>
      </c>
      <c r="I3236" t="s">
        <v>49</v>
      </c>
      <c r="J3236" t="s">
        <v>2985</v>
      </c>
      <c r="K3236" t="s">
        <v>2986</v>
      </c>
      <c r="L3236" t="s">
        <v>101</v>
      </c>
      <c r="M3236" t="s">
        <v>26</v>
      </c>
      <c r="N3236" t="s">
        <v>41</v>
      </c>
      <c r="O3236" t="s">
        <v>42</v>
      </c>
      <c r="P3236">
        <v>90008</v>
      </c>
      <c r="Q3236" t="s">
        <v>43</v>
      </c>
      <c r="R3236" t="s">
        <v>6401</v>
      </c>
      <c r="S3236" t="s">
        <v>31</v>
      </c>
      <c r="T3236" t="s">
        <v>64</v>
      </c>
      <c r="U3236" t="s">
        <v>6402</v>
      </c>
      <c r="V3236" s="3">
        <v>20.04</v>
      </c>
      <c r="W3236">
        <v>6</v>
      </c>
      <c r="X3236" s="2">
        <v>0</v>
      </c>
      <c r="Y3236" s="13">
        <v>8.8176000000000005</v>
      </c>
      <c r="Z3236" s="2">
        <f>Y3236/V3236</f>
        <v>0.44000000000000006</v>
      </c>
    </row>
    <row r="3237" spans="1:26" x14ac:dyDescent="0.25">
      <c r="A3237">
        <v>6685</v>
      </c>
      <c r="B3237" t="s">
        <v>8688</v>
      </c>
      <c r="C3237" s="1">
        <v>42355</v>
      </c>
      <c r="D3237">
        <f>YEAR(C3237)</f>
        <v>2015</v>
      </c>
      <c r="E3237">
        <f>MONTH(C3237)</f>
        <v>12</v>
      </c>
      <c r="F3237" t="str">
        <f>TEXT(Table1[[#This Row],[Order Date]],"mmm")</f>
        <v>Dec</v>
      </c>
      <c r="G3237" t="str">
        <f>TEXT(Table1[[#This Row],[Order Date]],"ddd")</f>
        <v>Thu</v>
      </c>
      <c r="H3237" s="1">
        <v>42360</v>
      </c>
      <c r="I3237" t="s">
        <v>49</v>
      </c>
      <c r="J3237" t="s">
        <v>4067</v>
      </c>
      <c r="K3237" t="s">
        <v>4068</v>
      </c>
      <c r="L3237" t="s">
        <v>25</v>
      </c>
      <c r="M3237" t="s">
        <v>26</v>
      </c>
      <c r="N3237" t="s">
        <v>531</v>
      </c>
      <c r="O3237" t="s">
        <v>208</v>
      </c>
      <c r="P3237">
        <v>61701</v>
      </c>
      <c r="Q3237" t="s">
        <v>104</v>
      </c>
      <c r="R3237" t="s">
        <v>3425</v>
      </c>
      <c r="S3237" t="s">
        <v>45</v>
      </c>
      <c r="T3237" t="s">
        <v>58</v>
      </c>
      <c r="U3237" t="s">
        <v>3426</v>
      </c>
      <c r="V3237" s="3">
        <v>180.01599999999999</v>
      </c>
      <c r="W3237">
        <v>1</v>
      </c>
      <c r="X3237" s="2">
        <v>0.2</v>
      </c>
      <c r="Y3237" s="13">
        <v>-15.7514</v>
      </c>
      <c r="Z3237" s="2">
        <f>Y3237/V3237</f>
        <v>-8.7500000000000008E-2</v>
      </c>
    </row>
    <row r="3238" spans="1:26" x14ac:dyDescent="0.25">
      <c r="A3238">
        <v>6688</v>
      </c>
      <c r="B3238" t="s">
        <v>8689</v>
      </c>
      <c r="C3238" s="1">
        <v>42138</v>
      </c>
      <c r="D3238">
        <f>YEAR(C3238)</f>
        <v>2015</v>
      </c>
      <c r="E3238">
        <f>MONTH(C3238)</f>
        <v>5</v>
      </c>
      <c r="F3238" t="str">
        <f>TEXT(Table1[[#This Row],[Order Date]],"mmm")</f>
        <v>May</v>
      </c>
      <c r="G3238" t="str">
        <f>TEXT(Table1[[#This Row],[Order Date]],"ddd")</f>
        <v>Thu</v>
      </c>
      <c r="H3238" s="1">
        <v>42145</v>
      </c>
      <c r="I3238" t="s">
        <v>49</v>
      </c>
      <c r="J3238" t="s">
        <v>5641</v>
      </c>
      <c r="K3238" t="s">
        <v>5642</v>
      </c>
      <c r="L3238" t="s">
        <v>25</v>
      </c>
      <c r="M3238" t="s">
        <v>26</v>
      </c>
      <c r="N3238" t="s">
        <v>41</v>
      </c>
      <c r="O3238" t="s">
        <v>42</v>
      </c>
      <c r="P3238">
        <v>90032</v>
      </c>
      <c r="Q3238" t="s">
        <v>43</v>
      </c>
      <c r="R3238" t="s">
        <v>5457</v>
      </c>
      <c r="S3238" t="s">
        <v>45</v>
      </c>
      <c r="T3238" t="s">
        <v>58</v>
      </c>
      <c r="U3238" t="s">
        <v>5458</v>
      </c>
      <c r="V3238" s="3">
        <v>1117.92</v>
      </c>
      <c r="W3238">
        <v>4</v>
      </c>
      <c r="X3238" s="2">
        <v>0</v>
      </c>
      <c r="Y3238" s="13">
        <v>55.896000000000001</v>
      </c>
      <c r="Z3238" s="2">
        <f>Y3238/V3238</f>
        <v>4.9999999999999996E-2</v>
      </c>
    </row>
    <row r="3239" spans="1:26" x14ac:dyDescent="0.25">
      <c r="A3239">
        <v>6689</v>
      </c>
      <c r="B3239" t="s">
        <v>8690</v>
      </c>
      <c r="C3239" s="1">
        <v>42804</v>
      </c>
      <c r="D3239">
        <f>YEAR(C3239)</f>
        <v>2017</v>
      </c>
      <c r="E3239">
        <f>MONTH(C3239)</f>
        <v>3</v>
      </c>
      <c r="F3239" t="str">
        <f>TEXT(Table1[[#This Row],[Order Date]],"mmm")</f>
        <v>Mar</v>
      </c>
      <c r="G3239" t="str">
        <f>TEXT(Table1[[#This Row],[Order Date]],"ddd")</f>
        <v>Fri</v>
      </c>
      <c r="H3239" s="1">
        <v>42809</v>
      </c>
      <c r="I3239" t="s">
        <v>22</v>
      </c>
      <c r="J3239" t="s">
        <v>6292</v>
      </c>
      <c r="K3239" t="s">
        <v>6293</v>
      </c>
      <c r="L3239" t="s">
        <v>40</v>
      </c>
      <c r="M3239" t="s">
        <v>26</v>
      </c>
      <c r="N3239" t="s">
        <v>126</v>
      </c>
      <c r="O3239" t="s">
        <v>42</v>
      </c>
      <c r="P3239">
        <v>94109</v>
      </c>
      <c r="Q3239" t="s">
        <v>43</v>
      </c>
      <c r="R3239" t="s">
        <v>4404</v>
      </c>
      <c r="S3239" t="s">
        <v>70</v>
      </c>
      <c r="T3239" t="s">
        <v>158</v>
      </c>
      <c r="U3239" t="s">
        <v>4405</v>
      </c>
      <c r="V3239" s="3">
        <v>111.96</v>
      </c>
      <c r="W3239">
        <v>4</v>
      </c>
      <c r="X3239" s="2">
        <v>0</v>
      </c>
      <c r="Y3239" s="13">
        <v>21.272400000000001</v>
      </c>
      <c r="Z3239" s="2">
        <f>Y3239/V3239</f>
        <v>0.19000000000000003</v>
      </c>
    </row>
    <row r="3240" spans="1:26" x14ac:dyDescent="0.25">
      <c r="A3240">
        <v>6691</v>
      </c>
      <c r="B3240" t="s">
        <v>8691</v>
      </c>
      <c r="C3240" s="1">
        <v>42947</v>
      </c>
      <c r="D3240">
        <f>YEAR(C3240)</f>
        <v>2017</v>
      </c>
      <c r="E3240">
        <f>MONTH(C3240)</f>
        <v>7</v>
      </c>
      <c r="F3240" t="str">
        <f>TEXT(Table1[[#This Row],[Order Date]],"mmm")</f>
        <v>Jul</v>
      </c>
      <c r="G3240" t="str">
        <f>TEXT(Table1[[#This Row],[Order Date]],"ddd")</f>
        <v>Mon</v>
      </c>
      <c r="H3240" s="1">
        <v>42952</v>
      </c>
      <c r="I3240" t="s">
        <v>49</v>
      </c>
      <c r="J3240" t="s">
        <v>5442</v>
      </c>
      <c r="K3240" t="s">
        <v>5443</v>
      </c>
      <c r="L3240" t="s">
        <v>40</v>
      </c>
      <c r="M3240" t="s">
        <v>26</v>
      </c>
      <c r="N3240" t="s">
        <v>2512</v>
      </c>
      <c r="O3240" t="s">
        <v>113</v>
      </c>
      <c r="P3240">
        <v>53209</v>
      </c>
      <c r="Q3240" t="s">
        <v>104</v>
      </c>
      <c r="R3240" t="s">
        <v>965</v>
      </c>
      <c r="S3240" t="s">
        <v>45</v>
      </c>
      <c r="T3240" t="s">
        <v>74</v>
      </c>
      <c r="U3240" t="s">
        <v>966</v>
      </c>
      <c r="V3240" s="3">
        <v>17.52</v>
      </c>
      <c r="W3240">
        <v>4</v>
      </c>
      <c r="X3240" s="2">
        <v>0</v>
      </c>
      <c r="Y3240" s="13">
        <v>8.4095999999999993</v>
      </c>
      <c r="Z3240" s="2">
        <f>Y3240/V3240</f>
        <v>0.48</v>
      </c>
    </row>
    <row r="3241" spans="1:26" x14ac:dyDescent="0.25">
      <c r="A3241">
        <v>6693</v>
      </c>
      <c r="B3241" t="s">
        <v>8692</v>
      </c>
      <c r="C3241" s="1">
        <v>42958</v>
      </c>
      <c r="D3241">
        <f>YEAR(C3241)</f>
        <v>2017</v>
      </c>
      <c r="E3241">
        <f>MONTH(C3241)</f>
        <v>8</v>
      </c>
      <c r="F3241" t="str">
        <f>TEXT(Table1[[#This Row],[Order Date]],"mmm")</f>
        <v>Aug</v>
      </c>
      <c r="G3241" t="str">
        <f>TEXT(Table1[[#This Row],[Order Date]],"ddd")</f>
        <v>Fri</v>
      </c>
      <c r="H3241" s="1">
        <v>42960</v>
      </c>
      <c r="I3241" t="s">
        <v>22</v>
      </c>
      <c r="J3241" t="s">
        <v>5835</v>
      </c>
      <c r="K3241" t="s">
        <v>5836</v>
      </c>
      <c r="L3241" t="s">
        <v>101</v>
      </c>
      <c r="M3241" t="s">
        <v>26</v>
      </c>
      <c r="N3241" t="s">
        <v>5917</v>
      </c>
      <c r="O3241" t="s">
        <v>729</v>
      </c>
      <c r="P3241">
        <v>70601</v>
      </c>
      <c r="Q3241" t="s">
        <v>29</v>
      </c>
      <c r="R3241" t="s">
        <v>5238</v>
      </c>
      <c r="S3241" t="s">
        <v>45</v>
      </c>
      <c r="T3241" t="s">
        <v>74</v>
      </c>
      <c r="U3241" t="s">
        <v>5239</v>
      </c>
      <c r="V3241" s="3">
        <v>477.51</v>
      </c>
      <c r="W3241">
        <v>11</v>
      </c>
      <c r="X3241" s="2">
        <v>0</v>
      </c>
      <c r="Y3241" s="13">
        <v>219.65459999999999</v>
      </c>
      <c r="Z3241" s="2">
        <f>Y3241/V3241</f>
        <v>0.45999999999999996</v>
      </c>
    </row>
    <row r="3242" spans="1:26" x14ac:dyDescent="0.25">
      <c r="A3242">
        <v>6694</v>
      </c>
      <c r="B3242" t="s">
        <v>8693</v>
      </c>
      <c r="C3242" s="1">
        <v>43008</v>
      </c>
      <c r="D3242">
        <f>YEAR(C3242)</f>
        <v>2017</v>
      </c>
      <c r="E3242">
        <f>MONTH(C3242)</f>
        <v>9</v>
      </c>
      <c r="F3242" t="str">
        <f>TEXT(Table1[[#This Row],[Order Date]],"mmm")</f>
        <v>Sep</v>
      </c>
      <c r="G3242" t="str">
        <f>TEXT(Table1[[#This Row],[Order Date]],"ddd")</f>
        <v>Sat</v>
      </c>
      <c r="H3242" s="1">
        <v>43010</v>
      </c>
      <c r="I3242" t="s">
        <v>22</v>
      </c>
      <c r="J3242" t="s">
        <v>6261</v>
      </c>
      <c r="K3242" t="s">
        <v>6262</v>
      </c>
      <c r="L3242" t="s">
        <v>25</v>
      </c>
      <c r="M3242" t="s">
        <v>26</v>
      </c>
      <c r="N3242" t="s">
        <v>4381</v>
      </c>
      <c r="O3242" t="s">
        <v>2689</v>
      </c>
      <c r="P3242">
        <v>21215</v>
      </c>
      <c r="Q3242" t="s">
        <v>145</v>
      </c>
      <c r="R3242" t="s">
        <v>5627</v>
      </c>
      <c r="S3242" t="s">
        <v>45</v>
      </c>
      <c r="T3242" t="s">
        <v>89</v>
      </c>
      <c r="U3242" t="s">
        <v>5628</v>
      </c>
      <c r="V3242" s="3">
        <v>164.88</v>
      </c>
      <c r="W3242">
        <v>3</v>
      </c>
      <c r="X3242" s="2">
        <v>0</v>
      </c>
      <c r="Y3242" s="13">
        <v>80.791200000000003</v>
      </c>
      <c r="Z3242" s="2">
        <f>Y3242/V3242</f>
        <v>0.49000000000000005</v>
      </c>
    </row>
    <row r="3243" spans="1:26" x14ac:dyDescent="0.25">
      <c r="A3243">
        <v>6695</v>
      </c>
      <c r="B3243" t="s">
        <v>8694</v>
      </c>
      <c r="C3243" s="1">
        <v>42608</v>
      </c>
      <c r="D3243">
        <f>YEAR(C3243)</f>
        <v>2016</v>
      </c>
      <c r="E3243">
        <f>MONTH(C3243)</f>
        <v>8</v>
      </c>
      <c r="F3243" t="str">
        <f>TEXT(Table1[[#This Row],[Order Date]],"mmm")</f>
        <v>Aug</v>
      </c>
      <c r="G3243" t="str">
        <f>TEXT(Table1[[#This Row],[Order Date]],"ddd")</f>
        <v>Fri</v>
      </c>
      <c r="H3243" s="1">
        <v>42612</v>
      </c>
      <c r="I3243" t="s">
        <v>49</v>
      </c>
      <c r="J3243" t="s">
        <v>8598</v>
      </c>
      <c r="K3243" t="s">
        <v>8599</v>
      </c>
      <c r="L3243" t="s">
        <v>101</v>
      </c>
      <c r="M3243" t="s">
        <v>26</v>
      </c>
      <c r="N3243" t="s">
        <v>606</v>
      </c>
      <c r="O3243" t="s">
        <v>113</v>
      </c>
      <c r="P3243">
        <v>53132</v>
      </c>
      <c r="Q3243" t="s">
        <v>104</v>
      </c>
      <c r="R3243" t="s">
        <v>4279</v>
      </c>
      <c r="S3243" t="s">
        <v>70</v>
      </c>
      <c r="T3243" t="s">
        <v>158</v>
      </c>
      <c r="U3243" t="s">
        <v>4280</v>
      </c>
      <c r="V3243" s="3">
        <v>47.97</v>
      </c>
      <c r="W3243">
        <v>3</v>
      </c>
      <c r="X3243" s="2">
        <v>0</v>
      </c>
      <c r="Y3243" s="13">
        <v>14.870699999999999</v>
      </c>
      <c r="Z3243" s="2">
        <f>Y3243/V3243</f>
        <v>0.31</v>
      </c>
    </row>
    <row r="3244" spans="1:26" x14ac:dyDescent="0.25">
      <c r="A3244">
        <v>6696</v>
      </c>
      <c r="B3244" t="s">
        <v>8695</v>
      </c>
      <c r="C3244" s="1">
        <v>42706</v>
      </c>
      <c r="D3244">
        <f>YEAR(C3244)</f>
        <v>2016</v>
      </c>
      <c r="E3244">
        <f>MONTH(C3244)</f>
        <v>12</v>
      </c>
      <c r="F3244" t="str">
        <f>TEXT(Table1[[#This Row],[Order Date]],"mmm")</f>
        <v>Dec</v>
      </c>
      <c r="G3244" t="str">
        <f>TEXT(Table1[[#This Row],[Order Date]],"ddd")</f>
        <v>Fri</v>
      </c>
      <c r="H3244" s="1">
        <v>42711</v>
      </c>
      <c r="I3244" t="s">
        <v>49</v>
      </c>
      <c r="J3244" t="s">
        <v>3603</v>
      </c>
      <c r="K3244" t="s">
        <v>3604</v>
      </c>
      <c r="L3244" t="s">
        <v>25</v>
      </c>
      <c r="M3244" t="s">
        <v>26</v>
      </c>
      <c r="N3244" t="s">
        <v>263</v>
      </c>
      <c r="O3244" t="s">
        <v>264</v>
      </c>
      <c r="P3244">
        <v>10024</v>
      </c>
      <c r="Q3244" t="s">
        <v>145</v>
      </c>
      <c r="R3244" t="s">
        <v>6783</v>
      </c>
      <c r="S3244" t="s">
        <v>45</v>
      </c>
      <c r="T3244" t="s">
        <v>74</v>
      </c>
      <c r="U3244" t="s">
        <v>6784</v>
      </c>
      <c r="V3244" s="3">
        <v>415.17599999999999</v>
      </c>
      <c r="W3244">
        <v>3</v>
      </c>
      <c r="X3244" s="2">
        <v>0.2</v>
      </c>
      <c r="Y3244" s="13">
        <v>134.93219999999999</v>
      </c>
      <c r="Z3244" s="2">
        <f>Y3244/V3244</f>
        <v>0.32500000000000001</v>
      </c>
    </row>
    <row r="3245" spans="1:26" x14ac:dyDescent="0.25">
      <c r="A3245">
        <v>6699</v>
      </c>
      <c r="B3245" t="s">
        <v>8696</v>
      </c>
      <c r="C3245" s="1">
        <v>42937</v>
      </c>
      <c r="D3245">
        <f>YEAR(C3245)</f>
        <v>2017</v>
      </c>
      <c r="E3245">
        <f>MONTH(C3245)</f>
        <v>7</v>
      </c>
      <c r="F3245" t="str">
        <f>TEXT(Table1[[#This Row],[Order Date]],"mmm")</f>
        <v>Jul</v>
      </c>
      <c r="G3245" t="str">
        <f>TEXT(Table1[[#This Row],[Order Date]],"ddd")</f>
        <v>Fri</v>
      </c>
      <c r="H3245" s="1">
        <v>42941</v>
      </c>
      <c r="I3245" t="s">
        <v>49</v>
      </c>
      <c r="J3245" t="s">
        <v>4244</v>
      </c>
      <c r="K3245" t="s">
        <v>4245</v>
      </c>
      <c r="L3245" t="s">
        <v>25</v>
      </c>
      <c r="M3245" t="s">
        <v>26</v>
      </c>
      <c r="N3245" t="s">
        <v>941</v>
      </c>
      <c r="O3245" t="s">
        <v>42</v>
      </c>
      <c r="P3245">
        <v>92024</v>
      </c>
      <c r="Q3245" t="s">
        <v>43</v>
      </c>
      <c r="R3245" t="s">
        <v>8697</v>
      </c>
      <c r="S3245" t="s">
        <v>45</v>
      </c>
      <c r="T3245" t="s">
        <v>89</v>
      </c>
      <c r="U3245" t="s">
        <v>8698</v>
      </c>
      <c r="V3245" s="3">
        <v>16.34</v>
      </c>
      <c r="W3245">
        <v>2</v>
      </c>
      <c r="X3245" s="2">
        <v>0</v>
      </c>
      <c r="Y3245" s="13">
        <v>7.6798000000000002</v>
      </c>
      <c r="Z3245" s="2">
        <f>Y3245/V3245</f>
        <v>0.47000000000000003</v>
      </c>
    </row>
    <row r="3246" spans="1:26" x14ac:dyDescent="0.25">
      <c r="A3246">
        <v>6702</v>
      </c>
      <c r="B3246" t="s">
        <v>8699</v>
      </c>
      <c r="C3246" s="1">
        <v>42144</v>
      </c>
      <c r="D3246">
        <f>YEAR(C3246)</f>
        <v>2015</v>
      </c>
      <c r="E3246">
        <f>MONTH(C3246)</f>
        <v>5</v>
      </c>
      <c r="F3246" t="str">
        <f>TEXT(Table1[[#This Row],[Order Date]],"mmm")</f>
        <v>May</v>
      </c>
      <c r="G3246" t="str">
        <f>TEXT(Table1[[#This Row],[Order Date]],"ddd")</f>
        <v>Wed</v>
      </c>
      <c r="H3246" s="1">
        <v>42148</v>
      </c>
      <c r="I3246" t="s">
        <v>49</v>
      </c>
      <c r="J3246" t="s">
        <v>4040</v>
      </c>
      <c r="K3246" t="s">
        <v>4041</v>
      </c>
      <c r="L3246" t="s">
        <v>25</v>
      </c>
      <c r="M3246" t="s">
        <v>26</v>
      </c>
      <c r="N3246" t="s">
        <v>8664</v>
      </c>
      <c r="O3246" t="s">
        <v>87</v>
      </c>
      <c r="P3246">
        <v>27893</v>
      </c>
      <c r="Q3246" t="s">
        <v>29</v>
      </c>
      <c r="R3246" t="s">
        <v>4508</v>
      </c>
      <c r="S3246" t="s">
        <v>31</v>
      </c>
      <c r="T3246" t="s">
        <v>64</v>
      </c>
      <c r="U3246" t="s">
        <v>4509</v>
      </c>
      <c r="V3246" s="3">
        <v>163.136</v>
      </c>
      <c r="W3246">
        <v>4</v>
      </c>
      <c r="X3246" s="2">
        <v>0.2</v>
      </c>
      <c r="Y3246" s="13">
        <v>20.391999999999999</v>
      </c>
      <c r="Z3246" s="2">
        <f>Y3246/V3246</f>
        <v>0.125</v>
      </c>
    </row>
    <row r="3247" spans="1:26" x14ac:dyDescent="0.25">
      <c r="A3247">
        <v>6704</v>
      </c>
      <c r="B3247" t="s">
        <v>8700</v>
      </c>
      <c r="C3247" s="1">
        <v>42178</v>
      </c>
      <c r="D3247">
        <f>YEAR(C3247)</f>
        <v>2015</v>
      </c>
      <c r="E3247">
        <f>MONTH(C3247)</f>
        <v>6</v>
      </c>
      <c r="F3247" t="str">
        <f>TEXT(Table1[[#This Row],[Order Date]],"mmm")</f>
        <v>Jun</v>
      </c>
      <c r="G3247" t="str">
        <f>TEXT(Table1[[#This Row],[Order Date]],"ddd")</f>
        <v>Tue</v>
      </c>
      <c r="H3247" s="1">
        <v>42183</v>
      </c>
      <c r="I3247" t="s">
        <v>49</v>
      </c>
      <c r="J3247" t="s">
        <v>3186</v>
      </c>
      <c r="K3247" t="s">
        <v>3187</v>
      </c>
      <c r="L3247" t="s">
        <v>25</v>
      </c>
      <c r="M3247" t="s">
        <v>26</v>
      </c>
      <c r="N3247" t="s">
        <v>1159</v>
      </c>
      <c r="O3247" t="s">
        <v>42</v>
      </c>
      <c r="P3247">
        <v>90805</v>
      </c>
      <c r="Q3247" t="s">
        <v>43</v>
      </c>
      <c r="R3247" t="s">
        <v>4839</v>
      </c>
      <c r="S3247" t="s">
        <v>70</v>
      </c>
      <c r="T3247" t="s">
        <v>71</v>
      </c>
      <c r="U3247" t="s">
        <v>4840</v>
      </c>
      <c r="V3247" s="3">
        <v>217.584</v>
      </c>
      <c r="W3247">
        <v>2</v>
      </c>
      <c r="X3247" s="2">
        <v>0.2</v>
      </c>
      <c r="Y3247" s="13">
        <v>19.038599999999999</v>
      </c>
      <c r="Z3247" s="2">
        <f>Y3247/V3247</f>
        <v>8.7499999999999994E-2</v>
      </c>
    </row>
    <row r="3248" spans="1:26" x14ac:dyDescent="0.25">
      <c r="A3248">
        <v>6707</v>
      </c>
      <c r="B3248" t="s">
        <v>8701</v>
      </c>
      <c r="C3248" s="1">
        <v>42623</v>
      </c>
      <c r="D3248">
        <f>YEAR(C3248)</f>
        <v>2016</v>
      </c>
      <c r="E3248">
        <f>MONTH(C3248)</f>
        <v>9</v>
      </c>
      <c r="F3248" t="str">
        <f>TEXT(Table1[[#This Row],[Order Date]],"mmm")</f>
        <v>Sep</v>
      </c>
      <c r="G3248" t="str">
        <f>TEXT(Table1[[#This Row],[Order Date]],"ddd")</f>
        <v>Sat</v>
      </c>
      <c r="H3248" s="1">
        <v>42628</v>
      </c>
      <c r="I3248" t="s">
        <v>49</v>
      </c>
      <c r="J3248" t="s">
        <v>2291</v>
      </c>
      <c r="K3248" t="s">
        <v>2292</v>
      </c>
      <c r="L3248" t="s">
        <v>40</v>
      </c>
      <c r="M3248" t="s">
        <v>26</v>
      </c>
      <c r="N3248" t="s">
        <v>52</v>
      </c>
      <c r="O3248" t="s">
        <v>53</v>
      </c>
      <c r="P3248">
        <v>33311</v>
      </c>
      <c r="Q3248" t="s">
        <v>29</v>
      </c>
      <c r="R3248" t="s">
        <v>3477</v>
      </c>
      <c r="S3248" t="s">
        <v>70</v>
      </c>
      <c r="T3248" t="s">
        <v>71</v>
      </c>
      <c r="U3248" t="s">
        <v>3478</v>
      </c>
      <c r="V3248" s="3">
        <v>519.67999999999995</v>
      </c>
      <c r="W3248">
        <v>7</v>
      </c>
      <c r="X3248" s="2">
        <v>0.2</v>
      </c>
      <c r="Y3248" s="13">
        <v>58.463999999999999</v>
      </c>
      <c r="Z3248" s="2">
        <f>Y3248/V3248</f>
        <v>0.1125</v>
      </c>
    </row>
    <row r="3249" spans="1:26" x14ac:dyDescent="0.25">
      <c r="A3249">
        <v>6708</v>
      </c>
      <c r="B3249" t="s">
        <v>8702</v>
      </c>
      <c r="C3249" s="1">
        <v>41742</v>
      </c>
      <c r="D3249">
        <f>YEAR(C3249)</f>
        <v>2014</v>
      </c>
      <c r="E3249">
        <f>MONTH(C3249)</f>
        <v>4</v>
      </c>
      <c r="F3249" t="str">
        <f>TEXT(Table1[[#This Row],[Order Date]],"mmm")</f>
        <v>Apr</v>
      </c>
      <c r="G3249" t="str">
        <f>TEXT(Table1[[#This Row],[Order Date]],"ddd")</f>
        <v>Sun</v>
      </c>
      <c r="H3249" s="1">
        <v>41747</v>
      </c>
      <c r="I3249" t="s">
        <v>49</v>
      </c>
      <c r="J3249" t="s">
        <v>3353</v>
      </c>
      <c r="K3249" t="s">
        <v>3354</v>
      </c>
      <c r="L3249" t="s">
        <v>101</v>
      </c>
      <c r="M3249" t="s">
        <v>26</v>
      </c>
      <c r="N3249" t="s">
        <v>4381</v>
      </c>
      <c r="O3249" t="s">
        <v>2689</v>
      </c>
      <c r="P3249">
        <v>21215</v>
      </c>
      <c r="Q3249" t="s">
        <v>145</v>
      </c>
      <c r="R3249" t="s">
        <v>8703</v>
      </c>
      <c r="S3249" t="s">
        <v>45</v>
      </c>
      <c r="T3249" t="s">
        <v>46</v>
      </c>
      <c r="U3249" t="s">
        <v>8704</v>
      </c>
      <c r="V3249" s="3">
        <v>7.83</v>
      </c>
      <c r="W3249">
        <v>3</v>
      </c>
      <c r="X3249" s="2">
        <v>0</v>
      </c>
      <c r="Y3249" s="13">
        <v>3.6017999999999999</v>
      </c>
      <c r="Z3249" s="2">
        <f>Y3249/V3249</f>
        <v>0.45999999999999996</v>
      </c>
    </row>
    <row r="3250" spans="1:26" x14ac:dyDescent="0.25">
      <c r="A3250">
        <v>6709</v>
      </c>
      <c r="B3250" t="s">
        <v>8705</v>
      </c>
      <c r="C3250" s="1">
        <v>42322</v>
      </c>
      <c r="D3250">
        <f>YEAR(C3250)</f>
        <v>2015</v>
      </c>
      <c r="E3250">
        <f>MONTH(C3250)</f>
        <v>11</v>
      </c>
      <c r="F3250" t="str">
        <f>TEXT(Table1[[#This Row],[Order Date]],"mmm")</f>
        <v>Nov</v>
      </c>
      <c r="G3250" t="str">
        <f>TEXT(Table1[[#This Row],[Order Date]],"ddd")</f>
        <v>Sat</v>
      </c>
      <c r="H3250" s="1">
        <v>42327</v>
      </c>
      <c r="I3250" t="s">
        <v>49</v>
      </c>
      <c r="J3250" t="s">
        <v>442</v>
      </c>
      <c r="K3250" t="s">
        <v>443</v>
      </c>
      <c r="L3250" t="s">
        <v>25</v>
      </c>
      <c r="M3250" t="s">
        <v>26</v>
      </c>
      <c r="N3250" t="s">
        <v>8706</v>
      </c>
      <c r="O3250" t="s">
        <v>660</v>
      </c>
      <c r="P3250">
        <v>87124</v>
      </c>
      <c r="Q3250" t="s">
        <v>43</v>
      </c>
      <c r="R3250" t="s">
        <v>679</v>
      </c>
      <c r="S3250" t="s">
        <v>31</v>
      </c>
      <c r="T3250" t="s">
        <v>35</v>
      </c>
      <c r="U3250" t="s">
        <v>680</v>
      </c>
      <c r="V3250" s="3">
        <v>883.84</v>
      </c>
      <c r="W3250">
        <v>4</v>
      </c>
      <c r="X3250" s="2">
        <v>0.2</v>
      </c>
      <c r="Y3250" s="13">
        <v>99.432000000000002</v>
      </c>
      <c r="Z3250" s="2">
        <f>Y3250/V3250</f>
        <v>0.1125</v>
      </c>
    </row>
    <row r="3251" spans="1:26" x14ac:dyDescent="0.25">
      <c r="A3251">
        <v>6711</v>
      </c>
      <c r="B3251" t="s">
        <v>8707</v>
      </c>
      <c r="C3251" s="1">
        <v>42713</v>
      </c>
      <c r="D3251">
        <f>YEAR(C3251)</f>
        <v>2016</v>
      </c>
      <c r="E3251">
        <f>MONTH(C3251)</f>
        <v>12</v>
      </c>
      <c r="F3251" t="str">
        <f>TEXT(Table1[[#This Row],[Order Date]],"mmm")</f>
        <v>Dec</v>
      </c>
      <c r="G3251" t="str">
        <f>TEXT(Table1[[#This Row],[Order Date]],"ddd")</f>
        <v>Fri</v>
      </c>
      <c r="H3251" s="1">
        <v>42716</v>
      </c>
      <c r="I3251" t="s">
        <v>185</v>
      </c>
      <c r="J3251" t="s">
        <v>620</v>
      </c>
      <c r="K3251" t="s">
        <v>621</v>
      </c>
      <c r="L3251" t="s">
        <v>40</v>
      </c>
      <c r="M3251" t="s">
        <v>26</v>
      </c>
      <c r="N3251" t="s">
        <v>4900</v>
      </c>
      <c r="O3251" t="s">
        <v>42</v>
      </c>
      <c r="P3251">
        <v>95207</v>
      </c>
      <c r="Q3251" t="s">
        <v>43</v>
      </c>
      <c r="R3251" t="s">
        <v>4528</v>
      </c>
      <c r="S3251" t="s">
        <v>45</v>
      </c>
      <c r="T3251" t="s">
        <v>74</v>
      </c>
      <c r="U3251" t="s">
        <v>4529</v>
      </c>
      <c r="V3251" s="3">
        <v>273.92</v>
      </c>
      <c r="W3251">
        <v>8</v>
      </c>
      <c r="X3251" s="2">
        <v>0.2</v>
      </c>
      <c r="Y3251" s="13">
        <v>99.296000000000006</v>
      </c>
      <c r="Z3251" s="2">
        <f>Y3251/V3251</f>
        <v>0.36249999999999999</v>
      </c>
    </row>
    <row r="3252" spans="1:26" x14ac:dyDescent="0.25">
      <c r="A3252">
        <v>6712</v>
      </c>
      <c r="B3252" t="s">
        <v>8708</v>
      </c>
      <c r="C3252" s="1">
        <v>42965</v>
      </c>
      <c r="D3252">
        <f>YEAR(C3252)</f>
        <v>2017</v>
      </c>
      <c r="E3252">
        <f>MONTH(C3252)</f>
        <v>8</v>
      </c>
      <c r="F3252" t="str">
        <f>TEXT(Table1[[#This Row],[Order Date]],"mmm")</f>
        <v>Aug</v>
      </c>
      <c r="G3252" t="str">
        <f>TEXT(Table1[[#This Row],[Order Date]],"ddd")</f>
        <v>Fri</v>
      </c>
      <c r="H3252" s="1">
        <v>42968</v>
      </c>
      <c r="I3252" t="s">
        <v>22</v>
      </c>
      <c r="J3252" t="s">
        <v>2504</v>
      </c>
      <c r="K3252" t="s">
        <v>2505</v>
      </c>
      <c r="L3252" t="s">
        <v>25</v>
      </c>
      <c r="M3252" t="s">
        <v>26</v>
      </c>
      <c r="N3252" t="s">
        <v>490</v>
      </c>
      <c r="O3252" t="s">
        <v>491</v>
      </c>
      <c r="P3252">
        <v>43229</v>
      </c>
      <c r="Q3252" t="s">
        <v>145</v>
      </c>
      <c r="R3252" t="s">
        <v>3952</v>
      </c>
      <c r="S3252" t="s">
        <v>45</v>
      </c>
      <c r="T3252" t="s">
        <v>67</v>
      </c>
      <c r="U3252" t="s">
        <v>3953</v>
      </c>
      <c r="V3252" s="3">
        <v>9.9120000000000008</v>
      </c>
      <c r="W3252">
        <v>3</v>
      </c>
      <c r="X3252" s="2">
        <v>0.2</v>
      </c>
      <c r="Y3252" s="13">
        <v>1.2390000000000001</v>
      </c>
      <c r="Z3252" s="2">
        <f>Y3252/V3252</f>
        <v>0.125</v>
      </c>
    </row>
    <row r="3253" spans="1:26" x14ac:dyDescent="0.25">
      <c r="A3253">
        <v>6713</v>
      </c>
      <c r="B3253" t="s">
        <v>8709</v>
      </c>
      <c r="C3253" s="1">
        <v>43083</v>
      </c>
      <c r="D3253">
        <f>YEAR(C3253)</f>
        <v>2017</v>
      </c>
      <c r="E3253">
        <f>MONTH(C3253)</f>
        <v>12</v>
      </c>
      <c r="F3253" t="str">
        <f>TEXT(Table1[[#This Row],[Order Date]],"mmm")</f>
        <v>Dec</v>
      </c>
      <c r="G3253" t="str">
        <f>TEXT(Table1[[#This Row],[Order Date]],"ddd")</f>
        <v>Thu</v>
      </c>
      <c r="H3253" s="1">
        <v>43083</v>
      </c>
      <c r="I3253" t="s">
        <v>1276</v>
      </c>
      <c r="J3253" t="s">
        <v>635</v>
      </c>
      <c r="K3253" t="s">
        <v>636</v>
      </c>
      <c r="L3253" t="s">
        <v>25</v>
      </c>
      <c r="M3253" t="s">
        <v>26</v>
      </c>
      <c r="N3253" t="s">
        <v>4186</v>
      </c>
      <c r="O3253" t="s">
        <v>208</v>
      </c>
      <c r="P3253">
        <v>60076</v>
      </c>
      <c r="Q3253" t="s">
        <v>104</v>
      </c>
      <c r="R3253" t="s">
        <v>5260</v>
      </c>
      <c r="S3253" t="s">
        <v>31</v>
      </c>
      <c r="T3253" t="s">
        <v>64</v>
      </c>
      <c r="U3253" t="s">
        <v>5261</v>
      </c>
      <c r="V3253" s="3">
        <v>266.35199999999998</v>
      </c>
      <c r="W3253">
        <v>6</v>
      </c>
      <c r="X3253" s="2">
        <v>0.6</v>
      </c>
      <c r="Y3253" s="13">
        <v>-292.98719999999997</v>
      </c>
      <c r="Z3253" s="2">
        <f>Y3253/V3253</f>
        <v>-1.1000000000000001</v>
      </c>
    </row>
    <row r="3254" spans="1:26" x14ac:dyDescent="0.25">
      <c r="A3254">
        <v>6717</v>
      </c>
      <c r="B3254" t="s">
        <v>8710</v>
      </c>
      <c r="C3254" s="1">
        <v>42468</v>
      </c>
      <c r="D3254">
        <f>YEAR(C3254)</f>
        <v>2016</v>
      </c>
      <c r="E3254">
        <f>MONTH(C3254)</f>
        <v>4</v>
      </c>
      <c r="F3254" t="str">
        <f>TEXT(Table1[[#This Row],[Order Date]],"mmm")</f>
        <v>Apr</v>
      </c>
      <c r="G3254" t="str">
        <f>TEXT(Table1[[#This Row],[Order Date]],"ddd")</f>
        <v>Fri</v>
      </c>
      <c r="H3254" s="1">
        <v>42475</v>
      </c>
      <c r="I3254" t="s">
        <v>49</v>
      </c>
      <c r="J3254" t="s">
        <v>2273</v>
      </c>
      <c r="K3254" t="s">
        <v>2274</v>
      </c>
      <c r="L3254" t="s">
        <v>101</v>
      </c>
      <c r="M3254" t="s">
        <v>26</v>
      </c>
      <c r="N3254" t="s">
        <v>5616</v>
      </c>
      <c r="O3254" t="s">
        <v>1680</v>
      </c>
      <c r="P3254">
        <v>71901</v>
      </c>
      <c r="Q3254" t="s">
        <v>29</v>
      </c>
      <c r="R3254" t="s">
        <v>2534</v>
      </c>
      <c r="S3254" t="s">
        <v>45</v>
      </c>
      <c r="T3254" t="s">
        <v>266</v>
      </c>
      <c r="U3254" t="s">
        <v>2535</v>
      </c>
      <c r="V3254" s="3">
        <v>30</v>
      </c>
      <c r="W3254">
        <v>6</v>
      </c>
      <c r="X3254" s="2">
        <v>0</v>
      </c>
      <c r="Y3254" s="13">
        <v>14.4</v>
      </c>
      <c r="Z3254" s="2">
        <f>Y3254/V3254</f>
        <v>0.48000000000000004</v>
      </c>
    </row>
    <row r="3255" spans="1:26" x14ac:dyDescent="0.25">
      <c r="A3255">
        <v>6720</v>
      </c>
      <c r="B3255" t="s">
        <v>8711</v>
      </c>
      <c r="C3255" s="1">
        <v>42720</v>
      </c>
      <c r="D3255">
        <f>YEAR(C3255)</f>
        <v>2016</v>
      </c>
      <c r="E3255">
        <f>MONTH(C3255)</f>
        <v>12</v>
      </c>
      <c r="F3255" t="str">
        <f>TEXT(Table1[[#This Row],[Order Date]],"mmm")</f>
        <v>Dec</v>
      </c>
      <c r="G3255" t="str">
        <f>TEXT(Table1[[#This Row],[Order Date]],"ddd")</f>
        <v>Fri</v>
      </c>
      <c r="H3255" s="1">
        <v>42723</v>
      </c>
      <c r="I3255" t="s">
        <v>185</v>
      </c>
      <c r="J3255" t="s">
        <v>141</v>
      </c>
      <c r="K3255" t="s">
        <v>142</v>
      </c>
      <c r="L3255" t="s">
        <v>25</v>
      </c>
      <c r="M3255" t="s">
        <v>26</v>
      </c>
      <c r="N3255" t="s">
        <v>8712</v>
      </c>
      <c r="O3255" t="s">
        <v>87</v>
      </c>
      <c r="P3255">
        <v>27534</v>
      </c>
      <c r="Q3255" t="s">
        <v>29</v>
      </c>
      <c r="R3255" t="s">
        <v>3562</v>
      </c>
      <c r="S3255" t="s">
        <v>45</v>
      </c>
      <c r="T3255" t="s">
        <v>77</v>
      </c>
      <c r="U3255" t="s">
        <v>3563</v>
      </c>
      <c r="V3255" s="3">
        <v>34.944000000000003</v>
      </c>
      <c r="W3255">
        <v>3</v>
      </c>
      <c r="X3255" s="2">
        <v>0.2</v>
      </c>
      <c r="Y3255" s="13">
        <v>3.0575999999999999</v>
      </c>
      <c r="Z3255" s="2">
        <f>Y3255/V3255</f>
        <v>8.7499999999999994E-2</v>
      </c>
    </row>
    <row r="3256" spans="1:26" x14ac:dyDescent="0.25">
      <c r="A3256">
        <v>6721</v>
      </c>
      <c r="B3256" t="s">
        <v>8713</v>
      </c>
      <c r="C3256" s="1">
        <v>42997</v>
      </c>
      <c r="D3256">
        <f>YEAR(C3256)</f>
        <v>2017</v>
      </c>
      <c r="E3256">
        <f>MONTH(C3256)</f>
        <v>9</v>
      </c>
      <c r="F3256" t="str">
        <f>TEXT(Table1[[#This Row],[Order Date]],"mmm")</f>
        <v>Sep</v>
      </c>
      <c r="G3256" t="str">
        <f>TEXT(Table1[[#This Row],[Order Date]],"ddd")</f>
        <v>Tue</v>
      </c>
      <c r="H3256" s="1">
        <v>43002</v>
      </c>
      <c r="I3256" t="s">
        <v>49</v>
      </c>
      <c r="J3256" t="s">
        <v>2592</v>
      </c>
      <c r="K3256" t="s">
        <v>2593</v>
      </c>
      <c r="L3256" t="s">
        <v>40</v>
      </c>
      <c r="M3256" t="s">
        <v>26</v>
      </c>
      <c r="N3256" t="s">
        <v>41</v>
      </c>
      <c r="O3256" t="s">
        <v>42</v>
      </c>
      <c r="P3256">
        <v>90032</v>
      </c>
      <c r="Q3256" t="s">
        <v>43</v>
      </c>
      <c r="R3256" t="s">
        <v>2428</v>
      </c>
      <c r="S3256" t="s">
        <v>70</v>
      </c>
      <c r="T3256" t="s">
        <v>158</v>
      </c>
      <c r="U3256" t="s">
        <v>2429</v>
      </c>
      <c r="V3256" s="3">
        <v>149.94999999999999</v>
      </c>
      <c r="W3256">
        <v>5</v>
      </c>
      <c r="X3256" s="2">
        <v>0</v>
      </c>
      <c r="Y3256" s="13">
        <v>31.4895</v>
      </c>
      <c r="Z3256" s="2">
        <f>Y3256/V3256</f>
        <v>0.21000000000000002</v>
      </c>
    </row>
    <row r="3257" spans="1:26" x14ac:dyDescent="0.25">
      <c r="A3257">
        <v>6724</v>
      </c>
      <c r="B3257" t="s">
        <v>8714</v>
      </c>
      <c r="C3257" s="1">
        <v>42982</v>
      </c>
      <c r="D3257">
        <f>YEAR(C3257)</f>
        <v>2017</v>
      </c>
      <c r="E3257">
        <f>MONTH(C3257)</f>
        <v>9</v>
      </c>
      <c r="F3257" t="str">
        <f>TEXT(Table1[[#This Row],[Order Date]],"mmm")</f>
        <v>Sep</v>
      </c>
      <c r="G3257" t="str">
        <f>TEXT(Table1[[#This Row],[Order Date]],"ddd")</f>
        <v>Mon</v>
      </c>
      <c r="H3257" s="1">
        <v>42984</v>
      </c>
      <c r="I3257" t="s">
        <v>22</v>
      </c>
      <c r="J3257" t="s">
        <v>6690</v>
      </c>
      <c r="K3257" t="s">
        <v>6691</v>
      </c>
      <c r="L3257" t="s">
        <v>25</v>
      </c>
      <c r="M3257" t="s">
        <v>26</v>
      </c>
      <c r="N3257" t="s">
        <v>8327</v>
      </c>
      <c r="O3257" t="s">
        <v>2648</v>
      </c>
      <c r="P3257">
        <v>3060</v>
      </c>
      <c r="Q3257" t="s">
        <v>145</v>
      </c>
      <c r="R3257" t="s">
        <v>4287</v>
      </c>
      <c r="S3257" t="s">
        <v>45</v>
      </c>
      <c r="T3257" t="s">
        <v>266</v>
      </c>
      <c r="U3257" t="s">
        <v>556</v>
      </c>
      <c r="V3257" s="3">
        <v>14.82</v>
      </c>
      <c r="W3257">
        <v>6</v>
      </c>
      <c r="X3257" s="2">
        <v>0</v>
      </c>
      <c r="Y3257" s="13">
        <v>6.9653999999999998</v>
      </c>
      <c r="Z3257" s="2">
        <f>Y3257/V3257</f>
        <v>0.47</v>
      </c>
    </row>
    <row r="3258" spans="1:26" x14ac:dyDescent="0.25">
      <c r="A3258">
        <v>6725</v>
      </c>
      <c r="B3258" t="s">
        <v>8715</v>
      </c>
      <c r="C3258" s="1">
        <v>42625</v>
      </c>
      <c r="D3258">
        <f>YEAR(C3258)</f>
        <v>2016</v>
      </c>
      <c r="E3258">
        <f>MONTH(C3258)</f>
        <v>9</v>
      </c>
      <c r="F3258" t="str">
        <f>TEXT(Table1[[#This Row],[Order Date]],"mmm")</f>
        <v>Sep</v>
      </c>
      <c r="G3258" t="str">
        <f>TEXT(Table1[[#This Row],[Order Date]],"ddd")</f>
        <v>Mon</v>
      </c>
      <c r="H3258" s="1">
        <v>42629</v>
      </c>
      <c r="I3258" t="s">
        <v>49</v>
      </c>
      <c r="J3258" t="s">
        <v>1908</v>
      </c>
      <c r="K3258" t="s">
        <v>1909</v>
      </c>
      <c r="L3258" t="s">
        <v>25</v>
      </c>
      <c r="M3258" t="s">
        <v>26</v>
      </c>
      <c r="N3258" t="s">
        <v>94</v>
      </c>
      <c r="O3258" t="s">
        <v>95</v>
      </c>
      <c r="P3258">
        <v>98103</v>
      </c>
      <c r="Q3258" t="s">
        <v>43</v>
      </c>
      <c r="R3258" t="s">
        <v>860</v>
      </c>
      <c r="S3258" t="s">
        <v>45</v>
      </c>
      <c r="T3258" t="s">
        <v>266</v>
      </c>
      <c r="U3258" t="s">
        <v>861</v>
      </c>
      <c r="V3258" s="3">
        <v>10.47</v>
      </c>
      <c r="W3258">
        <v>3</v>
      </c>
      <c r="X3258" s="2">
        <v>0</v>
      </c>
      <c r="Y3258" s="13">
        <v>4.8162000000000003</v>
      </c>
      <c r="Z3258" s="2">
        <f>Y3258/V3258</f>
        <v>0.46</v>
      </c>
    </row>
    <row r="3259" spans="1:26" x14ac:dyDescent="0.25">
      <c r="A3259">
        <v>6729</v>
      </c>
      <c r="B3259" t="s">
        <v>8716</v>
      </c>
      <c r="C3259" s="1">
        <v>42678</v>
      </c>
      <c r="D3259">
        <f>YEAR(C3259)</f>
        <v>2016</v>
      </c>
      <c r="E3259">
        <f>MONTH(C3259)</f>
        <v>11</v>
      </c>
      <c r="F3259" t="str">
        <f>TEXT(Table1[[#This Row],[Order Date]],"mmm")</f>
        <v>Nov</v>
      </c>
      <c r="G3259" t="str">
        <f>TEXT(Table1[[#This Row],[Order Date]],"ddd")</f>
        <v>Fri</v>
      </c>
      <c r="H3259" s="1">
        <v>42683</v>
      </c>
      <c r="I3259" t="s">
        <v>49</v>
      </c>
      <c r="J3259" t="s">
        <v>6665</v>
      </c>
      <c r="K3259" t="s">
        <v>6666</v>
      </c>
      <c r="L3259" t="s">
        <v>40</v>
      </c>
      <c r="M3259" t="s">
        <v>26</v>
      </c>
      <c r="N3259" t="s">
        <v>1404</v>
      </c>
      <c r="O3259" t="s">
        <v>53</v>
      </c>
      <c r="P3259">
        <v>33180</v>
      </c>
      <c r="Q3259" t="s">
        <v>29</v>
      </c>
      <c r="R3259" t="s">
        <v>4575</v>
      </c>
      <c r="S3259" t="s">
        <v>31</v>
      </c>
      <c r="T3259" t="s">
        <v>64</v>
      </c>
      <c r="U3259" t="s">
        <v>4576</v>
      </c>
      <c r="V3259" s="3">
        <v>50.496000000000002</v>
      </c>
      <c r="W3259">
        <v>6</v>
      </c>
      <c r="X3259" s="2">
        <v>0.2</v>
      </c>
      <c r="Y3259" s="13">
        <v>8.2056000000000004</v>
      </c>
      <c r="Z3259" s="2">
        <f>Y3259/V3259</f>
        <v>0.16250000000000001</v>
      </c>
    </row>
    <row r="3260" spans="1:26" x14ac:dyDescent="0.25">
      <c r="A3260">
        <v>6730</v>
      </c>
      <c r="B3260" t="s">
        <v>8717</v>
      </c>
      <c r="C3260" s="1">
        <v>42173</v>
      </c>
      <c r="D3260">
        <f>YEAR(C3260)</f>
        <v>2015</v>
      </c>
      <c r="E3260">
        <f>MONTH(C3260)</f>
        <v>6</v>
      </c>
      <c r="F3260" t="str">
        <f>TEXT(Table1[[#This Row],[Order Date]],"mmm")</f>
        <v>Jun</v>
      </c>
      <c r="G3260" t="str">
        <f>TEXT(Table1[[#This Row],[Order Date]],"ddd")</f>
        <v>Thu</v>
      </c>
      <c r="H3260" s="1">
        <v>42175</v>
      </c>
      <c r="I3260" t="s">
        <v>185</v>
      </c>
      <c r="J3260" t="s">
        <v>2403</v>
      </c>
      <c r="K3260" t="s">
        <v>2404</v>
      </c>
      <c r="L3260" t="s">
        <v>40</v>
      </c>
      <c r="M3260" t="s">
        <v>26</v>
      </c>
      <c r="N3260" t="s">
        <v>3699</v>
      </c>
      <c r="O3260" t="s">
        <v>328</v>
      </c>
      <c r="P3260">
        <v>37167</v>
      </c>
      <c r="Q3260" t="s">
        <v>29</v>
      </c>
      <c r="R3260" t="s">
        <v>5085</v>
      </c>
      <c r="S3260" t="s">
        <v>45</v>
      </c>
      <c r="T3260" t="s">
        <v>74</v>
      </c>
      <c r="U3260" t="s">
        <v>5086</v>
      </c>
      <c r="V3260" s="3">
        <v>6.1289999999999996</v>
      </c>
      <c r="W3260">
        <v>3</v>
      </c>
      <c r="X3260" s="2">
        <v>0.7</v>
      </c>
      <c r="Y3260" s="13">
        <v>-4.4946000000000002</v>
      </c>
      <c r="Z3260" s="2">
        <f>Y3260/V3260</f>
        <v>-0.73333333333333339</v>
      </c>
    </row>
    <row r="3261" spans="1:26" x14ac:dyDescent="0.25">
      <c r="A3261">
        <v>6733</v>
      </c>
      <c r="B3261" t="s">
        <v>8718</v>
      </c>
      <c r="C3261" s="1">
        <v>41824</v>
      </c>
      <c r="D3261">
        <f>YEAR(C3261)</f>
        <v>2014</v>
      </c>
      <c r="E3261">
        <f>MONTH(C3261)</f>
        <v>7</v>
      </c>
      <c r="F3261" t="str">
        <f>TEXT(Table1[[#This Row],[Order Date]],"mmm")</f>
        <v>Jul</v>
      </c>
      <c r="G3261" t="str">
        <f>TEXT(Table1[[#This Row],[Order Date]],"ddd")</f>
        <v>Fri</v>
      </c>
      <c r="H3261" s="1">
        <v>41827</v>
      </c>
      <c r="I3261" t="s">
        <v>185</v>
      </c>
      <c r="J3261" t="s">
        <v>6776</v>
      </c>
      <c r="K3261" t="s">
        <v>6777</v>
      </c>
      <c r="L3261" t="s">
        <v>40</v>
      </c>
      <c r="M3261" t="s">
        <v>26</v>
      </c>
      <c r="N3261" t="s">
        <v>449</v>
      </c>
      <c r="O3261" t="s">
        <v>450</v>
      </c>
      <c r="P3261">
        <v>80013</v>
      </c>
      <c r="Q3261" t="s">
        <v>43</v>
      </c>
      <c r="R3261" t="s">
        <v>6120</v>
      </c>
      <c r="S3261" t="s">
        <v>45</v>
      </c>
      <c r="T3261" t="s">
        <v>89</v>
      </c>
      <c r="U3261" t="s">
        <v>6121</v>
      </c>
      <c r="V3261" s="3">
        <v>177.536</v>
      </c>
      <c r="W3261">
        <v>4</v>
      </c>
      <c r="X3261" s="2">
        <v>0.2</v>
      </c>
      <c r="Y3261" s="13">
        <v>62.137599999999999</v>
      </c>
      <c r="Z3261" s="2">
        <f>Y3261/V3261</f>
        <v>0.35</v>
      </c>
    </row>
    <row r="3262" spans="1:26" x14ac:dyDescent="0.25">
      <c r="A3262">
        <v>6735</v>
      </c>
      <c r="B3262" t="s">
        <v>8719</v>
      </c>
      <c r="C3262" s="1">
        <v>42358</v>
      </c>
      <c r="D3262">
        <f>YEAR(C3262)</f>
        <v>2015</v>
      </c>
      <c r="E3262">
        <f>MONTH(C3262)</f>
        <v>12</v>
      </c>
      <c r="F3262" t="str">
        <f>TEXT(Table1[[#This Row],[Order Date]],"mmm")</f>
        <v>Dec</v>
      </c>
      <c r="G3262" t="str">
        <f>TEXT(Table1[[#This Row],[Order Date]],"ddd")</f>
        <v>Sun</v>
      </c>
      <c r="H3262" s="1">
        <v>42363</v>
      </c>
      <c r="I3262" t="s">
        <v>49</v>
      </c>
      <c r="J3262" t="s">
        <v>8383</v>
      </c>
      <c r="K3262" t="s">
        <v>8384</v>
      </c>
      <c r="L3262" t="s">
        <v>101</v>
      </c>
      <c r="M3262" t="s">
        <v>26</v>
      </c>
      <c r="N3262" t="s">
        <v>1404</v>
      </c>
      <c r="O3262" t="s">
        <v>53</v>
      </c>
      <c r="P3262">
        <v>33142</v>
      </c>
      <c r="Q3262" t="s">
        <v>29</v>
      </c>
      <c r="R3262" t="s">
        <v>2574</v>
      </c>
      <c r="S3262" t="s">
        <v>45</v>
      </c>
      <c r="T3262" t="s">
        <v>46</v>
      </c>
      <c r="U3262" t="s">
        <v>2575</v>
      </c>
      <c r="V3262" s="3">
        <v>11.696</v>
      </c>
      <c r="W3262">
        <v>2</v>
      </c>
      <c r="X3262" s="2">
        <v>0.2</v>
      </c>
      <c r="Y3262" s="13">
        <v>3.9474</v>
      </c>
      <c r="Z3262" s="2">
        <f>Y3262/V3262</f>
        <v>0.33750000000000002</v>
      </c>
    </row>
    <row r="3263" spans="1:26" x14ac:dyDescent="0.25">
      <c r="A3263">
        <v>6736</v>
      </c>
      <c r="B3263" t="s">
        <v>8720</v>
      </c>
      <c r="C3263" s="1">
        <v>42470</v>
      </c>
      <c r="D3263">
        <f>YEAR(C3263)</f>
        <v>2016</v>
      </c>
      <c r="E3263">
        <f>MONTH(C3263)</f>
        <v>4</v>
      </c>
      <c r="F3263" t="str">
        <f>TEXT(Table1[[#This Row],[Order Date]],"mmm")</f>
        <v>Apr</v>
      </c>
      <c r="G3263" t="str">
        <f>TEXT(Table1[[#This Row],[Order Date]],"ddd")</f>
        <v>Sun</v>
      </c>
      <c r="H3263" s="1">
        <v>42477</v>
      </c>
      <c r="I3263" t="s">
        <v>49</v>
      </c>
      <c r="J3263" t="s">
        <v>4444</v>
      </c>
      <c r="K3263" t="s">
        <v>4445</v>
      </c>
      <c r="L3263" t="s">
        <v>25</v>
      </c>
      <c r="M3263" t="s">
        <v>26</v>
      </c>
      <c r="N3263" t="s">
        <v>126</v>
      </c>
      <c r="O3263" t="s">
        <v>42</v>
      </c>
      <c r="P3263">
        <v>94122</v>
      </c>
      <c r="Q3263" t="s">
        <v>43</v>
      </c>
      <c r="R3263" t="s">
        <v>3756</v>
      </c>
      <c r="S3263" t="s">
        <v>45</v>
      </c>
      <c r="T3263" t="s">
        <v>77</v>
      </c>
      <c r="U3263" t="s">
        <v>3757</v>
      </c>
      <c r="V3263" s="3">
        <v>113.76</v>
      </c>
      <c r="W3263">
        <v>3</v>
      </c>
      <c r="X3263" s="2">
        <v>0</v>
      </c>
      <c r="Y3263" s="13">
        <v>44.366399999999999</v>
      </c>
      <c r="Z3263" s="2">
        <f>Y3263/V3263</f>
        <v>0.38999999999999996</v>
      </c>
    </row>
    <row r="3264" spans="1:26" x14ac:dyDescent="0.25">
      <c r="A3264">
        <v>6740</v>
      </c>
      <c r="B3264" t="s">
        <v>8721</v>
      </c>
      <c r="C3264" s="1">
        <v>41785</v>
      </c>
      <c r="D3264">
        <f>YEAR(C3264)</f>
        <v>2014</v>
      </c>
      <c r="E3264">
        <f>MONTH(C3264)</f>
        <v>5</v>
      </c>
      <c r="F3264" t="str">
        <f>TEXT(Table1[[#This Row],[Order Date]],"mmm")</f>
        <v>May</v>
      </c>
      <c r="G3264" t="str">
        <f>TEXT(Table1[[#This Row],[Order Date]],"ddd")</f>
        <v>Mon</v>
      </c>
      <c r="H3264" s="1">
        <v>41790</v>
      </c>
      <c r="I3264" t="s">
        <v>49</v>
      </c>
      <c r="J3264" t="s">
        <v>4221</v>
      </c>
      <c r="K3264" t="s">
        <v>4222</v>
      </c>
      <c r="L3264" t="s">
        <v>25</v>
      </c>
      <c r="M3264" t="s">
        <v>26</v>
      </c>
      <c r="N3264" t="s">
        <v>296</v>
      </c>
      <c r="O3264" t="s">
        <v>208</v>
      </c>
      <c r="P3264">
        <v>60623</v>
      </c>
      <c r="Q3264" t="s">
        <v>104</v>
      </c>
      <c r="R3264" t="s">
        <v>5415</v>
      </c>
      <c r="S3264" t="s">
        <v>45</v>
      </c>
      <c r="T3264" t="s">
        <v>58</v>
      </c>
      <c r="U3264" t="s">
        <v>5416</v>
      </c>
      <c r="V3264" s="3">
        <v>102.624</v>
      </c>
      <c r="W3264">
        <v>3</v>
      </c>
      <c r="X3264" s="2">
        <v>0.2</v>
      </c>
      <c r="Y3264" s="13">
        <v>7.6967999999999996</v>
      </c>
      <c r="Z3264" s="2">
        <f>Y3264/V3264</f>
        <v>7.4999999999999997E-2</v>
      </c>
    </row>
    <row r="3265" spans="1:26" x14ac:dyDescent="0.25">
      <c r="A3265">
        <v>6743</v>
      </c>
      <c r="B3265" t="s">
        <v>8722</v>
      </c>
      <c r="C3265" s="1">
        <v>42922</v>
      </c>
      <c r="D3265">
        <f>YEAR(C3265)</f>
        <v>2017</v>
      </c>
      <c r="E3265">
        <f>MONTH(C3265)</f>
        <v>7</v>
      </c>
      <c r="F3265" t="str">
        <f>TEXT(Table1[[#This Row],[Order Date]],"mmm")</f>
        <v>Jul</v>
      </c>
      <c r="G3265" t="str">
        <f>TEXT(Table1[[#This Row],[Order Date]],"ddd")</f>
        <v>Thu</v>
      </c>
      <c r="H3265" s="1">
        <v>42927</v>
      </c>
      <c r="I3265" t="s">
        <v>49</v>
      </c>
      <c r="J3265" t="s">
        <v>1175</v>
      </c>
      <c r="K3265" t="s">
        <v>1176</v>
      </c>
      <c r="L3265" t="s">
        <v>25</v>
      </c>
      <c r="M3265" t="s">
        <v>26</v>
      </c>
      <c r="N3265" t="s">
        <v>41</v>
      </c>
      <c r="O3265" t="s">
        <v>42</v>
      </c>
      <c r="P3265">
        <v>90008</v>
      </c>
      <c r="Q3265" t="s">
        <v>43</v>
      </c>
      <c r="R3265" t="s">
        <v>297</v>
      </c>
      <c r="S3265" t="s">
        <v>31</v>
      </c>
      <c r="T3265" t="s">
        <v>35</v>
      </c>
      <c r="U3265" t="s">
        <v>545</v>
      </c>
      <c r="V3265" s="3">
        <v>122.136</v>
      </c>
      <c r="W3265">
        <v>3</v>
      </c>
      <c r="X3265" s="2">
        <v>0.2</v>
      </c>
      <c r="Y3265" s="13">
        <v>-13.7403</v>
      </c>
      <c r="Z3265" s="2">
        <f>Y3265/V3265</f>
        <v>-0.1125</v>
      </c>
    </row>
    <row r="3266" spans="1:26" x14ac:dyDescent="0.25">
      <c r="A3266">
        <v>6744</v>
      </c>
      <c r="B3266" t="s">
        <v>8723</v>
      </c>
      <c r="C3266" s="1">
        <v>42051</v>
      </c>
      <c r="D3266">
        <f>YEAR(C3266)</f>
        <v>2015</v>
      </c>
      <c r="E3266">
        <f>MONTH(C3266)</f>
        <v>2</v>
      </c>
      <c r="F3266" t="str">
        <f>TEXT(Table1[[#This Row],[Order Date]],"mmm")</f>
        <v>Feb</v>
      </c>
      <c r="G3266" t="str">
        <f>TEXT(Table1[[#This Row],[Order Date]],"ddd")</f>
        <v>Mon</v>
      </c>
      <c r="H3266" s="1">
        <v>42055</v>
      </c>
      <c r="I3266" t="s">
        <v>49</v>
      </c>
      <c r="J3266" t="s">
        <v>1145</v>
      </c>
      <c r="K3266" t="s">
        <v>1146</v>
      </c>
      <c r="L3266" t="s">
        <v>40</v>
      </c>
      <c r="M3266" t="s">
        <v>26</v>
      </c>
      <c r="N3266" t="s">
        <v>241</v>
      </c>
      <c r="O3266" t="s">
        <v>2648</v>
      </c>
      <c r="P3266">
        <v>3820</v>
      </c>
      <c r="Q3266" t="s">
        <v>145</v>
      </c>
      <c r="R3266" t="s">
        <v>649</v>
      </c>
      <c r="S3266" t="s">
        <v>45</v>
      </c>
      <c r="T3266" t="s">
        <v>89</v>
      </c>
      <c r="U3266" t="s">
        <v>650</v>
      </c>
      <c r="V3266" s="3">
        <v>35.880000000000003</v>
      </c>
      <c r="W3266">
        <v>6</v>
      </c>
      <c r="X3266" s="2">
        <v>0</v>
      </c>
      <c r="Y3266" s="13">
        <v>16.146000000000001</v>
      </c>
      <c r="Z3266" s="2">
        <f>Y3266/V3266</f>
        <v>0.45</v>
      </c>
    </row>
    <row r="3267" spans="1:26" x14ac:dyDescent="0.25">
      <c r="A3267">
        <v>6745</v>
      </c>
      <c r="B3267" t="s">
        <v>8724</v>
      </c>
      <c r="C3267" s="1">
        <v>42902</v>
      </c>
      <c r="D3267">
        <f>YEAR(C3267)</f>
        <v>2017</v>
      </c>
      <c r="E3267">
        <f>MONTH(C3267)</f>
        <v>6</v>
      </c>
      <c r="F3267" t="str">
        <f>TEXT(Table1[[#This Row],[Order Date]],"mmm")</f>
        <v>Jun</v>
      </c>
      <c r="G3267" t="str">
        <f>TEXT(Table1[[#This Row],[Order Date]],"ddd")</f>
        <v>Fri</v>
      </c>
      <c r="H3267" s="1">
        <v>42904</v>
      </c>
      <c r="I3267" t="s">
        <v>22</v>
      </c>
      <c r="J3267" t="s">
        <v>3186</v>
      </c>
      <c r="K3267" t="s">
        <v>3187</v>
      </c>
      <c r="L3267" t="s">
        <v>25</v>
      </c>
      <c r="M3267" t="s">
        <v>26</v>
      </c>
      <c r="N3267" t="s">
        <v>859</v>
      </c>
      <c r="O3267" t="s">
        <v>491</v>
      </c>
      <c r="P3267">
        <v>43017</v>
      </c>
      <c r="Q3267" t="s">
        <v>145</v>
      </c>
      <c r="R3267" t="s">
        <v>2261</v>
      </c>
      <c r="S3267" t="s">
        <v>70</v>
      </c>
      <c r="T3267" t="s">
        <v>158</v>
      </c>
      <c r="U3267" t="s">
        <v>2262</v>
      </c>
      <c r="V3267" s="3">
        <v>479.952</v>
      </c>
      <c r="W3267">
        <v>6</v>
      </c>
      <c r="X3267" s="2">
        <v>0.2</v>
      </c>
      <c r="Y3267" s="13">
        <v>107.9892</v>
      </c>
      <c r="Z3267" s="2">
        <f>Y3267/V3267</f>
        <v>0.22500000000000001</v>
      </c>
    </row>
    <row r="3268" spans="1:26" x14ac:dyDescent="0.25">
      <c r="A3268">
        <v>6747</v>
      </c>
      <c r="B3268" t="s">
        <v>8725</v>
      </c>
      <c r="C3268" s="1">
        <v>43052</v>
      </c>
      <c r="D3268">
        <f>YEAR(C3268)</f>
        <v>2017</v>
      </c>
      <c r="E3268">
        <f>MONTH(C3268)</f>
        <v>11</v>
      </c>
      <c r="F3268" t="str">
        <f>TEXT(Table1[[#This Row],[Order Date]],"mmm")</f>
        <v>Nov</v>
      </c>
      <c r="G3268" t="str">
        <f>TEXT(Table1[[#This Row],[Order Date]],"ddd")</f>
        <v>Mon</v>
      </c>
      <c r="H3268" s="1">
        <v>43055</v>
      </c>
      <c r="I3268" t="s">
        <v>185</v>
      </c>
      <c r="J3268" t="s">
        <v>336</v>
      </c>
      <c r="K3268" t="s">
        <v>337</v>
      </c>
      <c r="L3268" t="s">
        <v>40</v>
      </c>
      <c r="M3268" t="s">
        <v>26</v>
      </c>
      <c r="N3268" t="s">
        <v>263</v>
      </c>
      <c r="O3268" t="s">
        <v>264</v>
      </c>
      <c r="P3268">
        <v>10009</v>
      </c>
      <c r="Q3268" t="s">
        <v>145</v>
      </c>
      <c r="R3268" t="s">
        <v>5888</v>
      </c>
      <c r="S3268" t="s">
        <v>70</v>
      </c>
      <c r="T3268" t="s">
        <v>71</v>
      </c>
      <c r="U3268" t="s">
        <v>5889</v>
      </c>
      <c r="V3268" s="3">
        <v>629.95000000000005</v>
      </c>
      <c r="W3268">
        <v>5</v>
      </c>
      <c r="X3268" s="2">
        <v>0</v>
      </c>
      <c r="Y3268" s="13">
        <v>163.78700000000001</v>
      </c>
      <c r="Z3268" s="2">
        <f>Y3268/V3268</f>
        <v>0.26</v>
      </c>
    </row>
    <row r="3269" spans="1:26" x14ac:dyDescent="0.25">
      <c r="A3269">
        <v>6748</v>
      </c>
      <c r="B3269" t="s">
        <v>8726</v>
      </c>
      <c r="C3269" s="1">
        <v>43080</v>
      </c>
      <c r="D3269">
        <f>YEAR(C3269)</f>
        <v>2017</v>
      </c>
      <c r="E3269">
        <f>MONTH(C3269)</f>
        <v>12</v>
      </c>
      <c r="F3269" t="str">
        <f>TEXT(Table1[[#This Row],[Order Date]],"mmm")</f>
        <v>Dec</v>
      </c>
      <c r="G3269" t="str">
        <f>TEXT(Table1[[#This Row],[Order Date]],"ddd")</f>
        <v>Mon</v>
      </c>
      <c r="H3269" s="1">
        <v>43084</v>
      </c>
      <c r="I3269" t="s">
        <v>49</v>
      </c>
      <c r="J3269" t="s">
        <v>1794</v>
      </c>
      <c r="K3269" t="s">
        <v>1795</v>
      </c>
      <c r="L3269" t="s">
        <v>25</v>
      </c>
      <c r="M3269" t="s">
        <v>26</v>
      </c>
      <c r="N3269" t="s">
        <v>263</v>
      </c>
      <c r="O3269" t="s">
        <v>264</v>
      </c>
      <c r="P3269">
        <v>10035</v>
      </c>
      <c r="Q3269" t="s">
        <v>145</v>
      </c>
      <c r="R3269" t="s">
        <v>1685</v>
      </c>
      <c r="S3269" t="s">
        <v>45</v>
      </c>
      <c r="T3269" t="s">
        <v>74</v>
      </c>
      <c r="U3269" t="s">
        <v>1686</v>
      </c>
      <c r="V3269" s="3">
        <v>14.952</v>
      </c>
      <c r="W3269">
        <v>1</v>
      </c>
      <c r="X3269" s="2">
        <v>0.2</v>
      </c>
      <c r="Y3269" s="13">
        <v>5.0462999999999996</v>
      </c>
      <c r="Z3269" s="2">
        <f>Y3269/V3269</f>
        <v>0.33749999999999997</v>
      </c>
    </row>
    <row r="3270" spans="1:26" x14ac:dyDescent="0.25">
      <c r="A3270">
        <v>6751</v>
      </c>
      <c r="B3270" t="s">
        <v>8727</v>
      </c>
      <c r="C3270" s="1">
        <v>42549</v>
      </c>
      <c r="D3270">
        <f>YEAR(C3270)</f>
        <v>2016</v>
      </c>
      <c r="E3270">
        <f>MONTH(C3270)</f>
        <v>6</v>
      </c>
      <c r="F3270" t="str">
        <f>TEXT(Table1[[#This Row],[Order Date]],"mmm")</f>
        <v>Jun</v>
      </c>
      <c r="G3270" t="str">
        <f>TEXT(Table1[[#This Row],[Order Date]],"ddd")</f>
        <v>Tue</v>
      </c>
      <c r="H3270" s="1">
        <v>42551</v>
      </c>
      <c r="I3270" t="s">
        <v>22</v>
      </c>
      <c r="J3270" t="s">
        <v>5954</v>
      </c>
      <c r="K3270" t="s">
        <v>5955</v>
      </c>
      <c r="L3270" t="s">
        <v>25</v>
      </c>
      <c r="M3270" t="s">
        <v>26</v>
      </c>
      <c r="N3270" t="s">
        <v>4702</v>
      </c>
      <c r="O3270" t="s">
        <v>781</v>
      </c>
      <c r="P3270">
        <v>7501</v>
      </c>
      <c r="Q3270" t="s">
        <v>145</v>
      </c>
      <c r="R3270" t="s">
        <v>6405</v>
      </c>
      <c r="S3270" t="s">
        <v>31</v>
      </c>
      <c r="T3270" t="s">
        <v>35</v>
      </c>
      <c r="U3270" t="s">
        <v>6406</v>
      </c>
      <c r="V3270" s="3">
        <v>121.96</v>
      </c>
      <c r="W3270">
        <v>2</v>
      </c>
      <c r="X3270" s="2">
        <v>0</v>
      </c>
      <c r="Y3270" s="13">
        <v>20.7332</v>
      </c>
      <c r="Z3270" s="2">
        <f>Y3270/V3270</f>
        <v>0.17</v>
      </c>
    </row>
    <row r="3271" spans="1:26" x14ac:dyDescent="0.25">
      <c r="A3271">
        <v>6756</v>
      </c>
      <c r="B3271" t="s">
        <v>8728</v>
      </c>
      <c r="C3271" s="1">
        <v>42993</v>
      </c>
      <c r="D3271">
        <f>YEAR(C3271)</f>
        <v>2017</v>
      </c>
      <c r="E3271">
        <f>MONTH(C3271)</f>
        <v>9</v>
      </c>
      <c r="F3271" t="str">
        <f>TEXT(Table1[[#This Row],[Order Date]],"mmm")</f>
        <v>Sep</v>
      </c>
      <c r="G3271" t="str">
        <f>TEXT(Table1[[#This Row],[Order Date]],"ddd")</f>
        <v>Fri</v>
      </c>
      <c r="H3271" s="1">
        <v>42997</v>
      </c>
      <c r="I3271" t="s">
        <v>49</v>
      </c>
      <c r="J3271" t="s">
        <v>8729</v>
      </c>
      <c r="K3271" t="s">
        <v>8730</v>
      </c>
      <c r="L3271" t="s">
        <v>40</v>
      </c>
      <c r="M3271" t="s">
        <v>26</v>
      </c>
      <c r="N3271" t="s">
        <v>1109</v>
      </c>
      <c r="O3271" t="s">
        <v>781</v>
      </c>
      <c r="P3271">
        <v>8701</v>
      </c>
      <c r="Q3271" t="s">
        <v>145</v>
      </c>
      <c r="R3271" t="s">
        <v>5991</v>
      </c>
      <c r="S3271" t="s">
        <v>31</v>
      </c>
      <c r="T3271" t="s">
        <v>64</v>
      </c>
      <c r="U3271" t="s">
        <v>5992</v>
      </c>
      <c r="V3271" s="3">
        <v>47.4</v>
      </c>
      <c r="W3271">
        <v>5</v>
      </c>
      <c r="X3271" s="2">
        <v>0</v>
      </c>
      <c r="Y3271" s="13">
        <v>18.96</v>
      </c>
      <c r="Z3271" s="2">
        <f>Y3271/V3271</f>
        <v>0.4</v>
      </c>
    </row>
    <row r="3272" spans="1:26" x14ac:dyDescent="0.25">
      <c r="A3272">
        <v>6760</v>
      </c>
      <c r="B3272" t="s">
        <v>8731</v>
      </c>
      <c r="C3272" s="1">
        <v>43071</v>
      </c>
      <c r="D3272">
        <f>YEAR(C3272)</f>
        <v>2017</v>
      </c>
      <c r="E3272">
        <f>MONTH(C3272)</f>
        <v>12</v>
      </c>
      <c r="F3272" t="str">
        <f>TEXT(Table1[[#This Row],[Order Date]],"mmm")</f>
        <v>Dec</v>
      </c>
      <c r="G3272" t="str">
        <f>TEXT(Table1[[#This Row],[Order Date]],"ddd")</f>
        <v>Sat</v>
      </c>
      <c r="H3272" s="1">
        <v>43077</v>
      </c>
      <c r="I3272" t="s">
        <v>49</v>
      </c>
      <c r="J3272" t="s">
        <v>8069</v>
      </c>
      <c r="K3272" t="s">
        <v>8070</v>
      </c>
      <c r="L3272" t="s">
        <v>25</v>
      </c>
      <c r="M3272" t="s">
        <v>26</v>
      </c>
      <c r="N3272" t="s">
        <v>4377</v>
      </c>
      <c r="O3272" t="s">
        <v>87</v>
      </c>
      <c r="P3272">
        <v>27405</v>
      </c>
      <c r="Q3272" t="s">
        <v>29</v>
      </c>
      <c r="R3272" t="s">
        <v>3386</v>
      </c>
      <c r="S3272" t="s">
        <v>45</v>
      </c>
      <c r="T3272" t="s">
        <v>67</v>
      </c>
      <c r="U3272" t="s">
        <v>3387</v>
      </c>
      <c r="V3272" s="3">
        <v>32.776000000000003</v>
      </c>
      <c r="W3272">
        <v>1</v>
      </c>
      <c r="X3272" s="2">
        <v>0.2</v>
      </c>
      <c r="Y3272" s="13">
        <v>2.4582000000000002</v>
      </c>
      <c r="Z3272" s="2">
        <f>Y3272/V3272</f>
        <v>7.4999999999999997E-2</v>
      </c>
    </row>
    <row r="3273" spans="1:26" x14ac:dyDescent="0.25">
      <c r="A3273">
        <v>6761</v>
      </c>
      <c r="B3273" t="s">
        <v>8732</v>
      </c>
      <c r="C3273" s="1">
        <v>42912</v>
      </c>
      <c r="D3273">
        <f>YEAR(C3273)</f>
        <v>2017</v>
      </c>
      <c r="E3273">
        <f>MONTH(C3273)</f>
        <v>6</v>
      </c>
      <c r="F3273" t="str">
        <f>TEXT(Table1[[#This Row],[Order Date]],"mmm")</f>
        <v>Jun</v>
      </c>
      <c r="G3273" t="str">
        <f>TEXT(Table1[[#This Row],[Order Date]],"ddd")</f>
        <v>Mon</v>
      </c>
      <c r="H3273" s="1">
        <v>42916</v>
      </c>
      <c r="I3273" t="s">
        <v>49</v>
      </c>
      <c r="J3273" t="s">
        <v>1337</v>
      </c>
      <c r="K3273" t="s">
        <v>1338</v>
      </c>
      <c r="L3273" t="s">
        <v>25</v>
      </c>
      <c r="M3273" t="s">
        <v>26</v>
      </c>
      <c r="N3273" t="s">
        <v>263</v>
      </c>
      <c r="O3273" t="s">
        <v>264</v>
      </c>
      <c r="P3273">
        <v>10035</v>
      </c>
      <c r="Q3273" t="s">
        <v>145</v>
      </c>
      <c r="R3273" t="s">
        <v>333</v>
      </c>
      <c r="S3273" t="s">
        <v>45</v>
      </c>
      <c r="T3273" t="s">
        <v>58</v>
      </c>
      <c r="U3273" t="s">
        <v>334</v>
      </c>
      <c r="V3273" s="3">
        <v>272.94</v>
      </c>
      <c r="W3273">
        <v>3</v>
      </c>
      <c r="X3273" s="2">
        <v>0</v>
      </c>
      <c r="Y3273" s="13">
        <v>0</v>
      </c>
      <c r="Z3273" s="2">
        <f>Y3273/V3273</f>
        <v>0</v>
      </c>
    </row>
    <row r="3274" spans="1:26" x14ac:dyDescent="0.25">
      <c r="A3274">
        <v>6762</v>
      </c>
      <c r="B3274" t="s">
        <v>8733</v>
      </c>
      <c r="C3274" s="1">
        <v>42575</v>
      </c>
      <c r="D3274">
        <f>YEAR(C3274)</f>
        <v>2016</v>
      </c>
      <c r="E3274">
        <f>MONTH(C3274)</f>
        <v>7</v>
      </c>
      <c r="F3274" t="str">
        <f>TEXT(Table1[[#This Row],[Order Date]],"mmm")</f>
        <v>Jul</v>
      </c>
      <c r="G3274" t="str">
        <f>TEXT(Table1[[#This Row],[Order Date]],"ddd")</f>
        <v>Sun</v>
      </c>
      <c r="H3274" s="1">
        <v>42577</v>
      </c>
      <c r="I3274" t="s">
        <v>22</v>
      </c>
      <c r="J3274" t="s">
        <v>6600</v>
      </c>
      <c r="K3274" t="s">
        <v>6601</v>
      </c>
      <c r="L3274" t="s">
        <v>40</v>
      </c>
      <c r="M3274" t="s">
        <v>26</v>
      </c>
      <c r="N3274" t="s">
        <v>263</v>
      </c>
      <c r="O3274" t="s">
        <v>264</v>
      </c>
      <c r="P3274">
        <v>10035</v>
      </c>
      <c r="Q3274" t="s">
        <v>145</v>
      </c>
      <c r="R3274" t="s">
        <v>3410</v>
      </c>
      <c r="S3274" t="s">
        <v>31</v>
      </c>
      <c r="T3274" t="s">
        <v>35</v>
      </c>
      <c r="U3274" t="s">
        <v>3411</v>
      </c>
      <c r="V3274" s="3">
        <v>253.76400000000001</v>
      </c>
      <c r="W3274">
        <v>2</v>
      </c>
      <c r="X3274" s="2">
        <v>0.1</v>
      </c>
      <c r="Y3274" s="13">
        <v>31.015599999999999</v>
      </c>
      <c r="Z3274" s="2">
        <f>Y3274/V3274</f>
        <v>0.12222222222222222</v>
      </c>
    </row>
    <row r="3275" spans="1:26" x14ac:dyDescent="0.25">
      <c r="A3275">
        <v>6763</v>
      </c>
      <c r="B3275" t="s">
        <v>8734</v>
      </c>
      <c r="C3275" s="1">
        <v>42615</v>
      </c>
      <c r="D3275">
        <f>YEAR(C3275)</f>
        <v>2016</v>
      </c>
      <c r="E3275">
        <f>MONTH(C3275)</f>
        <v>9</v>
      </c>
      <c r="F3275" t="str">
        <f>TEXT(Table1[[#This Row],[Order Date]],"mmm")</f>
        <v>Sep</v>
      </c>
      <c r="G3275" t="str">
        <f>TEXT(Table1[[#This Row],[Order Date]],"ddd")</f>
        <v>Fri</v>
      </c>
      <c r="H3275" s="1">
        <v>42621</v>
      </c>
      <c r="I3275" t="s">
        <v>49</v>
      </c>
      <c r="J3275" t="s">
        <v>1788</v>
      </c>
      <c r="K3275" t="s">
        <v>1789</v>
      </c>
      <c r="L3275" t="s">
        <v>25</v>
      </c>
      <c r="M3275" t="s">
        <v>26</v>
      </c>
      <c r="N3275" t="s">
        <v>296</v>
      </c>
      <c r="O3275" t="s">
        <v>208</v>
      </c>
      <c r="P3275">
        <v>60623</v>
      </c>
      <c r="Q3275" t="s">
        <v>104</v>
      </c>
      <c r="R3275" t="s">
        <v>44</v>
      </c>
      <c r="S3275" t="s">
        <v>45</v>
      </c>
      <c r="T3275" t="s">
        <v>46</v>
      </c>
      <c r="U3275" t="s">
        <v>47</v>
      </c>
      <c r="V3275" s="3">
        <v>29.24</v>
      </c>
      <c r="W3275">
        <v>5</v>
      </c>
      <c r="X3275" s="2">
        <v>0.2</v>
      </c>
      <c r="Y3275" s="13">
        <v>9.8684999999999992</v>
      </c>
      <c r="Z3275" s="2">
        <f>Y3275/V3275</f>
        <v>0.33749999999999997</v>
      </c>
    </row>
    <row r="3276" spans="1:26" x14ac:dyDescent="0.25">
      <c r="A3276">
        <v>6769</v>
      </c>
      <c r="B3276" t="s">
        <v>8736</v>
      </c>
      <c r="C3276" s="1">
        <v>41863</v>
      </c>
      <c r="D3276">
        <f>YEAR(C3276)</f>
        <v>2014</v>
      </c>
      <c r="E3276">
        <f>MONTH(C3276)</f>
        <v>8</v>
      </c>
      <c r="F3276" t="str">
        <f>TEXT(Table1[[#This Row],[Order Date]],"mmm")</f>
        <v>Aug</v>
      </c>
      <c r="G3276" t="str">
        <f>TEXT(Table1[[#This Row],[Order Date]],"ddd")</f>
        <v>Tue</v>
      </c>
      <c r="H3276" s="1">
        <v>41867</v>
      </c>
      <c r="I3276" t="s">
        <v>49</v>
      </c>
      <c r="J3276" t="s">
        <v>6909</v>
      </c>
      <c r="K3276" t="s">
        <v>6910</v>
      </c>
      <c r="L3276" t="s">
        <v>40</v>
      </c>
      <c r="M3276" t="s">
        <v>26</v>
      </c>
      <c r="N3276" t="s">
        <v>1109</v>
      </c>
      <c r="O3276" t="s">
        <v>781</v>
      </c>
      <c r="P3276">
        <v>8701</v>
      </c>
      <c r="Q3276" t="s">
        <v>145</v>
      </c>
      <c r="R3276" t="s">
        <v>3457</v>
      </c>
      <c r="S3276" t="s">
        <v>45</v>
      </c>
      <c r="T3276" t="s">
        <v>74</v>
      </c>
      <c r="U3276" t="s">
        <v>3458</v>
      </c>
      <c r="V3276" s="3">
        <v>196.21</v>
      </c>
      <c r="W3276">
        <v>7</v>
      </c>
      <c r="X3276" s="2">
        <v>0</v>
      </c>
      <c r="Y3276" s="13">
        <v>98.105000000000004</v>
      </c>
      <c r="Z3276" s="2">
        <f>Y3276/V3276</f>
        <v>0.5</v>
      </c>
    </row>
    <row r="3277" spans="1:26" x14ac:dyDescent="0.25">
      <c r="A3277">
        <v>6770</v>
      </c>
      <c r="B3277" t="s">
        <v>8737</v>
      </c>
      <c r="C3277" s="1">
        <v>42997</v>
      </c>
      <c r="D3277">
        <f>YEAR(C3277)</f>
        <v>2017</v>
      </c>
      <c r="E3277">
        <f>MONTH(C3277)</f>
        <v>9</v>
      </c>
      <c r="F3277" t="str">
        <f>TEXT(Table1[[#This Row],[Order Date]],"mmm")</f>
        <v>Sep</v>
      </c>
      <c r="G3277" t="str">
        <f>TEXT(Table1[[#This Row],[Order Date]],"ddd")</f>
        <v>Tue</v>
      </c>
      <c r="H3277" s="1">
        <v>43001</v>
      </c>
      <c r="I3277" t="s">
        <v>49</v>
      </c>
      <c r="J3277" t="s">
        <v>5767</v>
      </c>
      <c r="K3277" t="s">
        <v>5768</v>
      </c>
      <c r="L3277" t="s">
        <v>101</v>
      </c>
      <c r="M3277" t="s">
        <v>26</v>
      </c>
      <c r="N3277" t="s">
        <v>490</v>
      </c>
      <c r="O3277" t="s">
        <v>1258</v>
      </c>
      <c r="P3277">
        <v>31907</v>
      </c>
      <c r="Q3277" t="s">
        <v>29</v>
      </c>
      <c r="R3277" t="s">
        <v>7238</v>
      </c>
      <c r="S3277" t="s">
        <v>45</v>
      </c>
      <c r="T3277" t="s">
        <v>67</v>
      </c>
      <c r="U3277" t="s">
        <v>7239</v>
      </c>
      <c r="V3277" s="3">
        <v>35.4</v>
      </c>
      <c r="W3277">
        <v>5</v>
      </c>
      <c r="X3277" s="2">
        <v>0</v>
      </c>
      <c r="Y3277" s="13">
        <v>13.452</v>
      </c>
      <c r="Z3277" s="2">
        <f>Y3277/V3277</f>
        <v>0.38</v>
      </c>
    </row>
    <row r="3278" spans="1:26" x14ac:dyDescent="0.25">
      <c r="A3278">
        <v>6771</v>
      </c>
      <c r="B3278" t="s">
        <v>8738</v>
      </c>
      <c r="C3278" s="1">
        <v>43078</v>
      </c>
      <c r="D3278">
        <f>YEAR(C3278)</f>
        <v>2017</v>
      </c>
      <c r="E3278">
        <f>MONTH(C3278)</f>
        <v>12</v>
      </c>
      <c r="F3278" t="str">
        <f>TEXT(Table1[[#This Row],[Order Date]],"mmm")</f>
        <v>Dec</v>
      </c>
      <c r="G3278" t="str">
        <f>TEXT(Table1[[#This Row],[Order Date]],"ddd")</f>
        <v>Sat</v>
      </c>
      <c r="H3278" s="1">
        <v>43082</v>
      </c>
      <c r="I3278" t="s">
        <v>49</v>
      </c>
      <c r="J3278" t="s">
        <v>6587</v>
      </c>
      <c r="K3278" t="s">
        <v>6588</v>
      </c>
      <c r="L3278" t="s">
        <v>40</v>
      </c>
      <c r="M3278" t="s">
        <v>26</v>
      </c>
      <c r="N3278" t="s">
        <v>537</v>
      </c>
      <c r="O3278" t="s">
        <v>303</v>
      </c>
      <c r="P3278">
        <v>85023</v>
      </c>
      <c r="Q3278" t="s">
        <v>43</v>
      </c>
      <c r="R3278" t="s">
        <v>4190</v>
      </c>
      <c r="S3278" t="s">
        <v>45</v>
      </c>
      <c r="T3278" t="s">
        <v>89</v>
      </c>
      <c r="U3278" t="s">
        <v>4191</v>
      </c>
      <c r="V3278" s="3">
        <v>419.4</v>
      </c>
      <c r="W3278">
        <v>5</v>
      </c>
      <c r="X3278" s="2">
        <v>0.2</v>
      </c>
      <c r="Y3278" s="13">
        <v>146.79</v>
      </c>
      <c r="Z3278" s="2">
        <f>Y3278/V3278</f>
        <v>0.35</v>
      </c>
    </row>
    <row r="3279" spans="1:26" x14ac:dyDescent="0.25">
      <c r="A3279">
        <v>6773</v>
      </c>
      <c r="B3279" t="s">
        <v>8739</v>
      </c>
      <c r="C3279" s="1">
        <v>42678</v>
      </c>
      <c r="D3279">
        <f>YEAR(C3279)</f>
        <v>2016</v>
      </c>
      <c r="E3279">
        <f>MONTH(C3279)</f>
        <v>11</v>
      </c>
      <c r="F3279" t="str">
        <f>TEXT(Table1[[#This Row],[Order Date]],"mmm")</f>
        <v>Nov</v>
      </c>
      <c r="G3279" t="str">
        <f>TEXT(Table1[[#This Row],[Order Date]],"ddd")</f>
        <v>Fri</v>
      </c>
      <c r="H3279" s="1">
        <v>42682</v>
      </c>
      <c r="I3279" t="s">
        <v>49</v>
      </c>
      <c r="J3279" t="s">
        <v>1652</v>
      </c>
      <c r="K3279" t="s">
        <v>1653</v>
      </c>
      <c r="L3279" t="s">
        <v>101</v>
      </c>
      <c r="M3279" t="s">
        <v>26</v>
      </c>
      <c r="N3279" t="s">
        <v>41</v>
      </c>
      <c r="O3279" t="s">
        <v>42</v>
      </c>
      <c r="P3279">
        <v>90004</v>
      </c>
      <c r="Q3279" t="s">
        <v>43</v>
      </c>
      <c r="R3279" t="s">
        <v>1209</v>
      </c>
      <c r="S3279" t="s">
        <v>45</v>
      </c>
      <c r="T3279" t="s">
        <v>74</v>
      </c>
      <c r="U3279" t="s">
        <v>1210</v>
      </c>
      <c r="V3279" s="3">
        <v>7.7119999999999997</v>
      </c>
      <c r="W3279">
        <v>2</v>
      </c>
      <c r="X3279" s="2">
        <v>0.2</v>
      </c>
      <c r="Y3279" s="13">
        <v>2.7955999999999999</v>
      </c>
      <c r="Z3279" s="2">
        <f>Y3279/V3279</f>
        <v>0.36249999999999999</v>
      </c>
    </row>
    <row r="3280" spans="1:26" x14ac:dyDescent="0.25">
      <c r="A3280">
        <v>6776</v>
      </c>
      <c r="B3280" t="s">
        <v>8742</v>
      </c>
      <c r="C3280" s="1">
        <v>42092</v>
      </c>
      <c r="D3280">
        <f>YEAR(C3280)</f>
        <v>2015</v>
      </c>
      <c r="E3280">
        <f>MONTH(C3280)</f>
        <v>3</v>
      </c>
      <c r="F3280" t="str">
        <f>TEXT(Table1[[#This Row],[Order Date]],"mmm")</f>
        <v>Mar</v>
      </c>
      <c r="G3280" t="str">
        <f>TEXT(Table1[[#This Row],[Order Date]],"ddd")</f>
        <v>Sun</v>
      </c>
      <c r="H3280" s="1">
        <v>42098</v>
      </c>
      <c r="I3280" t="s">
        <v>49</v>
      </c>
      <c r="J3280" t="s">
        <v>3606</v>
      </c>
      <c r="K3280" t="s">
        <v>3607</v>
      </c>
      <c r="L3280" t="s">
        <v>25</v>
      </c>
      <c r="M3280" t="s">
        <v>26</v>
      </c>
      <c r="N3280" t="s">
        <v>263</v>
      </c>
      <c r="O3280" t="s">
        <v>264</v>
      </c>
      <c r="P3280">
        <v>10024</v>
      </c>
      <c r="Q3280" t="s">
        <v>145</v>
      </c>
      <c r="R3280" t="s">
        <v>1018</v>
      </c>
      <c r="S3280" t="s">
        <v>45</v>
      </c>
      <c r="T3280" t="s">
        <v>89</v>
      </c>
      <c r="U3280" t="s">
        <v>1019</v>
      </c>
      <c r="V3280" s="3">
        <v>17.64</v>
      </c>
      <c r="W3280">
        <v>4</v>
      </c>
      <c r="X3280" s="2">
        <v>0</v>
      </c>
      <c r="Y3280" s="13">
        <v>8.1143999999999998</v>
      </c>
      <c r="Z3280" s="2">
        <f>Y3280/V3280</f>
        <v>0.45999999999999996</v>
      </c>
    </row>
    <row r="3281" spans="1:26" x14ac:dyDescent="0.25">
      <c r="A3281">
        <v>6777</v>
      </c>
      <c r="B3281" t="s">
        <v>8743</v>
      </c>
      <c r="C3281" s="1">
        <v>42618</v>
      </c>
      <c r="D3281">
        <f>YEAR(C3281)</f>
        <v>2016</v>
      </c>
      <c r="E3281">
        <f>MONTH(C3281)</f>
        <v>9</v>
      </c>
      <c r="F3281" t="str">
        <f>TEXT(Table1[[#This Row],[Order Date]],"mmm")</f>
        <v>Sep</v>
      </c>
      <c r="G3281" t="str">
        <f>TEXT(Table1[[#This Row],[Order Date]],"ddd")</f>
        <v>Mon</v>
      </c>
      <c r="H3281" s="1">
        <v>42624</v>
      </c>
      <c r="I3281" t="s">
        <v>49</v>
      </c>
      <c r="J3281" t="s">
        <v>6187</v>
      </c>
      <c r="K3281" t="s">
        <v>6188</v>
      </c>
      <c r="L3281" t="s">
        <v>25</v>
      </c>
      <c r="M3281" t="s">
        <v>26</v>
      </c>
      <c r="N3281" t="s">
        <v>671</v>
      </c>
      <c r="O3281" t="s">
        <v>103</v>
      </c>
      <c r="P3281">
        <v>78207</v>
      </c>
      <c r="Q3281" t="s">
        <v>104</v>
      </c>
      <c r="R3281" t="s">
        <v>214</v>
      </c>
      <c r="S3281" t="s">
        <v>45</v>
      </c>
      <c r="T3281" t="s">
        <v>58</v>
      </c>
      <c r="U3281" t="s">
        <v>215</v>
      </c>
      <c r="V3281" s="3">
        <v>93.456000000000003</v>
      </c>
      <c r="W3281">
        <v>3</v>
      </c>
      <c r="X3281" s="2">
        <v>0.2</v>
      </c>
      <c r="Y3281" s="13">
        <v>-17.523</v>
      </c>
      <c r="Z3281" s="2">
        <f>Y3281/V3281</f>
        <v>-0.1875</v>
      </c>
    </row>
    <row r="3282" spans="1:26" x14ac:dyDescent="0.25">
      <c r="A3282">
        <v>6778</v>
      </c>
      <c r="B3282" t="s">
        <v>8744</v>
      </c>
      <c r="C3282" s="1">
        <v>42763</v>
      </c>
      <c r="D3282">
        <f>YEAR(C3282)</f>
        <v>2017</v>
      </c>
      <c r="E3282">
        <f>MONTH(C3282)</f>
        <v>1</v>
      </c>
      <c r="F3282" t="str">
        <f>TEXT(Table1[[#This Row],[Order Date]],"mmm")</f>
        <v>Jan</v>
      </c>
      <c r="G3282" t="str">
        <f>TEXT(Table1[[#This Row],[Order Date]],"ddd")</f>
        <v>Sat</v>
      </c>
      <c r="H3282" s="1">
        <v>42767</v>
      </c>
      <c r="I3282" t="s">
        <v>49</v>
      </c>
      <c r="J3282" t="s">
        <v>5637</v>
      </c>
      <c r="K3282" t="s">
        <v>5638</v>
      </c>
      <c r="L3282" t="s">
        <v>101</v>
      </c>
      <c r="M3282" t="s">
        <v>26</v>
      </c>
      <c r="N3282" t="s">
        <v>263</v>
      </c>
      <c r="O3282" t="s">
        <v>264</v>
      </c>
      <c r="P3282">
        <v>10009</v>
      </c>
      <c r="Q3282" t="s">
        <v>145</v>
      </c>
      <c r="R3282" t="s">
        <v>4822</v>
      </c>
      <c r="S3282" t="s">
        <v>70</v>
      </c>
      <c r="T3282" t="s">
        <v>158</v>
      </c>
      <c r="U3282" t="s">
        <v>4823</v>
      </c>
      <c r="V3282" s="3">
        <v>449.91</v>
      </c>
      <c r="W3282">
        <v>9</v>
      </c>
      <c r="X3282" s="2">
        <v>0</v>
      </c>
      <c r="Y3282" s="13">
        <v>157.46850000000001</v>
      </c>
      <c r="Z3282" s="2">
        <f>Y3282/V3282</f>
        <v>0.35</v>
      </c>
    </row>
    <row r="3283" spans="1:26" x14ac:dyDescent="0.25">
      <c r="A3283">
        <v>6779</v>
      </c>
      <c r="B3283" t="s">
        <v>8745</v>
      </c>
      <c r="C3283" s="1">
        <v>42616</v>
      </c>
      <c r="D3283">
        <f>YEAR(C3283)</f>
        <v>2016</v>
      </c>
      <c r="E3283">
        <f>MONTH(C3283)</f>
        <v>9</v>
      </c>
      <c r="F3283" t="str">
        <f>TEXT(Table1[[#This Row],[Order Date]],"mmm")</f>
        <v>Sep</v>
      </c>
      <c r="G3283" t="str">
        <f>TEXT(Table1[[#This Row],[Order Date]],"ddd")</f>
        <v>Sat</v>
      </c>
      <c r="H3283" s="1">
        <v>42621</v>
      </c>
      <c r="I3283" t="s">
        <v>22</v>
      </c>
      <c r="J3283" t="s">
        <v>4268</v>
      </c>
      <c r="K3283" t="s">
        <v>4269</v>
      </c>
      <c r="L3283" t="s">
        <v>25</v>
      </c>
      <c r="M3283" t="s">
        <v>26</v>
      </c>
      <c r="N3283" t="s">
        <v>4381</v>
      </c>
      <c r="O3283" t="s">
        <v>2689</v>
      </c>
      <c r="P3283">
        <v>21215</v>
      </c>
      <c r="Q3283" t="s">
        <v>145</v>
      </c>
      <c r="R3283" t="s">
        <v>4365</v>
      </c>
      <c r="S3283" t="s">
        <v>31</v>
      </c>
      <c r="T3283" t="s">
        <v>32</v>
      </c>
      <c r="U3283" t="s">
        <v>4366</v>
      </c>
      <c r="V3283" s="3">
        <v>344.94</v>
      </c>
      <c r="W3283">
        <v>3</v>
      </c>
      <c r="X3283" s="2">
        <v>0</v>
      </c>
      <c r="Y3283" s="13">
        <v>31.044599999999999</v>
      </c>
      <c r="Z3283" s="2">
        <f>Y3283/V3283</f>
        <v>0.09</v>
      </c>
    </row>
    <row r="3284" spans="1:26" x14ac:dyDescent="0.25">
      <c r="A3284">
        <v>6783</v>
      </c>
      <c r="B3284" t="s">
        <v>8746</v>
      </c>
      <c r="C3284" s="1">
        <v>42941</v>
      </c>
      <c r="D3284">
        <f>YEAR(C3284)</f>
        <v>2017</v>
      </c>
      <c r="E3284">
        <f>MONTH(C3284)</f>
        <v>7</v>
      </c>
      <c r="F3284" t="str">
        <f>TEXT(Table1[[#This Row],[Order Date]],"mmm")</f>
        <v>Jul</v>
      </c>
      <c r="G3284" t="str">
        <f>TEXT(Table1[[#This Row],[Order Date]],"ddd")</f>
        <v>Tue</v>
      </c>
      <c r="H3284" s="1">
        <v>42944</v>
      </c>
      <c r="I3284" t="s">
        <v>22</v>
      </c>
      <c r="J3284" t="s">
        <v>4563</v>
      </c>
      <c r="K3284" t="s">
        <v>4564</v>
      </c>
      <c r="L3284" t="s">
        <v>25</v>
      </c>
      <c r="M3284" t="s">
        <v>26</v>
      </c>
      <c r="N3284" t="s">
        <v>143</v>
      </c>
      <c r="O3284" t="s">
        <v>144</v>
      </c>
      <c r="P3284">
        <v>19143</v>
      </c>
      <c r="Q3284" t="s">
        <v>145</v>
      </c>
      <c r="R3284" t="s">
        <v>2076</v>
      </c>
      <c r="S3284" t="s">
        <v>31</v>
      </c>
      <c r="T3284" t="s">
        <v>64</v>
      </c>
      <c r="U3284" t="s">
        <v>2077</v>
      </c>
      <c r="V3284" s="3">
        <v>20.096</v>
      </c>
      <c r="W3284">
        <v>4</v>
      </c>
      <c r="X3284" s="2">
        <v>0.2</v>
      </c>
      <c r="Y3284" s="13">
        <v>3.0144000000000002</v>
      </c>
      <c r="Z3284" s="2">
        <f>Y3284/V3284</f>
        <v>0.15000000000000002</v>
      </c>
    </row>
    <row r="3285" spans="1:26" x14ac:dyDescent="0.25">
      <c r="A3285">
        <v>6788</v>
      </c>
      <c r="B3285" t="s">
        <v>8747</v>
      </c>
      <c r="C3285" s="1">
        <v>42260</v>
      </c>
      <c r="D3285">
        <f>YEAR(C3285)</f>
        <v>2015</v>
      </c>
      <c r="E3285">
        <f>MONTH(C3285)</f>
        <v>9</v>
      </c>
      <c r="F3285" t="str">
        <f>TEXT(Table1[[#This Row],[Order Date]],"mmm")</f>
        <v>Sep</v>
      </c>
      <c r="G3285" t="str">
        <f>TEXT(Table1[[#This Row],[Order Date]],"ddd")</f>
        <v>Sun</v>
      </c>
      <c r="H3285" s="1">
        <v>42267</v>
      </c>
      <c r="I3285" t="s">
        <v>49</v>
      </c>
      <c r="J3285" t="s">
        <v>852</v>
      </c>
      <c r="K3285" t="s">
        <v>853</v>
      </c>
      <c r="L3285" t="s">
        <v>25</v>
      </c>
      <c r="M3285" t="s">
        <v>26</v>
      </c>
      <c r="N3285" t="s">
        <v>1709</v>
      </c>
      <c r="O3285" t="s">
        <v>1258</v>
      </c>
      <c r="P3285">
        <v>30318</v>
      </c>
      <c r="Q3285" t="s">
        <v>29</v>
      </c>
      <c r="R3285" t="s">
        <v>3005</v>
      </c>
      <c r="S3285" t="s">
        <v>31</v>
      </c>
      <c r="T3285" t="s">
        <v>64</v>
      </c>
      <c r="U3285" t="s">
        <v>3006</v>
      </c>
      <c r="V3285" s="3">
        <v>129.93</v>
      </c>
      <c r="W3285">
        <v>3</v>
      </c>
      <c r="X3285" s="2">
        <v>0</v>
      </c>
      <c r="Y3285" s="13">
        <v>12.993</v>
      </c>
      <c r="Z3285" s="2">
        <f>Y3285/V3285</f>
        <v>9.9999999999999992E-2</v>
      </c>
    </row>
    <row r="3286" spans="1:26" x14ac:dyDescent="0.25">
      <c r="A3286">
        <v>6790</v>
      </c>
      <c r="B3286" t="s">
        <v>8748</v>
      </c>
      <c r="C3286" s="1">
        <v>42254</v>
      </c>
      <c r="D3286">
        <f>YEAR(C3286)</f>
        <v>2015</v>
      </c>
      <c r="E3286">
        <f>MONTH(C3286)</f>
        <v>9</v>
      </c>
      <c r="F3286" t="str">
        <f>TEXT(Table1[[#This Row],[Order Date]],"mmm")</f>
        <v>Sep</v>
      </c>
      <c r="G3286" t="str">
        <f>TEXT(Table1[[#This Row],[Order Date]],"ddd")</f>
        <v>Mon</v>
      </c>
      <c r="H3286" s="1">
        <v>42256</v>
      </c>
      <c r="I3286" t="s">
        <v>22</v>
      </c>
      <c r="J3286" t="s">
        <v>4827</v>
      </c>
      <c r="K3286" t="s">
        <v>4828</v>
      </c>
      <c r="L3286" t="s">
        <v>40</v>
      </c>
      <c r="M3286" t="s">
        <v>26</v>
      </c>
      <c r="N3286" t="s">
        <v>366</v>
      </c>
      <c r="O3286" t="s">
        <v>87</v>
      </c>
      <c r="P3286">
        <v>27707</v>
      </c>
      <c r="Q3286" t="s">
        <v>29</v>
      </c>
      <c r="R3286" t="s">
        <v>1542</v>
      </c>
      <c r="S3286" t="s">
        <v>45</v>
      </c>
      <c r="T3286" t="s">
        <v>67</v>
      </c>
      <c r="U3286" t="s">
        <v>1543</v>
      </c>
      <c r="V3286" s="3">
        <v>140.73599999999999</v>
      </c>
      <c r="W3286">
        <v>4</v>
      </c>
      <c r="X3286" s="2">
        <v>0.2</v>
      </c>
      <c r="Y3286" s="13">
        <v>12.314399999999999</v>
      </c>
      <c r="Z3286" s="2">
        <f>Y3286/V3286</f>
        <v>8.7499999999999994E-2</v>
      </c>
    </row>
    <row r="3287" spans="1:26" x14ac:dyDescent="0.25">
      <c r="A3287">
        <v>6791</v>
      </c>
      <c r="B3287" t="s">
        <v>8749</v>
      </c>
      <c r="C3287" s="1">
        <v>42690</v>
      </c>
      <c r="D3287">
        <f>YEAR(C3287)</f>
        <v>2016</v>
      </c>
      <c r="E3287">
        <f>MONTH(C3287)</f>
        <v>11</v>
      </c>
      <c r="F3287" t="str">
        <f>TEXT(Table1[[#This Row],[Order Date]],"mmm")</f>
        <v>Nov</v>
      </c>
      <c r="G3287" t="str">
        <f>TEXT(Table1[[#This Row],[Order Date]],"ddd")</f>
        <v>Wed</v>
      </c>
      <c r="H3287" s="1">
        <v>42691</v>
      </c>
      <c r="I3287" t="s">
        <v>185</v>
      </c>
      <c r="J3287" t="s">
        <v>8750</v>
      </c>
      <c r="K3287" t="s">
        <v>8751</v>
      </c>
      <c r="L3287" t="s">
        <v>25</v>
      </c>
      <c r="M3287" t="s">
        <v>26</v>
      </c>
      <c r="N3287" t="s">
        <v>560</v>
      </c>
      <c r="O3287" t="s">
        <v>42</v>
      </c>
      <c r="P3287">
        <v>95661</v>
      </c>
      <c r="Q3287" t="s">
        <v>43</v>
      </c>
      <c r="R3287" t="s">
        <v>1034</v>
      </c>
      <c r="S3287" t="s">
        <v>45</v>
      </c>
      <c r="T3287" t="s">
        <v>74</v>
      </c>
      <c r="U3287" t="s">
        <v>1035</v>
      </c>
      <c r="V3287" s="3">
        <v>8.32</v>
      </c>
      <c r="W3287">
        <v>5</v>
      </c>
      <c r="X3287" s="2">
        <v>0.2</v>
      </c>
      <c r="Y3287" s="13">
        <v>2.8079999999999998</v>
      </c>
      <c r="Z3287" s="2">
        <f>Y3287/V3287</f>
        <v>0.33749999999999997</v>
      </c>
    </row>
    <row r="3288" spans="1:26" x14ac:dyDescent="0.25">
      <c r="A3288">
        <v>6792</v>
      </c>
      <c r="B3288" t="s">
        <v>8752</v>
      </c>
      <c r="C3288" s="1">
        <v>42684</v>
      </c>
      <c r="D3288">
        <f>YEAR(C3288)</f>
        <v>2016</v>
      </c>
      <c r="E3288">
        <f>MONTH(C3288)</f>
        <v>11</v>
      </c>
      <c r="F3288" t="str">
        <f>TEXT(Table1[[#This Row],[Order Date]],"mmm")</f>
        <v>Nov</v>
      </c>
      <c r="G3288" t="str">
        <f>TEXT(Table1[[#This Row],[Order Date]],"ddd")</f>
        <v>Thu</v>
      </c>
      <c r="H3288" s="1">
        <v>42689</v>
      </c>
      <c r="I3288" t="s">
        <v>49</v>
      </c>
      <c r="J3288" t="s">
        <v>3353</v>
      </c>
      <c r="K3288" t="s">
        <v>3354</v>
      </c>
      <c r="L3288" t="s">
        <v>101</v>
      </c>
      <c r="M3288" t="s">
        <v>26</v>
      </c>
      <c r="N3288" t="s">
        <v>5255</v>
      </c>
      <c r="O3288" t="s">
        <v>42</v>
      </c>
      <c r="P3288">
        <v>95823</v>
      </c>
      <c r="Q3288" t="s">
        <v>43</v>
      </c>
      <c r="R3288" t="s">
        <v>6899</v>
      </c>
      <c r="S3288" t="s">
        <v>31</v>
      </c>
      <c r="T3288" t="s">
        <v>64</v>
      </c>
      <c r="U3288" t="s">
        <v>6900</v>
      </c>
      <c r="V3288" s="3">
        <v>9.98</v>
      </c>
      <c r="W3288">
        <v>1</v>
      </c>
      <c r="X3288" s="2">
        <v>0</v>
      </c>
      <c r="Y3288" s="13">
        <v>2.7944</v>
      </c>
      <c r="Z3288" s="2">
        <f>Y3288/V3288</f>
        <v>0.27999999999999997</v>
      </c>
    </row>
    <row r="3289" spans="1:26" x14ac:dyDescent="0.25">
      <c r="A3289">
        <v>6794</v>
      </c>
      <c r="B3289" t="s">
        <v>8753</v>
      </c>
      <c r="C3289" s="1">
        <v>42324</v>
      </c>
      <c r="D3289">
        <f>YEAR(C3289)</f>
        <v>2015</v>
      </c>
      <c r="E3289">
        <f>MONTH(C3289)</f>
        <v>11</v>
      </c>
      <c r="F3289" t="str">
        <f>TEXT(Table1[[#This Row],[Order Date]],"mmm")</f>
        <v>Nov</v>
      </c>
      <c r="G3289" t="str">
        <f>TEXT(Table1[[#This Row],[Order Date]],"ddd")</f>
        <v>Mon</v>
      </c>
      <c r="H3289" s="1">
        <v>42328</v>
      </c>
      <c r="I3289" t="s">
        <v>49</v>
      </c>
      <c r="J3289" t="s">
        <v>1752</v>
      </c>
      <c r="K3289" t="s">
        <v>1753</v>
      </c>
      <c r="L3289" t="s">
        <v>40</v>
      </c>
      <c r="M3289" t="s">
        <v>26</v>
      </c>
      <c r="N3289" t="s">
        <v>296</v>
      </c>
      <c r="O3289" t="s">
        <v>208</v>
      </c>
      <c r="P3289">
        <v>60610</v>
      </c>
      <c r="Q3289" t="s">
        <v>104</v>
      </c>
      <c r="R3289" t="s">
        <v>3973</v>
      </c>
      <c r="S3289" t="s">
        <v>45</v>
      </c>
      <c r="T3289" t="s">
        <v>58</v>
      </c>
      <c r="U3289" t="s">
        <v>3974</v>
      </c>
      <c r="V3289" s="3">
        <v>21.488</v>
      </c>
      <c r="W3289">
        <v>2</v>
      </c>
      <c r="X3289" s="2">
        <v>0.2</v>
      </c>
      <c r="Y3289" s="13">
        <v>1.6115999999999999</v>
      </c>
      <c r="Z3289" s="2">
        <f>Y3289/V3289</f>
        <v>7.4999999999999997E-2</v>
      </c>
    </row>
    <row r="3290" spans="1:26" x14ac:dyDescent="0.25">
      <c r="A3290">
        <v>6797</v>
      </c>
      <c r="B3290" t="s">
        <v>8754</v>
      </c>
      <c r="C3290" s="1">
        <v>42241</v>
      </c>
      <c r="D3290">
        <f>YEAR(C3290)</f>
        <v>2015</v>
      </c>
      <c r="E3290">
        <f>MONTH(C3290)</f>
        <v>8</v>
      </c>
      <c r="F3290" t="str">
        <f>TEXT(Table1[[#This Row],[Order Date]],"mmm")</f>
        <v>Aug</v>
      </c>
      <c r="G3290" t="str">
        <f>TEXT(Table1[[#This Row],[Order Date]],"ddd")</f>
        <v>Tue</v>
      </c>
      <c r="H3290" s="1">
        <v>42241</v>
      </c>
      <c r="I3290" t="s">
        <v>1276</v>
      </c>
      <c r="J3290" t="s">
        <v>4067</v>
      </c>
      <c r="K3290" t="s">
        <v>4068</v>
      </c>
      <c r="L3290" t="s">
        <v>25</v>
      </c>
      <c r="M3290" t="s">
        <v>26</v>
      </c>
      <c r="N3290" t="s">
        <v>181</v>
      </c>
      <c r="O3290" t="s">
        <v>103</v>
      </c>
      <c r="P3290">
        <v>77041</v>
      </c>
      <c r="Q3290" t="s">
        <v>104</v>
      </c>
      <c r="R3290" t="s">
        <v>3829</v>
      </c>
      <c r="S3290" t="s">
        <v>31</v>
      </c>
      <c r="T3290" t="s">
        <v>64</v>
      </c>
      <c r="U3290" t="s">
        <v>5015</v>
      </c>
      <c r="V3290" s="3">
        <v>20.103999999999999</v>
      </c>
      <c r="W3290">
        <v>2</v>
      </c>
      <c r="X3290" s="2">
        <v>0.6</v>
      </c>
      <c r="Y3290" s="13">
        <v>-16.585799999999999</v>
      </c>
      <c r="Z3290" s="2">
        <f>Y3290/V3290</f>
        <v>-0.82499999999999996</v>
      </c>
    </row>
    <row r="3291" spans="1:26" x14ac:dyDescent="0.25">
      <c r="A3291">
        <v>6800</v>
      </c>
      <c r="B3291" t="s">
        <v>8755</v>
      </c>
      <c r="C3291" s="1">
        <v>42729</v>
      </c>
      <c r="D3291">
        <f>YEAR(C3291)</f>
        <v>2016</v>
      </c>
      <c r="E3291">
        <f>MONTH(C3291)</f>
        <v>12</v>
      </c>
      <c r="F3291" t="str">
        <f>TEXT(Table1[[#This Row],[Order Date]],"mmm")</f>
        <v>Dec</v>
      </c>
      <c r="G3291" t="str">
        <f>TEXT(Table1[[#This Row],[Order Date]],"ddd")</f>
        <v>Sun</v>
      </c>
      <c r="H3291" s="1">
        <v>42736</v>
      </c>
      <c r="I3291" t="s">
        <v>49</v>
      </c>
      <c r="J3291" t="s">
        <v>3552</v>
      </c>
      <c r="K3291" t="s">
        <v>3553</v>
      </c>
      <c r="L3291" t="s">
        <v>40</v>
      </c>
      <c r="M3291" t="s">
        <v>26</v>
      </c>
      <c r="N3291" t="s">
        <v>537</v>
      </c>
      <c r="O3291" t="s">
        <v>303</v>
      </c>
      <c r="P3291">
        <v>85023</v>
      </c>
      <c r="Q3291" t="s">
        <v>43</v>
      </c>
      <c r="R3291" t="s">
        <v>919</v>
      </c>
      <c r="S3291" t="s">
        <v>31</v>
      </c>
      <c r="T3291" t="s">
        <v>55</v>
      </c>
      <c r="U3291" t="s">
        <v>920</v>
      </c>
      <c r="V3291" s="3">
        <v>35.445</v>
      </c>
      <c r="W3291">
        <v>1</v>
      </c>
      <c r="X3291" s="2">
        <v>0.5</v>
      </c>
      <c r="Y3291" s="13">
        <v>-24.102599999999999</v>
      </c>
      <c r="Z3291" s="2">
        <f>Y3291/V3291</f>
        <v>-0.67999999999999994</v>
      </c>
    </row>
    <row r="3292" spans="1:26" x14ac:dyDescent="0.25">
      <c r="A3292">
        <v>6806</v>
      </c>
      <c r="B3292" t="s">
        <v>8756</v>
      </c>
      <c r="C3292" s="1">
        <v>41965</v>
      </c>
      <c r="D3292">
        <f>YEAR(C3292)</f>
        <v>2014</v>
      </c>
      <c r="E3292">
        <f>MONTH(C3292)</f>
        <v>11</v>
      </c>
      <c r="F3292" t="str">
        <f>TEXT(Table1[[#This Row],[Order Date]],"mmm")</f>
        <v>Nov</v>
      </c>
      <c r="G3292" t="str">
        <f>TEXT(Table1[[#This Row],[Order Date]],"ddd")</f>
        <v>Sat</v>
      </c>
      <c r="H3292" s="1">
        <v>41968</v>
      </c>
      <c r="I3292" t="s">
        <v>185</v>
      </c>
      <c r="J3292" t="s">
        <v>4239</v>
      </c>
      <c r="K3292" t="s">
        <v>4240</v>
      </c>
      <c r="L3292" t="s">
        <v>40</v>
      </c>
      <c r="M3292" t="s">
        <v>26</v>
      </c>
      <c r="N3292" t="s">
        <v>1709</v>
      </c>
      <c r="O3292" t="s">
        <v>1258</v>
      </c>
      <c r="P3292">
        <v>30318</v>
      </c>
      <c r="Q3292" t="s">
        <v>29</v>
      </c>
      <c r="R3292" t="s">
        <v>5561</v>
      </c>
      <c r="S3292" t="s">
        <v>45</v>
      </c>
      <c r="T3292" t="s">
        <v>89</v>
      </c>
      <c r="U3292" t="s">
        <v>5562</v>
      </c>
      <c r="V3292" s="3">
        <v>9.9600000000000009</v>
      </c>
      <c r="W3292">
        <v>2</v>
      </c>
      <c r="X3292" s="2">
        <v>0</v>
      </c>
      <c r="Y3292" s="13">
        <v>4.8803999999999998</v>
      </c>
      <c r="Z3292" s="2">
        <f>Y3292/V3292</f>
        <v>0.48999999999999994</v>
      </c>
    </row>
    <row r="3293" spans="1:26" x14ac:dyDescent="0.25">
      <c r="A3293">
        <v>6807</v>
      </c>
      <c r="B3293" t="s">
        <v>8757</v>
      </c>
      <c r="C3293" s="1">
        <v>43094</v>
      </c>
      <c r="D3293">
        <f>YEAR(C3293)</f>
        <v>2017</v>
      </c>
      <c r="E3293">
        <f>MONTH(C3293)</f>
        <v>12</v>
      </c>
      <c r="F3293" t="str">
        <f>TEXT(Table1[[#This Row],[Order Date]],"mmm")</f>
        <v>Dec</v>
      </c>
      <c r="G3293" t="str">
        <f>TEXT(Table1[[#This Row],[Order Date]],"ddd")</f>
        <v>Mon</v>
      </c>
      <c r="H3293" s="1">
        <v>43098</v>
      </c>
      <c r="I3293" t="s">
        <v>49</v>
      </c>
      <c r="J3293" t="s">
        <v>1993</v>
      </c>
      <c r="K3293" t="s">
        <v>1994</v>
      </c>
      <c r="L3293" t="s">
        <v>40</v>
      </c>
      <c r="M3293" t="s">
        <v>26</v>
      </c>
      <c r="N3293" t="s">
        <v>3993</v>
      </c>
      <c r="O3293" t="s">
        <v>95</v>
      </c>
      <c r="P3293">
        <v>98208</v>
      </c>
      <c r="Q3293" t="s">
        <v>43</v>
      </c>
      <c r="R3293" t="s">
        <v>1209</v>
      </c>
      <c r="S3293" t="s">
        <v>45</v>
      </c>
      <c r="T3293" t="s">
        <v>74</v>
      </c>
      <c r="U3293" t="s">
        <v>1210</v>
      </c>
      <c r="V3293" s="3">
        <v>3.8559999999999999</v>
      </c>
      <c r="W3293">
        <v>1</v>
      </c>
      <c r="X3293" s="2">
        <v>0.2</v>
      </c>
      <c r="Y3293" s="13">
        <v>1.3977999999999999</v>
      </c>
      <c r="Z3293" s="2">
        <f>Y3293/V3293</f>
        <v>0.36249999999999999</v>
      </c>
    </row>
    <row r="3294" spans="1:26" x14ac:dyDescent="0.25">
      <c r="A3294">
        <v>6808</v>
      </c>
      <c r="B3294" t="s">
        <v>8758</v>
      </c>
      <c r="C3294" s="1">
        <v>42094</v>
      </c>
      <c r="D3294">
        <f>YEAR(C3294)</f>
        <v>2015</v>
      </c>
      <c r="E3294">
        <f>MONTH(C3294)</f>
        <v>3</v>
      </c>
      <c r="F3294" t="str">
        <f>TEXT(Table1[[#This Row],[Order Date]],"mmm")</f>
        <v>Mar</v>
      </c>
      <c r="G3294" t="str">
        <f>TEXT(Table1[[#This Row],[Order Date]],"ddd")</f>
        <v>Tue</v>
      </c>
      <c r="H3294" s="1">
        <v>42099</v>
      </c>
      <c r="I3294" t="s">
        <v>49</v>
      </c>
      <c r="J3294" t="s">
        <v>1549</v>
      </c>
      <c r="K3294" t="s">
        <v>1550</v>
      </c>
      <c r="L3294" t="s">
        <v>40</v>
      </c>
      <c r="M3294" t="s">
        <v>26</v>
      </c>
      <c r="N3294" t="s">
        <v>181</v>
      </c>
      <c r="O3294" t="s">
        <v>103</v>
      </c>
      <c r="P3294">
        <v>77095</v>
      </c>
      <c r="Q3294" t="s">
        <v>104</v>
      </c>
      <c r="R3294" t="s">
        <v>1703</v>
      </c>
      <c r="S3294" t="s">
        <v>45</v>
      </c>
      <c r="T3294" t="s">
        <v>89</v>
      </c>
      <c r="U3294" t="s">
        <v>1704</v>
      </c>
      <c r="V3294" s="3">
        <v>98.376000000000005</v>
      </c>
      <c r="W3294">
        <v>3</v>
      </c>
      <c r="X3294" s="2">
        <v>0.2</v>
      </c>
      <c r="Y3294" s="13">
        <v>35.661299999999997</v>
      </c>
      <c r="Z3294" s="2">
        <f>Y3294/V3294</f>
        <v>0.36249999999999993</v>
      </c>
    </row>
    <row r="3295" spans="1:26" x14ac:dyDescent="0.25">
      <c r="A3295">
        <v>6810</v>
      </c>
      <c r="B3295" t="s">
        <v>8759</v>
      </c>
      <c r="C3295" s="1">
        <v>42992</v>
      </c>
      <c r="D3295">
        <f>YEAR(C3295)</f>
        <v>2017</v>
      </c>
      <c r="E3295">
        <f>MONTH(C3295)</f>
        <v>9</v>
      </c>
      <c r="F3295" t="str">
        <f>TEXT(Table1[[#This Row],[Order Date]],"mmm")</f>
        <v>Sep</v>
      </c>
      <c r="G3295" t="str">
        <f>TEXT(Table1[[#This Row],[Order Date]],"ddd")</f>
        <v>Thu</v>
      </c>
      <c r="H3295" s="1">
        <v>42993</v>
      </c>
      <c r="I3295" t="s">
        <v>185</v>
      </c>
      <c r="J3295" t="s">
        <v>4257</v>
      </c>
      <c r="K3295" t="s">
        <v>4258</v>
      </c>
      <c r="L3295" t="s">
        <v>25</v>
      </c>
      <c r="M3295" t="s">
        <v>26</v>
      </c>
      <c r="N3295" t="s">
        <v>143</v>
      </c>
      <c r="O3295" t="s">
        <v>144</v>
      </c>
      <c r="P3295">
        <v>19140</v>
      </c>
      <c r="Q3295" t="s">
        <v>145</v>
      </c>
      <c r="R3295" t="s">
        <v>2407</v>
      </c>
      <c r="S3295" t="s">
        <v>45</v>
      </c>
      <c r="T3295" t="s">
        <v>74</v>
      </c>
      <c r="U3295" t="s">
        <v>2408</v>
      </c>
      <c r="V3295" s="3">
        <v>3.8820000000000001</v>
      </c>
      <c r="W3295">
        <v>2</v>
      </c>
      <c r="X3295" s="2">
        <v>0.7</v>
      </c>
      <c r="Y3295" s="13">
        <v>-2.5880000000000001</v>
      </c>
      <c r="Z3295" s="2">
        <f>Y3295/V3295</f>
        <v>-0.66666666666666663</v>
      </c>
    </row>
    <row r="3296" spans="1:26" x14ac:dyDescent="0.25">
      <c r="A3296">
        <v>6816</v>
      </c>
      <c r="B3296" t="s">
        <v>8762</v>
      </c>
      <c r="C3296" s="1">
        <v>41807</v>
      </c>
      <c r="D3296">
        <f>YEAR(C3296)</f>
        <v>2014</v>
      </c>
      <c r="E3296">
        <f>MONTH(C3296)</f>
        <v>6</v>
      </c>
      <c r="F3296" t="str">
        <f>TEXT(Table1[[#This Row],[Order Date]],"mmm")</f>
        <v>Jun</v>
      </c>
      <c r="G3296" t="str">
        <f>TEXT(Table1[[#This Row],[Order Date]],"ddd")</f>
        <v>Tue</v>
      </c>
      <c r="H3296" s="1">
        <v>41811</v>
      </c>
      <c r="I3296" t="s">
        <v>49</v>
      </c>
      <c r="J3296" t="s">
        <v>3955</v>
      </c>
      <c r="K3296" t="s">
        <v>3956</v>
      </c>
      <c r="L3296" t="s">
        <v>25</v>
      </c>
      <c r="M3296" t="s">
        <v>26</v>
      </c>
      <c r="N3296" t="s">
        <v>94</v>
      </c>
      <c r="O3296" t="s">
        <v>95</v>
      </c>
      <c r="P3296">
        <v>98105</v>
      </c>
      <c r="Q3296" t="s">
        <v>43</v>
      </c>
      <c r="R3296" t="s">
        <v>3995</v>
      </c>
      <c r="S3296" t="s">
        <v>31</v>
      </c>
      <c r="T3296" t="s">
        <v>64</v>
      </c>
      <c r="U3296" t="s">
        <v>1271</v>
      </c>
      <c r="V3296" s="3">
        <v>6.24</v>
      </c>
      <c r="W3296">
        <v>3</v>
      </c>
      <c r="X3296" s="2">
        <v>0</v>
      </c>
      <c r="Y3296" s="13">
        <v>2.6208</v>
      </c>
      <c r="Z3296" s="2">
        <f>Y3296/V3296</f>
        <v>0.42</v>
      </c>
    </row>
    <row r="3297" spans="1:26" x14ac:dyDescent="0.25">
      <c r="A3297">
        <v>6819</v>
      </c>
      <c r="B3297" t="s">
        <v>8763</v>
      </c>
      <c r="C3297" s="1">
        <v>43097</v>
      </c>
      <c r="D3297">
        <f>YEAR(C3297)</f>
        <v>2017</v>
      </c>
      <c r="E3297">
        <f>MONTH(C3297)</f>
        <v>12</v>
      </c>
      <c r="F3297" t="str">
        <f>TEXT(Table1[[#This Row],[Order Date]],"mmm")</f>
        <v>Dec</v>
      </c>
      <c r="G3297" t="str">
        <f>TEXT(Table1[[#This Row],[Order Date]],"ddd")</f>
        <v>Thu</v>
      </c>
      <c r="H3297" s="1">
        <v>43101</v>
      </c>
      <c r="I3297" t="s">
        <v>49</v>
      </c>
      <c r="J3297" t="s">
        <v>5482</v>
      </c>
      <c r="K3297" t="s">
        <v>5483</v>
      </c>
      <c r="L3297" t="s">
        <v>40</v>
      </c>
      <c r="M3297" t="s">
        <v>26</v>
      </c>
      <c r="N3297" t="s">
        <v>1372</v>
      </c>
      <c r="O3297" t="s">
        <v>208</v>
      </c>
      <c r="P3297">
        <v>61604</v>
      </c>
      <c r="Q3297" t="s">
        <v>104</v>
      </c>
      <c r="R3297" t="s">
        <v>5345</v>
      </c>
      <c r="S3297" t="s">
        <v>45</v>
      </c>
      <c r="T3297" t="s">
        <v>74</v>
      </c>
      <c r="U3297" t="s">
        <v>5346</v>
      </c>
      <c r="V3297" s="3">
        <v>1.68</v>
      </c>
      <c r="W3297">
        <v>5</v>
      </c>
      <c r="X3297" s="2">
        <v>0.8</v>
      </c>
      <c r="Y3297" s="13">
        <v>-2.6880000000000002</v>
      </c>
      <c r="Z3297" s="2">
        <f>Y3297/V3297</f>
        <v>-1.6</v>
      </c>
    </row>
    <row r="3298" spans="1:26" x14ac:dyDescent="0.25">
      <c r="A3298">
        <v>6823</v>
      </c>
      <c r="B3298" t="s">
        <v>8764</v>
      </c>
      <c r="C3298" s="1">
        <v>43041</v>
      </c>
      <c r="D3298">
        <f>YEAR(C3298)</f>
        <v>2017</v>
      </c>
      <c r="E3298">
        <f>MONTH(C3298)</f>
        <v>11</v>
      </c>
      <c r="F3298" t="str">
        <f>TEXT(Table1[[#This Row],[Order Date]],"mmm")</f>
        <v>Nov</v>
      </c>
      <c r="G3298" t="str">
        <f>TEXT(Table1[[#This Row],[Order Date]],"ddd")</f>
        <v>Thu</v>
      </c>
      <c r="H3298" s="1">
        <v>43046</v>
      </c>
      <c r="I3298" t="s">
        <v>49</v>
      </c>
      <c r="J3298" t="s">
        <v>3867</v>
      </c>
      <c r="K3298" t="s">
        <v>3868</v>
      </c>
      <c r="L3298" t="s">
        <v>25</v>
      </c>
      <c r="M3298" t="s">
        <v>26</v>
      </c>
      <c r="N3298" t="s">
        <v>41</v>
      </c>
      <c r="O3298" t="s">
        <v>42</v>
      </c>
      <c r="P3298">
        <v>90036</v>
      </c>
      <c r="Q3298" t="s">
        <v>43</v>
      </c>
      <c r="R3298" t="s">
        <v>2806</v>
      </c>
      <c r="S3298" t="s">
        <v>45</v>
      </c>
      <c r="T3298" t="s">
        <v>77</v>
      </c>
      <c r="U3298" t="s">
        <v>2807</v>
      </c>
      <c r="V3298" s="3">
        <v>168.1</v>
      </c>
      <c r="W3298">
        <v>5</v>
      </c>
      <c r="X3298" s="2">
        <v>0</v>
      </c>
      <c r="Y3298" s="13">
        <v>43.706000000000003</v>
      </c>
      <c r="Z3298" s="2">
        <f>Y3298/V3298</f>
        <v>0.26</v>
      </c>
    </row>
    <row r="3299" spans="1:26" x14ac:dyDescent="0.25">
      <c r="A3299">
        <v>6824</v>
      </c>
      <c r="B3299" t="s">
        <v>8765</v>
      </c>
      <c r="C3299" s="1">
        <v>42210</v>
      </c>
      <c r="D3299">
        <f>YEAR(C3299)</f>
        <v>2015</v>
      </c>
      <c r="E3299">
        <f>MONTH(C3299)</f>
        <v>7</v>
      </c>
      <c r="F3299" t="str">
        <f>TEXT(Table1[[#This Row],[Order Date]],"mmm")</f>
        <v>Jul</v>
      </c>
      <c r="G3299" t="str">
        <f>TEXT(Table1[[#This Row],[Order Date]],"ddd")</f>
        <v>Sat</v>
      </c>
      <c r="H3299" s="1">
        <v>42214</v>
      </c>
      <c r="I3299" t="s">
        <v>49</v>
      </c>
      <c r="J3299" t="s">
        <v>3708</v>
      </c>
      <c r="K3299" t="s">
        <v>3709</v>
      </c>
      <c r="L3299" t="s">
        <v>40</v>
      </c>
      <c r="M3299" t="s">
        <v>26</v>
      </c>
      <c r="N3299" t="s">
        <v>1790</v>
      </c>
      <c r="O3299" t="s">
        <v>351</v>
      </c>
      <c r="P3299">
        <v>36116</v>
      </c>
      <c r="Q3299" t="s">
        <v>29</v>
      </c>
      <c r="R3299" t="s">
        <v>1775</v>
      </c>
      <c r="S3299" t="s">
        <v>45</v>
      </c>
      <c r="T3299" t="s">
        <v>170</v>
      </c>
      <c r="U3299" t="s">
        <v>1776</v>
      </c>
      <c r="V3299" s="3">
        <v>98.46</v>
      </c>
      <c r="W3299">
        <v>9</v>
      </c>
      <c r="X3299" s="2">
        <v>0</v>
      </c>
      <c r="Y3299" s="13">
        <v>49.23</v>
      </c>
      <c r="Z3299" s="2">
        <f>Y3299/V3299</f>
        <v>0.5</v>
      </c>
    </row>
    <row r="3300" spans="1:26" x14ac:dyDescent="0.25">
      <c r="A3300">
        <v>6826</v>
      </c>
      <c r="B3300" t="s">
        <v>8766</v>
      </c>
      <c r="C3300" s="1">
        <v>42645</v>
      </c>
      <c r="D3300">
        <f>YEAR(C3300)</f>
        <v>2016</v>
      </c>
      <c r="E3300">
        <f>MONTH(C3300)</f>
        <v>10</v>
      </c>
      <c r="F3300" t="str">
        <f>TEXT(Table1[[#This Row],[Order Date]],"mmm")</f>
        <v>Oct</v>
      </c>
      <c r="G3300" t="str">
        <f>TEXT(Table1[[#This Row],[Order Date]],"ddd")</f>
        <v>Sun</v>
      </c>
      <c r="H3300" s="1">
        <v>42652</v>
      </c>
      <c r="I3300" t="s">
        <v>49</v>
      </c>
      <c r="J3300" t="s">
        <v>4834</v>
      </c>
      <c r="K3300" t="s">
        <v>4835</v>
      </c>
      <c r="L3300" t="s">
        <v>40</v>
      </c>
      <c r="M3300" t="s">
        <v>26</v>
      </c>
      <c r="N3300" t="s">
        <v>4165</v>
      </c>
      <c r="O3300" t="s">
        <v>251</v>
      </c>
      <c r="P3300">
        <v>47905</v>
      </c>
      <c r="Q3300" t="s">
        <v>104</v>
      </c>
      <c r="R3300" t="s">
        <v>2759</v>
      </c>
      <c r="S3300" t="s">
        <v>45</v>
      </c>
      <c r="T3300" t="s">
        <v>58</v>
      </c>
      <c r="U3300" t="s">
        <v>2760</v>
      </c>
      <c r="V3300" s="3">
        <v>32.479999999999997</v>
      </c>
      <c r="W3300">
        <v>2</v>
      </c>
      <c r="X3300" s="2">
        <v>0</v>
      </c>
      <c r="Y3300" s="13">
        <v>4.8719999999999999</v>
      </c>
      <c r="Z3300" s="2">
        <f>Y3300/V3300</f>
        <v>0.15000000000000002</v>
      </c>
    </row>
    <row r="3301" spans="1:26" x14ac:dyDescent="0.25">
      <c r="A3301">
        <v>6831</v>
      </c>
      <c r="B3301" t="s">
        <v>8767</v>
      </c>
      <c r="C3301" s="1">
        <v>42728</v>
      </c>
      <c r="D3301">
        <f>YEAR(C3301)</f>
        <v>2016</v>
      </c>
      <c r="E3301">
        <f>MONTH(C3301)</f>
        <v>12</v>
      </c>
      <c r="F3301" t="str">
        <f>TEXT(Table1[[#This Row],[Order Date]],"mmm")</f>
        <v>Dec</v>
      </c>
      <c r="G3301" t="str">
        <f>TEXT(Table1[[#This Row],[Order Date]],"ddd")</f>
        <v>Sat</v>
      </c>
      <c r="H3301" s="1">
        <v>42731</v>
      </c>
      <c r="I3301" t="s">
        <v>22</v>
      </c>
      <c r="J3301" t="s">
        <v>3787</v>
      </c>
      <c r="K3301" t="s">
        <v>3788</v>
      </c>
      <c r="L3301" t="s">
        <v>40</v>
      </c>
      <c r="M3301" t="s">
        <v>26</v>
      </c>
      <c r="N3301" t="s">
        <v>263</v>
      </c>
      <c r="O3301" t="s">
        <v>264</v>
      </c>
      <c r="P3301">
        <v>10009</v>
      </c>
      <c r="Q3301" t="s">
        <v>145</v>
      </c>
      <c r="R3301" t="s">
        <v>3758</v>
      </c>
      <c r="S3301" t="s">
        <v>70</v>
      </c>
      <c r="T3301" t="s">
        <v>71</v>
      </c>
      <c r="U3301" t="s">
        <v>3759</v>
      </c>
      <c r="V3301" s="3">
        <v>197.97</v>
      </c>
      <c r="W3301">
        <v>3</v>
      </c>
      <c r="X3301" s="2">
        <v>0</v>
      </c>
      <c r="Y3301" s="13">
        <v>53.451900000000002</v>
      </c>
      <c r="Z3301" s="2">
        <f>Y3301/V3301</f>
        <v>0.27</v>
      </c>
    </row>
    <row r="3302" spans="1:26" x14ac:dyDescent="0.25">
      <c r="A3302">
        <v>6832</v>
      </c>
      <c r="B3302" t="s">
        <v>8768</v>
      </c>
      <c r="C3302" s="1">
        <v>42937</v>
      </c>
      <c r="D3302">
        <f>YEAR(C3302)</f>
        <v>2017</v>
      </c>
      <c r="E3302">
        <f>MONTH(C3302)</f>
        <v>7</v>
      </c>
      <c r="F3302" t="str">
        <f>TEXT(Table1[[#This Row],[Order Date]],"mmm")</f>
        <v>Jul</v>
      </c>
      <c r="G3302" t="str">
        <f>TEXT(Table1[[#This Row],[Order Date]],"ddd")</f>
        <v>Fri</v>
      </c>
      <c r="H3302" s="1">
        <v>42943</v>
      </c>
      <c r="I3302" t="s">
        <v>49</v>
      </c>
      <c r="J3302" t="s">
        <v>7502</v>
      </c>
      <c r="K3302" t="s">
        <v>7503</v>
      </c>
      <c r="L3302" t="s">
        <v>25</v>
      </c>
      <c r="M3302" t="s">
        <v>26</v>
      </c>
      <c r="N3302" t="s">
        <v>263</v>
      </c>
      <c r="O3302" t="s">
        <v>264</v>
      </c>
      <c r="P3302">
        <v>10024</v>
      </c>
      <c r="Q3302" t="s">
        <v>145</v>
      </c>
      <c r="R3302" t="s">
        <v>5160</v>
      </c>
      <c r="S3302" t="s">
        <v>45</v>
      </c>
      <c r="T3302" t="s">
        <v>77</v>
      </c>
      <c r="U3302" t="s">
        <v>5161</v>
      </c>
      <c r="V3302" s="3">
        <v>17.48</v>
      </c>
      <c r="W3302">
        <v>4</v>
      </c>
      <c r="X3302" s="2">
        <v>0</v>
      </c>
      <c r="Y3302" s="13">
        <v>4.5448000000000004</v>
      </c>
      <c r="Z3302" s="2">
        <f>Y3302/V3302</f>
        <v>0.26</v>
      </c>
    </row>
    <row r="3303" spans="1:26" x14ac:dyDescent="0.25">
      <c r="A3303">
        <v>6833</v>
      </c>
      <c r="B3303" t="s">
        <v>8769</v>
      </c>
      <c r="C3303" s="1">
        <v>42287</v>
      </c>
      <c r="D3303">
        <f>YEAR(C3303)</f>
        <v>2015</v>
      </c>
      <c r="E3303">
        <f>MONTH(C3303)</f>
        <v>10</v>
      </c>
      <c r="F3303" t="str">
        <f>TEXT(Table1[[#This Row],[Order Date]],"mmm")</f>
        <v>Oct</v>
      </c>
      <c r="G3303" t="str">
        <f>TEXT(Table1[[#This Row],[Order Date]],"ddd")</f>
        <v>Sat</v>
      </c>
      <c r="H3303" s="1">
        <v>42294</v>
      </c>
      <c r="I3303" t="s">
        <v>49</v>
      </c>
      <c r="J3303" t="s">
        <v>2242</v>
      </c>
      <c r="K3303" t="s">
        <v>2243</v>
      </c>
      <c r="L3303" t="s">
        <v>25</v>
      </c>
      <c r="M3303" t="s">
        <v>26</v>
      </c>
      <c r="N3303" t="s">
        <v>296</v>
      </c>
      <c r="O3303" t="s">
        <v>208</v>
      </c>
      <c r="P3303">
        <v>60610</v>
      </c>
      <c r="Q3303" t="s">
        <v>104</v>
      </c>
      <c r="R3303" t="s">
        <v>5687</v>
      </c>
      <c r="S3303" t="s">
        <v>45</v>
      </c>
      <c r="T3303" t="s">
        <v>67</v>
      </c>
      <c r="U3303" t="s">
        <v>5688</v>
      </c>
      <c r="V3303" s="3">
        <v>8.016</v>
      </c>
      <c r="W3303">
        <v>3</v>
      </c>
      <c r="X3303" s="2">
        <v>0.2</v>
      </c>
      <c r="Y3303" s="13">
        <v>1.002</v>
      </c>
      <c r="Z3303" s="2">
        <f>Y3303/V3303</f>
        <v>0.125</v>
      </c>
    </row>
    <row r="3304" spans="1:26" x14ac:dyDescent="0.25">
      <c r="A3304">
        <v>6834</v>
      </c>
      <c r="B3304" t="s">
        <v>8770</v>
      </c>
      <c r="C3304" s="1">
        <v>42621</v>
      </c>
      <c r="D3304">
        <f>YEAR(C3304)</f>
        <v>2016</v>
      </c>
      <c r="E3304">
        <f>MONTH(C3304)</f>
        <v>9</v>
      </c>
      <c r="F3304" t="str">
        <f>TEXT(Table1[[#This Row],[Order Date]],"mmm")</f>
        <v>Sep</v>
      </c>
      <c r="G3304" t="str">
        <f>TEXT(Table1[[#This Row],[Order Date]],"ddd")</f>
        <v>Thu</v>
      </c>
      <c r="H3304" s="1">
        <v>42621</v>
      </c>
      <c r="I3304" t="s">
        <v>1276</v>
      </c>
      <c r="J3304" t="s">
        <v>2504</v>
      </c>
      <c r="K3304" t="s">
        <v>2505</v>
      </c>
      <c r="L3304" t="s">
        <v>25</v>
      </c>
      <c r="M3304" t="s">
        <v>26</v>
      </c>
      <c r="N3304" t="s">
        <v>2506</v>
      </c>
      <c r="O3304" t="s">
        <v>42</v>
      </c>
      <c r="P3304">
        <v>92704</v>
      </c>
      <c r="Q3304" t="s">
        <v>43</v>
      </c>
      <c r="R3304" t="s">
        <v>3682</v>
      </c>
      <c r="S3304" t="s">
        <v>31</v>
      </c>
      <c r="T3304" t="s">
        <v>55</v>
      </c>
      <c r="U3304" t="s">
        <v>3683</v>
      </c>
      <c r="V3304" s="3">
        <v>146.04</v>
      </c>
      <c r="W3304">
        <v>1</v>
      </c>
      <c r="X3304" s="2">
        <v>0.2</v>
      </c>
      <c r="Y3304" s="13">
        <v>-12.778499999999999</v>
      </c>
      <c r="Z3304" s="2">
        <f>Y3304/V3304</f>
        <v>-8.7499999999999994E-2</v>
      </c>
    </row>
    <row r="3305" spans="1:26" x14ac:dyDescent="0.25">
      <c r="A3305">
        <v>6835</v>
      </c>
      <c r="B3305" t="s">
        <v>8771</v>
      </c>
      <c r="C3305" s="1">
        <v>42694</v>
      </c>
      <c r="D3305">
        <f>YEAR(C3305)</f>
        <v>2016</v>
      </c>
      <c r="E3305">
        <f>MONTH(C3305)</f>
        <v>11</v>
      </c>
      <c r="F3305" t="str">
        <f>TEXT(Table1[[#This Row],[Order Date]],"mmm")</f>
        <v>Nov</v>
      </c>
      <c r="G3305" t="str">
        <f>TEXT(Table1[[#This Row],[Order Date]],"ddd")</f>
        <v>Sun</v>
      </c>
      <c r="H3305" s="1">
        <v>42698</v>
      </c>
      <c r="I3305" t="s">
        <v>49</v>
      </c>
      <c r="J3305" t="s">
        <v>5199</v>
      </c>
      <c r="K3305" t="s">
        <v>5200</v>
      </c>
      <c r="L3305" t="s">
        <v>40</v>
      </c>
      <c r="M3305" t="s">
        <v>26</v>
      </c>
      <c r="N3305" t="s">
        <v>8772</v>
      </c>
      <c r="O3305" t="s">
        <v>42</v>
      </c>
      <c r="P3305">
        <v>90640</v>
      </c>
      <c r="Q3305" t="s">
        <v>43</v>
      </c>
      <c r="R3305" t="s">
        <v>8407</v>
      </c>
      <c r="S3305" t="s">
        <v>70</v>
      </c>
      <c r="T3305" t="s">
        <v>158</v>
      </c>
      <c r="U3305" t="s">
        <v>8408</v>
      </c>
      <c r="V3305" s="3">
        <v>27.88</v>
      </c>
      <c r="W3305">
        <v>2</v>
      </c>
      <c r="X3305" s="2">
        <v>0</v>
      </c>
      <c r="Y3305" s="13">
        <v>3.9032</v>
      </c>
      <c r="Z3305" s="2">
        <f>Y3305/V3305</f>
        <v>0.14000000000000001</v>
      </c>
    </row>
    <row r="3306" spans="1:26" x14ac:dyDescent="0.25">
      <c r="A3306">
        <v>6836</v>
      </c>
      <c r="B3306" t="s">
        <v>8773</v>
      </c>
      <c r="C3306" s="1">
        <v>43023</v>
      </c>
      <c r="D3306">
        <f>YEAR(C3306)</f>
        <v>2017</v>
      </c>
      <c r="E3306">
        <f>MONTH(C3306)</f>
        <v>10</v>
      </c>
      <c r="F3306" t="str">
        <f>TEXT(Table1[[#This Row],[Order Date]],"mmm")</f>
        <v>Oct</v>
      </c>
      <c r="G3306" t="str">
        <f>TEXT(Table1[[#This Row],[Order Date]],"ddd")</f>
        <v>Sun</v>
      </c>
      <c r="H3306" s="1">
        <v>43028</v>
      </c>
      <c r="I3306" t="s">
        <v>49</v>
      </c>
      <c r="J3306" t="s">
        <v>3183</v>
      </c>
      <c r="K3306" t="s">
        <v>3184</v>
      </c>
      <c r="L3306" t="s">
        <v>40</v>
      </c>
      <c r="M3306" t="s">
        <v>26</v>
      </c>
      <c r="N3306" t="s">
        <v>5273</v>
      </c>
      <c r="O3306" t="s">
        <v>42</v>
      </c>
      <c r="P3306">
        <v>91360</v>
      </c>
      <c r="Q3306" t="s">
        <v>43</v>
      </c>
      <c r="R3306" t="s">
        <v>2218</v>
      </c>
      <c r="S3306" t="s">
        <v>45</v>
      </c>
      <c r="T3306" t="s">
        <v>46</v>
      </c>
      <c r="U3306" t="s">
        <v>2219</v>
      </c>
      <c r="V3306" s="3">
        <v>152.65</v>
      </c>
      <c r="W3306">
        <v>5</v>
      </c>
      <c r="X3306" s="2">
        <v>0</v>
      </c>
      <c r="Y3306" s="13">
        <v>70.218999999999994</v>
      </c>
      <c r="Z3306" s="2">
        <f>Y3306/V3306</f>
        <v>0.45999999999999996</v>
      </c>
    </row>
    <row r="3307" spans="1:26" x14ac:dyDescent="0.25">
      <c r="A3307">
        <v>6838</v>
      </c>
      <c r="B3307" t="s">
        <v>8774</v>
      </c>
      <c r="C3307" s="1">
        <v>42191</v>
      </c>
      <c r="D3307">
        <f>YEAR(C3307)</f>
        <v>2015</v>
      </c>
      <c r="E3307">
        <f>MONTH(C3307)</f>
        <v>7</v>
      </c>
      <c r="F3307" t="str">
        <f>TEXT(Table1[[#This Row],[Order Date]],"mmm")</f>
        <v>Jul</v>
      </c>
      <c r="G3307" t="str">
        <f>TEXT(Table1[[#This Row],[Order Date]],"ddd")</f>
        <v>Mon</v>
      </c>
      <c r="H3307" s="1">
        <v>42197</v>
      </c>
      <c r="I3307" t="s">
        <v>49</v>
      </c>
      <c r="J3307" t="s">
        <v>4497</v>
      </c>
      <c r="K3307" t="s">
        <v>4498</v>
      </c>
      <c r="L3307" t="s">
        <v>40</v>
      </c>
      <c r="M3307" t="s">
        <v>26</v>
      </c>
      <c r="N3307" t="s">
        <v>3837</v>
      </c>
      <c r="O3307" t="s">
        <v>781</v>
      </c>
      <c r="P3307">
        <v>8360</v>
      </c>
      <c r="Q3307" t="s">
        <v>145</v>
      </c>
      <c r="R3307" t="s">
        <v>1268</v>
      </c>
      <c r="S3307" t="s">
        <v>45</v>
      </c>
      <c r="T3307" t="s">
        <v>67</v>
      </c>
      <c r="U3307" t="s">
        <v>1269</v>
      </c>
      <c r="V3307" s="3">
        <v>11.12</v>
      </c>
      <c r="W3307">
        <v>4</v>
      </c>
      <c r="X3307" s="2">
        <v>0</v>
      </c>
      <c r="Y3307" s="13">
        <v>2.8912</v>
      </c>
      <c r="Z3307" s="2">
        <f>Y3307/V3307</f>
        <v>0.26</v>
      </c>
    </row>
    <row r="3308" spans="1:26" x14ac:dyDescent="0.25">
      <c r="A3308">
        <v>6839</v>
      </c>
      <c r="B3308" t="s">
        <v>8775</v>
      </c>
      <c r="C3308" s="1">
        <v>42771</v>
      </c>
      <c r="D3308">
        <f>YEAR(C3308)</f>
        <v>2017</v>
      </c>
      <c r="E3308">
        <f>MONTH(C3308)</f>
        <v>2</v>
      </c>
      <c r="F3308" t="str">
        <f>TEXT(Table1[[#This Row],[Order Date]],"mmm")</f>
        <v>Feb</v>
      </c>
      <c r="G3308" t="str">
        <f>TEXT(Table1[[#This Row],[Order Date]],"ddd")</f>
        <v>Sun</v>
      </c>
      <c r="H3308" s="1">
        <v>42775</v>
      </c>
      <c r="I3308" t="s">
        <v>49</v>
      </c>
      <c r="J3308" t="s">
        <v>6556</v>
      </c>
      <c r="K3308" t="s">
        <v>6557</v>
      </c>
      <c r="L3308" t="s">
        <v>40</v>
      </c>
      <c r="M3308" t="s">
        <v>26</v>
      </c>
      <c r="N3308" t="s">
        <v>2814</v>
      </c>
      <c r="O3308" t="s">
        <v>42</v>
      </c>
      <c r="P3308">
        <v>90503</v>
      </c>
      <c r="Q3308" t="s">
        <v>43</v>
      </c>
      <c r="R3308" t="s">
        <v>7947</v>
      </c>
      <c r="S3308" t="s">
        <v>45</v>
      </c>
      <c r="T3308" t="s">
        <v>77</v>
      </c>
      <c r="U3308" t="s">
        <v>7948</v>
      </c>
      <c r="V3308" s="3">
        <v>1640.7</v>
      </c>
      <c r="W3308">
        <v>5</v>
      </c>
      <c r="X3308" s="2">
        <v>0</v>
      </c>
      <c r="Y3308" s="13">
        <v>459.39600000000002</v>
      </c>
      <c r="Z3308" s="2">
        <f>Y3308/V3308</f>
        <v>0.28000000000000003</v>
      </c>
    </row>
    <row r="3309" spans="1:26" x14ac:dyDescent="0.25">
      <c r="A3309">
        <v>6841</v>
      </c>
      <c r="B3309" t="s">
        <v>8776</v>
      </c>
      <c r="C3309" s="1">
        <v>42344</v>
      </c>
      <c r="D3309">
        <f>YEAR(C3309)</f>
        <v>2015</v>
      </c>
      <c r="E3309">
        <f>MONTH(C3309)</f>
        <v>12</v>
      </c>
      <c r="F3309" t="str">
        <f>TEXT(Table1[[#This Row],[Order Date]],"mmm")</f>
        <v>Dec</v>
      </c>
      <c r="G3309" t="str">
        <f>TEXT(Table1[[#This Row],[Order Date]],"ddd")</f>
        <v>Sun</v>
      </c>
      <c r="H3309" s="1">
        <v>42345</v>
      </c>
      <c r="I3309" t="s">
        <v>185</v>
      </c>
      <c r="J3309" t="s">
        <v>3979</v>
      </c>
      <c r="K3309" t="s">
        <v>3980</v>
      </c>
      <c r="L3309" t="s">
        <v>101</v>
      </c>
      <c r="M3309" t="s">
        <v>26</v>
      </c>
      <c r="N3309" t="s">
        <v>271</v>
      </c>
      <c r="O3309" t="s">
        <v>491</v>
      </c>
      <c r="P3309">
        <v>45373</v>
      </c>
      <c r="Q3309" t="s">
        <v>145</v>
      </c>
      <c r="R3309" t="s">
        <v>407</v>
      </c>
      <c r="S3309" t="s">
        <v>45</v>
      </c>
      <c r="T3309" t="s">
        <v>74</v>
      </c>
      <c r="U3309" t="s">
        <v>408</v>
      </c>
      <c r="V3309" s="3">
        <v>14.832000000000001</v>
      </c>
      <c r="W3309">
        <v>3</v>
      </c>
      <c r="X3309" s="2">
        <v>0.7</v>
      </c>
      <c r="Y3309" s="13">
        <v>-10.382400000000001</v>
      </c>
      <c r="Z3309" s="2">
        <f>Y3309/V3309</f>
        <v>-0.7</v>
      </c>
    </row>
    <row r="3310" spans="1:26" x14ac:dyDescent="0.25">
      <c r="A3310">
        <v>6842</v>
      </c>
      <c r="B3310" t="s">
        <v>8777</v>
      </c>
      <c r="C3310" s="1">
        <v>42625</v>
      </c>
      <c r="D3310">
        <f>YEAR(C3310)</f>
        <v>2016</v>
      </c>
      <c r="E3310">
        <f>MONTH(C3310)</f>
        <v>9</v>
      </c>
      <c r="F3310" t="str">
        <f>TEXT(Table1[[#This Row],[Order Date]],"mmm")</f>
        <v>Sep</v>
      </c>
      <c r="G3310" t="str">
        <f>TEXT(Table1[[#This Row],[Order Date]],"ddd")</f>
        <v>Mon</v>
      </c>
      <c r="H3310" s="1">
        <v>42630</v>
      </c>
      <c r="I3310" t="s">
        <v>49</v>
      </c>
      <c r="J3310" t="s">
        <v>2395</v>
      </c>
      <c r="K3310" t="s">
        <v>2396</v>
      </c>
      <c r="L3310" t="s">
        <v>40</v>
      </c>
      <c r="M3310" t="s">
        <v>26</v>
      </c>
      <c r="N3310" t="s">
        <v>311</v>
      </c>
      <c r="O3310" t="s">
        <v>312</v>
      </c>
      <c r="P3310">
        <v>22153</v>
      </c>
      <c r="Q3310" t="s">
        <v>29</v>
      </c>
      <c r="R3310" t="s">
        <v>7438</v>
      </c>
      <c r="S3310" t="s">
        <v>70</v>
      </c>
      <c r="T3310" t="s">
        <v>158</v>
      </c>
      <c r="U3310" t="s">
        <v>7439</v>
      </c>
      <c r="V3310" s="3">
        <v>20.7</v>
      </c>
      <c r="W3310">
        <v>3</v>
      </c>
      <c r="X3310" s="2">
        <v>0</v>
      </c>
      <c r="Y3310" s="13">
        <v>1.6559999999999999</v>
      </c>
      <c r="Z3310" s="2">
        <f>Y3310/V3310</f>
        <v>0.08</v>
      </c>
    </row>
    <row r="3311" spans="1:26" x14ac:dyDescent="0.25">
      <c r="A3311">
        <v>6847</v>
      </c>
      <c r="B3311" t="s">
        <v>8781</v>
      </c>
      <c r="C3311" s="1">
        <v>42499</v>
      </c>
      <c r="D3311">
        <f>YEAR(C3311)</f>
        <v>2016</v>
      </c>
      <c r="E3311">
        <f>MONTH(C3311)</f>
        <v>5</v>
      </c>
      <c r="F3311" t="str">
        <f>TEXT(Table1[[#This Row],[Order Date]],"mmm")</f>
        <v>May</v>
      </c>
      <c r="G3311" t="str">
        <f>TEXT(Table1[[#This Row],[Order Date]],"ddd")</f>
        <v>Mon</v>
      </c>
      <c r="H3311" s="1">
        <v>42504</v>
      </c>
      <c r="I3311" t="s">
        <v>49</v>
      </c>
      <c r="J3311" t="s">
        <v>5164</v>
      </c>
      <c r="K3311" t="s">
        <v>5165</v>
      </c>
      <c r="L3311" t="s">
        <v>40</v>
      </c>
      <c r="M3311" t="s">
        <v>26</v>
      </c>
      <c r="N3311" t="s">
        <v>41</v>
      </c>
      <c r="O3311" t="s">
        <v>42</v>
      </c>
      <c r="P3311">
        <v>90036</v>
      </c>
      <c r="Q3311" t="s">
        <v>43</v>
      </c>
      <c r="R3311" t="s">
        <v>8610</v>
      </c>
      <c r="S3311" t="s">
        <v>45</v>
      </c>
      <c r="T3311" t="s">
        <v>89</v>
      </c>
      <c r="U3311" t="s">
        <v>8611</v>
      </c>
      <c r="V3311" s="3">
        <v>32.04</v>
      </c>
      <c r="W3311">
        <v>4</v>
      </c>
      <c r="X3311" s="2">
        <v>0</v>
      </c>
      <c r="Y3311" s="13">
        <v>14.417999999999999</v>
      </c>
      <c r="Z3311" s="2">
        <f>Y3311/V3311</f>
        <v>0.45</v>
      </c>
    </row>
    <row r="3312" spans="1:26" x14ac:dyDescent="0.25">
      <c r="A3312">
        <v>6848</v>
      </c>
      <c r="B3312" t="s">
        <v>8782</v>
      </c>
      <c r="C3312" s="1">
        <v>42569</v>
      </c>
      <c r="D3312">
        <f>YEAR(C3312)</f>
        <v>2016</v>
      </c>
      <c r="E3312">
        <f>MONTH(C3312)</f>
        <v>7</v>
      </c>
      <c r="F3312" t="str">
        <f>TEXT(Table1[[#This Row],[Order Date]],"mmm")</f>
        <v>Jul</v>
      </c>
      <c r="G3312" t="str">
        <f>TEXT(Table1[[#This Row],[Order Date]],"ddd")</f>
        <v>Mon</v>
      </c>
      <c r="H3312" s="1">
        <v>42573</v>
      </c>
      <c r="I3312" t="s">
        <v>49</v>
      </c>
      <c r="J3312" t="s">
        <v>638</v>
      </c>
      <c r="K3312" t="s">
        <v>639</v>
      </c>
      <c r="L3312" t="s">
        <v>25</v>
      </c>
      <c r="M3312" t="s">
        <v>26</v>
      </c>
      <c r="N3312" t="s">
        <v>537</v>
      </c>
      <c r="O3312" t="s">
        <v>303</v>
      </c>
      <c r="P3312">
        <v>85023</v>
      </c>
      <c r="Q3312" t="s">
        <v>43</v>
      </c>
      <c r="R3312" t="s">
        <v>1644</v>
      </c>
      <c r="S3312" t="s">
        <v>70</v>
      </c>
      <c r="T3312" t="s">
        <v>71</v>
      </c>
      <c r="U3312" t="s">
        <v>1645</v>
      </c>
      <c r="V3312" s="3">
        <v>55.991999999999997</v>
      </c>
      <c r="W3312">
        <v>1</v>
      </c>
      <c r="X3312" s="2">
        <v>0.2</v>
      </c>
      <c r="Y3312" s="13">
        <v>3.4994999999999998</v>
      </c>
      <c r="Z3312" s="2">
        <f>Y3312/V3312</f>
        <v>6.25E-2</v>
      </c>
    </row>
    <row r="3313" spans="1:26" x14ac:dyDescent="0.25">
      <c r="A3313">
        <v>6849</v>
      </c>
      <c r="B3313" t="s">
        <v>8783</v>
      </c>
      <c r="C3313" s="1">
        <v>42539</v>
      </c>
      <c r="D3313">
        <f>YEAR(C3313)</f>
        <v>2016</v>
      </c>
      <c r="E3313">
        <f>MONTH(C3313)</f>
        <v>6</v>
      </c>
      <c r="F3313" t="str">
        <f>TEXT(Table1[[#This Row],[Order Date]],"mmm")</f>
        <v>Jun</v>
      </c>
      <c r="G3313" t="str">
        <f>TEXT(Table1[[#This Row],[Order Date]],"ddd")</f>
        <v>Sat</v>
      </c>
      <c r="H3313" s="1">
        <v>42542</v>
      </c>
      <c r="I3313" t="s">
        <v>185</v>
      </c>
      <c r="J3313" t="s">
        <v>5052</v>
      </c>
      <c r="K3313" t="s">
        <v>5053</v>
      </c>
      <c r="L3313" t="s">
        <v>25</v>
      </c>
      <c r="M3313" t="s">
        <v>26</v>
      </c>
      <c r="N3313" t="s">
        <v>7809</v>
      </c>
      <c r="O3313" t="s">
        <v>208</v>
      </c>
      <c r="P3313">
        <v>60423</v>
      </c>
      <c r="Q3313" t="s">
        <v>104</v>
      </c>
      <c r="R3313" t="s">
        <v>7393</v>
      </c>
      <c r="S3313" t="s">
        <v>45</v>
      </c>
      <c r="T3313" t="s">
        <v>89</v>
      </c>
      <c r="U3313" t="s">
        <v>7394</v>
      </c>
      <c r="V3313" s="3">
        <v>76.864000000000004</v>
      </c>
      <c r="W3313">
        <v>2</v>
      </c>
      <c r="X3313" s="2">
        <v>0.2</v>
      </c>
      <c r="Y3313" s="13">
        <v>26.9024</v>
      </c>
      <c r="Z3313" s="2">
        <f>Y3313/V3313</f>
        <v>0.35</v>
      </c>
    </row>
    <row r="3314" spans="1:26" x14ac:dyDescent="0.25">
      <c r="A3314">
        <v>6850</v>
      </c>
      <c r="B3314" t="s">
        <v>8784</v>
      </c>
      <c r="C3314" s="1">
        <v>41749</v>
      </c>
      <c r="D3314">
        <f>YEAR(C3314)</f>
        <v>2014</v>
      </c>
      <c r="E3314">
        <f>MONTH(C3314)</f>
        <v>4</v>
      </c>
      <c r="F3314" t="str">
        <f>TEXT(Table1[[#This Row],[Order Date]],"mmm")</f>
        <v>Apr</v>
      </c>
      <c r="G3314" t="str">
        <f>TEXT(Table1[[#This Row],[Order Date]],"ddd")</f>
        <v>Sun</v>
      </c>
      <c r="H3314" s="1">
        <v>41754</v>
      </c>
      <c r="I3314" t="s">
        <v>49</v>
      </c>
      <c r="J3314" t="s">
        <v>4555</v>
      </c>
      <c r="K3314" t="s">
        <v>4556</v>
      </c>
      <c r="L3314" t="s">
        <v>25</v>
      </c>
      <c r="M3314" t="s">
        <v>26</v>
      </c>
      <c r="N3314" t="s">
        <v>41</v>
      </c>
      <c r="O3314" t="s">
        <v>42</v>
      </c>
      <c r="P3314">
        <v>90045</v>
      </c>
      <c r="Q3314" t="s">
        <v>43</v>
      </c>
      <c r="R3314" t="s">
        <v>5879</v>
      </c>
      <c r="S3314" t="s">
        <v>31</v>
      </c>
      <c r="T3314" t="s">
        <v>64</v>
      </c>
      <c r="U3314" t="s">
        <v>5880</v>
      </c>
      <c r="V3314" s="3">
        <v>59.92</v>
      </c>
      <c r="W3314">
        <v>4</v>
      </c>
      <c r="X3314" s="2">
        <v>0</v>
      </c>
      <c r="Y3314" s="13">
        <v>27.563199999999998</v>
      </c>
      <c r="Z3314" s="2">
        <f>Y3314/V3314</f>
        <v>0.45999999999999996</v>
      </c>
    </row>
    <row r="3315" spans="1:26" x14ac:dyDescent="0.25">
      <c r="A3315">
        <v>6851</v>
      </c>
      <c r="B3315" t="s">
        <v>8785</v>
      </c>
      <c r="C3315" s="1">
        <v>42377</v>
      </c>
      <c r="D3315">
        <f>YEAR(C3315)</f>
        <v>2016</v>
      </c>
      <c r="E3315">
        <f>MONTH(C3315)</f>
        <v>1</v>
      </c>
      <c r="F3315" t="str">
        <f>TEXT(Table1[[#This Row],[Order Date]],"mmm")</f>
        <v>Jan</v>
      </c>
      <c r="G3315" t="str">
        <f>TEXT(Table1[[#This Row],[Order Date]],"ddd")</f>
        <v>Fri</v>
      </c>
      <c r="H3315" s="1">
        <v>42381</v>
      </c>
      <c r="I3315" t="s">
        <v>49</v>
      </c>
      <c r="J3315" t="s">
        <v>6442</v>
      </c>
      <c r="K3315" t="s">
        <v>6443</v>
      </c>
      <c r="L3315" t="s">
        <v>40</v>
      </c>
      <c r="M3315" t="s">
        <v>26</v>
      </c>
      <c r="N3315" t="s">
        <v>606</v>
      </c>
      <c r="O3315" t="s">
        <v>113</v>
      </c>
      <c r="P3315">
        <v>53132</v>
      </c>
      <c r="Q3315" t="s">
        <v>104</v>
      </c>
      <c r="R3315" t="s">
        <v>198</v>
      </c>
      <c r="S3315" t="s">
        <v>31</v>
      </c>
      <c r="T3315" t="s">
        <v>32</v>
      </c>
      <c r="U3315" t="s">
        <v>199</v>
      </c>
      <c r="V3315" s="3">
        <v>1565.88</v>
      </c>
      <c r="W3315">
        <v>6</v>
      </c>
      <c r="X3315" s="2">
        <v>0</v>
      </c>
      <c r="Y3315" s="13">
        <v>407.12880000000001</v>
      </c>
      <c r="Z3315" s="2">
        <f>Y3315/V3315</f>
        <v>0.26</v>
      </c>
    </row>
    <row r="3316" spans="1:26" x14ac:dyDescent="0.25">
      <c r="A3316">
        <v>6853</v>
      </c>
      <c r="B3316" t="s">
        <v>8786</v>
      </c>
      <c r="C3316" s="1">
        <v>43092</v>
      </c>
      <c r="D3316">
        <f>YEAR(C3316)</f>
        <v>2017</v>
      </c>
      <c r="E3316">
        <f>MONTH(C3316)</f>
        <v>12</v>
      </c>
      <c r="F3316" t="str">
        <f>TEXT(Table1[[#This Row],[Order Date]],"mmm")</f>
        <v>Dec</v>
      </c>
      <c r="G3316" t="str">
        <f>TEXT(Table1[[#This Row],[Order Date]],"ddd")</f>
        <v>Sat</v>
      </c>
      <c r="H3316" s="1">
        <v>43097</v>
      </c>
      <c r="I3316" t="s">
        <v>22</v>
      </c>
      <c r="J3316" t="s">
        <v>7521</v>
      </c>
      <c r="K3316" t="s">
        <v>7522</v>
      </c>
      <c r="L3316" t="s">
        <v>40</v>
      </c>
      <c r="M3316" t="s">
        <v>26</v>
      </c>
      <c r="N3316" t="s">
        <v>5010</v>
      </c>
      <c r="O3316" t="s">
        <v>1680</v>
      </c>
      <c r="P3316">
        <v>72209</v>
      </c>
      <c r="Q3316" t="s">
        <v>29</v>
      </c>
      <c r="R3316" t="s">
        <v>752</v>
      </c>
      <c r="S3316" t="s">
        <v>45</v>
      </c>
      <c r="T3316" t="s">
        <v>58</v>
      </c>
      <c r="U3316" t="s">
        <v>753</v>
      </c>
      <c r="V3316" s="3">
        <v>62.04</v>
      </c>
      <c r="W3316">
        <v>4</v>
      </c>
      <c r="X3316" s="2">
        <v>0</v>
      </c>
      <c r="Y3316" s="13">
        <v>17.371200000000002</v>
      </c>
      <c r="Z3316" s="2">
        <f>Y3316/V3316</f>
        <v>0.28000000000000003</v>
      </c>
    </row>
    <row r="3317" spans="1:26" x14ac:dyDescent="0.25">
      <c r="A3317">
        <v>6858</v>
      </c>
      <c r="B3317" t="s">
        <v>8787</v>
      </c>
      <c r="C3317" s="1">
        <v>42842</v>
      </c>
      <c r="D3317">
        <f>YEAR(C3317)</f>
        <v>2017</v>
      </c>
      <c r="E3317">
        <f>MONTH(C3317)</f>
        <v>4</v>
      </c>
      <c r="F3317" t="str">
        <f>TEXT(Table1[[#This Row],[Order Date]],"mmm")</f>
        <v>Apr</v>
      </c>
      <c r="G3317" t="str">
        <f>TEXT(Table1[[#This Row],[Order Date]],"ddd")</f>
        <v>Mon</v>
      </c>
      <c r="H3317" s="1">
        <v>42847</v>
      </c>
      <c r="I3317" t="s">
        <v>49</v>
      </c>
      <c r="J3317" t="s">
        <v>4257</v>
      </c>
      <c r="K3317" t="s">
        <v>4258</v>
      </c>
      <c r="L3317" t="s">
        <v>25</v>
      </c>
      <c r="M3317" t="s">
        <v>26</v>
      </c>
      <c r="N3317" t="s">
        <v>41</v>
      </c>
      <c r="O3317" t="s">
        <v>42</v>
      </c>
      <c r="P3317">
        <v>90008</v>
      </c>
      <c r="Q3317" t="s">
        <v>43</v>
      </c>
      <c r="R3317" t="s">
        <v>3612</v>
      </c>
      <c r="S3317" t="s">
        <v>45</v>
      </c>
      <c r="T3317" t="s">
        <v>89</v>
      </c>
      <c r="U3317" t="s">
        <v>3613</v>
      </c>
      <c r="V3317" s="3">
        <v>28.14</v>
      </c>
      <c r="W3317">
        <v>3</v>
      </c>
      <c r="X3317" s="2">
        <v>0</v>
      </c>
      <c r="Y3317" s="13">
        <v>13.507199999999999</v>
      </c>
      <c r="Z3317" s="2">
        <f>Y3317/V3317</f>
        <v>0.48</v>
      </c>
    </row>
    <row r="3318" spans="1:26" x14ac:dyDescent="0.25">
      <c r="A3318">
        <v>6864</v>
      </c>
      <c r="B3318" t="s">
        <v>8788</v>
      </c>
      <c r="C3318" s="1">
        <v>43070</v>
      </c>
      <c r="D3318">
        <f>YEAR(C3318)</f>
        <v>2017</v>
      </c>
      <c r="E3318">
        <f>MONTH(C3318)</f>
        <v>12</v>
      </c>
      <c r="F3318" t="str">
        <f>TEXT(Table1[[#This Row],[Order Date]],"mmm")</f>
        <v>Dec</v>
      </c>
      <c r="G3318" t="str">
        <f>TEXT(Table1[[#This Row],[Order Date]],"ddd")</f>
        <v>Fri</v>
      </c>
      <c r="H3318" s="1">
        <v>43077</v>
      </c>
      <c r="I3318" t="s">
        <v>49</v>
      </c>
      <c r="J3318" t="s">
        <v>1692</v>
      </c>
      <c r="K3318" t="s">
        <v>1693</v>
      </c>
      <c r="L3318" t="s">
        <v>40</v>
      </c>
      <c r="M3318" t="s">
        <v>26</v>
      </c>
      <c r="N3318" t="s">
        <v>671</v>
      </c>
      <c r="O3318" t="s">
        <v>103</v>
      </c>
      <c r="P3318">
        <v>78207</v>
      </c>
      <c r="Q3318" t="s">
        <v>104</v>
      </c>
      <c r="R3318" t="s">
        <v>5855</v>
      </c>
      <c r="S3318" t="s">
        <v>45</v>
      </c>
      <c r="T3318" t="s">
        <v>89</v>
      </c>
      <c r="U3318" t="s">
        <v>5856</v>
      </c>
      <c r="V3318" s="3">
        <v>10.368</v>
      </c>
      <c r="W3318">
        <v>2</v>
      </c>
      <c r="X3318" s="2">
        <v>0.2</v>
      </c>
      <c r="Y3318" s="13">
        <v>3.6288</v>
      </c>
      <c r="Z3318" s="2">
        <f>Y3318/V3318</f>
        <v>0.35</v>
      </c>
    </row>
    <row r="3319" spans="1:26" x14ac:dyDescent="0.25">
      <c r="A3319">
        <v>6865</v>
      </c>
      <c r="B3319" t="s">
        <v>8789</v>
      </c>
      <c r="C3319" s="1">
        <v>42603</v>
      </c>
      <c r="D3319">
        <f>YEAR(C3319)</f>
        <v>2016</v>
      </c>
      <c r="E3319">
        <f>MONTH(C3319)</f>
        <v>8</v>
      </c>
      <c r="F3319" t="str">
        <f>TEXT(Table1[[#This Row],[Order Date]],"mmm")</f>
        <v>Aug</v>
      </c>
      <c r="G3319" t="str">
        <f>TEXT(Table1[[#This Row],[Order Date]],"ddd")</f>
        <v>Sun</v>
      </c>
      <c r="H3319" s="1">
        <v>42610</v>
      </c>
      <c r="I3319" t="s">
        <v>49</v>
      </c>
      <c r="J3319" t="s">
        <v>4652</v>
      </c>
      <c r="K3319" t="s">
        <v>4653</v>
      </c>
      <c r="L3319" t="s">
        <v>40</v>
      </c>
      <c r="M3319" t="s">
        <v>26</v>
      </c>
      <c r="N3319" t="s">
        <v>41</v>
      </c>
      <c r="O3319" t="s">
        <v>42</v>
      </c>
      <c r="P3319">
        <v>90004</v>
      </c>
      <c r="Q3319" t="s">
        <v>43</v>
      </c>
      <c r="R3319" t="s">
        <v>2846</v>
      </c>
      <c r="S3319" t="s">
        <v>45</v>
      </c>
      <c r="T3319" t="s">
        <v>74</v>
      </c>
      <c r="U3319" t="s">
        <v>2847</v>
      </c>
      <c r="V3319" s="3">
        <v>12.672000000000001</v>
      </c>
      <c r="W3319">
        <v>2</v>
      </c>
      <c r="X3319" s="2">
        <v>0.2</v>
      </c>
      <c r="Y3319" s="13">
        <v>4.7519999999999998</v>
      </c>
      <c r="Z3319" s="2">
        <f>Y3319/V3319</f>
        <v>0.37499999999999994</v>
      </c>
    </row>
    <row r="3320" spans="1:26" x14ac:dyDescent="0.25">
      <c r="A3320">
        <v>6872</v>
      </c>
      <c r="B3320" t="s">
        <v>8790</v>
      </c>
      <c r="C3320" s="1">
        <v>42709</v>
      </c>
      <c r="D3320">
        <f>YEAR(C3320)</f>
        <v>2016</v>
      </c>
      <c r="E3320">
        <f>MONTH(C3320)</f>
        <v>12</v>
      </c>
      <c r="F3320" t="str">
        <f>TEXT(Table1[[#This Row],[Order Date]],"mmm")</f>
        <v>Dec</v>
      </c>
      <c r="G3320" t="str">
        <f>TEXT(Table1[[#This Row],[Order Date]],"ddd")</f>
        <v>Mon</v>
      </c>
      <c r="H3320" s="1">
        <v>42712</v>
      </c>
      <c r="I3320" t="s">
        <v>22</v>
      </c>
      <c r="J3320" t="s">
        <v>4916</v>
      </c>
      <c r="K3320" t="s">
        <v>4917</v>
      </c>
      <c r="L3320" t="s">
        <v>40</v>
      </c>
      <c r="M3320" t="s">
        <v>26</v>
      </c>
      <c r="N3320" t="s">
        <v>296</v>
      </c>
      <c r="O3320" t="s">
        <v>208</v>
      </c>
      <c r="P3320">
        <v>60610</v>
      </c>
      <c r="Q3320" t="s">
        <v>104</v>
      </c>
      <c r="R3320" t="s">
        <v>2636</v>
      </c>
      <c r="S3320" t="s">
        <v>45</v>
      </c>
      <c r="T3320" t="s">
        <v>46</v>
      </c>
      <c r="U3320" t="s">
        <v>2637</v>
      </c>
      <c r="V3320" s="3">
        <v>11.952</v>
      </c>
      <c r="W3320">
        <v>3</v>
      </c>
      <c r="X3320" s="2">
        <v>0.2</v>
      </c>
      <c r="Y3320" s="13">
        <v>3.8843999999999999</v>
      </c>
      <c r="Z3320" s="2">
        <f>Y3320/V3320</f>
        <v>0.32500000000000001</v>
      </c>
    </row>
    <row r="3321" spans="1:26" x14ac:dyDescent="0.25">
      <c r="A3321">
        <v>6874</v>
      </c>
      <c r="B3321" t="s">
        <v>8791</v>
      </c>
      <c r="C3321" s="1">
        <v>41929</v>
      </c>
      <c r="D3321">
        <f>YEAR(C3321)</f>
        <v>2014</v>
      </c>
      <c r="E3321">
        <f>MONTH(C3321)</f>
        <v>10</v>
      </c>
      <c r="F3321" t="str">
        <f>TEXT(Table1[[#This Row],[Order Date]],"mmm")</f>
        <v>Oct</v>
      </c>
      <c r="G3321" t="str">
        <f>TEXT(Table1[[#This Row],[Order Date]],"ddd")</f>
        <v>Fri</v>
      </c>
      <c r="H3321" s="1">
        <v>41934</v>
      </c>
      <c r="I3321" t="s">
        <v>22</v>
      </c>
      <c r="J3321" t="s">
        <v>161</v>
      </c>
      <c r="K3321" t="s">
        <v>162</v>
      </c>
      <c r="L3321" t="s">
        <v>25</v>
      </c>
      <c r="M3321" t="s">
        <v>26</v>
      </c>
      <c r="N3321" t="s">
        <v>8792</v>
      </c>
      <c r="O3321" t="s">
        <v>103</v>
      </c>
      <c r="P3321">
        <v>77705</v>
      </c>
      <c r="Q3321" t="s">
        <v>104</v>
      </c>
      <c r="R3321" t="s">
        <v>3173</v>
      </c>
      <c r="S3321" t="s">
        <v>45</v>
      </c>
      <c r="T3321" t="s">
        <v>74</v>
      </c>
      <c r="U3321" t="s">
        <v>3174</v>
      </c>
      <c r="V3321" s="3">
        <v>10.78</v>
      </c>
      <c r="W3321">
        <v>5</v>
      </c>
      <c r="X3321" s="2">
        <v>0.8</v>
      </c>
      <c r="Y3321" s="13">
        <v>-17.248000000000001</v>
      </c>
      <c r="Z3321" s="2">
        <f>Y3321/V3321</f>
        <v>-1.6</v>
      </c>
    </row>
    <row r="3322" spans="1:26" x14ac:dyDescent="0.25">
      <c r="A3322">
        <v>6876</v>
      </c>
      <c r="B3322" t="s">
        <v>8793</v>
      </c>
      <c r="C3322" s="1">
        <v>42618</v>
      </c>
      <c r="D3322">
        <f>YEAR(C3322)</f>
        <v>2016</v>
      </c>
      <c r="E3322">
        <f>MONTH(C3322)</f>
        <v>9</v>
      </c>
      <c r="F3322" t="str">
        <f>TEXT(Table1[[#This Row],[Order Date]],"mmm")</f>
        <v>Sep</v>
      </c>
      <c r="G3322" t="str">
        <f>TEXT(Table1[[#This Row],[Order Date]],"ddd")</f>
        <v>Mon</v>
      </c>
      <c r="H3322" s="1">
        <v>42623</v>
      </c>
      <c r="I3322" t="s">
        <v>49</v>
      </c>
      <c r="J3322" t="s">
        <v>3784</v>
      </c>
      <c r="K3322" t="s">
        <v>3785</v>
      </c>
      <c r="L3322" t="s">
        <v>25</v>
      </c>
      <c r="M3322" t="s">
        <v>26</v>
      </c>
      <c r="N3322" t="s">
        <v>4749</v>
      </c>
      <c r="O3322" t="s">
        <v>312</v>
      </c>
      <c r="P3322">
        <v>23320</v>
      </c>
      <c r="Q3322" t="s">
        <v>29</v>
      </c>
      <c r="R3322" t="s">
        <v>5401</v>
      </c>
      <c r="S3322" t="s">
        <v>45</v>
      </c>
      <c r="T3322" t="s">
        <v>46</v>
      </c>
      <c r="U3322" t="s">
        <v>5402</v>
      </c>
      <c r="V3322" s="3">
        <v>25.06</v>
      </c>
      <c r="W3322">
        <v>2</v>
      </c>
      <c r="X3322" s="2">
        <v>0</v>
      </c>
      <c r="Y3322" s="13">
        <v>11.7782</v>
      </c>
      <c r="Z3322" s="2">
        <f>Y3322/V3322</f>
        <v>0.47000000000000003</v>
      </c>
    </row>
    <row r="3323" spans="1:26" x14ac:dyDescent="0.25">
      <c r="A3323">
        <v>6878</v>
      </c>
      <c r="B3323" t="s">
        <v>8794</v>
      </c>
      <c r="C3323" s="1">
        <v>42292</v>
      </c>
      <c r="D3323">
        <f>YEAR(C3323)</f>
        <v>2015</v>
      </c>
      <c r="E3323">
        <f>MONTH(C3323)</f>
        <v>10</v>
      </c>
      <c r="F3323" t="str">
        <f>TEXT(Table1[[#This Row],[Order Date]],"mmm")</f>
        <v>Oct</v>
      </c>
      <c r="G3323" t="str">
        <f>TEXT(Table1[[#This Row],[Order Date]],"ddd")</f>
        <v>Thu</v>
      </c>
      <c r="H3323" s="1">
        <v>42292</v>
      </c>
      <c r="I3323" t="s">
        <v>1276</v>
      </c>
      <c r="J3323" t="s">
        <v>23</v>
      </c>
      <c r="K3323" t="s">
        <v>24</v>
      </c>
      <c r="L3323" t="s">
        <v>25</v>
      </c>
      <c r="M3323" t="s">
        <v>26</v>
      </c>
      <c r="N3323" t="s">
        <v>808</v>
      </c>
      <c r="O3323" t="s">
        <v>103</v>
      </c>
      <c r="P3323">
        <v>75217</v>
      </c>
      <c r="Q3323" t="s">
        <v>104</v>
      </c>
      <c r="R3323" t="s">
        <v>3272</v>
      </c>
      <c r="S3323" t="s">
        <v>31</v>
      </c>
      <c r="T3323" t="s">
        <v>64</v>
      </c>
      <c r="U3323" t="s">
        <v>3273</v>
      </c>
      <c r="V3323" s="3">
        <v>131.376</v>
      </c>
      <c r="W3323">
        <v>6</v>
      </c>
      <c r="X3323" s="2">
        <v>0.6</v>
      </c>
      <c r="Y3323" s="13">
        <v>-95.247600000000006</v>
      </c>
      <c r="Z3323" s="2">
        <f>Y3323/V3323</f>
        <v>-0.72499999999999998</v>
      </c>
    </row>
    <row r="3324" spans="1:26" x14ac:dyDescent="0.25">
      <c r="A3324">
        <v>6880</v>
      </c>
      <c r="B3324" t="s">
        <v>8795</v>
      </c>
      <c r="C3324" s="1">
        <v>42339</v>
      </c>
      <c r="D3324">
        <f>YEAR(C3324)</f>
        <v>2015</v>
      </c>
      <c r="E3324">
        <f>MONTH(C3324)</f>
        <v>12</v>
      </c>
      <c r="F3324" t="str">
        <f>TEXT(Table1[[#This Row],[Order Date]],"mmm")</f>
        <v>Dec</v>
      </c>
      <c r="G3324" t="str">
        <f>TEXT(Table1[[#This Row],[Order Date]],"ddd")</f>
        <v>Tue</v>
      </c>
      <c r="H3324" s="1">
        <v>42343</v>
      </c>
      <c r="I3324" t="s">
        <v>22</v>
      </c>
      <c r="J3324" t="s">
        <v>614</v>
      </c>
      <c r="K3324" t="s">
        <v>615</v>
      </c>
      <c r="L3324" t="s">
        <v>101</v>
      </c>
      <c r="M3324" t="s">
        <v>26</v>
      </c>
      <c r="N3324" t="s">
        <v>94</v>
      </c>
      <c r="O3324" t="s">
        <v>95</v>
      </c>
      <c r="P3324">
        <v>98105</v>
      </c>
      <c r="Q3324" t="s">
        <v>43</v>
      </c>
      <c r="R3324" t="s">
        <v>1699</v>
      </c>
      <c r="S3324" t="s">
        <v>31</v>
      </c>
      <c r="T3324" t="s">
        <v>35</v>
      </c>
      <c r="U3324" t="s">
        <v>1700</v>
      </c>
      <c r="V3324" s="3">
        <v>2003.92</v>
      </c>
      <c r="W3324">
        <v>5</v>
      </c>
      <c r="X3324" s="2">
        <v>0.2</v>
      </c>
      <c r="Y3324" s="13">
        <v>125.245</v>
      </c>
      <c r="Z3324" s="2">
        <f>Y3324/V3324</f>
        <v>6.25E-2</v>
      </c>
    </row>
    <row r="3325" spans="1:26" x14ac:dyDescent="0.25">
      <c r="A3325">
        <v>6885</v>
      </c>
      <c r="B3325" t="s">
        <v>8796</v>
      </c>
      <c r="C3325" s="1">
        <v>42155</v>
      </c>
      <c r="D3325">
        <f>YEAR(C3325)</f>
        <v>2015</v>
      </c>
      <c r="E3325">
        <f>MONTH(C3325)</f>
        <v>5</v>
      </c>
      <c r="F3325" t="str">
        <f>TEXT(Table1[[#This Row],[Order Date]],"mmm")</f>
        <v>May</v>
      </c>
      <c r="G3325" t="str">
        <f>TEXT(Table1[[#This Row],[Order Date]],"ddd")</f>
        <v>Sun</v>
      </c>
      <c r="H3325" s="1">
        <v>42159</v>
      </c>
      <c r="I3325" t="s">
        <v>49</v>
      </c>
      <c r="J3325" t="s">
        <v>1841</v>
      </c>
      <c r="K3325" t="s">
        <v>1842</v>
      </c>
      <c r="L3325" t="s">
        <v>25</v>
      </c>
      <c r="M3325" t="s">
        <v>26</v>
      </c>
      <c r="N3325" t="s">
        <v>402</v>
      </c>
      <c r="O3325" t="s">
        <v>226</v>
      </c>
      <c r="P3325">
        <v>55407</v>
      </c>
      <c r="Q3325" t="s">
        <v>104</v>
      </c>
      <c r="R3325" t="s">
        <v>6072</v>
      </c>
      <c r="S3325" t="s">
        <v>31</v>
      </c>
      <c r="T3325" t="s">
        <v>35</v>
      </c>
      <c r="U3325" t="s">
        <v>6073</v>
      </c>
      <c r="V3325" s="3">
        <v>2567.84</v>
      </c>
      <c r="W3325">
        <v>8</v>
      </c>
      <c r="X3325" s="2">
        <v>0</v>
      </c>
      <c r="Y3325" s="13">
        <v>770.35199999999998</v>
      </c>
      <c r="Z3325" s="2">
        <f>Y3325/V3325</f>
        <v>0.3</v>
      </c>
    </row>
    <row r="3326" spans="1:26" x14ac:dyDescent="0.25">
      <c r="A3326">
        <v>6886</v>
      </c>
      <c r="B3326" t="s">
        <v>8797</v>
      </c>
      <c r="C3326" s="1">
        <v>42988</v>
      </c>
      <c r="D3326">
        <f>YEAR(C3326)</f>
        <v>2017</v>
      </c>
      <c r="E3326">
        <f>MONTH(C3326)</f>
        <v>9</v>
      </c>
      <c r="F3326" t="str">
        <f>TEXT(Table1[[#This Row],[Order Date]],"mmm")</f>
        <v>Sep</v>
      </c>
      <c r="G3326" t="str">
        <f>TEXT(Table1[[#This Row],[Order Date]],"ddd")</f>
        <v>Sun</v>
      </c>
      <c r="H3326" s="1">
        <v>42995</v>
      </c>
      <c r="I3326" t="s">
        <v>49</v>
      </c>
      <c r="J3326" t="s">
        <v>3739</v>
      </c>
      <c r="K3326" t="s">
        <v>3740</v>
      </c>
      <c r="L3326" t="s">
        <v>25</v>
      </c>
      <c r="M3326" t="s">
        <v>26</v>
      </c>
      <c r="N3326" t="s">
        <v>311</v>
      </c>
      <c r="O3326" t="s">
        <v>491</v>
      </c>
      <c r="P3326">
        <v>45503</v>
      </c>
      <c r="Q3326" t="s">
        <v>145</v>
      </c>
      <c r="R3326" t="s">
        <v>461</v>
      </c>
      <c r="S3326" t="s">
        <v>70</v>
      </c>
      <c r="T3326" t="s">
        <v>158</v>
      </c>
      <c r="U3326" t="s">
        <v>462</v>
      </c>
      <c r="V3326" s="3">
        <v>37.055999999999997</v>
      </c>
      <c r="W3326">
        <v>4</v>
      </c>
      <c r="X3326" s="2">
        <v>0.2</v>
      </c>
      <c r="Y3326" s="13">
        <v>8.8008000000000006</v>
      </c>
      <c r="Z3326" s="2">
        <f>Y3326/V3326</f>
        <v>0.23750000000000004</v>
      </c>
    </row>
    <row r="3327" spans="1:26" x14ac:dyDescent="0.25">
      <c r="A3327">
        <v>6888</v>
      </c>
      <c r="B3327" t="s">
        <v>8798</v>
      </c>
      <c r="C3327" s="1">
        <v>42850</v>
      </c>
      <c r="D3327">
        <f>YEAR(C3327)</f>
        <v>2017</v>
      </c>
      <c r="E3327">
        <f>MONTH(C3327)</f>
        <v>4</v>
      </c>
      <c r="F3327" t="str">
        <f>TEXT(Table1[[#This Row],[Order Date]],"mmm")</f>
        <v>Apr</v>
      </c>
      <c r="G3327" t="str">
        <f>TEXT(Table1[[#This Row],[Order Date]],"ddd")</f>
        <v>Tue</v>
      </c>
      <c r="H3327" s="1">
        <v>42857</v>
      </c>
      <c r="I3327" t="s">
        <v>49</v>
      </c>
      <c r="J3327" t="s">
        <v>2674</v>
      </c>
      <c r="K3327" t="s">
        <v>2675</v>
      </c>
      <c r="L3327" t="s">
        <v>25</v>
      </c>
      <c r="M3327" t="s">
        <v>26</v>
      </c>
      <c r="N3327" t="s">
        <v>41</v>
      </c>
      <c r="O3327" t="s">
        <v>42</v>
      </c>
      <c r="P3327">
        <v>90032</v>
      </c>
      <c r="Q3327" t="s">
        <v>43</v>
      </c>
      <c r="R3327" t="s">
        <v>322</v>
      </c>
      <c r="S3327" t="s">
        <v>45</v>
      </c>
      <c r="T3327" t="s">
        <v>89</v>
      </c>
      <c r="U3327" t="s">
        <v>323</v>
      </c>
      <c r="V3327" s="3">
        <v>19.05</v>
      </c>
      <c r="W3327">
        <v>3</v>
      </c>
      <c r="X3327" s="2">
        <v>0</v>
      </c>
      <c r="Y3327" s="13">
        <v>8.7629999999999999</v>
      </c>
      <c r="Z3327" s="2">
        <f>Y3327/V3327</f>
        <v>0.45999999999999996</v>
      </c>
    </row>
    <row r="3328" spans="1:26" x14ac:dyDescent="0.25">
      <c r="A3328">
        <v>6890</v>
      </c>
      <c r="B3328" t="s">
        <v>8799</v>
      </c>
      <c r="C3328" s="1">
        <v>42996</v>
      </c>
      <c r="D3328">
        <f>YEAR(C3328)</f>
        <v>2017</v>
      </c>
      <c r="E3328">
        <f>MONTH(C3328)</f>
        <v>9</v>
      </c>
      <c r="F3328" t="str">
        <f>TEXT(Table1[[#This Row],[Order Date]],"mmm")</f>
        <v>Sep</v>
      </c>
      <c r="G3328" t="str">
        <f>TEXT(Table1[[#This Row],[Order Date]],"ddd")</f>
        <v>Mon</v>
      </c>
      <c r="H3328" s="1">
        <v>43000</v>
      </c>
      <c r="I3328" t="s">
        <v>49</v>
      </c>
      <c r="J3328" t="s">
        <v>1383</v>
      </c>
      <c r="K3328" t="s">
        <v>1384</v>
      </c>
      <c r="L3328" t="s">
        <v>40</v>
      </c>
      <c r="M3328" t="s">
        <v>26</v>
      </c>
      <c r="N3328" t="s">
        <v>490</v>
      </c>
      <c r="O3328" t="s">
        <v>1258</v>
      </c>
      <c r="P3328">
        <v>31907</v>
      </c>
      <c r="Q3328" t="s">
        <v>29</v>
      </c>
      <c r="R3328" t="s">
        <v>759</v>
      </c>
      <c r="S3328" t="s">
        <v>70</v>
      </c>
      <c r="T3328" t="s">
        <v>71</v>
      </c>
      <c r="U3328" t="s">
        <v>760</v>
      </c>
      <c r="V3328" s="3">
        <v>95.68</v>
      </c>
      <c r="W3328">
        <v>8</v>
      </c>
      <c r="X3328" s="2">
        <v>0</v>
      </c>
      <c r="Y3328" s="13">
        <v>26.790400000000002</v>
      </c>
      <c r="Z3328" s="2">
        <f>Y3328/V3328</f>
        <v>0.27999999999999997</v>
      </c>
    </row>
    <row r="3329" spans="1:26" x14ac:dyDescent="0.25">
      <c r="A3329">
        <v>6898</v>
      </c>
      <c r="B3329" t="s">
        <v>8800</v>
      </c>
      <c r="C3329" s="1">
        <v>42965</v>
      </c>
      <c r="D3329">
        <f>YEAR(C3329)</f>
        <v>2017</v>
      </c>
      <c r="E3329">
        <f>MONTH(C3329)</f>
        <v>8</v>
      </c>
      <c r="F3329" t="str">
        <f>TEXT(Table1[[#This Row],[Order Date]],"mmm")</f>
        <v>Aug</v>
      </c>
      <c r="G3329" t="str">
        <f>TEXT(Table1[[#This Row],[Order Date]],"ddd")</f>
        <v>Fri</v>
      </c>
      <c r="H3329" s="1">
        <v>42972</v>
      </c>
      <c r="I3329" t="s">
        <v>49</v>
      </c>
      <c r="J3329" t="s">
        <v>1969</v>
      </c>
      <c r="K3329" t="s">
        <v>1970</v>
      </c>
      <c r="L3329" t="s">
        <v>25</v>
      </c>
      <c r="M3329" t="s">
        <v>26</v>
      </c>
      <c r="N3329" t="s">
        <v>1109</v>
      </c>
      <c r="O3329" t="s">
        <v>491</v>
      </c>
      <c r="P3329">
        <v>44107</v>
      </c>
      <c r="Q3329" t="s">
        <v>145</v>
      </c>
      <c r="R3329" t="s">
        <v>4794</v>
      </c>
      <c r="S3329" t="s">
        <v>45</v>
      </c>
      <c r="T3329" t="s">
        <v>74</v>
      </c>
      <c r="U3329" t="s">
        <v>4795</v>
      </c>
      <c r="V3329" s="3">
        <v>10.782</v>
      </c>
      <c r="W3329">
        <v>3</v>
      </c>
      <c r="X3329" s="2">
        <v>0.7</v>
      </c>
      <c r="Y3329" s="13">
        <v>-7.9067999999999996</v>
      </c>
      <c r="Z3329" s="2">
        <f>Y3329/V3329</f>
        <v>-0.73333333333333328</v>
      </c>
    </row>
    <row r="3330" spans="1:26" x14ac:dyDescent="0.25">
      <c r="A3330">
        <v>6899</v>
      </c>
      <c r="B3330" t="s">
        <v>8801</v>
      </c>
      <c r="C3330" s="1">
        <v>42148</v>
      </c>
      <c r="D3330">
        <f>YEAR(C3330)</f>
        <v>2015</v>
      </c>
      <c r="E3330">
        <f>MONTH(C3330)</f>
        <v>5</v>
      </c>
      <c r="F3330" t="str">
        <f>TEXT(Table1[[#This Row],[Order Date]],"mmm")</f>
        <v>May</v>
      </c>
      <c r="G3330" t="str">
        <f>TEXT(Table1[[#This Row],[Order Date]],"ddd")</f>
        <v>Sun</v>
      </c>
      <c r="H3330" s="1">
        <v>42150</v>
      </c>
      <c r="I3330" t="s">
        <v>22</v>
      </c>
      <c r="J3330" t="s">
        <v>7307</v>
      </c>
      <c r="K3330" t="s">
        <v>7308</v>
      </c>
      <c r="L3330" t="s">
        <v>25</v>
      </c>
      <c r="M3330" t="s">
        <v>26</v>
      </c>
      <c r="N3330" t="s">
        <v>207</v>
      </c>
      <c r="O3330" t="s">
        <v>208</v>
      </c>
      <c r="P3330">
        <v>60540</v>
      </c>
      <c r="Q3330" t="s">
        <v>104</v>
      </c>
      <c r="R3330" t="s">
        <v>3119</v>
      </c>
      <c r="S3330" t="s">
        <v>31</v>
      </c>
      <c r="T3330" t="s">
        <v>35</v>
      </c>
      <c r="U3330" t="s">
        <v>3120</v>
      </c>
      <c r="V3330" s="3">
        <v>602.65099999999995</v>
      </c>
      <c r="W3330">
        <v>7</v>
      </c>
      <c r="X3330" s="2">
        <v>0.3</v>
      </c>
      <c r="Y3330" s="13">
        <v>-163.57669999999999</v>
      </c>
      <c r="Z3330" s="2">
        <f>Y3330/V3330</f>
        <v>-0.27142857142857141</v>
      </c>
    </row>
    <row r="3331" spans="1:26" x14ac:dyDescent="0.25">
      <c r="A3331">
        <v>6901</v>
      </c>
      <c r="B3331" t="s">
        <v>8802</v>
      </c>
      <c r="C3331" s="1">
        <v>42254</v>
      </c>
      <c r="D3331">
        <f>YEAR(C3331)</f>
        <v>2015</v>
      </c>
      <c r="E3331">
        <f>MONTH(C3331)</f>
        <v>9</v>
      </c>
      <c r="F3331" t="str">
        <f>TEXT(Table1[[#This Row],[Order Date]],"mmm")</f>
        <v>Sep</v>
      </c>
      <c r="G3331" t="str">
        <f>TEXT(Table1[[#This Row],[Order Date]],"ddd")</f>
        <v>Mon</v>
      </c>
      <c r="H3331" s="1">
        <v>42258</v>
      </c>
      <c r="I3331" t="s">
        <v>49</v>
      </c>
      <c r="J3331" t="s">
        <v>1574</v>
      </c>
      <c r="K3331" t="s">
        <v>1575</v>
      </c>
      <c r="L3331" t="s">
        <v>101</v>
      </c>
      <c r="M3331" t="s">
        <v>26</v>
      </c>
      <c r="N3331" t="s">
        <v>263</v>
      </c>
      <c r="O3331" t="s">
        <v>264</v>
      </c>
      <c r="P3331">
        <v>10009</v>
      </c>
      <c r="Q3331" t="s">
        <v>145</v>
      </c>
      <c r="R3331" t="s">
        <v>2526</v>
      </c>
      <c r="S3331" t="s">
        <v>70</v>
      </c>
      <c r="T3331" t="s">
        <v>158</v>
      </c>
      <c r="U3331" t="s">
        <v>2527</v>
      </c>
      <c r="V3331" s="3">
        <v>559.92999999999995</v>
      </c>
      <c r="W3331">
        <v>7</v>
      </c>
      <c r="X3331" s="2">
        <v>0</v>
      </c>
      <c r="Y3331" s="13">
        <v>167.97900000000001</v>
      </c>
      <c r="Z3331" s="2">
        <f>Y3331/V3331</f>
        <v>0.30000000000000004</v>
      </c>
    </row>
    <row r="3332" spans="1:26" x14ac:dyDescent="0.25">
      <c r="A3332">
        <v>6902</v>
      </c>
      <c r="B3332" t="s">
        <v>8803</v>
      </c>
      <c r="C3332" s="1">
        <v>42940</v>
      </c>
      <c r="D3332">
        <f>YEAR(C3332)</f>
        <v>2017</v>
      </c>
      <c r="E3332">
        <f>MONTH(C3332)</f>
        <v>7</v>
      </c>
      <c r="F3332" t="str">
        <f>TEXT(Table1[[#This Row],[Order Date]],"mmm")</f>
        <v>Jul</v>
      </c>
      <c r="G3332" t="str">
        <f>TEXT(Table1[[#This Row],[Order Date]],"ddd")</f>
        <v>Mon</v>
      </c>
      <c r="H3332" s="1">
        <v>42940</v>
      </c>
      <c r="I3332" t="s">
        <v>1276</v>
      </c>
      <c r="J3332" t="s">
        <v>3310</v>
      </c>
      <c r="K3332" t="s">
        <v>3311</v>
      </c>
      <c r="L3332" t="s">
        <v>40</v>
      </c>
      <c r="M3332" t="s">
        <v>26</v>
      </c>
      <c r="N3332" t="s">
        <v>1439</v>
      </c>
      <c r="O3332" t="s">
        <v>42</v>
      </c>
      <c r="P3332">
        <v>92646</v>
      </c>
      <c r="Q3332" t="s">
        <v>43</v>
      </c>
      <c r="R3332" t="s">
        <v>1201</v>
      </c>
      <c r="S3332" t="s">
        <v>70</v>
      </c>
      <c r="T3332" t="s">
        <v>1202</v>
      </c>
      <c r="U3332" t="s">
        <v>1203</v>
      </c>
      <c r="V3332" s="3">
        <v>2399.96</v>
      </c>
      <c r="W3332">
        <v>5</v>
      </c>
      <c r="X3332" s="2">
        <v>0.2</v>
      </c>
      <c r="Y3332" s="13">
        <v>839.98599999999999</v>
      </c>
      <c r="Z3332" s="2">
        <f>Y3332/V3332</f>
        <v>0.35</v>
      </c>
    </row>
    <row r="3333" spans="1:26" x14ac:dyDescent="0.25">
      <c r="A3333">
        <v>6903</v>
      </c>
      <c r="B3333" t="s">
        <v>8804</v>
      </c>
      <c r="C3333" s="1">
        <v>42980</v>
      </c>
      <c r="D3333">
        <f>YEAR(C3333)</f>
        <v>2017</v>
      </c>
      <c r="E3333">
        <f>MONTH(C3333)</f>
        <v>9</v>
      </c>
      <c r="F3333" t="str">
        <f>TEXT(Table1[[#This Row],[Order Date]],"mmm")</f>
        <v>Sep</v>
      </c>
      <c r="G3333" t="str">
        <f>TEXT(Table1[[#This Row],[Order Date]],"ddd")</f>
        <v>Sat</v>
      </c>
      <c r="H3333" s="1">
        <v>42986</v>
      </c>
      <c r="I3333" t="s">
        <v>49</v>
      </c>
      <c r="J3333" t="s">
        <v>2679</v>
      </c>
      <c r="K3333" t="s">
        <v>2680</v>
      </c>
      <c r="L3333" t="s">
        <v>40</v>
      </c>
      <c r="M3333" t="s">
        <v>26</v>
      </c>
      <c r="N3333" t="s">
        <v>296</v>
      </c>
      <c r="O3333" t="s">
        <v>208</v>
      </c>
      <c r="P3333">
        <v>60653</v>
      </c>
      <c r="Q3333" t="s">
        <v>104</v>
      </c>
      <c r="R3333" t="s">
        <v>2534</v>
      </c>
      <c r="S3333" t="s">
        <v>45</v>
      </c>
      <c r="T3333" t="s">
        <v>266</v>
      </c>
      <c r="U3333" t="s">
        <v>2535</v>
      </c>
      <c r="V3333" s="3">
        <v>16</v>
      </c>
      <c r="W3333">
        <v>4</v>
      </c>
      <c r="X3333" s="2">
        <v>0.2</v>
      </c>
      <c r="Y3333" s="13">
        <v>5.6</v>
      </c>
      <c r="Z3333" s="2">
        <f>Y3333/V3333</f>
        <v>0.35</v>
      </c>
    </row>
    <row r="3334" spans="1:26" x14ac:dyDescent="0.25">
      <c r="A3334">
        <v>6906</v>
      </c>
      <c r="B3334" t="s">
        <v>8807</v>
      </c>
      <c r="C3334" s="1">
        <v>43075</v>
      </c>
      <c r="D3334">
        <f>YEAR(C3334)</f>
        <v>2017</v>
      </c>
      <c r="E3334">
        <f>MONTH(C3334)</f>
        <v>12</v>
      </c>
      <c r="F3334" t="str">
        <f>TEXT(Table1[[#This Row],[Order Date]],"mmm")</f>
        <v>Dec</v>
      </c>
      <c r="G3334" t="str">
        <f>TEXT(Table1[[#This Row],[Order Date]],"ddd")</f>
        <v>Wed</v>
      </c>
      <c r="H3334" s="1">
        <v>43077</v>
      </c>
      <c r="I3334" t="s">
        <v>22</v>
      </c>
      <c r="J3334" t="s">
        <v>2234</v>
      </c>
      <c r="K3334" t="s">
        <v>2235</v>
      </c>
      <c r="L3334" t="s">
        <v>40</v>
      </c>
      <c r="M3334" t="s">
        <v>26</v>
      </c>
      <c r="N3334" t="s">
        <v>983</v>
      </c>
      <c r="O3334" t="s">
        <v>42</v>
      </c>
      <c r="P3334">
        <v>94513</v>
      </c>
      <c r="Q3334" t="s">
        <v>43</v>
      </c>
      <c r="R3334" t="s">
        <v>2608</v>
      </c>
      <c r="S3334" t="s">
        <v>45</v>
      </c>
      <c r="T3334" t="s">
        <v>58</v>
      </c>
      <c r="U3334" t="s">
        <v>2609</v>
      </c>
      <c r="V3334" s="3">
        <v>10.68</v>
      </c>
      <c r="W3334">
        <v>1</v>
      </c>
      <c r="X3334" s="2">
        <v>0</v>
      </c>
      <c r="Y3334" s="13">
        <v>2.8835999999999999</v>
      </c>
      <c r="Z3334" s="2">
        <f>Y3334/V3334</f>
        <v>0.27</v>
      </c>
    </row>
    <row r="3335" spans="1:26" x14ac:dyDescent="0.25">
      <c r="A3335">
        <v>6907</v>
      </c>
      <c r="B3335" t="s">
        <v>8808</v>
      </c>
      <c r="C3335" s="1">
        <v>42875</v>
      </c>
      <c r="D3335">
        <f>YEAR(C3335)</f>
        <v>2017</v>
      </c>
      <c r="E3335">
        <f>MONTH(C3335)</f>
        <v>5</v>
      </c>
      <c r="F3335" t="str">
        <f>TEXT(Table1[[#This Row],[Order Date]],"mmm")</f>
        <v>May</v>
      </c>
      <c r="G3335" t="str">
        <f>TEXT(Table1[[#This Row],[Order Date]],"ddd")</f>
        <v>Sat</v>
      </c>
      <c r="H3335" s="1">
        <v>42875</v>
      </c>
      <c r="I3335" t="s">
        <v>1276</v>
      </c>
      <c r="J3335" t="s">
        <v>1311</v>
      </c>
      <c r="K3335" t="s">
        <v>1312</v>
      </c>
      <c r="L3335" t="s">
        <v>40</v>
      </c>
      <c r="M3335" t="s">
        <v>26</v>
      </c>
      <c r="N3335" t="s">
        <v>2349</v>
      </c>
      <c r="O3335" t="s">
        <v>235</v>
      </c>
      <c r="P3335">
        <v>48183</v>
      </c>
      <c r="Q3335" t="s">
        <v>104</v>
      </c>
      <c r="R3335" t="s">
        <v>1329</v>
      </c>
      <c r="S3335" t="s">
        <v>45</v>
      </c>
      <c r="T3335" t="s">
        <v>74</v>
      </c>
      <c r="U3335" t="s">
        <v>1330</v>
      </c>
      <c r="V3335" s="3">
        <v>41.28</v>
      </c>
      <c r="W3335">
        <v>2</v>
      </c>
      <c r="X3335" s="2">
        <v>0</v>
      </c>
      <c r="Y3335" s="13">
        <v>19.814399999999999</v>
      </c>
      <c r="Z3335" s="2">
        <f>Y3335/V3335</f>
        <v>0.48</v>
      </c>
    </row>
    <row r="3336" spans="1:26" x14ac:dyDescent="0.25">
      <c r="A3336">
        <v>6908</v>
      </c>
      <c r="B3336" t="s">
        <v>8809</v>
      </c>
      <c r="C3336" s="1">
        <v>42640</v>
      </c>
      <c r="D3336">
        <f>YEAR(C3336)</f>
        <v>2016</v>
      </c>
      <c r="E3336">
        <f>MONTH(C3336)</f>
        <v>9</v>
      </c>
      <c r="F3336" t="str">
        <f>TEXT(Table1[[#This Row],[Order Date]],"mmm")</f>
        <v>Sep</v>
      </c>
      <c r="G3336" t="str">
        <f>TEXT(Table1[[#This Row],[Order Date]],"ddd")</f>
        <v>Tue</v>
      </c>
      <c r="H3336" s="1">
        <v>42646</v>
      </c>
      <c r="I3336" t="s">
        <v>49</v>
      </c>
      <c r="J3336" t="s">
        <v>4244</v>
      </c>
      <c r="K3336" t="s">
        <v>4245</v>
      </c>
      <c r="L3336" t="s">
        <v>25</v>
      </c>
      <c r="M3336" t="s">
        <v>26</v>
      </c>
      <c r="N3336" t="s">
        <v>94</v>
      </c>
      <c r="O3336" t="s">
        <v>95</v>
      </c>
      <c r="P3336">
        <v>98103</v>
      </c>
      <c r="Q3336" t="s">
        <v>43</v>
      </c>
      <c r="R3336" t="s">
        <v>7667</v>
      </c>
      <c r="S3336" t="s">
        <v>70</v>
      </c>
      <c r="T3336" t="s">
        <v>71</v>
      </c>
      <c r="U3336" t="s">
        <v>7668</v>
      </c>
      <c r="V3336" s="3">
        <v>1001.5839999999999</v>
      </c>
      <c r="W3336">
        <v>2</v>
      </c>
      <c r="X3336" s="2">
        <v>0.2</v>
      </c>
      <c r="Y3336" s="13">
        <v>125.19799999999999</v>
      </c>
      <c r="Z3336" s="2">
        <f>Y3336/V3336</f>
        <v>0.125</v>
      </c>
    </row>
    <row r="3337" spans="1:26" x14ac:dyDescent="0.25">
      <c r="A3337">
        <v>6909</v>
      </c>
      <c r="B3337" t="s">
        <v>8810</v>
      </c>
      <c r="C3337" s="1">
        <v>43079</v>
      </c>
      <c r="D3337">
        <f>YEAR(C3337)</f>
        <v>2017</v>
      </c>
      <c r="E3337">
        <f>MONTH(C3337)</f>
        <v>12</v>
      </c>
      <c r="F3337" t="str">
        <f>TEXT(Table1[[#This Row],[Order Date]],"mmm")</f>
        <v>Dec</v>
      </c>
      <c r="G3337" t="str">
        <f>TEXT(Table1[[#This Row],[Order Date]],"ddd")</f>
        <v>Sun</v>
      </c>
      <c r="H3337" s="1">
        <v>43084</v>
      </c>
      <c r="I3337" t="s">
        <v>49</v>
      </c>
      <c r="J3337" t="s">
        <v>604</v>
      </c>
      <c r="K3337" t="s">
        <v>605</v>
      </c>
      <c r="L3337" t="s">
        <v>40</v>
      </c>
      <c r="M3337" t="s">
        <v>26</v>
      </c>
      <c r="N3337" t="s">
        <v>5372</v>
      </c>
      <c r="O3337" t="s">
        <v>376</v>
      </c>
      <c r="P3337">
        <v>29406</v>
      </c>
      <c r="Q3337" t="s">
        <v>29</v>
      </c>
      <c r="R3337" t="s">
        <v>4933</v>
      </c>
      <c r="S3337" t="s">
        <v>31</v>
      </c>
      <c r="T3337" t="s">
        <v>64</v>
      </c>
      <c r="U3337" t="s">
        <v>4934</v>
      </c>
      <c r="V3337" s="3">
        <v>14.76</v>
      </c>
      <c r="W3337">
        <v>2</v>
      </c>
      <c r="X3337" s="2">
        <v>0</v>
      </c>
      <c r="Y3337" s="13">
        <v>4.2804000000000002</v>
      </c>
      <c r="Z3337" s="2">
        <f>Y3337/V3337</f>
        <v>0.29000000000000004</v>
      </c>
    </row>
    <row r="3338" spans="1:26" x14ac:dyDescent="0.25">
      <c r="A3338">
        <v>6910</v>
      </c>
      <c r="B3338" t="s">
        <v>8811</v>
      </c>
      <c r="C3338" s="1">
        <v>41895</v>
      </c>
      <c r="D3338">
        <f>YEAR(C3338)</f>
        <v>2014</v>
      </c>
      <c r="E3338">
        <f>MONTH(C3338)</f>
        <v>9</v>
      </c>
      <c r="F3338" t="str">
        <f>TEXT(Table1[[#This Row],[Order Date]],"mmm")</f>
        <v>Sep</v>
      </c>
      <c r="G3338" t="str">
        <f>TEXT(Table1[[#This Row],[Order Date]],"ddd")</f>
        <v>Sat</v>
      </c>
      <c r="H3338" s="1">
        <v>41900</v>
      </c>
      <c r="I3338" t="s">
        <v>22</v>
      </c>
      <c r="J3338" t="s">
        <v>239</v>
      </c>
      <c r="K3338" t="s">
        <v>240</v>
      </c>
      <c r="L3338" t="s">
        <v>25</v>
      </c>
      <c r="M3338" t="s">
        <v>26</v>
      </c>
      <c r="N3338" t="s">
        <v>490</v>
      </c>
      <c r="O3338" t="s">
        <v>491</v>
      </c>
      <c r="P3338">
        <v>43229</v>
      </c>
      <c r="Q3338" t="s">
        <v>145</v>
      </c>
      <c r="R3338" t="s">
        <v>2905</v>
      </c>
      <c r="S3338" t="s">
        <v>45</v>
      </c>
      <c r="T3338" t="s">
        <v>74</v>
      </c>
      <c r="U3338" t="s">
        <v>2906</v>
      </c>
      <c r="V3338" s="3">
        <v>2.5019999999999998</v>
      </c>
      <c r="W3338">
        <v>3</v>
      </c>
      <c r="X3338" s="2">
        <v>0.7</v>
      </c>
      <c r="Y3338" s="13">
        <v>-2.0015999999999998</v>
      </c>
      <c r="Z3338" s="2">
        <f>Y3338/V3338</f>
        <v>-0.8</v>
      </c>
    </row>
    <row r="3339" spans="1:26" x14ac:dyDescent="0.25">
      <c r="A3339">
        <v>6911</v>
      </c>
      <c r="B3339" t="s">
        <v>8812</v>
      </c>
      <c r="C3339" s="1">
        <v>42945</v>
      </c>
      <c r="D3339">
        <f>YEAR(C3339)</f>
        <v>2017</v>
      </c>
      <c r="E3339">
        <f>MONTH(C3339)</f>
        <v>7</v>
      </c>
      <c r="F3339" t="str">
        <f>TEXT(Table1[[#This Row],[Order Date]],"mmm")</f>
        <v>Jul</v>
      </c>
      <c r="G3339" t="str">
        <f>TEXT(Table1[[#This Row],[Order Date]],"ddd")</f>
        <v>Sat</v>
      </c>
      <c r="H3339" s="1">
        <v>42949</v>
      </c>
      <c r="I3339" t="s">
        <v>49</v>
      </c>
      <c r="J3339" t="s">
        <v>2947</v>
      </c>
      <c r="K3339" t="s">
        <v>2948</v>
      </c>
      <c r="L3339" t="s">
        <v>25</v>
      </c>
      <c r="M3339" t="s">
        <v>26</v>
      </c>
      <c r="N3339" t="s">
        <v>94</v>
      </c>
      <c r="O3339" t="s">
        <v>95</v>
      </c>
      <c r="P3339">
        <v>98103</v>
      </c>
      <c r="Q3339" t="s">
        <v>43</v>
      </c>
      <c r="R3339" t="s">
        <v>1066</v>
      </c>
      <c r="S3339" t="s">
        <v>31</v>
      </c>
      <c r="T3339" t="s">
        <v>32</v>
      </c>
      <c r="U3339" t="s">
        <v>1067</v>
      </c>
      <c r="V3339" s="3">
        <v>115.96</v>
      </c>
      <c r="W3339">
        <v>2</v>
      </c>
      <c r="X3339" s="2">
        <v>0</v>
      </c>
      <c r="Y3339" s="13">
        <v>25.511199999999999</v>
      </c>
      <c r="Z3339" s="2">
        <f>Y3339/V3339</f>
        <v>0.22</v>
      </c>
    </row>
    <row r="3340" spans="1:26" x14ac:dyDescent="0.25">
      <c r="A3340">
        <v>6912</v>
      </c>
      <c r="B3340" t="s">
        <v>8813</v>
      </c>
      <c r="C3340" s="1">
        <v>42948</v>
      </c>
      <c r="D3340">
        <f>YEAR(C3340)</f>
        <v>2017</v>
      </c>
      <c r="E3340">
        <f>MONTH(C3340)</f>
        <v>8</v>
      </c>
      <c r="F3340" t="str">
        <f>TEXT(Table1[[#This Row],[Order Date]],"mmm")</f>
        <v>Aug</v>
      </c>
      <c r="G3340" t="str">
        <f>TEXT(Table1[[#This Row],[Order Date]],"ddd")</f>
        <v>Tue</v>
      </c>
      <c r="H3340" s="1">
        <v>42952</v>
      </c>
      <c r="I3340" t="s">
        <v>22</v>
      </c>
      <c r="J3340" t="s">
        <v>652</v>
      </c>
      <c r="K3340" t="s">
        <v>653</v>
      </c>
      <c r="L3340" t="s">
        <v>25</v>
      </c>
      <c r="M3340" t="s">
        <v>26</v>
      </c>
      <c r="N3340" t="s">
        <v>126</v>
      </c>
      <c r="O3340" t="s">
        <v>42</v>
      </c>
      <c r="P3340">
        <v>94109</v>
      </c>
      <c r="Q3340" t="s">
        <v>43</v>
      </c>
      <c r="R3340" t="s">
        <v>3150</v>
      </c>
      <c r="S3340" t="s">
        <v>45</v>
      </c>
      <c r="T3340" t="s">
        <v>58</v>
      </c>
      <c r="U3340" t="s">
        <v>3151</v>
      </c>
      <c r="V3340" s="3">
        <v>186.54</v>
      </c>
      <c r="W3340">
        <v>3</v>
      </c>
      <c r="X3340" s="2">
        <v>0</v>
      </c>
      <c r="Y3340" s="13">
        <v>50.3658</v>
      </c>
      <c r="Z3340" s="2">
        <f>Y3340/V3340</f>
        <v>0.27</v>
      </c>
    </row>
    <row r="3341" spans="1:26" x14ac:dyDescent="0.25">
      <c r="A3341">
        <v>6913</v>
      </c>
      <c r="B3341" t="s">
        <v>8814</v>
      </c>
      <c r="C3341" s="1">
        <v>42857</v>
      </c>
      <c r="D3341">
        <f>YEAR(C3341)</f>
        <v>2017</v>
      </c>
      <c r="E3341">
        <f>MONTH(C3341)</f>
        <v>5</v>
      </c>
      <c r="F3341" t="str">
        <f>TEXT(Table1[[#This Row],[Order Date]],"mmm")</f>
        <v>May</v>
      </c>
      <c r="G3341" t="str">
        <f>TEXT(Table1[[#This Row],[Order Date]],"ddd")</f>
        <v>Tue</v>
      </c>
      <c r="H3341" s="1">
        <v>42860</v>
      </c>
      <c r="I3341" t="s">
        <v>22</v>
      </c>
      <c r="J3341" t="s">
        <v>5187</v>
      </c>
      <c r="K3341" t="s">
        <v>5188</v>
      </c>
      <c r="L3341" t="s">
        <v>40</v>
      </c>
      <c r="M3341" t="s">
        <v>26</v>
      </c>
      <c r="N3341" t="s">
        <v>41</v>
      </c>
      <c r="O3341" t="s">
        <v>42</v>
      </c>
      <c r="P3341">
        <v>90049</v>
      </c>
      <c r="Q3341" t="s">
        <v>43</v>
      </c>
      <c r="R3341" t="s">
        <v>2620</v>
      </c>
      <c r="S3341" t="s">
        <v>70</v>
      </c>
      <c r="T3341" t="s">
        <v>158</v>
      </c>
      <c r="U3341" t="s">
        <v>2621</v>
      </c>
      <c r="V3341" s="3">
        <v>159.56</v>
      </c>
      <c r="W3341">
        <v>4</v>
      </c>
      <c r="X3341" s="2">
        <v>0</v>
      </c>
      <c r="Y3341" s="13">
        <v>59.037199999999999</v>
      </c>
      <c r="Z3341" s="2">
        <f>Y3341/V3341</f>
        <v>0.37</v>
      </c>
    </row>
    <row r="3342" spans="1:26" x14ac:dyDescent="0.25">
      <c r="A3342">
        <v>6914</v>
      </c>
      <c r="B3342" t="s">
        <v>8815</v>
      </c>
      <c r="C3342" s="1">
        <v>42167</v>
      </c>
      <c r="D3342">
        <f>YEAR(C3342)</f>
        <v>2015</v>
      </c>
      <c r="E3342">
        <f>MONTH(C3342)</f>
        <v>6</v>
      </c>
      <c r="F3342" t="str">
        <f>TEXT(Table1[[#This Row],[Order Date]],"mmm")</f>
        <v>Jun</v>
      </c>
      <c r="G3342" t="str">
        <f>TEXT(Table1[[#This Row],[Order Date]],"ddd")</f>
        <v>Fri</v>
      </c>
      <c r="H3342" s="1">
        <v>42171</v>
      </c>
      <c r="I3342" t="s">
        <v>49</v>
      </c>
      <c r="J3342" t="s">
        <v>852</v>
      </c>
      <c r="K3342" t="s">
        <v>853</v>
      </c>
      <c r="L3342" t="s">
        <v>25</v>
      </c>
      <c r="M3342" t="s">
        <v>26</v>
      </c>
      <c r="N3342" t="s">
        <v>8816</v>
      </c>
      <c r="O3342" t="s">
        <v>53</v>
      </c>
      <c r="P3342">
        <v>33407</v>
      </c>
      <c r="Q3342" t="s">
        <v>29</v>
      </c>
      <c r="R3342" t="s">
        <v>463</v>
      </c>
      <c r="S3342" t="s">
        <v>70</v>
      </c>
      <c r="T3342" t="s">
        <v>71</v>
      </c>
      <c r="U3342" t="s">
        <v>464</v>
      </c>
      <c r="V3342" s="3">
        <v>55.984000000000002</v>
      </c>
      <c r="W3342">
        <v>2</v>
      </c>
      <c r="X3342" s="2">
        <v>0.2</v>
      </c>
      <c r="Y3342" s="13">
        <v>4.1988000000000003</v>
      </c>
      <c r="Z3342" s="2">
        <f>Y3342/V3342</f>
        <v>7.4999999999999997E-2</v>
      </c>
    </row>
    <row r="3343" spans="1:26" x14ac:dyDescent="0.25">
      <c r="A3343">
        <v>6915</v>
      </c>
      <c r="B3343" t="s">
        <v>8817</v>
      </c>
      <c r="C3343" s="1">
        <v>41995</v>
      </c>
      <c r="D3343">
        <f>YEAR(C3343)</f>
        <v>2014</v>
      </c>
      <c r="E3343">
        <f>MONTH(C3343)</f>
        <v>12</v>
      </c>
      <c r="F3343" t="str">
        <f>TEXT(Table1[[#This Row],[Order Date]],"mmm")</f>
        <v>Dec</v>
      </c>
      <c r="G3343" t="str">
        <f>TEXT(Table1[[#This Row],[Order Date]],"ddd")</f>
        <v>Mon</v>
      </c>
      <c r="H3343" s="1">
        <v>42002</v>
      </c>
      <c r="I3343" t="s">
        <v>49</v>
      </c>
      <c r="J3343" t="s">
        <v>3401</v>
      </c>
      <c r="K3343" t="s">
        <v>3402</v>
      </c>
      <c r="L3343" t="s">
        <v>25</v>
      </c>
      <c r="M3343" t="s">
        <v>26</v>
      </c>
      <c r="N3343" t="s">
        <v>296</v>
      </c>
      <c r="O3343" t="s">
        <v>208</v>
      </c>
      <c r="P3343">
        <v>60623</v>
      </c>
      <c r="Q3343" t="s">
        <v>104</v>
      </c>
      <c r="R3343" t="s">
        <v>2082</v>
      </c>
      <c r="S3343" t="s">
        <v>45</v>
      </c>
      <c r="T3343" t="s">
        <v>58</v>
      </c>
      <c r="U3343" t="s">
        <v>2083</v>
      </c>
      <c r="V3343" s="3">
        <v>132.16</v>
      </c>
      <c r="W3343">
        <v>1</v>
      </c>
      <c r="X3343" s="2">
        <v>0.2</v>
      </c>
      <c r="Y3343" s="13">
        <v>9.9120000000000008</v>
      </c>
      <c r="Z3343" s="2">
        <f>Y3343/V3343</f>
        <v>7.5000000000000011E-2</v>
      </c>
    </row>
    <row r="3344" spans="1:26" x14ac:dyDescent="0.25">
      <c r="A3344">
        <v>6918</v>
      </c>
      <c r="B3344" t="s">
        <v>8818</v>
      </c>
      <c r="C3344" s="1">
        <v>41989</v>
      </c>
      <c r="D3344">
        <f>YEAR(C3344)</f>
        <v>2014</v>
      </c>
      <c r="E3344">
        <f>MONTH(C3344)</f>
        <v>12</v>
      </c>
      <c r="F3344" t="str">
        <f>TEXT(Table1[[#This Row],[Order Date]],"mmm")</f>
        <v>Dec</v>
      </c>
      <c r="G3344" t="str">
        <f>TEXT(Table1[[#This Row],[Order Date]],"ddd")</f>
        <v>Tue</v>
      </c>
      <c r="H3344" s="1">
        <v>41994</v>
      </c>
      <c r="I3344" t="s">
        <v>49</v>
      </c>
      <c r="J3344" t="s">
        <v>7136</v>
      </c>
      <c r="K3344" t="s">
        <v>7137</v>
      </c>
      <c r="L3344" t="s">
        <v>40</v>
      </c>
      <c r="M3344" t="s">
        <v>26</v>
      </c>
      <c r="N3344" t="s">
        <v>5255</v>
      </c>
      <c r="O3344" t="s">
        <v>42</v>
      </c>
      <c r="P3344">
        <v>95823</v>
      </c>
      <c r="Q3344" t="s">
        <v>43</v>
      </c>
      <c r="R3344" t="s">
        <v>4408</v>
      </c>
      <c r="S3344" t="s">
        <v>31</v>
      </c>
      <c r="T3344" t="s">
        <v>35</v>
      </c>
      <c r="U3344" t="s">
        <v>4409</v>
      </c>
      <c r="V3344" s="3">
        <v>1403.92</v>
      </c>
      <c r="W3344">
        <v>5</v>
      </c>
      <c r="X3344" s="2">
        <v>0.2</v>
      </c>
      <c r="Y3344" s="13">
        <v>70.195999999999998</v>
      </c>
      <c r="Z3344" s="2">
        <f>Y3344/V3344</f>
        <v>4.9999999999999996E-2</v>
      </c>
    </row>
    <row r="3345" spans="1:26" x14ac:dyDescent="0.25">
      <c r="A3345">
        <v>6919</v>
      </c>
      <c r="B3345" t="s">
        <v>8819</v>
      </c>
      <c r="C3345" s="1">
        <v>42476</v>
      </c>
      <c r="D3345">
        <f>YEAR(C3345)</f>
        <v>2016</v>
      </c>
      <c r="E3345">
        <f>MONTH(C3345)</f>
        <v>4</v>
      </c>
      <c r="F3345" t="str">
        <f>TEXT(Table1[[#This Row],[Order Date]],"mmm")</f>
        <v>Apr</v>
      </c>
      <c r="G3345" t="str">
        <f>TEXT(Table1[[#This Row],[Order Date]],"ddd")</f>
        <v>Sat</v>
      </c>
      <c r="H3345" s="1">
        <v>42478</v>
      </c>
      <c r="I3345" t="s">
        <v>22</v>
      </c>
      <c r="J3345" t="s">
        <v>2424</v>
      </c>
      <c r="K3345" t="s">
        <v>2425</v>
      </c>
      <c r="L3345" t="s">
        <v>25</v>
      </c>
      <c r="M3345" t="s">
        <v>26</v>
      </c>
      <c r="N3345" t="s">
        <v>94</v>
      </c>
      <c r="O3345" t="s">
        <v>95</v>
      </c>
      <c r="P3345">
        <v>98115</v>
      </c>
      <c r="Q3345" t="s">
        <v>43</v>
      </c>
      <c r="R3345" t="s">
        <v>6251</v>
      </c>
      <c r="S3345" t="s">
        <v>45</v>
      </c>
      <c r="T3345" t="s">
        <v>572</v>
      </c>
      <c r="U3345" t="s">
        <v>6252</v>
      </c>
      <c r="V3345" s="3">
        <v>28.8</v>
      </c>
      <c r="W3345">
        <v>3</v>
      </c>
      <c r="X3345" s="2">
        <v>0</v>
      </c>
      <c r="Y3345" s="13">
        <v>0.86399999999999999</v>
      </c>
      <c r="Z3345" s="2">
        <f>Y3345/V3345</f>
        <v>0.03</v>
      </c>
    </row>
    <row r="3346" spans="1:26" x14ac:dyDescent="0.25">
      <c r="A3346">
        <v>6920</v>
      </c>
      <c r="B3346" t="s">
        <v>8820</v>
      </c>
      <c r="C3346" s="1">
        <v>42145</v>
      </c>
      <c r="D3346">
        <f>YEAR(C3346)</f>
        <v>2015</v>
      </c>
      <c r="E3346">
        <f>MONTH(C3346)</f>
        <v>5</v>
      </c>
      <c r="F3346" t="str">
        <f>TEXT(Table1[[#This Row],[Order Date]],"mmm")</f>
        <v>May</v>
      </c>
      <c r="G3346" t="str">
        <f>TEXT(Table1[[#This Row],[Order Date]],"ddd")</f>
        <v>Thu</v>
      </c>
      <c r="H3346" s="1">
        <v>42152</v>
      </c>
      <c r="I3346" t="s">
        <v>49</v>
      </c>
      <c r="J3346" t="s">
        <v>3542</v>
      </c>
      <c r="K3346" t="s">
        <v>3543</v>
      </c>
      <c r="L3346" t="s">
        <v>40</v>
      </c>
      <c r="M3346" t="s">
        <v>26</v>
      </c>
      <c r="N3346" t="s">
        <v>143</v>
      </c>
      <c r="O3346" t="s">
        <v>144</v>
      </c>
      <c r="P3346">
        <v>19143</v>
      </c>
      <c r="Q3346" t="s">
        <v>145</v>
      </c>
      <c r="R3346" t="s">
        <v>3060</v>
      </c>
      <c r="S3346" t="s">
        <v>45</v>
      </c>
      <c r="T3346" t="s">
        <v>74</v>
      </c>
      <c r="U3346" t="s">
        <v>3061</v>
      </c>
      <c r="V3346" s="3">
        <v>24.588000000000001</v>
      </c>
      <c r="W3346">
        <v>2</v>
      </c>
      <c r="X3346" s="2">
        <v>0.7</v>
      </c>
      <c r="Y3346" s="13">
        <v>-18.031199999999998</v>
      </c>
      <c r="Z3346" s="2">
        <f>Y3346/V3346</f>
        <v>-0.73333333333333328</v>
      </c>
    </row>
    <row r="3347" spans="1:26" x14ac:dyDescent="0.25">
      <c r="A3347">
        <v>6921</v>
      </c>
      <c r="B3347" t="s">
        <v>8821</v>
      </c>
      <c r="C3347" s="1">
        <v>42792</v>
      </c>
      <c r="D3347">
        <f>YEAR(C3347)</f>
        <v>2017</v>
      </c>
      <c r="E3347">
        <f>MONTH(C3347)</f>
        <v>2</v>
      </c>
      <c r="F3347" t="str">
        <f>TEXT(Table1[[#This Row],[Order Date]],"mmm")</f>
        <v>Feb</v>
      </c>
      <c r="G3347" t="str">
        <f>TEXT(Table1[[#This Row],[Order Date]],"ddd")</f>
        <v>Sun</v>
      </c>
      <c r="H3347" s="1">
        <v>42796</v>
      </c>
      <c r="I3347" t="s">
        <v>49</v>
      </c>
      <c r="J3347" t="s">
        <v>669</v>
      </c>
      <c r="K3347" t="s">
        <v>670</v>
      </c>
      <c r="L3347" t="s">
        <v>25</v>
      </c>
      <c r="M3347" t="s">
        <v>26</v>
      </c>
      <c r="N3347" t="s">
        <v>8012</v>
      </c>
      <c r="O3347" t="s">
        <v>42</v>
      </c>
      <c r="P3347">
        <v>93101</v>
      </c>
      <c r="Q3347" t="s">
        <v>43</v>
      </c>
      <c r="R3347" t="s">
        <v>2067</v>
      </c>
      <c r="S3347" t="s">
        <v>45</v>
      </c>
      <c r="T3347" t="s">
        <v>77</v>
      </c>
      <c r="U3347" t="s">
        <v>2068</v>
      </c>
      <c r="V3347" s="3">
        <v>356.79</v>
      </c>
      <c r="W3347">
        <v>7</v>
      </c>
      <c r="X3347" s="2">
        <v>0</v>
      </c>
      <c r="Y3347" s="13">
        <v>99.901200000000003</v>
      </c>
      <c r="Z3347" s="2">
        <f>Y3347/V3347</f>
        <v>0.27999999999999997</v>
      </c>
    </row>
    <row r="3348" spans="1:26" x14ac:dyDescent="0.25">
      <c r="A3348">
        <v>6922</v>
      </c>
      <c r="B3348" t="s">
        <v>8822</v>
      </c>
      <c r="C3348" s="1">
        <v>42829</v>
      </c>
      <c r="D3348">
        <f>YEAR(C3348)</f>
        <v>2017</v>
      </c>
      <c r="E3348">
        <f>MONTH(C3348)</f>
        <v>4</v>
      </c>
      <c r="F3348" t="str">
        <f>TEXT(Table1[[#This Row],[Order Date]],"mmm")</f>
        <v>Apr</v>
      </c>
      <c r="G3348" t="str">
        <f>TEXT(Table1[[#This Row],[Order Date]],"ddd")</f>
        <v>Tue</v>
      </c>
      <c r="H3348" s="1">
        <v>42835</v>
      </c>
      <c r="I3348" t="s">
        <v>49</v>
      </c>
      <c r="J3348" t="s">
        <v>3148</v>
      </c>
      <c r="K3348" t="s">
        <v>3149</v>
      </c>
      <c r="L3348" t="s">
        <v>101</v>
      </c>
      <c r="M3348" t="s">
        <v>26</v>
      </c>
      <c r="N3348" t="s">
        <v>263</v>
      </c>
      <c r="O3348" t="s">
        <v>264</v>
      </c>
      <c r="P3348">
        <v>10011</v>
      </c>
      <c r="Q3348" t="s">
        <v>145</v>
      </c>
      <c r="R3348" t="s">
        <v>2386</v>
      </c>
      <c r="S3348" t="s">
        <v>45</v>
      </c>
      <c r="T3348" t="s">
        <v>170</v>
      </c>
      <c r="U3348" t="s">
        <v>2387</v>
      </c>
      <c r="V3348" s="3">
        <v>16.98</v>
      </c>
      <c r="W3348">
        <v>1</v>
      </c>
      <c r="X3348" s="2">
        <v>0</v>
      </c>
      <c r="Y3348" s="13">
        <v>8.49</v>
      </c>
      <c r="Z3348" s="2">
        <f>Y3348/V3348</f>
        <v>0.5</v>
      </c>
    </row>
    <row r="3349" spans="1:26" x14ac:dyDescent="0.25">
      <c r="A3349">
        <v>6923</v>
      </c>
      <c r="B3349" t="s">
        <v>8823</v>
      </c>
      <c r="C3349" s="1">
        <v>42079</v>
      </c>
      <c r="D3349">
        <f>YEAR(C3349)</f>
        <v>2015</v>
      </c>
      <c r="E3349">
        <f>MONTH(C3349)</f>
        <v>3</v>
      </c>
      <c r="F3349" t="str">
        <f>TEXT(Table1[[#This Row],[Order Date]],"mmm")</f>
        <v>Mar</v>
      </c>
      <c r="G3349" t="str">
        <f>TEXT(Table1[[#This Row],[Order Date]],"ddd")</f>
        <v>Mon</v>
      </c>
      <c r="H3349" s="1">
        <v>42082</v>
      </c>
      <c r="I3349" t="s">
        <v>22</v>
      </c>
      <c r="J3349" t="s">
        <v>3099</v>
      </c>
      <c r="K3349" t="s">
        <v>3100</v>
      </c>
      <c r="L3349" t="s">
        <v>25</v>
      </c>
      <c r="M3349" t="s">
        <v>26</v>
      </c>
      <c r="N3349" t="s">
        <v>1537</v>
      </c>
      <c r="O3349" t="s">
        <v>351</v>
      </c>
      <c r="P3349">
        <v>36830</v>
      </c>
      <c r="Q3349" t="s">
        <v>29</v>
      </c>
      <c r="R3349" t="s">
        <v>1938</v>
      </c>
      <c r="S3349" t="s">
        <v>45</v>
      </c>
      <c r="T3349" t="s">
        <v>46</v>
      </c>
      <c r="U3349" t="s">
        <v>1939</v>
      </c>
      <c r="V3349" s="3">
        <v>491.55</v>
      </c>
      <c r="W3349">
        <v>5</v>
      </c>
      <c r="X3349" s="2">
        <v>0</v>
      </c>
      <c r="Y3349" s="13">
        <v>240.8595</v>
      </c>
      <c r="Z3349" s="2">
        <f>Y3349/V3349</f>
        <v>0.49</v>
      </c>
    </row>
    <row r="3350" spans="1:26" x14ac:dyDescent="0.25">
      <c r="A3350">
        <v>6925</v>
      </c>
      <c r="B3350" t="s">
        <v>8824</v>
      </c>
      <c r="C3350" s="1">
        <v>42338</v>
      </c>
      <c r="D3350">
        <f>YEAR(C3350)</f>
        <v>2015</v>
      </c>
      <c r="E3350">
        <f>MONTH(C3350)</f>
        <v>11</v>
      </c>
      <c r="F3350" t="str">
        <f>TEXT(Table1[[#This Row],[Order Date]],"mmm")</f>
        <v>Nov</v>
      </c>
      <c r="G3350" t="str">
        <f>TEXT(Table1[[#This Row],[Order Date]],"ddd")</f>
        <v>Mon</v>
      </c>
      <c r="H3350" s="1">
        <v>42342</v>
      </c>
      <c r="I3350" t="s">
        <v>49</v>
      </c>
      <c r="J3350" t="s">
        <v>4454</v>
      </c>
      <c r="K3350" t="s">
        <v>4455</v>
      </c>
      <c r="L3350" t="s">
        <v>25</v>
      </c>
      <c r="M3350" t="s">
        <v>26</v>
      </c>
      <c r="N3350" t="s">
        <v>263</v>
      </c>
      <c r="O3350" t="s">
        <v>264</v>
      </c>
      <c r="P3350">
        <v>10035</v>
      </c>
      <c r="Q3350" t="s">
        <v>145</v>
      </c>
      <c r="R3350" t="s">
        <v>3567</v>
      </c>
      <c r="S3350" t="s">
        <v>45</v>
      </c>
      <c r="T3350" t="s">
        <v>89</v>
      </c>
      <c r="U3350" t="s">
        <v>3568</v>
      </c>
      <c r="V3350" s="3">
        <v>23.66</v>
      </c>
      <c r="W3350">
        <v>7</v>
      </c>
      <c r="X3350" s="2">
        <v>0</v>
      </c>
      <c r="Y3350" s="13">
        <v>10.883599999999999</v>
      </c>
      <c r="Z3350" s="2">
        <f>Y3350/V3350</f>
        <v>0.45999999999999996</v>
      </c>
    </row>
    <row r="3351" spans="1:26" x14ac:dyDescent="0.25">
      <c r="A3351">
        <v>6927</v>
      </c>
      <c r="B3351" t="s">
        <v>8825</v>
      </c>
      <c r="C3351" s="1">
        <v>42579</v>
      </c>
      <c r="D3351">
        <f>YEAR(C3351)</f>
        <v>2016</v>
      </c>
      <c r="E3351">
        <f>MONTH(C3351)</f>
        <v>7</v>
      </c>
      <c r="F3351" t="str">
        <f>TEXT(Table1[[#This Row],[Order Date]],"mmm")</f>
        <v>Jul</v>
      </c>
      <c r="G3351" t="str">
        <f>TEXT(Table1[[#This Row],[Order Date]],"ddd")</f>
        <v>Thu</v>
      </c>
      <c r="H3351" s="1">
        <v>42585</v>
      </c>
      <c r="I3351" t="s">
        <v>49</v>
      </c>
      <c r="J3351" t="s">
        <v>6926</v>
      </c>
      <c r="K3351" t="s">
        <v>6927</v>
      </c>
      <c r="L3351" t="s">
        <v>25</v>
      </c>
      <c r="M3351" t="s">
        <v>26</v>
      </c>
      <c r="N3351" t="s">
        <v>41</v>
      </c>
      <c r="O3351" t="s">
        <v>42</v>
      </c>
      <c r="P3351">
        <v>90032</v>
      </c>
      <c r="Q3351" t="s">
        <v>43</v>
      </c>
      <c r="R3351" t="s">
        <v>7842</v>
      </c>
      <c r="S3351" t="s">
        <v>45</v>
      </c>
      <c r="T3351" t="s">
        <v>46</v>
      </c>
      <c r="U3351" t="s">
        <v>7843</v>
      </c>
      <c r="V3351" s="3">
        <v>18.899999999999999</v>
      </c>
      <c r="W3351">
        <v>3</v>
      </c>
      <c r="X3351" s="2">
        <v>0</v>
      </c>
      <c r="Y3351" s="13">
        <v>8.6940000000000008</v>
      </c>
      <c r="Z3351" s="2">
        <f>Y3351/V3351</f>
        <v>0.46000000000000008</v>
      </c>
    </row>
    <row r="3352" spans="1:26" x14ac:dyDescent="0.25">
      <c r="A3352">
        <v>6928</v>
      </c>
      <c r="B3352" t="s">
        <v>8826</v>
      </c>
      <c r="C3352" s="1">
        <v>42544</v>
      </c>
      <c r="D3352">
        <f>YEAR(C3352)</f>
        <v>2016</v>
      </c>
      <c r="E3352">
        <f>MONTH(C3352)</f>
        <v>6</v>
      </c>
      <c r="F3352" t="str">
        <f>TEXT(Table1[[#This Row],[Order Date]],"mmm")</f>
        <v>Jun</v>
      </c>
      <c r="G3352" t="str">
        <f>TEXT(Table1[[#This Row],[Order Date]],"ddd")</f>
        <v>Thu</v>
      </c>
      <c r="H3352" s="1">
        <v>42546</v>
      </c>
      <c r="I3352" t="s">
        <v>22</v>
      </c>
      <c r="J3352" t="s">
        <v>657</v>
      </c>
      <c r="K3352" t="s">
        <v>658</v>
      </c>
      <c r="L3352" t="s">
        <v>25</v>
      </c>
      <c r="M3352" t="s">
        <v>26</v>
      </c>
      <c r="N3352" t="s">
        <v>126</v>
      </c>
      <c r="O3352" t="s">
        <v>42</v>
      </c>
      <c r="P3352">
        <v>94109</v>
      </c>
      <c r="Q3352" t="s">
        <v>43</v>
      </c>
      <c r="R3352" t="s">
        <v>4892</v>
      </c>
      <c r="S3352" t="s">
        <v>45</v>
      </c>
      <c r="T3352" t="s">
        <v>58</v>
      </c>
      <c r="U3352" t="s">
        <v>4893</v>
      </c>
      <c r="V3352" s="3">
        <v>93.68</v>
      </c>
      <c r="W3352">
        <v>4</v>
      </c>
      <c r="X3352" s="2">
        <v>0</v>
      </c>
      <c r="Y3352" s="13">
        <v>25.293600000000001</v>
      </c>
      <c r="Z3352" s="2">
        <f>Y3352/V3352</f>
        <v>0.27</v>
      </c>
    </row>
    <row r="3353" spans="1:26" x14ac:dyDescent="0.25">
      <c r="A3353">
        <v>6932</v>
      </c>
      <c r="B3353" t="s">
        <v>8827</v>
      </c>
      <c r="C3353" s="1">
        <v>41834</v>
      </c>
      <c r="D3353">
        <f>YEAR(C3353)</f>
        <v>2014</v>
      </c>
      <c r="E3353">
        <f>MONTH(C3353)</f>
        <v>7</v>
      </c>
      <c r="F3353" t="str">
        <f>TEXT(Table1[[#This Row],[Order Date]],"mmm")</f>
        <v>Jul</v>
      </c>
      <c r="G3353" t="str">
        <f>TEXT(Table1[[#This Row],[Order Date]],"ddd")</f>
        <v>Mon</v>
      </c>
      <c r="H3353" s="1">
        <v>41838</v>
      </c>
      <c r="I3353" t="s">
        <v>49</v>
      </c>
      <c r="J3353" t="s">
        <v>3773</v>
      </c>
      <c r="K3353" t="s">
        <v>3774</v>
      </c>
      <c r="L3353" t="s">
        <v>25</v>
      </c>
      <c r="M3353" t="s">
        <v>26</v>
      </c>
      <c r="N3353" t="s">
        <v>143</v>
      </c>
      <c r="O3353" t="s">
        <v>144</v>
      </c>
      <c r="P3353">
        <v>19140</v>
      </c>
      <c r="Q3353" t="s">
        <v>145</v>
      </c>
      <c r="R3353" t="s">
        <v>8828</v>
      </c>
      <c r="S3353" t="s">
        <v>70</v>
      </c>
      <c r="T3353" t="s">
        <v>71</v>
      </c>
      <c r="U3353" t="s">
        <v>8829</v>
      </c>
      <c r="V3353" s="3">
        <v>13.494</v>
      </c>
      <c r="W3353">
        <v>1</v>
      </c>
      <c r="X3353" s="2">
        <v>0.4</v>
      </c>
      <c r="Y3353" s="13">
        <v>-2.2490000000000001</v>
      </c>
      <c r="Z3353" s="2">
        <f>Y3353/V3353</f>
        <v>-0.16666666666666669</v>
      </c>
    </row>
    <row r="3354" spans="1:26" x14ac:dyDescent="0.25">
      <c r="A3354">
        <v>6936</v>
      </c>
      <c r="B3354" t="s">
        <v>8830</v>
      </c>
      <c r="C3354" s="1">
        <v>43069</v>
      </c>
      <c r="D3354">
        <f>YEAR(C3354)</f>
        <v>2017</v>
      </c>
      <c r="E3354">
        <f>MONTH(C3354)</f>
        <v>11</v>
      </c>
      <c r="F3354" t="str">
        <f>TEXT(Table1[[#This Row],[Order Date]],"mmm")</f>
        <v>Nov</v>
      </c>
      <c r="G3354" t="str">
        <f>TEXT(Table1[[#This Row],[Order Date]],"ddd")</f>
        <v>Thu</v>
      </c>
      <c r="H3354" s="1">
        <v>43072</v>
      </c>
      <c r="I3354" t="s">
        <v>22</v>
      </c>
      <c r="J3354" t="s">
        <v>1370</v>
      </c>
      <c r="K3354" t="s">
        <v>1371</v>
      </c>
      <c r="L3354" t="s">
        <v>40</v>
      </c>
      <c r="M3354" t="s">
        <v>26</v>
      </c>
      <c r="N3354" t="s">
        <v>4069</v>
      </c>
      <c r="O3354" t="s">
        <v>103</v>
      </c>
      <c r="P3354">
        <v>79907</v>
      </c>
      <c r="Q3354" t="s">
        <v>104</v>
      </c>
      <c r="R3354" t="s">
        <v>437</v>
      </c>
      <c r="S3354" t="s">
        <v>70</v>
      </c>
      <c r="T3354" t="s">
        <v>158</v>
      </c>
      <c r="U3354" t="s">
        <v>438</v>
      </c>
      <c r="V3354" s="3">
        <v>95.975999999999999</v>
      </c>
      <c r="W3354">
        <v>3</v>
      </c>
      <c r="X3354" s="2">
        <v>0.2</v>
      </c>
      <c r="Y3354" s="13">
        <v>-10.7973</v>
      </c>
      <c r="Z3354" s="2">
        <f>Y3354/V3354</f>
        <v>-0.1125</v>
      </c>
    </row>
    <row r="3355" spans="1:26" x14ac:dyDescent="0.25">
      <c r="A3355">
        <v>6937</v>
      </c>
      <c r="B3355" t="s">
        <v>8831</v>
      </c>
      <c r="C3355" s="1">
        <v>42615</v>
      </c>
      <c r="D3355">
        <f>YEAR(C3355)</f>
        <v>2016</v>
      </c>
      <c r="E3355">
        <f>MONTH(C3355)</f>
        <v>9</v>
      </c>
      <c r="F3355" t="str">
        <f>TEXT(Table1[[#This Row],[Order Date]],"mmm")</f>
        <v>Sep</v>
      </c>
      <c r="G3355" t="str">
        <f>TEXT(Table1[[#This Row],[Order Date]],"ddd")</f>
        <v>Fri</v>
      </c>
      <c r="H3355" s="1">
        <v>42617</v>
      </c>
      <c r="I3355" t="s">
        <v>185</v>
      </c>
      <c r="J3355" t="s">
        <v>5589</v>
      </c>
      <c r="K3355" t="s">
        <v>5590</v>
      </c>
      <c r="L3355" t="s">
        <v>101</v>
      </c>
      <c r="M3355" t="s">
        <v>26</v>
      </c>
      <c r="N3355" t="s">
        <v>296</v>
      </c>
      <c r="O3355" t="s">
        <v>208</v>
      </c>
      <c r="P3355">
        <v>60653</v>
      </c>
      <c r="Q3355" t="s">
        <v>104</v>
      </c>
      <c r="R3355" t="s">
        <v>8832</v>
      </c>
      <c r="S3355" t="s">
        <v>31</v>
      </c>
      <c r="T3355" t="s">
        <v>64</v>
      </c>
      <c r="U3355" t="s">
        <v>8833</v>
      </c>
      <c r="V3355" s="3">
        <v>84.272000000000006</v>
      </c>
      <c r="W3355">
        <v>2</v>
      </c>
      <c r="X3355" s="2">
        <v>0.6</v>
      </c>
      <c r="Y3355" s="13">
        <v>-75.844800000000006</v>
      </c>
      <c r="Z3355" s="2">
        <f>Y3355/V3355</f>
        <v>-0.9</v>
      </c>
    </row>
    <row r="3356" spans="1:26" x14ac:dyDescent="0.25">
      <c r="A3356">
        <v>6938</v>
      </c>
      <c r="B3356" t="s">
        <v>8834</v>
      </c>
      <c r="C3356" s="1">
        <v>41805</v>
      </c>
      <c r="D3356">
        <f>YEAR(C3356)</f>
        <v>2014</v>
      </c>
      <c r="E3356">
        <f>MONTH(C3356)</f>
        <v>6</v>
      </c>
      <c r="F3356" t="str">
        <f>TEXT(Table1[[#This Row],[Order Date]],"mmm")</f>
        <v>Jun</v>
      </c>
      <c r="G3356" t="str">
        <f>TEXT(Table1[[#This Row],[Order Date]],"ddd")</f>
        <v>Sun</v>
      </c>
      <c r="H3356" s="1">
        <v>41805</v>
      </c>
      <c r="I3356" t="s">
        <v>1276</v>
      </c>
      <c r="J3356" t="s">
        <v>4257</v>
      </c>
      <c r="K3356" t="s">
        <v>4258</v>
      </c>
      <c r="L3356" t="s">
        <v>25</v>
      </c>
      <c r="M3356" t="s">
        <v>26</v>
      </c>
      <c r="N3356" t="s">
        <v>4069</v>
      </c>
      <c r="O3356" t="s">
        <v>103</v>
      </c>
      <c r="P3356">
        <v>79907</v>
      </c>
      <c r="Q3356" t="s">
        <v>104</v>
      </c>
      <c r="R3356" t="s">
        <v>8254</v>
      </c>
      <c r="S3356" t="s">
        <v>45</v>
      </c>
      <c r="T3356" t="s">
        <v>89</v>
      </c>
      <c r="U3356" t="s">
        <v>8255</v>
      </c>
      <c r="V3356" s="3">
        <v>36.543999999999997</v>
      </c>
      <c r="W3356">
        <v>2</v>
      </c>
      <c r="X3356" s="2">
        <v>0.2</v>
      </c>
      <c r="Y3356" s="13">
        <v>11.876799999999999</v>
      </c>
      <c r="Z3356" s="2">
        <f>Y3356/V3356</f>
        <v>0.32500000000000001</v>
      </c>
    </row>
    <row r="3357" spans="1:26" x14ac:dyDescent="0.25">
      <c r="A3357">
        <v>6939</v>
      </c>
      <c r="B3357" t="s">
        <v>8835</v>
      </c>
      <c r="C3357" s="1">
        <v>42679</v>
      </c>
      <c r="D3357">
        <f>YEAR(C3357)</f>
        <v>2016</v>
      </c>
      <c r="E3357">
        <f>MONTH(C3357)</f>
        <v>11</v>
      </c>
      <c r="F3357" t="str">
        <f>TEXT(Table1[[#This Row],[Order Date]],"mmm")</f>
        <v>Nov</v>
      </c>
      <c r="G3357" t="str">
        <f>TEXT(Table1[[#This Row],[Order Date]],"ddd")</f>
        <v>Sat</v>
      </c>
      <c r="H3357" s="1">
        <v>42683</v>
      </c>
      <c r="I3357" t="s">
        <v>49</v>
      </c>
      <c r="J3357" t="s">
        <v>3401</v>
      </c>
      <c r="K3357" t="s">
        <v>3402</v>
      </c>
      <c r="L3357" t="s">
        <v>25</v>
      </c>
      <c r="M3357" t="s">
        <v>26</v>
      </c>
      <c r="N3357" t="s">
        <v>94</v>
      </c>
      <c r="O3357" t="s">
        <v>95</v>
      </c>
      <c r="P3357">
        <v>98105</v>
      </c>
      <c r="Q3357" t="s">
        <v>43</v>
      </c>
      <c r="R3357" t="s">
        <v>8836</v>
      </c>
      <c r="S3357" t="s">
        <v>70</v>
      </c>
      <c r="T3357" t="s">
        <v>158</v>
      </c>
      <c r="U3357" t="s">
        <v>8837</v>
      </c>
      <c r="V3357" s="3">
        <v>479.72</v>
      </c>
      <c r="W3357">
        <v>4</v>
      </c>
      <c r="X3357" s="2">
        <v>0</v>
      </c>
      <c r="Y3357" s="13">
        <v>52.769199999999998</v>
      </c>
      <c r="Z3357" s="2">
        <f>Y3357/V3357</f>
        <v>0.10999999999999999</v>
      </c>
    </row>
    <row r="3358" spans="1:26" x14ac:dyDescent="0.25">
      <c r="A3358">
        <v>6940</v>
      </c>
      <c r="B3358" t="s">
        <v>8838</v>
      </c>
      <c r="C3358" s="1">
        <v>42912</v>
      </c>
      <c r="D3358">
        <f>YEAR(C3358)</f>
        <v>2017</v>
      </c>
      <c r="E3358">
        <f>MONTH(C3358)</f>
        <v>6</v>
      </c>
      <c r="F3358" t="str">
        <f>TEXT(Table1[[#This Row],[Order Date]],"mmm")</f>
        <v>Jun</v>
      </c>
      <c r="G3358" t="str">
        <f>TEXT(Table1[[#This Row],[Order Date]],"ddd")</f>
        <v>Mon</v>
      </c>
      <c r="H3358" s="1">
        <v>42916</v>
      </c>
      <c r="I3358" t="s">
        <v>49</v>
      </c>
      <c r="J3358" t="s">
        <v>5241</v>
      </c>
      <c r="K3358" t="s">
        <v>5242</v>
      </c>
      <c r="L3358" t="s">
        <v>40</v>
      </c>
      <c r="M3358" t="s">
        <v>26</v>
      </c>
      <c r="N3358" t="s">
        <v>263</v>
      </c>
      <c r="O3358" t="s">
        <v>264</v>
      </c>
      <c r="P3358">
        <v>10009</v>
      </c>
      <c r="Q3358" t="s">
        <v>145</v>
      </c>
      <c r="R3358" t="s">
        <v>2552</v>
      </c>
      <c r="S3358" t="s">
        <v>45</v>
      </c>
      <c r="T3358" t="s">
        <v>74</v>
      </c>
      <c r="U3358" t="s">
        <v>2553</v>
      </c>
      <c r="V3358" s="3">
        <v>102.36799999999999</v>
      </c>
      <c r="W3358">
        <v>2</v>
      </c>
      <c r="X3358" s="2">
        <v>0.2</v>
      </c>
      <c r="Y3358" s="13">
        <v>37.108400000000003</v>
      </c>
      <c r="Z3358" s="2">
        <f>Y3358/V3358</f>
        <v>0.36250000000000004</v>
      </c>
    </row>
    <row r="3359" spans="1:26" x14ac:dyDescent="0.25">
      <c r="A3359">
        <v>6944</v>
      </c>
      <c r="B3359" t="s">
        <v>8839</v>
      </c>
      <c r="C3359" s="1">
        <v>42210</v>
      </c>
      <c r="D3359">
        <f>YEAR(C3359)</f>
        <v>2015</v>
      </c>
      <c r="E3359">
        <f>MONTH(C3359)</f>
        <v>7</v>
      </c>
      <c r="F3359" t="str">
        <f>TEXT(Table1[[#This Row],[Order Date]],"mmm")</f>
        <v>Jul</v>
      </c>
      <c r="G3359" t="str">
        <f>TEXT(Table1[[#This Row],[Order Date]],"ddd")</f>
        <v>Sat</v>
      </c>
      <c r="H3359" s="1">
        <v>42215</v>
      </c>
      <c r="I3359" t="s">
        <v>49</v>
      </c>
      <c r="J3359" t="s">
        <v>6499</v>
      </c>
      <c r="K3359" t="s">
        <v>6500</v>
      </c>
      <c r="L3359" t="s">
        <v>25</v>
      </c>
      <c r="M3359" t="s">
        <v>26</v>
      </c>
      <c r="N3359" t="s">
        <v>41</v>
      </c>
      <c r="O3359" t="s">
        <v>42</v>
      </c>
      <c r="P3359">
        <v>90032</v>
      </c>
      <c r="Q3359" t="s">
        <v>43</v>
      </c>
      <c r="R3359" t="s">
        <v>8840</v>
      </c>
      <c r="S3359" t="s">
        <v>70</v>
      </c>
      <c r="T3359" t="s">
        <v>71</v>
      </c>
      <c r="U3359" t="s">
        <v>8841</v>
      </c>
      <c r="V3359" s="3">
        <v>623.96</v>
      </c>
      <c r="W3359">
        <v>5</v>
      </c>
      <c r="X3359" s="2">
        <v>0.2</v>
      </c>
      <c r="Y3359" s="13">
        <v>38.997500000000002</v>
      </c>
      <c r="Z3359" s="2">
        <f>Y3359/V3359</f>
        <v>6.25E-2</v>
      </c>
    </row>
    <row r="3360" spans="1:26" x14ac:dyDescent="0.25">
      <c r="A3360">
        <v>6945</v>
      </c>
      <c r="B3360" t="s">
        <v>8842</v>
      </c>
      <c r="C3360" s="1">
        <v>41905</v>
      </c>
      <c r="D3360">
        <f>YEAR(C3360)</f>
        <v>2014</v>
      </c>
      <c r="E3360">
        <f>MONTH(C3360)</f>
        <v>9</v>
      </c>
      <c r="F3360" t="str">
        <f>TEXT(Table1[[#This Row],[Order Date]],"mmm")</f>
        <v>Sep</v>
      </c>
      <c r="G3360" t="str">
        <f>TEXT(Table1[[#This Row],[Order Date]],"ddd")</f>
        <v>Tue</v>
      </c>
      <c r="H3360" s="1">
        <v>41909</v>
      </c>
      <c r="I3360" t="s">
        <v>49</v>
      </c>
      <c r="J3360" t="s">
        <v>7997</v>
      </c>
      <c r="K3360" t="s">
        <v>7998</v>
      </c>
      <c r="L3360" t="s">
        <v>40</v>
      </c>
      <c r="M3360" t="s">
        <v>26</v>
      </c>
      <c r="N3360" t="s">
        <v>600</v>
      </c>
      <c r="O3360" t="s">
        <v>242</v>
      </c>
      <c r="P3360">
        <v>19711</v>
      </c>
      <c r="Q3360" t="s">
        <v>145</v>
      </c>
      <c r="R3360" t="s">
        <v>3799</v>
      </c>
      <c r="S3360" t="s">
        <v>45</v>
      </c>
      <c r="T3360" t="s">
        <v>74</v>
      </c>
      <c r="U3360" t="s">
        <v>3800</v>
      </c>
      <c r="V3360" s="3">
        <v>11.12</v>
      </c>
      <c r="W3360">
        <v>4</v>
      </c>
      <c r="X3360" s="2">
        <v>0</v>
      </c>
      <c r="Y3360" s="13">
        <v>5.4488000000000003</v>
      </c>
      <c r="Z3360" s="2">
        <f>Y3360/V3360</f>
        <v>0.49000000000000005</v>
      </c>
    </row>
    <row r="3361" spans="1:26" x14ac:dyDescent="0.25">
      <c r="A3361">
        <v>6946</v>
      </c>
      <c r="B3361" t="s">
        <v>8843</v>
      </c>
      <c r="C3361" s="1">
        <v>42643</v>
      </c>
      <c r="D3361">
        <f>YEAR(C3361)</f>
        <v>2016</v>
      </c>
      <c r="E3361">
        <f>MONTH(C3361)</f>
        <v>9</v>
      </c>
      <c r="F3361" t="str">
        <f>TEXT(Table1[[#This Row],[Order Date]],"mmm")</f>
        <v>Sep</v>
      </c>
      <c r="G3361" t="str">
        <f>TEXT(Table1[[#This Row],[Order Date]],"ddd")</f>
        <v>Fri</v>
      </c>
      <c r="H3361" s="1">
        <v>42647</v>
      </c>
      <c r="I3361" t="s">
        <v>49</v>
      </c>
      <c r="J3361" t="s">
        <v>3382</v>
      </c>
      <c r="K3361" t="s">
        <v>3383</v>
      </c>
      <c r="L3361" t="s">
        <v>25</v>
      </c>
      <c r="M3361" t="s">
        <v>26</v>
      </c>
      <c r="N3361" t="s">
        <v>263</v>
      </c>
      <c r="O3361" t="s">
        <v>264</v>
      </c>
      <c r="P3361">
        <v>10011</v>
      </c>
      <c r="Q3361" t="s">
        <v>145</v>
      </c>
      <c r="R3361" t="s">
        <v>4758</v>
      </c>
      <c r="S3361" t="s">
        <v>31</v>
      </c>
      <c r="T3361" t="s">
        <v>32</v>
      </c>
      <c r="U3361" t="s">
        <v>4759</v>
      </c>
      <c r="V3361" s="3">
        <v>523.91999999999996</v>
      </c>
      <c r="W3361">
        <v>5</v>
      </c>
      <c r="X3361" s="2">
        <v>0.2</v>
      </c>
      <c r="Y3361" s="13">
        <v>-26.196000000000002</v>
      </c>
      <c r="Z3361" s="2">
        <f>Y3361/V3361</f>
        <v>-5.000000000000001E-2</v>
      </c>
    </row>
    <row r="3362" spans="1:26" x14ac:dyDescent="0.25">
      <c r="A3362">
        <v>6947</v>
      </c>
      <c r="B3362" t="s">
        <v>8844</v>
      </c>
      <c r="C3362" s="1">
        <v>42317</v>
      </c>
      <c r="D3362">
        <f>YEAR(C3362)</f>
        <v>2015</v>
      </c>
      <c r="E3362">
        <f>MONTH(C3362)</f>
        <v>11</v>
      </c>
      <c r="F3362" t="str">
        <f>TEXT(Table1[[#This Row],[Order Date]],"mmm")</f>
        <v>Nov</v>
      </c>
      <c r="G3362" t="str">
        <f>TEXT(Table1[[#This Row],[Order Date]],"ddd")</f>
        <v>Mon</v>
      </c>
      <c r="H3362" s="1">
        <v>42321</v>
      </c>
      <c r="I3362" t="s">
        <v>49</v>
      </c>
      <c r="J3362" t="s">
        <v>2213</v>
      </c>
      <c r="K3362" t="s">
        <v>2214</v>
      </c>
      <c r="L3362" t="s">
        <v>101</v>
      </c>
      <c r="M3362" t="s">
        <v>26</v>
      </c>
      <c r="N3362" t="s">
        <v>560</v>
      </c>
      <c r="O3362" t="s">
        <v>42</v>
      </c>
      <c r="P3362">
        <v>95661</v>
      </c>
      <c r="Q3362" t="s">
        <v>43</v>
      </c>
      <c r="R3362" t="s">
        <v>1215</v>
      </c>
      <c r="S3362" t="s">
        <v>45</v>
      </c>
      <c r="T3362" t="s">
        <v>266</v>
      </c>
      <c r="U3362" t="s">
        <v>1216</v>
      </c>
      <c r="V3362" s="3">
        <v>2.48</v>
      </c>
      <c r="W3362">
        <v>2</v>
      </c>
      <c r="X3362" s="2">
        <v>0</v>
      </c>
      <c r="Y3362" s="13">
        <v>1.1656</v>
      </c>
      <c r="Z3362" s="2">
        <f>Y3362/V3362</f>
        <v>0.47</v>
      </c>
    </row>
    <row r="3363" spans="1:26" x14ac:dyDescent="0.25">
      <c r="A3363">
        <v>6948</v>
      </c>
      <c r="B3363" t="s">
        <v>8845</v>
      </c>
      <c r="C3363" s="1">
        <v>42119</v>
      </c>
      <c r="D3363">
        <f>YEAR(C3363)</f>
        <v>2015</v>
      </c>
      <c r="E3363">
        <f>MONTH(C3363)</f>
        <v>4</v>
      </c>
      <c r="F3363" t="str">
        <f>TEXT(Table1[[#This Row],[Order Date]],"mmm")</f>
        <v>Apr</v>
      </c>
      <c r="G3363" t="str">
        <f>TEXT(Table1[[#This Row],[Order Date]],"ddd")</f>
        <v>Sat</v>
      </c>
      <c r="H3363" s="1">
        <v>42123</v>
      </c>
      <c r="I3363" t="s">
        <v>49</v>
      </c>
      <c r="J3363" t="s">
        <v>1941</v>
      </c>
      <c r="K3363" t="s">
        <v>1942</v>
      </c>
      <c r="L3363" t="s">
        <v>25</v>
      </c>
      <c r="M3363" t="s">
        <v>26</v>
      </c>
      <c r="N3363" t="s">
        <v>449</v>
      </c>
      <c r="O3363" t="s">
        <v>208</v>
      </c>
      <c r="P3363">
        <v>60505</v>
      </c>
      <c r="Q3363" t="s">
        <v>104</v>
      </c>
      <c r="R3363" t="s">
        <v>3600</v>
      </c>
      <c r="S3363" t="s">
        <v>45</v>
      </c>
      <c r="T3363" t="s">
        <v>58</v>
      </c>
      <c r="U3363" t="s">
        <v>3601</v>
      </c>
      <c r="V3363" s="3">
        <v>221.024</v>
      </c>
      <c r="W3363">
        <v>2</v>
      </c>
      <c r="X3363" s="2">
        <v>0.2</v>
      </c>
      <c r="Y3363" s="13">
        <v>-55.256</v>
      </c>
      <c r="Z3363" s="2">
        <f>Y3363/V3363</f>
        <v>-0.25</v>
      </c>
    </row>
    <row r="3364" spans="1:26" x14ac:dyDescent="0.25">
      <c r="A3364">
        <v>6950</v>
      </c>
      <c r="B3364" t="s">
        <v>8846</v>
      </c>
      <c r="C3364" s="1">
        <v>43058</v>
      </c>
      <c r="D3364">
        <f>YEAR(C3364)</f>
        <v>2017</v>
      </c>
      <c r="E3364">
        <f>MONTH(C3364)</f>
        <v>11</v>
      </c>
      <c r="F3364" t="str">
        <f>TEXT(Table1[[#This Row],[Order Date]],"mmm")</f>
        <v>Nov</v>
      </c>
      <c r="G3364" t="str">
        <f>TEXT(Table1[[#This Row],[Order Date]],"ddd")</f>
        <v>Sun</v>
      </c>
      <c r="H3364" s="1">
        <v>43058</v>
      </c>
      <c r="I3364" t="s">
        <v>1276</v>
      </c>
      <c r="J3364" t="s">
        <v>3261</v>
      </c>
      <c r="K3364" t="s">
        <v>3262</v>
      </c>
      <c r="L3364" t="s">
        <v>101</v>
      </c>
      <c r="M3364" t="s">
        <v>26</v>
      </c>
      <c r="N3364" t="s">
        <v>263</v>
      </c>
      <c r="O3364" t="s">
        <v>264</v>
      </c>
      <c r="P3364">
        <v>10011</v>
      </c>
      <c r="Q3364" t="s">
        <v>145</v>
      </c>
      <c r="R3364" t="s">
        <v>4382</v>
      </c>
      <c r="S3364" t="s">
        <v>45</v>
      </c>
      <c r="T3364" t="s">
        <v>74</v>
      </c>
      <c r="U3364" t="s">
        <v>4383</v>
      </c>
      <c r="V3364" s="3">
        <v>58.408000000000001</v>
      </c>
      <c r="W3364">
        <v>7</v>
      </c>
      <c r="X3364" s="2">
        <v>0.2</v>
      </c>
      <c r="Y3364" s="13">
        <v>18.252500000000001</v>
      </c>
      <c r="Z3364" s="2">
        <f>Y3364/V3364</f>
        <v>0.3125</v>
      </c>
    </row>
    <row r="3365" spans="1:26" x14ac:dyDescent="0.25">
      <c r="A3365">
        <v>6952</v>
      </c>
      <c r="B3365" t="s">
        <v>8847</v>
      </c>
      <c r="C3365" s="1">
        <v>42328</v>
      </c>
      <c r="D3365">
        <f>YEAR(C3365)</f>
        <v>2015</v>
      </c>
      <c r="E3365">
        <f>MONTH(C3365)</f>
        <v>11</v>
      </c>
      <c r="F3365" t="str">
        <f>TEXT(Table1[[#This Row],[Order Date]],"mmm")</f>
        <v>Nov</v>
      </c>
      <c r="G3365" t="str">
        <f>TEXT(Table1[[#This Row],[Order Date]],"ddd")</f>
        <v>Fri</v>
      </c>
      <c r="H3365" s="1">
        <v>42332</v>
      </c>
      <c r="I3365" t="s">
        <v>49</v>
      </c>
      <c r="J3365" t="s">
        <v>1163</v>
      </c>
      <c r="K3365" t="s">
        <v>1164</v>
      </c>
      <c r="L3365" t="s">
        <v>40</v>
      </c>
      <c r="M3365" t="s">
        <v>26</v>
      </c>
      <c r="N3365" t="s">
        <v>808</v>
      </c>
      <c r="O3365" t="s">
        <v>103</v>
      </c>
      <c r="P3365">
        <v>75217</v>
      </c>
      <c r="Q3365" t="s">
        <v>104</v>
      </c>
      <c r="R3365" t="s">
        <v>8848</v>
      </c>
      <c r="S3365" t="s">
        <v>70</v>
      </c>
      <c r="T3365" t="s">
        <v>675</v>
      </c>
      <c r="U3365" t="s">
        <v>8849</v>
      </c>
      <c r="V3365" s="3">
        <v>479.988</v>
      </c>
      <c r="W3365">
        <v>2</v>
      </c>
      <c r="X3365" s="2">
        <v>0.4</v>
      </c>
      <c r="Y3365" s="13">
        <v>55.998600000000003</v>
      </c>
      <c r="Z3365" s="2">
        <f>Y3365/V3365</f>
        <v>0.11666666666666667</v>
      </c>
    </row>
    <row r="3366" spans="1:26" x14ac:dyDescent="0.25">
      <c r="A3366">
        <v>6953</v>
      </c>
      <c r="B3366" t="s">
        <v>8850</v>
      </c>
      <c r="C3366" s="1">
        <v>42279</v>
      </c>
      <c r="D3366">
        <f>YEAR(C3366)</f>
        <v>2015</v>
      </c>
      <c r="E3366">
        <f>MONTH(C3366)</f>
        <v>10</v>
      </c>
      <c r="F3366" t="str">
        <f>TEXT(Table1[[#This Row],[Order Date]],"mmm")</f>
        <v>Oct</v>
      </c>
      <c r="G3366" t="str">
        <f>TEXT(Table1[[#This Row],[Order Date]],"ddd")</f>
        <v>Fri</v>
      </c>
      <c r="H3366" s="1">
        <v>42280</v>
      </c>
      <c r="I3366" t="s">
        <v>185</v>
      </c>
      <c r="J3366" t="s">
        <v>316</v>
      </c>
      <c r="K3366" t="s">
        <v>317</v>
      </c>
      <c r="L3366" t="s">
        <v>25</v>
      </c>
      <c r="M3366" t="s">
        <v>26</v>
      </c>
      <c r="N3366" t="s">
        <v>41</v>
      </c>
      <c r="O3366" t="s">
        <v>42</v>
      </c>
      <c r="P3366">
        <v>90008</v>
      </c>
      <c r="Q3366" t="s">
        <v>43</v>
      </c>
      <c r="R3366" t="s">
        <v>4618</v>
      </c>
      <c r="S3366" t="s">
        <v>45</v>
      </c>
      <c r="T3366" t="s">
        <v>74</v>
      </c>
      <c r="U3366" t="s">
        <v>4619</v>
      </c>
      <c r="V3366" s="3">
        <v>11.808</v>
      </c>
      <c r="W3366">
        <v>3</v>
      </c>
      <c r="X3366" s="2">
        <v>0.2</v>
      </c>
      <c r="Y3366" s="13">
        <v>4.1327999999999996</v>
      </c>
      <c r="Z3366" s="2">
        <f>Y3366/V3366</f>
        <v>0.35</v>
      </c>
    </row>
    <row r="3367" spans="1:26" x14ac:dyDescent="0.25">
      <c r="A3367">
        <v>6956</v>
      </c>
      <c r="B3367" t="s">
        <v>8851</v>
      </c>
      <c r="C3367" s="1">
        <v>42119</v>
      </c>
      <c r="D3367">
        <f>YEAR(C3367)</f>
        <v>2015</v>
      </c>
      <c r="E3367">
        <f>MONTH(C3367)</f>
        <v>4</v>
      </c>
      <c r="F3367" t="str">
        <f>TEXT(Table1[[#This Row],[Order Date]],"mmm")</f>
        <v>Apr</v>
      </c>
      <c r="G3367" t="str">
        <f>TEXT(Table1[[#This Row],[Order Date]],"ddd")</f>
        <v>Sat</v>
      </c>
      <c r="H3367" s="1">
        <v>42126</v>
      </c>
      <c r="I3367" t="s">
        <v>49</v>
      </c>
      <c r="J3367" t="s">
        <v>2634</v>
      </c>
      <c r="K3367" t="s">
        <v>2635</v>
      </c>
      <c r="L3367" t="s">
        <v>40</v>
      </c>
      <c r="M3367" t="s">
        <v>26</v>
      </c>
      <c r="N3367" t="s">
        <v>41</v>
      </c>
      <c r="O3367" t="s">
        <v>42</v>
      </c>
      <c r="P3367">
        <v>90004</v>
      </c>
      <c r="Q3367" t="s">
        <v>43</v>
      </c>
      <c r="R3367" t="s">
        <v>2922</v>
      </c>
      <c r="S3367" t="s">
        <v>45</v>
      </c>
      <c r="T3367" t="s">
        <v>170</v>
      </c>
      <c r="U3367" t="s">
        <v>2923</v>
      </c>
      <c r="V3367" s="3">
        <v>21.34</v>
      </c>
      <c r="W3367">
        <v>2</v>
      </c>
      <c r="X3367" s="2">
        <v>0</v>
      </c>
      <c r="Y3367" s="13">
        <v>9.8163999999999998</v>
      </c>
      <c r="Z3367" s="2">
        <f>Y3367/V3367</f>
        <v>0.46</v>
      </c>
    </row>
    <row r="3368" spans="1:26" x14ac:dyDescent="0.25">
      <c r="A3368">
        <v>6957</v>
      </c>
      <c r="B3368" t="s">
        <v>8852</v>
      </c>
      <c r="C3368" s="1">
        <v>42565</v>
      </c>
      <c r="D3368">
        <f>YEAR(C3368)</f>
        <v>2016</v>
      </c>
      <c r="E3368">
        <f>MONTH(C3368)</f>
        <v>7</v>
      </c>
      <c r="F3368" t="str">
        <f>TEXT(Table1[[#This Row],[Order Date]],"mmm")</f>
        <v>Jul</v>
      </c>
      <c r="G3368" t="str">
        <f>TEXT(Table1[[#This Row],[Order Date]],"ddd")</f>
        <v>Thu</v>
      </c>
      <c r="H3368" s="1">
        <v>42570</v>
      </c>
      <c r="I3368" t="s">
        <v>49</v>
      </c>
      <c r="J3368" t="s">
        <v>8853</v>
      </c>
      <c r="K3368" t="s">
        <v>8854</v>
      </c>
      <c r="L3368" t="s">
        <v>25</v>
      </c>
      <c r="M3368" t="s">
        <v>26</v>
      </c>
      <c r="N3368" t="s">
        <v>490</v>
      </c>
      <c r="O3368" t="s">
        <v>1258</v>
      </c>
      <c r="P3368">
        <v>31907</v>
      </c>
      <c r="Q3368" t="s">
        <v>29</v>
      </c>
      <c r="R3368" t="s">
        <v>5374</v>
      </c>
      <c r="S3368" t="s">
        <v>45</v>
      </c>
      <c r="T3368" t="s">
        <v>74</v>
      </c>
      <c r="U3368" t="s">
        <v>5375</v>
      </c>
      <c r="V3368" s="3">
        <v>36.4</v>
      </c>
      <c r="W3368">
        <v>5</v>
      </c>
      <c r="X3368" s="2">
        <v>0</v>
      </c>
      <c r="Y3368" s="13">
        <v>17.108000000000001</v>
      </c>
      <c r="Z3368" s="2">
        <f>Y3368/V3368</f>
        <v>0.47000000000000003</v>
      </c>
    </row>
    <row r="3369" spans="1:26" x14ac:dyDescent="0.25">
      <c r="A3369">
        <v>6959</v>
      </c>
      <c r="B3369" t="s">
        <v>8855</v>
      </c>
      <c r="C3369" s="1">
        <v>42274</v>
      </c>
      <c r="D3369">
        <f>YEAR(C3369)</f>
        <v>2015</v>
      </c>
      <c r="E3369">
        <f>MONTH(C3369)</f>
        <v>9</v>
      </c>
      <c r="F3369" t="str">
        <f>TEXT(Table1[[#This Row],[Order Date]],"mmm")</f>
        <v>Sep</v>
      </c>
      <c r="G3369" t="str">
        <f>TEXT(Table1[[#This Row],[Order Date]],"ddd")</f>
        <v>Sun</v>
      </c>
      <c r="H3369" s="1">
        <v>42276</v>
      </c>
      <c r="I3369" t="s">
        <v>22</v>
      </c>
      <c r="J3369" t="s">
        <v>4775</v>
      </c>
      <c r="K3369" t="s">
        <v>4776</v>
      </c>
      <c r="L3369" t="s">
        <v>101</v>
      </c>
      <c r="M3369" t="s">
        <v>26</v>
      </c>
      <c r="N3369" t="s">
        <v>126</v>
      </c>
      <c r="O3369" t="s">
        <v>42</v>
      </c>
      <c r="P3369">
        <v>94110</v>
      </c>
      <c r="Q3369" t="s">
        <v>43</v>
      </c>
      <c r="R3369" t="s">
        <v>752</v>
      </c>
      <c r="S3369" t="s">
        <v>45</v>
      </c>
      <c r="T3369" t="s">
        <v>58</v>
      </c>
      <c r="U3369" t="s">
        <v>753</v>
      </c>
      <c r="V3369" s="3">
        <v>15.51</v>
      </c>
      <c r="W3369">
        <v>1</v>
      </c>
      <c r="X3369" s="2">
        <v>0</v>
      </c>
      <c r="Y3369" s="13">
        <v>4.3428000000000004</v>
      </c>
      <c r="Z3369" s="2">
        <f>Y3369/V3369</f>
        <v>0.28000000000000003</v>
      </c>
    </row>
    <row r="3370" spans="1:26" x14ac:dyDescent="0.25">
      <c r="A3370">
        <v>6962</v>
      </c>
      <c r="B3370" t="s">
        <v>8856</v>
      </c>
      <c r="C3370" s="1">
        <v>43049</v>
      </c>
      <c r="D3370">
        <f>YEAR(C3370)</f>
        <v>2017</v>
      </c>
      <c r="E3370">
        <f>MONTH(C3370)</f>
        <v>11</v>
      </c>
      <c r="F3370" t="str">
        <f>TEXT(Table1[[#This Row],[Order Date]],"mmm")</f>
        <v>Nov</v>
      </c>
      <c r="G3370" t="str">
        <f>TEXT(Table1[[#This Row],[Order Date]],"ddd")</f>
        <v>Fri</v>
      </c>
      <c r="H3370" s="1">
        <v>43049</v>
      </c>
      <c r="I3370" t="s">
        <v>1276</v>
      </c>
      <c r="J3370" t="s">
        <v>2857</v>
      </c>
      <c r="K3370" t="s">
        <v>2858</v>
      </c>
      <c r="L3370" t="s">
        <v>101</v>
      </c>
      <c r="M3370" t="s">
        <v>26</v>
      </c>
      <c r="N3370" t="s">
        <v>2803</v>
      </c>
      <c r="O3370" t="s">
        <v>42</v>
      </c>
      <c r="P3370">
        <v>92503</v>
      </c>
      <c r="Q3370" t="s">
        <v>43</v>
      </c>
      <c r="R3370" t="s">
        <v>3961</v>
      </c>
      <c r="S3370" t="s">
        <v>45</v>
      </c>
      <c r="T3370" t="s">
        <v>67</v>
      </c>
      <c r="U3370" t="s">
        <v>3962</v>
      </c>
      <c r="V3370" s="3">
        <v>7.8</v>
      </c>
      <c r="W3370">
        <v>3</v>
      </c>
      <c r="X3370" s="2">
        <v>0</v>
      </c>
      <c r="Y3370" s="13">
        <v>2.1059999999999999</v>
      </c>
      <c r="Z3370" s="2">
        <f>Y3370/V3370</f>
        <v>0.26999999999999996</v>
      </c>
    </row>
    <row r="3371" spans="1:26" x14ac:dyDescent="0.25">
      <c r="A3371">
        <v>6963</v>
      </c>
      <c r="B3371" t="s">
        <v>8857</v>
      </c>
      <c r="C3371" s="1">
        <v>42567</v>
      </c>
      <c r="D3371">
        <f>YEAR(C3371)</f>
        <v>2016</v>
      </c>
      <c r="E3371">
        <f>MONTH(C3371)</f>
        <v>7</v>
      </c>
      <c r="F3371" t="str">
        <f>TEXT(Table1[[#This Row],[Order Date]],"mmm")</f>
        <v>Jul</v>
      </c>
      <c r="G3371" t="str">
        <f>TEXT(Table1[[#This Row],[Order Date]],"ddd")</f>
        <v>Sat</v>
      </c>
      <c r="H3371" s="1">
        <v>42571</v>
      </c>
      <c r="I3371" t="s">
        <v>22</v>
      </c>
      <c r="J3371" t="s">
        <v>575</v>
      </c>
      <c r="K3371" t="s">
        <v>576</v>
      </c>
      <c r="L3371" t="s">
        <v>40</v>
      </c>
      <c r="M3371" t="s">
        <v>26</v>
      </c>
      <c r="N3371" t="s">
        <v>375</v>
      </c>
      <c r="O3371" t="s">
        <v>376</v>
      </c>
      <c r="P3371">
        <v>29203</v>
      </c>
      <c r="Q3371" t="s">
        <v>29</v>
      </c>
      <c r="R3371" t="s">
        <v>169</v>
      </c>
      <c r="S3371" t="s">
        <v>45</v>
      </c>
      <c r="T3371" t="s">
        <v>170</v>
      </c>
      <c r="U3371" t="s">
        <v>171</v>
      </c>
      <c r="V3371" s="3">
        <v>10.199999999999999</v>
      </c>
      <c r="W3371">
        <v>5</v>
      </c>
      <c r="X3371" s="2">
        <v>0</v>
      </c>
      <c r="Y3371" s="13">
        <v>4.7939999999999996</v>
      </c>
      <c r="Z3371" s="2">
        <f>Y3371/V3371</f>
        <v>0.47</v>
      </c>
    </row>
    <row r="3372" spans="1:26" x14ac:dyDescent="0.25">
      <c r="A3372">
        <v>6969</v>
      </c>
      <c r="B3372" t="s">
        <v>8858</v>
      </c>
      <c r="C3372" s="1">
        <v>42293</v>
      </c>
      <c r="D3372">
        <f>YEAR(C3372)</f>
        <v>2015</v>
      </c>
      <c r="E3372">
        <f>MONTH(C3372)</f>
        <v>10</v>
      </c>
      <c r="F3372" t="str">
        <f>TEXT(Table1[[#This Row],[Order Date]],"mmm")</f>
        <v>Oct</v>
      </c>
      <c r="G3372" t="str">
        <f>TEXT(Table1[[#This Row],[Order Date]],"ddd")</f>
        <v>Fri</v>
      </c>
      <c r="H3372" s="1">
        <v>42297</v>
      </c>
      <c r="I3372" t="s">
        <v>22</v>
      </c>
      <c r="J3372" t="s">
        <v>1460</v>
      </c>
      <c r="K3372" t="s">
        <v>1461</v>
      </c>
      <c r="L3372" t="s">
        <v>40</v>
      </c>
      <c r="M3372" t="s">
        <v>26</v>
      </c>
      <c r="N3372" t="s">
        <v>263</v>
      </c>
      <c r="O3372" t="s">
        <v>264</v>
      </c>
      <c r="P3372">
        <v>10011</v>
      </c>
      <c r="Q3372" t="s">
        <v>145</v>
      </c>
      <c r="R3372" t="s">
        <v>3415</v>
      </c>
      <c r="S3372" t="s">
        <v>70</v>
      </c>
      <c r="T3372" t="s">
        <v>71</v>
      </c>
      <c r="U3372" t="s">
        <v>3416</v>
      </c>
      <c r="V3372" s="3">
        <v>824.97</v>
      </c>
      <c r="W3372">
        <v>3</v>
      </c>
      <c r="X3372" s="2">
        <v>0</v>
      </c>
      <c r="Y3372" s="13">
        <v>214.4922</v>
      </c>
      <c r="Z3372" s="2">
        <f>Y3372/V3372</f>
        <v>0.26</v>
      </c>
    </row>
    <row r="3373" spans="1:26" x14ac:dyDescent="0.25">
      <c r="A3373">
        <v>6970</v>
      </c>
      <c r="B3373" t="s">
        <v>8859</v>
      </c>
      <c r="C3373" s="1">
        <v>42379</v>
      </c>
      <c r="D3373">
        <f>YEAR(C3373)</f>
        <v>2016</v>
      </c>
      <c r="E3373">
        <f>MONTH(C3373)</f>
        <v>1</v>
      </c>
      <c r="F3373" t="str">
        <f>TEXT(Table1[[#This Row],[Order Date]],"mmm")</f>
        <v>Jan</v>
      </c>
      <c r="G3373" t="str">
        <f>TEXT(Table1[[#This Row],[Order Date]],"ddd")</f>
        <v>Sun</v>
      </c>
      <c r="H3373" s="1">
        <v>42382</v>
      </c>
      <c r="I3373" t="s">
        <v>22</v>
      </c>
      <c r="J3373" t="s">
        <v>6048</v>
      </c>
      <c r="K3373" t="s">
        <v>6049</v>
      </c>
      <c r="L3373" t="s">
        <v>25</v>
      </c>
      <c r="M3373" t="s">
        <v>26</v>
      </c>
      <c r="N3373" t="s">
        <v>8437</v>
      </c>
      <c r="O3373" t="s">
        <v>95</v>
      </c>
      <c r="P3373">
        <v>98632</v>
      </c>
      <c r="Q3373" t="s">
        <v>43</v>
      </c>
      <c r="R3373" t="s">
        <v>2010</v>
      </c>
      <c r="S3373" t="s">
        <v>31</v>
      </c>
      <c r="T3373" t="s">
        <v>64</v>
      </c>
      <c r="U3373" t="s">
        <v>2011</v>
      </c>
      <c r="V3373" s="3">
        <v>24.85</v>
      </c>
      <c r="W3373">
        <v>5</v>
      </c>
      <c r="X3373" s="2">
        <v>0</v>
      </c>
      <c r="Y3373" s="13">
        <v>7.7035</v>
      </c>
      <c r="Z3373" s="2">
        <f>Y3373/V3373</f>
        <v>0.31</v>
      </c>
    </row>
    <row r="3374" spans="1:26" x14ac:dyDescent="0.25">
      <c r="A3374">
        <v>6975</v>
      </c>
      <c r="B3374" t="s">
        <v>8860</v>
      </c>
      <c r="C3374" s="1">
        <v>42993</v>
      </c>
      <c r="D3374">
        <f>YEAR(C3374)</f>
        <v>2017</v>
      </c>
      <c r="E3374">
        <f>MONTH(C3374)</f>
        <v>9</v>
      </c>
      <c r="F3374" t="str">
        <f>TEXT(Table1[[#This Row],[Order Date]],"mmm")</f>
        <v>Sep</v>
      </c>
      <c r="G3374" t="str">
        <f>TEXT(Table1[[#This Row],[Order Date]],"ddd")</f>
        <v>Fri</v>
      </c>
      <c r="H3374" s="1">
        <v>42997</v>
      </c>
      <c r="I3374" t="s">
        <v>49</v>
      </c>
      <c r="J3374" t="s">
        <v>1924</v>
      </c>
      <c r="K3374" t="s">
        <v>1925</v>
      </c>
      <c r="L3374" t="s">
        <v>25</v>
      </c>
      <c r="M3374" t="s">
        <v>26</v>
      </c>
      <c r="N3374" t="s">
        <v>181</v>
      </c>
      <c r="O3374" t="s">
        <v>103</v>
      </c>
      <c r="P3374">
        <v>77095</v>
      </c>
      <c r="Q3374" t="s">
        <v>104</v>
      </c>
      <c r="R3374" t="s">
        <v>6648</v>
      </c>
      <c r="S3374" t="s">
        <v>45</v>
      </c>
      <c r="T3374" t="s">
        <v>67</v>
      </c>
      <c r="U3374" t="s">
        <v>6649</v>
      </c>
      <c r="V3374" s="3">
        <v>31.744</v>
      </c>
      <c r="W3374">
        <v>2</v>
      </c>
      <c r="X3374" s="2">
        <v>0.2</v>
      </c>
      <c r="Y3374" s="13">
        <v>8.3328000000000007</v>
      </c>
      <c r="Z3374" s="2">
        <f>Y3374/V3374</f>
        <v>0.26250000000000001</v>
      </c>
    </row>
    <row r="3375" spans="1:26" x14ac:dyDescent="0.25">
      <c r="A3375">
        <v>6976</v>
      </c>
      <c r="B3375" t="s">
        <v>8861</v>
      </c>
      <c r="C3375" s="1">
        <v>42183</v>
      </c>
      <c r="D3375">
        <f>YEAR(C3375)</f>
        <v>2015</v>
      </c>
      <c r="E3375">
        <f>MONTH(C3375)</f>
        <v>6</v>
      </c>
      <c r="F3375" t="str">
        <f>TEXT(Table1[[#This Row],[Order Date]],"mmm")</f>
        <v>Jun</v>
      </c>
      <c r="G3375" t="str">
        <f>TEXT(Table1[[#This Row],[Order Date]],"ddd")</f>
        <v>Sun</v>
      </c>
      <c r="H3375" s="1">
        <v>42187</v>
      </c>
      <c r="I3375" t="s">
        <v>49</v>
      </c>
      <c r="J3375" t="s">
        <v>3128</v>
      </c>
      <c r="K3375" t="s">
        <v>3129</v>
      </c>
      <c r="L3375" t="s">
        <v>40</v>
      </c>
      <c r="M3375" t="s">
        <v>26</v>
      </c>
      <c r="N3375" t="s">
        <v>302</v>
      </c>
      <c r="O3375" t="s">
        <v>303</v>
      </c>
      <c r="P3375">
        <v>85234</v>
      </c>
      <c r="Q3375" t="s">
        <v>43</v>
      </c>
      <c r="R3375" t="s">
        <v>4448</v>
      </c>
      <c r="S3375" t="s">
        <v>45</v>
      </c>
      <c r="T3375" t="s">
        <v>46</v>
      </c>
      <c r="U3375" t="s">
        <v>4449</v>
      </c>
      <c r="V3375" s="3">
        <v>5.9039999999999999</v>
      </c>
      <c r="W3375">
        <v>2</v>
      </c>
      <c r="X3375" s="2">
        <v>0.2</v>
      </c>
      <c r="Y3375" s="13">
        <v>1.9925999999999999</v>
      </c>
      <c r="Z3375" s="2">
        <f>Y3375/V3375</f>
        <v>0.33749999999999997</v>
      </c>
    </row>
    <row r="3376" spans="1:26" x14ac:dyDescent="0.25">
      <c r="A3376">
        <v>6978</v>
      </c>
      <c r="B3376" t="s">
        <v>8862</v>
      </c>
      <c r="C3376" s="1">
        <v>42699</v>
      </c>
      <c r="D3376">
        <f>YEAR(C3376)</f>
        <v>2016</v>
      </c>
      <c r="E3376">
        <f>MONTH(C3376)</f>
        <v>11</v>
      </c>
      <c r="F3376" t="str">
        <f>TEXT(Table1[[#This Row],[Order Date]],"mmm")</f>
        <v>Nov</v>
      </c>
      <c r="G3376" t="str">
        <f>TEXT(Table1[[#This Row],[Order Date]],"ddd")</f>
        <v>Fri</v>
      </c>
      <c r="H3376" s="1">
        <v>42702</v>
      </c>
      <c r="I3376" t="s">
        <v>185</v>
      </c>
      <c r="J3376" t="s">
        <v>1800</v>
      </c>
      <c r="K3376" t="s">
        <v>1801</v>
      </c>
      <c r="L3376" t="s">
        <v>25</v>
      </c>
      <c r="M3376" t="s">
        <v>26</v>
      </c>
      <c r="N3376" t="s">
        <v>3192</v>
      </c>
      <c r="O3376" t="s">
        <v>1680</v>
      </c>
      <c r="P3376">
        <v>72401</v>
      </c>
      <c r="Q3376" t="s">
        <v>29</v>
      </c>
      <c r="R3376" t="s">
        <v>3796</v>
      </c>
      <c r="S3376" t="s">
        <v>70</v>
      </c>
      <c r="T3376" t="s">
        <v>71</v>
      </c>
      <c r="U3376" t="s">
        <v>3797</v>
      </c>
      <c r="V3376" s="3">
        <v>59.98</v>
      </c>
      <c r="W3376">
        <v>2</v>
      </c>
      <c r="X3376" s="2">
        <v>0</v>
      </c>
      <c r="Y3376" s="13">
        <v>17.994</v>
      </c>
      <c r="Z3376" s="2">
        <f>Y3376/V3376</f>
        <v>0.3</v>
      </c>
    </row>
    <row r="3377" spans="1:26" x14ac:dyDescent="0.25">
      <c r="A3377">
        <v>6979</v>
      </c>
      <c r="B3377" t="s">
        <v>8863</v>
      </c>
      <c r="C3377" s="1">
        <v>43064</v>
      </c>
      <c r="D3377">
        <f>YEAR(C3377)</f>
        <v>2017</v>
      </c>
      <c r="E3377">
        <f>MONTH(C3377)</f>
        <v>11</v>
      </c>
      <c r="F3377" t="str">
        <f>TEXT(Table1[[#This Row],[Order Date]],"mmm")</f>
        <v>Nov</v>
      </c>
      <c r="G3377" t="str">
        <f>TEXT(Table1[[#This Row],[Order Date]],"ddd")</f>
        <v>Sat</v>
      </c>
      <c r="H3377" s="1">
        <v>43068</v>
      </c>
      <c r="I3377" t="s">
        <v>22</v>
      </c>
      <c r="J3377" t="s">
        <v>945</v>
      </c>
      <c r="K3377" t="s">
        <v>946</v>
      </c>
      <c r="L3377" t="s">
        <v>25</v>
      </c>
      <c r="M3377" t="s">
        <v>26</v>
      </c>
      <c r="N3377" t="s">
        <v>1709</v>
      </c>
      <c r="O3377" t="s">
        <v>1258</v>
      </c>
      <c r="P3377">
        <v>30318</v>
      </c>
      <c r="Q3377" t="s">
        <v>29</v>
      </c>
      <c r="R3377" t="s">
        <v>1418</v>
      </c>
      <c r="S3377" t="s">
        <v>45</v>
      </c>
      <c r="T3377" t="s">
        <v>89</v>
      </c>
      <c r="U3377" t="s">
        <v>1419</v>
      </c>
      <c r="V3377" s="3">
        <v>48.87</v>
      </c>
      <c r="W3377">
        <v>9</v>
      </c>
      <c r="X3377" s="2">
        <v>0</v>
      </c>
      <c r="Y3377" s="13">
        <v>23.946300000000001</v>
      </c>
      <c r="Z3377" s="2">
        <f>Y3377/V3377</f>
        <v>0.49000000000000005</v>
      </c>
    </row>
    <row r="3378" spans="1:26" x14ac:dyDescent="0.25">
      <c r="A3378">
        <v>6980</v>
      </c>
      <c r="B3378" t="s">
        <v>8864</v>
      </c>
      <c r="C3378" s="1">
        <v>42749</v>
      </c>
      <c r="D3378">
        <f>YEAR(C3378)</f>
        <v>2017</v>
      </c>
      <c r="E3378">
        <f>MONTH(C3378)</f>
        <v>1</v>
      </c>
      <c r="F3378" t="str">
        <f>TEXT(Table1[[#This Row],[Order Date]],"mmm")</f>
        <v>Jan</v>
      </c>
      <c r="G3378" t="str">
        <f>TEXT(Table1[[#This Row],[Order Date]],"ddd")</f>
        <v>Sat</v>
      </c>
      <c r="H3378" s="1">
        <v>42754</v>
      </c>
      <c r="I3378" t="s">
        <v>49</v>
      </c>
      <c r="J3378" t="s">
        <v>50</v>
      </c>
      <c r="K3378" t="s">
        <v>51</v>
      </c>
      <c r="L3378" t="s">
        <v>25</v>
      </c>
      <c r="M3378" t="s">
        <v>26</v>
      </c>
      <c r="N3378" t="s">
        <v>41</v>
      </c>
      <c r="O3378" t="s">
        <v>42</v>
      </c>
      <c r="P3378">
        <v>90036</v>
      </c>
      <c r="Q3378" t="s">
        <v>43</v>
      </c>
      <c r="R3378" t="s">
        <v>7462</v>
      </c>
      <c r="S3378" t="s">
        <v>45</v>
      </c>
      <c r="T3378" t="s">
        <v>89</v>
      </c>
      <c r="U3378" t="s">
        <v>7463</v>
      </c>
      <c r="V3378" s="3">
        <v>154.9</v>
      </c>
      <c r="W3378">
        <v>5</v>
      </c>
      <c r="X3378" s="2">
        <v>0</v>
      </c>
      <c r="Y3378" s="13">
        <v>69.704999999999998</v>
      </c>
      <c r="Z3378" s="2">
        <f>Y3378/V3378</f>
        <v>0.44999999999999996</v>
      </c>
    </row>
    <row r="3379" spans="1:26" x14ac:dyDescent="0.25">
      <c r="A3379">
        <v>6981</v>
      </c>
      <c r="B3379" t="s">
        <v>8865</v>
      </c>
      <c r="C3379" s="1">
        <v>41950</v>
      </c>
      <c r="D3379">
        <f>YEAR(C3379)</f>
        <v>2014</v>
      </c>
      <c r="E3379">
        <f>MONTH(C3379)</f>
        <v>11</v>
      </c>
      <c r="F3379" t="str">
        <f>TEXT(Table1[[#This Row],[Order Date]],"mmm")</f>
        <v>Nov</v>
      </c>
      <c r="G3379" t="str">
        <f>TEXT(Table1[[#This Row],[Order Date]],"ddd")</f>
        <v>Fri</v>
      </c>
      <c r="H3379" s="1">
        <v>41951</v>
      </c>
      <c r="I3379" t="s">
        <v>185</v>
      </c>
      <c r="J3379" t="s">
        <v>1370</v>
      </c>
      <c r="K3379" t="s">
        <v>1371</v>
      </c>
      <c r="L3379" t="s">
        <v>40</v>
      </c>
      <c r="M3379" t="s">
        <v>26</v>
      </c>
      <c r="N3379" t="s">
        <v>263</v>
      </c>
      <c r="O3379" t="s">
        <v>264</v>
      </c>
      <c r="P3379">
        <v>10024</v>
      </c>
      <c r="Q3379" t="s">
        <v>145</v>
      </c>
      <c r="R3379" t="s">
        <v>4210</v>
      </c>
      <c r="S3379" t="s">
        <v>45</v>
      </c>
      <c r="T3379" t="s">
        <v>266</v>
      </c>
      <c r="U3379" t="s">
        <v>4211</v>
      </c>
      <c r="V3379" s="3">
        <v>5.92</v>
      </c>
      <c r="W3379">
        <v>4</v>
      </c>
      <c r="X3379" s="2">
        <v>0</v>
      </c>
      <c r="Y3379" s="13">
        <v>2.8416000000000001</v>
      </c>
      <c r="Z3379" s="2">
        <f>Y3379/V3379</f>
        <v>0.48000000000000004</v>
      </c>
    </row>
    <row r="3380" spans="1:26" x14ac:dyDescent="0.25">
      <c r="A3380">
        <v>6983</v>
      </c>
      <c r="B3380" t="s">
        <v>8866</v>
      </c>
      <c r="C3380" s="1">
        <v>42614</v>
      </c>
      <c r="D3380">
        <f>YEAR(C3380)</f>
        <v>2016</v>
      </c>
      <c r="E3380">
        <f>MONTH(C3380)</f>
        <v>9</v>
      </c>
      <c r="F3380" t="str">
        <f>TEXT(Table1[[#This Row],[Order Date]],"mmm")</f>
        <v>Sep</v>
      </c>
      <c r="G3380" t="str">
        <f>TEXT(Table1[[#This Row],[Order Date]],"ddd")</f>
        <v>Thu</v>
      </c>
      <c r="H3380" s="1">
        <v>42618</v>
      </c>
      <c r="I3380" t="s">
        <v>49</v>
      </c>
      <c r="J3380" t="s">
        <v>2844</v>
      </c>
      <c r="K3380" t="s">
        <v>2845</v>
      </c>
      <c r="L3380" t="s">
        <v>25</v>
      </c>
      <c r="M3380" t="s">
        <v>26</v>
      </c>
      <c r="N3380" t="s">
        <v>873</v>
      </c>
      <c r="O3380" t="s">
        <v>235</v>
      </c>
      <c r="P3380">
        <v>48227</v>
      </c>
      <c r="Q3380" t="s">
        <v>104</v>
      </c>
      <c r="R3380" t="s">
        <v>2071</v>
      </c>
      <c r="S3380" t="s">
        <v>45</v>
      </c>
      <c r="T3380" t="s">
        <v>74</v>
      </c>
      <c r="U3380" t="s">
        <v>2072</v>
      </c>
      <c r="V3380" s="3">
        <v>24.1</v>
      </c>
      <c r="W3380">
        <v>5</v>
      </c>
      <c r="X3380" s="2">
        <v>0</v>
      </c>
      <c r="Y3380" s="13">
        <v>11.086</v>
      </c>
      <c r="Z3380" s="2">
        <f>Y3380/V3380</f>
        <v>0.45999999999999996</v>
      </c>
    </row>
    <row r="3381" spans="1:26" x14ac:dyDescent="0.25">
      <c r="A3381">
        <v>6989</v>
      </c>
      <c r="B3381" t="s">
        <v>8867</v>
      </c>
      <c r="C3381" s="1">
        <v>43050</v>
      </c>
      <c r="D3381">
        <f>YEAR(C3381)</f>
        <v>2017</v>
      </c>
      <c r="E3381">
        <f>MONTH(C3381)</f>
        <v>11</v>
      </c>
      <c r="F3381" t="str">
        <f>TEXT(Table1[[#This Row],[Order Date]],"mmm")</f>
        <v>Nov</v>
      </c>
      <c r="G3381" t="str">
        <f>TEXT(Table1[[#This Row],[Order Date]],"ddd")</f>
        <v>Sat</v>
      </c>
      <c r="H3381" s="1">
        <v>43055</v>
      </c>
      <c r="I3381" t="s">
        <v>22</v>
      </c>
      <c r="J3381" t="s">
        <v>1513</v>
      </c>
      <c r="K3381" t="s">
        <v>1514</v>
      </c>
      <c r="L3381" t="s">
        <v>40</v>
      </c>
      <c r="M3381" t="s">
        <v>26</v>
      </c>
      <c r="N3381" t="s">
        <v>52</v>
      </c>
      <c r="O3381" t="s">
        <v>53</v>
      </c>
      <c r="P3381">
        <v>33311</v>
      </c>
      <c r="Q3381" t="s">
        <v>29</v>
      </c>
      <c r="R3381" t="s">
        <v>5470</v>
      </c>
      <c r="S3381" t="s">
        <v>45</v>
      </c>
      <c r="T3381" t="s">
        <v>77</v>
      </c>
      <c r="U3381" t="s">
        <v>5471</v>
      </c>
      <c r="V3381" s="3">
        <v>1158.1199999999999</v>
      </c>
      <c r="W3381">
        <v>5</v>
      </c>
      <c r="X3381" s="2">
        <v>0.2</v>
      </c>
      <c r="Y3381" s="13">
        <v>130.2885</v>
      </c>
      <c r="Z3381" s="2">
        <f>Y3381/V3381</f>
        <v>0.11250000000000002</v>
      </c>
    </row>
    <row r="3382" spans="1:26" x14ac:dyDescent="0.25">
      <c r="A3382">
        <v>6990</v>
      </c>
      <c r="B3382" t="s">
        <v>8868</v>
      </c>
      <c r="C3382" s="1">
        <v>43080</v>
      </c>
      <c r="D3382">
        <f>YEAR(C3382)</f>
        <v>2017</v>
      </c>
      <c r="E3382">
        <f>MONTH(C3382)</f>
        <v>12</v>
      </c>
      <c r="F3382" t="str">
        <f>TEXT(Table1[[#This Row],[Order Date]],"mmm")</f>
        <v>Dec</v>
      </c>
      <c r="G3382" t="str">
        <f>TEXT(Table1[[#This Row],[Order Date]],"ddd")</f>
        <v>Mon</v>
      </c>
      <c r="H3382" s="1">
        <v>43082</v>
      </c>
      <c r="I3382" t="s">
        <v>185</v>
      </c>
      <c r="J3382" t="s">
        <v>5045</v>
      </c>
      <c r="K3382" t="s">
        <v>5046</v>
      </c>
      <c r="L3382" t="s">
        <v>25</v>
      </c>
      <c r="M3382" t="s">
        <v>26</v>
      </c>
      <c r="N3382" t="s">
        <v>8869</v>
      </c>
      <c r="O3382" t="s">
        <v>103</v>
      </c>
      <c r="P3382">
        <v>79605</v>
      </c>
      <c r="Q3382" t="s">
        <v>104</v>
      </c>
      <c r="R3382" t="s">
        <v>8870</v>
      </c>
      <c r="S3382" t="s">
        <v>45</v>
      </c>
      <c r="T3382" t="s">
        <v>77</v>
      </c>
      <c r="U3382" t="s">
        <v>8871</v>
      </c>
      <c r="V3382" s="3">
        <v>1.3919999999999999</v>
      </c>
      <c r="W3382">
        <v>2</v>
      </c>
      <c r="X3382" s="2">
        <v>0.8</v>
      </c>
      <c r="Y3382" s="13">
        <v>-3.7584</v>
      </c>
      <c r="Z3382" s="2">
        <f>Y3382/V3382</f>
        <v>-2.7</v>
      </c>
    </row>
    <row r="3383" spans="1:26" x14ac:dyDescent="0.25">
      <c r="A3383">
        <v>6991</v>
      </c>
      <c r="B3383" t="s">
        <v>8872</v>
      </c>
      <c r="C3383" s="1">
        <v>42316</v>
      </c>
      <c r="D3383">
        <f>YEAR(C3383)</f>
        <v>2015</v>
      </c>
      <c r="E3383">
        <f>MONTH(C3383)</f>
        <v>11</v>
      </c>
      <c r="F3383" t="str">
        <f>TEXT(Table1[[#This Row],[Order Date]],"mmm")</f>
        <v>Nov</v>
      </c>
      <c r="G3383" t="str">
        <f>TEXT(Table1[[#This Row],[Order Date]],"ddd")</f>
        <v>Sun</v>
      </c>
      <c r="H3383" s="1">
        <v>42321</v>
      </c>
      <c r="I3383" t="s">
        <v>22</v>
      </c>
      <c r="J3383" t="s">
        <v>4996</v>
      </c>
      <c r="K3383" t="s">
        <v>4997</v>
      </c>
      <c r="L3383" t="s">
        <v>25</v>
      </c>
      <c r="M3383" t="s">
        <v>26</v>
      </c>
      <c r="N3383" t="s">
        <v>7312</v>
      </c>
      <c r="O3383" t="s">
        <v>312</v>
      </c>
      <c r="P3383">
        <v>23666</v>
      </c>
      <c r="Q3383" t="s">
        <v>29</v>
      </c>
      <c r="R3383" t="s">
        <v>2549</v>
      </c>
      <c r="S3383" t="s">
        <v>45</v>
      </c>
      <c r="T3383" t="s">
        <v>77</v>
      </c>
      <c r="U3383" t="s">
        <v>2550</v>
      </c>
      <c r="V3383" s="3">
        <v>44.43</v>
      </c>
      <c r="W3383">
        <v>3</v>
      </c>
      <c r="X3383" s="2">
        <v>0</v>
      </c>
      <c r="Y3383" s="13">
        <v>18.660599999999999</v>
      </c>
      <c r="Z3383" s="2">
        <f>Y3383/V3383</f>
        <v>0.42</v>
      </c>
    </row>
    <row r="3384" spans="1:26" x14ac:dyDescent="0.25">
      <c r="A3384">
        <v>6996</v>
      </c>
      <c r="B3384" t="s">
        <v>8873</v>
      </c>
      <c r="C3384" s="1">
        <v>42327</v>
      </c>
      <c r="D3384">
        <f>YEAR(C3384)</f>
        <v>2015</v>
      </c>
      <c r="E3384">
        <f>MONTH(C3384)</f>
        <v>11</v>
      </c>
      <c r="F3384" t="str">
        <f>TEXT(Table1[[#This Row],[Order Date]],"mmm")</f>
        <v>Nov</v>
      </c>
      <c r="G3384" t="str">
        <f>TEXT(Table1[[#This Row],[Order Date]],"ddd")</f>
        <v>Thu</v>
      </c>
      <c r="H3384" s="1">
        <v>42334</v>
      </c>
      <c r="I3384" t="s">
        <v>49</v>
      </c>
      <c r="J3384" t="s">
        <v>5580</v>
      </c>
      <c r="K3384" t="s">
        <v>5581</v>
      </c>
      <c r="L3384" t="s">
        <v>40</v>
      </c>
      <c r="M3384" t="s">
        <v>26</v>
      </c>
      <c r="N3384" t="s">
        <v>1378</v>
      </c>
      <c r="O3384" t="s">
        <v>1379</v>
      </c>
      <c r="P3384">
        <v>89115</v>
      </c>
      <c r="Q3384" t="s">
        <v>43</v>
      </c>
      <c r="R3384" t="s">
        <v>4006</v>
      </c>
      <c r="S3384" t="s">
        <v>45</v>
      </c>
      <c r="T3384" t="s">
        <v>77</v>
      </c>
      <c r="U3384" t="s">
        <v>4007</v>
      </c>
      <c r="V3384" s="3">
        <v>31.08</v>
      </c>
      <c r="W3384">
        <v>4</v>
      </c>
      <c r="X3384" s="2">
        <v>0</v>
      </c>
      <c r="Y3384" s="13">
        <v>8.3916000000000004</v>
      </c>
      <c r="Z3384" s="2">
        <f>Y3384/V3384</f>
        <v>0.27</v>
      </c>
    </row>
    <row r="3385" spans="1:26" x14ac:dyDescent="0.25">
      <c r="A3385">
        <v>6997</v>
      </c>
      <c r="B3385" t="s">
        <v>8874</v>
      </c>
      <c r="C3385" s="1">
        <v>43092</v>
      </c>
      <c r="D3385">
        <f>YEAR(C3385)</f>
        <v>2017</v>
      </c>
      <c r="E3385">
        <f>MONTH(C3385)</f>
        <v>12</v>
      </c>
      <c r="F3385" t="str">
        <f>TEXT(Table1[[#This Row],[Order Date]],"mmm")</f>
        <v>Dec</v>
      </c>
      <c r="G3385" t="str">
        <f>TEXT(Table1[[#This Row],[Order Date]],"ddd")</f>
        <v>Sat</v>
      </c>
      <c r="H3385" s="1">
        <v>43094</v>
      </c>
      <c r="I3385" t="s">
        <v>22</v>
      </c>
      <c r="J3385" t="s">
        <v>697</v>
      </c>
      <c r="K3385" t="s">
        <v>698</v>
      </c>
      <c r="L3385" t="s">
        <v>40</v>
      </c>
      <c r="M3385" t="s">
        <v>26</v>
      </c>
      <c r="N3385" t="s">
        <v>3034</v>
      </c>
      <c r="O3385" t="s">
        <v>208</v>
      </c>
      <c r="P3385">
        <v>61107</v>
      </c>
      <c r="Q3385" t="s">
        <v>104</v>
      </c>
      <c r="R3385" t="s">
        <v>666</v>
      </c>
      <c r="S3385" t="s">
        <v>45</v>
      </c>
      <c r="T3385" t="s">
        <v>74</v>
      </c>
      <c r="U3385" t="s">
        <v>667</v>
      </c>
      <c r="V3385" s="3">
        <v>13.84</v>
      </c>
      <c r="W3385">
        <v>4</v>
      </c>
      <c r="X3385" s="2">
        <v>0.8</v>
      </c>
      <c r="Y3385" s="13">
        <v>-22.143999999999998</v>
      </c>
      <c r="Z3385" s="2">
        <f>Y3385/V3385</f>
        <v>-1.5999999999999999</v>
      </c>
    </row>
    <row r="3386" spans="1:26" x14ac:dyDescent="0.25">
      <c r="A3386">
        <v>6999</v>
      </c>
      <c r="B3386" t="s">
        <v>8875</v>
      </c>
      <c r="C3386" s="1">
        <v>42629</v>
      </c>
      <c r="D3386">
        <f>YEAR(C3386)</f>
        <v>2016</v>
      </c>
      <c r="E3386">
        <f>MONTH(C3386)</f>
        <v>9</v>
      </c>
      <c r="F3386" t="str">
        <f>TEXT(Table1[[#This Row],[Order Date]],"mmm")</f>
        <v>Sep</v>
      </c>
      <c r="G3386" t="str">
        <f>TEXT(Table1[[#This Row],[Order Date]],"ddd")</f>
        <v>Fri</v>
      </c>
      <c r="H3386" s="1">
        <v>42635</v>
      </c>
      <c r="I3386" t="s">
        <v>49</v>
      </c>
      <c r="J3386" t="s">
        <v>5184</v>
      </c>
      <c r="K3386" t="s">
        <v>5185</v>
      </c>
      <c r="L3386" t="s">
        <v>101</v>
      </c>
      <c r="M3386" t="s">
        <v>26</v>
      </c>
      <c r="N3386" t="s">
        <v>3981</v>
      </c>
      <c r="O3386" t="s">
        <v>42</v>
      </c>
      <c r="P3386">
        <v>92677</v>
      </c>
      <c r="Q3386" t="s">
        <v>43</v>
      </c>
      <c r="R3386" t="s">
        <v>2789</v>
      </c>
      <c r="S3386" t="s">
        <v>45</v>
      </c>
      <c r="T3386" t="s">
        <v>89</v>
      </c>
      <c r="U3386" t="s">
        <v>6614</v>
      </c>
      <c r="V3386" s="3">
        <v>12.96</v>
      </c>
      <c r="W3386">
        <v>2</v>
      </c>
      <c r="X3386" s="2">
        <v>0</v>
      </c>
      <c r="Y3386" s="13">
        <v>6.3503999999999996</v>
      </c>
      <c r="Z3386" s="2">
        <f>Y3386/V3386</f>
        <v>0.48999999999999994</v>
      </c>
    </row>
    <row r="3387" spans="1:26" x14ac:dyDescent="0.25">
      <c r="A3387">
        <v>7000</v>
      </c>
      <c r="B3387" t="s">
        <v>8876</v>
      </c>
      <c r="C3387" s="1">
        <v>42881</v>
      </c>
      <c r="D3387">
        <f>YEAR(C3387)</f>
        <v>2017</v>
      </c>
      <c r="E3387">
        <f>MONTH(C3387)</f>
        <v>5</v>
      </c>
      <c r="F3387" t="str">
        <f>TEXT(Table1[[#This Row],[Order Date]],"mmm")</f>
        <v>May</v>
      </c>
      <c r="G3387" t="str">
        <f>TEXT(Table1[[#This Row],[Order Date]],"ddd")</f>
        <v>Fri</v>
      </c>
      <c r="H3387" s="1">
        <v>42884</v>
      </c>
      <c r="I3387" t="s">
        <v>185</v>
      </c>
      <c r="J3387" t="s">
        <v>1432</v>
      </c>
      <c r="K3387" t="s">
        <v>1433</v>
      </c>
      <c r="L3387" t="s">
        <v>40</v>
      </c>
      <c r="M3387" t="s">
        <v>26</v>
      </c>
      <c r="N3387" t="s">
        <v>1456</v>
      </c>
      <c r="O3387" t="s">
        <v>28</v>
      </c>
      <c r="P3387">
        <v>40214</v>
      </c>
      <c r="Q3387" t="s">
        <v>29</v>
      </c>
      <c r="R3387" t="s">
        <v>7624</v>
      </c>
      <c r="S3387" t="s">
        <v>45</v>
      </c>
      <c r="T3387" t="s">
        <v>77</v>
      </c>
      <c r="U3387" t="s">
        <v>7625</v>
      </c>
      <c r="V3387" s="3">
        <v>208.44</v>
      </c>
      <c r="W3387">
        <v>3</v>
      </c>
      <c r="X3387" s="2">
        <v>0</v>
      </c>
      <c r="Y3387" s="13">
        <v>62.531999999999996</v>
      </c>
      <c r="Z3387" s="2">
        <f>Y3387/V3387</f>
        <v>0.3</v>
      </c>
    </row>
    <row r="3388" spans="1:26" x14ac:dyDescent="0.25">
      <c r="A3388">
        <v>7002</v>
      </c>
      <c r="B3388" t="s">
        <v>8877</v>
      </c>
      <c r="C3388" s="1">
        <v>42093</v>
      </c>
      <c r="D3388">
        <f>YEAR(C3388)</f>
        <v>2015</v>
      </c>
      <c r="E3388">
        <f>MONTH(C3388)</f>
        <v>3</v>
      </c>
      <c r="F3388" t="str">
        <f>TEXT(Table1[[#This Row],[Order Date]],"mmm")</f>
        <v>Mar</v>
      </c>
      <c r="G3388" t="str">
        <f>TEXT(Table1[[#This Row],[Order Date]],"ddd")</f>
        <v>Mon</v>
      </c>
      <c r="H3388" s="1">
        <v>42097</v>
      </c>
      <c r="I3388" t="s">
        <v>49</v>
      </c>
      <c r="J3388" t="s">
        <v>5835</v>
      </c>
      <c r="K3388" t="s">
        <v>5836</v>
      </c>
      <c r="L3388" t="s">
        <v>101</v>
      </c>
      <c r="M3388" t="s">
        <v>26</v>
      </c>
      <c r="N3388" t="s">
        <v>8878</v>
      </c>
      <c r="O3388" t="s">
        <v>208</v>
      </c>
      <c r="P3388">
        <v>61761</v>
      </c>
      <c r="Q3388" t="s">
        <v>104</v>
      </c>
      <c r="R3388" t="s">
        <v>6752</v>
      </c>
      <c r="S3388" t="s">
        <v>31</v>
      </c>
      <c r="T3388" t="s">
        <v>35</v>
      </c>
      <c r="U3388" t="s">
        <v>6753</v>
      </c>
      <c r="V3388" s="3">
        <v>366.74400000000003</v>
      </c>
      <c r="W3388">
        <v>4</v>
      </c>
      <c r="X3388" s="2">
        <v>0.3</v>
      </c>
      <c r="Y3388" s="13">
        <v>-110.0232</v>
      </c>
      <c r="Z3388" s="2">
        <f>Y3388/V3388</f>
        <v>-0.3</v>
      </c>
    </row>
    <row r="3389" spans="1:26" x14ac:dyDescent="0.25">
      <c r="A3389">
        <v>7003</v>
      </c>
      <c r="B3389" t="s">
        <v>8879</v>
      </c>
      <c r="C3389" s="1">
        <v>41870</v>
      </c>
      <c r="D3389">
        <f>YEAR(C3389)</f>
        <v>2014</v>
      </c>
      <c r="E3389">
        <f>MONTH(C3389)</f>
        <v>8</v>
      </c>
      <c r="F3389" t="str">
        <f>TEXT(Table1[[#This Row],[Order Date]],"mmm")</f>
        <v>Aug</v>
      </c>
      <c r="G3389" t="str">
        <f>TEXT(Table1[[#This Row],[Order Date]],"ddd")</f>
        <v>Tue</v>
      </c>
      <c r="H3389" s="1">
        <v>41872</v>
      </c>
      <c r="I3389" t="s">
        <v>22</v>
      </c>
      <c r="J3389" t="s">
        <v>6264</v>
      </c>
      <c r="K3389" t="s">
        <v>6265</v>
      </c>
      <c r="L3389" t="s">
        <v>40</v>
      </c>
      <c r="M3389" t="s">
        <v>26</v>
      </c>
      <c r="N3389" t="s">
        <v>41</v>
      </c>
      <c r="O3389" t="s">
        <v>42</v>
      </c>
      <c r="P3389">
        <v>90045</v>
      </c>
      <c r="Q3389" t="s">
        <v>43</v>
      </c>
      <c r="R3389" t="s">
        <v>1829</v>
      </c>
      <c r="S3389" t="s">
        <v>31</v>
      </c>
      <c r="T3389" t="s">
        <v>64</v>
      </c>
      <c r="U3389" t="s">
        <v>1830</v>
      </c>
      <c r="V3389" s="3">
        <v>289.24</v>
      </c>
      <c r="W3389">
        <v>7</v>
      </c>
      <c r="X3389" s="2">
        <v>0</v>
      </c>
      <c r="Y3389" s="13">
        <v>26.031600000000001</v>
      </c>
      <c r="Z3389" s="2">
        <f>Y3389/V3389</f>
        <v>0.09</v>
      </c>
    </row>
    <row r="3390" spans="1:26" x14ac:dyDescent="0.25">
      <c r="A3390">
        <v>7005</v>
      </c>
      <c r="B3390" t="s">
        <v>8880</v>
      </c>
      <c r="C3390" s="1">
        <v>41996</v>
      </c>
      <c r="D3390">
        <f>YEAR(C3390)</f>
        <v>2014</v>
      </c>
      <c r="E3390">
        <f>MONTH(C3390)</f>
        <v>12</v>
      </c>
      <c r="F3390" t="str">
        <f>TEXT(Table1[[#This Row],[Order Date]],"mmm")</f>
        <v>Dec</v>
      </c>
      <c r="G3390" t="str">
        <f>TEXT(Table1[[#This Row],[Order Date]],"ddd")</f>
        <v>Tue</v>
      </c>
      <c r="H3390" s="1">
        <v>42001</v>
      </c>
      <c r="I3390" t="s">
        <v>49</v>
      </c>
      <c r="J3390" t="s">
        <v>4550</v>
      </c>
      <c r="K3390" t="s">
        <v>4551</v>
      </c>
      <c r="L3390" t="s">
        <v>40</v>
      </c>
      <c r="M3390" t="s">
        <v>26</v>
      </c>
      <c r="N3390" t="s">
        <v>7151</v>
      </c>
      <c r="O3390" t="s">
        <v>103</v>
      </c>
      <c r="P3390">
        <v>77642</v>
      </c>
      <c r="Q3390" t="s">
        <v>104</v>
      </c>
      <c r="R3390" t="s">
        <v>5623</v>
      </c>
      <c r="S3390" t="s">
        <v>45</v>
      </c>
      <c r="T3390" t="s">
        <v>89</v>
      </c>
      <c r="U3390" t="s">
        <v>5624</v>
      </c>
      <c r="V3390" s="3">
        <v>5.1840000000000002</v>
      </c>
      <c r="W3390">
        <v>1</v>
      </c>
      <c r="X3390" s="2">
        <v>0.2</v>
      </c>
      <c r="Y3390" s="13">
        <v>1.8144</v>
      </c>
      <c r="Z3390" s="2">
        <f>Y3390/V3390</f>
        <v>0.35</v>
      </c>
    </row>
    <row r="3391" spans="1:26" x14ac:dyDescent="0.25">
      <c r="A3391">
        <v>7006</v>
      </c>
      <c r="B3391" t="s">
        <v>8881</v>
      </c>
      <c r="C3391" s="1">
        <v>42309</v>
      </c>
      <c r="D3391">
        <f>YEAR(C3391)</f>
        <v>2015</v>
      </c>
      <c r="E3391">
        <f>MONTH(C3391)</f>
        <v>11</v>
      </c>
      <c r="F3391" t="str">
        <f>TEXT(Table1[[#This Row],[Order Date]],"mmm")</f>
        <v>Nov</v>
      </c>
      <c r="G3391" t="str">
        <f>TEXT(Table1[[#This Row],[Order Date]],"ddd")</f>
        <v>Sun</v>
      </c>
      <c r="H3391" s="1">
        <v>42313</v>
      </c>
      <c r="I3391" t="s">
        <v>49</v>
      </c>
      <c r="J3391" t="s">
        <v>1882</v>
      </c>
      <c r="K3391" t="s">
        <v>1883</v>
      </c>
      <c r="L3391" t="s">
        <v>25</v>
      </c>
      <c r="M3391" t="s">
        <v>26</v>
      </c>
      <c r="N3391" t="s">
        <v>263</v>
      </c>
      <c r="O3391" t="s">
        <v>264</v>
      </c>
      <c r="P3391">
        <v>10009</v>
      </c>
      <c r="Q3391" t="s">
        <v>145</v>
      </c>
      <c r="R3391" t="s">
        <v>8083</v>
      </c>
      <c r="S3391" t="s">
        <v>31</v>
      </c>
      <c r="T3391" t="s">
        <v>35</v>
      </c>
      <c r="U3391" t="s">
        <v>8084</v>
      </c>
      <c r="V3391" s="3">
        <v>205.16399999999999</v>
      </c>
      <c r="W3391">
        <v>2</v>
      </c>
      <c r="X3391" s="2">
        <v>0.1</v>
      </c>
      <c r="Y3391" s="13">
        <v>13.6776</v>
      </c>
      <c r="Z3391" s="2">
        <f>Y3391/V3391</f>
        <v>6.6666666666666666E-2</v>
      </c>
    </row>
    <row r="3392" spans="1:26" x14ac:dyDescent="0.25">
      <c r="A3392">
        <v>7008</v>
      </c>
      <c r="B3392" t="s">
        <v>8882</v>
      </c>
      <c r="C3392" s="1">
        <v>42237</v>
      </c>
      <c r="D3392">
        <f>YEAR(C3392)</f>
        <v>2015</v>
      </c>
      <c r="E3392">
        <f>MONTH(C3392)</f>
        <v>8</v>
      </c>
      <c r="F3392" t="str">
        <f>TEXT(Table1[[#This Row],[Order Date]],"mmm")</f>
        <v>Aug</v>
      </c>
      <c r="G3392" t="str">
        <f>TEXT(Table1[[#This Row],[Order Date]],"ddd")</f>
        <v>Fri</v>
      </c>
      <c r="H3392" s="1">
        <v>42241</v>
      </c>
      <c r="I3392" t="s">
        <v>49</v>
      </c>
      <c r="J3392" t="s">
        <v>3852</v>
      </c>
      <c r="K3392" t="s">
        <v>3853</v>
      </c>
      <c r="L3392" t="s">
        <v>40</v>
      </c>
      <c r="M3392" t="s">
        <v>26</v>
      </c>
      <c r="N3392" t="s">
        <v>311</v>
      </c>
      <c r="O3392" t="s">
        <v>491</v>
      </c>
      <c r="P3392">
        <v>45503</v>
      </c>
      <c r="Q3392" t="s">
        <v>145</v>
      </c>
      <c r="R3392" t="s">
        <v>1571</v>
      </c>
      <c r="S3392" t="s">
        <v>45</v>
      </c>
      <c r="T3392" t="s">
        <v>74</v>
      </c>
      <c r="U3392" t="s">
        <v>1572</v>
      </c>
      <c r="V3392" s="3">
        <v>12.827999999999999</v>
      </c>
      <c r="W3392">
        <v>2</v>
      </c>
      <c r="X3392" s="2">
        <v>0.7</v>
      </c>
      <c r="Y3392" s="13">
        <v>-8.9795999999999996</v>
      </c>
      <c r="Z3392" s="2">
        <f>Y3392/V3392</f>
        <v>-0.7</v>
      </c>
    </row>
    <row r="3393" spans="1:26" x14ac:dyDescent="0.25">
      <c r="A3393">
        <v>7011</v>
      </c>
      <c r="B3393" t="s">
        <v>8883</v>
      </c>
      <c r="C3393" s="1">
        <v>41782</v>
      </c>
      <c r="D3393">
        <f>YEAR(C3393)</f>
        <v>2014</v>
      </c>
      <c r="E3393">
        <f>MONTH(C3393)</f>
        <v>5</v>
      </c>
      <c r="F3393" t="str">
        <f>TEXT(Table1[[#This Row],[Order Date]],"mmm")</f>
        <v>May</v>
      </c>
      <c r="G3393" t="str">
        <f>TEXT(Table1[[#This Row],[Order Date]],"ddd")</f>
        <v>Fri</v>
      </c>
      <c r="H3393" s="1">
        <v>41786</v>
      </c>
      <c r="I3393" t="s">
        <v>49</v>
      </c>
      <c r="J3393" t="s">
        <v>1849</v>
      </c>
      <c r="K3393" t="s">
        <v>1850</v>
      </c>
      <c r="L3393" t="s">
        <v>25</v>
      </c>
      <c r="M3393" t="s">
        <v>26</v>
      </c>
      <c r="N3393" t="s">
        <v>263</v>
      </c>
      <c r="O3393" t="s">
        <v>264</v>
      </c>
      <c r="P3393">
        <v>10035</v>
      </c>
      <c r="Q3393" t="s">
        <v>145</v>
      </c>
      <c r="R3393" t="s">
        <v>5479</v>
      </c>
      <c r="S3393" t="s">
        <v>45</v>
      </c>
      <c r="T3393" t="s">
        <v>74</v>
      </c>
      <c r="U3393" t="s">
        <v>1205</v>
      </c>
      <c r="V3393" s="3">
        <v>17.96</v>
      </c>
      <c r="W3393">
        <v>5</v>
      </c>
      <c r="X3393" s="2">
        <v>0.2</v>
      </c>
      <c r="Y3393" s="13">
        <v>5.8369999999999997</v>
      </c>
      <c r="Z3393" s="2">
        <f>Y3393/V3393</f>
        <v>0.32499999999999996</v>
      </c>
    </row>
    <row r="3394" spans="1:26" x14ac:dyDescent="0.25">
      <c r="A3394">
        <v>7014</v>
      </c>
      <c r="B3394" t="s">
        <v>8884</v>
      </c>
      <c r="C3394" s="1">
        <v>43078</v>
      </c>
      <c r="D3394">
        <f>YEAR(C3394)</f>
        <v>2017</v>
      </c>
      <c r="E3394">
        <f>MONTH(C3394)</f>
        <v>12</v>
      </c>
      <c r="F3394" t="str">
        <f>TEXT(Table1[[#This Row],[Order Date]],"mmm")</f>
        <v>Dec</v>
      </c>
      <c r="G3394" t="str">
        <f>TEXT(Table1[[#This Row],[Order Date]],"ddd")</f>
        <v>Sat</v>
      </c>
      <c r="H3394" s="1">
        <v>43080</v>
      </c>
      <c r="I3394" t="s">
        <v>22</v>
      </c>
      <c r="J3394" t="s">
        <v>5461</v>
      </c>
      <c r="K3394" t="s">
        <v>5462</v>
      </c>
      <c r="L3394" t="s">
        <v>101</v>
      </c>
      <c r="M3394" t="s">
        <v>26</v>
      </c>
      <c r="N3394" t="s">
        <v>2594</v>
      </c>
      <c r="O3394" t="s">
        <v>42</v>
      </c>
      <c r="P3394">
        <v>93905</v>
      </c>
      <c r="Q3394" t="s">
        <v>43</v>
      </c>
      <c r="R3394" t="s">
        <v>2565</v>
      </c>
      <c r="S3394" t="s">
        <v>31</v>
      </c>
      <c r="T3394" t="s">
        <v>32</v>
      </c>
      <c r="U3394" t="s">
        <v>2566</v>
      </c>
      <c r="V3394" s="3">
        <v>148.25700000000001</v>
      </c>
      <c r="W3394">
        <v>3</v>
      </c>
      <c r="X3394" s="2">
        <v>0.15</v>
      </c>
      <c r="Y3394" s="13">
        <v>15.697800000000001</v>
      </c>
      <c r="Z3394" s="2">
        <f>Y3394/V3394</f>
        <v>0.10588235294117647</v>
      </c>
    </row>
    <row r="3395" spans="1:26" x14ac:dyDescent="0.25">
      <c r="A3395">
        <v>7015</v>
      </c>
      <c r="B3395" t="s">
        <v>8885</v>
      </c>
      <c r="C3395" s="1">
        <v>41709</v>
      </c>
      <c r="D3395">
        <f>YEAR(C3395)</f>
        <v>2014</v>
      </c>
      <c r="E3395">
        <f>MONTH(C3395)</f>
        <v>3</v>
      </c>
      <c r="F3395" t="str">
        <f>TEXT(Table1[[#This Row],[Order Date]],"mmm")</f>
        <v>Mar</v>
      </c>
      <c r="G3395" t="str">
        <f>TEXT(Table1[[#This Row],[Order Date]],"ddd")</f>
        <v>Tue</v>
      </c>
      <c r="H3395" s="1">
        <v>41711</v>
      </c>
      <c r="I3395" t="s">
        <v>22</v>
      </c>
      <c r="J3395" t="s">
        <v>4318</v>
      </c>
      <c r="K3395" t="s">
        <v>4319</v>
      </c>
      <c r="L3395" t="s">
        <v>40</v>
      </c>
      <c r="M3395" t="s">
        <v>26</v>
      </c>
      <c r="N3395" t="s">
        <v>1448</v>
      </c>
      <c r="O3395" t="s">
        <v>28</v>
      </c>
      <c r="P3395">
        <v>40475</v>
      </c>
      <c r="Q3395" t="s">
        <v>29</v>
      </c>
      <c r="R3395" t="s">
        <v>1580</v>
      </c>
      <c r="S3395" t="s">
        <v>45</v>
      </c>
      <c r="T3395" t="s">
        <v>77</v>
      </c>
      <c r="U3395" t="s">
        <v>1581</v>
      </c>
      <c r="V3395" s="3">
        <v>146.76</v>
      </c>
      <c r="W3395">
        <v>3</v>
      </c>
      <c r="X3395" s="2">
        <v>0</v>
      </c>
      <c r="Y3395" s="13">
        <v>38.157600000000002</v>
      </c>
      <c r="Z3395" s="2">
        <f>Y3395/V3395</f>
        <v>0.26</v>
      </c>
    </row>
    <row r="3396" spans="1:26" x14ac:dyDescent="0.25">
      <c r="A3396">
        <v>7019</v>
      </c>
      <c r="B3396" t="s">
        <v>8886</v>
      </c>
      <c r="C3396" s="1">
        <v>42544</v>
      </c>
      <c r="D3396">
        <f>YEAR(C3396)</f>
        <v>2016</v>
      </c>
      <c r="E3396">
        <f>MONTH(C3396)</f>
        <v>6</v>
      </c>
      <c r="F3396" t="str">
        <f>TEXT(Table1[[#This Row],[Order Date]],"mmm")</f>
        <v>Jun</v>
      </c>
      <c r="G3396" t="str">
        <f>TEXT(Table1[[#This Row],[Order Date]],"ddd")</f>
        <v>Thu</v>
      </c>
      <c r="H3396" s="1">
        <v>42548</v>
      </c>
      <c r="I3396" t="s">
        <v>22</v>
      </c>
      <c r="J3396" t="s">
        <v>2652</v>
      </c>
      <c r="K3396" t="s">
        <v>2653</v>
      </c>
      <c r="L3396" t="s">
        <v>25</v>
      </c>
      <c r="M3396" t="s">
        <v>26</v>
      </c>
      <c r="N3396" t="s">
        <v>263</v>
      </c>
      <c r="O3396" t="s">
        <v>264</v>
      </c>
      <c r="P3396">
        <v>10035</v>
      </c>
      <c r="Q3396" t="s">
        <v>145</v>
      </c>
      <c r="R3396" t="s">
        <v>7148</v>
      </c>
      <c r="S3396" t="s">
        <v>45</v>
      </c>
      <c r="T3396" t="s">
        <v>46</v>
      </c>
      <c r="U3396" t="s">
        <v>7149</v>
      </c>
      <c r="V3396" s="3">
        <v>25.83</v>
      </c>
      <c r="W3396">
        <v>7</v>
      </c>
      <c r="X3396" s="2">
        <v>0</v>
      </c>
      <c r="Y3396" s="13">
        <v>12.1401</v>
      </c>
      <c r="Z3396" s="2">
        <f>Y3396/V3396</f>
        <v>0.47000000000000003</v>
      </c>
    </row>
    <row r="3397" spans="1:26" x14ac:dyDescent="0.25">
      <c r="A3397">
        <v>7020</v>
      </c>
      <c r="B3397" t="s">
        <v>8887</v>
      </c>
      <c r="C3397" s="1">
        <v>41874</v>
      </c>
      <c r="D3397">
        <f>YEAR(C3397)</f>
        <v>2014</v>
      </c>
      <c r="E3397">
        <f>MONTH(C3397)</f>
        <v>8</v>
      </c>
      <c r="F3397" t="str">
        <f>TEXT(Table1[[#This Row],[Order Date]],"mmm")</f>
        <v>Aug</v>
      </c>
      <c r="G3397" t="str">
        <f>TEXT(Table1[[#This Row],[Order Date]],"ddd")</f>
        <v>Sat</v>
      </c>
      <c r="H3397" s="1">
        <v>41878</v>
      </c>
      <c r="I3397" t="s">
        <v>49</v>
      </c>
      <c r="J3397" t="s">
        <v>2250</v>
      </c>
      <c r="K3397" t="s">
        <v>2251</v>
      </c>
      <c r="L3397" t="s">
        <v>25</v>
      </c>
      <c r="M3397" t="s">
        <v>26</v>
      </c>
      <c r="N3397" t="s">
        <v>800</v>
      </c>
      <c r="O3397" t="s">
        <v>450</v>
      </c>
      <c r="P3397">
        <v>80219</v>
      </c>
      <c r="Q3397" t="s">
        <v>43</v>
      </c>
      <c r="R3397" t="s">
        <v>8888</v>
      </c>
      <c r="S3397" t="s">
        <v>45</v>
      </c>
      <c r="T3397" t="s">
        <v>89</v>
      </c>
      <c r="U3397" t="s">
        <v>8889</v>
      </c>
      <c r="V3397" s="3">
        <v>15.552</v>
      </c>
      <c r="W3397">
        <v>3</v>
      </c>
      <c r="X3397" s="2">
        <v>0.2</v>
      </c>
      <c r="Y3397" s="13">
        <v>5.4432</v>
      </c>
      <c r="Z3397" s="2">
        <f>Y3397/V3397</f>
        <v>0.35000000000000003</v>
      </c>
    </row>
    <row r="3398" spans="1:26" x14ac:dyDescent="0.25">
      <c r="A3398">
        <v>7026</v>
      </c>
      <c r="B3398" t="s">
        <v>8890</v>
      </c>
      <c r="C3398" s="1">
        <v>42772</v>
      </c>
      <c r="D3398">
        <f>YEAR(C3398)</f>
        <v>2017</v>
      </c>
      <c r="E3398">
        <f>MONTH(C3398)</f>
        <v>2</v>
      </c>
      <c r="F3398" t="str">
        <f>TEXT(Table1[[#This Row],[Order Date]],"mmm")</f>
        <v>Feb</v>
      </c>
      <c r="G3398" t="str">
        <f>TEXT(Table1[[#This Row],[Order Date]],"ddd")</f>
        <v>Mon</v>
      </c>
      <c r="H3398" s="1">
        <v>42778</v>
      </c>
      <c r="I3398" t="s">
        <v>49</v>
      </c>
      <c r="J3398" t="s">
        <v>2130</v>
      </c>
      <c r="K3398" t="s">
        <v>2131</v>
      </c>
      <c r="L3398" t="s">
        <v>40</v>
      </c>
      <c r="M3398" t="s">
        <v>26</v>
      </c>
      <c r="N3398" t="s">
        <v>263</v>
      </c>
      <c r="O3398" t="s">
        <v>264</v>
      </c>
      <c r="P3398">
        <v>10024</v>
      </c>
      <c r="Q3398" t="s">
        <v>145</v>
      </c>
      <c r="R3398" t="s">
        <v>2014</v>
      </c>
      <c r="S3398" t="s">
        <v>70</v>
      </c>
      <c r="T3398" t="s">
        <v>71</v>
      </c>
      <c r="U3398" t="s">
        <v>2015</v>
      </c>
      <c r="V3398" s="3">
        <v>227.46</v>
      </c>
      <c r="W3398">
        <v>6</v>
      </c>
      <c r="X3398" s="2">
        <v>0</v>
      </c>
      <c r="Y3398" s="13">
        <v>65.963399999999993</v>
      </c>
      <c r="Z3398" s="2">
        <f>Y3398/V3398</f>
        <v>0.28999999999999998</v>
      </c>
    </row>
    <row r="3399" spans="1:26" x14ac:dyDescent="0.25">
      <c r="A3399">
        <v>7028</v>
      </c>
      <c r="B3399" t="s">
        <v>8891</v>
      </c>
      <c r="C3399" s="1">
        <v>42764</v>
      </c>
      <c r="D3399">
        <f>YEAR(C3399)</f>
        <v>2017</v>
      </c>
      <c r="E3399">
        <f>MONTH(C3399)</f>
        <v>1</v>
      </c>
      <c r="F3399" t="str">
        <f>TEXT(Table1[[#This Row],[Order Date]],"mmm")</f>
        <v>Jan</v>
      </c>
      <c r="G3399" t="str">
        <f>TEXT(Table1[[#This Row],[Order Date]],"ddd")</f>
        <v>Sun</v>
      </c>
      <c r="H3399" s="1">
        <v>42771</v>
      </c>
      <c r="I3399" t="s">
        <v>49</v>
      </c>
      <c r="J3399" t="s">
        <v>2920</v>
      </c>
      <c r="K3399" t="s">
        <v>2921</v>
      </c>
      <c r="L3399" t="s">
        <v>25</v>
      </c>
      <c r="M3399" t="s">
        <v>26</v>
      </c>
      <c r="N3399" t="s">
        <v>263</v>
      </c>
      <c r="O3399" t="s">
        <v>264</v>
      </c>
      <c r="P3399">
        <v>10011</v>
      </c>
      <c r="Q3399" t="s">
        <v>145</v>
      </c>
      <c r="R3399" t="s">
        <v>2724</v>
      </c>
      <c r="S3399" t="s">
        <v>45</v>
      </c>
      <c r="T3399" t="s">
        <v>46</v>
      </c>
      <c r="U3399" t="s">
        <v>2725</v>
      </c>
      <c r="V3399" s="3">
        <v>5.22</v>
      </c>
      <c r="W3399">
        <v>2</v>
      </c>
      <c r="X3399" s="2">
        <v>0</v>
      </c>
      <c r="Y3399" s="13">
        <v>2.4011999999999998</v>
      </c>
      <c r="Z3399" s="2">
        <f>Y3399/V3399</f>
        <v>0.45999999999999996</v>
      </c>
    </row>
    <row r="3400" spans="1:26" x14ac:dyDescent="0.25">
      <c r="A3400">
        <v>7030</v>
      </c>
      <c r="B3400" t="s">
        <v>8892</v>
      </c>
      <c r="C3400" s="1">
        <v>42685</v>
      </c>
      <c r="D3400">
        <f>YEAR(C3400)</f>
        <v>2016</v>
      </c>
      <c r="E3400">
        <f>MONTH(C3400)</f>
        <v>11</v>
      </c>
      <c r="F3400" t="str">
        <f>TEXT(Table1[[#This Row],[Order Date]],"mmm")</f>
        <v>Nov</v>
      </c>
      <c r="G3400" t="str">
        <f>TEXT(Table1[[#This Row],[Order Date]],"ddd")</f>
        <v>Fri</v>
      </c>
      <c r="H3400" s="1">
        <v>42690</v>
      </c>
      <c r="I3400" t="s">
        <v>49</v>
      </c>
      <c r="J3400" t="s">
        <v>4033</v>
      </c>
      <c r="K3400" t="s">
        <v>4034</v>
      </c>
      <c r="L3400" t="s">
        <v>40</v>
      </c>
      <c r="M3400" t="s">
        <v>26</v>
      </c>
      <c r="N3400" t="s">
        <v>263</v>
      </c>
      <c r="O3400" t="s">
        <v>264</v>
      </c>
      <c r="P3400">
        <v>10011</v>
      </c>
      <c r="Q3400" t="s">
        <v>145</v>
      </c>
      <c r="R3400" t="s">
        <v>4650</v>
      </c>
      <c r="S3400" t="s">
        <v>45</v>
      </c>
      <c r="T3400" t="s">
        <v>58</v>
      </c>
      <c r="U3400" t="s">
        <v>2609</v>
      </c>
      <c r="V3400" s="3">
        <v>28.14</v>
      </c>
      <c r="W3400">
        <v>3</v>
      </c>
      <c r="X3400" s="2">
        <v>0</v>
      </c>
      <c r="Y3400" s="13">
        <v>7.8792</v>
      </c>
      <c r="Z3400" s="2">
        <f>Y3400/V3400</f>
        <v>0.27999999999999997</v>
      </c>
    </row>
    <row r="3401" spans="1:26" x14ac:dyDescent="0.25">
      <c r="A3401">
        <v>7036</v>
      </c>
      <c r="B3401" t="s">
        <v>8893</v>
      </c>
      <c r="C3401" s="1">
        <v>43048</v>
      </c>
      <c r="D3401">
        <f>YEAR(C3401)</f>
        <v>2017</v>
      </c>
      <c r="E3401">
        <f>MONTH(C3401)</f>
        <v>11</v>
      </c>
      <c r="F3401" t="str">
        <f>TEXT(Table1[[#This Row],[Order Date]],"mmm")</f>
        <v>Nov</v>
      </c>
      <c r="G3401" t="str">
        <f>TEXT(Table1[[#This Row],[Order Date]],"ddd")</f>
        <v>Thu</v>
      </c>
      <c r="H3401" s="1">
        <v>43052</v>
      </c>
      <c r="I3401" t="s">
        <v>49</v>
      </c>
      <c r="J3401" t="s">
        <v>4396</v>
      </c>
      <c r="K3401" t="s">
        <v>4397</v>
      </c>
      <c r="L3401" t="s">
        <v>40</v>
      </c>
      <c r="M3401" t="s">
        <v>26</v>
      </c>
      <c r="N3401" t="s">
        <v>941</v>
      </c>
      <c r="O3401" t="s">
        <v>42</v>
      </c>
      <c r="P3401">
        <v>92105</v>
      </c>
      <c r="Q3401" t="s">
        <v>43</v>
      </c>
      <c r="R3401" t="s">
        <v>2440</v>
      </c>
      <c r="S3401" t="s">
        <v>31</v>
      </c>
      <c r="T3401" t="s">
        <v>35</v>
      </c>
      <c r="U3401" t="s">
        <v>2441</v>
      </c>
      <c r="V3401" s="3">
        <v>523.39200000000005</v>
      </c>
      <c r="W3401">
        <v>3</v>
      </c>
      <c r="X3401" s="2">
        <v>0.2</v>
      </c>
      <c r="Y3401" s="13">
        <v>52.339199999999998</v>
      </c>
      <c r="Z3401" s="2">
        <f>Y3401/V3401</f>
        <v>9.9999999999999992E-2</v>
      </c>
    </row>
    <row r="3402" spans="1:26" x14ac:dyDescent="0.25">
      <c r="A3402">
        <v>7037</v>
      </c>
      <c r="B3402" t="s">
        <v>8894</v>
      </c>
      <c r="C3402" s="1">
        <v>41761</v>
      </c>
      <c r="D3402">
        <f>YEAR(C3402)</f>
        <v>2014</v>
      </c>
      <c r="E3402">
        <f>MONTH(C3402)</f>
        <v>5</v>
      </c>
      <c r="F3402" t="str">
        <f>TEXT(Table1[[#This Row],[Order Date]],"mmm")</f>
        <v>May</v>
      </c>
      <c r="G3402" t="str">
        <f>TEXT(Table1[[#This Row],[Order Date]],"ddd")</f>
        <v>Fri</v>
      </c>
      <c r="H3402" s="1">
        <v>41763</v>
      </c>
      <c r="I3402" t="s">
        <v>22</v>
      </c>
      <c r="J3402" t="s">
        <v>7502</v>
      </c>
      <c r="K3402" t="s">
        <v>7503</v>
      </c>
      <c r="L3402" t="s">
        <v>25</v>
      </c>
      <c r="M3402" t="s">
        <v>26</v>
      </c>
      <c r="N3402" t="s">
        <v>1765</v>
      </c>
      <c r="O3402" t="s">
        <v>53</v>
      </c>
      <c r="P3402">
        <v>33801</v>
      </c>
      <c r="Q3402" t="s">
        <v>29</v>
      </c>
      <c r="R3402" t="s">
        <v>3233</v>
      </c>
      <c r="S3402" t="s">
        <v>70</v>
      </c>
      <c r="T3402" t="s">
        <v>1202</v>
      </c>
      <c r="U3402" t="s">
        <v>3234</v>
      </c>
      <c r="V3402" s="3">
        <v>479.98399999999998</v>
      </c>
      <c r="W3402">
        <v>2</v>
      </c>
      <c r="X3402" s="2">
        <v>0.2</v>
      </c>
      <c r="Y3402" s="13">
        <v>89.997</v>
      </c>
      <c r="Z3402" s="2">
        <f>Y3402/V3402</f>
        <v>0.1875</v>
      </c>
    </row>
    <row r="3403" spans="1:26" x14ac:dyDescent="0.25">
      <c r="A3403">
        <v>7038</v>
      </c>
      <c r="B3403" t="s">
        <v>8895</v>
      </c>
      <c r="C3403" s="1">
        <v>43000</v>
      </c>
      <c r="D3403">
        <f>YEAR(C3403)</f>
        <v>2017</v>
      </c>
      <c r="E3403">
        <f>MONTH(C3403)</f>
        <v>9</v>
      </c>
      <c r="F3403" t="str">
        <f>TEXT(Table1[[#This Row],[Order Date]],"mmm")</f>
        <v>Sep</v>
      </c>
      <c r="G3403" t="str">
        <f>TEXT(Table1[[#This Row],[Order Date]],"ddd")</f>
        <v>Fri</v>
      </c>
      <c r="H3403" s="1">
        <v>43005</v>
      </c>
      <c r="I3403" t="s">
        <v>49</v>
      </c>
      <c r="J3403" t="s">
        <v>2341</v>
      </c>
      <c r="K3403" t="s">
        <v>2342</v>
      </c>
      <c r="L3403" t="s">
        <v>25</v>
      </c>
      <c r="M3403" t="s">
        <v>26</v>
      </c>
      <c r="N3403" t="s">
        <v>3699</v>
      </c>
      <c r="O3403" t="s">
        <v>1258</v>
      </c>
      <c r="P3403">
        <v>30080</v>
      </c>
      <c r="Q3403" t="s">
        <v>29</v>
      </c>
      <c r="R3403" t="s">
        <v>5295</v>
      </c>
      <c r="S3403" t="s">
        <v>45</v>
      </c>
      <c r="T3403" t="s">
        <v>89</v>
      </c>
      <c r="U3403" t="s">
        <v>5296</v>
      </c>
      <c r="V3403" s="3">
        <v>12.96</v>
      </c>
      <c r="W3403">
        <v>2</v>
      </c>
      <c r="X3403" s="2">
        <v>0</v>
      </c>
      <c r="Y3403" s="13">
        <v>6.2207999999999997</v>
      </c>
      <c r="Z3403" s="2">
        <f>Y3403/V3403</f>
        <v>0.47999999999999993</v>
      </c>
    </row>
    <row r="3404" spans="1:26" x14ac:dyDescent="0.25">
      <c r="A3404">
        <v>7040</v>
      </c>
      <c r="B3404" t="s">
        <v>8896</v>
      </c>
      <c r="C3404" s="1">
        <v>43086</v>
      </c>
      <c r="D3404">
        <f>YEAR(C3404)</f>
        <v>2017</v>
      </c>
      <c r="E3404">
        <f>MONTH(C3404)</f>
        <v>12</v>
      </c>
      <c r="F3404" t="str">
        <f>TEXT(Table1[[#This Row],[Order Date]],"mmm")</f>
        <v>Dec</v>
      </c>
      <c r="G3404" t="str">
        <f>TEXT(Table1[[#This Row],[Order Date]],"ddd")</f>
        <v>Sun</v>
      </c>
      <c r="H3404" s="1">
        <v>43092</v>
      </c>
      <c r="I3404" t="s">
        <v>49</v>
      </c>
      <c r="J3404" t="s">
        <v>2037</v>
      </c>
      <c r="K3404" t="s">
        <v>2038</v>
      </c>
      <c r="L3404" t="s">
        <v>25</v>
      </c>
      <c r="M3404" t="s">
        <v>26</v>
      </c>
      <c r="N3404" t="s">
        <v>263</v>
      </c>
      <c r="O3404" t="s">
        <v>264</v>
      </c>
      <c r="P3404">
        <v>10009</v>
      </c>
      <c r="Q3404" t="s">
        <v>145</v>
      </c>
      <c r="R3404" t="s">
        <v>927</v>
      </c>
      <c r="S3404" t="s">
        <v>45</v>
      </c>
      <c r="T3404" t="s">
        <v>58</v>
      </c>
      <c r="U3404" t="s">
        <v>928</v>
      </c>
      <c r="V3404" s="3">
        <v>166.72</v>
      </c>
      <c r="W3404">
        <v>2</v>
      </c>
      <c r="X3404" s="2">
        <v>0</v>
      </c>
      <c r="Y3404" s="13">
        <v>41.68</v>
      </c>
      <c r="Z3404" s="2">
        <f>Y3404/V3404</f>
        <v>0.25</v>
      </c>
    </row>
    <row r="3405" spans="1:26" x14ac:dyDescent="0.25">
      <c r="A3405">
        <v>7043</v>
      </c>
      <c r="B3405" t="s">
        <v>8897</v>
      </c>
      <c r="C3405" s="1">
        <v>42934</v>
      </c>
      <c r="D3405">
        <f>YEAR(C3405)</f>
        <v>2017</v>
      </c>
      <c r="E3405">
        <f>MONTH(C3405)</f>
        <v>7</v>
      </c>
      <c r="F3405" t="str">
        <f>TEXT(Table1[[#This Row],[Order Date]],"mmm")</f>
        <v>Jul</v>
      </c>
      <c r="G3405" t="str">
        <f>TEXT(Table1[[#This Row],[Order Date]],"ddd")</f>
        <v>Tue</v>
      </c>
      <c r="H3405" s="1">
        <v>42939</v>
      </c>
      <c r="I3405" t="s">
        <v>49</v>
      </c>
      <c r="J3405" t="s">
        <v>2267</v>
      </c>
      <c r="K3405" t="s">
        <v>2268</v>
      </c>
      <c r="L3405" t="s">
        <v>25</v>
      </c>
      <c r="M3405" t="s">
        <v>26</v>
      </c>
      <c r="N3405" t="s">
        <v>143</v>
      </c>
      <c r="O3405" t="s">
        <v>144</v>
      </c>
      <c r="P3405">
        <v>19134</v>
      </c>
      <c r="Q3405" t="s">
        <v>145</v>
      </c>
      <c r="R3405" t="s">
        <v>7414</v>
      </c>
      <c r="S3405" t="s">
        <v>70</v>
      </c>
      <c r="T3405" t="s">
        <v>1202</v>
      </c>
      <c r="U3405" t="s">
        <v>7415</v>
      </c>
      <c r="V3405" s="3">
        <v>599.97</v>
      </c>
      <c r="W3405">
        <v>5</v>
      </c>
      <c r="X3405" s="2">
        <v>0.4</v>
      </c>
      <c r="Y3405" s="13">
        <v>69.996499999999997</v>
      </c>
      <c r="Z3405" s="2">
        <f>Y3405/V3405</f>
        <v>0.11666666666666665</v>
      </c>
    </row>
    <row r="3406" spans="1:26" x14ac:dyDescent="0.25">
      <c r="A3406">
        <v>7046</v>
      </c>
      <c r="B3406" t="s">
        <v>8898</v>
      </c>
      <c r="C3406" s="1">
        <v>42677</v>
      </c>
      <c r="D3406">
        <f>YEAR(C3406)</f>
        <v>2016</v>
      </c>
      <c r="E3406">
        <f>MONTH(C3406)</f>
        <v>11</v>
      </c>
      <c r="F3406" t="str">
        <f>TEXT(Table1[[#This Row],[Order Date]],"mmm")</f>
        <v>Nov</v>
      </c>
      <c r="G3406" t="str">
        <f>TEXT(Table1[[#This Row],[Order Date]],"ddd")</f>
        <v>Thu</v>
      </c>
      <c r="H3406" s="1">
        <v>42683</v>
      </c>
      <c r="I3406" t="s">
        <v>49</v>
      </c>
      <c r="J3406" t="s">
        <v>5152</v>
      </c>
      <c r="K3406" t="s">
        <v>5153</v>
      </c>
      <c r="L3406" t="s">
        <v>40</v>
      </c>
      <c r="M3406" t="s">
        <v>26</v>
      </c>
      <c r="N3406" t="s">
        <v>808</v>
      </c>
      <c r="O3406" t="s">
        <v>103</v>
      </c>
      <c r="P3406">
        <v>75217</v>
      </c>
      <c r="Q3406" t="s">
        <v>104</v>
      </c>
      <c r="R3406" t="s">
        <v>4735</v>
      </c>
      <c r="S3406" t="s">
        <v>45</v>
      </c>
      <c r="T3406" t="s">
        <v>89</v>
      </c>
      <c r="U3406" t="s">
        <v>4736</v>
      </c>
      <c r="V3406" s="3">
        <v>9.2479999999999993</v>
      </c>
      <c r="W3406">
        <v>2</v>
      </c>
      <c r="X3406" s="2">
        <v>0.2</v>
      </c>
      <c r="Y3406" s="13">
        <v>3.3523999999999998</v>
      </c>
      <c r="Z3406" s="2">
        <f>Y3406/V3406</f>
        <v>0.36249999999999999</v>
      </c>
    </row>
    <row r="3407" spans="1:26" x14ac:dyDescent="0.25">
      <c r="A3407">
        <v>7047</v>
      </c>
      <c r="B3407" t="s">
        <v>8899</v>
      </c>
      <c r="C3407" s="1">
        <v>41737</v>
      </c>
      <c r="D3407">
        <f>YEAR(C3407)</f>
        <v>2014</v>
      </c>
      <c r="E3407">
        <f>MONTH(C3407)</f>
        <v>4</v>
      </c>
      <c r="F3407" t="str">
        <f>TEXT(Table1[[#This Row],[Order Date]],"mmm")</f>
        <v>Apr</v>
      </c>
      <c r="G3407" t="str">
        <f>TEXT(Table1[[#This Row],[Order Date]],"ddd")</f>
        <v>Tue</v>
      </c>
      <c r="H3407" s="1">
        <v>41741</v>
      </c>
      <c r="I3407" t="s">
        <v>49</v>
      </c>
      <c r="J3407" t="s">
        <v>1150</v>
      </c>
      <c r="K3407" t="s">
        <v>1151</v>
      </c>
      <c r="L3407" t="s">
        <v>101</v>
      </c>
      <c r="M3407" t="s">
        <v>26</v>
      </c>
      <c r="N3407" t="s">
        <v>86</v>
      </c>
      <c r="O3407" t="s">
        <v>42</v>
      </c>
      <c r="P3407">
        <v>94521</v>
      </c>
      <c r="Q3407" t="s">
        <v>43</v>
      </c>
      <c r="R3407" t="s">
        <v>876</v>
      </c>
      <c r="S3407" t="s">
        <v>31</v>
      </c>
      <c r="T3407" t="s">
        <v>55</v>
      </c>
      <c r="U3407" t="s">
        <v>877</v>
      </c>
      <c r="V3407" s="3">
        <v>99.591999999999999</v>
      </c>
      <c r="W3407">
        <v>1</v>
      </c>
      <c r="X3407" s="2">
        <v>0.2</v>
      </c>
      <c r="Y3407" s="13">
        <v>2.4897999999999998</v>
      </c>
      <c r="Z3407" s="2">
        <f>Y3407/V3407</f>
        <v>2.4999999999999998E-2</v>
      </c>
    </row>
    <row r="3408" spans="1:26" x14ac:dyDescent="0.25">
      <c r="A3408">
        <v>7049</v>
      </c>
      <c r="B3408" t="s">
        <v>8900</v>
      </c>
      <c r="C3408" s="1">
        <v>42596</v>
      </c>
      <c r="D3408">
        <f>YEAR(C3408)</f>
        <v>2016</v>
      </c>
      <c r="E3408">
        <f>MONTH(C3408)</f>
        <v>8</v>
      </c>
      <c r="F3408" t="str">
        <f>TEXT(Table1[[#This Row],[Order Date]],"mmm")</f>
        <v>Aug</v>
      </c>
      <c r="G3408" t="str">
        <f>TEXT(Table1[[#This Row],[Order Date]],"ddd")</f>
        <v>Sun</v>
      </c>
      <c r="H3408" s="1">
        <v>42598</v>
      </c>
      <c r="I3408" t="s">
        <v>185</v>
      </c>
      <c r="J3408" t="s">
        <v>2524</v>
      </c>
      <c r="K3408" t="s">
        <v>2525</v>
      </c>
      <c r="L3408" t="s">
        <v>25</v>
      </c>
      <c r="M3408" t="s">
        <v>26</v>
      </c>
      <c r="N3408" t="s">
        <v>5519</v>
      </c>
      <c r="O3408" t="s">
        <v>328</v>
      </c>
      <c r="P3408">
        <v>37211</v>
      </c>
      <c r="Q3408" t="s">
        <v>29</v>
      </c>
      <c r="R3408" t="s">
        <v>6550</v>
      </c>
      <c r="S3408" t="s">
        <v>45</v>
      </c>
      <c r="T3408" t="s">
        <v>89</v>
      </c>
      <c r="U3408" t="s">
        <v>6551</v>
      </c>
      <c r="V3408" s="3">
        <v>15.552</v>
      </c>
      <c r="W3408">
        <v>3</v>
      </c>
      <c r="X3408" s="2">
        <v>0.2</v>
      </c>
      <c r="Y3408" s="13">
        <v>5.4432</v>
      </c>
      <c r="Z3408" s="2">
        <f>Y3408/V3408</f>
        <v>0.35000000000000003</v>
      </c>
    </row>
    <row r="3409" spans="1:26" x14ac:dyDescent="0.25">
      <c r="A3409">
        <v>7050</v>
      </c>
      <c r="B3409" t="s">
        <v>8901</v>
      </c>
      <c r="C3409" s="1">
        <v>41907</v>
      </c>
      <c r="D3409">
        <f>YEAR(C3409)</f>
        <v>2014</v>
      </c>
      <c r="E3409">
        <f>MONTH(C3409)</f>
        <v>9</v>
      </c>
      <c r="F3409" t="str">
        <f>TEXT(Table1[[#This Row],[Order Date]],"mmm")</f>
        <v>Sep</v>
      </c>
      <c r="G3409" t="str">
        <f>TEXT(Table1[[#This Row],[Order Date]],"ddd")</f>
        <v>Thu</v>
      </c>
      <c r="H3409" s="1">
        <v>41912</v>
      </c>
      <c r="I3409" t="s">
        <v>49</v>
      </c>
      <c r="J3409" t="s">
        <v>5089</v>
      </c>
      <c r="K3409" t="s">
        <v>5090</v>
      </c>
      <c r="L3409" t="s">
        <v>101</v>
      </c>
      <c r="M3409" t="s">
        <v>26</v>
      </c>
      <c r="N3409" t="s">
        <v>449</v>
      </c>
      <c r="O3409" t="s">
        <v>450</v>
      </c>
      <c r="P3409">
        <v>80013</v>
      </c>
      <c r="Q3409" t="s">
        <v>43</v>
      </c>
      <c r="R3409" t="s">
        <v>6742</v>
      </c>
      <c r="S3409" t="s">
        <v>45</v>
      </c>
      <c r="T3409" t="s">
        <v>67</v>
      </c>
      <c r="U3409" t="s">
        <v>6743</v>
      </c>
      <c r="V3409" s="3">
        <v>14.576000000000001</v>
      </c>
      <c r="W3409">
        <v>2</v>
      </c>
      <c r="X3409" s="2">
        <v>0.2</v>
      </c>
      <c r="Y3409" s="13">
        <v>2.3685999999999998</v>
      </c>
      <c r="Z3409" s="2">
        <f>Y3409/V3409</f>
        <v>0.16249999999999998</v>
      </c>
    </row>
    <row r="3410" spans="1:26" x14ac:dyDescent="0.25">
      <c r="A3410">
        <v>7062</v>
      </c>
      <c r="B3410" t="s">
        <v>8904</v>
      </c>
      <c r="C3410" s="1">
        <v>42038</v>
      </c>
      <c r="D3410">
        <f>YEAR(C3410)</f>
        <v>2015</v>
      </c>
      <c r="E3410">
        <f>MONTH(C3410)</f>
        <v>2</v>
      </c>
      <c r="F3410" t="str">
        <f>TEXT(Table1[[#This Row],[Order Date]],"mmm")</f>
        <v>Feb</v>
      </c>
      <c r="G3410" t="str">
        <f>TEXT(Table1[[#This Row],[Order Date]],"ddd")</f>
        <v>Tue</v>
      </c>
      <c r="H3410" s="1">
        <v>42040</v>
      </c>
      <c r="I3410" t="s">
        <v>22</v>
      </c>
      <c r="J3410" t="s">
        <v>1486</v>
      </c>
      <c r="K3410" t="s">
        <v>1487</v>
      </c>
      <c r="L3410" t="s">
        <v>40</v>
      </c>
      <c r="M3410" t="s">
        <v>26</v>
      </c>
      <c r="N3410" t="s">
        <v>3685</v>
      </c>
      <c r="O3410" t="s">
        <v>120</v>
      </c>
      <c r="P3410">
        <v>84062</v>
      </c>
      <c r="Q3410" t="s">
        <v>43</v>
      </c>
      <c r="R3410" t="s">
        <v>3346</v>
      </c>
      <c r="S3410" t="s">
        <v>45</v>
      </c>
      <c r="T3410" t="s">
        <v>74</v>
      </c>
      <c r="U3410" t="s">
        <v>3347</v>
      </c>
      <c r="V3410" s="3">
        <v>12.144</v>
      </c>
      <c r="W3410">
        <v>3</v>
      </c>
      <c r="X3410" s="2">
        <v>0.2</v>
      </c>
      <c r="Y3410" s="13">
        <v>4.0986000000000002</v>
      </c>
      <c r="Z3410" s="2">
        <f>Y3410/V3410</f>
        <v>0.33750000000000002</v>
      </c>
    </row>
    <row r="3411" spans="1:26" x14ac:dyDescent="0.25">
      <c r="A3411">
        <v>7063</v>
      </c>
      <c r="B3411" t="s">
        <v>8905</v>
      </c>
      <c r="C3411" s="1">
        <v>42733</v>
      </c>
      <c r="D3411">
        <f>YEAR(C3411)</f>
        <v>2016</v>
      </c>
      <c r="E3411">
        <f>MONTH(C3411)</f>
        <v>12</v>
      </c>
      <c r="F3411" t="str">
        <f>TEXT(Table1[[#This Row],[Order Date]],"mmm")</f>
        <v>Dec</v>
      </c>
      <c r="G3411" t="str">
        <f>TEXT(Table1[[#This Row],[Order Date]],"ddd")</f>
        <v>Thu</v>
      </c>
      <c r="H3411" s="1">
        <v>42735</v>
      </c>
      <c r="I3411" t="s">
        <v>22</v>
      </c>
      <c r="J3411" t="s">
        <v>909</v>
      </c>
      <c r="K3411" t="s">
        <v>910</v>
      </c>
      <c r="L3411" t="s">
        <v>25</v>
      </c>
      <c r="M3411" t="s">
        <v>26</v>
      </c>
      <c r="N3411" t="s">
        <v>311</v>
      </c>
      <c r="O3411" t="s">
        <v>413</v>
      </c>
      <c r="P3411">
        <v>97477</v>
      </c>
      <c r="Q3411" t="s">
        <v>43</v>
      </c>
      <c r="R3411" t="s">
        <v>8104</v>
      </c>
      <c r="S3411" t="s">
        <v>45</v>
      </c>
      <c r="T3411" t="s">
        <v>170</v>
      </c>
      <c r="U3411" t="s">
        <v>7776</v>
      </c>
      <c r="V3411" s="3">
        <v>27.792000000000002</v>
      </c>
      <c r="W3411">
        <v>3</v>
      </c>
      <c r="X3411" s="2">
        <v>0.2</v>
      </c>
      <c r="Y3411" s="13">
        <v>10.422000000000001</v>
      </c>
      <c r="Z3411" s="2">
        <f>Y3411/V3411</f>
        <v>0.375</v>
      </c>
    </row>
    <row r="3412" spans="1:26" x14ac:dyDescent="0.25">
      <c r="A3412">
        <v>7064</v>
      </c>
      <c r="B3412" t="s">
        <v>8906</v>
      </c>
      <c r="C3412" s="1">
        <v>42978</v>
      </c>
      <c r="D3412">
        <f>YEAR(C3412)</f>
        <v>2017</v>
      </c>
      <c r="E3412">
        <f>MONTH(C3412)</f>
        <v>8</v>
      </c>
      <c r="F3412" t="str">
        <f>TEXT(Table1[[#This Row],[Order Date]],"mmm")</f>
        <v>Aug</v>
      </c>
      <c r="G3412" t="str">
        <f>TEXT(Table1[[#This Row],[Order Date]],"ddd")</f>
        <v>Thu</v>
      </c>
      <c r="H3412" s="1">
        <v>42983</v>
      </c>
      <c r="I3412" t="s">
        <v>49</v>
      </c>
      <c r="J3412" t="s">
        <v>3675</v>
      </c>
      <c r="K3412" t="s">
        <v>3676</v>
      </c>
      <c r="L3412" t="s">
        <v>101</v>
      </c>
      <c r="M3412" t="s">
        <v>26</v>
      </c>
      <c r="N3412" t="s">
        <v>1943</v>
      </c>
      <c r="O3412" t="s">
        <v>413</v>
      </c>
      <c r="P3412">
        <v>97301</v>
      </c>
      <c r="Q3412" t="s">
        <v>43</v>
      </c>
      <c r="R3412" t="s">
        <v>6615</v>
      </c>
      <c r="S3412" t="s">
        <v>45</v>
      </c>
      <c r="T3412" t="s">
        <v>572</v>
      </c>
      <c r="U3412" t="s">
        <v>6616</v>
      </c>
      <c r="V3412" s="3">
        <v>6.2080000000000002</v>
      </c>
      <c r="W3412">
        <v>2</v>
      </c>
      <c r="X3412" s="2">
        <v>0.2</v>
      </c>
      <c r="Y3412" s="13">
        <v>0.69840000000000002</v>
      </c>
      <c r="Z3412" s="2">
        <f>Y3412/V3412</f>
        <v>0.1125</v>
      </c>
    </row>
    <row r="3413" spans="1:26" x14ac:dyDescent="0.25">
      <c r="A3413">
        <v>7065</v>
      </c>
      <c r="B3413" t="s">
        <v>8907</v>
      </c>
      <c r="C3413" s="1">
        <v>42770</v>
      </c>
      <c r="D3413">
        <f>YEAR(C3413)</f>
        <v>2017</v>
      </c>
      <c r="E3413">
        <f>MONTH(C3413)</f>
        <v>2</v>
      </c>
      <c r="F3413" t="str">
        <f>TEXT(Table1[[#This Row],[Order Date]],"mmm")</f>
        <v>Feb</v>
      </c>
      <c r="G3413" t="str">
        <f>TEXT(Table1[[#This Row],[Order Date]],"ddd")</f>
        <v>Sat</v>
      </c>
      <c r="H3413" s="1">
        <v>42775</v>
      </c>
      <c r="I3413" t="s">
        <v>49</v>
      </c>
      <c r="J3413" t="s">
        <v>2297</v>
      </c>
      <c r="K3413" t="s">
        <v>2298</v>
      </c>
      <c r="L3413" t="s">
        <v>25</v>
      </c>
      <c r="M3413" t="s">
        <v>26</v>
      </c>
      <c r="N3413" t="s">
        <v>382</v>
      </c>
      <c r="O3413" t="s">
        <v>264</v>
      </c>
      <c r="P3413">
        <v>14609</v>
      </c>
      <c r="Q3413" t="s">
        <v>145</v>
      </c>
      <c r="R3413" t="s">
        <v>3531</v>
      </c>
      <c r="S3413" t="s">
        <v>45</v>
      </c>
      <c r="T3413" t="s">
        <v>77</v>
      </c>
      <c r="U3413" t="s">
        <v>3532</v>
      </c>
      <c r="V3413" s="3">
        <v>32.67</v>
      </c>
      <c r="W3413">
        <v>3</v>
      </c>
      <c r="X3413" s="2">
        <v>0</v>
      </c>
      <c r="Y3413" s="13">
        <v>8.4941999999999993</v>
      </c>
      <c r="Z3413" s="2">
        <f>Y3413/V3413</f>
        <v>0.25999999999999995</v>
      </c>
    </row>
    <row r="3414" spans="1:26" x14ac:dyDescent="0.25">
      <c r="A3414">
        <v>7066</v>
      </c>
      <c r="B3414" t="s">
        <v>8908</v>
      </c>
      <c r="C3414" s="1">
        <v>41979</v>
      </c>
      <c r="D3414">
        <f>YEAR(C3414)</f>
        <v>2014</v>
      </c>
      <c r="E3414">
        <f>MONTH(C3414)</f>
        <v>12</v>
      </c>
      <c r="F3414" t="str">
        <f>TEXT(Table1[[#This Row],[Order Date]],"mmm")</f>
        <v>Dec</v>
      </c>
      <c r="G3414" t="str">
        <f>TEXT(Table1[[#This Row],[Order Date]],"ddd")</f>
        <v>Sat</v>
      </c>
      <c r="H3414" s="1">
        <v>41981</v>
      </c>
      <c r="I3414" t="s">
        <v>185</v>
      </c>
      <c r="J3414" t="s">
        <v>2256</v>
      </c>
      <c r="K3414" t="s">
        <v>2257</v>
      </c>
      <c r="L3414" t="s">
        <v>40</v>
      </c>
      <c r="M3414" t="s">
        <v>26</v>
      </c>
      <c r="N3414" t="s">
        <v>41</v>
      </c>
      <c r="O3414" t="s">
        <v>42</v>
      </c>
      <c r="P3414">
        <v>90008</v>
      </c>
      <c r="Q3414" t="s">
        <v>43</v>
      </c>
      <c r="R3414" t="s">
        <v>2818</v>
      </c>
      <c r="S3414" t="s">
        <v>45</v>
      </c>
      <c r="T3414" t="s">
        <v>58</v>
      </c>
      <c r="U3414" t="s">
        <v>2819</v>
      </c>
      <c r="V3414" s="3">
        <v>1261.33</v>
      </c>
      <c r="W3414">
        <v>7</v>
      </c>
      <c r="X3414" s="2">
        <v>0</v>
      </c>
      <c r="Y3414" s="13">
        <v>327.94580000000002</v>
      </c>
      <c r="Z3414" s="2">
        <f>Y3414/V3414</f>
        <v>0.26</v>
      </c>
    </row>
    <row r="3415" spans="1:26" x14ac:dyDescent="0.25">
      <c r="A3415">
        <v>7067</v>
      </c>
      <c r="B3415" t="s">
        <v>8909</v>
      </c>
      <c r="C3415" s="1">
        <v>42520</v>
      </c>
      <c r="D3415">
        <f>YEAR(C3415)</f>
        <v>2016</v>
      </c>
      <c r="E3415">
        <f>MONTH(C3415)</f>
        <v>5</v>
      </c>
      <c r="F3415" t="str">
        <f>TEXT(Table1[[#This Row],[Order Date]],"mmm")</f>
        <v>May</v>
      </c>
      <c r="G3415" t="str">
        <f>TEXT(Table1[[#This Row],[Order Date]],"ddd")</f>
        <v>Mon</v>
      </c>
      <c r="H3415" s="1">
        <v>42524</v>
      </c>
      <c r="I3415" t="s">
        <v>49</v>
      </c>
      <c r="J3415" t="s">
        <v>5644</v>
      </c>
      <c r="K3415" t="s">
        <v>5645</v>
      </c>
      <c r="L3415" t="s">
        <v>101</v>
      </c>
      <c r="M3415" t="s">
        <v>26</v>
      </c>
      <c r="N3415" t="s">
        <v>41</v>
      </c>
      <c r="O3415" t="s">
        <v>42</v>
      </c>
      <c r="P3415">
        <v>90049</v>
      </c>
      <c r="Q3415" t="s">
        <v>43</v>
      </c>
      <c r="R3415" t="s">
        <v>5829</v>
      </c>
      <c r="S3415" t="s">
        <v>45</v>
      </c>
      <c r="T3415" t="s">
        <v>89</v>
      </c>
      <c r="U3415" t="s">
        <v>5830</v>
      </c>
      <c r="V3415" s="3">
        <v>38.880000000000003</v>
      </c>
      <c r="W3415">
        <v>6</v>
      </c>
      <c r="X3415" s="2">
        <v>0</v>
      </c>
      <c r="Y3415" s="13">
        <v>18.662400000000002</v>
      </c>
      <c r="Z3415" s="2">
        <f>Y3415/V3415</f>
        <v>0.48000000000000004</v>
      </c>
    </row>
    <row r="3416" spans="1:26" x14ac:dyDescent="0.25">
      <c r="A3416">
        <v>7068</v>
      </c>
      <c r="B3416" t="s">
        <v>8910</v>
      </c>
      <c r="C3416" s="1">
        <v>42511</v>
      </c>
      <c r="D3416">
        <f>YEAR(C3416)</f>
        <v>2016</v>
      </c>
      <c r="E3416">
        <f>MONTH(C3416)</f>
        <v>5</v>
      </c>
      <c r="F3416" t="str">
        <f>TEXT(Table1[[#This Row],[Order Date]],"mmm")</f>
        <v>May</v>
      </c>
      <c r="G3416" t="str">
        <f>TEXT(Table1[[#This Row],[Order Date]],"ddd")</f>
        <v>Sat</v>
      </c>
      <c r="H3416" s="1">
        <v>42516</v>
      </c>
      <c r="I3416" t="s">
        <v>49</v>
      </c>
      <c r="J3416" t="s">
        <v>1325</v>
      </c>
      <c r="K3416" t="s">
        <v>1326</v>
      </c>
      <c r="L3416" t="s">
        <v>40</v>
      </c>
      <c r="M3416" t="s">
        <v>26</v>
      </c>
      <c r="N3416" t="s">
        <v>808</v>
      </c>
      <c r="O3416" t="s">
        <v>103</v>
      </c>
      <c r="P3416">
        <v>75081</v>
      </c>
      <c r="Q3416" t="s">
        <v>104</v>
      </c>
      <c r="R3416" t="s">
        <v>787</v>
      </c>
      <c r="S3416" t="s">
        <v>45</v>
      </c>
      <c r="T3416" t="s">
        <v>74</v>
      </c>
      <c r="U3416" t="s">
        <v>788</v>
      </c>
      <c r="V3416" s="3">
        <v>1.964</v>
      </c>
      <c r="W3416">
        <v>2</v>
      </c>
      <c r="X3416" s="2">
        <v>0.8</v>
      </c>
      <c r="Y3416" s="13">
        <v>-3.2406000000000001</v>
      </c>
      <c r="Z3416" s="2">
        <f>Y3416/V3416</f>
        <v>-1.6500000000000001</v>
      </c>
    </row>
    <row r="3417" spans="1:26" x14ac:dyDescent="0.25">
      <c r="A3417">
        <v>7070</v>
      </c>
      <c r="B3417" t="s">
        <v>8911</v>
      </c>
      <c r="C3417" s="1">
        <v>41860</v>
      </c>
      <c r="D3417">
        <f>YEAR(C3417)</f>
        <v>2014</v>
      </c>
      <c r="E3417">
        <f>MONTH(C3417)</f>
        <v>8</v>
      </c>
      <c r="F3417" t="str">
        <f>TEXT(Table1[[#This Row],[Order Date]],"mmm")</f>
        <v>Aug</v>
      </c>
      <c r="G3417" t="str">
        <f>TEXT(Table1[[#This Row],[Order Date]],"ddd")</f>
        <v>Sat</v>
      </c>
      <c r="H3417" s="1">
        <v>41865</v>
      </c>
      <c r="I3417" t="s">
        <v>49</v>
      </c>
      <c r="J3417" t="s">
        <v>3490</v>
      </c>
      <c r="K3417" t="s">
        <v>3491</v>
      </c>
      <c r="L3417" t="s">
        <v>25</v>
      </c>
      <c r="M3417" t="s">
        <v>26</v>
      </c>
      <c r="N3417" t="s">
        <v>3403</v>
      </c>
      <c r="O3417" t="s">
        <v>42</v>
      </c>
      <c r="P3417">
        <v>93727</v>
      </c>
      <c r="Q3417" t="s">
        <v>43</v>
      </c>
      <c r="R3417" t="s">
        <v>1740</v>
      </c>
      <c r="S3417" t="s">
        <v>45</v>
      </c>
      <c r="T3417" t="s">
        <v>89</v>
      </c>
      <c r="U3417" t="s">
        <v>1741</v>
      </c>
      <c r="V3417" s="3">
        <v>5.98</v>
      </c>
      <c r="W3417">
        <v>1</v>
      </c>
      <c r="X3417" s="2">
        <v>0</v>
      </c>
      <c r="Y3417" s="13">
        <v>2.6909999999999998</v>
      </c>
      <c r="Z3417" s="2">
        <f>Y3417/V3417</f>
        <v>0.44999999999999996</v>
      </c>
    </row>
    <row r="3418" spans="1:26" x14ac:dyDescent="0.25">
      <c r="A3418">
        <v>7071</v>
      </c>
      <c r="B3418" t="s">
        <v>8912</v>
      </c>
      <c r="C3418" s="1">
        <v>42618</v>
      </c>
      <c r="D3418">
        <f>YEAR(C3418)</f>
        <v>2016</v>
      </c>
      <c r="E3418">
        <f>MONTH(C3418)</f>
        <v>9</v>
      </c>
      <c r="F3418" t="str">
        <f>TEXT(Table1[[#This Row],[Order Date]],"mmm")</f>
        <v>Sep</v>
      </c>
      <c r="G3418" t="str">
        <f>TEXT(Table1[[#This Row],[Order Date]],"ddd")</f>
        <v>Mon</v>
      </c>
      <c r="H3418" s="1">
        <v>42623</v>
      </c>
      <c r="I3418" t="s">
        <v>22</v>
      </c>
      <c r="J3418" t="s">
        <v>6520</v>
      </c>
      <c r="K3418" t="s">
        <v>6521</v>
      </c>
      <c r="L3418" t="s">
        <v>101</v>
      </c>
      <c r="M3418" t="s">
        <v>26</v>
      </c>
      <c r="N3418" t="s">
        <v>296</v>
      </c>
      <c r="O3418" t="s">
        <v>208</v>
      </c>
      <c r="P3418">
        <v>60653</v>
      </c>
      <c r="Q3418" t="s">
        <v>104</v>
      </c>
      <c r="R3418" t="s">
        <v>2335</v>
      </c>
      <c r="S3418" t="s">
        <v>45</v>
      </c>
      <c r="T3418" t="s">
        <v>89</v>
      </c>
      <c r="U3418" t="s">
        <v>2336</v>
      </c>
      <c r="V3418" s="3">
        <v>9.2479999999999993</v>
      </c>
      <c r="W3418">
        <v>2</v>
      </c>
      <c r="X3418" s="2">
        <v>0.2</v>
      </c>
      <c r="Y3418" s="13">
        <v>3.3523999999999998</v>
      </c>
      <c r="Z3418" s="2">
        <f>Y3418/V3418</f>
        <v>0.36249999999999999</v>
      </c>
    </row>
    <row r="3419" spans="1:26" x14ac:dyDescent="0.25">
      <c r="A3419">
        <v>7072</v>
      </c>
      <c r="B3419" t="s">
        <v>8913</v>
      </c>
      <c r="C3419" s="1">
        <v>42574</v>
      </c>
      <c r="D3419">
        <f>YEAR(C3419)</f>
        <v>2016</v>
      </c>
      <c r="E3419">
        <f>MONTH(C3419)</f>
        <v>7</v>
      </c>
      <c r="F3419" t="str">
        <f>TEXT(Table1[[#This Row],[Order Date]],"mmm")</f>
        <v>Jul</v>
      </c>
      <c r="G3419" t="str">
        <f>TEXT(Table1[[#This Row],[Order Date]],"ddd")</f>
        <v>Sat</v>
      </c>
      <c r="H3419" s="1">
        <v>42579</v>
      </c>
      <c r="I3419" t="s">
        <v>49</v>
      </c>
      <c r="J3419" t="s">
        <v>1969</v>
      </c>
      <c r="K3419" t="s">
        <v>1970</v>
      </c>
      <c r="L3419" t="s">
        <v>25</v>
      </c>
      <c r="M3419" t="s">
        <v>26</v>
      </c>
      <c r="N3419" t="s">
        <v>7059</v>
      </c>
      <c r="O3419" t="s">
        <v>103</v>
      </c>
      <c r="P3419">
        <v>78501</v>
      </c>
      <c r="Q3419" t="s">
        <v>104</v>
      </c>
      <c r="R3419" t="s">
        <v>6076</v>
      </c>
      <c r="S3419" t="s">
        <v>45</v>
      </c>
      <c r="T3419" t="s">
        <v>67</v>
      </c>
      <c r="U3419" t="s">
        <v>6077</v>
      </c>
      <c r="V3419" s="3">
        <v>4.4480000000000004</v>
      </c>
      <c r="W3419">
        <v>2</v>
      </c>
      <c r="X3419" s="2">
        <v>0.2</v>
      </c>
      <c r="Y3419" s="13">
        <v>0.33360000000000001</v>
      </c>
      <c r="Z3419" s="2">
        <f>Y3419/V3419</f>
        <v>7.4999999999999997E-2</v>
      </c>
    </row>
    <row r="3420" spans="1:26" x14ac:dyDescent="0.25">
      <c r="A3420">
        <v>7077</v>
      </c>
      <c r="B3420" t="s">
        <v>8914</v>
      </c>
      <c r="C3420" s="1">
        <v>42502</v>
      </c>
      <c r="D3420">
        <f>YEAR(C3420)</f>
        <v>2016</v>
      </c>
      <c r="E3420">
        <f>MONTH(C3420)</f>
        <v>5</v>
      </c>
      <c r="F3420" t="str">
        <f>TEXT(Table1[[#This Row],[Order Date]],"mmm")</f>
        <v>May</v>
      </c>
      <c r="G3420" t="str">
        <f>TEXT(Table1[[#This Row],[Order Date]],"ddd")</f>
        <v>Thu</v>
      </c>
      <c r="H3420" s="1">
        <v>42507</v>
      </c>
      <c r="I3420" t="s">
        <v>49</v>
      </c>
      <c r="J3420" t="s">
        <v>7707</v>
      </c>
      <c r="K3420" t="s">
        <v>7708</v>
      </c>
      <c r="L3420" t="s">
        <v>25</v>
      </c>
      <c r="M3420" t="s">
        <v>26</v>
      </c>
      <c r="N3420" t="s">
        <v>94</v>
      </c>
      <c r="O3420" t="s">
        <v>95</v>
      </c>
      <c r="P3420">
        <v>98105</v>
      </c>
      <c r="Q3420" t="s">
        <v>43</v>
      </c>
      <c r="R3420" t="s">
        <v>2299</v>
      </c>
      <c r="S3420" t="s">
        <v>45</v>
      </c>
      <c r="T3420" t="s">
        <v>170</v>
      </c>
      <c r="U3420" t="s">
        <v>2300</v>
      </c>
      <c r="V3420" s="3">
        <v>54.9</v>
      </c>
      <c r="W3420">
        <v>5</v>
      </c>
      <c r="X3420" s="2">
        <v>0</v>
      </c>
      <c r="Y3420" s="13">
        <v>26.901</v>
      </c>
      <c r="Z3420" s="2">
        <f>Y3420/V3420</f>
        <v>0.49</v>
      </c>
    </row>
    <row r="3421" spans="1:26" x14ac:dyDescent="0.25">
      <c r="A3421">
        <v>7078</v>
      </c>
      <c r="B3421" t="s">
        <v>8915</v>
      </c>
      <c r="C3421" s="1">
        <v>42615</v>
      </c>
      <c r="D3421">
        <f>YEAR(C3421)</f>
        <v>2016</v>
      </c>
      <c r="E3421">
        <f>MONTH(C3421)</f>
        <v>9</v>
      </c>
      <c r="F3421" t="str">
        <f>TEXT(Table1[[#This Row],[Order Date]],"mmm")</f>
        <v>Sep</v>
      </c>
      <c r="G3421" t="str">
        <f>TEXT(Table1[[#This Row],[Order Date]],"ddd")</f>
        <v>Fri</v>
      </c>
      <c r="H3421" s="1">
        <v>42619</v>
      </c>
      <c r="I3421" t="s">
        <v>49</v>
      </c>
      <c r="J3421" t="s">
        <v>4676</v>
      </c>
      <c r="K3421" t="s">
        <v>4677</v>
      </c>
      <c r="L3421" t="s">
        <v>25</v>
      </c>
      <c r="M3421" t="s">
        <v>26</v>
      </c>
      <c r="N3421" t="s">
        <v>460</v>
      </c>
      <c r="O3421" t="s">
        <v>87</v>
      </c>
      <c r="P3421">
        <v>28205</v>
      </c>
      <c r="Q3421" t="s">
        <v>29</v>
      </c>
      <c r="R3421" t="s">
        <v>2435</v>
      </c>
      <c r="S3421" t="s">
        <v>45</v>
      </c>
      <c r="T3421" t="s">
        <v>74</v>
      </c>
      <c r="U3421" t="s">
        <v>2436</v>
      </c>
      <c r="V3421" s="3">
        <v>22.911000000000001</v>
      </c>
      <c r="W3421">
        <v>7</v>
      </c>
      <c r="X3421" s="2">
        <v>0.7</v>
      </c>
      <c r="Y3421" s="13">
        <v>-17.565100000000001</v>
      </c>
      <c r="Z3421" s="2">
        <f>Y3421/V3421</f>
        <v>-0.76666666666666672</v>
      </c>
    </row>
    <row r="3422" spans="1:26" x14ac:dyDescent="0.25">
      <c r="A3422">
        <v>7084</v>
      </c>
      <c r="B3422" t="s">
        <v>8916</v>
      </c>
      <c r="C3422" s="1">
        <v>42937</v>
      </c>
      <c r="D3422">
        <f>YEAR(C3422)</f>
        <v>2017</v>
      </c>
      <c r="E3422">
        <f>MONTH(C3422)</f>
        <v>7</v>
      </c>
      <c r="F3422" t="str">
        <f>TEXT(Table1[[#This Row],[Order Date]],"mmm")</f>
        <v>Jul</v>
      </c>
      <c r="G3422" t="str">
        <f>TEXT(Table1[[#This Row],[Order Date]],"ddd")</f>
        <v>Fri</v>
      </c>
      <c r="H3422" s="1">
        <v>42941</v>
      </c>
      <c r="I3422" t="s">
        <v>22</v>
      </c>
      <c r="J3422" t="s">
        <v>2105</v>
      </c>
      <c r="K3422" t="s">
        <v>2106</v>
      </c>
      <c r="L3422" t="s">
        <v>40</v>
      </c>
      <c r="M3422" t="s">
        <v>26</v>
      </c>
      <c r="N3422" t="s">
        <v>86</v>
      </c>
      <c r="O3422" t="s">
        <v>42</v>
      </c>
      <c r="P3422">
        <v>94521</v>
      </c>
      <c r="Q3422" t="s">
        <v>43</v>
      </c>
      <c r="R3422" t="s">
        <v>5039</v>
      </c>
      <c r="S3422" t="s">
        <v>45</v>
      </c>
      <c r="T3422" t="s">
        <v>67</v>
      </c>
      <c r="U3422" t="s">
        <v>5040</v>
      </c>
      <c r="V3422" s="3">
        <v>3.52</v>
      </c>
      <c r="W3422">
        <v>2</v>
      </c>
      <c r="X3422" s="2">
        <v>0</v>
      </c>
      <c r="Y3422" s="13">
        <v>1.6896</v>
      </c>
      <c r="Z3422" s="2">
        <f>Y3422/V3422</f>
        <v>0.48</v>
      </c>
    </row>
    <row r="3423" spans="1:26" x14ac:dyDescent="0.25">
      <c r="A3423">
        <v>7086</v>
      </c>
      <c r="B3423" t="s">
        <v>8917</v>
      </c>
      <c r="C3423" s="1">
        <v>43003</v>
      </c>
      <c r="D3423">
        <f>YEAR(C3423)</f>
        <v>2017</v>
      </c>
      <c r="E3423">
        <f>MONTH(C3423)</f>
        <v>9</v>
      </c>
      <c r="F3423" t="str">
        <f>TEXT(Table1[[#This Row],[Order Date]],"mmm")</f>
        <v>Sep</v>
      </c>
      <c r="G3423" t="str">
        <f>TEXT(Table1[[#This Row],[Order Date]],"ddd")</f>
        <v>Mon</v>
      </c>
      <c r="H3423" s="1">
        <v>43006</v>
      </c>
      <c r="I3423" t="s">
        <v>185</v>
      </c>
      <c r="J3423" t="s">
        <v>2772</v>
      </c>
      <c r="K3423" t="s">
        <v>2773</v>
      </c>
      <c r="L3423" t="s">
        <v>40</v>
      </c>
      <c r="M3423" t="s">
        <v>26</v>
      </c>
      <c r="N3423" t="s">
        <v>2215</v>
      </c>
      <c r="O3423" t="s">
        <v>144</v>
      </c>
      <c r="P3423">
        <v>19013</v>
      </c>
      <c r="Q3423" t="s">
        <v>145</v>
      </c>
      <c r="R3423" t="s">
        <v>6522</v>
      </c>
      <c r="S3423" t="s">
        <v>45</v>
      </c>
      <c r="T3423" t="s">
        <v>74</v>
      </c>
      <c r="U3423" t="s">
        <v>6523</v>
      </c>
      <c r="V3423" s="3">
        <v>8.5950000000000006</v>
      </c>
      <c r="W3423">
        <v>5</v>
      </c>
      <c r="X3423" s="2">
        <v>0.7</v>
      </c>
      <c r="Y3423" s="13">
        <v>-6.3029999999999999</v>
      </c>
      <c r="Z3423" s="2">
        <f>Y3423/V3423</f>
        <v>-0.73333333333333328</v>
      </c>
    </row>
    <row r="3424" spans="1:26" x14ac:dyDescent="0.25">
      <c r="A3424">
        <v>7088</v>
      </c>
      <c r="B3424" t="s">
        <v>8918</v>
      </c>
      <c r="C3424" s="1">
        <v>42950</v>
      </c>
      <c r="D3424">
        <f>YEAR(C3424)</f>
        <v>2017</v>
      </c>
      <c r="E3424">
        <f>MONTH(C3424)</f>
        <v>8</v>
      </c>
      <c r="F3424" t="str">
        <f>TEXT(Table1[[#This Row],[Order Date]],"mmm")</f>
        <v>Aug</v>
      </c>
      <c r="G3424" t="str">
        <f>TEXT(Table1[[#This Row],[Order Date]],"ddd")</f>
        <v>Thu</v>
      </c>
      <c r="H3424" s="1">
        <v>42953</v>
      </c>
      <c r="I3424" t="s">
        <v>22</v>
      </c>
      <c r="J3424" t="s">
        <v>5763</v>
      </c>
      <c r="K3424" t="s">
        <v>5764</v>
      </c>
      <c r="L3424" t="s">
        <v>25</v>
      </c>
      <c r="M3424" t="s">
        <v>26</v>
      </c>
      <c r="N3424" t="s">
        <v>41</v>
      </c>
      <c r="O3424" t="s">
        <v>42</v>
      </c>
      <c r="P3424">
        <v>90004</v>
      </c>
      <c r="Q3424" t="s">
        <v>43</v>
      </c>
      <c r="R3424" t="s">
        <v>5134</v>
      </c>
      <c r="S3424" t="s">
        <v>45</v>
      </c>
      <c r="T3424" t="s">
        <v>58</v>
      </c>
      <c r="U3424" t="s">
        <v>5135</v>
      </c>
      <c r="V3424" s="3">
        <v>99.87</v>
      </c>
      <c r="W3424">
        <v>3</v>
      </c>
      <c r="X3424" s="2">
        <v>0</v>
      </c>
      <c r="Y3424" s="13">
        <v>23.968800000000002</v>
      </c>
      <c r="Z3424" s="2">
        <f>Y3424/V3424</f>
        <v>0.24000000000000002</v>
      </c>
    </row>
    <row r="3425" spans="1:26" x14ac:dyDescent="0.25">
      <c r="A3425">
        <v>7089</v>
      </c>
      <c r="B3425" t="s">
        <v>8919</v>
      </c>
      <c r="C3425" s="1">
        <v>42302</v>
      </c>
      <c r="D3425">
        <f>YEAR(C3425)</f>
        <v>2015</v>
      </c>
      <c r="E3425">
        <f>MONTH(C3425)</f>
        <v>10</v>
      </c>
      <c r="F3425" t="str">
        <f>TEXT(Table1[[#This Row],[Order Date]],"mmm")</f>
        <v>Oct</v>
      </c>
      <c r="G3425" t="str">
        <f>TEXT(Table1[[#This Row],[Order Date]],"ddd")</f>
        <v>Sun</v>
      </c>
      <c r="H3425" s="1">
        <v>42304</v>
      </c>
      <c r="I3425" t="s">
        <v>22</v>
      </c>
      <c r="J3425" t="s">
        <v>1903</v>
      </c>
      <c r="K3425" t="s">
        <v>1904</v>
      </c>
      <c r="L3425" t="s">
        <v>25</v>
      </c>
      <c r="M3425" t="s">
        <v>26</v>
      </c>
      <c r="N3425" t="s">
        <v>5330</v>
      </c>
      <c r="O3425" t="s">
        <v>1379</v>
      </c>
      <c r="P3425">
        <v>89431</v>
      </c>
      <c r="Q3425" t="s">
        <v>43</v>
      </c>
      <c r="R3425" t="s">
        <v>4029</v>
      </c>
      <c r="S3425" t="s">
        <v>45</v>
      </c>
      <c r="T3425" t="s">
        <v>67</v>
      </c>
      <c r="U3425" t="s">
        <v>4030</v>
      </c>
      <c r="V3425" s="3">
        <v>79.36</v>
      </c>
      <c r="W3425">
        <v>4</v>
      </c>
      <c r="X3425" s="2">
        <v>0</v>
      </c>
      <c r="Y3425" s="13">
        <v>23.808</v>
      </c>
      <c r="Z3425" s="2">
        <f>Y3425/V3425</f>
        <v>0.3</v>
      </c>
    </row>
    <row r="3426" spans="1:26" x14ac:dyDescent="0.25">
      <c r="A3426">
        <v>7090</v>
      </c>
      <c r="B3426" t="s">
        <v>8920</v>
      </c>
      <c r="C3426" s="1">
        <v>42901</v>
      </c>
      <c r="D3426">
        <f>YEAR(C3426)</f>
        <v>2017</v>
      </c>
      <c r="E3426">
        <f>MONTH(C3426)</f>
        <v>6</v>
      </c>
      <c r="F3426" t="str">
        <f>TEXT(Table1[[#This Row],[Order Date]],"mmm")</f>
        <v>Jun</v>
      </c>
      <c r="G3426" t="str">
        <f>TEXT(Table1[[#This Row],[Order Date]],"ddd")</f>
        <v>Thu</v>
      </c>
      <c r="H3426" s="1">
        <v>42905</v>
      </c>
      <c r="I3426" t="s">
        <v>22</v>
      </c>
      <c r="J3426" t="s">
        <v>1005</v>
      </c>
      <c r="K3426" t="s">
        <v>1006</v>
      </c>
      <c r="L3426" t="s">
        <v>40</v>
      </c>
      <c r="M3426" t="s">
        <v>26</v>
      </c>
      <c r="N3426" t="s">
        <v>41</v>
      </c>
      <c r="O3426" t="s">
        <v>42</v>
      </c>
      <c r="P3426">
        <v>90032</v>
      </c>
      <c r="Q3426" t="s">
        <v>43</v>
      </c>
      <c r="R3426" t="s">
        <v>4639</v>
      </c>
      <c r="S3426" t="s">
        <v>70</v>
      </c>
      <c r="T3426" t="s">
        <v>71</v>
      </c>
      <c r="U3426" t="s">
        <v>4640</v>
      </c>
      <c r="V3426" s="3">
        <v>119.96</v>
      </c>
      <c r="W3426">
        <v>1</v>
      </c>
      <c r="X3426" s="2">
        <v>0.2</v>
      </c>
      <c r="Y3426" s="13">
        <v>7.4974999999999996</v>
      </c>
      <c r="Z3426" s="2">
        <f>Y3426/V3426</f>
        <v>6.25E-2</v>
      </c>
    </row>
    <row r="3427" spans="1:26" x14ac:dyDescent="0.25">
      <c r="A3427">
        <v>7091</v>
      </c>
      <c r="B3427" t="s">
        <v>8921</v>
      </c>
      <c r="C3427" s="1">
        <v>42013</v>
      </c>
      <c r="D3427">
        <f>YEAR(C3427)</f>
        <v>2015</v>
      </c>
      <c r="E3427">
        <f>MONTH(C3427)</f>
        <v>1</v>
      </c>
      <c r="F3427" t="str">
        <f>TEXT(Table1[[#This Row],[Order Date]],"mmm")</f>
        <v>Jan</v>
      </c>
      <c r="G3427" t="str">
        <f>TEXT(Table1[[#This Row],[Order Date]],"ddd")</f>
        <v>Fri</v>
      </c>
      <c r="H3427" s="1">
        <v>42017</v>
      </c>
      <c r="I3427" t="s">
        <v>49</v>
      </c>
      <c r="J3427" t="s">
        <v>4375</v>
      </c>
      <c r="K3427" t="s">
        <v>4376</v>
      </c>
      <c r="L3427" t="s">
        <v>25</v>
      </c>
      <c r="M3427" t="s">
        <v>26</v>
      </c>
      <c r="N3427" t="s">
        <v>27</v>
      </c>
      <c r="O3427" t="s">
        <v>28</v>
      </c>
      <c r="P3427">
        <v>42420</v>
      </c>
      <c r="Q3427" t="s">
        <v>29</v>
      </c>
      <c r="R3427" t="s">
        <v>1044</v>
      </c>
      <c r="S3427" t="s">
        <v>45</v>
      </c>
      <c r="T3427" t="s">
        <v>89</v>
      </c>
      <c r="U3427" t="s">
        <v>183</v>
      </c>
      <c r="V3427" s="3">
        <v>106.32</v>
      </c>
      <c r="W3427">
        <v>3</v>
      </c>
      <c r="X3427" s="2">
        <v>0</v>
      </c>
      <c r="Y3427" s="13">
        <v>49.970399999999998</v>
      </c>
      <c r="Z3427" s="2">
        <f>Y3427/V3427</f>
        <v>0.47000000000000003</v>
      </c>
    </row>
    <row r="3428" spans="1:26" x14ac:dyDescent="0.25">
      <c r="A3428">
        <v>7095</v>
      </c>
      <c r="B3428" t="s">
        <v>8922</v>
      </c>
      <c r="C3428" s="1">
        <v>42044</v>
      </c>
      <c r="D3428">
        <f>YEAR(C3428)</f>
        <v>2015</v>
      </c>
      <c r="E3428">
        <f>MONTH(C3428)</f>
        <v>2</v>
      </c>
      <c r="F3428" t="str">
        <f>TEXT(Table1[[#This Row],[Order Date]],"mmm")</f>
        <v>Feb</v>
      </c>
      <c r="G3428" t="str">
        <f>TEXT(Table1[[#This Row],[Order Date]],"ddd")</f>
        <v>Mon</v>
      </c>
      <c r="H3428" s="1">
        <v>42048</v>
      </c>
      <c r="I3428" t="s">
        <v>22</v>
      </c>
      <c r="J3428" t="s">
        <v>4423</v>
      </c>
      <c r="K3428" t="s">
        <v>4424</v>
      </c>
      <c r="L3428" t="s">
        <v>25</v>
      </c>
      <c r="M3428" t="s">
        <v>26</v>
      </c>
      <c r="N3428" t="s">
        <v>350</v>
      </c>
      <c r="O3428" t="s">
        <v>208</v>
      </c>
      <c r="P3428">
        <v>62521</v>
      </c>
      <c r="Q3428" t="s">
        <v>104</v>
      </c>
      <c r="R3428" t="s">
        <v>1166</v>
      </c>
      <c r="S3428" t="s">
        <v>70</v>
      </c>
      <c r="T3428" t="s">
        <v>158</v>
      </c>
      <c r="U3428" t="s">
        <v>1167</v>
      </c>
      <c r="V3428" s="3">
        <v>479.952</v>
      </c>
      <c r="W3428">
        <v>6</v>
      </c>
      <c r="X3428" s="2">
        <v>0.2</v>
      </c>
      <c r="Y3428" s="13">
        <v>89.991</v>
      </c>
      <c r="Z3428" s="2">
        <f>Y3428/V3428</f>
        <v>0.1875</v>
      </c>
    </row>
    <row r="3429" spans="1:26" x14ac:dyDescent="0.25">
      <c r="A3429">
        <v>7096</v>
      </c>
      <c r="B3429" t="s">
        <v>8923</v>
      </c>
      <c r="C3429" s="1">
        <v>42601</v>
      </c>
      <c r="D3429">
        <f>YEAR(C3429)</f>
        <v>2016</v>
      </c>
      <c r="E3429">
        <f>MONTH(C3429)</f>
        <v>8</v>
      </c>
      <c r="F3429" t="str">
        <f>TEXT(Table1[[#This Row],[Order Date]],"mmm")</f>
        <v>Aug</v>
      </c>
      <c r="G3429" t="str">
        <f>TEXT(Table1[[#This Row],[Order Date]],"ddd")</f>
        <v>Fri</v>
      </c>
      <c r="H3429" s="1">
        <v>42602</v>
      </c>
      <c r="I3429" t="s">
        <v>185</v>
      </c>
      <c r="J3429" t="s">
        <v>2141</v>
      </c>
      <c r="K3429" t="s">
        <v>2142</v>
      </c>
      <c r="L3429" t="s">
        <v>25</v>
      </c>
      <c r="M3429" t="s">
        <v>26</v>
      </c>
      <c r="N3429" t="s">
        <v>263</v>
      </c>
      <c r="O3429" t="s">
        <v>264</v>
      </c>
      <c r="P3429">
        <v>10009</v>
      </c>
      <c r="Q3429" t="s">
        <v>145</v>
      </c>
      <c r="R3429" t="s">
        <v>3813</v>
      </c>
      <c r="S3429" t="s">
        <v>45</v>
      </c>
      <c r="T3429" t="s">
        <v>74</v>
      </c>
      <c r="U3429" t="s">
        <v>3814</v>
      </c>
      <c r="V3429" s="3">
        <v>146.68799999999999</v>
      </c>
      <c r="W3429">
        <v>6</v>
      </c>
      <c r="X3429" s="2">
        <v>0.2</v>
      </c>
      <c r="Y3429" s="13">
        <v>55.008000000000003</v>
      </c>
      <c r="Z3429" s="2">
        <f>Y3429/V3429</f>
        <v>0.37500000000000006</v>
      </c>
    </row>
    <row r="3430" spans="1:26" x14ac:dyDescent="0.25">
      <c r="A3430">
        <v>7099</v>
      </c>
      <c r="B3430" t="s">
        <v>8924</v>
      </c>
      <c r="C3430" s="1">
        <v>43045</v>
      </c>
      <c r="D3430">
        <f>YEAR(C3430)</f>
        <v>2017</v>
      </c>
      <c r="E3430">
        <f>MONTH(C3430)</f>
        <v>11</v>
      </c>
      <c r="F3430" t="str">
        <f>TEXT(Table1[[#This Row],[Order Date]],"mmm")</f>
        <v>Nov</v>
      </c>
      <c r="G3430" t="str">
        <f>TEXT(Table1[[#This Row],[Order Date]],"ddd")</f>
        <v>Mon</v>
      </c>
      <c r="H3430" s="1">
        <v>43049</v>
      </c>
      <c r="I3430" t="s">
        <v>49</v>
      </c>
      <c r="J3430" t="s">
        <v>2163</v>
      </c>
      <c r="K3430" t="s">
        <v>2164</v>
      </c>
      <c r="L3430" t="s">
        <v>25</v>
      </c>
      <c r="M3430" t="s">
        <v>26</v>
      </c>
      <c r="N3430" t="s">
        <v>263</v>
      </c>
      <c r="O3430" t="s">
        <v>264</v>
      </c>
      <c r="P3430">
        <v>10011</v>
      </c>
      <c r="Q3430" t="s">
        <v>145</v>
      </c>
      <c r="R3430" t="s">
        <v>7892</v>
      </c>
      <c r="S3430" t="s">
        <v>45</v>
      </c>
      <c r="T3430" t="s">
        <v>89</v>
      </c>
      <c r="U3430" t="s">
        <v>7893</v>
      </c>
      <c r="V3430" s="3">
        <v>318.95999999999998</v>
      </c>
      <c r="W3430">
        <v>9</v>
      </c>
      <c r="X3430" s="2">
        <v>0</v>
      </c>
      <c r="Y3430" s="13">
        <v>149.91120000000001</v>
      </c>
      <c r="Z3430" s="2">
        <f>Y3430/V3430</f>
        <v>0.47000000000000003</v>
      </c>
    </row>
    <row r="3431" spans="1:26" x14ac:dyDescent="0.25">
      <c r="A3431">
        <v>7100</v>
      </c>
      <c r="B3431" t="s">
        <v>8925</v>
      </c>
      <c r="C3431" s="1">
        <v>42364</v>
      </c>
      <c r="D3431">
        <f>YEAR(C3431)</f>
        <v>2015</v>
      </c>
      <c r="E3431">
        <f>MONTH(C3431)</f>
        <v>12</v>
      </c>
      <c r="F3431" t="str">
        <f>TEXT(Table1[[#This Row],[Order Date]],"mmm")</f>
        <v>Dec</v>
      </c>
      <c r="G3431" t="str">
        <f>TEXT(Table1[[#This Row],[Order Date]],"ddd")</f>
        <v>Sat</v>
      </c>
      <c r="H3431" s="1">
        <v>42368</v>
      </c>
      <c r="I3431" t="s">
        <v>22</v>
      </c>
      <c r="J3431" t="s">
        <v>5721</v>
      </c>
      <c r="K3431" t="s">
        <v>5722</v>
      </c>
      <c r="L3431" t="s">
        <v>25</v>
      </c>
      <c r="M3431" t="s">
        <v>26</v>
      </c>
      <c r="N3431" t="s">
        <v>263</v>
      </c>
      <c r="O3431" t="s">
        <v>264</v>
      </c>
      <c r="P3431">
        <v>10009</v>
      </c>
      <c r="Q3431" t="s">
        <v>145</v>
      </c>
      <c r="R3431" t="s">
        <v>7892</v>
      </c>
      <c r="S3431" t="s">
        <v>45</v>
      </c>
      <c r="T3431" t="s">
        <v>89</v>
      </c>
      <c r="U3431" t="s">
        <v>7893</v>
      </c>
      <c r="V3431" s="3">
        <v>212.64</v>
      </c>
      <c r="W3431">
        <v>6</v>
      </c>
      <c r="X3431" s="2">
        <v>0</v>
      </c>
      <c r="Y3431" s="13">
        <v>99.940799999999996</v>
      </c>
      <c r="Z3431" s="2">
        <f>Y3431/V3431</f>
        <v>0.47000000000000003</v>
      </c>
    </row>
    <row r="3432" spans="1:26" x14ac:dyDescent="0.25">
      <c r="A3432">
        <v>7101</v>
      </c>
      <c r="B3432" t="s">
        <v>8926</v>
      </c>
      <c r="C3432" s="1">
        <v>41966</v>
      </c>
      <c r="D3432">
        <f>YEAR(C3432)</f>
        <v>2014</v>
      </c>
      <c r="E3432">
        <f>MONTH(C3432)</f>
        <v>11</v>
      </c>
      <c r="F3432" t="str">
        <f>TEXT(Table1[[#This Row],[Order Date]],"mmm")</f>
        <v>Nov</v>
      </c>
      <c r="G3432" t="str">
        <f>TEXT(Table1[[#This Row],[Order Date]],"ddd")</f>
        <v>Sun</v>
      </c>
      <c r="H3432" s="1">
        <v>41971</v>
      </c>
      <c r="I3432" t="s">
        <v>49</v>
      </c>
      <c r="J3432" t="s">
        <v>2652</v>
      </c>
      <c r="K3432" t="s">
        <v>2653</v>
      </c>
      <c r="L3432" t="s">
        <v>25</v>
      </c>
      <c r="M3432" t="s">
        <v>26</v>
      </c>
      <c r="N3432" t="s">
        <v>616</v>
      </c>
      <c r="O3432" t="s">
        <v>303</v>
      </c>
      <c r="P3432">
        <v>85254</v>
      </c>
      <c r="Q3432" t="s">
        <v>43</v>
      </c>
      <c r="R3432" t="s">
        <v>4568</v>
      </c>
      <c r="S3432" t="s">
        <v>45</v>
      </c>
      <c r="T3432" t="s">
        <v>170</v>
      </c>
      <c r="U3432" t="s">
        <v>662</v>
      </c>
      <c r="V3432" s="3">
        <v>23.472000000000001</v>
      </c>
      <c r="W3432">
        <v>3</v>
      </c>
      <c r="X3432" s="2">
        <v>0.2</v>
      </c>
      <c r="Y3432" s="13">
        <v>8.8019999999999996</v>
      </c>
      <c r="Z3432" s="2">
        <f>Y3432/V3432</f>
        <v>0.37499999999999994</v>
      </c>
    </row>
    <row r="3433" spans="1:26" x14ac:dyDescent="0.25">
      <c r="A3433">
        <v>7102</v>
      </c>
      <c r="B3433" t="s">
        <v>8927</v>
      </c>
      <c r="C3433" s="1">
        <v>42583</v>
      </c>
      <c r="D3433">
        <f>YEAR(C3433)</f>
        <v>2016</v>
      </c>
      <c r="E3433">
        <f>MONTH(C3433)</f>
        <v>8</v>
      </c>
      <c r="F3433" t="str">
        <f>TEXT(Table1[[#This Row],[Order Date]],"mmm")</f>
        <v>Aug</v>
      </c>
      <c r="G3433" t="str">
        <f>TEXT(Table1[[#This Row],[Order Date]],"ddd")</f>
        <v>Mon</v>
      </c>
      <c r="H3433" s="1">
        <v>42587</v>
      </c>
      <c r="I3433" t="s">
        <v>22</v>
      </c>
      <c r="J3433" t="s">
        <v>7057</v>
      </c>
      <c r="K3433" t="s">
        <v>7058</v>
      </c>
      <c r="L3433" t="s">
        <v>40</v>
      </c>
      <c r="M3433" t="s">
        <v>26</v>
      </c>
      <c r="N3433" t="s">
        <v>1587</v>
      </c>
      <c r="O3433" t="s">
        <v>103</v>
      </c>
      <c r="P3433">
        <v>79109</v>
      </c>
      <c r="Q3433" t="s">
        <v>104</v>
      </c>
      <c r="R3433" t="s">
        <v>182</v>
      </c>
      <c r="S3433" t="s">
        <v>45</v>
      </c>
      <c r="T3433" t="s">
        <v>89</v>
      </c>
      <c r="U3433" t="s">
        <v>183</v>
      </c>
      <c r="V3433" s="3">
        <v>19.648</v>
      </c>
      <c r="W3433">
        <v>2</v>
      </c>
      <c r="X3433" s="2">
        <v>0.2</v>
      </c>
      <c r="Y3433" s="13">
        <v>6.6311999999999998</v>
      </c>
      <c r="Z3433" s="2">
        <f>Y3433/V3433</f>
        <v>0.33749999999999997</v>
      </c>
    </row>
    <row r="3434" spans="1:26" x14ac:dyDescent="0.25">
      <c r="A3434">
        <v>7103</v>
      </c>
      <c r="B3434" t="s">
        <v>8928</v>
      </c>
      <c r="C3434" s="1">
        <v>41903</v>
      </c>
      <c r="D3434">
        <f>YEAR(C3434)</f>
        <v>2014</v>
      </c>
      <c r="E3434">
        <f>MONTH(C3434)</f>
        <v>9</v>
      </c>
      <c r="F3434" t="str">
        <f>TEXT(Table1[[#This Row],[Order Date]],"mmm")</f>
        <v>Sep</v>
      </c>
      <c r="G3434" t="str">
        <f>TEXT(Table1[[#This Row],[Order Date]],"ddd")</f>
        <v>Sun</v>
      </c>
      <c r="H3434" s="1">
        <v>41906</v>
      </c>
      <c r="I3434" t="s">
        <v>185</v>
      </c>
      <c r="J3434" t="s">
        <v>3334</v>
      </c>
      <c r="K3434" t="s">
        <v>3335</v>
      </c>
      <c r="L3434" t="s">
        <v>25</v>
      </c>
      <c r="M3434" t="s">
        <v>26</v>
      </c>
      <c r="N3434" t="s">
        <v>143</v>
      </c>
      <c r="O3434" t="s">
        <v>144</v>
      </c>
      <c r="P3434">
        <v>19140</v>
      </c>
      <c r="Q3434" t="s">
        <v>145</v>
      </c>
      <c r="R3434" t="s">
        <v>1359</v>
      </c>
      <c r="S3434" t="s">
        <v>45</v>
      </c>
      <c r="T3434" t="s">
        <v>74</v>
      </c>
      <c r="U3434" t="s">
        <v>1360</v>
      </c>
      <c r="V3434" s="3">
        <v>6.57</v>
      </c>
      <c r="W3434">
        <v>3</v>
      </c>
      <c r="X3434" s="2">
        <v>0.7</v>
      </c>
      <c r="Y3434" s="13">
        <v>-5.0369999999999999</v>
      </c>
      <c r="Z3434" s="2">
        <f>Y3434/V3434</f>
        <v>-0.76666666666666661</v>
      </c>
    </row>
    <row r="3435" spans="1:26" x14ac:dyDescent="0.25">
      <c r="A3435">
        <v>7104</v>
      </c>
      <c r="B3435" t="s">
        <v>8929</v>
      </c>
      <c r="C3435" s="1">
        <v>42982</v>
      </c>
      <c r="D3435">
        <f>YEAR(C3435)</f>
        <v>2017</v>
      </c>
      <c r="E3435">
        <f>MONTH(C3435)</f>
        <v>9</v>
      </c>
      <c r="F3435" t="str">
        <f>TEXT(Table1[[#This Row],[Order Date]],"mmm")</f>
        <v>Sep</v>
      </c>
      <c r="G3435" t="str">
        <f>TEXT(Table1[[#This Row],[Order Date]],"ddd")</f>
        <v>Mon</v>
      </c>
      <c r="H3435" s="1">
        <v>42986</v>
      </c>
      <c r="I3435" t="s">
        <v>49</v>
      </c>
      <c r="J3435" t="s">
        <v>3395</v>
      </c>
      <c r="K3435" t="s">
        <v>3396</v>
      </c>
      <c r="L3435" t="s">
        <v>25</v>
      </c>
      <c r="M3435" t="s">
        <v>26</v>
      </c>
      <c r="N3435" t="s">
        <v>2506</v>
      </c>
      <c r="O3435" t="s">
        <v>42</v>
      </c>
      <c r="P3435">
        <v>92704</v>
      </c>
      <c r="Q3435" t="s">
        <v>43</v>
      </c>
      <c r="R3435" t="s">
        <v>7319</v>
      </c>
      <c r="S3435" t="s">
        <v>45</v>
      </c>
      <c r="T3435" t="s">
        <v>58</v>
      </c>
      <c r="U3435" t="s">
        <v>7320</v>
      </c>
      <c r="V3435" s="3">
        <v>421.1</v>
      </c>
      <c r="W3435">
        <v>2</v>
      </c>
      <c r="X3435" s="2">
        <v>0</v>
      </c>
      <c r="Y3435" s="13">
        <v>105.27500000000001</v>
      </c>
      <c r="Z3435" s="2">
        <f>Y3435/V3435</f>
        <v>0.25</v>
      </c>
    </row>
    <row r="3436" spans="1:26" x14ac:dyDescent="0.25">
      <c r="A3436">
        <v>7105</v>
      </c>
      <c r="B3436" t="s">
        <v>8930</v>
      </c>
      <c r="C3436" s="1">
        <v>42905</v>
      </c>
      <c r="D3436">
        <f>YEAR(C3436)</f>
        <v>2017</v>
      </c>
      <c r="E3436">
        <f>MONTH(C3436)</f>
        <v>6</v>
      </c>
      <c r="F3436" t="str">
        <f>TEXT(Table1[[#This Row],[Order Date]],"mmm")</f>
        <v>Jun</v>
      </c>
      <c r="G3436" t="str">
        <f>TEXT(Table1[[#This Row],[Order Date]],"ddd")</f>
        <v>Mon</v>
      </c>
      <c r="H3436" s="1">
        <v>42907</v>
      </c>
      <c r="I3436" t="s">
        <v>22</v>
      </c>
      <c r="J3436" t="s">
        <v>4502</v>
      </c>
      <c r="K3436" t="s">
        <v>4503</v>
      </c>
      <c r="L3436" t="s">
        <v>40</v>
      </c>
      <c r="M3436" t="s">
        <v>26</v>
      </c>
      <c r="N3436" t="s">
        <v>600</v>
      </c>
      <c r="O3436" t="s">
        <v>491</v>
      </c>
      <c r="P3436">
        <v>43055</v>
      </c>
      <c r="Q3436" t="s">
        <v>145</v>
      </c>
      <c r="R3436" t="s">
        <v>1266</v>
      </c>
      <c r="S3436" t="s">
        <v>31</v>
      </c>
      <c r="T3436" t="s">
        <v>35</v>
      </c>
      <c r="U3436" t="s">
        <v>1267</v>
      </c>
      <c r="V3436" s="3">
        <v>760.11599999999999</v>
      </c>
      <c r="W3436">
        <v>6</v>
      </c>
      <c r="X3436" s="2">
        <v>0.3</v>
      </c>
      <c r="Y3436" s="13">
        <v>-43.435200000000002</v>
      </c>
      <c r="Z3436" s="2">
        <f>Y3436/V3436</f>
        <v>-5.7142857142857148E-2</v>
      </c>
    </row>
    <row r="3437" spans="1:26" x14ac:dyDescent="0.25">
      <c r="A3437">
        <v>7115</v>
      </c>
      <c r="B3437" t="s">
        <v>8931</v>
      </c>
      <c r="C3437" s="1">
        <v>42495</v>
      </c>
      <c r="D3437">
        <f>YEAR(C3437)</f>
        <v>2016</v>
      </c>
      <c r="E3437">
        <f>MONTH(C3437)</f>
        <v>5</v>
      </c>
      <c r="F3437" t="str">
        <f>TEXT(Table1[[#This Row],[Order Date]],"mmm")</f>
        <v>May</v>
      </c>
      <c r="G3437" t="str">
        <f>TEXT(Table1[[#This Row],[Order Date]],"ddd")</f>
        <v>Thu</v>
      </c>
      <c r="H3437" s="1">
        <v>42496</v>
      </c>
      <c r="I3437" t="s">
        <v>185</v>
      </c>
      <c r="J3437" t="s">
        <v>2854</v>
      </c>
      <c r="K3437" t="s">
        <v>2855</v>
      </c>
      <c r="L3437" t="s">
        <v>40</v>
      </c>
      <c r="M3437" t="s">
        <v>26</v>
      </c>
      <c r="N3437" t="s">
        <v>27</v>
      </c>
      <c r="O3437" t="s">
        <v>1379</v>
      </c>
      <c r="P3437">
        <v>89015</v>
      </c>
      <c r="Q3437" t="s">
        <v>43</v>
      </c>
      <c r="R3437" t="s">
        <v>7258</v>
      </c>
      <c r="S3437" t="s">
        <v>31</v>
      </c>
      <c r="T3437" t="s">
        <v>55</v>
      </c>
      <c r="U3437" t="s">
        <v>7259</v>
      </c>
      <c r="V3437" s="3">
        <v>1685.88</v>
      </c>
      <c r="W3437">
        <v>6</v>
      </c>
      <c r="X3437" s="2">
        <v>0</v>
      </c>
      <c r="Y3437" s="13">
        <v>320.31720000000001</v>
      </c>
      <c r="Z3437" s="2">
        <f>Y3437/V3437</f>
        <v>0.19</v>
      </c>
    </row>
    <row r="3438" spans="1:26" x14ac:dyDescent="0.25">
      <c r="A3438">
        <v>7119</v>
      </c>
      <c r="B3438" t="s">
        <v>8932</v>
      </c>
      <c r="C3438" s="1">
        <v>42779</v>
      </c>
      <c r="D3438">
        <f>YEAR(C3438)</f>
        <v>2017</v>
      </c>
      <c r="E3438">
        <f>MONTH(C3438)</f>
        <v>2</v>
      </c>
      <c r="F3438" t="str">
        <f>TEXT(Table1[[#This Row],[Order Date]],"mmm")</f>
        <v>Feb</v>
      </c>
      <c r="G3438" t="str">
        <f>TEXT(Table1[[#This Row],[Order Date]],"ddd")</f>
        <v>Mon</v>
      </c>
      <c r="H3438" s="1">
        <v>42783</v>
      </c>
      <c r="I3438" t="s">
        <v>49</v>
      </c>
      <c r="J3438" t="s">
        <v>6157</v>
      </c>
      <c r="K3438" t="s">
        <v>6158</v>
      </c>
      <c r="L3438" t="s">
        <v>40</v>
      </c>
      <c r="M3438" t="s">
        <v>26</v>
      </c>
      <c r="N3438" t="s">
        <v>263</v>
      </c>
      <c r="O3438" t="s">
        <v>264</v>
      </c>
      <c r="P3438">
        <v>10009</v>
      </c>
      <c r="Q3438" t="s">
        <v>145</v>
      </c>
      <c r="R3438" t="s">
        <v>5297</v>
      </c>
      <c r="S3438" t="s">
        <v>45</v>
      </c>
      <c r="T3438" t="s">
        <v>89</v>
      </c>
      <c r="U3438" t="s">
        <v>5298</v>
      </c>
      <c r="V3438" s="3">
        <v>17.940000000000001</v>
      </c>
      <c r="W3438">
        <v>3</v>
      </c>
      <c r="X3438" s="2">
        <v>0</v>
      </c>
      <c r="Y3438" s="13">
        <v>8.7905999999999995</v>
      </c>
      <c r="Z3438" s="2">
        <f>Y3438/V3438</f>
        <v>0.48999999999999994</v>
      </c>
    </row>
    <row r="3439" spans="1:26" x14ac:dyDescent="0.25">
      <c r="A3439">
        <v>7120</v>
      </c>
      <c r="B3439" t="s">
        <v>8933</v>
      </c>
      <c r="C3439" s="1">
        <v>43056</v>
      </c>
      <c r="D3439">
        <f>YEAR(C3439)</f>
        <v>2017</v>
      </c>
      <c r="E3439">
        <f>MONTH(C3439)</f>
        <v>11</v>
      </c>
      <c r="F3439" t="str">
        <f>TEXT(Table1[[#This Row],[Order Date]],"mmm")</f>
        <v>Nov</v>
      </c>
      <c r="G3439" t="str">
        <f>TEXT(Table1[[#This Row],[Order Date]],"ddd")</f>
        <v>Fri</v>
      </c>
      <c r="H3439" s="1">
        <v>43063</v>
      </c>
      <c r="I3439" t="s">
        <v>49</v>
      </c>
      <c r="J3439" t="s">
        <v>506</v>
      </c>
      <c r="K3439" t="s">
        <v>507</v>
      </c>
      <c r="L3439" t="s">
        <v>40</v>
      </c>
      <c r="M3439" t="s">
        <v>26</v>
      </c>
      <c r="N3439" t="s">
        <v>94</v>
      </c>
      <c r="O3439" t="s">
        <v>95</v>
      </c>
      <c r="P3439">
        <v>98103</v>
      </c>
      <c r="Q3439" t="s">
        <v>43</v>
      </c>
      <c r="R3439" t="s">
        <v>2019</v>
      </c>
      <c r="S3439" t="s">
        <v>45</v>
      </c>
      <c r="T3439" t="s">
        <v>74</v>
      </c>
      <c r="U3439" t="s">
        <v>2020</v>
      </c>
      <c r="V3439" s="3">
        <v>13.904</v>
      </c>
      <c r="W3439">
        <v>2</v>
      </c>
      <c r="X3439" s="2">
        <v>0.2</v>
      </c>
      <c r="Y3439" s="13">
        <v>4.5187999999999997</v>
      </c>
      <c r="Z3439" s="2">
        <f>Y3439/V3439</f>
        <v>0.32499999999999996</v>
      </c>
    </row>
    <row r="3440" spans="1:26" x14ac:dyDescent="0.25">
      <c r="A3440">
        <v>7121</v>
      </c>
      <c r="B3440" t="s">
        <v>8934</v>
      </c>
      <c r="C3440" s="1">
        <v>41659</v>
      </c>
      <c r="D3440">
        <f>YEAR(C3440)</f>
        <v>2014</v>
      </c>
      <c r="E3440">
        <f>MONTH(C3440)</f>
        <v>1</v>
      </c>
      <c r="F3440" t="str">
        <f>TEXT(Table1[[#This Row],[Order Date]],"mmm")</f>
        <v>Jan</v>
      </c>
      <c r="G3440" t="str">
        <f>TEXT(Table1[[#This Row],[Order Date]],"ddd")</f>
        <v>Mon</v>
      </c>
      <c r="H3440" s="1">
        <v>41665</v>
      </c>
      <c r="I3440" t="s">
        <v>49</v>
      </c>
      <c r="J3440" t="s">
        <v>1305</v>
      </c>
      <c r="K3440" t="s">
        <v>1306</v>
      </c>
      <c r="L3440" t="s">
        <v>40</v>
      </c>
      <c r="M3440" t="s">
        <v>26</v>
      </c>
      <c r="N3440" t="s">
        <v>3699</v>
      </c>
      <c r="O3440" t="s">
        <v>328</v>
      </c>
      <c r="P3440">
        <v>37167</v>
      </c>
      <c r="Q3440" t="s">
        <v>29</v>
      </c>
      <c r="R3440" t="s">
        <v>4644</v>
      </c>
      <c r="S3440" t="s">
        <v>45</v>
      </c>
      <c r="T3440" t="s">
        <v>74</v>
      </c>
      <c r="U3440" t="s">
        <v>4645</v>
      </c>
      <c r="V3440" s="3">
        <v>67.194000000000003</v>
      </c>
      <c r="W3440">
        <v>1</v>
      </c>
      <c r="X3440" s="2">
        <v>0.7</v>
      </c>
      <c r="Y3440" s="13">
        <v>-51.5154</v>
      </c>
      <c r="Z3440" s="2">
        <f>Y3440/V3440</f>
        <v>-0.76666666666666661</v>
      </c>
    </row>
    <row r="3441" spans="1:26" x14ac:dyDescent="0.25">
      <c r="A3441">
        <v>7122</v>
      </c>
      <c r="B3441" t="s">
        <v>8935</v>
      </c>
      <c r="C3441" s="1">
        <v>43070</v>
      </c>
      <c r="D3441">
        <f>YEAR(C3441)</f>
        <v>2017</v>
      </c>
      <c r="E3441">
        <f>MONTH(C3441)</f>
        <v>12</v>
      </c>
      <c r="F3441" t="str">
        <f>TEXT(Table1[[#This Row],[Order Date]],"mmm")</f>
        <v>Dec</v>
      </c>
      <c r="G3441" t="str">
        <f>TEXT(Table1[[#This Row],[Order Date]],"ddd")</f>
        <v>Fri</v>
      </c>
      <c r="H3441" s="1">
        <v>43077</v>
      </c>
      <c r="I3441" t="s">
        <v>49</v>
      </c>
      <c r="J3441" t="s">
        <v>50</v>
      </c>
      <c r="K3441" t="s">
        <v>51</v>
      </c>
      <c r="L3441" t="s">
        <v>25</v>
      </c>
      <c r="M3441" t="s">
        <v>26</v>
      </c>
      <c r="N3441" t="s">
        <v>94</v>
      </c>
      <c r="O3441" t="s">
        <v>95</v>
      </c>
      <c r="P3441">
        <v>98105</v>
      </c>
      <c r="Q3441" t="s">
        <v>43</v>
      </c>
      <c r="R3441" t="s">
        <v>8378</v>
      </c>
      <c r="S3441" t="s">
        <v>45</v>
      </c>
      <c r="T3441" t="s">
        <v>89</v>
      </c>
      <c r="U3441" t="s">
        <v>8379</v>
      </c>
      <c r="V3441" s="3">
        <v>41.86</v>
      </c>
      <c r="W3441">
        <v>7</v>
      </c>
      <c r="X3441" s="2">
        <v>0</v>
      </c>
      <c r="Y3441" s="13">
        <v>18.837</v>
      </c>
      <c r="Z3441" s="2">
        <f>Y3441/V3441</f>
        <v>0.45</v>
      </c>
    </row>
    <row r="3442" spans="1:26" x14ac:dyDescent="0.25">
      <c r="A3442">
        <v>7124</v>
      </c>
      <c r="B3442" t="s">
        <v>8936</v>
      </c>
      <c r="C3442" s="1">
        <v>42225</v>
      </c>
      <c r="D3442">
        <f>YEAR(C3442)</f>
        <v>2015</v>
      </c>
      <c r="E3442">
        <f>MONTH(C3442)</f>
        <v>8</v>
      </c>
      <c r="F3442" t="str">
        <f>TEXT(Table1[[#This Row],[Order Date]],"mmm")</f>
        <v>Aug</v>
      </c>
      <c r="G3442" t="str">
        <f>TEXT(Table1[[#This Row],[Order Date]],"ddd")</f>
        <v>Sun</v>
      </c>
      <c r="H3442" s="1">
        <v>42232</v>
      </c>
      <c r="I3442" t="s">
        <v>49</v>
      </c>
      <c r="J3442" t="s">
        <v>7521</v>
      </c>
      <c r="K3442" t="s">
        <v>7522</v>
      </c>
      <c r="L3442" t="s">
        <v>40</v>
      </c>
      <c r="M3442" t="s">
        <v>26</v>
      </c>
      <c r="N3442" t="s">
        <v>263</v>
      </c>
      <c r="O3442" t="s">
        <v>264</v>
      </c>
      <c r="P3442">
        <v>10035</v>
      </c>
      <c r="Q3442" t="s">
        <v>145</v>
      </c>
      <c r="R3442" t="s">
        <v>6401</v>
      </c>
      <c r="S3442" t="s">
        <v>31</v>
      </c>
      <c r="T3442" t="s">
        <v>64</v>
      </c>
      <c r="U3442" t="s">
        <v>6402</v>
      </c>
      <c r="V3442" s="3">
        <v>10.02</v>
      </c>
      <c r="W3442">
        <v>3</v>
      </c>
      <c r="X3442" s="2">
        <v>0</v>
      </c>
      <c r="Y3442" s="13">
        <v>4.4088000000000003</v>
      </c>
      <c r="Z3442" s="2">
        <f>Y3442/V3442</f>
        <v>0.44000000000000006</v>
      </c>
    </row>
    <row r="3443" spans="1:26" x14ac:dyDescent="0.25">
      <c r="A3443">
        <v>7126</v>
      </c>
      <c r="B3443" t="s">
        <v>8937</v>
      </c>
      <c r="C3443" s="1">
        <v>42640</v>
      </c>
      <c r="D3443">
        <f>YEAR(C3443)</f>
        <v>2016</v>
      </c>
      <c r="E3443">
        <f>MONTH(C3443)</f>
        <v>9</v>
      </c>
      <c r="F3443" t="str">
        <f>TEXT(Table1[[#This Row],[Order Date]],"mmm")</f>
        <v>Sep</v>
      </c>
      <c r="G3443" t="str">
        <f>TEXT(Table1[[#This Row],[Order Date]],"ddd")</f>
        <v>Tue</v>
      </c>
      <c r="H3443" s="1">
        <v>42642</v>
      </c>
      <c r="I3443" t="s">
        <v>22</v>
      </c>
      <c r="J3443" t="s">
        <v>4158</v>
      </c>
      <c r="K3443" t="s">
        <v>4159</v>
      </c>
      <c r="L3443" t="s">
        <v>25</v>
      </c>
      <c r="M3443" t="s">
        <v>26</v>
      </c>
      <c r="N3443" t="s">
        <v>1709</v>
      </c>
      <c r="O3443" t="s">
        <v>1258</v>
      </c>
      <c r="P3443">
        <v>30318</v>
      </c>
      <c r="Q3443" t="s">
        <v>29</v>
      </c>
      <c r="R3443" t="s">
        <v>5154</v>
      </c>
      <c r="S3443" t="s">
        <v>45</v>
      </c>
      <c r="T3443" t="s">
        <v>89</v>
      </c>
      <c r="U3443" t="s">
        <v>5155</v>
      </c>
      <c r="V3443" s="3">
        <v>17.940000000000001</v>
      </c>
      <c r="W3443">
        <v>3</v>
      </c>
      <c r="X3443" s="2">
        <v>0</v>
      </c>
      <c r="Y3443" s="13">
        <v>8.7905999999999995</v>
      </c>
      <c r="Z3443" s="2">
        <f>Y3443/V3443</f>
        <v>0.48999999999999994</v>
      </c>
    </row>
    <row r="3444" spans="1:26" x14ac:dyDescent="0.25">
      <c r="A3444">
        <v>7128</v>
      </c>
      <c r="B3444" t="s">
        <v>8938</v>
      </c>
      <c r="C3444" s="1">
        <v>42688</v>
      </c>
      <c r="D3444">
        <f>YEAR(C3444)</f>
        <v>2016</v>
      </c>
      <c r="E3444">
        <f>MONTH(C3444)</f>
        <v>11</v>
      </c>
      <c r="F3444" t="str">
        <f>TEXT(Table1[[#This Row],[Order Date]],"mmm")</f>
        <v>Nov</v>
      </c>
      <c r="G3444" t="str">
        <f>TEXT(Table1[[#This Row],[Order Date]],"ddd")</f>
        <v>Mon</v>
      </c>
      <c r="H3444" s="1">
        <v>42694</v>
      </c>
      <c r="I3444" t="s">
        <v>49</v>
      </c>
      <c r="J3444" t="s">
        <v>5092</v>
      </c>
      <c r="K3444" t="s">
        <v>5093</v>
      </c>
      <c r="L3444" t="s">
        <v>25</v>
      </c>
      <c r="M3444" t="s">
        <v>26</v>
      </c>
      <c r="N3444" t="s">
        <v>600</v>
      </c>
      <c r="O3444" t="s">
        <v>242</v>
      </c>
      <c r="P3444">
        <v>19711</v>
      </c>
      <c r="Q3444" t="s">
        <v>145</v>
      </c>
      <c r="R3444" t="s">
        <v>4393</v>
      </c>
      <c r="S3444" t="s">
        <v>45</v>
      </c>
      <c r="T3444" t="s">
        <v>89</v>
      </c>
      <c r="U3444" t="s">
        <v>4394</v>
      </c>
      <c r="V3444" s="3">
        <v>16.45</v>
      </c>
      <c r="W3444">
        <v>5</v>
      </c>
      <c r="X3444" s="2">
        <v>0</v>
      </c>
      <c r="Y3444" s="13">
        <v>7.5670000000000002</v>
      </c>
      <c r="Z3444" s="2">
        <f>Y3444/V3444</f>
        <v>0.46</v>
      </c>
    </row>
    <row r="3445" spans="1:26" x14ac:dyDescent="0.25">
      <c r="A3445">
        <v>7130</v>
      </c>
      <c r="B3445" t="s">
        <v>8939</v>
      </c>
      <c r="C3445" s="1">
        <v>42476</v>
      </c>
      <c r="D3445">
        <f>YEAR(C3445)</f>
        <v>2016</v>
      </c>
      <c r="E3445">
        <f>MONTH(C3445)</f>
        <v>4</v>
      </c>
      <c r="F3445" t="str">
        <f>TEXT(Table1[[#This Row],[Order Date]],"mmm")</f>
        <v>Apr</v>
      </c>
      <c r="G3445" t="str">
        <f>TEXT(Table1[[#This Row],[Order Date]],"ddd")</f>
        <v>Sat</v>
      </c>
      <c r="H3445" s="1">
        <v>42482</v>
      </c>
      <c r="I3445" t="s">
        <v>49</v>
      </c>
      <c r="J3445" t="s">
        <v>110</v>
      </c>
      <c r="K3445" t="s">
        <v>111</v>
      </c>
      <c r="L3445" t="s">
        <v>25</v>
      </c>
      <c r="M3445" t="s">
        <v>26</v>
      </c>
      <c r="N3445" t="s">
        <v>5519</v>
      </c>
      <c r="O3445" t="s">
        <v>328</v>
      </c>
      <c r="P3445">
        <v>37211</v>
      </c>
      <c r="Q3445" t="s">
        <v>29</v>
      </c>
      <c r="R3445" t="s">
        <v>3471</v>
      </c>
      <c r="S3445" t="s">
        <v>70</v>
      </c>
      <c r="T3445" t="s">
        <v>158</v>
      </c>
      <c r="U3445" t="s">
        <v>3472</v>
      </c>
      <c r="V3445" s="3">
        <v>35.167999999999999</v>
      </c>
      <c r="W3445">
        <v>4</v>
      </c>
      <c r="X3445" s="2">
        <v>0.2</v>
      </c>
      <c r="Y3445" s="13">
        <v>8.3523999999999994</v>
      </c>
      <c r="Z3445" s="2">
        <f>Y3445/V3445</f>
        <v>0.23749999999999999</v>
      </c>
    </row>
    <row r="3446" spans="1:26" x14ac:dyDescent="0.25">
      <c r="A3446">
        <v>7132</v>
      </c>
      <c r="B3446" t="s">
        <v>8940</v>
      </c>
      <c r="C3446" s="1">
        <v>43065</v>
      </c>
      <c r="D3446">
        <f>YEAR(C3446)</f>
        <v>2017</v>
      </c>
      <c r="E3446">
        <f>MONTH(C3446)</f>
        <v>11</v>
      </c>
      <c r="F3446" t="str">
        <f>TEXT(Table1[[#This Row],[Order Date]],"mmm")</f>
        <v>Nov</v>
      </c>
      <c r="G3446" t="str">
        <f>TEXT(Table1[[#This Row],[Order Date]],"ddd")</f>
        <v>Sun</v>
      </c>
      <c r="H3446" s="1">
        <v>43070</v>
      </c>
      <c r="I3446" t="s">
        <v>49</v>
      </c>
      <c r="J3446" t="s">
        <v>4073</v>
      </c>
      <c r="K3446" t="s">
        <v>4074</v>
      </c>
      <c r="L3446" t="s">
        <v>101</v>
      </c>
      <c r="M3446" t="s">
        <v>26</v>
      </c>
      <c r="N3446" t="s">
        <v>1448</v>
      </c>
      <c r="O3446" t="s">
        <v>251</v>
      </c>
      <c r="P3446">
        <v>47374</v>
      </c>
      <c r="Q3446" t="s">
        <v>104</v>
      </c>
      <c r="R3446" t="s">
        <v>3729</v>
      </c>
      <c r="S3446" t="s">
        <v>31</v>
      </c>
      <c r="T3446" t="s">
        <v>55</v>
      </c>
      <c r="U3446" t="s">
        <v>3201</v>
      </c>
      <c r="V3446" s="3">
        <v>257.94</v>
      </c>
      <c r="W3446">
        <v>3</v>
      </c>
      <c r="X3446" s="2">
        <v>0</v>
      </c>
      <c r="Y3446" s="13">
        <v>67.064400000000006</v>
      </c>
      <c r="Z3446" s="2">
        <f>Y3446/V3446</f>
        <v>0.26</v>
      </c>
    </row>
    <row r="3447" spans="1:26" x14ac:dyDescent="0.25">
      <c r="A3447">
        <v>7137</v>
      </c>
      <c r="B3447" t="s">
        <v>8941</v>
      </c>
      <c r="C3447" s="1">
        <v>42328</v>
      </c>
      <c r="D3447">
        <f>YEAR(C3447)</f>
        <v>2015</v>
      </c>
      <c r="E3447">
        <f>MONTH(C3447)</f>
        <v>11</v>
      </c>
      <c r="F3447" t="str">
        <f>TEXT(Table1[[#This Row],[Order Date]],"mmm")</f>
        <v>Nov</v>
      </c>
      <c r="G3447" t="str">
        <f>TEXT(Table1[[#This Row],[Order Date]],"ddd")</f>
        <v>Fri</v>
      </c>
      <c r="H3447" s="1">
        <v>42335</v>
      </c>
      <c r="I3447" t="s">
        <v>49</v>
      </c>
      <c r="J3447" t="s">
        <v>2333</v>
      </c>
      <c r="K3447" t="s">
        <v>2334</v>
      </c>
      <c r="L3447" t="s">
        <v>25</v>
      </c>
      <c r="M3447" t="s">
        <v>26</v>
      </c>
      <c r="N3447" t="s">
        <v>1404</v>
      </c>
      <c r="O3447" t="s">
        <v>53</v>
      </c>
      <c r="P3447">
        <v>33180</v>
      </c>
      <c r="Q3447" t="s">
        <v>29</v>
      </c>
      <c r="R3447" t="s">
        <v>2071</v>
      </c>
      <c r="S3447" t="s">
        <v>45</v>
      </c>
      <c r="T3447" t="s">
        <v>74</v>
      </c>
      <c r="U3447" t="s">
        <v>2072</v>
      </c>
      <c r="V3447" s="3">
        <v>7.23</v>
      </c>
      <c r="W3447">
        <v>5</v>
      </c>
      <c r="X3447" s="2">
        <v>0.7</v>
      </c>
      <c r="Y3447" s="13">
        <v>-5.7839999999999998</v>
      </c>
      <c r="Z3447" s="2">
        <f>Y3447/V3447</f>
        <v>-0.79999999999999993</v>
      </c>
    </row>
    <row r="3448" spans="1:26" x14ac:dyDescent="0.25">
      <c r="A3448">
        <v>7141</v>
      </c>
      <c r="B3448" t="s">
        <v>8942</v>
      </c>
      <c r="C3448" s="1">
        <v>42985</v>
      </c>
      <c r="D3448">
        <f>YEAR(C3448)</f>
        <v>2017</v>
      </c>
      <c r="E3448">
        <f>MONTH(C3448)</f>
        <v>9</v>
      </c>
      <c r="F3448" t="str">
        <f>TEXT(Table1[[#This Row],[Order Date]],"mmm")</f>
        <v>Sep</v>
      </c>
      <c r="G3448" t="str">
        <f>TEXT(Table1[[#This Row],[Order Date]],"ddd")</f>
        <v>Thu</v>
      </c>
      <c r="H3448" s="1">
        <v>42985</v>
      </c>
      <c r="I3448" t="s">
        <v>1276</v>
      </c>
      <c r="J3448" t="s">
        <v>1914</v>
      </c>
      <c r="K3448" t="s">
        <v>1915</v>
      </c>
      <c r="L3448" t="s">
        <v>25</v>
      </c>
      <c r="M3448" t="s">
        <v>26</v>
      </c>
      <c r="N3448" t="s">
        <v>8943</v>
      </c>
      <c r="O3448" t="s">
        <v>590</v>
      </c>
      <c r="P3448">
        <v>63301</v>
      </c>
      <c r="Q3448" t="s">
        <v>104</v>
      </c>
      <c r="R3448" t="s">
        <v>2766</v>
      </c>
      <c r="S3448" t="s">
        <v>70</v>
      </c>
      <c r="T3448" t="s">
        <v>158</v>
      </c>
      <c r="U3448" t="s">
        <v>2767</v>
      </c>
      <c r="V3448" s="3">
        <v>113.52</v>
      </c>
      <c r="W3448">
        <v>4</v>
      </c>
      <c r="X3448" s="2">
        <v>0</v>
      </c>
      <c r="Y3448" s="13">
        <v>46.543199999999999</v>
      </c>
      <c r="Z3448" s="2">
        <f>Y3448/V3448</f>
        <v>0.41000000000000003</v>
      </c>
    </row>
    <row r="3449" spans="1:26" x14ac:dyDescent="0.25">
      <c r="A3449">
        <v>7143</v>
      </c>
      <c r="B3449" t="s">
        <v>8944</v>
      </c>
      <c r="C3449" s="1">
        <v>41967</v>
      </c>
      <c r="D3449">
        <f>YEAR(C3449)</f>
        <v>2014</v>
      </c>
      <c r="E3449">
        <f>MONTH(C3449)</f>
        <v>11</v>
      </c>
      <c r="F3449" t="str">
        <f>TEXT(Table1[[#This Row],[Order Date]],"mmm")</f>
        <v>Nov</v>
      </c>
      <c r="G3449" t="str">
        <f>TEXT(Table1[[#This Row],[Order Date]],"ddd")</f>
        <v>Mon</v>
      </c>
      <c r="H3449" s="1">
        <v>41972</v>
      </c>
      <c r="I3449" t="s">
        <v>49</v>
      </c>
      <c r="J3449" t="s">
        <v>99</v>
      </c>
      <c r="K3449" t="s">
        <v>100</v>
      </c>
      <c r="L3449" t="s">
        <v>101</v>
      </c>
      <c r="M3449" t="s">
        <v>26</v>
      </c>
      <c r="N3449" t="s">
        <v>2915</v>
      </c>
      <c r="O3449" t="s">
        <v>312</v>
      </c>
      <c r="P3449">
        <v>23464</v>
      </c>
      <c r="Q3449" t="s">
        <v>29</v>
      </c>
      <c r="R3449" t="s">
        <v>5548</v>
      </c>
      <c r="S3449" t="s">
        <v>31</v>
      </c>
      <c r="T3449" t="s">
        <v>64</v>
      </c>
      <c r="U3449" t="s">
        <v>5549</v>
      </c>
      <c r="V3449" s="3">
        <v>111.15</v>
      </c>
      <c r="W3449">
        <v>5</v>
      </c>
      <c r="X3449" s="2">
        <v>0</v>
      </c>
      <c r="Y3449" s="13">
        <v>48.905999999999999</v>
      </c>
      <c r="Z3449" s="2">
        <f>Y3449/V3449</f>
        <v>0.43999999999999995</v>
      </c>
    </row>
    <row r="3450" spans="1:26" x14ac:dyDescent="0.25">
      <c r="A3450">
        <v>7144</v>
      </c>
      <c r="B3450" t="s">
        <v>8945</v>
      </c>
      <c r="C3450" s="1">
        <v>42805</v>
      </c>
      <c r="D3450">
        <f>YEAR(C3450)</f>
        <v>2017</v>
      </c>
      <c r="E3450">
        <f>MONTH(C3450)</f>
        <v>3</v>
      </c>
      <c r="F3450" t="str">
        <f>TEXT(Table1[[#This Row],[Order Date]],"mmm")</f>
        <v>Mar</v>
      </c>
      <c r="G3450" t="str">
        <f>TEXT(Table1[[#This Row],[Order Date]],"ddd")</f>
        <v>Sat</v>
      </c>
      <c r="H3450" s="1">
        <v>42810</v>
      </c>
      <c r="I3450" t="s">
        <v>49</v>
      </c>
      <c r="J3450" t="s">
        <v>7939</v>
      </c>
      <c r="K3450" t="s">
        <v>7940</v>
      </c>
      <c r="L3450" t="s">
        <v>101</v>
      </c>
      <c r="M3450" t="s">
        <v>26</v>
      </c>
      <c r="N3450" t="s">
        <v>143</v>
      </c>
      <c r="O3450" t="s">
        <v>144</v>
      </c>
      <c r="P3450">
        <v>19140</v>
      </c>
      <c r="Q3450" t="s">
        <v>145</v>
      </c>
      <c r="R3450" t="s">
        <v>5486</v>
      </c>
      <c r="S3450" t="s">
        <v>70</v>
      </c>
      <c r="T3450" t="s">
        <v>71</v>
      </c>
      <c r="U3450" t="s">
        <v>5487</v>
      </c>
      <c r="V3450" s="3">
        <v>776.85</v>
      </c>
      <c r="W3450">
        <v>5</v>
      </c>
      <c r="X3450" s="2">
        <v>0.4</v>
      </c>
      <c r="Y3450" s="13">
        <v>-181.26499999999999</v>
      </c>
      <c r="Z3450" s="2">
        <f>Y3450/V3450</f>
        <v>-0.23333333333333331</v>
      </c>
    </row>
    <row r="3451" spans="1:26" x14ac:dyDescent="0.25">
      <c r="A3451">
        <v>7150</v>
      </c>
      <c r="B3451" t="s">
        <v>8946</v>
      </c>
      <c r="C3451" s="1">
        <v>42181</v>
      </c>
      <c r="D3451">
        <f>YEAR(C3451)</f>
        <v>2015</v>
      </c>
      <c r="E3451">
        <f>MONTH(C3451)</f>
        <v>6</v>
      </c>
      <c r="F3451" t="str">
        <f>TEXT(Table1[[#This Row],[Order Date]],"mmm")</f>
        <v>Jun</v>
      </c>
      <c r="G3451" t="str">
        <f>TEXT(Table1[[#This Row],[Order Date]],"ddd")</f>
        <v>Fri</v>
      </c>
      <c r="H3451" s="1">
        <v>42185</v>
      </c>
      <c r="I3451" t="s">
        <v>49</v>
      </c>
      <c r="J3451" t="s">
        <v>881</v>
      </c>
      <c r="K3451" t="s">
        <v>882</v>
      </c>
      <c r="L3451" t="s">
        <v>25</v>
      </c>
      <c r="M3451" t="s">
        <v>26</v>
      </c>
      <c r="N3451" t="s">
        <v>181</v>
      </c>
      <c r="O3451" t="s">
        <v>103</v>
      </c>
      <c r="P3451">
        <v>77070</v>
      </c>
      <c r="Q3451" t="s">
        <v>104</v>
      </c>
      <c r="R3451" t="s">
        <v>4890</v>
      </c>
      <c r="S3451" t="s">
        <v>70</v>
      </c>
      <c r="T3451" t="s">
        <v>71</v>
      </c>
      <c r="U3451" t="s">
        <v>4891</v>
      </c>
      <c r="V3451" s="3">
        <v>971.88</v>
      </c>
      <c r="W3451">
        <v>3</v>
      </c>
      <c r="X3451" s="2">
        <v>0.2</v>
      </c>
      <c r="Y3451" s="13">
        <v>109.3365</v>
      </c>
      <c r="Z3451" s="2">
        <f>Y3451/V3451</f>
        <v>0.1125</v>
      </c>
    </row>
    <row r="3452" spans="1:26" x14ac:dyDescent="0.25">
      <c r="A3452">
        <v>7151</v>
      </c>
      <c r="B3452" t="s">
        <v>8947</v>
      </c>
      <c r="C3452" s="1">
        <v>43091</v>
      </c>
      <c r="D3452">
        <f>YEAR(C3452)</f>
        <v>2017</v>
      </c>
      <c r="E3452">
        <f>MONTH(C3452)</f>
        <v>12</v>
      </c>
      <c r="F3452" t="str">
        <f>TEXT(Table1[[#This Row],[Order Date]],"mmm")</f>
        <v>Dec</v>
      </c>
      <c r="G3452" t="str">
        <f>TEXT(Table1[[#This Row],[Order Date]],"ddd")</f>
        <v>Fri</v>
      </c>
      <c r="H3452" s="1">
        <v>43095</v>
      </c>
      <c r="I3452" t="s">
        <v>49</v>
      </c>
      <c r="J3452" t="s">
        <v>6039</v>
      </c>
      <c r="K3452" t="s">
        <v>6040</v>
      </c>
      <c r="L3452" t="s">
        <v>101</v>
      </c>
      <c r="M3452" t="s">
        <v>26</v>
      </c>
      <c r="N3452" t="s">
        <v>7614</v>
      </c>
      <c r="O3452" t="s">
        <v>351</v>
      </c>
      <c r="P3452">
        <v>35401</v>
      </c>
      <c r="Q3452" t="s">
        <v>29</v>
      </c>
      <c r="R3452" t="s">
        <v>1812</v>
      </c>
      <c r="S3452" t="s">
        <v>31</v>
      </c>
      <c r="T3452" t="s">
        <v>35</v>
      </c>
      <c r="U3452" t="s">
        <v>1813</v>
      </c>
      <c r="V3452" s="3">
        <v>141.96</v>
      </c>
      <c r="W3452">
        <v>2</v>
      </c>
      <c r="X3452" s="2">
        <v>0</v>
      </c>
      <c r="Y3452" s="13">
        <v>35.49</v>
      </c>
      <c r="Z3452" s="2">
        <f>Y3452/V3452</f>
        <v>0.25</v>
      </c>
    </row>
    <row r="3453" spans="1:26" x14ac:dyDescent="0.25">
      <c r="A3453">
        <v>7152</v>
      </c>
      <c r="B3453" t="s">
        <v>8948</v>
      </c>
      <c r="C3453" s="1">
        <v>43091</v>
      </c>
      <c r="D3453">
        <f>YEAR(C3453)</f>
        <v>2017</v>
      </c>
      <c r="E3453">
        <f>MONTH(C3453)</f>
        <v>12</v>
      </c>
      <c r="F3453" t="str">
        <f>TEXT(Table1[[#This Row],[Order Date]],"mmm")</f>
        <v>Dec</v>
      </c>
      <c r="G3453" t="str">
        <f>TEXT(Table1[[#This Row],[Order Date]],"ddd")</f>
        <v>Fri</v>
      </c>
      <c r="H3453" s="1">
        <v>43094</v>
      </c>
      <c r="I3453" t="s">
        <v>22</v>
      </c>
      <c r="J3453" t="s">
        <v>7203</v>
      </c>
      <c r="K3453" t="s">
        <v>7204</v>
      </c>
      <c r="L3453" t="s">
        <v>25</v>
      </c>
      <c r="M3453" t="s">
        <v>26</v>
      </c>
      <c r="N3453" t="s">
        <v>1796</v>
      </c>
      <c r="O3453" t="s">
        <v>303</v>
      </c>
      <c r="P3453">
        <v>85204</v>
      </c>
      <c r="Q3453" t="s">
        <v>43</v>
      </c>
      <c r="R3453" t="s">
        <v>3682</v>
      </c>
      <c r="S3453" t="s">
        <v>31</v>
      </c>
      <c r="T3453" t="s">
        <v>55</v>
      </c>
      <c r="U3453" t="s">
        <v>3683</v>
      </c>
      <c r="V3453" s="3">
        <v>182.55</v>
      </c>
      <c r="W3453">
        <v>2</v>
      </c>
      <c r="X3453" s="2">
        <v>0.5</v>
      </c>
      <c r="Y3453" s="13">
        <v>-135.08699999999999</v>
      </c>
      <c r="Z3453" s="2">
        <f>Y3453/V3453</f>
        <v>-0.73999999999999988</v>
      </c>
    </row>
    <row r="3454" spans="1:26" x14ac:dyDescent="0.25">
      <c r="A3454">
        <v>7153</v>
      </c>
      <c r="B3454" t="s">
        <v>8949</v>
      </c>
      <c r="C3454" s="1">
        <v>41921</v>
      </c>
      <c r="D3454">
        <f>YEAR(C3454)</f>
        <v>2014</v>
      </c>
      <c r="E3454">
        <f>MONTH(C3454)</f>
        <v>10</v>
      </c>
      <c r="F3454" t="str">
        <f>TEXT(Table1[[#This Row],[Order Date]],"mmm")</f>
        <v>Oct</v>
      </c>
      <c r="G3454" t="str">
        <f>TEXT(Table1[[#This Row],[Order Date]],"ddd")</f>
        <v>Thu</v>
      </c>
      <c r="H3454" s="1">
        <v>41927</v>
      </c>
      <c r="I3454" t="s">
        <v>49</v>
      </c>
      <c r="J3454" t="s">
        <v>1370</v>
      </c>
      <c r="K3454" t="s">
        <v>1371</v>
      </c>
      <c r="L3454" t="s">
        <v>40</v>
      </c>
      <c r="M3454" t="s">
        <v>26</v>
      </c>
      <c r="N3454" t="s">
        <v>1504</v>
      </c>
      <c r="O3454" t="s">
        <v>87</v>
      </c>
      <c r="P3454">
        <v>28540</v>
      </c>
      <c r="Q3454" t="s">
        <v>29</v>
      </c>
      <c r="R3454" t="s">
        <v>1597</v>
      </c>
      <c r="S3454" t="s">
        <v>45</v>
      </c>
      <c r="T3454" t="s">
        <v>89</v>
      </c>
      <c r="U3454" t="s">
        <v>1598</v>
      </c>
      <c r="V3454" s="3">
        <v>88.768000000000001</v>
      </c>
      <c r="W3454">
        <v>2</v>
      </c>
      <c r="X3454" s="2">
        <v>0.2</v>
      </c>
      <c r="Y3454" s="13">
        <v>31.0688</v>
      </c>
      <c r="Z3454" s="2">
        <f>Y3454/V3454</f>
        <v>0.35</v>
      </c>
    </row>
    <row r="3455" spans="1:26" x14ac:dyDescent="0.25">
      <c r="A3455">
        <v>7154</v>
      </c>
      <c r="B3455" t="s">
        <v>8950</v>
      </c>
      <c r="C3455" s="1">
        <v>42348</v>
      </c>
      <c r="D3455">
        <f>YEAR(C3455)</f>
        <v>2015</v>
      </c>
      <c r="E3455">
        <f>MONTH(C3455)</f>
        <v>12</v>
      </c>
      <c r="F3455" t="str">
        <f>TEXT(Table1[[#This Row],[Order Date]],"mmm")</f>
        <v>Dec</v>
      </c>
      <c r="G3455" t="str">
        <f>TEXT(Table1[[#This Row],[Order Date]],"ddd")</f>
        <v>Thu</v>
      </c>
      <c r="H3455" s="1">
        <v>42353</v>
      </c>
      <c r="I3455" t="s">
        <v>49</v>
      </c>
      <c r="J3455" t="s">
        <v>4026</v>
      </c>
      <c r="K3455" t="s">
        <v>4027</v>
      </c>
      <c r="L3455" t="s">
        <v>25</v>
      </c>
      <c r="M3455" t="s">
        <v>26</v>
      </c>
      <c r="N3455" t="s">
        <v>296</v>
      </c>
      <c r="O3455" t="s">
        <v>208</v>
      </c>
      <c r="P3455">
        <v>60610</v>
      </c>
      <c r="Q3455" t="s">
        <v>104</v>
      </c>
      <c r="R3455" t="s">
        <v>3756</v>
      </c>
      <c r="S3455" t="s">
        <v>45</v>
      </c>
      <c r="T3455" t="s">
        <v>77</v>
      </c>
      <c r="U3455" t="s">
        <v>3757</v>
      </c>
      <c r="V3455" s="3">
        <v>53.088000000000001</v>
      </c>
      <c r="W3455">
        <v>7</v>
      </c>
      <c r="X3455" s="2">
        <v>0.8</v>
      </c>
      <c r="Y3455" s="13">
        <v>-108.8304</v>
      </c>
      <c r="Z3455" s="2">
        <f>Y3455/V3455</f>
        <v>-2.0499999999999998</v>
      </c>
    </row>
    <row r="3456" spans="1:26" x14ac:dyDescent="0.25">
      <c r="A3456">
        <v>7155</v>
      </c>
      <c r="B3456" t="s">
        <v>8951</v>
      </c>
      <c r="C3456" s="1">
        <v>42363</v>
      </c>
      <c r="D3456">
        <f>YEAR(C3456)</f>
        <v>2015</v>
      </c>
      <c r="E3456">
        <f>MONTH(C3456)</f>
        <v>12</v>
      </c>
      <c r="F3456" t="str">
        <f>TEXT(Table1[[#This Row],[Order Date]],"mmm")</f>
        <v>Dec</v>
      </c>
      <c r="G3456" t="str">
        <f>TEXT(Table1[[#This Row],[Order Date]],"ddd")</f>
        <v>Fri</v>
      </c>
      <c r="H3456" s="1">
        <v>42365</v>
      </c>
      <c r="I3456" t="s">
        <v>22</v>
      </c>
      <c r="J3456" t="s">
        <v>239</v>
      </c>
      <c r="K3456" t="s">
        <v>240</v>
      </c>
      <c r="L3456" t="s">
        <v>25</v>
      </c>
      <c r="M3456" t="s">
        <v>26</v>
      </c>
      <c r="N3456" t="s">
        <v>490</v>
      </c>
      <c r="O3456" t="s">
        <v>1258</v>
      </c>
      <c r="P3456">
        <v>31907</v>
      </c>
      <c r="Q3456" t="s">
        <v>29</v>
      </c>
      <c r="R3456" t="s">
        <v>8199</v>
      </c>
      <c r="S3456" t="s">
        <v>31</v>
      </c>
      <c r="T3456" t="s">
        <v>64</v>
      </c>
      <c r="U3456" t="s">
        <v>8200</v>
      </c>
      <c r="V3456" s="3">
        <v>275.88</v>
      </c>
      <c r="W3456">
        <v>6</v>
      </c>
      <c r="X3456" s="2">
        <v>0</v>
      </c>
      <c r="Y3456" s="13">
        <v>46.8996</v>
      </c>
      <c r="Z3456" s="2">
        <f>Y3456/V3456</f>
        <v>0.17</v>
      </c>
    </row>
    <row r="3457" spans="1:26" x14ac:dyDescent="0.25">
      <c r="A3457">
        <v>7157</v>
      </c>
      <c r="B3457" t="s">
        <v>8952</v>
      </c>
      <c r="C3457" s="1">
        <v>42854</v>
      </c>
      <c r="D3457">
        <f>YEAR(C3457)</f>
        <v>2017</v>
      </c>
      <c r="E3457">
        <f>MONTH(C3457)</f>
        <v>4</v>
      </c>
      <c r="F3457" t="str">
        <f>TEXT(Table1[[#This Row],[Order Date]],"mmm")</f>
        <v>Apr</v>
      </c>
      <c r="G3457" t="str">
        <f>TEXT(Table1[[#This Row],[Order Date]],"ddd")</f>
        <v>Sat</v>
      </c>
      <c r="H3457" s="1">
        <v>42859</v>
      </c>
      <c r="I3457" t="s">
        <v>49</v>
      </c>
      <c r="J3457" t="s">
        <v>3365</v>
      </c>
      <c r="K3457" t="s">
        <v>3366</v>
      </c>
      <c r="L3457" t="s">
        <v>25</v>
      </c>
      <c r="M3457" t="s">
        <v>26</v>
      </c>
      <c r="N3457" t="s">
        <v>5905</v>
      </c>
      <c r="O3457" t="s">
        <v>781</v>
      </c>
      <c r="P3457">
        <v>7050</v>
      </c>
      <c r="Q3457" t="s">
        <v>145</v>
      </c>
      <c r="R3457" t="s">
        <v>2869</v>
      </c>
      <c r="S3457" t="s">
        <v>45</v>
      </c>
      <c r="T3457" t="s">
        <v>46</v>
      </c>
      <c r="U3457" t="s">
        <v>2870</v>
      </c>
      <c r="V3457" s="3">
        <v>4.91</v>
      </c>
      <c r="W3457">
        <v>1</v>
      </c>
      <c r="X3457" s="2">
        <v>0</v>
      </c>
      <c r="Y3457" s="13">
        <v>2.4058999999999999</v>
      </c>
      <c r="Z3457" s="2">
        <f>Y3457/V3457</f>
        <v>0.49</v>
      </c>
    </row>
    <row r="3458" spans="1:26" x14ac:dyDescent="0.25">
      <c r="A3458">
        <v>7158</v>
      </c>
      <c r="B3458" t="s">
        <v>8953</v>
      </c>
      <c r="C3458" s="1">
        <v>42457</v>
      </c>
      <c r="D3458">
        <f>YEAR(C3458)</f>
        <v>2016</v>
      </c>
      <c r="E3458">
        <f>MONTH(C3458)</f>
        <v>3</v>
      </c>
      <c r="F3458" t="str">
        <f>TEXT(Table1[[#This Row],[Order Date]],"mmm")</f>
        <v>Mar</v>
      </c>
      <c r="G3458" t="str">
        <f>TEXT(Table1[[#This Row],[Order Date]],"ddd")</f>
        <v>Mon</v>
      </c>
      <c r="H3458" s="1">
        <v>42460</v>
      </c>
      <c r="I3458" t="s">
        <v>22</v>
      </c>
      <c r="J3458" t="s">
        <v>3440</v>
      </c>
      <c r="K3458" t="s">
        <v>3441</v>
      </c>
      <c r="L3458" t="s">
        <v>25</v>
      </c>
      <c r="M3458" t="s">
        <v>26</v>
      </c>
      <c r="N3458" t="s">
        <v>41</v>
      </c>
      <c r="O3458" t="s">
        <v>42</v>
      </c>
      <c r="P3458">
        <v>90032</v>
      </c>
      <c r="Q3458" t="s">
        <v>43</v>
      </c>
      <c r="R3458" t="s">
        <v>878</v>
      </c>
      <c r="S3458" t="s">
        <v>45</v>
      </c>
      <c r="T3458" t="s">
        <v>58</v>
      </c>
      <c r="U3458" t="s">
        <v>879</v>
      </c>
      <c r="V3458" s="3">
        <v>87.92</v>
      </c>
      <c r="W3458">
        <v>4</v>
      </c>
      <c r="X3458" s="2">
        <v>0</v>
      </c>
      <c r="Y3458" s="13">
        <v>0.87919999999999998</v>
      </c>
      <c r="Z3458" s="2">
        <f>Y3458/V3458</f>
        <v>0.01</v>
      </c>
    </row>
    <row r="3459" spans="1:26" x14ac:dyDescent="0.25">
      <c r="A3459">
        <v>7160</v>
      </c>
      <c r="B3459" t="s">
        <v>8956</v>
      </c>
      <c r="C3459" s="1">
        <v>42137</v>
      </c>
      <c r="D3459">
        <f>YEAR(C3459)</f>
        <v>2015</v>
      </c>
      <c r="E3459">
        <f>MONTH(C3459)</f>
        <v>5</v>
      </c>
      <c r="F3459" t="str">
        <f>TEXT(Table1[[#This Row],[Order Date]],"mmm")</f>
        <v>May</v>
      </c>
      <c r="G3459" t="str">
        <f>TEXT(Table1[[#This Row],[Order Date]],"ddd")</f>
        <v>Wed</v>
      </c>
      <c r="H3459" s="1">
        <v>42142</v>
      </c>
      <c r="I3459" t="s">
        <v>22</v>
      </c>
      <c r="J3459" t="s">
        <v>3353</v>
      </c>
      <c r="K3459" t="s">
        <v>3354</v>
      </c>
      <c r="L3459" t="s">
        <v>101</v>
      </c>
      <c r="M3459" t="s">
        <v>26</v>
      </c>
      <c r="N3459" t="s">
        <v>296</v>
      </c>
      <c r="O3459" t="s">
        <v>208</v>
      </c>
      <c r="P3459">
        <v>60623</v>
      </c>
      <c r="Q3459" t="s">
        <v>104</v>
      </c>
      <c r="R3459" t="s">
        <v>3319</v>
      </c>
      <c r="S3459" t="s">
        <v>70</v>
      </c>
      <c r="T3459" t="s">
        <v>71</v>
      </c>
      <c r="U3459" t="s">
        <v>3320</v>
      </c>
      <c r="V3459" s="3">
        <v>222.38399999999999</v>
      </c>
      <c r="W3459">
        <v>2</v>
      </c>
      <c r="X3459" s="2">
        <v>0.2</v>
      </c>
      <c r="Y3459" s="13">
        <v>16.678799999999999</v>
      </c>
      <c r="Z3459" s="2">
        <f>Y3459/V3459</f>
        <v>7.4999999999999997E-2</v>
      </c>
    </row>
    <row r="3460" spans="1:26" x14ac:dyDescent="0.25">
      <c r="A3460">
        <v>7162</v>
      </c>
      <c r="B3460" t="s">
        <v>8957</v>
      </c>
      <c r="C3460" s="1">
        <v>41824</v>
      </c>
      <c r="D3460">
        <f>YEAR(C3460)</f>
        <v>2014</v>
      </c>
      <c r="E3460">
        <f>MONTH(C3460)</f>
        <v>7</v>
      </c>
      <c r="F3460" t="str">
        <f>TEXT(Table1[[#This Row],[Order Date]],"mmm")</f>
        <v>Jul</v>
      </c>
      <c r="G3460" t="str">
        <f>TEXT(Table1[[#This Row],[Order Date]],"ddd")</f>
        <v>Fri</v>
      </c>
      <c r="H3460" s="1">
        <v>41829</v>
      </c>
      <c r="I3460" t="s">
        <v>49</v>
      </c>
      <c r="J3460" t="s">
        <v>3886</v>
      </c>
      <c r="K3460" t="s">
        <v>3887</v>
      </c>
      <c r="L3460" t="s">
        <v>25</v>
      </c>
      <c r="M3460" t="s">
        <v>26</v>
      </c>
      <c r="N3460" t="s">
        <v>1448</v>
      </c>
      <c r="O3460" t="s">
        <v>312</v>
      </c>
      <c r="P3460">
        <v>23223</v>
      </c>
      <c r="Q3460" t="s">
        <v>29</v>
      </c>
      <c r="R3460" t="s">
        <v>1327</v>
      </c>
      <c r="S3460" t="s">
        <v>45</v>
      </c>
      <c r="T3460" t="s">
        <v>89</v>
      </c>
      <c r="U3460" t="s">
        <v>1328</v>
      </c>
      <c r="V3460" s="3">
        <v>21.84</v>
      </c>
      <c r="W3460">
        <v>3</v>
      </c>
      <c r="X3460" s="2">
        <v>0</v>
      </c>
      <c r="Y3460" s="13">
        <v>10.92</v>
      </c>
      <c r="Z3460" s="2">
        <f>Y3460/V3460</f>
        <v>0.5</v>
      </c>
    </row>
    <row r="3461" spans="1:26" x14ac:dyDescent="0.25">
      <c r="A3461">
        <v>7164</v>
      </c>
      <c r="B3461" t="s">
        <v>8958</v>
      </c>
      <c r="C3461" s="1">
        <v>41751</v>
      </c>
      <c r="D3461">
        <f>YEAR(C3461)</f>
        <v>2014</v>
      </c>
      <c r="E3461">
        <f>MONTH(C3461)</f>
        <v>4</v>
      </c>
      <c r="F3461" t="str">
        <f>TEXT(Table1[[#This Row],[Order Date]],"mmm")</f>
        <v>Apr</v>
      </c>
      <c r="G3461" t="str">
        <f>TEXT(Table1[[#This Row],[Order Date]],"ddd")</f>
        <v>Tue</v>
      </c>
      <c r="H3461" s="1">
        <v>41753</v>
      </c>
      <c r="I3461" t="s">
        <v>22</v>
      </c>
      <c r="J3461" t="s">
        <v>6232</v>
      </c>
      <c r="K3461" t="s">
        <v>6233</v>
      </c>
      <c r="L3461" t="s">
        <v>40</v>
      </c>
      <c r="M3461" t="s">
        <v>26</v>
      </c>
      <c r="N3461" t="s">
        <v>271</v>
      </c>
      <c r="O3461" t="s">
        <v>264</v>
      </c>
      <c r="P3461">
        <v>12180</v>
      </c>
      <c r="Q3461" t="s">
        <v>145</v>
      </c>
      <c r="R3461" t="s">
        <v>6208</v>
      </c>
      <c r="S3461" t="s">
        <v>45</v>
      </c>
      <c r="T3461" t="s">
        <v>170</v>
      </c>
      <c r="U3461" t="s">
        <v>662</v>
      </c>
      <c r="V3461" s="3">
        <v>247.84</v>
      </c>
      <c r="W3461">
        <v>8</v>
      </c>
      <c r="X3461" s="2">
        <v>0</v>
      </c>
      <c r="Y3461" s="13">
        <v>121.44159999999999</v>
      </c>
      <c r="Z3461" s="2">
        <f>Y3461/V3461</f>
        <v>0.49</v>
      </c>
    </row>
    <row r="3462" spans="1:26" x14ac:dyDescent="0.25">
      <c r="A3462">
        <v>7166</v>
      </c>
      <c r="B3462" t="s">
        <v>8959</v>
      </c>
      <c r="C3462" s="1">
        <v>42632</v>
      </c>
      <c r="D3462">
        <f>YEAR(C3462)</f>
        <v>2016</v>
      </c>
      <c r="E3462">
        <f>MONTH(C3462)</f>
        <v>9</v>
      </c>
      <c r="F3462" t="str">
        <f>TEXT(Table1[[#This Row],[Order Date]],"mmm")</f>
        <v>Sep</v>
      </c>
      <c r="G3462" t="str">
        <f>TEXT(Table1[[#This Row],[Order Date]],"ddd")</f>
        <v>Mon</v>
      </c>
      <c r="H3462" s="1">
        <v>42635</v>
      </c>
      <c r="I3462" t="s">
        <v>185</v>
      </c>
      <c r="J3462" t="s">
        <v>2000</v>
      </c>
      <c r="K3462" t="s">
        <v>2001</v>
      </c>
      <c r="L3462" t="s">
        <v>25</v>
      </c>
      <c r="M3462" t="s">
        <v>26</v>
      </c>
      <c r="N3462" t="s">
        <v>3492</v>
      </c>
      <c r="O3462" t="s">
        <v>1386</v>
      </c>
      <c r="P3462">
        <v>2908</v>
      </c>
      <c r="Q3462" t="s">
        <v>145</v>
      </c>
      <c r="R3462" t="s">
        <v>272</v>
      </c>
      <c r="S3462" t="s">
        <v>45</v>
      </c>
      <c r="T3462" t="s">
        <v>58</v>
      </c>
      <c r="U3462" t="s">
        <v>273</v>
      </c>
      <c r="V3462" s="3">
        <v>69.52</v>
      </c>
      <c r="W3462">
        <v>2</v>
      </c>
      <c r="X3462" s="2">
        <v>0</v>
      </c>
      <c r="Y3462" s="13">
        <v>17.38</v>
      </c>
      <c r="Z3462" s="2">
        <f>Y3462/V3462</f>
        <v>0.25</v>
      </c>
    </row>
    <row r="3463" spans="1:26" x14ac:dyDescent="0.25">
      <c r="A3463">
        <v>7167</v>
      </c>
      <c r="B3463" t="s">
        <v>8960</v>
      </c>
      <c r="C3463" s="1">
        <v>41842</v>
      </c>
      <c r="D3463">
        <f>YEAR(C3463)</f>
        <v>2014</v>
      </c>
      <c r="E3463">
        <f>MONTH(C3463)</f>
        <v>7</v>
      </c>
      <c r="F3463" t="str">
        <f>TEXT(Table1[[#This Row],[Order Date]],"mmm")</f>
        <v>Jul</v>
      </c>
      <c r="G3463" t="str">
        <f>TEXT(Table1[[#This Row],[Order Date]],"ddd")</f>
        <v>Tue</v>
      </c>
      <c r="H3463" s="1">
        <v>41844</v>
      </c>
      <c r="I3463" t="s">
        <v>22</v>
      </c>
      <c r="J3463" t="s">
        <v>2198</v>
      </c>
      <c r="K3463" t="s">
        <v>2199</v>
      </c>
      <c r="L3463" t="s">
        <v>25</v>
      </c>
      <c r="M3463" t="s">
        <v>26</v>
      </c>
      <c r="N3463" t="s">
        <v>126</v>
      </c>
      <c r="O3463" t="s">
        <v>42</v>
      </c>
      <c r="P3463">
        <v>94122</v>
      </c>
      <c r="Q3463" t="s">
        <v>43</v>
      </c>
      <c r="R3463" t="s">
        <v>2499</v>
      </c>
      <c r="S3463" t="s">
        <v>45</v>
      </c>
      <c r="T3463" t="s">
        <v>67</v>
      </c>
      <c r="U3463" t="s">
        <v>2500</v>
      </c>
      <c r="V3463" s="3">
        <v>11.52</v>
      </c>
      <c r="W3463">
        <v>4</v>
      </c>
      <c r="X3463" s="2">
        <v>0</v>
      </c>
      <c r="Y3463" s="13">
        <v>3.2256</v>
      </c>
      <c r="Z3463" s="2">
        <f>Y3463/V3463</f>
        <v>0.28000000000000003</v>
      </c>
    </row>
    <row r="3464" spans="1:26" x14ac:dyDescent="0.25">
      <c r="A3464">
        <v>7171</v>
      </c>
      <c r="B3464" t="s">
        <v>8961</v>
      </c>
      <c r="C3464" s="1">
        <v>43016</v>
      </c>
      <c r="D3464">
        <f>YEAR(C3464)</f>
        <v>2017</v>
      </c>
      <c r="E3464">
        <f>MONTH(C3464)</f>
        <v>10</v>
      </c>
      <c r="F3464" t="str">
        <f>TEXT(Table1[[#This Row],[Order Date]],"mmm")</f>
        <v>Oct</v>
      </c>
      <c r="G3464" t="str">
        <f>TEXT(Table1[[#This Row],[Order Date]],"ddd")</f>
        <v>Sun</v>
      </c>
      <c r="H3464" s="1">
        <v>43022</v>
      </c>
      <c r="I3464" t="s">
        <v>49</v>
      </c>
      <c r="J3464" t="s">
        <v>2484</v>
      </c>
      <c r="K3464" t="s">
        <v>2485</v>
      </c>
      <c r="L3464" t="s">
        <v>25</v>
      </c>
      <c r="M3464" t="s">
        <v>26</v>
      </c>
      <c r="N3464" t="s">
        <v>263</v>
      </c>
      <c r="O3464" t="s">
        <v>264</v>
      </c>
      <c r="P3464">
        <v>10009</v>
      </c>
      <c r="Q3464" t="s">
        <v>145</v>
      </c>
      <c r="R3464" t="s">
        <v>1527</v>
      </c>
      <c r="S3464" t="s">
        <v>31</v>
      </c>
      <c r="T3464" t="s">
        <v>35</v>
      </c>
      <c r="U3464" t="s">
        <v>1528</v>
      </c>
      <c r="V3464" s="3">
        <v>145.76400000000001</v>
      </c>
      <c r="W3464">
        <v>2</v>
      </c>
      <c r="X3464" s="2">
        <v>0.1</v>
      </c>
      <c r="Y3464" s="13">
        <v>3.2391999999999999</v>
      </c>
      <c r="Z3464" s="2">
        <f>Y3464/V3464</f>
        <v>2.222222222222222E-2</v>
      </c>
    </row>
    <row r="3465" spans="1:26" x14ac:dyDescent="0.25">
      <c r="A3465">
        <v>7172</v>
      </c>
      <c r="B3465" t="s">
        <v>8962</v>
      </c>
      <c r="C3465" s="1">
        <v>42850</v>
      </c>
      <c r="D3465">
        <f>YEAR(C3465)</f>
        <v>2017</v>
      </c>
      <c r="E3465">
        <f>MONTH(C3465)</f>
        <v>4</v>
      </c>
      <c r="F3465" t="str">
        <f>TEXT(Table1[[#This Row],[Order Date]],"mmm")</f>
        <v>Apr</v>
      </c>
      <c r="G3465" t="str">
        <f>TEXT(Table1[[#This Row],[Order Date]],"ddd")</f>
        <v>Tue</v>
      </c>
      <c r="H3465" s="1">
        <v>42852</v>
      </c>
      <c r="I3465" t="s">
        <v>22</v>
      </c>
      <c r="J3465" t="s">
        <v>5293</v>
      </c>
      <c r="K3465" t="s">
        <v>5294</v>
      </c>
      <c r="L3465" t="s">
        <v>25</v>
      </c>
      <c r="M3465" t="s">
        <v>26</v>
      </c>
      <c r="N3465" t="s">
        <v>126</v>
      </c>
      <c r="O3465" t="s">
        <v>42</v>
      </c>
      <c r="P3465">
        <v>94109</v>
      </c>
      <c r="Q3465" t="s">
        <v>43</v>
      </c>
      <c r="R3465" t="s">
        <v>1399</v>
      </c>
      <c r="S3465" t="s">
        <v>70</v>
      </c>
      <c r="T3465" t="s">
        <v>158</v>
      </c>
      <c r="U3465" t="s">
        <v>1400</v>
      </c>
      <c r="V3465" s="3">
        <v>107.97</v>
      </c>
      <c r="W3465">
        <v>3</v>
      </c>
      <c r="X3465" s="2">
        <v>0</v>
      </c>
      <c r="Y3465" s="13">
        <v>22.6737</v>
      </c>
      <c r="Z3465" s="2">
        <f>Y3465/V3465</f>
        <v>0.21</v>
      </c>
    </row>
    <row r="3466" spans="1:26" x14ac:dyDescent="0.25">
      <c r="A3466">
        <v>7173</v>
      </c>
      <c r="B3466" t="s">
        <v>8963</v>
      </c>
      <c r="C3466" s="1">
        <v>42820</v>
      </c>
      <c r="D3466">
        <f>YEAR(C3466)</f>
        <v>2017</v>
      </c>
      <c r="E3466">
        <f>MONTH(C3466)</f>
        <v>3</v>
      </c>
      <c r="F3466" t="str">
        <f>TEXT(Table1[[#This Row],[Order Date]],"mmm")</f>
        <v>Mar</v>
      </c>
      <c r="G3466" t="str">
        <f>TEXT(Table1[[#This Row],[Order Date]],"ddd")</f>
        <v>Sun</v>
      </c>
      <c r="H3466" s="1">
        <v>42824</v>
      </c>
      <c r="I3466" t="s">
        <v>49</v>
      </c>
      <c r="J3466" t="s">
        <v>812</v>
      </c>
      <c r="K3466" t="s">
        <v>813</v>
      </c>
      <c r="L3466" t="s">
        <v>40</v>
      </c>
      <c r="M3466" t="s">
        <v>26</v>
      </c>
      <c r="N3466" t="s">
        <v>181</v>
      </c>
      <c r="O3466" t="s">
        <v>103</v>
      </c>
      <c r="P3466">
        <v>77070</v>
      </c>
      <c r="Q3466" t="s">
        <v>104</v>
      </c>
      <c r="R3466" t="s">
        <v>1399</v>
      </c>
      <c r="S3466" t="s">
        <v>70</v>
      </c>
      <c r="T3466" t="s">
        <v>158</v>
      </c>
      <c r="U3466" t="s">
        <v>1400</v>
      </c>
      <c r="V3466" s="3">
        <v>143.96</v>
      </c>
      <c r="W3466">
        <v>5</v>
      </c>
      <c r="X3466" s="2">
        <v>0.2</v>
      </c>
      <c r="Y3466" s="13">
        <v>1.7995000000000001</v>
      </c>
      <c r="Z3466" s="2">
        <f>Y3466/V3466</f>
        <v>1.2500000000000001E-2</v>
      </c>
    </row>
    <row r="3467" spans="1:26" x14ac:dyDescent="0.25">
      <c r="A3467">
        <v>7180</v>
      </c>
      <c r="B3467" t="s">
        <v>8964</v>
      </c>
      <c r="C3467" s="1">
        <v>42688</v>
      </c>
      <c r="D3467">
        <f>YEAR(C3467)</f>
        <v>2016</v>
      </c>
      <c r="E3467">
        <f>MONTH(C3467)</f>
        <v>11</v>
      </c>
      <c r="F3467" t="str">
        <f>TEXT(Table1[[#This Row],[Order Date]],"mmm")</f>
        <v>Nov</v>
      </c>
      <c r="G3467" t="str">
        <f>TEXT(Table1[[#This Row],[Order Date]],"ddd")</f>
        <v>Mon</v>
      </c>
      <c r="H3467" s="1">
        <v>42692</v>
      </c>
      <c r="I3467" t="s">
        <v>49</v>
      </c>
      <c r="J3467" t="s">
        <v>488</v>
      </c>
      <c r="K3467" t="s">
        <v>489</v>
      </c>
      <c r="L3467" t="s">
        <v>25</v>
      </c>
      <c r="M3467" t="s">
        <v>26</v>
      </c>
      <c r="N3467" t="s">
        <v>4381</v>
      </c>
      <c r="O3467" t="s">
        <v>2689</v>
      </c>
      <c r="P3467">
        <v>21215</v>
      </c>
      <c r="Q3467" t="s">
        <v>145</v>
      </c>
      <c r="R3467" t="s">
        <v>6229</v>
      </c>
      <c r="S3467" t="s">
        <v>70</v>
      </c>
      <c r="T3467" t="s">
        <v>71</v>
      </c>
      <c r="U3467" t="s">
        <v>6230</v>
      </c>
      <c r="V3467" s="3">
        <v>89.97</v>
      </c>
      <c r="W3467">
        <v>3</v>
      </c>
      <c r="X3467" s="2">
        <v>0</v>
      </c>
      <c r="Y3467" s="13">
        <v>25.191600000000001</v>
      </c>
      <c r="Z3467" s="2">
        <f>Y3467/V3467</f>
        <v>0.28000000000000003</v>
      </c>
    </row>
    <row r="3468" spans="1:26" x14ac:dyDescent="0.25">
      <c r="A3468">
        <v>7181</v>
      </c>
      <c r="B3468" t="s">
        <v>8965</v>
      </c>
      <c r="C3468" s="1">
        <v>41645</v>
      </c>
      <c r="D3468">
        <f>YEAR(C3468)</f>
        <v>2014</v>
      </c>
      <c r="E3468">
        <f>MONTH(C3468)</f>
        <v>1</v>
      </c>
      <c r="F3468" t="str">
        <f>TEXT(Table1[[#This Row],[Order Date]],"mmm")</f>
        <v>Jan</v>
      </c>
      <c r="G3468" t="str">
        <f>TEXT(Table1[[#This Row],[Order Date]],"ddd")</f>
        <v>Mon</v>
      </c>
      <c r="H3468" s="1">
        <v>41646</v>
      </c>
      <c r="I3468" t="s">
        <v>185</v>
      </c>
      <c r="J3468" t="s">
        <v>6442</v>
      </c>
      <c r="K3468" t="s">
        <v>6443</v>
      </c>
      <c r="L3468" t="s">
        <v>40</v>
      </c>
      <c r="M3468" t="s">
        <v>26</v>
      </c>
      <c r="N3468" t="s">
        <v>7469</v>
      </c>
      <c r="O3468" t="s">
        <v>1258</v>
      </c>
      <c r="P3468">
        <v>30605</v>
      </c>
      <c r="Q3468" t="s">
        <v>29</v>
      </c>
      <c r="R3468" t="s">
        <v>1250</v>
      </c>
      <c r="S3468" t="s">
        <v>45</v>
      </c>
      <c r="T3468" t="s">
        <v>67</v>
      </c>
      <c r="U3468" t="s">
        <v>1251</v>
      </c>
      <c r="V3468" s="3">
        <v>12.78</v>
      </c>
      <c r="W3468">
        <v>3</v>
      </c>
      <c r="X3468" s="2">
        <v>0</v>
      </c>
      <c r="Y3468" s="13">
        <v>5.2397999999999998</v>
      </c>
      <c r="Z3468" s="2">
        <f>Y3468/V3468</f>
        <v>0.41000000000000003</v>
      </c>
    </row>
    <row r="3469" spans="1:26" x14ac:dyDescent="0.25">
      <c r="A3469">
        <v>7182</v>
      </c>
      <c r="B3469" t="s">
        <v>8966</v>
      </c>
      <c r="C3469" s="1">
        <v>42731</v>
      </c>
      <c r="D3469">
        <f>YEAR(C3469)</f>
        <v>2016</v>
      </c>
      <c r="E3469">
        <f>MONTH(C3469)</f>
        <v>12</v>
      </c>
      <c r="F3469" t="str">
        <f>TEXT(Table1[[#This Row],[Order Date]],"mmm")</f>
        <v>Dec</v>
      </c>
      <c r="G3469" t="str">
        <f>TEXT(Table1[[#This Row],[Order Date]],"ddd")</f>
        <v>Tue</v>
      </c>
      <c r="H3469" s="1">
        <v>42734</v>
      </c>
      <c r="I3469" t="s">
        <v>22</v>
      </c>
      <c r="J3469" t="s">
        <v>5111</v>
      </c>
      <c r="K3469" t="s">
        <v>5112</v>
      </c>
      <c r="L3469" t="s">
        <v>25</v>
      </c>
      <c r="M3469" t="s">
        <v>26</v>
      </c>
      <c r="N3469" t="s">
        <v>2434</v>
      </c>
      <c r="O3469" t="s">
        <v>491</v>
      </c>
      <c r="P3469">
        <v>43130</v>
      </c>
      <c r="Q3469" t="s">
        <v>145</v>
      </c>
      <c r="R3469" t="s">
        <v>4155</v>
      </c>
      <c r="S3469" t="s">
        <v>70</v>
      </c>
      <c r="T3469" t="s">
        <v>158</v>
      </c>
      <c r="U3469" t="s">
        <v>4156</v>
      </c>
      <c r="V3469" s="3">
        <v>40</v>
      </c>
      <c r="W3469">
        <v>2</v>
      </c>
      <c r="X3469" s="2">
        <v>0.2</v>
      </c>
      <c r="Y3469" s="13">
        <v>0.5</v>
      </c>
      <c r="Z3469" s="2">
        <f>Y3469/V3469</f>
        <v>1.2500000000000001E-2</v>
      </c>
    </row>
    <row r="3470" spans="1:26" x14ac:dyDescent="0.25">
      <c r="A3470">
        <v>7184</v>
      </c>
      <c r="B3470" t="s">
        <v>8967</v>
      </c>
      <c r="C3470" s="1">
        <v>42846</v>
      </c>
      <c r="D3470">
        <f>YEAR(C3470)</f>
        <v>2017</v>
      </c>
      <c r="E3470">
        <f>MONTH(C3470)</f>
        <v>4</v>
      </c>
      <c r="F3470" t="str">
        <f>TEXT(Table1[[#This Row],[Order Date]],"mmm")</f>
        <v>Apr</v>
      </c>
      <c r="G3470" t="str">
        <f>TEXT(Table1[[#This Row],[Order Date]],"ddd")</f>
        <v>Fri</v>
      </c>
      <c r="H3470" s="1">
        <v>42848</v>
      </c>
      <c r="I3470" t="s">
        <v>185</v>
      </c>
      <c r="J3470" t="s">
        <v>458</v>
      </c>
      <c r="K3470" t="s">
        <v>459</v>
      </c>
      <c r="L3470" t="s">
        <v>25</v>
      </c>
      <c r="M3470" t="s">
        <v>26</v>
      </c>
      <c r="N3470" t="s">
        <v>4381</v>
      </c>
      <c r="O3470" t="s">
        <v>2689</v>
      </c>
      <c r="P3470">
        <v>21215</v>
      </c>
      <c r="Q3470" t="s">
        <v>145</v>
      </c>
      <c r="R3470" t="s">
        <v>200</v>
      </c>
      <c r="S3470" t="s">
        <v>31</v>
      </c>
      <c r="T3470" t="s">
        <v>35</v>
      </c>
      <c r="U3470" t="s">
        <v>201</v>
      </c>
      <c r="V3470" s="3">
        <v>908.82</v>
      </c>
      <c r="W3470">
        <v>9</v>
      </c>
      <c r="X3470" s="2">
        <v>0</v>
      </c>
      <c r="Y3470" s="13">
        <v>227.20500000000001</v>
      </c>
      <c r="Z3470" s="2">
        <f>Y3470/V3470</f>
        <v>0.25</v>
      </c>
    </row>
    <row r="3471" spans="1:26" x14ac:dyDescent="0.25">
      <c r="A3471">
        <v>7185</v>
      </c>
      <c r="B3471" t="s">
        <v>8968</v>
      </c>
      <c r="C3471" s="1">
        <v>42964</v>
      </c>
      <c r="D3471">
        <f>YEAR(C3471)</f>
        <v>2017</v>
      </c>
      <c r="E3471">
        <f>MONTH(C3471)</f>
        <v>8</v>
      </c>
      <c r="F3471" t="str">
        <f>TEXT(Table1[[#This Row],[Order Date]],"mmm")</f>
        <v>Aug</v>
      </c>
      <c r="G3471" t="str">
        <f>TEXT(Table1[[#This Row],[Order Date]],"ddd")</f>
        <v>Thu</v>
      </c>
      <c r="H3471" s="1">
        <v>42971</v>
      </c>
      <c r="I3471" t="s">
        <v>49</v>
      </c>
      <c r="J3471" t="s">
        <v>4334</v>
      </c>
      <c r="K3471" t="s">
        <v>4335</v>
      </c>
      <c r="L3471" t="s">
        <v>101</v>
      </c>
      <c r="M3471" t="s">
        <v>26</v>
      </c>
      <c r="N3471" t="s">
        <v>181</v>
      </c>
      <c r="O3471" t="s">
        <v>103</v>
      </c>
      <c r="P3471">
        <v>77095</v>
      </c>
      <c r="Q3471" t="s">
        <v>104</v>
      </c>
      <c r="R3471" t="s">
        <v>6636</v>
      </c>
      <c r="S3471" t="s">
        <v>45</v>
      </c>
      <c r="T3471" t="s">
        <v>572</v>
      </c>
      <c r="U3471" t="s">
        <v>6637</v>
      </c>
      <c r="V3471" s="3">
        <v>5.5519999999999996</v>
      </c>
      <c r="W3471">
        <v>2</v>
      </c>
      <c r="X3471" s="2">
        <v>0.2</v>
      </c>
      <c r="Y3471" s="13">
        <v>-1.0409999999999999</v>
      </c>
      <c r="Z3471" s="2">
        <f>Y3471/V3471</f>
        <v>-0.1875</v>
      </c>
    </row>
    <row r="3472" spans="1:26" x14ac:dyDescent="0.25">
      <c r="A3472">
        <v>7190</v>
      </c>
      <c r="B3472" t="s">
        <v>8969</v>
      </c>
      <c r="C3472" s="1">
        <v>42686</v>
      </c>
      <c r="D3472">
        <f>YEAR(C3472)</f>
        <v>2016</v>
      </c>
      <c r="E3472">
        <f>MONTH(C3472)</f>
        <v>11</v>
      </c>
      <c r="F3472" t="str">
        <f>TEXT(Table1[[#This Row],[Order Date]],"mmm")</f>
        <v>Nov</v>
      </c>
      <c r="G3472" t="str">
        <f>TEXT(Table1[[#This Row],[Order Date]],"ddd")</f>
        <v>Sat</v>
      </c>
      <c r="H3472" s="1">
        <v>42689</v>
      </c>
      <c r="I3472" t="s">
        <v>185</v>
      </c>
      <c r="J3472" t="s">
        <v>924</v>
      </c>
      <c r="K3472" t="s">
        <v>925</v>
      </c>
      <c r="L3472" t="s">
        <v>101</v>
      </c>
      <c r="M3472" t="s">
        <v>26</v>
      </c>
      <c r="N3472" t="s">
        <v>941</v>
      </c>
      <c r="O3472" t="s">
        <v>42</v>
      </c>
      <c r="P3472">
        <v>92024</v>
      </c>
      <c r="Q3472" t="s">
        <v>43</v>
      </c>
      <c r="R3472" t="s">
        <v>6162</v>
      </c>
      <c r="S3472" t="s">
        <v>70</v>
      </c>
      <c r="T3472" t="s">
        <v>71</v>
      </c>
      <c r="U3472" t="s">
        <v>6163</v>
      </c>
      <c r="V3472" s="3">
        <v>203.976</v>
      </c>
      <c r="W3472">
        <v>3</v>
      </c>
      <c r="X3472" s="2">
        <v>0.2</v>
      </c>
      <c r="Y3472" s="13">
        <v>25.497</v>
      </c>
      <c r="Z3472" s="2">
        <f>Y3472/V3472</f>
        <v>0.125</v>
      </c>
    </row>
    <row r="3473" spans="1:26" x14ac:dyDescent="0.25">
      <c r="A3473">
        <v>7192</v>
      </c>
      <c r="B3473" t="s">
        <v>8970</v>
      </c>
      <c r="C3473" s="1">
        <v>42644</v>
      </c>
      <c r="D3473">
        <f>YEAR(C3473)</f>
        <v>2016</v>
      </c>
      <c r="E3473">
        <f>MONTH(C3473)</f>
        <v>10</v>
      </c>
      <c r="F3473" t="str">
        <f>TEXT(Table1[[#This Row],[Order Date]],"mmm")</f>
        <v>Oct</v>
      </c>
      <c r="G3473" t="str">
        <f>TEXT(Table1[[#This Row],[Order Date]],"ddd")</f>
        <v>Sat</v>
      </c>
      <c r="H3473" s="1">
        <v>42649</v>
      </c>
      <c r="I3473" t="s">
        <v>22</v>
      </c>
      <c r="J3473" t="s">
        <v>4290</v>
      </c>
      <c r="K3473" t="s">
        <v>4291</v>
      </c>
      <c r="L3473" t="s">
        <v>25</v>
      </c>
      <c r="M3473" t="s">
        <v>26</v>
      </c>
      <c r="N3473" t="s">
        <v>2293</v>
      </c>
      <c r="O3473" t="s">
        <v>53</v>
      </c>
      <c r="P3473">
        <v>33012</v>
      </c>
      <c r="Q3473" t="s">
        <v>29</v>
      </c>
      <c r="R3473" t="s">
        <v>1204</v>
      </c>
      <c r="S3473" t="s">
        <v>45</v>
      </c>
      <c r="T3473" t="s">
        <v>74</v>
      </c>
      <c r="U3473" t="s">
        <v>1205</v>
      </c>
      <c r="V3473" s="3">
        <v>5.3879999999999999</v>
      </c>
      <c r="W3473">
        <v>4</v>
      </c>
      <c r="X3473" s="2">
        <v>0.7</v>
      </c>
      <c r="Y3473" s="13">
        <v>-4.49</v>
      </c>
      <c r="Z3473" s="2">
        <f>Y3473/V3473</f>
        <v>-0.83333333333333337</v>
      </c>
    </row>
    <row r="3474" spans="1:26" x14ac:dyDescent="0.25">
      <c r="A3474">
        <v>7194</v>
      </c>
      <c r="B3474" t="s">
        <v>8971</v>
      </c>
      <c r="C3474" s="1">
        <v>42412</v>
      </c>
      <c r="D3474">
        <f>YEAR(C3474)</f>
        <v>2016</v>
      </c>
      <c r="E3474">
        <f>MONTH(C3474)</f>
        <v>2</v>
      </c>
      <c r="F3474" t="str">
        <f>TEXT(Table1[[#This Row],[Order Date]],"mmm")</f>
        <v>Feb</v>
      </c>
      <c r="G3474" t="str">
        <f>TEXT(Table1[[#This Row],[Order Date]],"ddd")</f>
        <v>Fri</v>
      </c>
      <c r="H3474" s="1">
        <v>42414</v>
      </c>
      <c r="I3474" t="s">
        <v>185</v>
      </c>
      <c r="J3474" t="s">
        <v>2956</v>
      </c>
      <c r="K3474" t="s">
        <v>2957</v>
      </c>
      <c r="L3474" t="s">
        <v>25</v>
      </c>
      <c r="M3474" t="s">
        <v>26</v>
      </c>
      <c r="N3474" t="s">
        <v>1709</v>
      </c>
      <c r="O3474" t="s">
        <v>1258</v>
      </c>
      <c r="P3474">
        <v>30318</v>
      </c>
      <c r="Q3474" t="s">
        <v>29</v>
      </c>
      <c r="R3474" t="s">
        <v>3425</v>
      </c>
      <c r="S3474" t="s">
        <v>45</v>
      </c>
      <c r="T3474" t="s">
        <v>58</v>
      </c>
      <c r="U3474" t="s">
        <v>3426</v>
      </c>
      <c r="V3474" s="3">
        <v>1350.12</v>
      </c>
      <c r="W3474">
        <v>6</v>
      </c>
      <c r="X3474" s="2">
        <v>0</v>
      </c>
      <c r="Y3474" s="13">
        <v>175.51560000000001</v>
      </c>
      <c r="Z3474" s="2">
        <f>Y3474/V3474</f>
        <v>0.13</v>
      </c>
    </row>
    <row r="3475" spans="1:26" x14ac:dyDescent="0.25">
      <c r="A3475">
        <v>7196</v>
      </c>
      <c r="B3475" t="s">
        <v>8972</v>
      </c>
      <c r="C3475" s="1">
        <v>42687</v>
      </c>
      <c r="D3475">
        <f>YEAR(C3475)</f>
        <v>2016</v>
      </c>
      <c r="E3475">
        <f>MONTH(C3475)</f>
        <v>11</v>
      </c>
      <c r="F3475" t="str">
        <f>TEXT(Table1[[#This Row],[Order Date]],"mmm")</f>
        <v>Nov</v>
      </c>
      <c r="G3475" t="str">
        <f>TEXT(Table1[[#This Row],[Order Date]],"ddd")</f>
        <v>Sun</v>
      </c>
      <c r="H3475" s="1">
        <v>42691</v>
      </c>
      <c r="I3475" t="s">
        <v>49</v>
      </c>
      <c r="J3475" t="s">
        <v>1508</v>
      </c>
      <c r="K3475" t="s">
        <v>1509</v>
      </c>
      <c r="L3475" t="s">
        <v>101</v>
      </c>
      <c r="M3475" t="s">
        <v>26</v>
      </c>
      <c r="N3475" t="s">
        <v>94</v>
      </c>
      <c r="O3475" t="s">
        <v>95</v>
      </c>
      <c r="P3475">
        <v>98103</v>
      </c>
      <c r="Q3475" t="s">
        <v>43</v>
      </c>
      <c r="R3475" t="s">
        <v>167</v>
      </c>
      <c r="S3475" t="s">
        <v>31</v>
      </c>
      <c r="T3475" t="s">
        <v>64</v>
      </c>
      <c r="U3475" t="s">
        <v>5277</v>
      </c>
      <c r="V3475" s="3">
        <v>19.54</v>
      </c>
      <c r="W3475">
        <v>2</v>
      </c>
      <c r="X3475" s="2">
        <v>0</v>
      </c>
      <c r="Y3475" s="13">
        <v>7.2298</v>
      </c>
      <c r="Z3475" s="2">
        <f>Y3475/V3475</f>
        <v>0.37</v>
      </c>
    </row>
    <row r="3476" spans="1:26" x14ac:dyDescent="0.25">
      <c r="A3476">
        <v>7197</v>
      </c>
      <c r="B3476" t="s">
        <v>8973</v>
      </c>
      <c r="C3476" s="1">
        <v>41755</v>
      </c>
      <c r="D3476">
        <f>YEAR(C3476)</f>
        <v>2014</v>
      </c>
      <c r="E3476">
        <f>MONTH(C3476)</f>
        <v>4</v>
      </c>
      <c r="F3476" t="str">
        <f>TEXT(Table1[[#This Row],[Order Date]],"mmm")</f>
        <v>Apr</v>
      </c>
      <c r="G3476" t="str">
        <f>TEXT(Table1[[#This Row],[Order Date]],"ddd")</f>
        <v>Sat</v>
      </c>
      <c r="H3476" s="1">
        <v>41759</v>
      </c>
      <c r="I3476" t="s">
        <v>49</v>
      </c>
      <c r="J3476" t="s">
        <v>7939</v>
      </c>
      <c r="K3476" t="s">
        <v>7940</v>
      </c>
      <c r="L3476" t="s">
        <v>101</v>
      </c>
      <c r="M3476" t="s">
        <v>26</v>
      </c>
      <c r="N3476" t="s">
        <v>41</v>
      </c>
      <c r="O3476" t="s">
        <v>42</v>
      </c>
      <c r="P3476">
        <v>90036</v>
      </c>
      <c r="Q3476" t="s">
        <v>43</v>
      </c>
      <c r="R3476" t="s">
        <v>4059</v>
      </c>
      <c r="S3476" t="s">
        <v>45</v>
      </c>
      <c r="T3476" t="s">
        <v>67</v>
      </c>
      <c r="U3476" t="s">
        <v>4060</v>
      </c>
      <c r="V3476" s="3">
        <v>21.4</v>
      </c>
      <c r="W3476">
        <v>5</v>
      </c>
      <c r="X3476" s="2">
        <v>0</v>
      </c>
      <c r="Y3476" s="13">
        <v>6.2060000000000004</v>
      </c>
      <c r="Z3476" s="2">
        <f>Y3476/V3476</f>
        <v>0.29000000000000004</v>
      </c>
    </row>
    <row r="3477" spans="1:26" x14ac:dyDescent="0.25">
      <c r="A3477">
        <v>7199</v>
      </c>
      <c r="B3477" t="s">
        <v>8974</v>
      </c>
      <c r="C3477" s="1">
        <v>42227</v>
      </c>
      <c r="D3477">
        <f>YEAR(C3477)</f>
        <v>2015</v>
      </c>
      <c r="E3477">
        <f>MONTH(C3477)</f>
        <v>8</v>
      </c>
      <c r="F3477" t="str">
        <f>TEXT(Table1[[#This Row],[Order Date]],"mmm")</f>
        <v>Aug</v>
      </c>
      <c r="G3477" t="str">
        <f>TEXT(Table1[[#This Row],[Order Date]],"ddd")</f>
        <v>Tue</v>
      </c>
      <c r="H3477" s="1">
        <v>42231</v>
      </c>
      <c r="I3477" t="s">
        <v>49</v>
      </c>
      <c r="J3477" t="s">
        <v>1508</v>
      </c>
      <c r="K3477" t="s">
        <v>1509</v>
      </c>
      <c r="L3477" t="s">
        <v>101</v>
      </c>
      <c r="M3477" t="s">
        <v>26</v>
      </c>
      <c r="N3477" t="s">
        <v>263</v>
      </c>
      <c r="O3477" t="s">
        <v>264</v>
      </c>
      <c r="P3477">
        <v>10035</v>
      </c>
      <c r="Q3477" t="s">
        <v>145</v>
      </c>
      <c r="R3477" t="s">
        <v>1020</v>
      </c>
      <c r="S3477" t="s">
        <v>45</v>
      </c>
      <c r="T3477" t="s">
        <v>67</v>
      </c>
      <c r="U3477" t="s">
        <v>1021</v>
      </c>
      <c r="V3477" s="3">
        <v>11.96</v>
      </c>
      <c r="W3477">
        <v>2</v>
      </c>
      <c r="X3477" s="2">
        <v>0</v>
      </c>
      <c r="Y3477" s="13">
        <v>3.1095999999999999</v>
      </c>
      <c r="Z3477" s="2">
        <f>Y3477/V3477</f>
        <v>0.25999999999999995</v>
      </c>
    </row>
    <row r="3478" spans="1:26" x14ac:dyDescent="0.25">
      <c r="A3478">
        <v>7201</v>
      </c>
      <c r="B3478" t="s">
        <v>8975</v>
      </c>
      <c r="C3478" s="1">
        <v>42701</v>
      </c>
      <c r="D3478">
        <f>YEAR(C3478)</f>
        <v>2016</v>
      </c>
      <c r="E3478">
        <f>MONTH(C3478)</f>
        <v>11</v>
      </c>
      <c r="F3478" t="str">
        <f>TEXT(Table1[[#This Row],[Order Date]],"mmm")</f>
        <v>Nov</v>
      </c>
      <c r="G3478" t="str">
        <f>TEXT(Table1[[#This Row],[Order Date]],"ddd")</f>
        <v>Sun</v>
      </c>
      <c r="H3478" s="1">
        <v>42707</v>
      </c>
      <c r="I3478" t="s">
        <v>49</v>
      </c>
      <c r="J3478" t="s">
        <v>4268</v>
      </c>
      <c r="K3478" t="s">
        <v>4269</v>
      </c>
      <c r="L3478" t="s">
        <v>25</v>
      </c>
      <c r="M3478" t="s">
        <v>26</v>
      </c>
      <c r="N3478" t="s">
        <v>52</v>
      </c>
      <c r="O3478" t="s">
        <v>53</v>
      </c>
      <c r="P3478">
        <v>33311</v>
      </c>
      <c r="Q3478" t="s">
        <v>29</v>
      </c>
      <c r="R3478" t="s">
        <v>5102</v>
      </c>
      <c r="S3478" t="s">
        <v>70</v>
      </c>
      <c r="T3478" t="s">
        <v>71</v>
      </c>
      <c r="U3478" t="s">
        <v>5103</v>
      </c>
      <c r="V3478" s="3">
        <v>116.76</v>
      </c>
      <c r="W3478">
        <v>1</v>
      </c>
      <c r="X3478" s="2">
        <v>0.2</v>
      </c>
      <c r="Y3478" s="13">
        <v>14.595000000000001</v>
      </c>
      <c r="Z3478" s="2">
        <f>Y3478/V3478</f>
        <v>0.125</v>
      </c>
    </row>
    <row r="3479" spans="1:26" x14ac:dyDescent="0.25">
      <c r="A3479">
        <v>7203</v>
      </c>
      <c r="B3479" t="s">
        <v>8976</v>
      </c>
      <c r="C3479" s="1">
        <v>42671</v>
      </c>
      <c r="D3479">
        <f>YEAR(C3479)</f>
        <v>2016</v>
      </c>
      <c r="E3479">
        <f>MONTH(C3479)</f>
        <v>10</v>
      </c>
      <c r="F3479" t="str">
        <f>TEXT(Table1[[#This Row],[Order Date]],"mmm")</f>
        <v>Oct</v>
      </c>
      <c r="G3479" t="str">
        <f>TEXT(Table1[[#This Row],[Order Date]],"ddd")</f>
        <v>Fri</v>
      </c>
      <c r="H3479" s="1">
        <v>42671</v>
      </c>
      <c r="I3479" t="s">
        <v>1276</v>
      </c>
      <c r="J3479" t="s">
        <v>1256</v>
      </c>
      <c r="K3479" t="s">
        <v>1257</v>
      </c>
      <c r="L3479" t="s">
        <v>40</v>
      </c>
      <c r="M3479" t="s">
        <v>26</v>
      </c>
      <c r="N3479" t="s">
        <v>382</v>
      </c>
      <c r="O3479" t="s">
        <v>264</v>
      </c>
      <c r="P3479">
        <v>14609</v>
      </c>
      <c r="Q3479" t="s">
        <v>145</v>
      </c>
      <c r="R3479" t="s">
        <v>8977</v>
      </c>
      <c r="S3479" t="s">
        <v>31</v>
      </c>
      <c r="T3479" t="s">
        <v>64</v>
      </c>
      <c r="U3479" t="s">
        <v>8978</v>
      </c>
      <c r="V3479" s="3">
        <v>756.8</v>
      </c>
      <c r="W3479">
        <v>5</v>
      </c>
      <c r="X3479" s="2">
        <v>0</v>
      </c>
      <c r="Y3479" s="13">
        <v>75.680000000000007</v>
      </c>
      <c r="Z3479" s="2">
        <f>Y3479/V3479</f>
        <v>0.10000000000000002</v>
      </c>
    </row>
    <row r="3480" spans="1:26" x14ac:dyDescent="0.25">
      <c r="A3480">
        <v>7204</v>
      </c>
      <c r="B3480" t="s">
        <v>8979</v>
      </c>
      <c r="C3480" s="1">
        <v>42002</v>
      </c>
      <c r="D3480">
        <f>YEAR(C3480)</f>
        <v>2014</v>
      </c>
      <c r="E3480">
        <f>MONTH(C3480)</f>
        <v>12</v>
      </c>
      <c r="F3480" t="str">
        <f>TEXT(Table1[[#This Row],[Order Date]],"mmm")</f>
        <v>Dec</v>
      </c>
      <c r="G3480" t="str">
        <f>TEXT(Table1[[#This Row],[Order Date]],"ddd")</f>
        <v>Mon</v>
      </c>
      <c r="H3480" s="1">
        <v>42006</v>
      </c>
      <c r="I3480" t="s">
        <v>49</v>
      </c>
      <c r="J3480" t="s">
        <v>3675</v>
      </c>
      <c r="K3480" t="s">
        <v>3676</v>
      </c>
      <c r="L3480" t="s">
        <v>101</v>
      </c>
      <c r="M3480" t="s">
        <v>26</v>
      </c>
      <c r="N3480" t="s">
        <v>8943</v>
      </c>
      <c r="O3480" t="s">
        <v>208</v>
      </c>
      <c r="P3480">
        <v>60174</v>
      </c>
      <c r="Q3480" t="s">
        <v>104</v>
      </c>
      <c r="R3480" t="s">
        <v>7355</v>
      </c>
      <c r="S3480" t="s">
        <v>31</v>
      </c>
      <c r="T3480" t="s">
        <v>64</v>
      </c>
      <c r="U3480" t="s">
        <v>7356</v>
      </c>
      <c r="V3480" s="3">
        <v>8.7360000000000007</v>
      </c>
      <c r="W3480">
        <v>3</v>
      </c>
      <c r="X3480" s="2">
        <v>0.6</v>
      </c>
      <c r="Y3480" s="13">
        <v>-4.8048000000000002</v>
      </c>
      <c r="Z3480" s="2">
        <f>Y3480/V3480</f>
        <v>-0.54999999999999993</v>
      </c>
    </row>
    <row r="3481" spans="1:26" x14ac:dyDescent="0.25">
      <c r="A3481">
        <v>7205</v>
      </c>
      <c r="B3481" t="s">
        <v>8980</v>
      </c>
      <c r="C3481" s="1">
        <v>42257</v>
      </c>
      <c r="D3481">
        <f>YEAR(C3481)</f>
        <v>2015</v>
      </c>
      <c r="E3481">
        <f>MONTH(C3481)</f>
        <v>9</v>
      </c>
      <c r="F3481" t="str">
        <f>TEXT(Table1[[#This Row],[Order Date]],"mmm")</f>
        <v>Sep</v>
      </c>
      <c r="G3481" t="str">
        <f>TEXT(Table1[[#This Row],[Order Date]],"ddd")</f>
        <v>Thu</v>
      </c>
      <c r="H3481" s="1">
        <v>42264</v>
      </c>
      <c r="I3481" t="s">
        <v>49</v>
      </c>
      <c r="J3481" t="s">
        <v>4016</v>
      </c>
      <c r="K3481" t="s">
        <v>4017</v>
      </c>
      <c r="L3481" t="s">
        <v>25</v>
      </c>
      <c r="M3481" t="s">
        <v>26</v>
      </c>
      <c r="N3481" t="s">
        <v>263</v>
      </c>
      <c r="O3481" t="s">
        <v>264</v>
      </c>
      <c r="P3481">
        <v>10024</v>
      </c>
      <c r="Q3481" t="s">
        <v>145</v>
      </c>
      <c r="R3481" t="s">
        <v>5074</v>
      </c>
      <c r="S3481" t="s">
        <v>45</v>
      </c>
      <c r="T3481" t="s">
        <v>67</v>
      </c>
      <c r="U3481" t="s">
        <v>5075</v>
      </c>
      <c r="V3481" s="3">
        <v>6.08</v>
      </c>
      <c r="W3481">
        <v>2</v>
      </c>
      <c r="X3481" s="2">
        <v>0</v>
      </c>
      <c r="Y3481" s="13">
        <v>2.0672000000000001</v>
      </c>
      <c r="Z3481" s="2">
        <f>Y3481/V3481</f>
        <v>0.34</v>
      </c>
    </row>
    <row r="3482" spans="1:26" x14ac:dyDescent="0.25">
      <c r="A3482">
        <v>7208</v>
      </c>
      <c r="B3482" t="s">
        <v>8981</v>
      </c>
      <c r="C3482" s="1">
        <v>42624</v>
      </c>
      <c r="D3482">
        <f>YEAR(C3482)</f>
        <v>2016</v>
      </c>
      <c r="E3482">
        <f>MONTH(C3482)</f>
        <v>9</v>
      </c>
      <c r="F3482" t="str">
        <f>TEXT(Table1[[#This Row],[Order Date]],"mmm")</f>
        <v>Sep</v>
      </c>
      <c r="G3482" t="str">
        <f>TEXT(Table1[[#This Row],[Order Date]],"ddd")</f>
        <v>Sun</v>
      </c>
      <c r="H3482" s="1">
        <v>42626</v>
      </c>
      <c r="I3482" t="s">
        <v>185</v>
      </c>
      <c r="J3482" t="s">
        <v>205</v>
      </c>
      <c r="K3482" t="s">
        <v>206</v>
      </c>
      <c r="L3482" t="s">
        <v>40</v>
      </c>
      <c r="M3482" t="s">
        <v>26</v>
      </c>
      <c r="N3482" t="s">
        <v>537</v>
      </c>
      <c r="O3482" t="s">
        <v>303</v>
      </c>
      <c r="P3482">
        <v>85023</v>
      </c>
      <c r="Q3482" t="s">
        <v>43</v>
      </c>
      <c r="R3482" t="s">
        <v>3241</v>
      </c>
      <c r="S3482" t="s">
        <v>45</v>
      </c>
      <c r="T3482" t="s">
        <v>67</v>
      </c>
      <c r="U3482" t="s">
        <v>3242</v>
      </c>
      <c r="V3482" s="3">
        <v>2.9119999999999999</v>
      </c>
      <c r="W3482">
        <v>2</v>
      </c>
      <c r="X3482" s="2">
        <v>0.2</v>
      </c>
      <c r="Y3482" s="13">
        <v>0.91</v>
      </c>
      <c r="Z3482" s="2">
        <f>Y3482/V3482</f>
        <v>0.3125</v>
      </c>
    </row>
    <row r="3483" spans="1:26" x14ac:dyDescent="0.25">
      <c r="A3483">
        <v>7211</v>
      </c>
      <c r="B3483" t="s">
        <v>8982</v>
      </c>
      <c r="C3483" s="1">
        <v>42523</v>
      </c>
      <c r="D3483">
        <f>YEAR(C3483)</f>
        <v>2016</v>
      </c>
      <c r="E3483">
        <f>MONTH(C3483)</f>
        <v>6</v>
      </c>
      <c r="F3483" t="str">
        <f>TEXT(Table1[[#This Row],[Order Date]],"mmm")</f>
        <v>Jun</v>
      </c>
      <c r="G3483" t="str">
        <f>TEXT(Table1[[#This Row],[Order Date]],"ddd")</f>
        <v>Thu</v>
      </c>
      <c r="H3483" s="1">
        <v>42527</v>
      </c>
      <c r="I3483" t="s">
        <v>49</v>
      </c>
      <c r="J3483" t="s">
        <v>4642</v>
      </c>
      <c r="K3483" t="s">
        <v>4643</v>
      </c>
      <c r="L3483" t="s">
        <v>40</v>
      </c>
      <c r="M3483" t="s">
        <v>26</v>
      </c>
      <c r="N3483" t="s">
        <v>94</v>
      </c>
      <c r="O3483" t="s">
        <v>95</v>
      </c>
      <c r="P3483">
        <v>98115</v>
      </c>
      <c r="Q3483" t="s">
        <v>43</v>
      </c>
      <c r="R3483" t="s">
        <v>6851</v>
      </c>
      <c r="S3483" t="s">
        <v>45</v>
      </c>
      <c r="T3483" t="s">
        <v>89</v>
      </c>
      <c r="U3483" t="s">
        <v>6852</v>
      </c>
      <c r="V3483" s="3">
        <v>30.18</v>
      </c>
      <c r="W3483">
        <v>3</v>
      </c>
      <c r="X3483" s="2">
        <v>0</v>
      </c>
      <c r="Y3483" s="13">
        <v>13.8828</v>
      </c>
      <c r="Z3483" s="2">
        <f>Y3483/V3483</f>
        <v>0.45999999999999996</v>
      </c>
    </row>
    <row r="3484" spans="1:26" x14ac:dyDescent="0.25">
      <c r="A3484">
        <v>7214</v>
      </c>
      <c r="B3484" t="s">
        <v>8983</v>
      </c>
      <c r="C3484" s="1">
        <v>43023</v>
      </c>
      <c r="D3484">
        <f>YEAR(C3484)</f>
        <v>2017</v>
      </c>
      <c r="E3484">
        <f>MONTH(C3484)</f>
        <v>10</v>
      </c>
      <c r="F3484" t="str">
        <f>TEXT(Table1[[#This Row],[Order Date]],"mmm")</f>
        <v>Oct</v>
      </c>
      <c r="G3484" t="str">
        <f>TEXT(Table1[[#This Row],[Order Date]],"ddd")</f>
        <v>Sun</v>
      </c>
      <c r="H3484" s="1">
        <v>43027</v>
      </c>
      <c r="I3484" t="s">
        <v>49</v>
      </c>
      <c r="J3484" t="s">
        <v>4163</v>
      </c>
      <c r="K3484" t="s">
        <v>4164</v>
      </c>
      <c r="L3484" t="s">
        <v>25</v>
      </c>
      <c r="M3484" t="s">
        <v>26</v>
      </c>
      <c r="N3484" t="s">
        <v>8984</v>
      </c>
      <c r="O3484" t="s">
        <v>42</v>
      </c>
      <c r="P3484">
        <v>93010</v>
      </c>
      <c r="Q3484" t="s">
        <v>43</v>
      </c>
      <c r="R3484" t="s">
        <v>4372</v>
      </c>
      <c r="S3484" t="s">
        <v>45</v>
      </c>
      <c r="T3484" t="s">
        <v>46</v>
      </c>
      <c r="U3484" t="s">
        <v>4373</v>
      </c>
      <c r="V3484" s="3">
        <v>14.73</v>
      </c>
      <c r="W3484">
        <v>3</v>
      </c>
      <c r="X3484" s="2">
        <v>0</v>
      </c>
      <c r="Y3484" s="13">
        <v>7.2176999999999998</v>
      </c>
      <c r="Z3484" s="2">
        <f>Y3484/V3484</f>
        <v>0.49</v>
      </c>
    </row>
    <row r="3485" spans="1:26" x14ac:dyDescent="0.25">
      <c r="A3485">
        <v>7215</v>
      </c>
      <c r="B3485" t="s">
        <v>8985</v>
      </c>
      <c r="C3485" s="1">
        <v>42274</v>
      </c>
      <c r="D3485">
        <f>YEAR(C3485)</f>
        <v>2015</v>
      </c>
      <c r="E3485">
        <f>MONTH(C3485)</f>
        <v>9</v>
      </c>
      <c r="F3485" t="str">
        <f>TEXT(Table1[[#This Row],[Order Date]],"mmm")</f>
        <v>Sep</v>
      </c>
      <c r="G3485" t="str">
        <f>TEXT(Table1[[#This Row],[Order Date]],"ddd")</f>
        <v>Sun</v>
      </c>
      <c r="H3485" s="1">
        <v>42277</v>
      </c>
      <c r="I3485" t="s">
        <v>22</v>
      </c>
      <c r="J3485" t="s">
        <v>2471</v>
      </c>
      <c r="K3485" t="s">
        <v>2472</v>
      </c>
      <c r="L3485" t="s">
        <v>40</v>
      </c>
      <c r="M3485" t="s">
        <v>26</v>
      </c>
      <c r="N3485" t="s">
        <v>873</v>
      </c>
      <c r="O3485" t="s">
        <v>235</v>
      </c>
      <c r="P3485">
        <v>48205</v>
      </c>
      <c r="Q3485" t="s">
        <v>104</v>
      </c>
      <c r="R3485" t="s">
        <v>4718</v>
      </c>
      <c r="S3485" t="s">
        <v>45</v>
      </c>
      <c r="T3485" t="s">
        <v>67</v>
      </c>
      <c r="U3485" t="s">
        <v>4719</v>
      </c>
      <c r="V3485" s="3">
        <v>16.399999999999999</v>
      </c>
      <c r="W3485">
        <v>5</v>
      </c>
      <c r="X3485" s="2">
        <v>0</v>
      </c>
      <c r="Y3485" s="13">
        <v>4.7560000000000002</v>
      </c>
      <c r="Z3485" s="2">
        <f>Y3485/V3485</f>
        <v>0.29000000000000004</v>
      </c>
    </row>
    <row r="3486" spans="1:26" x14ac:dyDescent="0.25">
      <c r="A3486">
        <v>7217</v>
      </c>
      <c r="B3486" t="s">
        <v>8986</v>
      </c>
      <c r="C3486" s="1">
        <v>42127</v>
      </c>
      <c r="D3486">
        <f>YEAR(C3486)</f>
        <v>2015</v>
      </c>
      <c r="E3486">
        <f>MONTH(C3486)</f>
        <v>5</v>
      </c>
      <c r="F3486" t="str">
        <f>TEXT(Table1[[#This Row],[Order Date]],"mmm")</f>
        <v>May</v>
      </c>
      <c r="G3486" t="str">
        <f>TEXT(Table1[[#This Row],[Order Date]],"ddd")</f>
        <v>Sun</v>
      </c>
      <c r="H3486" s="1">
        <v>42130</v>
      </c>
      <c r="I3486" t="s">
        <v>185</v>
      </c>
      <c r="J3486" t="s">
        <v>447</v>
      </c>
      <c r="K3486" t="s">
        <v>448</v>
      </c>
      <c r="L3486" t="s">
        <v>25</v>
      </c>
      <c r="M3486" t="s">
        <v>26</v>
      </c>
      <c r="N3486" t="s">
        <v>126</v>
      </c>
      <c r="O3486" t="s">
        <v>42</v>
      </c>
      <c r="P3486">
        <v>94109</v>
      </c>
      <c r="Q3486" t="s">
        <v>43</v>
      </c>
      <c r="R3486" t="s">
        <v>1731</v>
      </c>
      <c r="S3486" t="s">
        <v>45</v>
      </c>
      <c r="T3486" t="s">
        <v>67</v>
      </c>
      <c r="U3486" t="s">
        <v>1732</v>
      </c>
      <c r="V3486" s="3">
        <v>8.82</v>
      </c>
      <c r="W3486">
        <v>3</v>
      </c>
      <c r="X3486" s="2">
        <v>0</v>
      </c>
      <c r="Y3486" s="13">
        <v>2.5577999999999999</v>
      </c>
      <c r="Z3486" s="2">
        <f>Y3486/V3486</f>
        <v>0.28999999999999998</v>
      </c>
    </row>
    <row r="3487" spans="1:26" x14ac:dyDescent="0.25">
      <c r="A3487">
        <v>7221</v>
      </c>
      <c r="B3487" t="s">
        <v>8987</v>
      </c>
      <c r="C3487" s="1">
        <v>42744</v>
      </c>
      <c r="D3487">
        <f>YEAR(C3487)</f>
        <v>2017</v>
      </c>
      <c r="E3487">
        <f>MONTH(C3487)</f>
        <v>1</v>
      </c>
      <c r="F3487" t="str">
        <f>TEXT(Table1[[#This Row],[Order Date]],"mmm")</f>
        <v>Jan</v>
      </c>
      <c r="G3487" t="str">
        <f>TEXT(Table1[[#This Row],[Order Date]],"ddd")</f>
        <v>Mon</v>
      </c>
      <c r="H3487" s="1">
        <v>42748</v>
      </c>
      <c r="I3487" t="s">
        <v>49</v>
      </c>
      <c r="J3487" t="s">
        <v>3635</v>
      </c>
      <c r="K3487" t="s">
        <v>3636</v>
      </c>
      <c r="L3487" t="s">
        <v>25</v>
      </c>
      <c r="M3487" t="s">
        <v>26</v>
      </c>
      <c r="N3487" t="s">
        <v>143</v>
      </c>
      <c r="O3487" t="s">
        <v>144</v>
      </c>
      <c r="P3487">
        <v>19140</v>
      </c>
      <c r="Q3487" t="s">
        <v>145</v>
      </c>
      <c r="R3487" t="s">
        <v>2172</v>
      </c>
      <c r="S3487" t="s">
        <v>45</v>
      </c>
      <c r="T3487" t="s">
        <v>74</v>
      </c>
      <c r="U3487" t="s">
        <v>2173</v>
      </c>
      <c r="V3487" s="3">
        <v>274.49099999999999</v>
      </c>
      <c r="W3487">
        <v>3</v>
      </c>
      <c r="X3487" s="2">
        <v>0.7</v>
      </c>
      <c r="Y3487" s="13">
        <v>-228.74250000000001</v>
      </c>
      <c r="Z3487" s="2">
        <f>Y3487/V3487</f>
        <v>-0.83333333333333337</v>
      </c>
    </row>
    <row r="3488" spans="1:26" x14ac:dyDescent="0.25">
      <c r="A3488">
        <v>7222</v>
      </c>
      <c r="B3488" t="s">
        <v>8988</v>
      </c>
      <c r="C3488" s="1">
        <v>42762</v>
      </c>
      <c r="D3488">
        <f>YEAR(C3488)</f>
        <v>2017</v>
      </c>
      <c r="E3488">
        <f>MONTH(C3488)</f>
        <v>1</v>
      </c>
      <c r="F3488" t="str">
        <f>TEXT(Table1[[#This Row],[Order Date]],"mmm")</f>
        <v>Jan</v>
      </c>
      <c r="G3488" t="str">
        <f>TEXT(Table1[[#This Row],[Order Date]],"ddd")</f>
        <v>Fri</v>
      </c>
      <c r="H3488" s="1">
        <v>42766</v>
      </c>
      <c r="I3488" t="s">
        <v>49</v>
      </c>
      <c r="J3488" t="s">
        <v>5083</v>
      </c>
      <c r="K3488" t="s">
        <v>5084</v>
      </c>
      <c r="L3488" t="s">
        <v>25</v>
      </c>
      <c r="M3488" t="s">
        <v>26</v>
      </c>
      <c r="N3488" t="s">
        <v>263</v>
      </c>
      <c r="O3488" t="s">
        <v>264</v>
      </c>
      <c r="P3488">
        <v>10035</v>
      </c>
      <c r="Q3488" t="s">
        <v>145</v>
      </c>
      <c r="R3488" t="s">
        <v>7353</v>
      </c>
      <c r="S3488" t="s">
        <v>70</v>
      </c>
      <c r="T3488" t="s">
        <v>71</v>
      </c>
      <c r="U3488" t="s">
        <v>7354</v>
      </c>
      <c r="V3488" s="3">
        <v>137.94</v>
      </c>
      <c r="W3488">
        <v>3</v>
      </c>
      <c r="X3488" s="2">
        <v>0</v>
      </c>
      <c r="Y3488" s="13">
        <v>35.864400000000003</v>
      </c>
      <c r="Z3488" s="2">
        <f>Y3488/V3488</f>
        <v>0.26</v>
      </c>
    </row>
    <row r="3489" spans="1:26" x14ac:dyDescent="0.25">
      <c r="A3489">
        <v>7223</v>
      </c>
      <c r="B3489" t="s">
        <v>8989</v>
      </c>
      <c r="C3489" s="1">
        <v>42980</v>
      </c>
      <c r="D3489">
        <f>YEAR(C3489)</f>
        <v>2017</v>
      </c>
      <c r="E3489">
        <f>MONTH(C3489)</f>
        <v>9</v>
      </c>
      <c r="F3489" t="str">
        <f>TEXT(Table1[[#This Row],[Order Date]],"mmm")</f>
        <v>Sep</v>
      </c>
      <c r="G3489" t="str">
        <f>TEXT(Table1[[#This Row],[Order Date]],"ddd")</f>
        <v>Sat</v>
      </c>
      <c r="H3489" s="1">
        <v>42984</v>
      </c>
      <c r="I3489" t="s">
        <v>49</v>
      </c>
      <c r="J3489" t="s">
        <v>4067</v>
      </c>
      <c r="K3489" t="s">
        <v>4068</v>
      </c>
      <c r="L3489" t="s">
        <v>25</v>
      </c>
      <c r="M3489" t="s">
        <v>26</v>
      </c>
      <c r="N3489" t="s">
        <v>296</v>
      </c>
      <c r="O3489" t="s">
        <v>208</v>
      </c>
      <c r="P3489">
        <v>60623</v>
      </c>
      <c r="Q3489" t="s">
        <v>104</v>
      </c>
      <c r="R3489" t="s">
        <v>2531</v>
      </c>
      <c r="S3489" t="s">
        <v>70</v>
      </c>
      <c r="T3489" t="s">
        <v>158</v>
      </c>
      <c r="U3489" t="s">
        <v>2532</v>
      </c>
      <c r="V3489" s="3">
        <v>40.68</v>
      </c>
      <c r="W3489">
        <v>3</v>
      </c>
      <c r="X3489" s="2">
        <v>0.2</v>
      </c>
      <c r="Y3489" s="13">
        <v>-7.1189999999999998</v>
      </c>
      <c r="Z3489" s="2">
        <f>Y3489/V3489</f>
        <v>-0.17499999999999999</v>
      </c>
    </row>
    <row r="3490" spans="1:26" x14ac:dyDescent="0.25">
      <c r="A3490">
        <v>7224</v>
      </c>
      <c r="B3490" t="s">
        <v>8990</v>
      </c>
      <c r="C3490" s="1">
        <v>42565</v>
      </c>
      <c r="D3490">
        <f>YEAR(C3490)</f>
        <v>2016</v>
      </c>
      <c r="E3490">
        <f>MONTH(C3490)</f>
        <v>7</v>
      </c>
      <c r="F3490" t="str">
        <f>TEXT(Table1[[#This Row],[Order Date]],"mmm")</f>
        <v>Jul</v>
      </c>
      <c r="G3490" t="str">
        <f>TEXT(Table1[[#This Row],[Order Date]],"ddd")</f>
        <v>Thu</v>
      </c>
      <c r="H3490" s="1">
        <v>42569</v>
      </c>
      <c r="I3490" t="s">
        <v>49</v>
      </c>
      <c r="J3490" t="s">
        <v>1535</v>
      </c>
      <c r="K3490" t="s">
        <v>1536</v>
      </c>
      <c r="L3490" t="s">
        <v>25</v>
      </c>
      <c r="M3490" t="s">
        <v>26</v>
      </c>
      <c r="N3490" t="s">
        <v>126</v>
      </c>
      <c r="O3490" t="s">
        <v>42</v>
      </c>
      <c r="P3490">
        <v>94122</v>
      </c>
      <c r="Q3490" t="s">
        <v>43</v>
      </c>
      <c r="R3490" t="s">
        <v>209</v>
      </c>
      <c r="S3490" t="s">
        <v>70</v>
      </c>
      <c r="T3490" t="s">
        <v>71</v>
      </c>
      <c r="U3490" t="s">
        <v>210</v>
      </c>
      <c r="V3490" s="3">
        <v>110.376</v>
      </c>
      <c r="W3490">
        <v>3</v>
      </c>
      <c r="X3490" s="2">
        <v>0.2</v>
      </c>
      <c r="Y3490" s="13">
        <v>12.417299999999999</v>
      </c>
      <c r="Z3490" s="2">
        <f>Y3490/V3490</f>
        <v>0.11249999999999999</v>
      </c>
    </row>
    <row r="3491" spans="1:26" x14ac:dyDescent="0.25">
      <c r="A3491">
        <v>7227</v>
      </c>
      <c r="B3491" t="s">
        <v>8991</v>
      </c>
      <c r="C3491" s="1">
        <v>42790</v>
      </c>
      <c r="D3491">
        <f>YEAR(C3491)</f>
        <v>2017</v>
      </c>
      <c r="E3491">
        <f>MONTH(C3491)</f>
        <v>2</v>
      </c>
      <c r="F3491" t="str">
        <f>TEXT(Table1[[#This Row],[Order Date]],"mmm")</f>
        <v>Feb</v>
      </c>
      <c r="G3491" t="str">
        <f>TEXT(Table1[[#This Row],[Order Date]],"ddd")</f>
        <v>Fri</v>
      </c>
      <c r="H3491" s="1">
        <v>42794</v>
      </c>
      <c r="I3491" t="s">
        <v>49</v>
      </c>
      <c r="J3491" t="s">
        <v>217</v>
      </c>
      <c r="K3491" t="s">
        <v>218</v>
      </c>
      <c r="L3491" t="s">
        <v>40</v>
      </c>
      <c r="M3491" t="s">
        <v>26</v>
      </c>
      <c r="N3491" t="s">
        <v>143</v>
      </c>
      <c r="O3491" t="s">
        <v>144</v>
      </c>
      <c r="P3491">
        <v>19134</v>
      </c>
      <c r="Q3491" t="s">
        <v>145</v>
      </c>
      <c r="R3491" t="s">
        <v>3969</v>
      </c>
      <c r="S3491" t="s">
        <v>45</v>
      </c>
      <c r="T3491" t="s">
        <v>89</v>
      </c>
      <c r="U3491" t="s">
        <v>3970</v>
      </c>
      <c r="V3491" s="3">
        <v>123.92</v>
      </c>
      <c r="W3491">
        <v>5</v>
      </c>
      <c r="X3491" s="2">
        <v>0.2</v>
      </c>
      <c r="Y3491" s="13">
        <v>38.725000000000001</v>
      </c>
      <c r="Z3491" s="2">
        <f>Y3491/V3491</f>
        <v>0.3125</v>
      </c>
    </row>
    <row r="3492" spans="1:26" x14ac:dyDescent="0.25">
      <c r="A3492">
        <v>7229</v>
      </c>
      <c r="B3492" t="s">
        <v>8992</v>
      </c>
      <c r="C3492" s="1">
        <v>41840</v>
      </c>
      <c r="D3492">
        <f>YEAR(C3492)</f>
        <v>2014</v>
      </c>
      <c r="E3492">
        <f>MONTH(C3492)</f>
        <v>7</v>
      </c>
      <c r="F3492" t="str">
        <f>TEXT(Table1[[#This Row],[Order Date]],"mmm")</f>
        <v>Jul</v>
      </c>
      <c r="G3492" t="str">
        <f>TEXT(Table1[[#This Row],[Order Date]],"ddd")</f>
        <v>Sun</v>
      </c>
      <c r="H3492" s="1">
        <v>41842</v>
      </c>
      <c r="I3492" t="s">
        <v>185</v>
      </c>
      <c r="J3492" t="s">
        <v>7182</v>
      </c>
      <c r="K3492" t="s">
        <v>7183</v>
      </c>
      <c r="L3492" t="s">
        <v>25</v>
      </c>
      <c r="M3492" t="s">
        <v>26</v>
      </c>
      <c r="N3492" t="s">
        <v>126</v>
      </c>
      <c r="O3492" t="s">
        <v>42</v>
      </c>
      <c r="P3492">
        <v>94122</v>
      </c>
      <c r="Q3492" t="s">
        <v>43</v>
      </c>
      <c r="R3492" t="s">
        <v>1685</v>
      </c>
      <c r="S3492" t="s">
        <v>45</v>
      </c>
      <c r="T3492" t="s">
        <v>74</v>
      </c>
      <c r="U3492" t="s">
        <v>1686</v>
      </c>
      <c r="V3492" s="3">
        <v>89.712000000000003</v>
      </c>
      <c r="W3492">
        <v>6</v>
      </c>
      <c r="X3492" s="2">
        <v>0.2</v>
      </c>
      <c r="Y3492" s="13">
        <v>30.277799999999999</v>
      </c>
      <c r="Z3492" s="2">
        <f>Y3492/V3492</f>
        <v>0.33749999999999997</v>
      </c>
    </row>
    <row r="3493" spans="1:26" x14ac:dyDescent="0.25">
      <c r="A3493">
        <v>7234</v>
      </c>
      <c r="B3493" t="s">
        <v>8993</v>
      </c>
      <c r="C3493" s="1">
        <v>42437</v>
      </c>
      <c r="D3493">
        <f>YEAR(C3493)</f>
        <v>2016</v>
      </c>
      <c r="E3493">
        <f>MONTH(C3493)</f>
        <v>3</v>
      </c>
      <c r="F3493" t="str">
        <f>TEXT(Table1[[#This Row],[Order Date]],"mmm")</f>
        <v>Mar</v>
      </c>
      <c r="G3493" t="str">
        <f>TEXT(Table1[[#This Row],[Order Date]],"ddd")</f>
        <v>Tue</v>
      </c>
      <c r="H3493" s="1">
        <v>42441</v>
      </c>
      <c r="I3493" t="s">
        <v>49</v>
      </c>
      <c r="J3493" t="s">
        <v>6004</v>
      </c>
      <c r="K3493" t="s">
        <v>6005</v>
      </c>
      <c r="L3493" t="s">
        <v>25</v>
      </c>
      <c r="M3493" t="s">
        <v>26</v>
      </c>
      <c r="N3493" t="s">
        <v>263</v>
      </c>
      <c r="O3493" t="s">
        <v>264</v>
      </c>
      <c r="P3493">
        <v>10011</v>
      </c>
      <c r="Q3493" t="s">
        <v>145</v>
      </c>
      <c r="R3493" t="s">
        <v>1475</v>
      </c>
      <c r="S3493" t="s">
        <v>31</v>
      </c>
      <c r="T3493" t="s">
        <v>64</v>
      </c>
      <c r="U3493" t="s">
        <v>1476</v>
      </c>
      <c r="V3493" s="3">
        <v>113.6</v>
      </c>
      <c r="W3493">
        <v>8</v>
      </c>
      <c r="X3493" s="2">
        <v>0</v>
      </c>
      <c r="Y3493" s="13">
        <v>44.304000000000002</v>
      </c>
      <c r="Z3493" s="2">
        <f>Y3493/V3493</f>
        <v>0.39</v>
      </c>
    </row>
    <row r="3494" spans="1:26" x14ac:dyDescent="0.25">
      <c r="A3494">
        <v>7237</v>
      </c>
      <c r="B3494" t="s">
        <v>8994</v>
      </c>
      <c r="C3494" s="1">
        <v>41980</v>
      </c>
      <c r="D3494">
        <f>YEAR(C3494)</f>
        <v>2014</v>
      </c>
      <c r="E3494">
        <f>MONTH(C3494)</f>
        <v>12</v>
      </c>
      <c r="F3494" t="str">
        <f>TEXT(Table1[[#This Row],[Order Date]],"mmm")</f>
        <v>Dec</v>
      </c>
      <c r="G3494" t="str">
        <f>TEXT(Table1[[#This Row],[Order Date]],"ddd")</f>
        <v>Sun</v>
      </c>
      <c r="H3494" s="1">
        <v>41983</v>
      </c>
      <c r="I3494" t="s">
        <v>185</v>
      </c>
      <c r="J3494" t="s">
        <v>1887</v>
      </c>
      <c r="K3494" t="s">
        <v>1888</v>
      </c>
      <c r="L3494" t="s">
        <v>25</v>
      </c>
      <c r="M3494" t="s">
        <v>26</v>
      </c>
      <c r="N3494" t="s">
        <v>41</v>
      </c>
      <c r="O3494" t="s">
        <v>42</v>
      </c>
      <c r="P3494">
        <v>90049</v>
      </c>
      <c r="Q3494" t="s">
        <v>43</v>
      </c>
      <c r="R3494" t="s">
        <v>2499</v>
      </c>
      <c r="S3494" t="s">
        <v>45</v>
      </c>
      <c r="T3494" t="s">
        <v>67</v>
      </c>
      <c r="U3494" t="s">
        <v>2500</v>
      </c>
      <c r="V3494" s="3">
        <v>8.64</v>
      </c>
      <c r="W3494">
        <v>3</v>
      </c>
      <c r="X3494" s="2">
        <v>0</v>
      </c>
      <c r="Y3494" s="13">
        <v>2.4192</v>
      </c>
      <c r="Z3494" s="2">
        <f>Y3494/V3494</f>
        <v>0.27999999999999997</v>
      </c>
    </row>
    <row r="3495" spans="1:26" x14ac:dyDescent="0.25">
      <c r="A3495">
        <v>7238</v>
      </c>
      <c r="B3495" t="s">
        <v>8995</v>
      </c>
      <c r="C3495" s="1">
        <v>42561</v>
      </c>
      <c r="D3495">
        <f>YEAR(C3495)</f>
        <v>2016</v>
      </c>
      <c r="E3495">
        <f>MONTH(C3495)</f>
        <v>7</v>
      </c>
      <c r="F3495" t="str">
        <f>TEXT(Table1[[#This Row],[Order Date]],"mmm")</f>
        <v>Jul</v>
      </c>
      <c r="G3495" t="str">
        <f>TEXT(Table1[[#This Row],[Order Date]],"ddd")</f>
        <v>Sun</v>
      </c>
      <c r="H3495" s="1">
        <v>42561</v>
      </c>
      <c r="I3495" t="s">
        <v>1276</v>
      </c>
      <c r="J3495" t="s">
        <v>888</v>
      </c>
      <c r="K3495" t="s">
        <v>889</v>
      </c>
      <c r="L3495" t="s">
        <v>40</v>
      </c>
      <c r="M3495" t="s">
        <v>26</v>
      </c>
      <c r="N3495" t="s">
        <v>143</v>
      </c>
      <c r="O3495" t="s">
        <v>144</v>
      </c>
      <c r="P3495">
        <v>19143</v>
      </c>
      <c r="Q3495" t="s">
        <v>145</v>
      </c>
      <c r="R3495" t="s">
        <v>8996</v>
      </c>
      <c r="S3495" t="s">
        <v>70</v>
      </c>
      <c r="T3495" t="s">
        <v>675</v>
      </c>
      <c r="U3495" t="s">
        <v>8997</v>
      </c>
      <c r="V3495" s="3">
        <v>341.99099999999999</v>
      </c>
      <c r="W3495">
        <v>3</v>
      </c>
      <c r="X3495" s="2">
        <v>0.7</v>
      </c>
      <c r="Y3495" s="13">
        <v>-319.19159999999999</v>
      </c>
      <c r="Z3495" s="2">
        <f>Y3495/V3495</f>
        <v>-0.93333333333333335</v>
      </c>
    </row>
    <row r="3496" spans="1:26" x14ac:dyDescent="0.25">
      <c r="A3496">
        <v>7239</v>
      </c>
      <c r="B3496" t="s">
        <v>8998</v>
      </c>
      <c r="C3496" s="1">
        <v>42728</v>
      </c>
      <c r="D3496">
        <f>YEAR(C3496)</f>
        <v>2016</v>
      </c>
      <c r="E3496">
        <f>MONTH(C3496)</f>
        <v>12</v>
      </c>
      <c r="F3496" t="str">
        <f>TEXT(Table1[[#This Row],[Order Date]],"mmm")</f>
        <v>Dec</v>
      </c>
      <c r="G3496" t="str">
        <f>TEXT(Table1[[#This Row],[Order Date]],"ddd")</f>
        <v>Sat</v>
      </c>
      <c r="H3496" s="1">
        <v>42734</v>
      </c>
      <c r="I3496" t="s">
        <v>49</v>
      </c>
      <c r="J3496" t="s">
        <v>2087</v>
      </c>
      <c r="K3496" t="s">
        <v>2088</v>
      </c>
      <c r="L3496" t="s">
        <v>25</v>
      </c>
      <c r="M3496" t="s">
        <v>26</v>
      </c>
      <c r="N3496" t="s">
        <v>622</v>
      </c>
      <c r="O3496" t="s">
        <v>42</v>
      </c>
      <c r="P3496">
        <v>95123</v>
      </c>
      <c r="Q3496" t="s">
        <v>43</v>
      </c>
      <c r="R3496" t="s">
        <v>5921</v>
      </c>
      <c r="S3496" t="s">
        <v>31</v>
      </c>
      <c r="T3496" t="s">
        <v>64</v>
      </c>
      <c r="U3496" t="s">
        <v>5922</v>
      </c>
      <c r="V3496" s="3">
        <v>43.96</v>
      </c>
      <c r="W3496">
        <v>7</v>
      </c>
      <c r="X3496" s="2">
        <v>0</v>
      </c>
      <c r="Y3496" s="13">
        <v>18.463200000000001</v>
      </c>
      <c r="Z3496" s="2">
        <f>Y3496/V3496</f>
        <v>0.42</v>
      </c>
    </row>
    <row r="3497" spans="1:26" x14ac:dyDescent="0.25">
      <c r="A3497">
        <v>7241</v>
      </c>
      <c r="B3497" t="s">
        <v>8999</v>
      </c>
      <c r="C3497" s="1">
        <v>42848</v>
      </c>
      <c r="D3497">
        <f>YEAR(C3497)</f>
        <v>2017</v>
      </c>
      <c r="E3497">
        <f>MONTH(C3497)</f>
        <v>4</v>
      </c>
      <c r="F3497" t="str">
        <f>TEXT(Table1[[#This Row],[Order Date]],"mmm")</f>
        <v>Apr</v>
      </c>
      <c r="G3497" t="str">
        <f>TEXT(Table1[[#This Row],[Order Date]],"ddd")</f>
        <v>Sun</v>
      </c>
      <c r="H3497" s="1">
        <v>42850</v>
      </c>
      <c r="I3497" t="s">
        <v>22</v>
      </c>
      <c r="J3497" t="s">
        <v>2297</v>
      </c>
      <c r="K3497" t="s">
        <v>2298</v>
      </c>
      <c r="L3497" t="s">
        <v>25</v>
      </c>
      <c r="M3497" t="s">
        <v>26</v>
      </c>
      <c r="N3497" t="s">
        <v>596</v>
      </c>
      <c r="O3497" t="s">
        <v>42</v>
      </c>
      <c r="P3497">
        <v>91104</v>
      </c>
      <c r="Q3497" t="s">
        <v>43</v>
      </c>
      <c r="R3497" t="s">
        <v>5991</v>
      </c>
      <c r="S3497" t="s">
        <v>31</v>
      </c>
      <c r="T3497" t="s">
        <v>64</v>
      </c>
      <c r="U3497" t="s">
        <v>5992</v>
      </c>
      <c r="V3497" s="3">
        <v>66.36</v>
      </c>
      <c r="W3497">
        <v>7</v>
      </c>
      <c r="X3497" s="2">
        <v>0</v>
      </c>
      <c r="Y3497" s="13">
        <v>26.544</v>
      </c>
      <c r="Z3497" s="2">
        <f>Y3497/V3497</f>
        <v>0.4</v>
      </c>
    </row>
    <row r="3498" spans="1:26" x14ac:dyDescent="0.25">
      <c r="A3498">
        <v>7244</v>
      </c>
      <c r="B3498" t="s">
        <v>9000</v>
      </c>
      <c r="C3498" s="1">
        <v>42964</v>
      </c>
      <c r="D3498">
        <f>YEAR(C3498)</f>
        <v>2017</v>
      </c>
      <c r="E3498">
        <f>MONTH(C3498)</f>
        <v>8</v>
      </c>
      <c r="F3498" t="str">
        <f>TEXT(Table1[[#This Row],[Order Date]],"mmm")</f>
        <v>Aug</v>
      </c>
      <c r="G3498" t="str">
        <f>TEXT(Table1[[#This Row],[Order Date]],"ddd")</f>
        <v>Thu</v>
      </c>
      <c r="H3498" s="1">
        <v>42969</v>
      </c>
      <c r="I3498" t="s">
        <v>22</v>
      </c>
      <c r="J3498" t="s">
        <v>5125</v>
      </c>
      <c r="K3498" t="s">
        <v>5126</v>
      </c>
      <c r="L3498" t="s">
        <v>25</v>
      </c>
      <c r="M3498" t="s">
        <v>26</v>
      </c>
      <c r="N3498" t="s">
        <v>143</v>
      </c>
      <c r="O3498" t="s">
        <v>144</v>
      </c>
      <c r="P3498">
        <v>19134</v>
      </c>
      <c r="Q3498" t="s">
        <v>145</v>
      </c>
      <c r="R3498" t="s">
        <v>1843</v>
      </c>
      <c r="S3498" t="s">
        <v>31</v>
      </c>
      <c r="T3498" t="s">
        <v>35</v>
      </c>
      <c r="U3498" t="s">
        <v>1844</v>
      </c>
      <c r="V3498" s="3">
        <v>4416.174</v>
      </c>
      <c r="W3498">
        <v>9</v>
      </c>
      <c r="X3498" s="2">
        <v>0.3</v>
      </c>
      <c r="Y3498" s="13">
        <v>-630.88199999999995</v>
      </c>
      <c r="Z3498" s="2">
        <f>Y3498/V3498</f>
        <v>-0.14285714285714285</v>
      </c>
    </row>
    <row r="3499" spans="1:26" x14ac:dyDescent="0.25">
      <c r="A3499">
        <v>7245</v>
      </c>
      <c r="B3499" t="s">
        <v>9001</v>
      </c>
      <c r="C3499" s="1">
        <v>42877</v>
      </c>
      <c r="D3499">
        <f>YEAR(C3499)</f>
        <v>2017</v>
      </c>
      <c r="E3499">
        <f>MONTH(C3499)</f>
        <v>5</v>
      </c>
      <c r="F3499" t="str">
        <f>TEXT(Table1[[#This Row],[Order Date]],"mmm")</f>
        <v>May</v>
      </c>
      <c r="G3499" t="str">
        <f>TEXT(Table1[[#This Row],[Order Date]],"ddd")</f>
        <v>Mon</v>
      </c>
      <c r="H3499" s="1">
        <v>42880</v>
      </c>
      <c r="I3499" t="s">
        <v>185</v>
      </c>
      <c r="J3499" t="s">
        <v>1788</v>
      </c>
      <c r="K3499" t="s">
        <v>1789</v>
      </c>
      <c r="L3499" t="s">
        <v>25</v>
      </c>
      <c r="M3499" t="s">
        <v>26</v>
      </c>
      <c r="N3499" t="s">
        <v>41</v>
      </c>
      <c r="O3499" t="s">
        <v>42</v>
      </c>
      <c r="P3499">
        <v>90049</v>
      </c>
      <c r="Q3499" t="s">
        <v>43</v>
      </c>
      <c r="R3499" t="s">
        <v>7238</v>
      </c>
      <c r="S3499" t="s">
        <v>45</v>
      </c>
      <c r="T3499" t="s">
        <v>67</v>
      </c>
      <c r="U3499" t="s">
        <v>7239</v>
      </c>
      <c r="V3499" s="3">
        <v>49.56</v>
      </c>
      <c r="W3499">
        <v>7</v>
      </c>
      <c r="X3499" s="2">
        <v>0</v>
      </c>
      <c r="Y3499" s="13">
        <v>18.832799999999999</v>
      </c>
      <c r="Z3499" s="2">
        <f>Y3499/V3499</f>
        <v>0.37999999999999995</v>
      </c>
    </row>
    <row r="3500" spans="1:26" x14ac:dyDescent="0.25">
      <c r="A3500">
        <v>7246</v>
      </c>
      <c r="B3500" t="s">
        <v>9002</v>
      </c>
      <c r="C3500" s="1">
        <v>42775</v>
      </c>
      <c r="D3500">
        <f>YEAR(C3500)</f>
        <v>2017</v>
      </c>
      <c r="E3500">
        <f>MONTH(C3500)</f>
        <v>2</v>
      </c>
      <c r="F3500" t="str">
        <f>TEXT(Table1[[#This Row],[Order Date]],"mmm")</f>
        <v>Feb</v>
      </c>
      <c r="G3500" t="str">
        <f>TEXT(Table1[[#This Row],[Order Date]],"ddd")</f>
        <v>Thu</v>
      </c>
      <c r="H3500" s="1">
        <v>42779</v>
      </c>
      <c r="I3500" t="s">
        <v>49</v>
      </c>
      <c r="J3500" t="s">
        <v>5611</v>
      </c>
      <c r="K3500" t="s">
        <v>5612</v>
      </c>
      <c r="L3500" t="s">
        <v>25</v>
      </c>
      <c r="M3500" t="s">
        <v>26</v>
      </c>
      <c r="N3500" t="s">
        <v>41</v>
      </c>
      <c r="O3500" t="s">
        <v>42</v>
      </c>
      <c r="P3500">
        <v>90032</v>
      </c>
      <c r="Q3500" t="s">
        <v>43</v>
      </c>
      <c r="R3500" t="s">
        <v>4046</v>
      </c>
      <c r="S3500" t="s">
        <v>45</v>
      </c>
      <c r="T3500" t="s">
        <v>58</v>
      </c>
      <c r="U3500" t="s">
        <v>4047</v>
      </c>
      <c r="V3500" s="3">
        <v>354.9</v>
      </c>
      <c r="W3500">
        <v>5</v>
      </c>
      <c r="X3500" s="2">
        <v>0</v>
      </c>
      <c r="Y3500" s="13">
        <v>17.745000000000001</v>
      </c>
      <c r="Z3500" s="2">
        <f>Y3500/V3500</f>
        <v>0.05</v>
      </c>
    </row>
    <row r="3501" spans="1:26" x14ac:dyDescent="0.25">
      <c r="A3501">
        <v>7247</v>
      </c>
      <c r="B3501" t="s">
        <v>9003</v>
      </c>
      <c r="C3501" s="1">
        <v>41701</v>
      </c>
      <c r="D3501">
        <f>YEAR(C3501)</f>
        <v>2014</v>
      </c>
      <c r="E3501">
        <f>MONTH(C3501)</f>
        <v>3</v>
      </c>
      <c r="F3501" t="str">
        <f>TEXT(Table1[[#This Row],[Order Date]],"mmm")</f>
        <v>Mar</v>
      </c>
      <c r="G3501" t="str">
        <f>TEXT(Table1[[#This Row],[Order Date]],"ddd")</f>
        <v>Mon</v>
      </c>
      <c r="H3501" s="1">
        <v>41706</v>
      </c>
      <c r="I3501" t="s">
        <v>49</v>
      </c>
      <c r="J3501" t="s">
        <v>2679</v>
      </c>
      <c r="K3501" t="s">
        <v>2680</v>
      </c>
      <c r="L3501" t="s">
        <v>40</v>
      </c>
      <c r="M3501" t="s">
        <v>26</v>
      </c>
      <c r="N3501" t="s">
        <v>490</v>
      </c>
      <c r="O3501" t="s">
        <v>491</v>
      </c>
      <c r="P3501">
        <v>43229</v>
      </c>
      <c r="Q3501" t="s">
        <v>145</v>
      </c>
      <c r="R3501" t="s">
        <v>7842</v>
      </c>
      <c r="S3501" t="s">
        <v>45</v>
      </c>
      <c r="T3501" t="s">
        <v>46</v>
      </c>
      <c r="U3501" t="s">
        <v>7843</v>
      </c>
      <c r="V3501" s="3">
        <v>15.12</v>
      </c>
      <c r="W3501">
        <v>3</v>
      </c>
      <c r="X3501" s="2">
        <v>0.2</v>
      </c>
      <c r="Y3501" s="13">
        <v>4.9139999999999997</v>
      </c>
      <c r="Z3501" s="2">
        <f>Y3501/V3501</f>
        <v>0.32500000000000001</v>
      </c>
    </row>
    <row r="3502" spans="1:26" x14ac:dyDescent="0.25">
      <c r="A3502">
        <v>7250</v>
      </c>
      <c r="B3502" t="s">
        <v>9004</v>
      </c>
      <c r="C3502" s="1">
        <v>42159</v>
      </c>
      <c r="D3502">
        <f>YEAR(C3502)</f>
        <v>2015</v>
      </c>
      <c r="E3502">
        <f>MONTH(C3502)</f>
        <v>6</v>
      </c>
      <c r="F3502" t="str">
        <f>TEXT(Table1[[#This Row],[Order Date]],"mmm")</f>
        <v>Jun</v>
      </c>
      <c r="G3502" t="str">
        <f>TEXT(Table1[[#This Row],[Order Date]],"ddd")</f>
        <v>Thu</v>
      </c>
      <c r="H3502" s="1">
        <v>42164</v>
      </c>
      <c r="I3502" t="s">
        <v>22</v>
      </c>
      <c r="J3502" t="s">
        <v>5954</v>
      </c>
      <c r="K3502" t="s">
        <v>5955</v>
      </c>
      <c r="L3502" t="s">
        <v>25</v>
      </c>
      <c r="M3502" t="s">
        <v>26</v>
      </c>
      <c r="N3502" t="s">
        <v>41</v>
      </c>
      <c r="O3502" t="s">
        <v>42</v>
      </c>
      <c r="P3502">
        <v>90008</v>
      </c>
      <c r="Q3502" t="s">
        <v>43</v>
      </c>
      <c r="R3502" t="s">
        <v>6717</v>
      </c>
      <c r="S3502" t="s">
        <v>70</v>
      </c>
      <c r="T3502" t="s">
        <v>158</v>
      </c>
      <c r="U3502" t="s">
        <v>6718</v>
      </c>
      <c r="V3502" s="3">
        <v>119.98</v>
      </c>
      <c r="W3502">
        <v>2</v>
      </c>
      <c r="X3502" s="2">
        <v>0</v>
      </c>
      <c r="Y3502" s="13">
        <v>35.994</v>
      </c>
      <c r="Z3502" s="2">
        <f>Y3502/V3502</f>
        <v>0.3</v>
      </c>
    </row>
    <row r="3503" spans="1:26" x14ac:dyDescent="0.25">
      <c r="A3503">
        <v>7252</v>
      </c>
      <c r="B3503" t="s">
        <v>9005</v>
      </c>
      <c r="C3503" s="1">
        <v>42609</v>
      </c>
      <c r="D3503">
        <f>YEAR(C3503)</f>
        <v>2016</v>
      </c>
      <c r="E3503">
        <f>MONTH(C3503)</f>
        <v>8</v>
      </c>
      <c r="F3503" t="str">
        <f>TEXT(Table1[[#This Row],[Order Date]],"mmm")</f>
        <v>Aug</v>
      </c>
      <c r="G3503" t="str">
        <f>TEXT(Table1[[#This Row],[Order Date]],"ddd")</f>
        <v>Sat</v>
      </c>
      <c r="H3503" s="1">
        <v>42615</v>
      </c>
      <c r="I3503" t="s">
        <v>49</v>
      </c>
      <c r="J3503" t="s">
        <v>5187</v>
      </c>
      <c r="K3503" t="s">
        <v>5188</v>
      </c>
      <c r="L3503" t="s">
        <v>40</v>
      </c>
      <c r="M3503" t="s">
        <v>26</v>
      </c>
      <c r="N3503" t="s">
        <v>7012</v>
      </c>
      <c r="O3503" t="s">
        <v>53</v>
      </c>
      <c r="P3503">
        <v>33021</v>
      </c>
      <c r="Q3503" t="s">
        <v>29</v>
      </c>
      <c r="R3503" t="s">
        <v>9006</v>
      </c>
      <c r="S3503" t="s">
        <v>45</v>
      </c>
      <c r="T3503" t="s">
        <v>46</v>
      </c>
      <c r="U3503" t="s">
        <v>9007</v>
      </c>
      <c r="V3503" s="3">
        <v>9.2159999999999993</v>
      </c>
      <c r="W3503">
        <v>4</v>
      </c>
      <c r="X3503" s="2">
        <v>0.2</v>
      </c>
      <c r="Y3503" s="13">
        <v>3.3408000000000002</v>
      </c>
      <c r="Z3503" s="2">
        <f>Y3503/V3503</f>
        <v>0.36250000000000004</v>
      </c>
    </row>
    <row r="3504" spans="1:26" x14ac:dyDescent="0.25">
      <c r="A3504">
        <v>7253</v>
      </c>
      <c r="B3504" t="s">
        <v>9008</v>
      </c>
      <c r="C3504" s="1">
        <v>42625</v>
      </c>
      <c r="D3504">
        <f>YEAR(C3504)</f>
        <v>2016</v>
      </c>
      <c r="E3504">
        <f>MONTH(C3504)</f>
        <v>9</v>
      </c>
      <c r="F3504" t="str">
        <f>TEXT(Table1[[#This Row],[Order Date]],"mmm")</f>
        <v>Sep</v>
      </c>
      <c r="G3504" t="str">
        <f>TEXT(Table1[[#This Row],[Order Date]],"ddd")</f>
        <v>Mon</v>
      </c>
      <c r="H3504" s="1">
        <v>42631</v>
      </c>
      <c r="I3504" t="s">
        <v>49</v>
      </c>
      <c r="J3504" t="s">
        <v>2291</v>
      </c>
      <c r="K3504" t="s">
        <v>2292</v>
      </c>
      <c r="L3504" t="s">
        <v>40</v>
      </c>
      <c r="M3504" t="s">
        <v>26</v>
      </c>
      <c r="N3504" t="s">
        <v>560</v>
      </c>
      <c r="O3504" t="s">
        <v>235</v>
      </c>
      <c r="P3504">
        <v>48066</v>
      </c>
      <c r="Q3504" t="s">
        <v>104</v>
      </c>
      <c r="R3504" t="s">
        <v>5049</v>
      </c>
      <c r="S3504" t="s">
        <v>45</v>
      </c>
      <c r="T3504" t="s">
        <v>89</v>
      </c>
      <c r="U3504" t="s">
        <v>5050</v>
      </c>
      <c r="V3504" s="3">
        <v>68.52</v>
      </c>
      <c r="W3504">
        <v>3</v>
      </c>
      <c r="X3504" s="2">
        <v>0</v>
      </c>
      <c r="Y3504" s="13">
        <v>31.519200000000001</v>
      </c>
      <c r="Z3504" s="2">
        <f>Y3504/V3504</f>
        <v>0.46</v>
      </c>
    </row>
    <row r="3505" spans="1:26" x14ac:dyDescent="0.25">
      <c r="A3505">
        <v>7254</v>
      </c>
      <c r="B3505" t="s">
        <v>9009</v>
      </c>
      <c r="C3505" s="1">
        <v>42520</v>
      </c>
      <c r="D3505">
        <f>YEAR(C3505)</f>
        <v>2016</v>
      </c>
      <c r="E3505">
        <f>MONTH(C3505)</f>
        <v>5</v>
      </c>
      <c r="F3505" t="str">
        <f>TEXT(Table1[[#This Row],[Order Date]],"mmm")</f>
        <v>May</v>
      </c>
      <c r="G3505" t="str">
        <f>TEXT(Table1[[#This Row],[Order Date]],"ddd")</f>
        <v>Mon</v>
      </c>
      <c r="H3505" s="1">
        <v>42525</v>
      </c>
      <c r="I3505" t="s">
        <v>49</v>
      </c>
      <c r="J3505" t="s">
        <v>5973</v>
      </c>
      <c r="K3505" t="s">
        <v>5974</v>
      </c>
      <c r="L3505" t="s">
        <v>101</v>
      </c>
      <c r="M3505" t="s">
        <v>26</v>
      </c>
      <c r="N3505" t="s">
        <v>6936</v>
      </c>
      <c r="O3505" t="s">
        <v>113</v>
      </c>
      <c r="P3505">
        <v>54880</v>
      </c>
      <c r="Q3505" t="s">
        <v>104</v>
      </c>
      <c r="R3505" t="s">
        <v>706</v>
      </c>
      <c r="S3505" t="s">
        <v>45</v>
      </c>
      <c r="T3505" t="s">
        <v>77</v>
      </c>
      <c r="U3505" t="s">
        <v>707</v>
      </c>
      <c r="V3505" s="3">
        <v>364.74</v>
      </c>
      <c r="W3505">
        <v>3</v>
      </c>
      <c r="X3505" s="2">
        <v>0</v>
      </c>
      <c r="Y3505" s="13">
        <v>109.422</v>
      </c>
      <c r="Z3505" s="2">
        <f>Y3505/V3505</f>
        <v>0.3</v>
      </c>
    </row>
    <row r="3506" spans="1:26" x14ac:dyDescent="0.25">
      <c r="A3506">
        <v>7262</v>
      </c>
      <c r="B3506" t="s">
        <v>9010</v>
      </c>
      <c r="C3506" s="1">
        <v>42896</v>
      </c>
      <c r="D3506">
        <f>YEAR(C3506)</f>
        <v>2017</v>
      </c>
      <c r="E3506">
        <f>MONTH(C3506)</f>
        <v>6</v>
      </c>
      <c r="F3506" t="str">
        <f>TEXT(Table1[[#This Row],[Order Date]],"mmm")</f>
        <v>Jun</v>
      </c>
      <c r="G3506" t="str">
        <f>TEXT(Table1[[#This Row],[Order Date]],"ddd")</f>
        <v>Sat</v>
      </c>
      <c r="H3506" s="1">
        <v>42899</v>
      </c>
      <c r="I3506" t="s">
        <v>22</v>
      </c>
      <c r="J3506" t="s">
        <v>3570</v>
      </c>
      <c r="K3506" t="s">
        <v>3571</v>
      </c>
      <c r="L3506" t="s">
        <v>40</v>
      </c>
      <c r="M3506" t="s">
        <v>26</v>
      </c>
      <c r="N3506" t="s">
        <v>5273</v>
      </c>
      <c r="O3506" t="s">
        <v>42</v>
      </c>
      <c r="P3506">
        <v>91360</v>
      </c>
      <c r="Q3506" t="s">
        <v>43</v>
      </c>
      <c r="R3506" t="s">
        <v>7581</v>
      </c>
      <c r="S3506" t="s">
        <v>45</v>
      </c>
      <c r="T3506" t="s">
        <v>67</v>
      </c>
      <c r="U3506" t="s">
        <v>7582</v>
      </c>
      <c r="V3506" s="3">
        <v>14.7</v>
      </c>
      <c r="W3506">
        <v>7</v>
      </c>
      <c r="X3506" s="2">
        <v>0</v>
      </c>
      <c r="Y3506" s="13">
        <v>4.1159999999999997</v>
      </c>
      <c r="Z3506" s="2">
        <f>Y3506/V3506</f>
        <v>0.27999999999999997</v>
      </c>
    </row>
    <row r="3507" spans="1:26" x14ac:dyDescent="0.25">
      <c r="A3507">
        <v>7263</v>
      </c>
      <c r="B3507" t="s">
        <v>9011</v>
      </c>
      <c r="C3507" s="1">
        <v>43030</v>
      </c>
      <c r="D3507">
        <f>YEAR(C3507)</f>
        <v>2017</v>
      </c>
      <c r="E3507">
        <f>MONTH(C3507)</f>
        <v>10</v>
      </c>
      <c r="F3507" t="str">
        <f>TEXT(Table1[[#This Row],[Order Date]],"mmm")</f>
        <v>Oct</v>
      </c>
      <c r="G3507" t="str">
        <f>TEXT(Table1[[#This Row],[Order Date]],"ddd")</f>
        <v>Sun</v>
      </c>
      <c r="H3507" s="1">
        <v>43036</v>
      </c>
      <c r="I3507" t="s">
        <v>49</v>
      </c>
      <c r="J3507" t="s">
        <v>4133</v>
      </c>
      <c r="K3507" t="s">
        <v>4134</v>
      </c>
      <c r="L3507" t="s">
        <v>40</v>
      </c>
      <c r="M3507" t="s">
        <v>26</v>
      </c>
      <c r="N3507" t="s">
        <v>143</v>
      </c>
      <c r="O3507" t="s">
        <v>144</v>
      </c>
      <c r="P3507">
        <v>19134</v>
      </c>
      <c r="Q3507" t="s">
        <v>145</v>
      </c>
      <c r="R3507" t="s">
        <v>245</v>
      </c>
      <c r="S3507" t="s">
        <v>70</v>
      </c>
      <c r="T3507" t="s">
        <v>71</v>
      </c>
      <c r="U3507" t="s">
        <v>246</v>
      </c>
      <c r="V3507" s="3">
        <v>32.700000000000003</v>
      </c>
      <c r="W3507">
        <v>5</v>
      </c>
      <c r="X3507" s="2">
        <v>0.4</v>
      </c>
      <c r="Y3507" s="13">
        <v>-6.54</v>
      </c>
      <c r="Z3507" s="2">
        <f>Y3507/V3507</f>
        <v>-0.19999999999999998</v>
      </c>
    </row>
    <row r="3508" spans="1:26" x14ac:dyDescent="0.25">
      <c r="A3508">
        <v>7265</v>
      </c>
      <c r="B3508" t="s">
        <v>9012</v>
      </c>
      <c r="C3508" s="1">
        <v>42899</v>
      </c>
      <c r="D3508">
        <f>YEAR(C3508)</f>
        <v>2017</v>
      </c>
      <c r="E3508">
        <f>MONTH(C3508)</f>
        <v>6</v>
      </c>
      <c r="F3508" t="str">
        <f>TEXT(Table1[[#This Row],[Order Date]],"mmm")</f>
        <v>Jun</v>
      </c>
      <c r="G3508" t="str">
        <f>TEXT(Table1[[#This Row],[Order Date]],"ddd")</f>
        <v>Tue</v>
      </c>
      <c r="H3508" s="1">
        <v>42903</v>
      </c>
      <c r="I3508" t="s">
        <v>49</v>
      </c>
      <c r="J3508" t="s">
        <v>380</v>
      </c>
      <c r="K3508" t="s">
        <v>381</v>
      </c>
      <c r="L3508" t="s">
        <v>25</v>
      </c>
      <c r="M3508" t="s">
        <v>26</v>
      </c>
      <c r="N3508" t="s">
        <v>311</v>
      </c>
      <c r="O3508" t="s">
        <v>312</v>
      </c>
      <c r="P3508">
        <v>22153</v>
      </c>
      <c r="Q3508" t="s">
        <v>29</v>
      </c>
      <c r="R3508" t="s">
        <v>6201</v>
      </c>
      <c r="S3508" t="s">
        <v>45</v>
      </c>
      <c r="T3508" t="s">
        <v>67</v>
      </c>
      <c r="U3508" t="s">
        <v>6202</v>
      </c>
      <c r="V3508" s="3">
        <v>181.86</v>
      </c>
      <c r="W3508">
        <v>7</v>
      </c>
      <c r="X3508" s="2">
        <v>0</v>
      </c>
      <c r="Y3508" s="13">
        <v>50.9208</v>
      </c>
      <c r="Z3508" s="2">
        <f>Y3508/V3508</f>
        <v>0.27999999999999997</v>
      </c>
    </row>
    <row r="3509" spans="1:26" x14ac:dyDescent="0.25">
      <c r="A3509">
        <v>7266</v>
      </c>
      <c r="B3509" t="s">
        <v>9013</v>
      </c>
      <c r="C3509" s="1">
        <v>41966</v>
      </c>
      <c r="D3509">
        <f>YEAR(C3509)</f>
        <v>2014</v>
      </c>
      <c r="E3509">
        <f>MONTH(C3509)</f>
        <v>11</v>
      </c>
      <c r="F3509" t="str">
        <f>TEXT(Table1[[#This Row],[Order Date]],"mmm")</f>
        <v>Nov</v>
      </c>
      <c r="G3509" t="str">
        <f>TEXT(Table1[[#This Row],[Order Date]],"ddd")</f>
        <v>Sun</v>
      </c>
      <c r="H3509" s="1">
        <v>41969</v>
      </c>
      <c r="I3509" t="s">
        <v>22</v>
      </c>
      <c r="J3509" t="s">
        <v>3761</v>
      </c>
      <c r="K3509" t="s">
        <v>3762</v>
      </c>
      <c r="L3509" t="s">
        <v>40</v>
      </c>
      <c r="M3509" t="s">
        <v>26</v>
      </c>
      <c r="N3509" t="s">
        <v>181</v>
      </c>
      <c r="O3509" t="s">
        <v>103</v>
      </c>
      <c r="P3509">
        <v>77095</v>
      </c>
      <c r="Q3509" t="s">
        <v>104</v>
      </c>
      <c r="R3509" t="s">
        <v>3460</v>
      </c>
      <c r="S3509" t="s">
        <v>31</v>
      </c>
      <c r="T3509" t="s">
        <v>35</v>
      </c>
      <c r="U3509" t="s">
        <v>3461</v>
      </c>
      <c r="V3509" s="3">
        <v>155.37200000000001</v>
      </c>
      <c r="W3509">
        <v>2</v>
      </c>
      <c r="X3509" s="2">
        <v>0.3</v>
      </c>
      <c r="Y3509" s="13">
        <v>-35.513599999999997</v>
      </c>
      <c r="Z3509" s="2">
        <f>Y3509/V3509</f>
        <v>-0.22857142857142854</v>
      </c>
    </row>
    <row r="3510" spans="1:26" x14ac:dyDescent="0.25">
      <c r="A3510">
        <v>7267</v>
      </c>
      <c r="B3510" t="s">
        <v>9014</v>
      </c>
      <c r="C3510" s="1">
        <v>42963</v>
      </c>
      <c r="D3510">
        <f>YEAR(C3510)</f>
        <v>2017</v>
      </c>
      <c r="E3510">
        <f>MONTH(C3510)</f>
        <v>8</v>
      </c>
      <c r="F3510" t="str">
        <f>TEXT(Table1[[#This Row],[Order Date]],"mmm")</f>
        <v>Aug</v>
      </c>
      <c r="G3510" t="str">
        <f>TEXT(Table1[[#This Row],[Order Date]],"ddd")</f>
        <v>Wed</v>
      </c>
      <c r="H3510" s="1">
        <v>42963</v>
      </c>
      <c r="I3510" t="s">
        <v>1276</v>
      </c>
      <c r="J3510" t="s">
        <v>6271</v>
      </c>
      <c r="K3510" t="s">
        <v>6272</v>
      </c>
      <c r="L3510" t="s">
        <v>25</v>
      </c>
      <c r="M3510" t="s">
        <v>26</v>
      </c>
      <c r="N3510" t="s">
        <v>375</v>
      </c>
      <c r="O3510" t="s">
        <v>328</v>
      </c>
      <c r="P3510">
        <v>38401</v>
      </c>
      <c r="Q3510" t="s">
        <v>29</v>
      </c>
      <c r="R3510" t="s">
        <v>2012</v>
      </c>
      <c r="S3510" t="s">
        <v>45</v>
      </c>
      <c r="T3510" t="s">
        <v>74</v>
      </c>
      <c r="U3510" t="s">
        <v>2013</v>
      </c>
      <c r="V3510" s="3">
        <v>13.428000000000001</v>
      </c>
      <c r="W3510">
        <v>3</v>
      </c>
      <c r="X3510" s="2">
        <v>0.7</v>
      </c>
      <c r="Y3510" s="13">
        <v>-11.19</v>
      </c>
      <c r="Z3510" s="2">
        <f>Y3510/V3510</f>
        <v>-0.83333333333333326</v>
      </c>
    </row>
    <row r="3511" spans="1:26" x14ac:dyDescent="0.25">
      <c r="A3511">
        <v>7269</v>
      </c>
      <c r="B3511" t="s">
        <v>9015</v>
      </c>
      <c r="C3511" s="1">
        <v>42383</v>
      </c>
      <c r="D3511">
        <f>YEAR(C3511)</f>
        <v>2016</v>
      </c>
      <c r="E3511">
        <f>MONTH(C3511)</f>
        <v>1</v>
      </c>
      <c r="F3511" t="str">
        <f>TEXT(Table1[[#This Row],[Order Date]],"mmm")</f>
        <v>Jan</v>
      </c>
      <c r="G3511" t="str">
        <f>TEXT(Table1[[#This Row],[Order Date]],"ddd")</f>
        <v>Thu</v>
      </c>
      <c r="H3511" s="1">
        <v>42389</v>
      </c>
      <c r="I3511" t="s">
        <v>49</v>
      </c>
      <c r="J3511" t="s">
        <v>1395</v>
      </c>
      <c r="K3511" t="s">
        <v>1396</v>
      </c>
      <c r="L3511" t="s">
        <v>25</v>
      </c>
      <c r="M3511" t="s">
        <v>26</v>
      </c>
      <c r="N3511" t="s">
        <v>86</v>
      </c>
      <c r="O3511" t="s">
        <v>87</v>
      </c>
      <c r="P3511">
        <v>28027</v>
      </c>
      <c r="Q3511" t="s">
        <v>29</v>
      </c>
      <c r="R3511" t="s">
        <v>6603</v>
      </c>
      <c r="S3511" t="s">
        <v>45</v>
      </c>
      <c r="T3511" t="s">
        <v>89</v>
      </c>
      <c r="U3511" t="s">
        <v>6604</v>
      </c>
      <c r="V3511" s="3">
        <v>89.567999999999998</v>
      </c>
      <c r="W3511">
        <v>2</v>
      </c>
      <c r="X3511" s="2">
        <v>0.2</v>
      </c>
      <c r="Y3511" s="13">
        <v>32.468400000000003</v>
      </c>
      <c r="Z3511" s="2">
        <f>Y3511/V3511</f>
        <v>0.36250000000000004</v>
      </c>
    </row>
    <row r="3512" spans="1:26" x14ac:dyDescent="0.25">
      <c r="A3512">
        <v>7271</v>
      </c>
      <c r="B3512" t="s">
        <v>9018</v>
      </c>
      <c r="C3512" s="1">
        <v>42629</v>
      </c>
      <c r="D3512">
        <f>YEAR(C3512)</f>
        <v>2016</v>
      </c>
      <c r="E3512">
        <f>MONTH(C3512)</f>
        <v>9</v>
      </c>
      <c r="F3512" t="str">
        <f>TEXT(Table1[[#This Row],[Order Date]],"mmm")</f>
        <v>Sep</v>
      </c>
      <c r="G3512" t="str">
        <f>TEXT(Table1[[#This Row],[Order Date]],"ddd")</f>
        <v>Fri</v>
      </c>
      <c r="H3512" s="1">
        <v>42635</v>
      </c>
      <c r="I3512" t="s">
        <v>49</v>
      </c>
      <c r="J3512" t="s">
        <v>3840</v>
      </c>
      <c r="K3512" t="s">
        <v>3841</v>
      </c>
      <c r="L3512" t="s">
        <v>40</v>
      </c>
      <c r="M3512" t="s">
        <v>26</v>
      </c>
      <c r="N3512" t="s">
        <v>622</v>
      </c>
      <c r="O3512" t="s">
        <v>42</v>
      </c>
      <c r="P3512">
        <v>95123</v>
      </c>
      <c r="Q3512" t="s">
        <v>43</v>
      </c>
      <c r="R3512" t="s">
        <v>4531</v>
      </c>
      <c r="S3512" t="s">
        <v>31</v>
      </c>
      <c r="T3512" t="s">
        <v>32</v>
      </c>
      <c r="U3512" t="s">
        <v>4532</v>
      </c>
      <c r="V3512" s="3">
        <v>273.666</v>
      </c>
      <c r="W3512">
        <v>2</v>
      </c>
      <c r="X3512" s="2">
        <v>0.15</v>
      </c>
      <c r="Y3512" s="13">
        <v>-12.878399999999999</v>
      </c>
      <c r="Z3512" s="2">
        <f>Y3512/V3512</f>
        <v>-4.7058823529411764E-2</v>
      </c>
    </row>
    <row r="3513" spans="1:26" x14ac:dyDescent="0.25">
      <c r="A3513">
        <v>7273</v>
      </c>
      <c r="B3513" t="s">
        <v>9019</v>
      </c>
      <c r="C3513" s="1">
        <v>42653</v>
      </c>
      <c r="D3513">
        <f>YEAR(C3513)</f>
        <v>2016</v>
      </c>
      <c r="E3513">
        <f>MONTH(C3513)</f>
        <v>10</v>
      </c>
      <c r="F3513" t="str">
        <f>TEXT(Table1[[#This Row],[Order Date]],"mmm")</f>
        <v>Oct</v>
      </c>
      <c r="G3513" t="str">
        <f>TEXT(Table1[[#This Row],[Order Date]],"ddd")</f>
        <v>Mon</v>
      </c>
      <c r="H3513" s="1">
        <v>42657</v>
      </c>
      <c r="I3513" t="s">
        <v>49</v>
      </c>
      <c r="J3513" t="s">
        <v>3510</v>
      </c>
      <c r="K3513" t="s">
        <v>3511</v>
      </c>
      <c r="L3513" t="s">
        <v>40</v>
      </c>
      <c r="M3513" t="s">
        <v>26</v>
      </c>
      <c r="N3513" t="s">
        <v>4377</v>
      </c>
      <c r="O3513" t="s">
        <v>87</v>
      </c>
      <c r="P3513">
        <v>27405</v>
      </c>
      <c r="Q3513" t="s">
        <v>29</v>
      </c>
      <c r="R3513" t="s">
        <v>1926</v>
      </c>
      <c r="S3513" t="s">
        <v>45</v>
      </c>
      <c r="T3513" t="s">
        <v>572</v>
      </c>
      <c r="U3513" t="s">
        <v>1927</v>
      </c>
      <c r="V3513" s="3">
        <v>20.608000000000001</v>
      </c>
      <c r="W3513">
        <v>2</v>
      </c>
      <c r="X3513" s="2">
        <v>0.2</v>
      </c>
      <c r="Y3513" s="13">
        <v>-4.3792</v>
      </c>
      <c r="Z3513" s="2">
        <f>Y3513/V3513</f>
        <v>-0.21249999999999999</v>
      </c>
    </row>
    <row r="3514" spans="1:26" x14ac:dyDescent="0.25">
      <c r="A3514">
        <v>7275</v>
      </c>
      <c r="B3514" t="s">
        <v>9020</v>
      </c>
      <c r="C3514" s="1">
        <v>42321</v>
      </c>
      <c r="D3514">
        <f>YEAR(C3514)</f>
        <v>2015</v>
      </c>
      <c r="E3514">
        <f>MONTH(C3514)</f>
        <v>11</v>
      </c>
      <c r="F3514" t="str">
        <f>TEXT(Table1[[#This Row],[Order Date]],"mmm")</f>
        <v>Nov</v>
      </c>
      <c r="G3514" t="str">
        <f>TEXT(Table1[[#This Row],[Order Date]],"ddd")</f>
        <v>Fri</v>
      </c>
      <c r="H3514" s="1">
        <v>42325</v>
      </c>
      <c r="I3514" t="s">
        <v>49</v>
      </c>
      <c r="J3514" t="s">
        <v>5020</v>
      </c>
      <c r="K3514" t="s">
        <v>5021</v>
      </c>
      <c r="L3514" t="s">
        <v>101</v>
      </c>
      <c r="M3514" t="s">
        <v>26</v>
      </c>
      <c r="N3514" t="s">
        <v>7753</v>
      </c>
      <c r="O3514" t="s">
        <v>1735</v>
      </c>
      <c r="P3514">
        <v>59601</v>
      </c>
      <c r="Q3514" t="s">
        <v>43</v>
      </c>
      <c r="R3514" t="s">
        <v>6162</v>
      </c>
      <c r="S3514" t="s">
        <v>70</v>
      </c>
      <c r="T3514" t="s">
        <v>71</v>
      </c>
      <c r="U3514" t="s">
        <v>6163</v>
      </c>
      <c r="V3514" s="3">
        <v>339.96</v>
      </c>
      <c r="W3514">
        <v>5</v>
      </c>
      <c r="X3514" s="2">
        <v>0.2</v>
      </c>
      <c r="Y3514" s="13">
        <v>42.494999999999997</v>
      </c>
      <c r="Z3514" s="2">
        <f>Y3514/V3514</f>
        <v>0.125</v>
      </c>
    </row>
    <row r="3515" spans="1:26" x14ac:dyDescent="0.25">
      <c r="A3515">
        <v>7277</v>
      </c>
      <c r="B3515" t="s">
        <v>9021</v>
      </c>
      <c r="C3515" s="1">
        <v>41945</v>
      </c>
      <c r="D3515">
        <f>YEAR(C3515)</f>
        <v>2014</v>
      </c>
      <c r="E3515">
        <f>MONTH(C3515)</f>
        <v>11</v>
      </c>
      <c r="F3515" t="str">
        <f>TEXT(Table1[[#This Row],[Order Date]],"mmm")</f>
        <v>Nov</v>
      </c>
      <c r="G3515" t="str">
        <f>TEXT(Table1[[#This Row],[Order Date]],"ddd")</f>
        <v>Sun</v>
      </c>
      <c r="H3515" s="1">
        <v>41949</v>
      </c>
      <c r="I3515" t="s">
        <v>49</v>
      </c>
      <c r="J3515" t="s">
        <v>3694</v>
      </c>
      <c r="K3515" t="s">
        <v>3695</v>
      </c>
      <c r="L3515" t="s">
        <v>101</v>
      </c>
      <c r="M3515" t="s">
        <v>26</v>
      </c>
      <c r="N3515" t="s">
        <v>52</v>
      </c>
      <c r="O3515" t="s">
        <v>53</v>
      </c>
      <c r="P3515">
        <v>33311</v>
      </c>
      <c r="Q3515" t="s">
        <v>29</v>
      </c>
      <c r="R3515" t="s">
        <v>5335</v>
      </c>
      <c r="S3515" t="s">
        <v>70</v>
      </c>
      <c r="T3515" t="s">
        <v>158</v>
      </c>
      <c r="U3515" t="s">
        <v>5336</v>
      </c>
      <c r="V3515" s="3">
        <v>799.92</v>
      </c>
      <c r="W3515">
        <v>10</v>
      </c>
      <c r="X3515" s="2">
        <v>0.2</v>
      </c>
      <c r="Y3515" s="13">
        <v>239.976</v>
      </c>
      <c r="Z3515" s="2">
        <f>Y3515/V3515</f>
        <v>0.3</v>
      </c>
    </row>
    <row r="3516" spans="1:26" x14ac:dyDescent="0.25">
      <c r="A3516">
        <v>7278</v>
      </c>
      <c r="B3516" t="s">
        <v>9022</v>
      </c>
      <c r="C3516" s="1">
        <v>42570</v>
      </c>
      <c r="D3516">
        <f>YEAR(C3516)</f>
        <v>2016</v>
      </c>
      <c r="E3516">
        <f>MONTH(C3516)</f>
        <v>7</v>
      </c>
      <c r="F3516" t="str">
        <f>TEXT(Table1[[#This Row],[Order Date]],"mmm")</f>
        <v>Jul</v>
      </c>
      <c r="G3516" t="str">
        <f>TEXT(Table1[[#This Row],[Order Date]],"ddd")</f>
        <v>Tue</v>
      </c>
      <c r="H3516" s="1">
        <v>42572</v>
      </c>
      <c r="I3516" t="s">
        <v>185</v>
      </c>
      <c r="J3516" t="s">
        <v>3518</v>
      </c>
      <c r="K3516" t="s">
        <v>3519</v>
      </c>
      <c r="L3516" t="s">
        <v>101</v>
      </c>
      <c r="M3516" t="s">
        <v>26</v>
      </c>
      <c r="N3516" t="s">
        <v>126</v>
      </c>
      <c r="O3516" t="s">
        <v>42</v>
      </c>
      <c r="P3516">
        <v>94110</v>
      </c>
      <c r="Q3516" t="s">
        <v>43</v>
      </c>
      <c r="R3516" t="s">
        <v>8828</v>
      </c>
      <c r="S3516" t="s">
        <v>70</v>
      </c>
      <c r="T3516" t="s">
        <v>71</v>
      </c>
      <c r="U3516" t="s">
        <v>8829</v>
      </c>
      <c r="V3516" s="3">
        <v>35.984000000000002</v>
      </c>
      <c r="W3516">
        <v>2</v>
      </c>
      <c r="X3516" s="2">
        <v>0.2</v>
      </c>
      <c r="Y3516" s="13">
        <v>4.4980000000000002</v>
      </c>
      <c r="Z3516" s="2">
        <f>Y3516/V3516</f>
        <v>0.125</v>
      </c>
    </row>
    <row r="3517" spans="1:26" x14ac:dyDescent="0.25">
      <c r="A3517">
        <v>7280</v>
      </c>
      <c r="B3517" t="s">
        <v>9023</v>
      </c>
      <c r="C3517" s="1">
        <v>42504</v>
      </c>
      <c r="D3517">
        <f>YEAR(C3517)</f>
        <v>2016</v>
      </c>
      <c r="E3517">
        <f>MONTH(C3517)</f>
        <v>5</v>
      </c>
      <c r="F3517" t="str">
        <f>TEXT(Table1[[#This Row],[Order Date]],"mmm")</f>
        <v>May</v>
      </c>
      <c r="G3517" t="str">
        <f>TEXT(Table1[[#This Row],[Order Date]],"ddd")</f>
        <v>Sat</v>
      </c>
      <c r="H3517" s="1">
        <v>42504</v>
      </c>
      <c r="I3517" t="s">
        <v>1276</v>
      </c>
      <c r="J3517" t="s">
        <v>2134</v>
      </c>
      <c r="K3517" t="s">
        <v>2135</v>
      </c>
      <c r="L3517" t="s">
        <v>40</v>
      </c>
      <c r="M3517" t="s">
        <v>26</v>
      </c>
      <c r="N3517" t="s">
        <v>7540</v>
      </c>
      <c r="O3517" t="s">
        <v>303</v>
      </c>
      <c r="P3517">
        <v>85364</v>
      </c>
      <c r="Q3517" t="s">
        <v>43</v>
      </c>
      <c r="R3517" t="s">
        <v>900</v>
      </c>
      <c r="S3517" t="s">
        <v>70</v>
      </c>
      <c r="T3517" t="s">
        <v>158</v>
      </c>
      <c r="U3517" t="s">
        <v>1757</v>
      </c>
      <c r="V3517" s="3">
        <v>185.52799999999999</v>
      </c>
      <c r="W3517">
        <v>7</v>
      </c>
      <c r="X3517" s="2">
        <v>0.2</v>
      </c>
      <c r="Y3517" s="13">
        <v>48.701099999999997</v>
      </c>
      <c r="Z3517" s="2">
        <f>Y3517/V3517</f>
        <v>0.26250000000000001</v>
      </c>
    </row>
    <row r="3518" spans="1:26" x14ac:dyDescent="0.25">
      <c r="A3518">
        <v>7281</v>
      </c>
      <c r="B3518" t="s">
        <v>9024</v>
      </c>
      <c r="C3518" s="1">
        <v>42056</v>
      </c>
      <c r="D3518">
        <f>YEAR(C3518)</f>
        <v>2015</v>
      </c>
      <c r="E3518">
        <f>MONTH(C3518)</f>
        <v>2</v>
      </c>
      <c r="F3518" t="str">
        <f>TEXT(Table1[[#This Row],[Order Date]],"mmm")</f>
        <v>Feb</v>
      </c>
      <c r="G3518" t="str">
        <f>TEXT(Table1[[#This Row],[Order Date]],"ddd")</f>
        <v>Sat</v>
      </c>
      <c r="H3518" s="1">
        <v>42062</v>
      </c>
      <c r="I3518" t="s">
        <v>49</v>
      </c>
      <c r="J3518" t="s">
        <v>5360</v>
      </c>
      <c r="K3518" t="s">
        <v>5361</v>
      </c>
      <c r="L3518" t="s">
        <v>25</v>
      </c>
      <c r="M3518" t="s">
        <v>26</v>
      </c>
      <c r="N3518" t="s">
        <v>375</v>
      </c>
      <c r="O3518" t="s">
        <v>2689</v>
      </c>
      <c r="P3518">
        <v>21044</v>
      </c>
      <c r="Q3518" t="s">
        <v>145</v>
      </c>
      <c r="R3518" t="s">
        <v>1715</v>
      </c>
      <c r="S3518" t="s">
        <v>45</v>
      </c>
      <c r="T3518" t="s">
        <v>74</v>
      </c>
      <c r="U3518" t="s">
        <v>1716</v>
      </c>
      <c r="V3518" s="3">
        <v>2541.98</v>
      </c>
      <c r="W3518">
        <v>2</v>
      </c>
      <c r="X3518" s="2">
        <v>0</v>
      </c>
      <c r="Y3518" s="13">
        <v>1270.99</v>
      </c>
      <c r="Z3518" s="2">
        <f>Y3518/V3518</f>
        <v>0.5</v>
      </c>
    </row>
    <row r="3519" spans="1:26" x14ac:dyDescent="0.25">
      <c r="A3519">
        <v>7282</v>
      </c>
      <c r="B3519" t="s">
        <v>9025</v>
      </c>
      <c r="C3519" s="1">
        <v>43024</v>
      </c>
      <c r="D3519">
        <f>YEAR(C3519)</f>
        <v>2017</v>
      </c>
      <c r="E3519">
        <f>MONTH(C3519)</f>
        <v>10</v>
      </c>
      <c r="F3519" t="str">
        <f>TEXT(Table1[[#This Row],[Order Date]],"mmm")</f>
        <v>Oct</v>
      </c>
      <c r="G3519" t="str">
        <f>TEXT(Table1[[#This Row],[Order Date]],"ddd")</f>
        <v>Mon</v>
      </c>
      <c r="H3519" s="1">
        <v>43029</v>
      </c>
      <c r="I3519" t="s">
        <v>49</v>
      </c>
      <c r="J3519" t="s">
        <v>6182</v>
      </c>
      <c r="K3519" t="s">
        <v>6183</v>
      </c>
      <c r="L3519" t="s">
        <v>101</v>
      </c>
      <c r="M3519" t="s">
        <v>26</v>
      </c>
      <c r="N3519" t="s">
        <v>7540</v>
      </c>
      <c r="O3519" t="s">
        <v>303</v>
      </c>
      <c r="P3519">
        <v>85364</v>
      </c>
      <c r="Q3519" t="s">
        <v>43</v>
      </c>
      <c r="R3519" t="s">
        <v>866</v>
      </c>
      <c r="S3519" t="s">
        <v>70</v>
      </c>
      <c r="T3519" t="s">
        <v>675</v>
      </c>
      <c r="U3519" t="s">
        <v>867</v>
      </c>
      <c r="V3519" s="3">
        <v>599.98500000000001</v>
      </c>
      <c r="W3519">
        <v>5</v>
      </c>
      <c r="X3519" s="2">
        <v>0.7</v>
      </c>
      <c r="Y3519" s="13">
        <v>-479.988</v>
      </c>
      <c r="Z3519" s="2">
        <f>Y3519/V3519</f>
        <v>-0.79999999999999993</v>
      </c>
    </row>
    <row r="3520" spans="1:26" x14ac:dyDescent="0.25">
      <c r="A3520">
        <v>7283</v>
      </c>
      <c r="B3520" t="s">
        <v>9026</v>
      </c>
      <c r="C3520" s="1">
        <v>42908</v>
      </c>
      <c r="D3520">
        <f>YEAR(C3520)</f>
        <v>2017</v>
      </c>
      <c r="E3520">
        <f>MONTH(C3520)</f>
        <v>6</v>
      </c>
      <c r="F3520" t="str">
        <f>TEXT(Table1[[#This Row],[Order Date]],"mmm")</f>
        <v>Jun</v>
      </c>
      <c r="G3520" t="str">
        <f>TEXT(Table1[[#This Row],[Order Date]],"ddd")</f>
        <v>Thu</v>
      </c>
      <c r="H3520" s="1">
        <v>42915</v>
      </c>
      <c r="I3520" t="s">
        <v>49</v>
      </c>
      <c r="J3520" t="s">
        <v>2448</v>
      </c>
      <c r="K3520" t="s">
        <v>2449</v>
      </c>
      <c r="L3520" t="s">
        <v>25</v>
      </c>
      <c r="M3520" t="s">
        <v>26</v>
      </c>
      <c r="N3520" t="s">
        <v>296</v>
      </c>
      <c r="O3520" t="s">
        <v>208</v>
      </c>
      <c r="P3520">
        <v>60653</v>
      </c>
      <c r="Q3520" t="s">
        <v>104</v>
      </c>
      <c r="R3520" t="s">
        <v>3346</v>
      </c>
      <c r="S3520" t="s">
        <v>45</v>
      </c>
      <c r="T3520" t="s">
        <v>74</v>
      </c>
      <c r="U3520" t="s">
        <v>3347</v>
      </c>
      <c r="V3520" s="3">
        <v>3.036</v>
      </c>
      <c r="W3520">
        <v>3</v>
      </c>
      <c r="X3520" s="2">
        <v>0.8</v>
      </c>
      <c r="Y3520" s="13">
        <v>-5.0094000000000003</v>
      </c>
      <c r="Z3520" s="2">
        <f>Y3520/V3520</f>
        <v>-1.6500000000000001</v>
      </c>
    </row>
    <row r="3521" spans="1:26" x14ac:dyDescent="0.25">
      <c r="A3521">
        <v>7284</v>
      </c>
      <c r="B3521" t="s">
        <v>9027</v>
      </c>
      <c r="C3521" s="1">
        <v>42987</v>
      </c>
      <c r="D3521">
        <f>YEAR(C3521)</f>
        <v>2017</v>
      </c>
      <c r="E3521">
        <f>MONTH(C3521)</f>
        <v>9</v>
      </c>
      <c r="F3521" t="str">
        <f>TEXT(Table1[[#This Row],[Order Date]],"mmm")</f>
        <v>Sep</v>
      </c>
      <c r="G3521" t="str">
        <f>TEXT(Table1[[#This Row],[Order Date]],"ddd")</f>
        <v>Sat</v>
      </c>
      <c r="H3521" s="1">
        <v>42991</v>
      </c>
      <c r="I3521" t="s">
        <v>49</v>
      </c>
      <c r="J3521" t="s">
        <v>806</v>
      </c>
      <c r="K3521" t="s">
        <v>807</v>
      </c>
      <c r="L3521" t="s">
        <v>25</v>
      </c>
      <c r="M3521" t="s">
        <v>26</v>
      </c>
      <c r="N3521" t="s">
        <v>2143</v>
      </c>
      <c r="O3521" t="s">
        <v>491</v>
      </c>
      <c r="P3521">
        <v>44105</v>
      </c>
      <c r="Q3521" t="s">
        <v>145</v>
      </c>
      <c r="R3521" t="s">
        <v>1232</v>
      </c>
      <c r="S3521" t="s">
        <v>45</v>
      </c>
      <c r="T3521" t="s">
        <v>67</v>
      </c>
      <c r="U3521" t="s">
        <v>1233</v>
      </c>
      <c r="V3521" s="3">
        <v>25.92</v>
      </c>
      <c r="W3521">
        <v>5</v>
      </c>
      <c r="X3521" s="2">
        <v>0.2</v>
      </c>
      <c r="Y3521" s="13">
        <v>3.8879999999999999</v>
      </c>
      <c r="Z3521" s="2">
        <f>Y3521/V3521</f>
        <v>0.15</v>
      </c>
    </row>
    <row r="3522" spans="1:26" x14ac:dyDescent="0.25">
      <c r="A3522">
        <v>7286</v>
      </c>
      <c r="B3522" t="s">
        <v>9028</v>
      </c>
      <c r="C3522" s="1">
        <v>43022</v>
      </c>
      <c r="D3522">
        <f>YEAR(C3522)</f>
        <v>2017</v>
      </c>
      <c r="E3522">
        <f>MONTH(C3522)</f>
        <v>10</v>
      </c>
      <c r="F3522" t="str">
        <f>TEXT(Table1[[#This Row],[Order Date]],"mmm")</f>
        <v>Oct</v>
      </c>
      <c r="G3522" t="str">
        <f>TEXT(Table1[[#This Row],[Order Date]],"ddd")</f>
        <v>Sat</v>
      </c>
      <c r="H3522" s="1">
        <v>43027</v>
      </c>
      <c r="I3522" t="s">
        <v>49</v>
      </c>
      <c r="J3522" t="s">
        <v>2602</v>
      </c>
      <c r="K3522" t="s">
        <v>2603</v>
      </c>
      <c r="L3522" t="s">
        <v>25</v>
      </c>
      <c r="M3522" t="s">
        <v>26</v>
      </c>
      <c r="N3522" t="s">
        <v>126</v>
      </c>
      <c r="O3522" t="s">
        <v>42</v>
      </c>
      <c r="P3522">
        <v>94110</v>
      </c>
      <c r="Q3522" t="s">
        <v>43</v>
      </c>
      <c r="R3522" t="s">
        <v>2168</v>
      </c>
      <c r="S3522" t="s">
        <v>70</v>
      </c>
      <c r="T3522" t="s">
        <v>158</v>
      </c>
      <c r="U3522" t="s">
        <v>2169</v>
      </c>
      <c r="V3522" s="3">
        <v>46.36</v>
      </c>
      <c r="W3522">
        <v>4</v>
      </c>
      <c r="X3522" s="2">
        <v>0</v>
      </c>
      <c r="Y3522" s="13">
        <v>15.2988</v>
      </c>
      <c r="Z3522" s="2">
        <f>Y3522/V3522</f>
        <v>0.33</v>
      </c>
    </row>
    <row r="3523" spans="1:26" x14ac:dyDescent="0.25">
      <c r="A3523">
        <v>7287</v>
      </c>
      <c r="B3523" t="s">
        <v>9029</v>
      </c>
      <c r="C3523" s="1">
        <v>42541</v>
      </c>
      <c r="D3523">
        <f>YEAR(C3523)</f>
        <v>2016</v>
      </c>
      <c r="E3523">
        <f>MONTH(C3523)</f>
        <v>6</v>
      </c>
      <c r="F3523" t="str">
        <f>TEXT(Table1[[#This Row],[Order Date]],"mmm")</f>
        <v>Jun</v>
      </c>
      <c r="G3523" t="str">
        <f>TEXT(Table1[[#This Row],[Order Date]],"ddd")</f>
        <v>Mon</v>
      </c>
      <c r="H3523" s="1">
        <v>42546</v>
      </c>
      <c r="I3523" t="s">
        <v>49</v>
      </c>
      <c r="J3523" t="s">
        <v>7121</v>
      </c>
      <c r="K3523" t="s">
        <v>7122</v>
      </c>
      <c r="L3523" t="s">
        <v>40</v>
      </c>
      <c r="M3523" t="s">
        <v>26</v>
      </c>
      <c r="N3523" t="s">
        <v>4723</v>
      </c>
      <c r="O3523" t="s">
        <v>641</v>
      </c>
      <c r="P3523">
        <v>73120</v>
      </c>
      <c r="Q3523" t="s">
        <v>104</v>
      </c>
      <c r="R3523" t="s">
        <v>7438</v>
      </c>
      <c r="S3523" t="s">
        <v>70</v>
      </c>
      <c r="T3523" t="s">
        <v>158</v>
      </c>
      <c r="U3523" t="s">
        <v>7439</v>
      </c>
      <c r="V3523" s="3">
        <v>6.9</v>
      </c>
      <c r="W3523">
        <v>1</v>
      </c>
      <c r="X3523" s="2">
        <v>0</v>
      </c>
      <c r="Y3523" s="13">
        <v>0.55200000000000005</v>
      </c>
      <c r="Z3523" s="2">
        <f>Y3523/V3523</f>
        <v>0.08</v>
      </c>
    </row>
    <row r="3524" spans="1:26" x14ac:dyDescent="0.25">
      <c r="A3524">
        <v>7289</v>
      </c>
      <c r="B3524" t="s">
        <v>9030</v>
      </c>
      <c r="C3524" s="1">
        <v>41884</v>
      </c>
      <c r="D3524">
        <f>YEAR(C3524)</f>
        <v>2014</v>
      </c>
      <c r="E3524">
        <f>MONTH(C3524)</f>
        <v>9</v>
      </c>
      <c r="F3524" t="str">
        <f>TEXT(Table1[[#This Row],[Order Date]],"mmm")</f>
        <v>Sep</v>
      </c>
      <c r="G3524" t="str">
        <f>TEXT(Table1[[#This Row],[Order Date]],"ddd")</f>
        <v>Tue</v>
      </c>
      <c r="H3524" s="1">
        <v>41889</v>
      </c>
      <c r="I3524" t="s">
        <v>49</v>
      </c>
      <c r="J3524" t="s">
        <v>1137</v>
      </c>
      <c r="K3524" t="s">
        <v>1138</v>
      </c>
      <c r="L3524" t="s">
        <v>40</v>
      </c>
      <c r="M3524" t="s">
        <v>26</v>
      </c>
      <c r="N3524" t="s">
        <v>181</v>
      </c>
      <c r="O3524" t="s">
        <v>103</v>
      </c>
      <c r="P3524">
        <v>77095</v>
      </c>
      <c r="Q3524" t="s">
        <v>104</v>
      </c>
      <c r="R3524" t="s">
        <v>5594</v>
      </c>
      <c r="S3524" t="s">
        <v>70</v>
      </c>
      <c r="T3524" t="s">
        <v>675</v>
      </c>
      <c r="U3524" t="s">
        <v>5595</v>
      </c>
      <c r="V3524" s="3">
        <v>559.71</v>
      </c>
      <c r="W3524">
        <v>3</v>
      </c>
      <c r="X3524" s="2">
        <v>0.4</v>
      </c>
      <c r="Y3524" s="13">
        <v>-121.2705</v>
      </c>
      <c r="Z3524" s="2">
        <f>Y3524/V3524</f>
        <v>-0.21666666666666665</v>
      </c>
    </row>
    <row r="3525" spans="1:26" x14ac:dyDescent="0.25">
      <c r="A3525">
        <v>7290</v>
      </c>
      <c r="B3525" t="s">
        <v>9031</v>
      </c>
      <c r="C3525" s="1">
        <v>42399</v>
      </c>
      <c r="D3525">
        <f>YEAR(C3525)</f>
        <v>2016</v>
      </c>
      <c r="E3525">
        <f>MONTH(C3525)</f>
        <v>1</v>
      </c>
      <c r="F3525" t="str">
        <f>TEXT(Table1[[#This Row],[Order Date]],"mmm")</f>
        <v>Jan</v>
      </c>
      <c r="G3525" t="str">
        <f>TEXT(Table1[[#This Row],[Order Date]],"ddd")</f>
        <v>Sat</v>
      </c>
      <c r="H3525" s="1">
        <v>42400</v>
      </c>
      <c r="I3525" t="s">
        <v>185</v>
      </c>
      <c r="J3525" t="s">
        <v>512</v>
      </c>
      <c r="K3525" t="s">
        <v>513</v>
      </c>
      <c r="L3525" t="s">
        <v>25</v>
      </c>
      <c r="M3525" t="s">
        <v>26</v>
      </c>
      <c r="N3525" t="s">
        <v>126</v>
      </c>
      <c r="O3525" t="s">
        <v>42</v>
      </c>
      <c r="P3525">
        <v>94122</v>
      </c>
      <c r="Q3525" t="s">
        <v>43</v>
      </c>
      <c r="R3525" t="s">
        <v>1179</v>
      </c>
      <c r="S3525" t="s">
        <v>45</v>
      </c>
      <c r="T3525" t="s">
        <v>58</v>
      </c>
      <c r="U3525" t="s">
        <v>1180</v>
      </c>
      <c r="V3525" s="3">
        <v>305.01</v>
      </c>
      <c r="W3525">
        <v>9</v>
      </c>
      <c r="X3525" s="2">
        <v>0</v>
      </c>
      <c r="Y3525" s="13">
        <v>76.252499999999998</v>
      </c>
      <c r="Z3525" s="2">
        <f>Y3525/V3525</f>
        <v>0.25</v>
      </c>
    </row>
    <row r="3526" spans="1:26" x14ac:dyDescent="0.25">
      <c r="A3526">
        <v>7293</v>
      </c>
      <c r="B3526" t="s">
        <v>9032</v>
      </c>
      <c r="C3526" s="1">
        <v>43073</v>
      </c>
      <c r="D3526">
        <f>YEAR(C3526)</f>
        <v>2017</v>
      </c>
      <c r="E3526">
        <f>MONTH(C3526)</f>
        <v>12</v>
      </c>
      <c r="F3526" t="str">
        <f>TEXT(Table1[[#This Row],[Order Date]],"mmm")</f>
        <v>Dec</v>
      </c>
      <c r="G3526" t="str">
        <f>TEXT(Table1[[#This Row],[Order Date]],"ddd")</f>
        <v>Mon</v>
      </c>
      <c r="H3526" s="1">
        <v>43078</v>
      </c>
      <c r="I3526" t="s">
        <v>49</v>
      </c>
      <c r="J3526" t="s">
        <v>1957</v>
      </c>
      <c r="K3526" t="s">
        <v>1958</v>
      </c>
      <c r="L3526" t="s">
        <v>25</v>
      </c>
      <c r="M3526" t="s">
        <v>26</v>
      </c>
      <c r="N3526" t="s">
        <v>5519</v>
      </c>
      <c r="O3526" t="s">
        <v>328</v>
      </c>
      <c r="P3526">
        <v>37211</v>
      </c>
      <c r="Q3526" t="s">
        <v>29</v>
      </c>
      <c r="R3526" t="s">
        <v>9033</v>
      </c>
      <c r="S3526" t="s">
        <v>70</v>
      </c>
      <c r="T3526" t="s">
        <v>675</v>
      </c>
      <c r="U3526" t="s">
        <v>8735</v>
      </c>
      <c r="V3526" s="3">
        <v>649</v>
      </c>
      <c r="W3526">
        <v>2</v>
      </c>
      <c r="X3526" s="2">
        <v>0.5</v>
      </c>
      <c r="Y3526" s="13">
        <v>-272.58</v>
      </c>
      <c r="Z3526" s="2">
        <f>Y3526/V3526</f>
        <v>-0.42</v>
      </c>
    </row>
    <row r="3527" spans="1:26" x14ac:dyDescent="0.25">
      <c r="A3527">
        <v>7294</v>
      </c>
      <c r="B3527" t="s">
        <v>9034</v>
      </c>
      <c r="C3527" s="1">
        <v>42392</v>
      </c>
      <c r="D3527">
        <f>YEAR(C3527)</f>
        <v>2016</v>
      </c>
      <c r="E3527">
        <f>MONTH(C3527)</f>
        <v>1</v>
      </c>
      <c r="F3527" t="str">
        <f>TEXT(Table1[[#This Row],[Order Date]],"mmm")</f>
        <v>Jan</v>
      </c>
      <c r="G3527" t="str">
        <f>TEXT(Table1[[#This Row],[Order Date]],"ddd")</f>
        <v>Sat</v>
      </c>
      <c r="H3527" s="1">
        <v>42398</v>
      </c>
      <c r="I3527" t="s">
        <v>49</v>
      </c>
      <c r="J3527" t="s">
        <v>4728</v>
      </c>
      <c r="K3527" t="s">
        <v>4729</v>
      </c>
      <c r="L3527" t="s">
        <v>25</v>
      </c>
      <c r="M3527" t="s">
        <v>26</v>
      </c>
      <c r="N3527" t="s">
        <v>41</v>
      </c>
      <c r="O3527" t="s">
        <v>42</v>
      </c>
      <c r="P3527">
        <v>90036</v>
      </c>
      <c r="Q3527" t="s">
        <v>43</v>
      </c>
      <c r="R3527" t="s">
        <v>7405</v>
      </c>
      <c r="S3527" t="s">
        <v>31</v>
      </c>
      <c r="T3527" t="s">
        <v>64</v>
      </c>
      <c r="U3527" t="s">
        <v>7406</v>
      </c>
      <c r="V3527" s="3">
        <v>59.99</v>
      </c>
      <c r="W3527">
        <v>7</v>
      </c>
      <c r="X3527" s="2">
        <v>0</v>
      </c>
      <c r="Y3527" s="13">
        <v>21.596399999999999</v>
      </c>
      <c r="Z3527" s="2">
        <f>Y3527/V3527</f>
        <v>0.36</v>
      </c>
    </row>
    <row r="3528" spans="1:26" x14ac:dyDescent="0.25">
      <c r="A3528">
        <v>7295</v>
      </c>
      <c r="B3528" t="s">
        <v>9035</v>
      </c>
      <c r="C3528" s="1">
        <v>42150</v>
      </c>
      <c r="D3528">
        <f>YEAR(C3528)</f>
        <v>2015</v>
      </c>
      <c r="E3528">
        <f>MONTH(C3528)</f>
        <v>5</v>
      </c>
      <c r="F3528" t="str">
        <f>TEXT(Table1[[#This Row],[Order Date]],"mmm")</f>
        <v>May</v>
      </c>
      <c r="G3528" t="str">
        <f>TEXT(Table1[[#This Row],[Order Date]],"ddd")</f>
        <v>Tue</v>
      </c>
      <c r="H3528" s="1">
        <v>42155</v>
      </c>
      <c r="I3528" t="s">
        <v>49</v>
      </c>
      <c r="J3528" t="s">
        <v>657</v>
      </c>
      <c r="K3528" t="s">
        <v>658</v>
      </c>
      <c r="L3528" t="s">
        <v>25</v>
      </c>
      <c r="M3528" t="s">
        <v>26</v>
      </c>
      <c r="N3528" t="s">
        <v>4019</v>
      </c>
      <c r="O3528" t="s">
        <v>95</v>
      </c>
      <c r="P3528">
        <v>98006</v>
      </c>
      <c r="Q3528" t="s">
        <v>43</v>
      </c>
      <c r="R3528" t="s">
        <v>2008</v>
      </c>
      <c r="S3528" t="s">
        <v>31</v>
      </c>
      <c r="T3528" t="s">
        <v>64</v>
      </c>
      <c r="U3528" t="s">
        <v>2009</v>
      </c>
      <c r="V3528" s="3">
        <v>20.239999999999998</v>
      </c>
      <c r="W3528">
        <v>1</v>
      </c>
      <c r="X3528" s="2">
        <v>0</v>
      </c>
      <c r="Y3528" s="13">
        <v>7.8936000000000002</v>
      </c>
      <c r="Z3528" s="2">
        <f>Y3528/V3528</f>
        <v>0.39</v>
      </c>
    </row>
    <row r="3529" spans="1:26" x14ac:dyDescent="0.25">
      <c r="A3529">
        <v>7296</v>
      </c>
      <c r="B3529" t="s">
        <v>9036</v>
      </c>
      <c r="C3529" s="1">
        <v>41763</v>
      </c>
      <c r="D3529">
        <f>YEAR(C3529)</f>
        <v>2014</v>
      </c>
      <c r="E3529">
        <f>MONTH(C3529)</f>
        <v>5</v>
      </c>
      <c r="F3529" t="str">
        <f>TEXT(Table1[[#This Row],[Order Date]],"mmm")</f>
        <v>May</v>
      </c>
      <c r="G3529" t="str">
        <f>TEXT(Table1[[#This Row],[Order Date]],"ddd")</f>
        <v>Sun</v>
      </c>
      <c r="H3529" s="1">
        <v>41764</v>
      </c>
      <c r="I3529" t="s">
        <v>185</v>
      </c>
      <c r="J3529" t="s">
        <v>3225</v>
      </c>
      <c r="K3529" t="s">
        <v>3226</v>
      </c>
      <c r="L3529" t="s">
        <v>25</v>
      </c>
      <c r="M3529" t="s">
        <v>26</v>
      </c>
      <c r="N3529" t="s">
        <v>181</v>
      </c>
      <c r="O3529" t="s">
        <v>103</v>
      </c>
      <c r="P3529">
        <v>77036</v>
      </c>
      <c r="Q3529" t="s">
        <v>104</v>
      </c>
      <c r="R3529" t="s">
        <v>6607</v>
      </c>
      <c r="S3529" t="s">
        <v>45</v>
      </c>
      <c r="T3529" t="s">
        <v>67</v>
      </c>
      <c r="U3529" t="s">
        <v>6608</v>
      </c>
      <c r="V3529" s="3">
        <v>37.840000000000003</v>
      </c>
      <c r="W3529">
        <v>2</v>
      </c>
      <c r="X3529" s="2">
        <v>0.2</v>
      </c>
      <c r="Y3529" s="13">
        <v>2.8380000000000001</v>
      </c>
      <c r="Z3529" s="2">
        <f>Y3529/V3529</f>
        <v>7.4999999999999997E-2</v>
      </c>
    </row>
    <row r="3530" spans="1:26" x14ac:dyDescent="0.25">
      <c r="A3530">
        <v>7298</v>
      </c>
      <c r="B3530" t="s">
        <v>9037</v>
      </c>
      <c r="C3530" s="1">
        <v>42045</v>
      </c>
      <c r="D3530">
        <f>YEAR(C3530)</f>
        <v>2015</v>
      </c>
      <c r="E3530">
        <f>MONTH(C3530)</f>
        <v>2</v>
      </c>
      <c r="F3530" t="str">
        <f>TEXT(Table1[[#This Row],[Order Date]],"mmm")</f>
        <v>Feb</v>
      </c>
      <c r="G3530" t="str">
        <f>TEXT(Table1[[#This Row],[Order Date]],"ddd")</f>
        <v>Tue</v>
      </c>
      <c r="H3530" s="1">
        <v>42049</v>
      </c>
      <c r="I3530" t="s">
        <v>22</v>
      </c>
      <c r="J3530" t="s">
        <v>1988</v>
      </c>
      <c r="K3530" t="s">
        <v>1989</v>
      </c>
      <c r="L3530" t="s">
        <v>40</v>
      </c>
      <c r="M3530" t="s">
        <v>26</v>
      </c>
      <c r="N3530" t="s">
        <v>143</v>
      </c>
      <c r="O3530" t="s">
        <v>144</v>
      </c>
      <c r="P3530">
        <v>19143</v>
      </c>
      <c r="Q3530" t="s">
        <v>145</v>
      </c>
      <c r="R3530" t="s">
        <v>4765</v>
      </c>
      <c r="S3530" t="s">
        <v>45</v>
      </c>
      <c r="T3530" t="s">
        <v>58</v>
      </c>
      <c r="U3530" t="s">
        <v>4766</v>
      </c>
      <c r="V3530" s="3">
        <v>77.239999999999995</v>
      </c>
      <c r="W3530">
        <v>5</v>
      </c>
      <c r="X3530" s="2">
        <v>0.2</v>
      </c>
      <c r="Y3530" s="13">
        <v>7.7240000000000002</v>
      </c>
      <c r="Z3530" s="2">
        <f>Y3530/V3530</f>
        <v>0.1</v>
      </c>
    </row>
    <row r="3531" spans="1:26" x14ac:dyDescent="0.25">
      <c r="A3531">
        <v>7299</v>
      </c>
      <c r="B3531" t="s">
        <v>9038</v>
      </c>
      <c r="C3531" s="1">
        <v>41961</v>
      </c>
      <c r="D3531">
        <f>YEAR(C3531)</f>
        <v>2014</v>
      </c>
      <c r="E3531">
        <f>MONTH(C3531)</f>
        <v>11</v>
      </c>
      <c r="F3531" t="str">
        <f>TEXT(Table1[[#This Row],[Order Date]],"mmm")</f>
        <v>Nov</v>
      </c>
      <c r="G3531" t="str">
        <f>TEXT(Table1[[#This Row],[Order Date]],"ddd")</f>
        <v>Tue</v>
      </c>
      <c r="H3531" s="1">
        <v>41964</v>
      </c>
      <c r="I3531" t="s">
        <v>185</v>
      </c>
      <c r="J3531" t="s">
        <v>2448</v>
      </c>
      <c r="K3531" t="s">
        <v>2449</v>
      </c>
      <c r="L3531" t="s">
        <v>25</v>
      </c>
      <c r="M3531" t="s">
        <v>26</v>
      </c>
      <c r="N3531" t="s">
        <v>8423</v>
      </c>
      <c r="O3531" t="s">
        <v>208</v>
      </c>
      <c r="P3531">
        <v>60016</v>
      </c>
      <c r="Q3531" t="s">
        <v>104</v>
      </c>
      <c r="R3531" t="s">
        <v>1095</v>
      </c>
      <c r="S3531" t="s">
        <v>31</v>
      </c>
      <c r="T3531" t="s">
        <v>55</v>
      </c>
      <c r="U3531" t="s">
        <v>1096</v>
      </c>
      <c r="V3531" s="3">
        <v>292.10000000000002</v>
      </c>
      <c r="W3531">
        <v>4</v>
      </c>
      <c r="X3531" s="2">
        <v>0.5</v>
      </c>
      <c r="Y3531" s="13">
        <v>-175.26</v>
      </c>
      <c r="Z3531" s="2">
        <f>Y3531/V3531</f>
        <v>-0.59999999999999987</v>
      </c>
    </row>
    <row r="3532" spans="1:26" x14ac:dyDescent="0.25">
      <c r="A3532">
        <v>7304</v>
      </c>
      <c r="B3532" t="s">
        <v>9039</v>
      </c>
      <c r="C3532" s="1">
        <v>42982</v>
      </c>
      <c r="D3532">
        <f>YEAR(C3532)</f>
        <v>2017</v>
      </c>
      <c r="E3532">
        <f>MONTH(C3532)</f>
        <v>9</v>
      </c>
      <c r="F3532" t="str">
        <f>TEXT(Table1[[#This Row],[Order Date]],"mmm")</f>
        <v>Sep</v>
      </c>
      <c r="G3532" t="str">
        <f>TEXT(Table1[[#This Row],[Order Date]],"ddd")</f>
        <v>Mon</v>
      </c>
      <c r="H3532" s="1">
        <v>42986</v>
      </c>
      <c r="I3532" t="s">
        <v>49</v>
      </c>
      <c r="J3532" t="s">
        <v>8213</v>
      </c>
      <c r="K3532" t="s">
        <v>8214</v>
      </c>
      <c r="L3532" t="s">
        <v>25</v>
      </c>
      <c r="M3532" t="s">
        <v>26</v>
      </c>
      <c r="N3532" t="s">
        <v>3376</v>
      </c>
      <c r="O3532" t="s">
        <v>53</v>
      </c>
      <c r="P3532">
        <v>33437</v>
      </c>
      <c r="Q3532" t="s">
        <v>29</v>
      </c>
      <c r="R3532" t="s">
        <v>694</v>
      </c>
      <c r="S3532" t="s">
        <v>31</v>
      </c>
      <c r="T3532" t="s">
        <v>35</v>
      </c>
      <c r="U3532" t="s">
        <v>695</v>
      </c>
      <c r="V3532" s="3">
        <v>97.183999999999997</v>
      </c>
      <c r="W3532">
        <v>2</v>
      </c>
      <c r="X3532" s="2">
        <v>0.2</v>
      </c>
      <c r="Y3532" s="13">
        <v>6.0739999999999998</v>
      </c>
      <c r="Z3532" s="2">
        <f>Y3532/V3532</f>
        <v>6.25E-2</v>
      </c>
    </row>
    <row r="3533" spans="1:26" x14ac:dyDescent="0.25">
      <c r="A3533">
        <v>7306</v>
      </c>
      <c r="B3533" t="s">
        <v>9040</v>
      </c>
      <c r="C3533" s="1">
        <v>41727</v>
      </c>
      <c r="D3533">
        <f>YEAR(C3533)</f>
        <v>2014</v>
      </c>
      <c r="E3533">
        <f>MONTH(C3533)</f>
        <v>3</v>
      </c>
      <c r="F3533" t="str">
        <f>TEXT(Table1[[#This Row],[Order Date]],"mmm")</f>
        <v>Mar</v>
      </c>
      <c r="G3533" t="str">
        <f>TEXT(Table1[[#This Row],[Order Date]],"ddd")</f>
        <v>Sat</v>
      </c>
      <c r="H3533" s="1">
        <v>41731</v>
      </c>
      <c r="I3533" t="s">
        <v>49</v>
      </c>
      <c r="J3533" t="s">
        <v>1769</v>
      </c>
      <c r="K3533" t="s">
        <v>1770</v>
      </c>
      <c r="L3533" t="s">
        <v>25</v>
      </c>
      <c r="M3533" t="s">
        <v>26</v>
      </c>
      <c r="N3533" t="s">
        <v>4242</v>
      </c>
      <c r="O3533" t="s">
        <v>103</v>
      </c>
      <c r="P3533">
        <v>75023</v>
      </c>
      <c r="Q3533" t="s">
        <v>104</v>
      </c>
      <c r="R3533" t="s">
        <v>1576</v>
      </c>
      <c r="S3533" t="s">
        <v>31</v>
      </c>
      <c r="T3533" t="s">
        <v>55</v>
      </c>
      <c r="U3533" t="s">
        <v>1577</v>
      </c>
      <c r="V3533" s="3">
        <v>890.84100000000001</v>
      </c>
      <c r="W3533">
        <v>3</v>
      </c>
      <c r="X3533" s="2">
        <v>0.3</v>
      </c>
      <c r="Y3533" s="13">
        <v>-152.71559999999999</v>
      </c>
      <c r="Z3533" s="2">
        <f>Y3533/V3533</f>
        <v>-0.17142857142857143</v>
      </c>
    </row>
    <row r="3534" spans="1:26" x14ac:dyDescent="0.25">
      <c r="A3534">
        <v>7307</v>
      </c>
      <c r="B3534" t="s">
        <v>9041</v>
      </c>
      <c r="C3534" s="1">
        <v>42679</v>
      </c>
      <c r="D3534">
        <f>YEAR(C3534)</f>
        <v>2016</v>
      </c>
      <c r="E3534">
        <f>MONTH(C3534)</f>
        <v>11</v>
      </c>
      <c r="F3534" t="str">
        <f>TEXT(Table1[[#This Row],[Order Date]],"mmm")</f>
        <v>Nov</v>
      </c>
      <c r="G3534" t="str">
        <f>TEXT(Table1[[#This Row],[Order Date]],"ddd")</f>
        <v>Sat</v>
      </c>
      <c r="H3534" s="1">
        <v>42681</v>
      </c>
      <c r="I3534" t="s">
        <v>22</v>
      </c>
      <c r="J3534" t="s">
        <v>934</v>
      </c>
      <c r="K3534" t="s">
        <v>935</v>
      </c>
      <c r="L3534" t="s">
        <v>25</v>
      </c>
      <c r="M3534" t="s">
        <v>26</v>
      </c>
      <c r="N3534" t="s">
        <v>622</v>
      </c>
      <c r="O3534" t="s">
        <v>42</v>
      </c>
      <c r="P3534">
        <v>95123</v>
      </c>
      <c r="Q3534" t="s">
        <v>43</v>
      </c>
      <c r="R3534" t="s">
        <v>6492</v>
      </c>
      <c r="S3534" t="s">
        <v>70</v>
      </c>
      <c r="T3534" t="s">
        <v>158</v>
      </c>
      <c r="U3534" t="s">
        <v>6493</v>
      </c>
      <c r="V3534" s="3">
        <v>72</v>
      </c>
      <c r="W3534">
        <v>4</v>
      </c>
      <c r="X3534" s="2">
        <v>0</v>
      </c>
      <c r="Y3534" s="13">
        <v>12.96</v>
      </c>
      <c r="Z3534" s="2">
        <f>Y3534/V3534</f>
        <v>0.18000000000000002</v>
      </c>
    </row>
    <row r="3535" spans="1:26" x14ac:dyDescent="0.25">
      <c r="A3535">
        <v>7310</v>
      </c>
      <c r="B3535" t="s">
        <v>9042</v>
      </c>
      <c r="C3535" s="1">
        <v>42896</v>
      </c>
      <c r="D3535">
        <f>YEAR(C3535)</f>
        <v>2017</v>
      </c>
      <c r="E3535">
        <f>MONTH(C3535)</f>
        <v>6</v>
      </c>
      <c r="F3535" t="str">
        <f>TEXT(Table1[[#This Row],[Order Date]],"mmm")</f>
        <v>Jun</v>
      </c>
      <c r="G3535" t="str">
        <f>TEXT(Table1[[#This Row],[Order Date]],"ddd")</f>
        <v>Sat</v>
      </c>
      <c r="H3535" s="1">
        <v>42900</v>
      </c>
      <c r="I3535" t="s">
        <v>22</v>
      </c>
      <c r="J3535" t="s">
        <v>1305</v>
      </c>
      <c r="K3535" t="s">
        <v>1306</v>
      </c>
      <c r="L3535" t="s">
        <v>40</v>
      </c>
      <c r="M3535" t="s">
        <v>26</v>
      </c>
      <c r="N3535" t="s">
        <v>263</v>
      </c>
      <c r="O3535" t="s">
        <v>264</v>
      </c>
      <c r="P3535">
        <v>10024</v>
      </c>
      <c r="Q3535" t="s">
        <v>145</v>
      </c>
      <c r="R3535" t="s">
        <v>4741</v>
      </c>
      <c r="S3535" t="s">
        <v>45</v>
      </c>
      <c r="T3535" t="s">
        <v>266</v>
      </c>
      <c r="U3535" t="s">
        <v>4742</v>
      </c>
      <c r="V3535" s="3">
        <v>14.13</v>
      </c>
      <c r="W3535">
        <v>3</v>
      </c>
      <c r="X3535" s="2">
        <v>0</v>
      </c>
      <c r="Y3535" s="13">
        <v>0.70650000000000002</v>
      </c>
      <c r="Z3535" s="2">
        <f>Y3535/V3535</f>
        <v>4.9999999999999996E-2</v>
      </c>
    </row>
    <row r="3536" spans="1:26" x14ac:dyDescent="0.25">
      <c r="A3536">
        <v>7315</v>
      </c>
      <c r="B3536" t="s">
        <v>9043</v>
      </c>
      <c r="C3536" s="1">
        <v>42518</v>
      </c>
      <c r="D3536">
        <f>YEAR(C3536)</f>
        <v>2016</v>
      </c>
      <c r="E3536">
        <f>MONTH(C3536)</f>
        <v>5</v>
      </c>
      <c r="F3536" t="str">
        <f>TEXT(Table1[[#This Row],[Order Date]],"mmm")</f>
        <v>May</v>
      </c>
      <c r="G3536" t="str">
        <f>TEXT(Table1[[#This Row],[Order Date]],"ddd")</f>
        <v>Sat</v>
      </c>
      <c r="H3536" s="1">
        <v>42523</v>
      </c>
      <c r="I3536" t="s">
        <v>49</v>
      </c>
      <c r="J3536" t="s">
        <v>1574</v>
      </c>
      <c r="K3536" t="s">
        <v>1575</v>
      </c>
      <c r="L3536" t="s">
        <v>101</v>
      </c>
      <c r="M3536" t="s">
        <v>26</v>
      </c>
      <c r="N3536" t="s">
        <v>1585</v>
      </c>
      <c r="O3536" t="s">
        <v>208</v>
      </c>
      <c r="P3536">
        <v>60068</v>
      </c>
      <c r="Q3536" t="s">
        <v>104</v>
      </c>
      <c r="R3536" t="s">
        <v>4355</v>
      </c>
      <c r="S3536" t="s">
        <v>70</v>
      </c>
      <c r="T3536" t="s">
        <v>71</v>
      </c>
      <c r="U3536" t="s">
        <v>4356</v>
      </c>
      <c r="V3536" s="3">
        <v>286.39999999999998</v>
      </c>
      <c r="W3536">
        <v>1</v>
      </c>
      <c r="X3536" s="2">
        <v>0.2</v>
      </c>
      <c r="Y3536" s="13">
        <v>25.06</v>
      </c>
      <c r="Z3536" s="2">
        <f>Y3536/V3536</f>
        <v>8.7500000000000008E-2</v>
      </c>
    </row>
    <row r="3537" spans="1:26" x14ac:dyDescent="0.25">
      <c r="A3537">
        <v>7316</v>
      </c>
      <c r="B3537" t="s">
        <v>9044</v>
      </c>
      <c r="C3537" s="1">
        <v>42866</v>
      </c>
      <c r="D3537">
        <f>YEAR(C3537)</f>
        <v>2017</v>
      </c>
      <c r="E3537">
        <f>MONTH(C3537)</f>
        <v>5</v>
      </c>
      <c r="F3537" t="str">
        <f>TEXT(Table1[[#This Row],[Order Date]],"mmm")</f>
        <v>May</v>
      </c>
      <c r="G3537" t="str">
        <f>TEXT(Table1[[#This Row],[Order Date]],"ddd")</f>
        <v>Thu</v>
      </c>
      <c r="H3537" s="1">
        <v>42871</v>
      </c>
      <c r="I3537" t="s">
        <v>22</v>
      </c>
      <c r="J3537" t="s">
        <v>1941</v>
      </c>
      <c r="K3537" t="s">
        <v>1942</v>
      </c>
      <c r="L3537" t="s">
        <v>25</v>
      </c>
      <c r="M3537" t="s">
        <v>26</v>
      </c>
      <c r="N3537" t="s">
        <v>263</v>
      </c>
      <c r="O3537" t="s">
        <v>264</v>
      </c>
      <c r="P3537">
        <v>10024</v>
      </c>
      <c r="Q3537" t="s">
        <v>145</v>
      </c>
      <c r="R3537" t="s">
        <v>4128</v>
      </c>
      <c r="S3537" t="s">
        <v>45</v>
      </c>
      <c r="T3537" t="s">
        <v>67</v>
      </c>
      <c r="U3537" t="s">
        <v>4129</v>
      </c>
      <c r="V3537" s="3">
        <v>43.92</v>
      </c>
      <c r="W3537">
        <v>3</v>
      </c>
      <c r="X3537" s="2">
        <v>0</v>
      </c>
      <c r="Y3537" s="13">
        <v>12.736800000000001</v>
      </c>
      <c r="Z3537" s="2">
        <f>Y3537/V3537</f>
        <v>0.28999999999999998</v>
      </c>
    </row>
    <row r="3538" spans="1:26" x14ac:dyDescent="0.25">
      <c r="A3538">
        <v>7317</v>
      </c>
      <c r="B3538" t="s">
        <v>9045</v>
      </c>
      <c r="C3538" s="1">
        <v>42659</v>
      </c>
      <c r="D3538">
        <f>YEAR(C3538)</f>
        <v>2016</v>
      </c>
      <c r="E3538">
        <f>MONTH(C3538)</f>
        <v>10</v>
      </c>
      <c r="F3538" t="str">
        <f>TEXT(Table1[[#This Row],[Order Date]],"mmm")</f>
        <v>Oct</v>
      </c>
      <c r="G3538" t="str">
        <f>TEXT(Table1[[#This Row],[Order Date]],"ddd")</f>
        <v>Sun</v>
      </c>
      <c r="H3538" s="1">
        <v>42663</v>
      </c>
      <c r="I3538" t="s">
        <v>49</v>
      </c>
      <c r="J3538" t="s">
        <v>1988</v>
      </c>
      <c r="K3538" t="s">
        <v>1989</v>
      </c>
      <c r="L3538" t="s">
        <v>40</v>
      </c>
      <c r="M3538" t="s">
        <v>26</v>
      </c>
      <c r="N3538" t="s">
        <v>263</v>
      </c>
      <c r="O3538" t="s">
        <v>264</v>
      </c>
      <c r="P3538">
        <v>10011</v>
      </c>
      <c r="Q3538" t="s">
        <v>145</v>
      </c>
      <c r="R3538" t="s">
        <v>79</v>
      </c>
      <c r="S3538" t="s">
        <v>31</v>
      </c>
      <c r="T3538" t="s">
        <v>55</v>
      </c>
      <c r="U3538" t="s">
        <v>80</v>
      </c>
      <c r="V3538" s="3">
        <v>142.18199999999999</v>
      </c>
      <c r="W3538">
        <v>1</v>
      </c>
      <c r="X3538" s="2">
        <v>0.4</v>
      </c>
      <c r="Y3538" s="13">
        <v>-37.915199999999999</v>
      </c>
      <c r="Z3538" s="2">
        <f>Y3538/V3538</f>
        <v>-0.26666666666666666</v>
      </c>
    </row>
    <row r="3539" spans="1:26" x14ac:dyDescent="0.25">
      <c r="A3539">
        <v>7318</v>
      </c>
      <c r="B3539" t="s">
        <v>9046</v>
      </c>
      <c r="C3539" s="1">
        <v>43056</v>
      </c>
      <c r="D3539">
        <f>YEAR(C3539)</f>
        <v>2017</v>
      </c>
      <c r="E3539">
        <f>MONTH(C3539)</f>
        <v>11</v>
      </c>
      <c r="F3539" t="str">
        <f>TEXT(Table1[[#This Row],[Order Date]],"mmm")</f>
        <v>Nov</v>
      </c>
      <c r="G3539" t="str">
        <f>TEXT(Table1[[#This Row],[Order Date]],"ddd")</f>
        <v>Fri</v>
      </c>
      <c r="H3539" s="1">
        <v>43060</v>
      </c>
      <c r="I3539" t="s">
        <v>49</v>
      </c>
      <c r="J3539" t="s">
        <v>4502</v>
      </c>
      <c r="K3539" t="s">
        <v>4503</v>
      </c>
      <c r="L3539" t="s">
        <v>40</v>
      </c>
      <c r="M3539" t="s">
        <v>26</v>
      </c>
      <c r="N3539" t="s">
        <v>9047</v>
      </c>
      <c r="O3539" t="s">
        <v>413</v>
      </c>
      <c r="P3539">
        <v>97123</v>
      </c>
      <c r="Q3539" t="s">
        <v>43</v>
      </c>
      <c r="R3539" t="s">
        <v>8697</v>
      </c>
      <c r="S3539" t="s">
        <v>45</v>
      </c>
      <c r="T3539" t="s">
        <v>89</v>
      </c>
      <c r="U3539" t="s">
        <v>8698</v>
      </c>
      <c r="V3539" s="3">
        <v>19.608000000000001</v>
      </c>
      <c r="W3539">
        <v>3</v>
      </c>
      <c r="X3539" s="2">
        <v>0.2</v>
      </c>
      <c r="Y3539" s="13">
        <v>6.6177000000000001</v>
      </c>
      <c r="Z3539" s="2">
        <f>Y3539/V3539</f>
        <v>0.33750000000000002</v>
      </c>
    </row>
    <row r="3540" spans="1:26" x14ac:dyDescent="0.25">
      <c r="A3540">
        <v>7320</v>
      </c>
      <c r="B3540" t="s">
        <v>9048</v>
      </c>
      <c r="C3540" s="1">
        <v>43065</v>
      </c>
      <c r="D3540">
        <f>YEAR(C3540)</f>
        <v>2017</v>
      </c>
      <c r="E3540">
        <f>MONTH(C3540)</f>
        <v>11</v>
      </c>
      <c r="F3540" t="str">
        <f>TEXT(Table1[[#This Row],[Order Date]],"mmm")</f>
        <v>Nov</v>
      </c>
      <c r="G3540" t="str">
        <f>TEXT(Table1[[#This Row],[Order Date]],"ddd")</f>
        <v>Sun</v>
      </c>
      <c r="H3540" s="1">
        <v>43068</v>
      </c>
      <c r="I3540" t="s">
        <v>22</v>
      </c>
      <c r="J3540" t="s">
        <v>3591</v>
      </c>
      <c r="K3540" t="s">
        <v>3592</v>
      </c>
      <c r="L3540" t="s">
        <v>25</v>
      </c>
      <c r="M3540" t="s">
        <v>26</v>
      </c>
      <c r="N3540" t="s">
        <v>263</v>
      </c>
      <c r="O3540" t="s">
        <v>264</v>
      </c>
      <c r="P3540">
        <v>10009</v>
      </c>
      <c r="Q3540" t="s">
        <v>145</v>
      </c>
      <c r="R3540" t="s">
        <v>3690</v>
      </c>
      <c r="S3540" t="s">
        <v>70</v>
      </c>
      <c r="T3540" t="s">
        <v>71</v>
      </c>
      <c r="U3540" t="s">
        <v>5560</v>
      </c>
      <c r="V3540" s="3">
        <v>979.95</v>
      </c>
      <c r="W3540">
        <v>5</v>
      </c>
      <c r="X3540" s="2">
        <v>0</v>
      </c>
      <c r="Y3540" s="13">
        <v>264.5865</v>
      </c>
      <c r="Z3540" s="2">
        <f>Y3540/V3540</f>
        <v>0.26999999999999996</v>
      </c>
    </row>
    <row r="3541" spans="1:26" x14ac:dyDescent="0.25">
      <c r="A3541">
        <v>7322</v>
      </c>
      <c r="B3541" t="s">
        <v>9049</v>
      </c>
      <c r="C3541" s="1">
        <v>42981</v>
      </c>
      <c r="D3541">
        <f>YEAR(C3541)</f>
        <v>2017</v>
      </c>
      <c r="E3541">
        <f>MONTH(C3541)</f>
        <v>9</v>
      </c>
      <c r="F3541" t="str">
        <f>TEXT(Table1[[#This Row],[Order Date]],"mmm")</f>
        <v>Sep</v>
      </c>
      <c r="G3541" t="str">
        <f>TEXT(Table1[[#This Row],[Order Date]],"ddd")</f>
        <v>Sun</v>
      </c>
      <c r="H3541" s="1">
        <v>42985</v>
      </c>
      <c r="I3541" t="s">
        <v>49</v>
      </c>
      <c r="J3541" t="s">
        <v>4090</v>
      </c>
      <c r="K3541" t="s">
        <v>4091</v>
      </c>
      <c r="L3541" t="s">
        <v>40</v>
      </c>
      <c r="M3541" t="s">
        <v>26</v>
      </c>
      <c r="N3541" t="s">
        <v>296</v>
      </c>
      <c r="O3541" t="s">
        <v>208</v>
      </c>
      <c r="P3541">
        <v>60623</v>
      </c>
      <c r="Q3541" t="s">
        <v>104</v>
      </c>
      <c r="R3541" t="s">
        <v>4294</v>
      </c>
      <c r="S3541" t="s">
        <v>45</v>
      </c>
      <c r="T3541" t="s">
        <v>89</v>
      </c>
      <c r="U3541" t="s">
        <v>4295</v>
      </c>
      <c r="V3541" s="3">
        <v>8.9039999999999999</v>
      </c>
      <c r="W3541">
        <v>3</v>
      </c>
      <c r="X3541" s="2">
        <v>0.2</v>
      </c>
      <c r="Y3541" s="13">
        <v>3.339</v>
      </c>
      <c r="Z3541" s="2">
        <f>Y3541/V3541</f>
        <v>0.375</v>
      </c>
    </row>
    <row r="3542" spans="1:26" x14ac:dyDescent="0.25">
      <c r="A3542">
        <v>7324</v>
      </c>
      <c r="B3542" t="s">
        <v>9050</v>
      </c>
      <c r="C3542" s="1">
        <v>43074</v>
      </c>
      <c r="D3542">
        <f>YEAR(C3542)</f>
        <v>2017</v>
      </c>
      <c r="E3542">
        <f>MONTH(C3542)</f>
        <v>12</v>
      </c>
      <c r="F3542" t="str">
        <f>TEXT(Table1[[#This Row],[Order Date]],"mmm")</f>
        <v>Dec</v>
      </c>
      <c r="G3542" t="str">
        <f>TEXT(Table1[[#This Row],[Order Date]],"ddd")</f>
        <v>Tue</v>
      </c>
      <c r="H3542" s="1">
        <v>43077</v>
      </c>
      <c r="I3542" t="s">
        <v>185</v>
      </c>
      <c r="J3542" t="s">
        <v>1919</v>
      </c>
      <c r="K3542" t="s">
        <v>1920</v>
      </c>
      <c r="L3542" t="s">
        <v>25</v>
      </c>
      <c r="M3542" t="s">
        <v>26</v>
      </c>
      <c r="N3542" t="s">
        <v>263</v>
      </c>
      <c r="O3542" t="s">
        <v>264</v>
      </c>
      <c r="P3542">
        <v>10024</v>
      </c>
      <c r="Q3542" t="s">
        <v>145</v>
      </c>
      <c r="R3542" t="s">
        <v>476</v>
      </c>
      <c r="S3542" t="s">
        <v>31</v>
      </c>
      <c r="T3542" t="s">
        <v>64</v>
      </c>
      <c r="U3542" t="s">
        <v>477</v>
      </c>
      <c r="V3542" s="3">
        <v>41.96</v>
      </c>
      <c r="W3542">
        <v>2</v>
      </c>
      <c r="X3542" s="2">
        <v>0</v>
      </c>
      <c r="Y3542" s="13">
        <v>10.909599999999999</v>
      </c>
      <c r="Z3542" s="2">
        <f>Y3542/V3542</f>
        <v>0.25999999999999995</v>
      </c>
    </row>
    <row r="3543" spans="1:26" x14ac:dyDescent="0.25">
      <c r="A3543">
        <v>7326</v>
      </c>
      <c r="B3543" t="s">
        <v>9051</v>
      </c>
      <c r="C3543" s="1">
        <v>43049</v>
      </c>
      <c r="D3543">
        <f>YEAR(C3543)</f>
        <v>2017</v>
      </c>
      <c r="E3543">
        <f>MONTH(C3543)</f>
        <v>11</v>
      </c>
      <c r="F3543" t="str">
        <f>TEXT(Table1[[#This Row],[Order Date]],"mmm")</f>
        <v>Nov</v>
      </c>
      <c r="G3543" t="str">
        <f>TEXT(Table1[[#This Row],[Order Date]],"ddd")</f>
        <v>Fri</v>
      </c>
      <c r="H3543" s="1">
        <v>43056</v>
      </c>
      <c r="I3543" t="s">
        <v>49</v>
      </c>
      <c r="J3543" t="s">
        <v>2188</v>
      </c>
      <c r="K3543" t="s">
        <v>2189</v>
      </c>
      <c r="L3543" t="s">
        <v>25</v>
      </c>
      <c r="M3543" t="s">
        <v>26</v>
      </c>
      <c r="N3543" t="s">
        <v>7558</v>
      </c>
      <c r="O3543" t="s">
        <v>95</v>
      </c>
      <c r="P3543">
        <v>99301</v>
      </c>
      <c r="Q3543" t="s">
        <v>43</v>
      </c>
      <c r="R3543" t="s">
        <v>5252</v>
      </c>
      <c r="S3543" t="s">
        <v>45</v>
      </c>
      <c r="T3543" t="s">
        <v>77</v>
      </c>
      <c r="U3543" t="s">
        <v>5253</v>
      </c>
      <c r="V3543" s="3">
        <v>400.8</v>
      </c>
      <c r="W3543">
        <v>5</v>
      </c>
      <c r="X3543" s="2">
        <v>0</v>
      </c>
      <c r="Y3543" s="13">
        <v>112.224</v>
      </c>
      <c r="Z3543" s="2">
        <f>Y3543/V3543</f>
        <v>0.28000000000000003</v>
      </c>
    </row>
    <row r="3544" spans="1:26" x14ac:dyDescent="0.25">
      <c r="A3544">
        <v>7331</v>
      </c>
      <c r="B3544" t="s">
        <v>9052</v>
      </c>
      <c r="C3544" s="1">
        <v>42686</v>
      </c>
      <c r="D3544">
        <f>YEAR(C3544)</f>
        <v>2016</v>
      </c>
      <c r="E3544">
        <f>MONTH(C3544)</f>
        <v>11</v>
      </c>
      <c r="F3544" t="str">
        <f>TEXT(Table1[[#This Row],[Order Date]],"mmm")</f>
        <v>Nov</v>
      </c>
      <c r="G3544" t="str">
        <f>TEXT(Table1[[#This Row],[Order Date]],"ddd")</f>
        <v>Sat</v>
      </c>
      <c r="H3544" s="1">
        <v>42687</v>
      </c>
      <c r="I3544" t="s">
        <v>185</v>
      </c>
      <c r="J3544" t="s">
        <v>620</v>
      </c>
      <c r="K3544" t="s">
        <v>621</v>
      </c>
      <c r="L3544" t="s">
        <v>40</v>
      </c>
      <c r="M3544" t="s">
        <v>26</v>
      </c>
      <c r="N3544" t="s">
        <v>296</v>
      </c>
      <c r="O3544" t="s">
        <v>208</v>
      </c>
      <c r="P3544">
        <v>60623</v>
      </c>
      <c r="Q3544" t="s">
        <v>104</v>
      </c>
      <c r="R3544" t="s">
        <v>4626</v>
      </c>
      <c r="S3544" t="s">
        <v>31</v>
      </c>
      <c r="T3544" t="s">
        <v>64</v>
      </c>
      <c r="U3544" t="s">
        <v>4627</v>
      </c>
      <c r="V3544" s="3">
        <v>22.751999999999999</v>
      </c>
      <c r="W3544">
        <v>6</v>
      </c>
      <c r="X3544" s="2">
        <v>0.6</v>
      </c>
      <c r="Y3544" s="13">
        <v>-8.532</v>
      </c>
      <c r="Z3544" s="2">
        <f>Y3544/V3544</f>
        <v>-0.375</v>
      </c>
    </row>
    <row r="3545" spans="1:26" x14ac:dyDescent="0.25">
      <c r="A3545">
        <v>7332</v>
      </c>
      <c r="B3545" t="s">
        <v>9053</v>
      </c>
      <c r="C3545" s="1">
        <v>43034</v>
      </c>
      <c r="D3545">
        <f>YEAR(C3545)</f>
        <v>2017</v>
      </c>
      <c r="E3545">
        <f>MONTH(C3545)</f>
        <v>10</v>
      </c>
      <c r="F3545" t="str">
        <f>TEXT(Table1[[#This Row],[Order Date]],"mmm")</f>
        <v>Oct</v>
      </c>
      <c r="G3545" t="str">
        <f>TEXT(Table1[[#This Row],[Order Date]],"ddd")</f>
        <v>Thu</v>
      </c>
      <c r="H3545" s="1">
        <v>43038</v>
      </c>
      <c r="I3545" t="s">
        <v>49</v>
      </c>
      <c r="J3545" t="s">
        <v>3790</v>
      </c>
      <c r="K3545" t="s">
        <v>3791</v>
      </c>
      <c r="L3545" t="s">
        <v>40</v>
      </c>
      <c r="M3545" t="s">
        <v>26</v>
      </c>
      <c r="N3545" t="s">
        <v>2434</v>
      </c>
      <c r="O3545" t="s">
        <v>144</v>
      </c>
      <c r="P3545">
        <v>17602</v>
      </c>
      <c r="Q3545" t="s">
        <v>145</v>
      </c>
      <c r="R3545" t="s">
        <v>978</v>
      </c>
      <c r="S3545" t="s">
        <v>70</v>
      </c>
      <c r="T3545" t="s">
        <v>71</v>
      </c>
      <c r="U3545" t="s">
        <v>979</v>
      </c>
      <c r="V3545" s="3">
        <v>61.542000000000002</v>
      </c>
      <c r="W3545">
        <v>1</v>
      </c>
      <c r="X3545" s="2">
        <v>0.4</v>
      </c>
      <c r="Y3545" s="13">
        <v>-13.334099999999999</v>
      </c>
      <c r="Z3545" s="2">
        <f>Y3545/V3545</f>
        <v>-0.21666666666666665</v>
      </c>
    </row>
    <row r="3546" spans="1:26" x14ac:dyDescent="0.25">
      <c r="A3546">
        <v>7336</v>
      </c>
      <c r="B3546" t="s">
        <v>9054</v>
      </c>
      <c r="C3546" s="1">
        <v>42363</v>
      </c>
      <c r="D3546">
        <f>YEAR(C3546)</f>
        <v>2015</v>
      </c>
      <c r="E3546">
        <f>MONTH(C3546)</f>
        <v>12</v>
      </c>
      <c r="F3546" t="str">
        <f>TEXT(Table1[[#This Row],[Order Date]],"mmm")</f>
        <v>Dec</v>
      </c>
      <c r="G3546" t="str">
        <f>TEXT(Table1[[#This Row],[Order Date]],"ddd")</f>
        <v>Fri</v>
      </c>
      <c r="H3546" s="1">
        <v>42368</v>
      </c>
      <c r="I3546" t="s">
        <v>49</v>
      </c>
      <c r="J3546" t="s">
        <v>5145</v>
      </c>
      <c r="K3546" t="s">
        <v>5146</v>
      </c>
      <c r="L3546" t="s">
        <v>25</v>
      </c>
      <c r="M3546" t="s">
        <v>26</v>
      </c>
      <c r="N3546" t="s">
        <v>263</v>
      </c>
      <c r="O3546" t="s">
        <v>264</v>
      </c>
      <c r="P3546">
        <v>10024</v>
      </c>
      <c r="Q3546" t="s">
        <v>145</v>
      </c>
      <c r="R3546" t="s">
        <v>2658</v>
      </c>
      <c r="S3546" t="s">
        <v>70</v>
      </c>
      <c r="T3546" t="s">
        <v>158</v>
      </c>
      <c r="U3546" t="s">
        <v>4160</v>
      </c>
      <c r="V3546" s="3">
        <v>843.9</v>
      </c>
      <c r="W3546">
        <v>2</v>
      </c>
      <c r="X3546" s="2">
        <v>0</v>
      </c>
      <c r="Y3546" s="13">
        <v>371.31599999999997</v>
      </c>
      <c r="Z3546" s="2">
        <f>Y3546/V3546</f>
        <v>0.44</v>
      </c>
    </row>
    <row r="3547" spans="1:26" x14ac:dyDescent="0.25">
      <c r="A3547">
        <v>7338</v>
      </c>
      <c r="B3547" t="s">
        <v>9055</v>
      </c>
      <c r="C3547" s="1">
        <v>42999</v>
      </c>
      <c r="D3547">
        <f>YEAR(C3547)</f>
        <v>2017</v>
      </c>
      <c r="E3547">
        <f>MONTH(C3547)</f>
        <v>9</v>
      </c>
      <c r="F3547" t="str">
        <f>TEXT(Table1[[#This Row],[Order Date]],"mmm")</f>
        <v>Sep</v>
      </c>
      <c r="G3547" t="str">
        <f>TEXT(Table1[[#This Row],[Order Date]],"ddd")</f>
        <v>Thu</v>
      </c>
      <c r="H3547" s="1">
        <v>43001</v>
      </c>
      <c r="I3547" t="s">
        <v>185</v>
      </c>
      <c r="J3547" t="s">
        <v>5199</v>
      </c>
      <c r="K3547" t="s">
        <v>5200</v>
      </c>
      <c r="L3547" t="s">
        <v>40</v>
      </c>
      <c r="M3547" t="s">
        <v>26</v>
      </c>
      <c r="N3547" t="s">
        <v>41</v>
      </c>
      <c r="O3547" t="s">
        <v>42</v>
      </c>
      <c r="P3547">
        <v>90045</v>
      </c>
      <c r="Q3547" t="s">
        <v>43</v>
      </c>
      <c r="R3547" t="s">
        <v>3913</v>
      </c>
      <c r="S3547" t="s">
        <v>45</v>
      </c>
      <c r="T3547" t="s">
        <v>58</v>
      </c>
      <c r="U3547" t="s">
        <v>6396</v>
      </c>
      <c r="V3547" s="3">
        <v>15.51</v>
      </c>
      <c r="W3547">
        <v>1</v>
      </c>
      <c r="X3547" s="2">
        <v>0</v>
      </c>
      <c r="Y3547" s="13">
        <v>3.8774999999999999</v>
      </c>
      <c r="Z3547" s="2">
        <f>Y3547/V3547</f>
        <v>0.25</v>
      </c>
    </row>
    <row r="3548" spans="1:26" x14ac:dyDescent="0.25">
      <c r="A3548">
        <v>7339</v>
      </c>
      <c r="B3548" t="s">
        <v>9056</v>
      </c>
      <c r="C3548" s="1">
        <v>41993</v>
      </c>
      <c r="D3548">
        <f>YEAR(C3548)</f>
        <v>2014</v>
      </c>
      <c r="E3548">
        <f>MONTH(C3548)</f>
        <v>12</v>
      </c>
      <c r="F3548" t="str">
        <f>TEXT(Table1[[#This Row],[Order Date]],"mmm")</f>
        <v>Dec</v>
      </c>
      <c r="G3548" t="str">
        <f>TEXT(Table1[[#This Row],[Order Date]],"ddd")</f>
        <v>Sat</v>
      </c>
      <c r="H3548" s="1">
        <v>41996</v>
      </c>
      <c r="I3548" t="s">
        <v>22</v>
      </c>
      <c r="J3548" t="s">
        <v>3433</v>
      </c>
      <c r="K3548" t="s">
        <v>3434</v>
      </c>
      <c r="L3548" t="s">
        <v>40</v>
      </c>
      <c r="M3548" t="s">
        <v>26</v>
      </c>
      <c r="N3548" t="s">
        <v>263</v>
      </c>
      <c r="O3548" t="s">
        <v>264</v>
      </c>
      <c r="P3548">
        <v>10035</v>
      </c>
      <c r="Q3548" t="s">
        <v>145</v>
      </c>
      <c r="R3548" t="s">
        <v>5975</v>
      </c>
      <c r="S3548" t="s">
        <v>31</v>
      </c>
      <c r="T3548" t="s">
        <v>35</v>
      </c>
      <c r="U3548" t="s">
        <v>5976</v>
      </c>
      <c r="V3548" s="3">
        <v>192.18600000000001</v>
      </c>
      <c r="W3548">
        <v>3</v>
      </c>
      <c r="X3548" s="2">
        <v>0.1</v>
      </c>
      <c r="Y3548" s="13">
        <v>36.3018</v>
      </c>
      <c r="Z3548" s="2">
        <f>Y3548/V3548</f>
        <v>0.18888888888888888</v>
      </c>
    </row>
    <row r="3549" spans="1:26" x14ac:dyDescent="0.25">
      <c r="A3549">
        <v>7340</v>
      </c>
      <c r="B3549" t="s">
        <v>9057</v>
      </c>
      <c r="C3549" s="1">
        <v>42203</v>
      </c>
      <c r="D3549">
        <f>YEAR(C3549)</f>
        <v>2015</v>
      </c>
      <c r="E3549">
        <f>MONTH(C3549)</f>
        <v>7</v>
      </c>
      <c r="F3549" t="str">
        <f>TEXT(Table1[[#This Row],[Order Date]],"mmm")</f>
        <v>Jul</v>
      </c>
      <c r="G3549" t="str">
        <f>TEXT(Table1[[#This Row],[Order Date]],"ddd")</f>
        <v>Sat</v>
      </c>
      <c r="H3549" s="1">
        <v>42206</v>
      </c>
      <c r="I3549" t="s">
        <v>185</v>
      </c>
      <c r="J3549" t="s">
        <v>2809</v>
      </c>
      <c r="K3549" t="s">
        <v>2810</v>
      </c>
      <c r="L3549" t="s">
        <v>40</v>
      </c>
      <c r="M3549" t="s">
        <v>26</v>
      </c>
      <c r="N3549" t="s">
        <v>263</v>
      </c>
      <c r="O3549" t="s">
        <v>264</v>
      </c>
      <c r="P3549">
        <v>10009</v>
      </c>
      <c r="Q3549" t="s">
        <v>145</v>
      </c>
      <c r="R3549" t="s">
        <v>2499</v>
      </c>
      <c r="S3549" t="s">
        <v>45</v>
      </c>
      <c r="T3549" t="s">
        <v>67</v>
      </c>
      <c r="U3549" t="s">
        <v>2500</v>
      </c>
      <c r="V3549" s="3">
        <v>5.76</v>
      </c>
      <c r="W3549">
        <v>2</v>
      </c>
      <c r="X3549" s="2">
        <v>0</v>
      </c>
      <c r="Y3549" s="13">
        <v>1.6128</v>
      </c>
      <c r="Z3549" s="2">
        <f>Y3549/V3549</f>
        <v>0.28000000000000003</v>
      </c>
    </row>
    <row r="3550" spans="1:26" x14ac:dyDescent="0.25">
      <c r="A3550">
        <v>7341</v>
      </c>
      <c r="B3550" t="s">
        <v>9058</v>
      </c>
      <c r="C3550" s="1">
        <v>41846</v>
      </c>
      <c r="D3550">
        <f>YEAR(C3550)</f>
        <v>2014</v>
      </c>
      <c r="E3550">
        <f>MONTH(C3550)</f>
        <v>7</v>
      </c>
      <c r="F3550" t="str">
        <f>TEXT(Table1[[#This Row],[Order Date]],"mmm")</f>
        <v>Jul</v>
      </c>
      <c r="G3550" t="str">
        <f>TEXT(Table1[[#This Row],[Order Date]],"ddd")</f>
        <v>Sat</v>
      </c>
      <c r="H3550" s="1">
        <v>41852</v>
      </c>
      <c r="I3550" t="s">
        <v>49</v>
      </c>
      <c r="J3550" t="s">
        <v>4040</v>
      </c>
      <c r="K3550" t="s">
        <v>4041</v>
      </c>
      <c r="L3550" t="s">
        <v>25</v>
      </c>
      <c r="M3550" t="s">
        <v>26</v>
      </c>
      <c r="N3550" t="s">
        <v>1709</v>
      </c>
      <c r="O3550" t="s">
        <v>1258</v>
      </c>
      <c r="P3550">
        <v>30318</v>
      </c>
      <c r="Q3550" t="s">
        <v>29</v>
      </c>
      <c r="R3550" t="s">
        <v>5034</v>
      </c>
      <c r="S3550" t="s">
        <v>31</v>
      </c>
      <c r="T3550" t="s">
        <v>35</v>
      </c>
      <c r="U3550" t="s">
        <v>5035</v>
      </c>
      <c r="V3550" s="3">
        <v>67.88</v>
      </c>
      <c r="W3550">
        <v>2</v>
      </c>
      <c r="X3550" s="2">
        <v>0</v>
      </c>
      <c r="Y3550" s="13">
        <v>18.3276</v>
      </c>
      <c r="Z3550" s="2">
        <f>Y3550/V3550</f>
        <v>0.27</v>
      </c>
    </row>
    <row r="3551" spans="1:26" x14ac:dyDescent="0.25">
      <c r="A3551">
        <v>7344</v>
      </c>
      <c r="B3551" t="s">
        <v>9059</v>
      </c>
      <c r="C3551" s="1">
        <v>41999</v>
      </c>
      <c r="D3551">
        <f>YEAR(C3551)</f>
        <v>2014</v>
      </c>
      <c r="E3551">
        <f>MONTH(C3551)</f>
        <v>12</v>
      </c>
      <c r="F3551" t="str">
        <f>TEXT(Table1[[#This Row],[Order Date]],"mmm")</f>
        <v>Dec</v>
      </c>
      <c r="G3551" t="str">
        <f>TEXT(Table1[[#This Row],[Order Date]],"ddd")</f>
        <v>Fri</v>
      </c>
      <c r="H3551" s="1">
        <v>42005</v>
      </c>
      <c r="I3551" t="s">
        <v>49</v>
      </c>
      <c r="J3551" t="s">
        <v>161</v>
      </c>
      <c r="K3551" t="s">
        <v>162</v>
      </c>
      <c r="L3551" t="s">
        <v>25</v>
      </c>
      <c r="M3551" t="s">
        <v>26</v>
      </c>
      <c r="N3551" t="s">
        <v>263</v>
      </c>
      <c r="O3551" t="s">
        <v>264</v>
      </c>
      <c r="P3551">
        <v>10009</v>
      </c>
      <c r="Q3551" t="s">
        <v>145</v>
      </c>
      <c r="R3551" t="s">
        <v>3455</v>
      </c>
      <c r="S3551" t="s">
        <v>45</v>
      </c>
      <c r="T3551" t="s">
        <v>58</v>
      </c>
      <c r="U3551" t="s">
        <v>3456</v>
      </c>
      <c r="V3551" s="3">
        <v>191.88</v>
      </c>
      <c r="W3551">
        <v>6</v>
      </c>
      <c r="X3551" s="2">
        <v>0</v>
      </c>
      <c r="Y3551" s="13">
        <v>19.187999999999999</v>
      </c>
      <c r="Z3551" s="2">
        <f>Y3551/V3551</f>
        <v>9.9999999999999992E-2</v>
      </c>
    </row>
    <row r="3552" spans="1:26" x14ac:dyDescent="0.25">
      <c r="A3552">
        <v>7345</v>
      </c>
      <c r="B3552" t="s">
        <v>9060</v>
      </c>
      <c r="C3552" s="1">
        <v>43080</v>
      </c>
      <c r="D3552">
        <f>YEAR(C3552)</f>
        <v>2017</v>
      </c>
      <c r="E3552">
        <f>MONTH(C3552)</f>
        <v>12</v>
      </c>
      <c r="F3552" t="str">
        <f>TEXT(Table1[[#This Row],[Order Date]],"mmm")</f>
        <v>Dec</v>
      </c>
      <c r="G3552" t="str">
        <f>TEXT(Table1[[#This Row],[Order Date]],"ddd")</f>
        <v>Mon</v>
      </c>
      <c r="H3552" s="1">
        <v>43086</v>
      </c>
      <c r="I3552" t="s">
        <v>49</v>
      </c>
      <c r="J3552" t="s">
        <v>38</v>
      </c>
      <c r="K3552" t="s">
        <v>39</v>
      </c>
      <c r="L3552" t="s">
        <v>40</v>
      </c>
      <c r="M3552" t="s">
        <v>26</v>
      </c>
      <c r="N3552" t="s">
        <v>1504</v>
      </c>
      <c r="O3552" t="s">
        <v>53</v>
      </c>
      <c r="P3552">
        <v>32216</v>
      </c>
      <c r="Q3552" t="s">
        <v>29</v>
      </c>
      <c r="R3552" t="s">
        <v>801</v>
      </c>
      <c r="S3552" t="s">
        <v>31</v>
      </c>
      <c r="T3552" t="s">
        <v>55</v>
      </c>
      <c r="U3552" t="s">
        <v>802</v>
      </c>
      <c r="V3552" s="3">
        <v>721.875</v>
      </c>
      <c r="W3552">
        <v>6</v>
      </c>
      <c r="X3552" s="2">
        <v>0.45</v>
      </c>
      <c r="Y3552" s="13">
        <v>-420</v>
      </c>
      <c r="Z3552" s="2">
        <f>Y3552/V3552</f>
        <v>-0.58181818181818179</v>
      </c>
    </row>
    <row r="3553" spans="1:26" x14ac:dyDescent="0.25">
      <c r="A3553">
        <v>7349</v>
      </c>
      <c r="B3553" t="s">
        <v>9061</v>
      </c>
      <c r="C3553" s="1">
        <v>41701</v>
      </c>
      <c r="D3553">
        <f>YEAR(C3553)</f>
        <v>2014</v>
      </c>
      <c r="E3553">
        <f>MONTH(C3553)</f>
        <v>3</v>
      </c>
      <c r="F3553" t="str">
        <f>TEXT(Table1[[#This Row],[Order Date]],"mmm")</f>
        <v>Mar</v>
      </c>
      <c r="G3553" t="str">
        <f>TEXT(Table1[[#This Row],[Order Date]],"ddd")</f>
        <v>Mon</v>
      </c>
      <c r="H3553" s="1">
        <v>41705</v>
      </c>
      <c r="I3553" t="s">
        <v>49</v>
      </c>
      <c r="J3553" t="s">
        <v>6503</v>
      </c>
      <c r="K3553" t="s">
        <v>6504</v>
      </c>
      <c r="L3553" t="s">
        <v>25</v>
      </c>
      <c r="M3553" t="s">
        <v>26</v>
      </c>
      <c r="N3553" t="s">
        <v>181</v>
      </c>
      <c r="O3553" t="s">
        <v>103</v>
      </c>
      <c r="P3553">
        <v>77095</v>
      </c>
      <c r="Q3553" t="s">
        <v>104</v>
      </c>
      <c r="R3553" t="s">
        <v>4746</v>
      </c>
      <c r="S3553" t="s">
        <v>45</v>
      </c>
      <c r="T3553" t="s">
        <v>77</v>
      </c>
      <c r="U3553" t="s">
        <v>4747</v>
      </c>
      <c r="V3553" s="3">
        <v>176.77199999999999</v>
      </c>
      <c r="W3553">
        <v>3</v>
      </c>
      <c r="X3553" s="2">
        <v>0.8</v>
      </c>
      <c r="Y3553" s="13">
        <v>-459.60719999999998</v>
      </c>
      <c r="Z3553" s="2">
        <f>Y3553/V3553</f>
        <v>-2.6</v>
      </c>
    </row>
    <row r="3554" spans="1:26" x14ac:dyDescent="0.25">
      <c r="A3554">
        <v>7350</v>
      </c>
      <c r="B3554" t="s">
        <v>9062</v>
      </c>
      <c r="C3554" s="1">
        <v>43029</v>
      </c>
      <c r="D3554">
        <f>YEAR(C3554)</f>
        <v>2017</v>
      </c>
      <c r="E3554">
        <f>MONTH(C3554)</f>
        <v>10</v>
      </c>
      <c r="F3554" t="str">
        <f>TEXT(Table1[[#This Row],[Order Date]],"mmm")</f>
        <v>Oct</v>
      </c>
      <c r="G3554" t="str">
        <f>TEXT(Table1[[#This Row],[Order Date]],"ddd")</f>
        <v>Sat</v>
      </c>
      <c r="H3554" s="1">
        <v>43035</v>
      </c>
      <c r="I3554" t="s">
        <v>49</v>
      </c>
      <c r="J3554" t="s">
        <v>697</v>
      </c>
      <c r="K3554" t="s">
        <v>698</v>
      </c>
      <c r="L3554" t="s">
        <v>40</v>
      </c>
      <c r="M3554" t="s">
        <v>26</v>
      </c>
      <c r="N3554" t="s">
        <v>2512</v>
      </c>
      <c r="O3554" t="s">
        <v>113</v>
      </c>
      <c r="P3554">
        <v>53209</v>
      </c>
      <c r="Q3554" t="s">
        <v>104</v>
      </c>
      <c r="R3554" t="s">
        <v>2407</v>
      </c>
      <c r="S3554" t="s">
        <v>45</v>
      </c>
      <c r="T3554" t="s">
        <v>74</v>
      </c>
      <c r="U3554" t="s">
        <v>2408</v>
      </c>
      <c r="V3554" s="3">
        <v>38.82</v>
      </c>
      <c r="W3554">
        <v>6</v>
      </c>
      <c r="X3554" s="2">
        <v>0</v>
      </c>
      <c r="Y3554" s="13">
        <v>19.41</v>
      </c>
      <c r="Z3554" s="2">
        <f>Y3554/V3554</f>
        <v>0.5</v>
      </c>
    </row>
    <row r="3555" spans="1:26" x14ac:dyDescent="0.25">
      <c r="A3555">
        <v>7352</v>
      </c>
      <c r="B3555" t="s">
        <v>9063</v>
      </c>
      <c r="C3555" s="1">
        <v>43049</v>
      </c>
      <c r="D3555">
        <f>YEAR(C3555)</f>
        <v>2017</v>
      </c>
      <c r="E3555">
        <f>MONTH(C3555)</f>
        <v>11</v>
      </c>
      <c r="F3555" t="str">
        <f>TEXT(Table1[[#This Row],[Order Date]],"mmm")</f>
        <v>Nov</v>
      </c>
      <c r="G3555" t="str">
        <f>TEXT(Table1[[#This Row],[Order Date]],"ddd")</f>
        <v>Fri</v>
      </c>
      <c r="H3555" s="1">
        <v>43055</v>
      </c>
      <c r="I3555" t="s">
        <v>49</v>
      </c>
      <c r="J3555" t="s">
        <v>3955</v>
      </c>
      <c r="K3555" t="s">
        <v>3956</v>
      </c>
      <c r="L3555" t="s">
        <v>25</v>
      </c>
      <c r="M3555" t="s">
        <v>26</v>
      </c>
      <c r="N3555" t="s">
        <v>9064</v>
      </c>
      <c r="O3555" t="s">
        <v>42</v>
      </c>
      <c r="P3555">
        <v>95351</v>
      </c>
      <c r="Q3555" t="s">
        <v>43</v>
      </c>
      <c r="R3555" t="s">
        <v>1555</v>
      </c>
      <c r="S3555" t="s">
        <v>70</v>
      </c>
      <c r="T3555" t="s">
        <v>158</v>
      </c>
      <c r="U3555" t="s">
        <v>1556</v>
      </c>
      <c r="V3555" s="3">
        <v>111.79</v>
      </c>
      <c r="W3555">
        <v>7</v>
      </c>
      <c r="X3555" s="2">
        <v>0</v>
      </c>
      <c r="Y3555" s="13">
        <v>43.598100000000002</v>
      </c>
      <c r="Z3555" s="2">
        <f>Y3555/V3555</f>
        <v>0.39</v>
      </c>
    </row>
    <row r="3556" spans="1:26" x14ac:dyDescent="0.25">
      <c r="A3556">
        <v>7353</v>
      </c>
      <c r="B3556" t="s">
        <v>9065</v>
      </c>
      <c r="C3556" s="1">
        <v>42810</v>
      </c>
      <c r="D3556">
        <f>YEAR(C3556)</f>
        <v>2017</v>
      </c>
      <c r="E3556">
        <f>MONTH(C3556)</f>
        <v>3</v>
      </c>
      <c r="F3556" t="str">
        <f>TEXT(Table1[[#This Row],[Order Date]],"mmm")</f>
        <v>Mar</v>
      </c>
      <c r="G3556" t="str">
        <f>TEXT(Table1[[#This Row],[Order Date]],"ddd")</f>
        <v>Thu</v>
      </c>
      <c r="H3556" s="1">
        <v>42812</v>
      </c>
      <c r="I3556" t="s">
        <v>22</v>
      </c>
      <c r="J3556" t="s">
        <v>3063</v>
      </c>
      <c r="K3556" t="s">
        <v>3064</v>
      </c>
      <c r="L3556" t="s">
        <v>101</v>
      </c>
      <c r="M3556" t="s">
        <v>26</v>
      </c>
      <c r="N3556" t="s">
        <v>1109</v>
      </c>
      <c r="O3556" t="s">
        <v>491</v>
      </c>
      <c r="P3556">
        <v>44107</v>
      </c>
      <c r="Q3556" t="s">
        <v>145</v>
      </c>
      <c r="R3556" t="s">
        <v>3477</v>
      </c>
      <c r="S3556" t="s">
        <v>70</v>
      </c>
      <c r="T3556" t="s">
        <v>71</v>
      </c>
      <c r="U3556" t="s">
        <v>3478</v>
      </c>
      <c r="V3556" s="3">
        <v>445.44</v>
      </c>
      <c r="W3556">
        <v>8</v>
      </c>
      <c r="X3556" s="2">
        <v>0.4</v>
      </c>
      <c r="Y3556" s="13">
        <v>-81.664000000000001</v>
      </c>
      <c r="Z3556" s="2">
        <f>Y3556/V3556</f>
        <v>-0.18333333333333335</v>
      </c>
    </row>
    <row r="3557" spans="1:26" x14ac:dyDescent="0.25">
      <c r="A3557">
        <v>7354</v>
      </c>
      <c r="B3557" t="s">
        <v>9066</v>
      </c>
      <c r="C3557" s="1">
        <v>42635</v>
      </c>
      <c r="D3557">
        <f>YEAR(C3557)</f>
        <v>2016</v>
      </c>
      <c r="E3557">
        <f>MONTH(C3557)</f>
        <v>9</v>
      </c>
      <c r="F3557" t="str">
        <f>TEXT(Table1[[#This Row],[Order Date]],"mmm")</f>
        <v>Sep</v>
      </c>
      <c r="G3557" t="str">
        <f>TEXT(Table1[[#This Row],[Order Date]],"ddd")</f>
        <v>Thu</v>
      </c>
      <c r="H3557" s="1">
        <v>42642</v>
      </c>
      <c r="I3557" t="s">
        <v>49</v>
      </c>
      <c r="J3557" t="s">
        <v>3018</v>
      </c>
      <c r="K3557" t="s">
        <v>3019</v>
      </c>
      <c r="L3557" t="s">
        <v>101</v>
      </c>
      <c r="M3557" t="s">
        <v>26</v>
      </c>
      <c r="N3557" t="s">
        <v>143</v>
      </c>
      <c r="O3557" t="s">
        <v>144</v>
      </c>
      <c r="P3557">
        <v>19134</v>
      </c>
      <c r="Q3557" t="s">
        <v>145</v>
      </c>
      <c r="R3557" t="s">
        <v>2377</v>
      </c>
      <c r="S3557" t="s">
        <v>45</v>
      </c>
      <c r="T3557" t="s">
        <v>46</v>
      </c>
      <c r="U3557" t="s">
        <v>2378</v>
      </c>
      <c r="V3557" s="3">
        <v>16.52</v>
      </c>
      <c r="W3557">
        <v>5</v>
      </c>
      <c r="X3557" s="2">
        <v>0.2</v>
      </c>
      <c r="Y3557" s="13">
        <v>5.3689999999999998</v>
      </c>
      <c r="Z3557" s="2">
        <f>Y3557/V3557</f>
        <v>0.32500000000000001</v>
      </c>
    </row>
    <row r="3558" spans="1:26" x14ac:dyDescent="0.25">
      <c r="A3558">
        <v>7355</v>
      </c>
      <c r="B3558" t="s">
        <v>9067</v>
      </c>
      <c r="C3558" s="1">
        <v>42772</v>
      </c>
      <c r="D3558">
        <f>YEAR(C3558)</f>
        <v>2017</v>
      </c>
      <c r="E3558">
        <f>MONTH(C3558)</f>
        <v>2</v>
      </c>
      <c r="F3558" t="str">
        <f>TEXT(Table1[[#This Row],[Order Date]],"mmm")</f>
        <v>Feb</v>
      </c>
      <c r="G3558" t="str">
        <f>TEXT(Table1[[#This Row],[Order Date]],"ddd")</f>
        <v>Mon</v>
      </c>
      <c r="H3558" s="1">
        <v>42779</v>
      </c>
      <c r="I3558" t="s">
        <v>49</v>
      </c>
      <c r="J3558" t="s">
        <v>3088</v>
      </c>
      <c r="K3558" t="s">
        <v>3089</v>
      </c>
      <c r="L3558" t="s">
        <v>101</v>
      </c>
      <c r="M3558" t="s">
        <v>26</v>
      </c>
      <c r="N3558" t="s">
        <v>126</v>
      </c>
      <c r="O3558" t="s">
        <v>42</v>
      </c>
      <c r="P3558">
        <v>94109</v>
      </c>
      <c r="Q3558" t="s">
        <v>43</v>
      </c>
      <c r="R3558" t="s">
        <v>8378</v>
      </c>
      <c r="S3558" t="s">
        <v>45</v>
      </c>
      <c r="T3558" t="s">
        <v>89</v>
      </c>
      <c r="U3558" t="s">
        <v>8379</v>
      </c>
      <c r="V3558" s="3">
        <v>29.9</v>
      </c>
      <c r="W3558">
        <v>5</v>
      </c>
      <c r="X3558" s="2">
        <v>0</v>
      </c>
      <c r="Y3558" s="13">
        <v>13.455</v>
      </c>
      <c r="Z3558" s="2">
        <f>Y3558/V3558</f>
        <v>0.45</v>
      </c>
    </row>
    <row r="3559" spans="1:26" x14ac:dyDescent="0.25">
      <c r="A3559">
        <v>7356</v>
      </c>
      <c r="B3559" t="s">
        <v>9068</v>
      </c>
      <c r="C3559" s="1">
        <v>42369</v>
      </c>
      <c r="D3559">
        <f>YEAR(C3559)</f>
        <v>2015</v>
      </c>
      <c r="E3559">
        <f>MONTH(C3559)</f>
        <v>12</v>
      </c>
      <c r="F3559" t="str">
        <f>TEXT(Table1[[#This Row],[Order Date]],"mmm")</f>
        <v>Dec</v>
      </c>
      <c r="G3559" t="str">
        <f>TEXT(Table1[[#This Row],[Order Date]],"ddd")</f>
        <v>Thu</v>
      </c>
      <c r="H3559" s="1">
        <v>42371</v>
      </c>
      <c r="I3559" t="s">
        <v>22</v>
      </c>
      <c r="J3559" t="s">
        <v>6446</v>
      </c>
      <c r="K3559" t="s">
        <v>6447</v>
      </c>
      <c r="L3559" t="s">
        <v>40</v>
      </c>
      <c r="M3559" t="s">
        <v>26</v>
      </c>
      <c r="N3559" t="s">
        <v>873</v>
      </c>
      <c r="O3559" t="s">
        <v>235</v>
      </c>
      <c r="P3559">
        <v>48205</v>
      </c>
      <c r="Q3559" t="s">
        <v>104</v>
      </c>
      <c r="R3559" t="s">
        <v>3573</v>
      </c>
      <c r="S3559" t="s">
        <v>45</v>
      </c>
      <c r="T3559" t="s">
        <v>74</v>
      </c>
      <c r="U3559" t="s">
        <v>3574</v>
      </c>
      <c r="V3559" s="3">
        <v>116.4</v>
      </c>
      <c r="W3559">
        <v>8</v>
      </c>
      <c r="X3559" s="2">
        <v>0</v>
      </c>
      <c r="Y3559" s="13">
        <v>52.38</v>
      </c>
      <c r="Z3559" s="2">
        <f>Y3559/V3559</f>
        <v>0.45</v>
      </c>
    </row>
    <row r="3560" spans="1:26" x14ac:dyDescent="0.25">
      <c r="A3560">
        <v>7359</v>
      </c>
      <c r="B3560" t="s">
        <v>9069</v>
      </c>
      <c r="C3560" s="1">
        <v>42003</v>
      </c>
      <c r="D3560">
        <f>YEAR(C3560)</f>
        <v>2014</v>
      </c>
      <c r="E3560">
        <f>MONTH(C3560)</f>
        <v>12</v>
      </c>
      <c r="F3560" t="str">
        <f>TEXT(Table1[[#This Row],[Order Date]],"mmm")</f>
        <v>Dec</v>
      </c>
      <c r="G3560" t="str">
        <f>TEXT(Table1[[#This Row],[Order Date]],"ddd")</f>
        <v>Tue</v>
      </c>
      <c r="H3560" s="1">
        <v>42007</v>
      </c>
      <c r="I3560" t="s">
        <v>22</v>
      </c>
      <c r="J3560" t="s">
        <v>7600</v>
      </c>
      <c r="K3560" t="s">
        <v>7601</v>
      </c>
      <c r="L3560" t="s">
        <v>40</v>
      </c>
      <c r="M3560" t="s">
        <v>26</v>
      </c>
      <c r="N3560" t="s">
        <v>143</v>
      </c>
      <c r="O3560" t="s">
        <v>144</v>
      </c>
      <c r="P3560">
        <v>19143</v>
      </c>
      <c r="Q3560" t="s">
        <v>145</v>
      </c>
      <c r="R3560" t="s">
        <v>2301</v>
      </c>
      <c r="S3560" t="s">
        <v>70</v>
      </c>
      <c r="T3560" t="s">
        <v>71</v>
      </c>
      <c r="U3560" t="s">
        <v>2302</v>
      </c>
      <c r="V3560" s="3">
        <v>251.964</v>
      </c>
      <c r="W3560">
        <v>6</v>
      </c>
      <c r="X3560" s="2">
        <v>0.4</v>
      </c>
      <c r="Y3560" s="13">
        <v>-50.392800000000001</v>
      </c>
      <c r="Z3560" s="2">
        <f>Y3560/V3560</f>
        <v>-0.2</v>
      </c>
    </row>
    <row r="3561" spans="1:26" x14ac:dyDescent="0.25">
      <c r="A3561">
        <v>7361</v>
      </c>
      <c r="B3561" t="s">
        <v>9070</v>
      </c>
      <c r="C3561" s="1">
        <v>42472</v>
      </c>
      <c r="D3561">
        <f>YEAR(C3561)</f>
        <v>2016</v>
      </c>
      <c r="E3561">
        <f>MONTH(C3561)</f>
        <v>4</v>
      </c>
      <c r="F3561" t="str">
        <f>TEXT(Table1[[#This Row],[Order Date]],"mmm")</f>
        <v>Apr</v>
      </c>
      <c r="G3561" t="str">
        <f>TEXT(Table1[[#This Row],[Order Date]],"ddd")</f>
        <v>Tue</v>
      </c>
      <c r="H3561" s="1">
        <v>42474</v>
      </c>
      <c r="I3561" t="s">
        <v>185</v>
      </c>
      <c r="J3561" t="s">
        <v>5600</v>
      </c>
      <c r="K3561" t="s">
        <v>5601</v>
      </c>
      <c r="L3561" t="s">
        <v>25</v>
      </c>
      <c r="M3561" t="s">
        <v>26</v>
      </c>
      <c r="N3561" t="s">
        <v>41</v>
      </c>
      <c r="O3561" t="s">
        <v>42</v>
      </c>
      <c r="P3561">
        <v>90036</v>
      </c>
      <c r="Q3561" t="s">
        <v>43</v>
      </c>
      <c r="R3561" t="s">
        <v>4465</v>
      </c>
      <c r="S3561" t="s">
        <v>45</v>
      </c>
      <c r="T3561" t="s">
        <v>89</v>
      </c>
      <c r="U3561" t="s">
        <v>4466</v>
      </c>
      <c r="V3561" s="3">
        <v>19.440000000000001</v>
      </c>
      <c r="W3561">
        <v>3</v>
      </c>
      <c r="X3561" s="2">
        <v>0</v>
      </c>
      <c r="Y3561" s="13">
        <v>9.3312000000000008</v>
      </c>
      <c r="Z3561" s="2">
        <f>Y3561/V3561</f>
        <v>0.48000000000000004</v>
      </c>
    </row>
    <row r="3562" spans="1:26" x14ac:dyDescent="0.25">
      <c r="A3562">
        <v>7364</v>
      </c>
      <c r="B3562" t="s">
        <v>9071</v>
      </c>
      <c r="C3562" s="1">
        <v>42702</v>
      </c>
      <c r="D3562">
        <f>YEAR(C3562)</f>
        <v>2016</v>
      </c>
      <c r="E3562">
        <f>MONTH(C3562)</f>
        <v>11</v>
      </c>
      <c r="F3562" t="str">
        <f>TEXT(Table1[[#This Row],[Order Date]],"mmm")</f>
        <v>Nov</v>
      </c>
      <c r="G3562" t="str">
        <f>TEXT(Table1[[#This Row],[Order Date]],"ddd")</f>
        <v>Mon</v>
      </c>
      <c r="H3562" s="1">
        <v>42708</v>
      </c>
      <c r="I3562" t="s">
        <v>49</v>
      </c>
      <c r="J3562" t="s">
        <v>871</v>
      </c>
      <c r="K3562" t="s">
        <v>872</v>
      </c>
      <c r="L3562" t="s">
        <v>40</v>
      </c>
      <c r="M3562" t="s">
        <v>26</v>
      </c>
      <c r="N3562" t="s">
        <v>143</v>
      </c>
      <c r="O3562" t="s">
        <v>144</v>
      </c>
      <c r="P3562">
        <v>19140</v>
      </c>
      <c r="Q3562" t="s">
        <v>145</v>
      </c>
      <c r="R3562" t="s">
        <v>3302</v>
      </c>
      <c r="S3562" t="s">
        <v>70</v>
      </c>
      <c r="T3562" t="s">
        <v>71</v>
      </c>
      <c r="U3562" t="s">
        <v>3303</v>
      </c>
      <c r="V3562" s="3">
        <v>340.18200000000002</v>
      </c>
      <c r="W3562">
        <v>3</v>
      </c>
      <c r="X3562" s="2">
        <v>0.4</v>
      </c>
      <c r="Y3562" s="13">
        <v>-73.706100000000006</v>
      </c>
      <c r="Z3562" s="2">
        <f>Y3562/V3562</f>
        <v>-0.21666666666666667</v>
      </c>
    </row>
    <row r="3563" spans="1:26" x14ac:dyDescent="0.25">
      <c r="A3563">
        <v>7370</v>
      </c>
      <c r="B3563" t="s">
        <v>9072</v>
      </c>
      <c r="C3563" s="1">
        <v>42072</v>
      </c>
      <c r="D3563">
        <f>YEAR(C3563)</f>
        <v>2015</v>
      </c>
      <c r="E3563">
        <f>MONTH(C3563)</f>
        <v>3</v>
      </c>
      <c r="F3563" t="str">
        <f>TEXT(Table1[[#This Row],[Order Date]],"mmm")</f>
        <v>Mar</v>
      </c>
      <c r="G3563" t="str">
        <f>TEXT(Table1[[#This Row],[Order Date]],"ddd")</f>
        <v>Mon</v>
      </c>
      <c r="H3563" s="1">
        <v>42074</v>
      </c>
      <c r="I3563" t="s">
        <v>22</v>
      </c>
      <c r="J3563" t="s">
        <v>5083</v>
      </c>
      <c r="K3563" t="s">
        <v>5084</v>
      </c>
      <c r="L3563" t="s">
        <v>25</v>
      </c>
      <c r="M3563" t="s">
        <v>26</v>
      </c>
      <c r="N3563" t="s">
        <v>4474</v>
      </c>
      <c r="O3563" t="s">
        <v>87</v>
      </c>
      <c r="P3563">
        <v>27604</v>
      </c>
      <c r="Q3563" t="s">
        <v>29</v>
      </c>
      <c r="R3563" t="s">
        <v>2996</v>
      </c>
      <c r="S3563" t="s">
        <v>45</v>
      </c>
      <c r="T3563" t="s">
        <v>46</v>
      </c>
      <c r="U3563" t="s">
        <v>2997</v>
      </c>
      <c r="V3563" s="3">
        <v>4.6079999999999997</v>
      </c>
      <c r="W3563">
        <v>2</v>
      </c>
      <c r="X3563" s="2">
        <v>0.2</v>
      </c>
      <c r="Y3563" s="13">
        <v>1.6704000000000001</v>
      </c>
      <c r="Z3563" s="2">
        <f>Y3563/V3563</f>
        <v>0.36250000000000004</v>
      </c>
    </row>
    <row r="3564" spans="1:26" x14ac:dyDescent="0.25">
      <c r="A3564">
        <v>7371</v>
      </c>
      <c r="B3564" t="s">
        <v>9073</v>
      </c>
      <c r="C3564" s="1">
        <v>41940</v>
      </c>
      <c r="D3564">
        <f>YEAR(C3564)</f>
        <v>2014</v>
      </c>
      <c r="E3564">
        <f>MONTH(C3564)</f>
        <v>10</v>
      </c>
      <c r="F3564" t="str">
        <f>TEXT(Table1[[#This Row],[Order Date]],"mmm")</f>
        <v>Oct</v>
      </c>
      <c r="G3564" t="str">
        <f>TEXT(Table1[[#This Row],[Order Date]],"ddd")</f>
        <v>Tue</v>
      </c>
      <c r="H3564" s="1">
        <v>41944</v>
      </c>
      <c r="I3564" t="s">
        <v>49</v>
      </c>
      <c r="J3564" t="s">
        <v>3116</v>
      </c>
      <c r="K3564" t="s">
        <v>3117</v>
      </c>
      <c r="L3564" t="s">
        <v>40</v>
      </c>
      <c r="M3564" t="s">
        <v>26</v>
      </c>
      <c r="N3564" t="s">
        <v>9074</v>
      </c>
      <c r="O3564" t="s">
        <v>4417</v>
      </c>
      <c r="P3564">
        <v>67846</v>
      </c>
      <c r="Q3564" t="s">
        <v>104</v>
      </c>
      <c r="R3564" t="s">
        <v>3660</v>
      </c>
      <c r="S3564" t="s">
        <v>70</v>
      </c>
      <c r="T3564" t="s">
        <v>71</v>
      </c>
      <c r="U3564" t="s">
        <v>3661</v>
      </c>
      <c r="V3564" s="3">
        <v>257.98</v>
      </c>
      <c r="W3564">
        <v>2</v>
      </c>
      <c r="X3564" s="2">
        <v>0</v>
      </c>
      <c r="Y3564" s="13">
        <v>74.8142</v>
      </c>
      <c r="Z3564" s="2">
        <f>Y3564/V3564</f>
        <v>0.28999999999999998</v>
      </c>
    </row>
    <row r="3565" spans="1:26" x14ac:dyDescent="0.25">
      <c r="A3565">
        <v>7372</v>
      </c>
      <c r="B3565" t="s">
        <v>9075</v>
      </c>
      <c r="C3565" s="1">
        <v>42742</v>
      </c>
      <c r="D3565">
        <f>YEAR(C3565)</f>
        <v>2017</v>
      </c>
      <c r="E3565">
        <f>MONTH(C3565)</f>
        <v>1</v>
      </c>
      <c r="F3565" t="str">
        <f>TEXT(Table1[[#This Row],[Order Date]],"mmm")</f>
        <v>Jan</v>
      </c>
      <c r="G3565" t="str">
        <f>TEXT(Table1[[#This Row],[Order Date]],"ddd")</f>
        <v>Sat</v>
      </c>
      <c r="H3565" s="1">
        <v>42744</v>
      </c>
      <c r="I3565" t="s">
        <v>22</v>
      </c>
      <c r="J3565" t="s">
        <v>3603</v>
      </c>
      <c r="K3565" t="s">
        <v>3604</v>
      </c>
      <c r="L3565" t="s">
        <v>25</v>
      </c>
      <c r="M3565" t="s">
        <v>26</v>
      </c>
      <c r="N3565" t="s">
        <v>1159</v>
      </c>
      <c r="O3565" t="s">
        <v>42</v>
      </c>
      <c r="P3565">
        <v>90805</v>
      </c>
      <c r="Q3565" t="s">
        <v>43</v>
      </c>
      <c r="R3565" t="s">
        <v>57</v>
      </c>
      <c r="S3565" t="s">
        <v>45</v>
      </c>
      <c r="T3565" t="s">
        <v>58</v>
      </c>
      <c r="U3565" t="s">
        <v>59</v>
      </c>
      <c r="V3565" s="3">
        <v>153.78</v>
      </c>
      <c r="W3565">
        <v>11</v>
      </c>
      <c r="X3565" s="2">
        <v>0</v>
      </c>
      <c r="Y3565" s="13">
        <v>44.596200000000003</v>
      </c>
      <c r="Z3565" s="2">
        <f>Y3565/V3565</f>
        <v>0.29000000000000004</v>
      </c>
    </row>
    <row r="3566" spans="1:26" x14ac:dyDescent="0.25">
      <c r="A3566">
        <v>7377</v>
      </c>
      <c r="B3566" t="s">
        <v>9076</v>
      </c>
      <c r="C3566" s="1">
        <v>43041</v>
      </c>
      <c r="D3566">
        <f>YEAR(C3566)</f>
        <v>2017</v>
      </c>
      <c r="E3566">
        <f>MONTH(C3566)</f>
        <v>11</v>
      </c>
      <c r="F3566" t="str">
        <f>TEXT(Table1[[#This Row],[Order Date]],"mmm")</f>
        <v>Nov</v>
      </c>
      <c r="G3566" t="str">
        <f>TEXT(Table1[[#This Row],[Order Date]],"ddd")</f>
        <v>Thu</v>
      </c>
      <c r="H3566" s="1">
        <v>43044</v>
      </c>
      <c r="I3566" t="s">
        <v>185</v>
      </c>
      <c r="J3566" t="s">
        <v>506</v>
      </c>
      <c r="K3566" t="s">
        <v>507</v>
      </c>
      <c r="L3566" t="s">
        <v>40</v>
      </c>
      <c r="M3566" t="s">
        <v>26</v>
      </c>
      <c r="N3566" t="s">
        <v>531</v>
      </c>
      <c r="O3566" t="s">
        <v>208</v>
      </c>
      <c r="P3566">
        <v>61701</v>
      </c>
      <c r="Q3566" t="s">
        <v>104</v>
      </c>
      <c r="R3566" t="s">
        <v>868</v>
      </c>
      <c r="S3566" t="s">
        <v>45</v>
      </c>
      <c r="T3566" t="s">
        <v>67</v>
      </c>
      <c r="U3566" t="s">
        <v>869</v>
      </c>
      <c r="V3566" s="3">
        <v>54.335999999999999</v>
      </c>
      <c r="W3566">
        <v>4</v>
      </c>
      <c r="X3566" s="2">
        <v>0.2</v>
      </c>
      <c r="Y3566" s="13">
        <v>5.4336000000000002</v>
      </c>
      <c r="Z3566" s="2">
        <f>Y3566/V3566</f>
        <v>0.1</v>
      </c>
    </row>
    <row r="3567" spans="1:26" x14ac:dyDescent="0.25">
      <c r="A3567">
        <v>7378</v>
      </c>
      <c r="B3567" t="s">
        <v>9077</v>
      </c>
      <c r="C3567" s="1">
        <v>41901</v>
      </c>
      <c r="D3567">
        <f>YEAR(C3567)</f>
        <v>2014</v>
      </c>
      <c r="E3567">
        <f>MONTH(C3567)</f>
        <v>9</v>
      </c>
      <c r="F3567" t="str">
        <f>TEXT(Table1[[#This Row],[Order Date]],"mmm")</f>
        <v>Sep</v>
      </c>
      <c r="G3567" t="str">
        <f>TEXT(Table1[[#This Row],[Order Date]],"ddd")</f>
        <v>Fri</v>
      </c>
      <c r="H3567" s="1">
        <v>41905</v>
      </c>
      <c r="I3567" t="s">
        <v>49</v>
      </c>
      <c r="J3567" t="s">
        <v>2479</v>
      </c>
      <c r="K3567" t="s">
        <v>2480</v>
      </c>
      <c r="L3567" t="s">
        <v>40</v>
      </c>
      <c r="M3567" t="s">
        <v>26</v>
      </c>
      <c r="N3567" t="s">
        <v>94</v>
      </c>
      <c r="O3567" t="s">
        <v>95</v>
      </c>
      <c r="P3567">
        <v>98115</v>
      </c>
      <c r="Q3567" t="s">
        <v>43</v>
      </c>
      <c r="R3567" t="s">
        <v>1608</v>
      </c>
      <c r="S3567" t="s">
        <v>45</v>
      </c>
      <c r="T3567" t="s">
        <v>58</v>
      </c>
      <c r="U3567" t="s">
        <v>1609</v>
      </c>
      <c r="V3567" s="3">
        <v>92.52</v>
      </c>
      <c r="W3567">
        <v>6</v>
      </c>
      <c r="X3567" s="2">
        <v>0</v>
      </c>
      <c r="Y3567" s="13">
        <v>24.980399999999999</v>
      </c>
      <c r="Z3567" s="2">
        <f>Y3567/V3567</f>
        <v>0.27</v>
      </c>
    </row>
    <row r="3568" spans="1:26" x14ac:dyDescent="0.25">
      <c r="A3568">
        <v>7379</v>
      </c>
      <c r="B3568" t="s">
        <v>9078</v>
      </c>
      <c r="C3568" s="1">
        <v>42155</v>
      </c>
      <c r="D3568">
        <f>YEAR(C3568)</f>
        <v>2015</v>
      </c>
      <c r="E3568">
        <f>MONTH(C3568)</f>
        <v>5</v>
      </c>
      <c r="F3568" t="str">
        <f>TEXT(Table1[[#This Row],[Order Date]],"mmm")</f>
        <v>May</v>
      </c>
      <c r="G3568" t="str">
        <f>TEXT(Table1[[#This Row],[Order Date]],"ddd")</f>
        <v>Sun</v>
      </c>
      <c r="H3568" s="1">
        <v>42155</v>
      </c>
      <c r="I3568" t="s">
        <v>1276</v>
      </c>
      <c r="J3568" t="s">
        <v>7915</v>
      </c>
      <c r="K3568" t="s">
        <v>7916</v>
      </c>
      <c r="L3568" t="s">
        <v>25</v>
      </c>
      <c r="M3568" t="s">
        <v>26</v>
      </c>
      <c r="N3568" t="s">
        <v>1679</v>
      </c>
      <c r="O3568" t="s">
        <v>87</v>
      </c>
      <c r="P3568">
        <v>28314</v>
      </c>
      <c r="Q3568" t="s">
        <v>29</v>
      </c>
      <c r="R3568" t="s">
        <v>4059</v>
      </c>
      <c r="S3568" t="s">
        <v>45</v>
      </c>
      <c r="T3568" t="s">
        <v>67</v>
      </c>
      <c r="U3568" t="s">
        <v>4060</v>
      </c>
      <c r="V3568" s="3">
        <v>10.272</v>
      </c>
      <c r="W3568">
        <v>3</v>
      </c>
      <c r="X3568" s="2">
        <v>0.2</v>
      </c>
      <c r="Y3568" s="13">
        <v>1.1556</v>
      </c>
      <c r="Z3568" s="2">
        <f>Y3568/V3568</f>
        <v>0.11249999999999999</v>
      </c>
    </row>
    <row r="3569" spans="1:26" x14ac:dyDescent="0.25">
      <c r="A3569">
        <v>7380</v>
      </c>
      <c r="B3569" t="s">
        <v>9079</v>
      </c>
      <c r="C3569" s="1">
        <v>42626</v>
      </c>
      <c r="D3569">
        <f>YEAR(C3569)</f>
        <v>2016</v>
      </c>
      <c r="E3569">
        <f>MONTH(C3569)</f>
        <v>9</v>
      </c>
      <c r="F3569" t="str">
        <f>TEXT(Table1[[#This Row],[Order Date]],"mmm")</f>
        <v>Sep</v>
      </c>
      <c r="G3569" t="str">
        <f>TEXT(Table1[[#This Row],[Order Date]],"ddd")</f>
        <v>Tue</v>
      </c>
      <c r="H3569" s="1">
        <v>42631</v>
      </c>
      <c r="I3569" t="s">
        <v>49</v>
      </c>
      <c r="J3569" t="s">
        <v>117</v>
      </c>
      <c r="K3569" t="s">
        <v>118</v>
      </c>
      <c r="L3569" t="s">
        <v>25</v>
      </c>
      <c r="M3569" t="s">
        <v>26</v>
      </c>
      <c r="N3569" t="s">
        <v>2494</v>
      </c>
      <c r="O3569" t="s">
        <v>135</v>
      </c>
      <c r="P3569">
        <v>68104</v>
      </c>
      <c r="Q3569" t="s">
        <v>104</v>
      </c>
      <c r="R3569" t="s">
        <v>3986</v>
      </c>
      <c r="S3569" t="s">
        <v>45</v>
      </c>
      <c r="T3569" t="s">
        <v>58</v>
      </c>
      <c r="U3569" t="s">
        <v>3987</v>
      </c>
      <c r="V3569" s="3">
        <v>40.74</v>
      </c>
      <c r="W3569">
        <v>3</v>
      </c>
      <c r="X3569" s="2">
        <v>0</v>
      </c>
      <c r="Y3569" s="13">
        <v>0.40739999999999998</v>
      </c>
      <c r="Z3569" s="2">
        <f>Y3569/V3569</f>
        <v>9.9999999999999985E-3</v>
      </c>
    </row>
    <row r="3570" spans="1:26" x14ac:dyDescent="0.25">
      <c r="A3570">
        <v>7390</v>
      </c>
      <c r="B3570" t="s">
        <v>9080</v>
      </c>
      <c r="C3570" s="1">
        <v>43068</v>
      </c>
      <c r="D3570">
        <f>YEAR(C3570)</f>
        <v>2017</v>
      </c>
      <c r="E3570">
        <f>MONTH(C3570)</f>
        <v>11</v>
      </c>
      <c r="F3570" t="str">
        <f>TEXT(Table1[[#This Row],[Order Date]],"mmm")</f>
        <v>Nov</v>
      </c>
      <c r="G3570" t="str">
        <f>TEXT(Table1[[#This Row],[Order Date]],"ddd")</f>
        <v>Wed</v>
      </c>
      <c r="H3570" s="1">
        <v>43072</v>
      </c>
      <c r="I3570" t="s">
        <v>49</v>
      </c>
      <c r="J3570" t="s">
        <v>647</v>
      </c>
      <c r="K3570" t="s">
        <v>648</v>
      </c>
      <c r="L3570" t="s">
        <v>25</v>
      </c>
      <c r="M3570" t="s">
        <v>26</v>
      </c>
      <c r="N3570" t="s">
        <v>6068</v>
      </c>
      <c r="O3570" t="s">
        <v>328</v>
      </c>
      <c r="P3570">
        <v>37421</v>
      </c>
      <c r="Q3570" t="s">
        <v>29</v>
      </c>
      <c r="R3570" t="s">
        <v>34</v>
      </c>
      <c r="S3570" t="s">
        <v>31</v>
      </c>
      <c r="T3570" t="s">
        <v>35</v>
      </c>
      <c r="U3570" t="s">
        <v>36</v>
      </c>
      <c r="V3570" s="3">
        <v>390.36799999999999</v>
      </c>
      <c r="W3570">
        <v>2</v>
      </c>
      <c r="X3570" s="2">
        <v>0.2</v>
      </c>
      <c r="Y3570" s="13">
        <v>48.795999999999999</v>
      </c>
      <c r="Z3570" s="2">
        <f>Y3570/V3570</f>
        <v>0.125</v>
      </c>
    </row>
    <row r="3571" spans="1:26" x14ac:dyDescent="0.25">
      <c r="A3571">
        <v>7392</v>
      </c>
      <c r="B3571" t="s">
        <v>9081</v>
      </c>
      <c r="C3571" s="1">
        <v>43073</v>
      </c>
      <c r="D3571">
        <f>YEAR(C3571)</f>
        <v>2017</v>
      </c>
      <c r="E3571">
        <f>MONTH(C3571)</f>
        <v>12</v>
      </c>
      <c r="F3571" t="str">
        <f>TEXT(Table1[[#This Row],[Order Date]],"mmm")</f>
        <v>Dec</v>
      </c>
      <c r="G3571" t="str">
        <f>TEXT(Table1[[#This Row],[Order Date]],"ddd")</f>
        <v>Mon</v>
      </c>
      <c r="H3571" s="1">
        <v>43076</v>
      </c>
      <c r="I3571" t="s">
        <v>22</v>
      </c>
      <c r="J3571" t="s">
        <v>3257</v>
      </c>
      <c r="K3571" t="s">
        <v>3258</v>
      </c>
      <c r="L3571" t="s">
        <v>25</v>
      </c>
      <c r="M3571" t="s">
        <v>26</v>
      </c>
      <c r="N3571" t="s">
        <v>739</v>
      </c>
      <c r="O3571" t="s">
        <v>491</v>
      </c>
      <c r="P3571">
        <v>45014</v>
      </c>
      <c r="Q3571" t="s">
        <v>145</v>
      </c>
      <c r="R3571" t="s">
        <v>4586</v>
      </c>
      <c r="S3571" t="s">
        <v>45</v>
      </c>
      <c r="T3571" t="s">
        <v>89</v>
      </c>
      <c r="U3571" t="s">
        <v>4587</v>
      </c>
      <c r="V3571" s="3">
        <v>74.352000000000004</v>
      </c>
      <c r="W3571">
        <v>3</v>
      </c>
      <c r="X3571" s="2">
        <v>0.2</v>
      </c>
      <c r="Y3571" s="13">
        <v>23.234999999999999</v>
      </c>
      <c r="Z3571" s="2">
        <f>Y3571/V3571</f>
        <v>0.3125</v>
      </c>
    </row>
    <row r="3572" spans="1:26" x14ac:dyDescent="0.25">
      <c r="A3572">
        <v>7393</v>
      </c>
      <c r="B3572" t="s">
        <v>9082</v>
      </c>
      <c r="C3572" s="1">
        <v>42857</v>
      </c>
      <c r="D3572">
        <f>YEAR(C3572)</f>
        <v>2017</v>
      </c>
      <c r="E3572">
        <f>MONTH(C3572)</f>
        <v>5</v>
      </c>
      <c r="F3572" t="str">
        <f>TEXT(Table1[[#This Row],[Order Date]],"mmm")</f>
        <v>May</v>
      </c>
      <c r="G3572" t="str">
        <f>TEXT(Table1[[#This Row],[Order Date]],"ddd")</f>
        <v>Tue</v>
      </c>
      <c r="H3572" s="1">
        <v>42861</v>
      </c>
      <c r="I3572" t="s">
        <v>49</v>
      </c>
      <c r="J3572" t="s">
        <v>6993</v>
      </c>
      <c r="K3572" t="s">
        <v>6994</v>
      </c>
      <c r="L3572" t="s">
        <v>25</v>
      </c>
      <c r="M3572" t="s">
        <v>26</v>
      </c>
      <c r="N3572" t="s">
        <v>41</v>
      </c>
      <c r="O3572" t="s">
        <v>42</v>
      </c>
      <c r="P3572">
        <v>90049</v>
      </c>
      <c r="Q3572" t="s">
        <v>43</v>
      </c>
      <c r="R3572" t="s">
        <v>5671</v>
      </c>
      <c r="S3572" t="s">
        <v>45</v>
      </c>
      <c r="T3572" t="s">
        <v>89</v>
      </c>
      <c r="U3572" t="s">
        <v>5672</v>
      </c>
      <c r="V3572" s="3">
        <v>15.7</v>
      </c>
      <c r="W3572">
        <v>5</v>
      </c>
      <c r="X3572" s="2">
        <v>0</v>
      </c>
      <c r="Y3572" s="13">
        <v>7.0650000000000004</v>
      </c>
      <c r="Z3572" s="2">
        <f>Y3572/V3572</f>
        <v>0.45000000000000007</v>
      </c>
    </row>
    <row r="3573" spans="1:26" x14ac:dyDescent="0.25">
      <c r="A3573">
        <v>7396</v>
      </c>
      <c r="B3573" t="s">
        <v>9083</v>
      </c>
      <c r="C3573" s="1">
        <v>42729</v>
      </c>
      <c r="D3573">
        <f>YEAR(C3573)</f>
        <v>2016</v>
      </c>
      <c r="E3573">
        <f>MONTH(C3573)</f>
        <v>12</v>
      </c>
      <c r="F3573" t="str">
        <f>TEXT(Table1[[#This Row],[Order Date]],"mmm")</f>
        <v>Dec</v>
      </c>
      <c r="G3573" t="str">
        <f>TEXT(Table1[[#This Row],[Order Date]],"ddd")</f>
        <v>Sun</v>
      </c>
      <c r="H3573" s="1">
        <v>42734</v>
      </c>
      <c r="I3573" t="s">
        <v>49</v>
      </c>
      <c r="J3573" t="s">
        <v>6600</v>
      </c>
      <c r="K3573" t="s">
        <v>6601</v>
      </c>
      <c r="L3573" t="s">
        <v>40</v>
      </c>
      <c r="M3573" t="s">
        <v>26</v>
      </c>
      <c r="N3573" t="s">
        <v>263</v>
      </c>
      <c r="O3573" t="s">
        <v>264</v>
      </c>
      <c r="P3573">
        <v>10024</v>
      </c>
      <c r="Q3573" t="s">
        <v>145</v>
      </c>
      <c r="R3573" t="s">
        <v>3711</v>
      </c>
      <c r="S3573" t="s">
        <v>31</v>
      </c>
      <c r="T3573" t="s">
        <v>55</v>
      </c>
      <c r="U3573" t="s">
        <v>3712</v>
      </c>
      <c r="V3573" s="3">
        <v>313.17599999999999</v>
      </c>
      <c r="W3573">
        <v>2</v>
      </c>
      <c r="X3573" s="2">
        <v>0.4</v>
      </c>
      <c r="Y3573" s="13">
        <v>-120.0508</v>
      </c>
      <c r="Z3573" s="2">
        <f>Y3573/V3573</f>
        <v>-0.38333333333333336</v>
      </c>
    </row>
    <row r="3574" spans="1:26" x14ac:dyDescent="0.25">
      <c r="A3574">
        <v>7398</v>
      </c>
      <c r="B3574" t="s">
        <v>9084</v>
      </c>
      <c r="C3574" s="1">
        <v>41912</v>
      </c>
      <c r="D3574">
        <f>YEAR(C3574)</f>
        <v>2014</v>
      </c>
      <c r="E3574">
        <f>MONTH(C3574)</f>
        <v>9</v>
      </c>
      <c r="F3574" t="str">
        <f>TEXT(Table1[[#This Row],[Order Date]],"mmm")</f>
        <v>Sep</v>
      </c>
      <c r="G3574" t="str">
        <f>TEXT(Table1[[#This Row],[Order Date]],"ddd")</f>
        <v>Tue</v>
      </c>
      <c r="H3574" s="1">
        <v>41912</v>
      </c>
      <c r="I3574" t="s">
        <v>1276</v>
      </c>
      <c r="J3574" t="s">
        <v>6059</v>
      </c>
      <c r="K3574" t="s">
        <v>6060</v>
      </c>
      <c r="L3574" t="s">
        <v>40</v>
      </c>
      <c r="M3574" t="s">
        <v>26</v>
      </c>
      <c r="N3574" t="s">
        <v>739</v>
      </c>
      <c r="O3574" t="s">
        <v>491</v>
      </c>
      <c r="P3574">
        <v>45014</v>
      </c>
      <c r="Q3574" t="s">
        <v>145</v>
      </c>
      <c r="R3574" t="s">
        <v>809</v>
      </c>
      <c r="S3574" t="s">
        <v>45</v>
      </c>
      <c r="T3574" t="s">
        <v>77</v>
      </c>
      <c r="U3574" t="s">
        <v>810</v>
      </c>
      <c r="V3574" s="3">
        <v>795.40800000000002</v>
      </c>
      <c r="W3574">
        <v>6</v>
      </c>
      <c r="X3574" s="2">
        <v>0.2</v>
      </c>
      <c r="Y3574" s="13">
        <v>59.6556</v>
      </c>
      <c r="Z3574" s="2">
        <f>Y3574/V3574</f>
        <v>7.4999999999999997E-2</v>
      </c>
    </row>
    <row r="3575" spans="1:26" x14ac:dyDescent="0.25">
      <c r="A3575">
        <v>7399</v>
      </c>
      <c r="B3575" t="s">
        <v>9085</v>
      </c>
      <c r="C3575" s="1">
        <v>41832</v>
      </c>
      <c r="D3575">
        <f>YEAR(C3575)</f>
        <v>2014</v>
      </c>
      <c r="E3575">
        <f>MONTH(C3575)</f>
        <v>7</v>
      </c>
      <c r="F3575" t="str">
        <f>TEXT(Table1[[#This Row],[Order Date]],"mmm")</f>
        <v>Jul</v>
      </c>
      <c r="G3575" t="str">
        <f>TEXT(Table1[[#This Row],[Order Date]],"ddd")</f>
        <v>Sat</v>
      </c>
      <c r="H3575" s="1">
        <v>41835</v>
      </c>
      <c r="I3575" t="s">
        <v>22</v>
      </c>
      <c r="J3575" t="s">
        <v>2063</v>
      </c>
      <c r="K3575" t="s">
        <v>2064</v>
      </c>
      <c r="L3575" t="s">
        <v>25</v>
      </c>
      <c r="M3575" t="s">
        <v>26</v>
      </c>
      <c r="N3575" t="s">
        <v>296</v>
      </c>
      <c r="O3575" t="s">
        <v>208</v>
      </c>
      <c r="P3575">
        <v>60610</v>
      </c>
      <c r="Q3575" t="s">
        <v>104</v>
      </c>
      <c r="R3575" t="s">
        <v>4076</v>
      </c>
      <c r="S3575" t="s">
        <v>45</v>
      </c>
      <c r="T3575" t="s">
        <v>89</v>
      </c>
      <c r="U3575" t="s">
        <v>4077</v>
      </c>
      <c r="V3575" s="3">
        <v>35.856000000000002</v>
      </c>
      <c r="W3575">
        <v>9</v>
      </c>
      <c r="X3575" s="2">
        <v>0.2</v>
      </c>
      <c r="Y3575" s="13">
        <v>12.9978</v>
      </c>
      <c r="Z3575" s="2">
        <f>Y3575/V3575</f>
        <v>0.36249999999999999</v>
      </c>
    </row>
    <row r="3576" spans="1:26" x14ac:dyDescent="0.25">
      <c r="A3576">
        <v>7401</v>
      </c>
      <c r="B3576" t="s">
        <v>9086</v>
      </c>
      <c r="C3576" s="1">
        <v>42621</v>
      </c>
      <c r="D3576">
        <f>YEAR(C3576)</f>
        <v>2016</v>
      </c>
      <c r="E3576">
        <f>MONTH(C3576)</f>
        <v>9</v>
      </c>
      <c r="F3576" t="str">
        <f>TEXT(Table1[[#This Row],[Order Date]],"mmm")</f>
        <v>Sep</v>
      </c>
      <c r="G3576" t="str">
        <f>TEXT(Table1[[#This Row],[Order Date]],"ddd")</f>
        <v>Thu</v>
      </c>
      <c r="H3576" s="1">
        <v>42626</v>
      </c>
      <c r="I3576" t="s">
        <v>49</v>
      </c>
      <c r="J3576" t="s">
        <v>2524</v>
      </c>
      <c r="K3576" t="s">
        <v>2525</v>
      </c>
      <c r="L3576" t="s">
        <v>25</v>
      </c>
      <c r="M3576" t="s">
        <v>26</v>
      </c>
      <c r="N3576" t="s">
        <v>94</v>
      </c>
      <c r="O3576" t="s">
        <v>95</v>
      </c>
      <c r="P3576">
        <v>98103</v>
      </c>
      <c r="Q3576" t="s">
        <v>43</v>
      </c>
      <c r="R3576" t="s">
        <v>1846</v>
      </c>
      <c r="S3576" t="s">
        <v>31</v>
      </c>
      <c r="T3576" t="s">
        <v>64</v>
      </c>
      <c r="U3576" t="s">
        <v>1847</v>
      </c>
      <c r="V3576" s="3">
        <v>43.13</v>
      </c>
      <c r="W3576">
        <v>1</v>
      </c>
      <c r="X3576" s="2">
        <v>0</v>
      </c>
      <c r="Y3576" s="13">
        <v>14.664199999999999</v>
      </c>
      <c r="Z3576" s="2">
        <f>Y3576/V3576</f>
        <v>0.33999999999999997</v>
      </c>
    </row>
    <row r="3577" spans="1:26" x14ac:dyDescent="0.25">
      <c r="A3577">
        <v>7403</v>
      </c>
      <c r="B3577" t="s">
        <v>9087</v>
      </c>
      <c r="C3577" s="1">
        <v>42953</v>
      </c>
      <c r="D3577">
        <f>YEAR(C3577)</f>
        <v>2017</v>
      </c>
      <c r="E3577">
        <f>MONTH(C3577)</f>
        <v>8</v>
      </c>
      <c r="F3577" t="str">
        <f>TEXT(Table1[[#This Row],[Order Date]],"mmm")</f>
        <v>Aug</v>
      </c>
      <c r="G3577" t="str">
        <f>TEXT(Table1[[#This Row],[Order Date]],"ddd")</f>
        <v>Sun</v>
      </c>
      <c r="H3577" s="1">
        <v>42957</v>
      </c>
      <c r="I3577" t="s">
        <v>49</v>
      </c>
      <c r="J3577" t="s">
        <v>1115</v>
      </c>
      <c r="K3577" t="s">
        <v>1116</v>
      </c>
      <c r="L3577" t="s">
        <v>25</v>
      </c>
      <c r="M3577" t="s">
        <v>26</v>
      </c>
      <c r="N3577" t="s">
        <v>263</v>
      </c>
      <c r="O3577" t="s">
        <v>264</v>
      </c>
      <c r="P3577">
        <v>10011</v>
      </c>
      <c r="Q3577" t="s">
        <v>145</v>
      </c>
      <c r="R3577" t="s">
        <v>1392</v>
      </c>
      <c r="S3577" t="s">
        <v>45</v>
      </c>
      <c r="T3577" t="s">
        <v>572</v>
      </c>
      <c r="U3577" t="s">
        <v>1393</v>
      </c>
      <c r="V3577" s="3">
        <v>70.12</v>
      </c>
      <c r="W3577">
        <v>4</v>
      </c>
      <c r="X3577" s="2">
        <v>0</v>
      </c>
      <c r="Y3577" s="13">
        <v>21.036000000000001</v>
      </c>
      <c r="Z3577" s="2">
        <f>Y3577/V3577</f>
        <v>0.3</v>
      </c>
    </row>
    <row r="3578" spans="1:26" x14ac:dyDescent="0.25">
      <c r="A3578">
        <v>7404</v>
      </c>
      <c r="B3578" t="s">
        <v>9088</v>
      </c>
      <c r="C3578" s="1">
        <v>42138</v>
      </c>
      <c r="D3578">
        <f>YEAR(C3578)</f>
        <v>2015</v>
      </c>
      <c r="E3578">
        <f>MONTH(C3578)</f>
        <v>5</v>
      </c>
      <c r="F3578" t="str">
        <f>TEXT(Table1[[#This Row],[Order Date]],"mmm")</f>
        <v>May</v>
      </c>
      <c r="G3578" t="str">
        <f>TEXT(Table1[[#This Row],[Order Date]],"ddd")</f>
        <v>Thu</v>
      </c>
      <c r="H3578" s="1">
        <v>42143</v>
      </c>
      <c r="I3578" t="s">
        <v>49</v>
      </c>
      <c r="J3578" t="s">
        <v>987</v>
      </c>
      <c r="K3578" t="s">
        <v>988</v>
      </c>
      <c r="L3578" t="s">
        <v>40</v>
      </c>
      <c r="M3578" t="s">
        <v>26</v>
      </c>
      <c r="N3578" t="s">
        <v>8984</v>
      </c>
      <c r="O3578" t="s">
        <v>42</v>
      </c>
      <c r="P3578">
        <v>93010</v>
      </c>
      <c r="Q3578" t="s">
        <v>43</v>
      </c>
      <c r="R3578" t="s">
        <v>2195</v>
      </c>
      <c r="S3578" t="s">
        <v>31</v>
      </c>
      <c r="T3578" t="s">
        <v>32</v>
      </c>
      <c r="U3578" t="s">
        <v>2196</v>
      </c>
      <c r="V3578" s="3">
        <v>509.95749999999998</v>
      </c>
      <c r="W3578">
        <v>5</v>
      </c>
      <c r="X3578" s="2">
        <v>0.15</v>
      </c>
      <c r="Y3578" s="13">
        <v>41.996499999999997</v>
      </c>
      <c r="Z3578" s="2">
        <f>Y3578/V3578</f>
        <v>8.2352941176470587E-2</v>
      </c>
    </row>
    <row r="3579" spans="1:26" x14ac:dyDescent="0.25">
      <c r="A3579">
        <v>7408</v>
      </c>
      <c r="B3579" t="s">
        <v>9089</v>
      </c>
      <c r="C3579" s="1">
        <v>42755</v>
      </c>
      <c r="D3579">
        <f>YEAR(C3579)</f>
        <v>2017</v>
      </c>
      <c r="E3579">
        <f>MONTH(C3579)</f>
        <v>1</v>
      </c>
      <c r="F3579" t="str">
        <f>TEXT(Table1[[#This Row],[Order Date]],"mmm")</f>
        <v>Jan</v>
      </c>
      <c r="G3579" t="str">
        <f>TEXT(Table1[[#This Row],[Order Date]],"ddd")</f>
        <v>Fri</v>
      </c>
      <c r="H3579" s="1">
        <v>42756</v>
      </c>
      <c r="I3579" t="s">
        <v>185</v>
      </c>
      <c r="J3579" t="s">
        <v>5024</v>
      </c>
      <c r="K3579" t="s">
        <v>5025</v>
      </c>
      <c r="L3579" t="s">
        <v>25</v>
      </c>
      <c r="M3579" t="s">
        <v>26</v>
      </c>
      <c r="N3579" t="s">
        <v>296</v>
      </c>
      <c r="O3579" t="s">
        <v>208</v>
      </c>
      <c r="P3579">
        <v>60653</v>
      </c>
      <c r="Q3579" t="s">
        <v>104</v>
      </c>
      <c r="R3579" t="s">
        <v>2864</v>
      </c>
      <c r="S3579" t="s">
        <v>45</v>
      </c>
      <c r="T3579" t="s">
        <v>46</v>
      </c>
      <c r="U3579" t="s">
        <v>2865</v>
      </c>
      <c r="V3579" s="3">
        <v>11.52</v>
      </c>
      <c r="W3579">
        <v>5</v>
      </c>
      <c r="X3579" s="2">
        <v>0.2</v>
      </c>
      <c r="Y3579" s="13">
        <v>4.1760000000000002</v>
      </c>
      <c r="Z3579" s="2">
        <f>Y3579/V3579</f>
        <v>0.36250000000000004</v>
      </c>
    </row>
    <row r="3580" spans="1:26" x14ac:dyDescent="0.25">
      <c r="A3580">
        <v>7409</v>
      </c>
      <c r="B3580" t="s">
        <v>9090</v>
      </c>
      <c r="C3580" s="1">
        <v>42520</v>
      </c>
      <c r="D3580">
        <f>YEAR(C3580)</f>
        <v>2016</v>
      </c>
      <c r="E3580">
        <f>MONTH(C3580)</f>
        <v>5</v>
      </c>
      <c r="F3580" t="str">
        <f>TEXT(Table1[[#This Row],[Order Date]],"mmm")</f>
        <v>May</v>
      </c>
      <c r="G3580" t="str">
        <f>TEXT(Table1[[#This Row],[Order Date]],"ddd")</f>
        <v>Mon</v>
      </c>
      <c r="H3580" s="1">
        <v>42527</v>
      </c>
      <c r="I3580" t="s">
        <v>49</v>
      </c>
      <c r="J3580" t="s">
        <v>6126</v>
      </c>
      <c r="K3580" t="s">
        <v>6127</v>
      </c>
      <c r="L3580" t="s">
        <v>40</v>
      </c>
      <c r="M3580" t="s">
        <v>26</v>
      </c>
      <c r="N3580" t="s">
        <v>41</v>
      </c>
      <c r="O3580" t="s">
        <v>42</v>
      </c>
      <c r="P3580">
        <v>90032</v>
      </c>
      <c r="Q3580" t="s">
        <v>43</v>
      </c>
      <c r="R3580" t="s">
        <v>6085</v>
      </c>
      <c r="S3580" t="s">
        <v>31</v>
      </c>
      <c r="T3580" t="s">
        <v>64</v>
      </c>
      <c r="U3580" t="s">
        <v>6086</v>
      </c>
      <c r="V3580" s="3">
        <v>167.84</v>
      </c>
      <c r="W3580">
        <v>8</v>
      </c>
      <c r="X3580" s="2">
        <v>0</v>
      </c>
      <c r="Y3580" s="13">
        <v>11.748799999999999</v>
      </c>
      <c r="Z3580" s="2">
        <f>Y3580/V3580</f>
        <v>6.9999999999999993E-2</v>
      </c>
    </row>
    <row r="3581" spans="1:26" x14ac:dyDescent="0.25">
      <c r="A3581">
        <v>7410</v>
      </c>
      <c r="B3581" t="s">
        <v>9091</v>
      </c>
      <c r="C3581" s="1">
        <v>41737</v>
      </c>
      <c r="D3581">
        <f>YEAR(C3581)</f>
        <v>2014</v>
      </c>
      <c r="E3581">
        <f>MONTH(C3581)</f>
        <v>4</v>
      </c>
      <c r="F3581" t="str">
        <f>TEXT(Table1[[#This Row],[Order Date]],"mmm")</f>
        <v>Apr</v>
      </c>
      <c r="G3581" t="str">
        <f>TEXT(Table1[[#This Row],[Order Date]],"ddd")</f>
        <v>Tue</v>
      </c>
      <c r="H3581" s="1">
        <v>41741</v>
      </c>
      <c r="I3581" t="s">
        <v>49</v>
      </c>
      <c r="J3581" t="s">
        <v>2956</v>
      </c>
      <c r="K3581" t="s">
        <v>2957</v>
      </c>
      <c r="L3581" t="s">
        <v>25</v>
      </c>
      <c r="M3581" t="s">
        <v>26</v>
      </c>
      <c r="N3581" t="s">
        <v>2785</v>
      </c>
      <c r="O3581" t="s">
        <v>491</v>
      </c>
      <c r="P3581">
        <v>43615</v>
      </c>
      <c r="Q3581" t="s">
        <v>145</v>
      </c>
      <c r="R3581" t="s">
        <v>7283</v>
      </c>
      <c r="S3581" t="s">
        <v>31</v>
      </c>
      <c r="T3581" t="s">
        <v>55</v>
      </c>
      <c r="U3581" t="s">
        <v>7284</v>
      </c>
      <c r="V3581" s="3">
        <v>172.11</v>
      </c>
      <c r="W3581">
        <v>1</v>
      </c>
      <c r="X3581" s="2">
        <v>0.4</v>
      </c>
      <c r="Y3581" s="13">
        <v>-94.660499999999999</v>
      </c>
      <c r="Z3581" s="2">
        <f>Y3581/V3581</f>
        <v>-0.54999999999999993</v>
      </c>
    </row>
    <row r="3582" spans="1:26" x14ac:dyDescent="0.25">
      <c r="A3582">
        <v>7411</v>
      </c>
      <c r="B3582" t="s">
        <v>9092</v>
      </c>
      <c r="C3582" s="1">
        <v>41843</v>
      </c>
      <c r="D3582">
        <f>YEAR(C3582)</f>
        <v>2014</v>
      </c>
      <c r="E3582">
        <f>MONTH(C3582)</f>
        <v>7</v>
      </c>
      <c r="F3582" t="str">
        <f>TEXT(Table1[[#This Row],[Order Date]],"mmm")</f>
        <v>Jul</v>
      </c>
      <c r="G3582" t="str">
        <f>TEXT(Table1[[#This Row],[Order Date]],"ddd")</f>
        <v>Wed</v>
      </c>
      <c r="H3582" s="1">
        <v>41844</v>
      </c>
      <c r="I3582" t="s">
        <v>185</v>
      </c>
      <c r="J3582" t="s">
        <v>117</v>
      </c>
      <c r="K3582" t="s">
        <v>118</v>
      </c>
      <c r="L3582" t="s">
        <v>25</v>
      </c>
      <c r="M3582" t="s">
        <v>26</v>
      </c>
      <c r="N3582" t="s">
        <v>263</v>
      </c>
      <c r="O3582" t="s">
        <v>264</v>
      </c>
      <c r="P3582">
        <v>10011</v>
      </c>
      <c r="Q3582" t="s">
        <v>145</v>
      </c>
      <c r="R3582" t="s">
        <v>3667</v>
      </c>
      <c r="S3582" t="s">
        <v>70</v>
      </c>
      <c r="T3582" t="s">
        <v>158</v>
      </c>
      <c r="U3582" t="s">
        <v>3668</v>
      </c>
      <c r="V3582" s="3">
        <v>99.98</v>
      </c>
      <c r="W3582">
        <v>2</v>
      </c>
      <c r="X3582" s="2">
        <v>0</v>
      </c>
      <c r="Y3582" s="13">
        <v>7.9984000000000002</v>
      </c>
      <c r="Z3582" s="2">
        <f>Y3582/V3582</f>
        <v>0.08</v>
      </c>
    </row>
    <row r="3583" spans="1:26" x14ac:dyDescent="0.25">
      <c r="A3583">
        <v>7412</v>
      </c>
      <c r="B3583" t="s">
        <v>9093</v>
      </c>
      <c r="C3583" s="1">
        <v>42885</v>
      </c>
      <c r="D3583">
        <f>YEAR(C3583)</f>
        <v>2017</v>
      </c>
      <c r="E3583">
        <f>MONTH(C3583)</f>
        <v>5</v>
      </c>
      <c r="F3583" t="str">
        <f>TEXT(Table1[[#This Row],[Order Date]],"mmm")</f>
        <v>May</v>
      </c>
      <c r="G3583" t="str">
        <f>TEXT(Table1[[#This Row],[Order Date]],"ddd")</f>
        <v>Tue</v>
      </c>
      <c r="H3583" s="1">
        <v>42889</v>
      </c>
      <c r="I3583" t="s">
        <v>49</v>
      </c>
      <c r="J3583" t="s">
        <v>3675</v>
      </c>
      <c r="K3583" t="s">
        <v>3676</v>
      </c>
      <c r="L3583" t="s">
        <v>101</v>
      </c>
      <c r="M3583" t="s">
        <v>26</v>
      </c>
      <c r="N3583" t="s">
        <v>4175</v>
      </c>
      <c r="O3583" t="s">
        <v>413</v>
      </c>
      <c r="P3583">
        <v>97224</v>
      </c>
      <c r="Q3583" t="s">
        <v>43</v>
      </c>
      <c r="R3583" t="s">
        <v>6847</v>
      </c>
      <c r="S3583" t="s">
        <v>70</v>
      </c>
      <c r="T3583" t="s">
        <v>71</v>
      </c>
      <c r="U3583" t="s">
        <v>6848</v>
      </c>
      <c r="V3583" s="3">
        <v>156.792</v>
      </c>
      <c r="W3583">
        <v>1</v>
      </c>
      <c r="X3583" s="2">
        <v>0.2</v>
      </c>
      <c r="Y3583" s="13">
        <v>17.639099999999999</v>
      </c>
      <c r="Z3583" s="2">
        <f>Y3583/V3583</f>
        <v>0.11249999999999999</v>
      </c>
    </row>
    <row r="3584" spans="1:26" x14ac:dyDescent="0.25">
      <c r="A3584">
        <v>7415</v>
      </c>
      <c r="B3584" t="s">
        <v>9094</v>
      </c>
      <c r="C3584" s="1">
        <v>42442</v>
      </c>
      <c r="D3584">
        <f>YEAR(C3584)</f>
        <v>2016</v>
      </c>
      <c r="E3584">
        <f>MONTH(C3584)</f>
        <v>3</v>
      </c>
      <c r="F3584" t="str">
        <f>TEXT(Table1[[#This Row],[Order Date]],"mmm")</f>
        <v>Mar</v>
      </c>
      <c r="G3584" t="str">
        <f>TEXT(Table1[[#This Row],[Order Date]],"ddd")</f>
        <v>Sun</v>
      </c>
      <c r="H3584" s="1">
        <v>42444</v>
      </c>
      <c r="I3584" t="s">
        <v>22</v>
      </c>
      <c r="J3584" t="s">
        <v>348</v>
      </c>
      <c r="K3584" t="s">
        <v>349</v>
      </c>
      <c r="L3584" t="s">
        <v>40</v>
      </c>
      <c r="M3584" t="s">
        <v>26</v>
      </c>
      <c r="N3584" t="s">
        <v>143</v>
      </c>
      <c r="O3584" t="s">
        <v>144</v>
      </c>
      <c r="P3584">
        <v>19134</v>
      </c>
      <c r="Q3584" t="s">
        <v>145</v>
      </c>
      <c r="R3584" t="s">
        <v>679</v>
      </c>
      <c r="S3584" t="s">
        <v>31</v>
      </c>
      <c r="T3584" t="s">
        <v>35</v>
      </c>
      <c r="U3584" t="s">
        <v>680</v>
      </c>
      <c r="V3584" s="3">
        <v>386.68</v>
      </c>
      <c r="W3584">
        <v>2</v>
      </c>
      <c r="X3584" s="2">
        <v>0.3</v>
      </c>
      <c r="Y3584" s="13">
        <v>-5.524</v>
      </c>
      <c r="Z3584" s="2">
        <f>Y3584/V3584</f>
        <v>-1.4285714285714285E-2</v>
      </c>
    </row>
    <row r="3585" spans="1:26" x14ac:dyDescent="0.25">
      <c r="A3585">
        <v>7424</v>
      </c>
      <c r="B3585" t="s">
        <v>9095</v>
      </c>
      <c r="C3585" s="1">
        <v>42835</v>
      </c>
      <c r="D3585">
        <f>YEAR(C3585)</f>
        <v>2017</v>
      </c>
      <c r="E3585">
        <f>MONTH(C3585)</f>
        <v>4</v>
      </c>
      <c r="F3585" t="str">
        <f>TEXT(Table1[[#This Row],[Order Date]],"mmm")</f>
        <v>Apr</v>
      </c>
      <c r="G3585" t="str">
        <f>TEXT(Table1[[#This Row],[Order Date]],"ddd")</f>
        <v>Mon</v>
      </c>
      <c r="H3585" s="1">
        <v>42839</v>
      </c>
      <c r="I3585" t="s">
        <v>49</v>
      </c>
      <c r="J3585" t="s">
        <v>798</v>
      </c>
      <c r="K3585" t="s">
        <v>799</v>
      </c>
      <c r="L3585" t="s">
        <v>25</v>
      </c>
      <c r="M3585" t="s">
        <v>26</v>
      </c>
      <c r="N3585" t="s">
        <v>143</v>
      </c>
      <c r="O3585" t="s">
        <v>144</v>
      </c>
      <c r="P3585">
        <v>19143</v>
      </c>
      <c r="Q3585" t="s">
        <v>145</v>
      </c>
      <c r="R3585" t="s">
        <v>5219</v>
      </c>
      <c r="S3585" t="s">
        <v>45</v>
      </c>
      <c r="T3585" t="s">
        <v>77</v>
      </c>
      <c r="U3585" t="s">
        <v>5220</v>
      </c>
      <c r="V3585" s="3">
        <v>195.10400000000001</v>
      </c>
      <c r="W3585">
        <v>4</v>
      </c>
      <c r="X3585" s="2">
        <v>0.2</v>
      </c>
      <c r="Y3585" s="13">
        <v>21.949200000000001</v>
      </c>
      <c r="Z3585" s="2">
        <f>Y3585/V3585</f>
        <v>0.1125</v>
      </c>
    </row>
    <row r="3586" spans="1:26" x14ac:dyDescent="0.25">
      <c r="A3586">
        <v>7426</v>
      </c>
      <c r="B3586" t="s">
        <v>9096</v>
      </c>
      <c r="C3586" s="1">
        <v>42546</v>
      </c>
      <c r="D3586">
        <f>YEAR(C3586)</f>
        <v>2016</v>
      </c>
      <c r="E3586">
        <f>MONTH(C3586)</f>
        <v>6</v>
      </c>
      <c r="F3586" t="str">
        <f>TEXT(Table1[[#This Row],[Order Date]],"mmm")</f>
        <v>Jun</v>
      </c>
      <c r="G3586" t="str">
        <f>TEXT(Table1[[#This Row],[Order Date]],"ddd")</f>
        <v>Sat</v>
      </c>
      <c r="H3586" s="1">
        <v>42548</v>
      </c>
      <c r="I3586" t="s">
        <v>22</v>
      </c>
      <c r="J3586" t="s">
        <v>806</v>
      </c>
      <c r="K3586" t="s">
        <v>807</v>
      </c>
      <c r="L3586" t="s">
        <v>25</v>
      </c>
      <c r="M3586" t="s">
        <v>26</v>
      </c>
      <c r="N3586" t="s">
        <v>181</v>
      </c>
      <c r="O3586" t="s">
        <v>103</v>
      </c>
      <c r="P3586">
        <v>77070</v>
      </c>
      <c r="Q3586" t="s">
        <v>104</v>
      </c>
      <c r="R3586" t="s">
        <v>297</v>
      </c>
      <c r="S3586" t="s">
        <v>31</v>
      </c>
      <c r="T3586" t="s">
        <v>35</v>
      </c>
      <c r="U3586" t="s">
        <v>298</v>
      </c>
      <c r="V3586" s="3">
        <v>85.245999999999995</v>
      </c>
      <c r="W3586">
        <v>2</v>
      </c>
      <c r="X3586" s="2">
        <v>0.3</v>
      </c>
      <c r="Y3586" s="13">
        <v>-6.0890000000000004</v>
      </c>
      <c r="Z3586" s="2">
        <f>Y3586/V3586</f>
        <v>-7.1428571428571438E-2</v>
      </c>
    </row>
    <row r="3587" spans="1:26" x14ac:dyDescent="0.25">
      <c r="A3587">
        <v>7433</v>
      </c>
      <c r="B3587" t="s">
        <v>9097</v>
      </c>
      <c r="C3587" s="1">
        <v>41860</v>
      </c>
      <c r="D3587">
        <f>YEAR(C3587)</f>
        <v>2014</v>
      </c>
      <c r="E3587">
        <f>MONTH(C3587)</f>
        <v>8</v>
      </c>
      <c r="F3587" t="str">
        <f>TEXT(Table1[[#This Row],[Order Date]],"mmm")</f>
        <v>Aug</v>
      </c>
      <c r="G3587" t="str">
        <f>TEXT(Table1[[#This Row],[Order Date]],"ddd")</f>
        <v>Sat</v>
      </c>
      <c r="H3587" s="1">
        <v>41864</v>
      </c>
      <c r="I3587" t="s">
        <v>49</v>
      </c>
      <c r="J3587" t="s">
        <v>7182</v>
      </c>
      <c r="K3587" t="s">
        <v>7183</v>
      </c>
      <c r="L3587" t="s">
        <v>25</v>
      </c>
      <c r="M3587" t="s">
        <v>26</v>
      </c>
      <c r="N3587" t="s">
        <v>537</v>
      </c>
      <c r="O3587" t="s">
        <v>303</v>
      </c>
      <c r="P3587">
        <v>85023</v>
      </c>
      <c r="Q3587" t="s">
        <v>43</v>
      </c>
      <c r="R3587" t="s">
        <v>3071</v>
      </c>
      <c r="S3587" t="s">
        <v>45</v>
      </c>
      <c r="T3587" t="s">
        <v>266</v>
      </c>
      <c r="U3587" t="s">
        <v>3072</v>
      </c>
      <c r="V3587" s="3">
        <v>4.4640000000000004</v>
      </c>
      <c r="W3587">
        <v>3</v>
      </c>
      <c r="X3587" s="2">
        <v>0.2</v>
      </c>
      <c r="Y3587" s="13">
        <v>-0.9486</v>
      </c>
      <c r="Z3587" s="2">
        <f>Y3587/V3587</f>
        <v>-0.21249999999999997</v>
      </c>
    </row>
    <row r="3588" spans="1:26" x14ac:dyDescent="0.25">
      <c r="A3588">
        <v>7438</v>
      </c>
      <c r="B3588" t="s">
        <v>9098</v>
      </c>
      <c r="C3588" s="1">
        <v>41685</v>
      </c>
      <c r="D3588">
        <f>YEAR(C3588)</f>
        <v>2014</v>
      </c>
      <c r="E3588">
        <f>MONTH(C3588)</f>
        <v>2</v>
      </c>
      <c r="F3588" t="str">
        <f>TEXT(Table1[[#This Row],[Order Date]],"mmm")</f>
        <v>Feb</v>
      </c>
      <c r="G3588" t="str">
        <f>TEXT(Table1[[#This Row],[Order Date]],"ddd")</f>
        <v>Sat</v>
      </c>
      <c r="H3588" s="1">
        <v>41689</v>
      </c>
      <c r="I3588" t="s">
        <v>49</v>
      </c>
      <c r="J3588" t="s">
        <v>2373</v>
      </c>
      <c r="K3588" t="s">
        <v>2374</v>
      </c>
      <c r="L3588" t="s">
        <v>40</v>
      </c>
      <c r="M3588" t="s">
        <v>26</v>
      </c>
      <c r="N3588" t="s">
        <v>94</v>
      </c>
      <c r="O3588" t="s">
        <v>95</v>
      </c>
      <c r="P3588">
        <v>98105</v>
      </c>
      <c r="Q3588" t="s">
        <v>43</v>
      </c>
      <c r="R3588" t="s">
        <v>3341</v>
      </c>
      <c r="S3588" t="s">
        <v>45</v>
      </c>
      <c r="T3588" t="s">
        <v>74</v>
      </c>
      <c r="U3588" t="s">
        <v>3342</v>
      </c>
      <c r="V3588" s="3">
        <v>21.36</v>
      </c>
      <c r="W3588">
        <v>5</v>
      </c>
      <c r="X3588" s="2">
        <v>0.2</v>
      </c>
      <c r="Y3588" s="13">
        <v>7.2089999999999996</v>
      </c>
      <c r="Z3588" s="2">
        <f>Y3588/V3588</f>
        <v>0.33749999999999997</v>
      </c>
    </row>
    <row r="3589" spans="1:26" x14ac:dyDescent="0.25">
      <c r="A3589">
        <v>7439</v>
      </c>
      <c r="B3589" t="s">
        <v>9099</v>
      </c>
      <c r="C3589" s="1">
        <v>42087</v>
      </c>
      <c r="D3589">
        <f>YEAR(C3589)</f>
        <v>2015</v>
      </c>
      <c r="E3589">
        <f>MONTH(C3589)</f>
        <v>3</v>
      </c>
      <c r="F3589" t="str">
        <f>TEXT(Table1[[#This Row],[Order Date]],"mmm")</f>
        <v>Mar</v>
      </c>
      <c r="G3589" t="str">
        <f>TEXT(Table1[[#This Row],[Order Date]],"ddd")</f>
        <v>Tue</v>
      </c>
      <c r="H3589" s="1">
        <v>42090</v>
      </c>
      <c r="I3589" t="s">
        <v>22</v>
      </c>
      <c r="J3589" t="s">
        <v>3577</v>
      </c>
      <c r="K3589" t="s">
        <v>3578</v>
      </c>
      <c r="L3589" t="s">
        <v>40</v>
      </c>
      <c r="M3589" t="s">
        <v>26</v>
      </c>
      <c r="N3589" t="s">
        <v>6948</v>
      </c>
      <c r="O3589" t="s">
        <v>95</v>
      </c>
      <c r="P3589">
        <v>98042</v>
      </c>
      <c r="Q3589" t="s">
        <v>43</v>
      </c>
      <c r="R3589" t="s">
        <v>5871</v>
      </c>
      <c r="S3589" t="s">
        <v>31</v>
      </c>
      <c r="T3589" t="s">
        <v>64</v>
      </c>
      <c r="U3589" t="s">
        <v>5872</v>
      </c>
      <c r="V3589" s="3">
        <v>46.9</v>
      </c>
      <c r="W3589">
        <v>5</v>
      </c>
      <c r="X3589" s="2">
        <v>0</v>
      </c>
      <c r="Y3589" s="13">
        <v>13.132</v>
      </c>
      <c r="Z3589" s="2">
        <f>Y3589/V3589</f>
        <v>0.28000000000000003</v>
      </c>
    </row>
    <row r="3590" spans="1:26" x14ac:dyDescent="0.25">
      <c r="A3590">
        <v>7440</v>
      </c>
      <c r="B3590" t="s">
        <v>9100</v>
      </c>
      <c r="C3590" s="1">
        <v>42980</v>
      </c>
      <c r="D3590">
        <f>YEAR(C3590)</f>
        <v>2017</v>
      </c>
      <c r="E3590">
        <f>MONTH(C3590)</f>
        <v>9</v>
      </c>
      <c r="F3590" t="str">
        <f>TEXT(Table1[[#This Row],[Order Date]],"mmm")</f>
        <v>Sep</v>
      </c>
      <c r="G3590" t="str">
        <f>TEXT(Table1[[#This Row],[Order Date]],"ddd")</f>
        <v>Sat</v>
      </c>
      <c r="H3590" s="1">
        <v>42984</v>
      </c>
      <c r="I3590" t="s">
        <v>49</v>
      </c>
      <c r="J3590" t="s">
        <v>4454</v>
      </c>
      <c r="K3590" t="s">
        <v>4455</v>
      </c>
      <c r="L3590" t="s">
        <v>25</v>
      </c>
      <c r="M3590" t="s">
        <v>26</v>
      </c>
      <c r="N3590" t="s">
        <v>41</v>
      </c>
      <c r="O3590" t="s">
        <v>42</v>
      </c>
      <c r="P3590">
        <v>90049</v>
      </c>
      <c r="Q3590" t="s">
        <v>43</v>
      </c>
      <c r="R3590" t="s">
        <v>2320</v>
      </c>
      <c r="S3590" t="s">
        <v>45</v>
      </c>
      <c r="T3590" t="s">
        <v>74</v>
      </c>
      <c r="U3590" t="s">
        <v>2321</v>
      </c>
      <c r="V3590" s="3">
        <v>18.72</v>
      </c>
      <c r="W3590">
        <v>5</v>
      </c>
      <c r="X3590" s="2">
        <v>0.2</v>
      </c>
      <c r="Y3590" s="13">
        <v>6.5519999999999996</v>
      </c>
      <c r="Z3590" s="2">
        <f>Y3590/V3590</f>
        <v>0.35</v>
      </c>
    </row>
    <row r="3591" spans="1:26" x14ac:dyDescent="0.25">
      <c r="A3591">
        <v>7442</v>
      </c>
      <c r="B3591" t="s">
        <v>9101</v>
      </c>
      <c r="C3591" s="1">
        <v>42324</v>
      </c>
      <c r="D3591">
        <f>YEAR(C3591)</f>
        <v>2015</v>
      </c>
      <c r="E3591">
        <f>MONTH(C3591)</f>
        <v>11</v>
      </c>
      <c r="F3591" t="str">
        <f>TEXT(Table1[[#This Row],[Order Date]],"mmm")</f>
        <v>Nov</v>
      </c>
      <c r="G3591" t="str">
        <f>TEXT(Table1[[#This Row],[Order Date]],"ddd")</f>
        <v>Mon</v>
      </c>
      <c r="H3591" s="1">
        <v>42326</v>
      </c>
      <c r="I3591" t="s">
        <v>185</v>
      </c>
      <c r="J3591" t="s">
        <v>1621</v>
      </c>
      <c r="K3591" t="s">
        <v>1622</v>
      </c>
      <c r="L3591" t="s">
        <v>40</v>
      </c>
      <c r="M3591" t="s">
        <v>26</v>
      </c>
      <c r="N3591" t="s">
        <v>941</v>
      </c>
      <c r="O3591" t="s">
        <v>42</v>
      </c>
      <c r="P3591">
        <v>92105</v>
      </c>
      <c r="Q3591" t="s">
        <v>43</v>
      </c>
      <c r="R3591" t="s">
        <v>701</v>
      </c>
      <c r="S3591" t="s">
        <v>45</v>
      </c>
      <c r="T3591" t="s">
        <v>46</v>
      </c>
      <c r="U3591" t="s">
        <v>702</v>
      </c>
      <c r="V3591" s="3">
        <v>18.899999999999999</v>
      </c>
      <c r="W3591">
        <v>3</v>
      </c>
      <c r="X3591" s="2">
        <v>0</v>
      </c>
      <c r="Y3591" s="13">
        <v>8.6940000000000008</v>
      </c>
      <c r="Z3591" s="2">
        <f>Y3591/V3591</f>
        <v>0.46000000000000008</v>
      </c>
    </row>
    <row r="3592" spans="1:26" x14ac:dyDescent="0.25">
      <c r="A3592">
        <v>7443</v>
      </c>
      <c r="B3592" t="s">
        <v>9102</v>
      </c>
      <c r="C3592" s="1">
        <v>41982</v>
      </c>
      <c r="D3592">
        <f>YEAR(C3592)</f>
        <v>2014</v>
      </c>
      <c r="E3592">
        <f>MONTH(C3592)</f>
        <v>12</v>
      </c>
      <c r="F3592" t="str">
        <f>TEXT(Table1[[#This Row],[Order Date]],"mmm")</f>
        <v>Dec</v>
      </c>
      <c r="G3592" t="str">
        <f>TEXT(Table1[[#This Row],[Order Date]],"ddd")</f>
        <v>Tue</v>
      </c>
      <c r="H3592" s="1">
        <v>41984</v>
      </c>
      <c r="I3592" t="s">
        <v>185</v>
      </c>
      <c r="J3592" t="s">
        <v>8656</v>
      </c>
      <c r="K3592" t="s">
        <v>8657</v>
      </c>
      <c r="L3592" t="s">
        <v>40</v>
      </c>
      <c r="M3592" t="s">
        <v>26</v>
      </c>
      <c r="N3592" t="s">
        <v>3085</v>
      </c>
      <c r="O3592" t="s">
        <v>103</v>
      </c>
      <c r="P3592">
        <v>78521</v>
      </c>
      <c r="Q3592" t="s">
        <v>104</v>
      </c>
      <c r="R3592" t="s">
        <v>561</v>
      </c>
      <c r="S3592" t="s">
        <v>45</v>
      </c>
      <c r="T3592" t="s">
        <v>89</v>
      </c>
      <c r="U3592" t="s">
        <v>562</v>
      </c>
      <c r="V3592" s="3">
        <v>10.688000000000001</v>
      </c>
      <c r="W3592">
        <v>2</v>
      </c>
      <c r="X3592" s="2">
        <v>0.2</v>
      </c>
      <c r="Y3592" s="13">
        <v>3.7408000000000001</v>
      </c>
      <c r="Z3592" s="2">
        <f>Y3592/V3592</f>
        <v>0.35</v>
      </c>
    </row>
    <row r="3593" spans="1:26" x14ac:dyDescent="0.25">
      <c r="A3593">
        <v>7445</v>
      </c>
      <c r="B3593" t="s">
        <v>9103</v>
      </c>
      <c r="C3593" s="1">
        <v>42769</v>
      </c>
      <c r="D3593">
        <f>YEAR(C3593)</f>
        <v>2017</v>
      </c>
      <c r="E3593">
        <f>MONTH(C3593)</f>
        <v>2</v>
      </c>
      <c r="F3593" t="str">
        <f>TEXT(Table1[[#This Row],[Order Date]],"mmm")</f>
        <v>Feb</v>
      </c>
      <c r="G3593" t="str">
        <f>TEXT(Table1[[#This Row],[Order Date]],"ddd")</f>
        <v>Fri</v>
      </c>
      <c r="H3593" s="1">
        <v>42773</v>
      </c>
      <c r="I3593" t="s">
        <v>22</v>
      </c>
      <c r="J3593" t="s">
        <v>2276</v>
      </c>
      <c r="K3593" t="s">
        <v>2277</v>
      </c>
      <c r="L3593" t="s">
        <v>101</v>
      </c>
      <c r="M3593" t="s">
        <v>26</v>
      </c>
      <c r="N3593" t="s">
        <v>296</v>
      </c>
      <c r="O3593" t="s">
        <v>208</v>
      </c>
      <c r="P3593">
        <v>60610</v>
      </c>
      <c r="Q3593" t="s">
        <v>104</v>
      </c>
      <c r="R3593" t="s">
        <v>2987</v>
      </c>
      <c r="S3593" t="s">
        <v>45</v>
      </c>
      <c r="T3593" t="s">
        <v>89</v>
      </c>
      <c r="U3593" t="s">
        <v>2988</v>
      </c>
      <c r="V3593" s="3">
        <v>5.1840000000000002</v>
      </c>
      <c r="W3593">
        <v>1</v>
      </c>
      <c r="X3593" s="2">
        <v>0.2</v>
      </c>
      <c r="Y3593" s="13">
        <v>1.8144</v>
      </c>
      <c r="Z3593" s="2">
        <f>Y3593/V3593</f>
        <v>0.35</v>
      </c>
    </row>
    <row r="3594" spans="1:26" x14ac:dyDescent="0.25">
      <c r="A3594">
        <v>7449</v>
      </c>
      <c r="B3594" t="s">
        <v>9104</v>
      </c>
      <c r="C3594" s="1">
        <v>43050</v>
      </c>
      <c r="D3594">
        <f>YEAR(C3594)</f>
        <v>2017</v>
      </c>
      <c r="E3594">
        <f>MONTH(C3594)</f>
        <v>11</v>
      </c>
      <c r="F3594" t="str">
        <f>TEXT(Table1[[#This Row],[Order Date]],"mmm")</f>
        <v>Nov</v>
      </c>
      <c r="G3594" t="str">
        <f>TEXT(Table1[[#This Row],[Order Date]],"ddd")</f>
        <v>Sat</v>
      </c>
      <c r="H3594" s="1">
        <v>43053</v>
      </c>
      <c r="I3594" t="s">
        <v>185</v>
      </c>
      <c r="J3594" t="s">
        <v>5827</v>
      </c>
      <c r="K3594" t="s">
        <v>5828</v>
      </c>
      <c r="L3594" t="s">
        <v>25</v>
      </c>
      <c r="M3594" t="s">
        <v>26</v>
      </c>
      <c r="N3594" t="s">
        <v>5006</v>
      </c>
      <c r="O3594" t="s">
        <v>328</v>
      </c>
      <c r="P3594">
        <v>37918</v>
      </c>
      <c r="Q3594" t="s">
        <v>29</v>
      </c>
      <c r="R3594" t="s">
        <v>2473</v>
      </c>
      <c r="S3594" t="s">
        <v>31</v>
      </c>
      <c r="T3594" t="s">
        <v>64</v>
      </c>
      <c r="U3594" t="s">
        <v>2474</v>
      </c>
      <c r="V3594" s="3">
        <v>88.92</v>
      </c>
      <c r="W3594">
        <v>5</v>
      </c>
      <c r="X3594" s="2">
        <v>0.2</v>
      </c>
      <c r="Y3594" s="13">
        <v>14.4495</v>
      </c>
      <c r="Z3594" s="2">
        <f>Y3594/V3594</f>
        <v>0.16250000000000001</v>
      </c>
    </row>
    <row r="3595" spans="1:26" x14ac:dyDescent="0.25">
      <c r="A3595">
        <v>7450</v>
      </c>
      <c r="B3595" t="s">
        <v>9105</v>
      </c>
      <c r="C3595" s="1">
        <v>42995</v>
      </c>
      <c r="D3595">
        <f>YEAR(C3595)</f>
        <v>2017</v>
      </c>
      <c r="E3595">
        <f>MONTH(C3595)</f>
        <v>9</v>
      </c>
      <c r="F3595" t="str">
        <f>TEXT(Table1[[#This Row],[Order Date]],"mmm")</f>
        <v>Sep</v>
      </c>
      <c r="G3595" t="str">
        <f>TEXT(Table1[[#This Row],[Order Date]],"ddd")</f>
        <v>Sun</v>
      </c>
      <c r="H3595" s="1">
        <v>43000</v>
      </c>
      <c r="I3595" t="s">
        <v>22</v>
      </c>
      <c r="J3595" t="s">
        <v>2611</v>
      </c>
      <c r="K3595" t="s">
        <v>2612</v>
      </c>
      <c r="L3595" t="s">
        <v>101</v>
      </c>
      <c r="M3595" t="s">
        <v>26</v>
      </c>
      <c r="N3595" t="s">
        <v>181</v>
      </c>
      <c r="O3595" t="s">
        <v>103</v>
      </c>
      <c r="P3595">
        <v>77036</v>
      </c>
      <c r="Q3595" t="s">
        <v>104</v>
      </c>
      <c r="R3595" t="s">
        <v>465</v>
      </c>
      <c r="S3595" t="s">
        <v>45</v>
      </c>
      <c r="T3595" t="s">
        <v>67</v>
      </c>
      <c r="U3595" t="s">
        <v>466</v>
      </c>
      <c r="V3595" s="3">
        <v>9.9120000000000008</v>
      </c>
      <c r="W3595">
        <v>3</v>
      </c>
      <c r="X3595" s="2">
        <v>0.2</v>
      </c>
      <c r="Y3595" s="13">
        <v>3.2214</v>
      </c>
      <c r="Z3595" s="2">
        <f>Y3595/V3595</f>
        <v>0.32499999999999996</v>
      </c>
    </row>
    <row r="3596" spans="1:26" x14ac:dyDescent="0.25">
      <c r="A3596">
        <v>7454</v>
      </c>
      <c r="B3596" t="s">
        <v>9106</v>
      </c>
      <c r="C3596" s="1">
        <v>42911</v>
      </c>
      <c r="D3596">
        <f>YEAR(C3596)</f>
        <v>2017</v>
      </c>
      <c r="E3596">
        <f>MONTH(C3596)</f>
        <v>6</v>
      </c>
      <c r="F3596" t="str">
        <f>TEXT(Table1[[#This Row],[Order Date]],"mmm")</f>
        <v>Jun</v>
      </c>
      <c r="G3596" t="str">
        <f>TEXT(Table1[[#This Row],[Order Date]],"ddd")</f>
        <v>Sun</v>
      </c>
      <c r="H3596" s="1">
        <v>42917</v>
      </c>
      <c r="I3596" t="s">
        <v>49</v>
      </c>
      <c r="J3596" t="s">
        <v>2045</v>
      </c>
      <c r="K3596" t="s">
        <v>2046</v>
      </c>
      <c r="L3596" t="s">
        <v>25</v>
      </c>
      <c r="M3596" t="s">
        <v>26</v>
      </c>
      <c r="N3596" t="s">
        <v>6123</v>
      </c>
      <c r="O3596" t="s">
        <v>208</v>
      </c>
      <c r="P3596">
        <v>60440</v>
      </c>
      <c r="Q3596" t="s">
        <v>104</v>
      </c>
      <c r="R3596" t="s">
        <v>3477</v>
      </c>
      <c r="S3596" t="s">
        <v>70</v>
      </c>
      <c r="T3596" t="s">
        <v>71</v>
      </c>
      <c r="U3596" t="s">
        <v>3478</v>
      </c>
      <c r="V3596" s="3">
        <v>148.47999999999999</v>
      </c>
      <c r="W3596">
        <v>2</v>
      </c>
      <c r="X3596" s="2">
        <v>0.2</v>
      </c>
      <c r="Y3596" s="13">
        <v>16.704000000000001</v>
      </c>
      <c r="Z3596" s="2">
        <f>Y3596/V3596</f>
        <v>0.11250000000000002</v>
      </c>
    </row>
    <row r="3597" spans="1:26" x14ac:dyDescent="0.25">
      <c r="A3597">
        <v>7455</v>
      </c>
      <c r="B3597" t="s">
        <v>9107</v>
      </c>
      <c r="C3597" s="1">
        <v>42581</v>
      </c>
      <c r="D3597">
        <f>YEAR(C3597)</f>
        <v>2016</v>
      </c>
      <c r="E3597">
        <f>MONTH(C3597)</f>
        <v>7</v>
      </c>
      <c r="F3597" t="str">
        <f>TEXT(Table1[[#This Row],[Order Date]],"mmm")</f>
        <v>Jul</v>
      </c>
      <c r="G3597" t="str">
        <f>TEXT(Table1[[#This Row],[Order Date]],"ddd")</f>
        <v>Sat</v>
      </c>
      <c r="H3597" s="1">
        <v>42586</v>
      </c>
      <c r="I3597" t="s">
        <v>49</v>
      </c>
      <c r="J3597" t="s">
        <v>2833</v>
      </c>
      <c r="K3597" t="s">
        <v>2834</v>
      </c>
      <c r="L3597" t="s">
        <v>25</v>
      </c>
      <c r="M3597" t="s">
        <v>26</v>
      </c>
      <c r="N3597" t="s">
        <v>296</v>
      </c>
      <c r="O3597" t="s">
        <v>208</v>
      </c>
      <c r="P3597">
        <v>60623</v>
      </c>
      <c r="Q3597" t="s">
        <v>104</v>
      </c>
      <c r="R3597" t="s">
        <v>5582</v>
      </c>
      <c r="S3597" t="s">
        <v>45</v>
      </c>
      <c r="T3597" t="s">
        <v>46</v>
      </c>
      <c r="U3597" t="s">
        <v>5583</v>
      </c>
      <c r="V3597" s="3">
        <v>9.2479999999999993</v>
      </c>
      <c r="W3597">
        <v>4</v>
      </c>
      <c r="X3597" s="2">
        <v>0.2</v>
      </c>
      <c r="Y3597" s="13">
        <v>3.1212</v>
      </c>
      <c r="Z3597" s="2">
        <f>Y3597/V3597</f>
        <v>0.33750000000000002</v>
      </c>
    </row>
    <row r="3598" spans="1:26" x14ac:dyDescent="0.25">
      <c r="A3598">
        <v>7457</v>
      </c>
      <c r="B3598" t="s">
        <v>9108</v>
      </c>
      <c r="C3598" s="1">
        <v>42110</v>
      </c>
      <c r="D3598">
        <f>YEAR(C3598)</f>
        <v>2015</v>
      </c>
      <c r="E3598">
        <f>MONTH(C3598)</f>
        <v>4</v>
      </c>
      <c r="F3598" t="str">
        <f>TEXT(Table1[[#This Row],[Order Date]],"mmm")</f>
        <v>Apr</v>
      </c>
      <c r="G3598" t="str">
        <f>TEXT(Table1[[#This Row],[Order Date]],"ddd")</f>
        <v>Thu</v>
      </c>
      <c r="H3598" s="1">
        <v>42112</v>
      </c>
      <c r="I3598" t="s">
        <v>185</v>
      </c>
      <c r="J3598" t="s">
        <v>2674</v>
      </c>
      <c r="K3598" t="s">
        <v>2675</v>
      </c>
      <c r="L3598" t="s">
        <v>25</v>
      </c>
      <c r="M3598" t="s">
        <v>26</v>
      </c>
      <c r="N3598" t="s">
        <v>2200</v>
      </c>
      <c r="O3598" t="s">
        <v>312</v>
      </c>
      <c r="P3598">
        <v>22980</v>
      </c>
      <c r="Q3598" t="s">
        <v>29</v>
      </c>
      <c r="R3598" t="s">
        <v>81</v>
      </c>
      <c r="S3598" t="s">
        <v>70</v>
      </c>
      <c r="T3598" t="s">
        <v>71</v>
      </c>
      <c r="U3598" t="s">
        <v>82</v>
      </c>
      <c r="V3598" s="3">
        <v>569.64</v>
      </c>
      <c r="W3598">
        <v>2</v>
      </c>
      <c r="X3598" s="2">
        <v>0</v>
      </c>
      <c r="Y3598" s="13">
        <v>148.10640000000001</v>
      </c>
      <c r="Z3598" s="2">
        <f>Y3598/V3598</f>
        <v>0.26</v>
      </c>
    </row>
    <row r="3599" spans="1:26" x14ac:dyDescent="0.25">
      <c r="A3599">
        <v>7461</v>
      </c>
      <c r="B3599" t="s">
        <v>9109</v>
      </c>
      <c r="C3599" s="1">
        <v>42105</v>
      </c>
      <c r="D3599">
        <f>YEAR(C3599)</f>
        <v>2015</v>
      </c>
      <c r="E3599">
        <f>MONTH(C3599)</f>
        <v>4</v>
      </c>
      <c r="F3599" t="str">
        <f>TEXT(Table1[[#This Row],[Order Date]],"mmm")</f>
        <v>Apr</v>
      </c>
      <c r="G3599" t="str">
        <f>TEXT(Table1[[#This Row],[Order Date]],"ddd")</f>
        <v>Sat</v>
      </c>
      <c r="H3599" s="1">
        <v>42108</v>
      </c>
      <c r="I3599" t="s">
        <v>22</v>
      </c>
      <c r="J3599" t="s">
        <v>3928</v>
      </c>
      <c r="K3599" t="s">
        <v>3929</v>
      </c>
      <c r="L3599" t="s">
        <v>25</v>
      </c>
      <c r="M3599" t="s">
        <v>26</v>
      </c>
      <c r="N3599" t="s">
        <v>41</v>
      </c>
      <c r="O3599" t="s">
        <v>42</v>
      </c>
      <c r="P3599">
        <v>90004</v>
      </c>
      <c r="Q3599" t="s">
        <v>43</v>
      </c>
      <c r="R3599" t="s">
        <v>7414</v>
      </c>
      <c r="S3599" t="s">
        <v>70</v>
      </c>
      <c r="T3599" t="s">
        <v>1202</v>
      </c>
      <c r="U3599" t="s">
        <v>7415</v>
      </c>
      <c r="V3599" s="3">
        <v>639.96799999999996</v>
      </c>
      <c r="W3599">
        <v>4</v>
      </c>
      <c r="X3599" s="2">
        <v>0.2</v>
      </c>
      <c r="Y3599" s="13">
        <v>215.98920000000001</v>
      </c>
      <c r="Z3599" s="2">
        <f>Y3599/V3599</f>
        <v>0.33750000000000002</v>
      </c>
    </row>
    <row r="3600" spans="1:26" x14ac:dyDescent="0.25">
      <c r="A3600">
        <v>7463</v>
      </c>
      <c r="B3600" t="s">
        <v>9110</v>
      </c>
      <c r="C3600" s="1">
        <v>42062</v>
      </c>
      <c r="D3600">
        <f>YEAR(C3600)</f>
        <v>2015</v>
      </c>
      <c r="E3600">
        <f>MONTH(C3600)</f>
        <v>2</v>
      </c>
      <c r="F3600" t="str">
        <f>TEXT(Table1[[#This Row],[Order Date]],"mmm")</f>
        <v>Feb</v>
      </c>
      <c r="G3600" t="str">
        <f>TEXT(Table1[[#This Row],[Order Date]],"ddd")</f>
        <v>Fri</v>
      </c>
      <c r="H3600" s="1">
        <v>42064</v>
      </c>
      <c r="I3600" t="s">
        <v>22</v>
      </c>
      <c r="J3600" t="s">
        <v>638</v>
      </c>
      <c r="K3600" t="s">
        <v>639</v>
      </c>
      <c r="L3600" t="s">
        <v>25</v>
      </c>
      <c r="M3600" t="s">
        <v>26</v>
      </c>
      <c r="N3600" t="s">
        <v>94</v>
      </c>
      <c r="O3600" t="s">
        <v>95</v>
      </c>
      <c r="P3600">
        <v>98105</v>
      </c>
      <c r="Q3600" t="s">
        <v>43</v>
      </c>
      <c r="R3600" t="s">
        <v>1302</v>
      </c>
      <c r="S3600" t="s">
        <v>70</v>
      </c>
      <c r="T3600" t="s">
        <v>158</v>
      </c>
      <c r="U3600" t="s">
        <v>1303</v>
      </c>
      <c r="V3600" s="3">
        <v>538.91999999999996</v>
      </c>
      <c r="W3600">
        <v>9</v>
      </c>
      <c r="X3600" s="2">
        <v>0</v>
      </c>
      <c r="Y3600" s="13">
        <v>80.837999999999994</v>
      </c>
      <c r="Z3600" s="2">
        <f>Y3600/V3600</f>
        <v>0.15</v>
      </c>
    </row>
    <row r="3601" spans="1:26" x14ac:dyDescent="0.25">
      <c r="A3601">
        <v>7464</v>
      </c>
      <c r="B3601" t="s">
        <v>9111</v>
      </c>
      <c r="C3601" s="1">
        <v>42621</v>
      </c>
      <c r="D3601">
        <f>YEAR(C3601)</f>
        <v>2016</v>
      </c>
      <c r="E3601">
        <f>MONTH(C3601)</f>
        <v>9</v>
      </c>
      <c r="F3601" t="str">
        <f>TEXT(Table1[[#This Row],[Order Date]],"mmm")</f>
        <v>Sep</v>
      </c>
      <c r="G3601" t="str">
        <f>TEXT(Table1[[#This Row],[Order Date]],"ddd")</f>
        <v>Thu</v>
      </c>
      <c r="H3601" s="1">
        <v>42628</v>
      </c>
      <c r="I3601" t="s">
        <v>49</v>
      </c>
      <c r="J3601" t="s">
        <v>3559</v>
      </c>
      <c r="K3601" t="s">
        <v>3560</v>
      </c>
      <c r="L3601" t="s">
        <v>25</v>
      </c>
      <c r="M3601" t="s">
        <v>26</v>
      </c>
      <c r="N3601" t="s">
        <v>6306</v>
      </c>
      <c r="O3601" t="s">
        <v>42</v>
      </c>
      <c r="P3601">
        <v>93277</v>
      </c>
      <c r="Q3601" t="s">
        <v>43</v>
      </c>
      <c r="R3601" t="s">
        <v>5945</v>
      </c>
      <c r="S3601" t="s">
        <v>45</v>
      </c>
      <c r="T3601" t="s">
        <v>67</v>
      </c>
      <c r="U3601" t="s">
        <v>5946</v>
      </c>
      <c r="V3601" s="3">
        <v>14.88</v>
      </c>
      <c r="W3601">
        <v>2</v>
      </c>
      <c r="X3601" s="2">
        <v>0</v>
      </c>
      <c r="Y3601" s="13">
        <v>3.72</v>
      </c>
      <c r="Z3601" s="2">
        <f>Y3601/V3601</f>
        <v>0.25</v>
      </c>
    </row>
    <row r="3602" spans="1:26" x14ac:dyDescent="0.25">
      <c r="A3602">
        <v>7467</v>
      </c>
      <c r="B3602" t="s">
        <v>9112</v>
      </c>
      <c r="C3602" s="1">
        <v>42509</v>
      </c>
      <c r="D3602">
        <f>YEAR(C3602)</f>
        <v>2016</v>
      </c>
      <c r="E3602">
        <f>MONTH(C3602)</f>
        <v>5</v>
      </c>
      <c r="F3602" t="str">
        <f>TEXT(Table1[[#This Row],[Order Date]],"mmm")</f>
        <v>May</v>
      </c>
      <c r="G3602" t="str">
        <f>TEXT(Table1[[#This Row],[Order Date]],"ddd")</f>
        <v>Thu</v>
      </c>
      <c r="H3602" s="1">
        <v>42513</v>
      </c>
      <c r="I3602" t="s">
        <v>49</v>
      </c>
      <c r="J3602" t="s">
        <v>6446</v>
      </c>
      <c r="K3602" t="s">
        <v>6447</v>
      </c>
      <c r="L3602" t="s">
        <v>40</v>
      </c>
      <c r="M3602" t="s">
        <v>26</v>
      </c>
      <c r="N3602" t="s">
        <v>41</v>
      </c>
      <c r="O3602" t="s">
        <v>42</v>
      </c>
      <c r="P3602">
        <v>90008</v>
      </c>
      <c r="Q3602" t="s">
        <v>43</v>
      </c>
      <c r="R3602" t="s">
        <v>7115</v>
      </c>
      <c r="S3602" t="s">
        <v>45</v>
      </c>
      <c r="T3602" t="s">
        <v>77</v>
      </c>
      <c r="U3602" t="s">
        <v>1414</v>
      </c>
      <c r="V3602" s="3">
        <v>87.84</v>
      </c>
      <c r="W3602">
        <v>8</v>
      </c>
      <c r="X3602" s="2">
        <v>0</v>
      </c>
      <c r="Y3602" s="13">
        <v>23.716799999999999</v>
      </c>
      <c r="Z3602" s="2">
        <f>Y3602/V3602</f>
        <v>0.26999999999999996</v>
      </c>
    </row>
    <row r="3603" spans="1:26" x14ac:dyDescent="0.25">
      <c r="A3603">
        <v>7468</v>
      </c>
      <c r="B3603" t="s">
        <v>9113</v>
      </c>
      <c r="C3603" s="1">
        <v>43050</v>
      </c>
      <c r="D3603">
        <f>YEAR(C3603)</f>
        <v>2017</v>
      </c>
      <c r="E3603">
        <f>MONTH(C3603)</f>
        <v>11</v>
      </c>
      <c r="F3603" t="str">
        <f>TEXT(Table1[[#This Row],[Order Date]],"mmm")</f>
        <v>Nov</v>
      </c>
      <c r="G3603" t="str">
        <f>TEXT(Table1[[#This Row],[Order Date]],"ddd")</f>
        <v>Sat</v>
      </c>
      <c r="H3603" s="1">
        <v>43054</v>
      </c>
      <c r="I3603" t="s">
        <v>22</v>
      </c>
      <c r="J3603" t="s">
        <v>2857</v>
      </c>
      <c r="K3603" t="s">
        <v>2858</v>
      </c>
      <c r="L3603" t="s">
        <v>101</v>
      </c>
      <c r="M3603" t="s">
        <v>26</v>
      </c>
      <c r="N3603" t="s">
        <v>41</v>
      </c>
      <c r="O3603" t="s">
        <v>42</v>
      </c>
      <c r="P3603">
        <v>90045</v>
      </c>
      <c r="Q3603" t="s">
        <v>43</v>
      </c>
      <c r="R3603" t="s">
        <v>2676</v>
      </c>
      <c r="S3603" t="s">
        <v>31</v>
      </c>
      <c r="T3603" t="s">
        <v>64</v>
      </c>
      <c r="U3603" t="s">
        <v>2677</v>
      </c>
      <c r="V3603" s="3">
        <v>34.92</v>
      </c>
      <c r="W3603">
        <v>4</v>
      </c>
      <c r="X3603" s="2">
        <v>0</v>
      </c>
      <c r="Y3603" s="13">
        <v>11.8728</v>
      </c>
      <c r="Z3603" s="2">
        <f>Y3603/V3603</f>
        <v>0.33999999999999997</v>
      </c>
    </row>
    <row r="3604" spans="1:26" x14ac:dyDescent="0.25">
      <c r="A3604">
        <v>7469</v>
      </c>
      <c r="B3604" t="s">
        <v>9114</v>
      </c>
      <c r="C3604" s="1">
        <v>41897</v>
      </c>
      <c r="D3604">
        <f>YEAR(C3604)</f>
        <v>2014</v>
      </c>
      <c r="E3604">
        <f>MONTH(C3604)</f>
        <v>9</v>
      </c>
      <c r="F3604" t="str">
        <f>TEXT(Table1[[#This Row],[Order Date]],"mmm")</f>
        <v>Sep</v>
      </c>
      <c r="G3604" t="str">
        <f>TEXT(Table1[[#This Row],[Order Date]],"ddd")</f>
        <v>Mon</v>
      </c>
      <c r="H3604" s="1">
        <v>41902</v>
      </c>
      <c r="I3604" t="s">
        <v>49</v>
      </c>
      <c r="J3604" t="s">
        <v>3253</v>
      </c>
      <c r="K3604" t="s">
        <v>3254</v>
      </c>
      <c r="L3604" t="s">
        <v>25</v>
      </c>
      <c r="M3604" t="s">
        <v>26</v>
      </c>
      <c r="N3604" t="s">
        <v>263</v>
      </c>
      <c r="O3604" t="s">
        <v>264</v>
      </c>
      <c r="P3604">
        <v>10011</v>
      </c>
      <c r="Q3604" t="s">
        <v>145</v>
      </c>
      <c r="R3604" t="s">
        <v>3118</v>
      </c>
      <c r="S3604" t="s">
        <v>45</v>
      </c>
      <c r="T3604" t="s">
        <v>89</v>
      </c>
      <c r="U3604" t="s">
        <v>183</v>
      </c>
      <c r="V3604" s="3">
        <v>14.94</v>
      </c>
      <c r="W3604">
        <v>3</v>
      </c>
      <c r="X3604" s="2">
        <v>0</v>
      </c>
      <c r="Y3604" s="13">
        <v>7.0217999999999998</v>
      </c>
      <c r="Z3604" s="2">
        <f>Y3604/V3604</f>
        <v>0.47000000000000003</v>
      </c>
    </row>
    <row r="3605" spans="1:26" x14ac:dyDescent="0.25">
      <c r="A3605">
        <v>7471</v>
      </c>
      <c r="B3605" t="s">
        <v>9115</v>
      </c>
      <c r="C3605" s="1">
        <v>42262</v>
      </c>
      <c r="D3605">
        <f>YEAR(C3605)</f>
        <v>2015</v>
      </c>
      <c r="E3605">
        <f>MONTH(C3605)</f>
        <v>9</v>
      </c>
      <c r="F3605" t="str">
        <f>TEXT(Table1[[#This Row],[Order Date]],"mmm")</f>
        <v>Sep</v>
      </c>
      <c r="G3605" t="str">
        <f>TEXT(Table1[[#This Row],[Order Date]],"ddd")</f>
        <v>Tue</v>
      </c>
      <c r="H3605" s="1">
        <v>42267</v>
      </c>
      <c r="I3605" t="s">
        <v>49</v>
      </c>
      <c r="J3605" t="s">
        <v>4686</v>
      </c>
      <c r="K3605" t="s">
        <v>4687</v>
      </c>
      <c r="L3605" t="s">
        <v>40</v>
      </c>
      <c r="M3605" t="s">
        <v>26</v>
      </c>
      <c r="N3605" t="s">
        <v>143</v>
      </c>
      <c r="O3605" t="s">
        <v>144</v>
      </c>
      <c r="P3605">
        <v>19143</v>
      </c>
      <c r="Q3605" t="s">
        <v>145</v>
      </c>
      <c r="R3605" t="s">
        <v>439</v>
      </c>
      <c r="S3605" t="s">
        <v>45</v>
      </c>
      <c r="T3605" t="s">
        <v>74</v>
      </c>
      <c r="U3605" t="s">
        <v>440</v>
      </c>
      <c r="V3605" s="3">
        <v>3.5760000000000001</v>
      </c>
      <c r="W3605">
        <v>4</v>
      </c>
      <c r="X3605" s="2">
        <v>0.7</v>
      </c>
      <c r="Y3605" s="13">
        <v>-2.8607999999999998</v>
      </c>
      <c r="Z3605" s="2">
        <f>Y3605/V3605</f>
        <v>-0.79999999999999993</v>
      </c>
    </row>
    <row r="3606" spans="1:26" x14ac:dyDescent="0.25">
      <c r="A3606">
        <v>7473</v>
      </c>
      <c r="B3606" t="s">
        <v>9116</v>
      </c>
      <c r="C3606" s="1">
        <v>42552</v>
      </c>
      <c r="D3606">
        <f>YEAR(C3606)</f>
        <v>2016</v>
      </c>
      <c r="E3606">
        <f>MONTH(C3606)</f>
        <v>7</v>
      </c>
      <c r="F3606" t="str">
        <f>TEXT(Table1[[#This Row],[Order Date]],"mmm")</f>
        <v>Jul</v>
      </c>
      <c r="G3606" t="str">
        <f>TEXT(Table1[[#This Row],[Order Date]],"ddd")</f>
        <v>Fri</v>
      </c>
      <c r="H3606" s="1">
        <v>42554</v>
      </c>
      <c r="I3606" t="s">
        <v>185</v>
      </c>
      <c r="J3606" t="s">
        <v>5973</v>
      </c>
      <c r="K3606" t="s">
        <v>5974</v>
      </c>
      <c r="L3606" t="s">
        <v>101</v>
      </c>
      <c r="M3606" t="s">
        <v>26</v>
      </c>
      <c r="N3606" t="s">
        <v>7610</v>
      </c>
      <c r="O3606" t="s">
        <v>120</v>
      </c>
      <c r="P3606">
        <v>84043</v>
      </c>
      <c r="Q3606" t="s">
        <v>43</v>
      </c>
      <c r="R3606" t="s">
        <v>5286</v>
      </c>
      <c r="S3606" t="s">
        <v>70</v>
      </c>
      <c r="T3606" t="s">
        <v>1202</v>
      </c>
      <c r="U3606" t="s">
        <v>5287</v>
      </c>
      <c r="V3606" s="3">
        <v>1499.95</v>
      </c>
      <c r="W3606">
        <v>5</v>
      </c>
      <c r="X3606" s="2">
        <v>0</v>
      </c>
      <c r="Y3606" s="13">
        <v>449.98500000000001</v>
      </c>
      <c r="Z3606" s="2">
        <f>Y3606/V3606</f>
        <v>0.3</v>
      </c>
    </row>
    <row r="3607" spans="1:26" x14ac:dyDescent="0.25">
      <c r="A3607">
        <v>7474</v>
      </c>
      <c r="B3607" t="s">
        <v>9117</v>
      </c>
      <c r="C3607" s="1">
        <v>42470</v>
      </c>
      <c r="D3607">
        <f>YEAR(C3607)</f>
        <v>2016</v>
      </c>
      <c r="E3607">
        <f>MONTH(C3607)</f>
        <v>4</v>
      </c>
      <c r="F3607" t="str">
        <f>TEXT(Table1[[#This Row],[Order Date]],"mmm")</f>
        <v>Apr</v>
      </c>
      <c r="G3607" t="str">
        <f>TEXT(Table1[[#This Row],[Order Date]],"ddd")</f>
        <v>Sun</v>
      </c>
      <c r="H3607" s="1">
        <v>42475</v>
      </c>
      <c r="I3607" t="s">
        <v>49</v>
      </c>
      <c r="J3607" t="s">
        <v>3513</v>
      </c>
      <c r="K3607" t="s">
        <v>3514</v>
      </c>
      <c r="L3607" t="s">
        <v>40</v>
      </c>
      <c r="M3607" t="s">
        <v>26</v>
      </c>
      <c r="N3607" t="s">
        <v>296</v>
      </c>
      <c r="O3607" t="s">
        <v>208</v>
      </c>
      <c r="P3607">
        <v>60653</v>
      </c>
      <c r="Q3607" t="s">
        <v>104</v>
      </c>
      <c r="R3607" t="s">
        <v>2893</v>
      </c>
      <c r="S3607" t="s">
        <v>45</v>
      </c>
      <c r="T3607" t="s">
        <v>67</v>
      </c>
      <c r="U3607" t="s">
        <v>2894</v>
      </c>
      <c r="V3607" s="3">
        <v>13.568</v>
      </c>
      <c r="W3607">
        <v>4</v>
      </c>
      <c r="X3607" s="2">
        <v>0.2</v>
      </c>
      <c r="Y3607" s="13">
        <v>3.2223999999999999</v>
      </c>
      <c r="Z3607" s="2">
        <f>Y3607/V3607</f>
        <v>0.23749999999999999</v>
      </c>
    </row>
    <row r="3608" spans="1:26" x14ac:dyDescent="0.25">
      <c r="A3608">
        <v>7475</v>
      </c>
      <c r="B3608" t="s">
        <v>9118</v>
      </c>
      <c r="C3608" s="1">
        <v>41645</v>
      </c>
      <c r="D3608">
        <f>YEAR(C3608)</f>
        <v>2014</v>
      </c>
      <c r="E3608">
        <f>MONTH(C3608)</f>
        <v>1</v>
      </c>
      <c r="F3608" t="str">
        <f>TEXT(Table1[[#This Row],[Order Date]],"mmm")</f>
        <v>Jan</v>
      </c>
      <c r="G3608" t="str">
        <f>TEXT(Table1[[#This Row],[Order Date]],"ddd")</f>
        <v>Mon</v>
      </c>
      <c r="H3608" s="1">
        <v>41649</v>
      </c>
      <c r="I3608" t="s">
        <v>49</v>
      </c>
      <c r="J3608" t="s">
        <v>3816</v>
      </c>
      <c r="K3608" t="s">
        <v>3817</v>
      </c>
      <c r="L3608" t="s">
        <v>101</v>
      </c>
      <c r="M3608" t="s">
        <v>26</v>
      </c>
      <c r="N3608" t="s">
        <v>27</v>
      </c>
      <c r="O3608" t="s">
        <v>28</v>
      </c>
      <c r="P3608">
        <v>42420</v>
      </c>
      <c r="Q3608" t="s">
        <v>29</v>
      </c>
      <c r="R3608" t="s">
        <v>526</v>
      </c>
      <c r="S3608" t="s">
        <v>31</v>
      </c>
      <c r="T3608" t="s">
        <v>35</v>
      </c>
      <c r="U3608" t="s">
        <v>527</v>
      </c>
      <c r="V3608" s="3">
        <v>2573.8200000000002</v>
      </c>
      <c r="W3608">
        <v>9</v>
      </c>
      <c r="X3608" s="2">
        <v>0</v>
      </c>
      <c r="Y3608" s="13">
        <v>746.40779999999995</v>
      </c>
      <c r="Z3608" s="2">
        <f>Y3608/V3608</f>
        <v>0.28999999999999998</v>
      </c>
    </row>
    <row r="3609" spans="1:26" x14ac:dyDescent="0.25">
      <c r="A3609">
        <v>7482</v>
      </c>
      <c r="B3609" t="s">
        <v>9119</v>
      </c>
      <c r="C3609" s="1">
        <v>42614</v>
      </c>
      <c r="D3609">
        <f>YEAR(C3609)</f>
        <v>2016</v>
      </c>
      <c r="E3609">
        <f>MONTH(C3609)</f>
        <v>9</v>
      </c>
      <c r="F3609" t="str">
        <f>TEXT(Table1[[#This Row],[Order Date]],"mmm")</f>
        <v>Sep</v>
      </c>
      <c r="G3609" t="str">
        <f>TEXT(Table1[[#This Row],[Order Date]],"ddd")</f>
        <v>Thu</v>
      </c>
      <c r="H3609" s="1">
        <v>42616</v>
      </c>
      <c r="I3609" t="s">
        <v>22</v>
      </c>
      <c r="J3609" t="s">
        <v>6289</v>
      </c>
      <c r="K3609" t="s">
        <v>6290</v>
      </c>
      <c r="L3609" t="s">
        <v>101</v>
      </c>
      <c r="M3609" t="s">
        <v>26</v>
      </c>
      <c r="N3609" t="s">
        <v>1439</v>
      </c>
      <c r="O3609" t="s">
        <v>42</v>
      </c>
      <c r="P3609">
        <v>92646</v>
      </c>
      <c r="Q3609" t="s">
        <v>43</v>
      </c>
      <c r="R3609" t="s">
        <v>519</v>
      </c>
      <c r="S3609" t="s">
        <v>45</v>
      </c>
      <c r="T3609" t="s">
        <v>170</v>
      </c>
      <c r="U3609" t="s">
        <v>520</v>
      </c>
      <c r="V3609" s="3">
        <v>12.78</v>
      </c>
      <c r="W3609">
        <v>1</v>
      </c>
      <c r="X3609" s="2">
        <v>0</v>
      </c>
      <c r="Y3609" s="13">
        <v>5.7510000000000003</v>
      </c>
      <c r="Z3609" s="2">
        <f>Y3609/V3609</f>
        <v>0.45000000000000007</v>
      </c>
    </row>
    <row r="3610" spans="1:26" x14ac:dyDescent="0.25">
      <c r="A3610">
        <v>7483</v>
      </c>
      <c r="B3610" t="s">
        <v>9120</v>
      </c>
      <c r="C3610" s="1">
        <v>41905</v>
      </c>
      <c r="D3610">
        <f>YEAR(C3610)</f>
        <v>2014</v>
      </c>
      <c r="E3610">
        <f>MONTH(C3610)</f>
        <v>9</v>
      </c>
      <c r="F3610" t="str">
        <f>TEXT(Table1[[#This Row],[Order Date]],"mmm")</f>
        <v>Sep</v>
      </c>
      <c r="G3610" t="str">
        <f>TEXT(Table1[[#This Row],[Order Date]],"ddd")</f>
        <v>Tue</v>
      </c>
      <c r="H3610" s="1">
        <v>41912</v>
      </c>
      <c r="I3610" t="s">
        <v>49</v>
      </c>
      <c r="J3610" t="s">
        <v>5767</v>
      </c>
      <c r="K3610" t="s">
        <v>5768</v>
      </c>
      <c r="L3610" t="s">
        <v>101</v>
      </c>
      <c r="M3610" t="s">
        <v>26</v>
      </c>
      <c r="N3610" t="s">
        <v>263</v>
      </c>
      <c r="O3610" t="s">
        <v>264</v>
      </c>
      <c r="P3610">
        <v>10011</v>
      </c>
      <c r="Q3610" t="s">
        <v>145</v>
      </c>
      <c r="R3610" t="s">
        <v>318</v>
      </c>
      <c r="S3610" t="s">
        <v>45</v>
      </c>
      <c r="T3610" t="s">
        <v>74</v>
      </c>
      <c r="U3610" t="s">
        <v>319</v>
      </c>
      <c r="V3610" s="3">
        <v>18.463999999999999</v>
      </c>
      <c r="W3610">
        <v>4</v>
      </c>
      <c r="X3610" s="2">
        <v>0.2</v>
      </c>
      <c r="Y3610" s="13">
        <v>6.9240000000000004</v>
      </c>
      <c r="Z3610" s="2">
        <f>Y3610/V3610</f>
        <v>0.37500000000000006</v>
      </c>
    </row>
    <row r="3611" spans="1:26" x14ac:dyDescent="0.25">
      <c r="A3611">
        <v>7484</v>
      </c>
      <c r="B3611" t="s">
        <v>9121</v>
      </c>
      <c r="C3611" s="1">
        <v>41988</v>
      </c>
      <c r="D3611">
        <f>YEAR(C3611)</f>
        <v>2014</v>
      </c>
      <c r="E3611">
        <f>MONTH(C3611)</f>
        <v>12</v>
      </c>
      <c r="F3611" t="str">
        <f>TEXT(Table1[[#This Row],[Order Date]],"mmm")</f>
        <v>Dec</v>
      </c>
      <c r="G3611" t="str">
        <f>TEXT(Table1[[#This Row],[Order Date]],"ddd")</f>
        <v>Mon</v>
      </c>
      <c r="H3611" s="1">
        <v>41990</v>
      </c>
      <c r="I3611" t="s">
        <v>22</v>
      </c>
      <c r="J3611" t="s">
        <v>1549</v>
      </c>
      <c r="K3611" t="s">
        <v>1550</v>
      </c>
      <c r="L3611" t="s">
        <v>40</v>
      </c>
      <c r="M3611" t="s">
        <v>26</v>
      </c>
      <c r="N3611" t="s">
        <v>143</v>
      </c>
      <c r="O3611" t="s">
        <v>144</v>
      </c>
      <c r="P3611">
        <v>19140</v>
      </c>
      <c r="Q3611" t="s">
        <v>145</v>
      </c>
      <c r="R3611" t="s">
        <v>4715</v>
      </c>
      <c r="S3611" t="s">
        <v>31</v>
      </c>
      <c r="T3611" t="s">
        <v>35</v>
      </c>
      <c r="U3611" t="s">
        <v>4716</v>
      </c>
      <c r="V3611" s="3">
        <v>445.80200000000002</v>
      </c>
      <c r="W3611">
        <v>7</v>
      </c>
      <c r="X3611" s="2">
        <v>0.3</v>
      </c>
      <c r="Y3611" s="13">
        <v>-108.2662</v>
      </c>
      <c r="Z3611" s="2">
        <f>Y3611/V3611</f>
        <v>-0.24285714285714283</v>
      </c>
    </row>
    <row r="3612" spans="1:26" x14ac:dyDescent="0.25">
      <c r="A3612">
        <v>7487</v>
      </c>
      <c r="B3612" t="s">
        <v>9122</v>
      </c>
      <c r="C3612" s="1">
        <v>42357</v>
      </c>
      <c r="D3612">
        <f>YEAR(C3612)</f>
        <v>2015</v>
      </c>
      <c r="E3612">
        <f>MONTH(C3612)</f>
        <v>12</v>
      </c>
      <c r="F3612" t="str">
        <f>TEXT(Table1[[#This Row],[Order Date]],"mmm")</f>
        <v>Dec</v>
      </c>
      <c r="G3612" t="str">
        <f>TEXT(Table1[[#This Row],[Order Date]],"ddd")</f>
        <v>Sat</v>
      </c>
      <c r="H3612" s="1">
        <v>42362</v>
      </c>
      <c r="I3612" t="s">
        <v>22</v>
      </c>
      <c r="J3612" t="s">
        <v>2671</v>
      </c>
      <c r="K3612" t="s">
        <v>2672</v>
      </c>
      <c r="L3612" t="s">
        <v>101</v>
      </c>
      <c r="M3612" t="s">
        <v>26</v>
      </c>
      <c r="N3612" t="s">
        <v>241</v>
      </c>
      <c r="O3612" t="s">
        <v>2648</v>
      </c>
      <c r="P3612">
        <v>3820</v>
      </c>
      <c r="Q3612" t="s">
        <v>145</v>
      </c>
      <c r="R3612" t="s">
        <v>5297</v>
      </c>
      <c r="S3612" t="s">
        <v>45</v>
      </c>
      <c r="T3612" t="s">
        <v>89</v>
      </c>
      <c r="U3612" t="s">
        <v>5298</v>
      </c>
      <c r="V3612" s="3">
        <v>29.9</v>
      </c>
      <c r="W3612">
        <v>5</v>
      </c>
      <c r="X3612" s="2">
        <v>0</v>
      </c>
      <c r="Y3612" s="13">
        <v>14.651</v>
      </c>
      <c r="Z3612" s="2">
        <f>Y3612/V3612</f>
        <v>0.49</v>
      </c>
    </row>
    <row r="3613" spans="1:26" x14ac:dyDescent="0.25">
      <c r="A3613">
        <v>7490</v>
      </c>
      <c r="B3613" t="s">
        <v>9123</v>
      </c>
      <c r="C3613" s="1">
        <v>43044</v>
      </c>
      <c r="D3613">
        <f>YEAR(C3613)</f>
        <v>2017</v>
      </c>
      <c r="E3613">
        <f>MONTH(C3613)</f>
        <v>11</v>
      </c>
      <c r="F3613" t="str">
        <f>TEXT(Table1[[#This Row],[Order Date]],"mmm")</f>
        <v>Nov</v>
      </c>
      <c r="G3613" t="str">
        <f>TEXT(Table1[[#This Row],[Order Date]],"ddd")</f>
        <v>Sun</v>
      </c>
      <c r="H3613" s="1">
        <v>43048</v>
      </c>
      <c r="I3613" t="s">
        <v>49</v>
      </c>
      <c r="J3613" t="s">
        <v>6939</v>
      </c>
      <c r="K3613" t="s">
        <v>6940</v>
      </c>
      <c r="L3613" t="s">
        <v>25</v>
      </c>
      <c r="M3613" t="s">
        <v>26</v>
      </c>
      <c r="N3613" t="s">
        <v>941</v>
      </c>
      <c r="O3613" t="s">
        <v>42</v>
      </c>
      <c r="P3613">
        <v>92105</v>
      </c>
      <c r="Q3613" t="s">
        <v>43</v>
      </c>
      <c r="R3613" t="s">
        <v>3274</v>
      </c>
      <c r="S3613" t="s">
        <v>45</v>
      </c>
      <c r="T3613" t="s">
        <v>89</v>
      </c>
      <c r="U3613" t="s">
        <v>3275</v>
      </c>
      <c r="V3613" s="3">
        <v>12.96</v>
      </c>
      <c r="W3613">
        <v>2</v>
      </c>
      <c r="X3613" s="2">
        <v>0</v>
      </c>
      <c r="Y3613" s="13">
        <v>6.2207999999999997</v>
      </c>
      <c r="Z3613" s="2">
        <f>Y3613/V3613</f>
        <v>0.47999999999999993</v>
      </c>
    </row>
    <row r="3614" spans="1:26" x14ac:dyDescent="0.25">
      <c r="A3614">
        <v>7491</v>
      </c>
      <c r="B3614" t="s">
        <v>9124</v>
      </c>
      <c r="C3614" s="1">
        <v>42257</v>
      </c>
      <c r="D3614">
        <f>YEAR(C3614)</f>
        <v>2015</v>
      </c>
      <c r="E3614">
        <f>MONTH(C3614)</f>
        <v>9</v>
      </c>
      <c r="F3614" t="str">
        <f>TEXT(Table1[[#This Row],[Order Date]],"mmm")</f>
        <v>Sep</v>
      </c>
      <c r="G3614" t="str">
        <f>TEXT(Table1[[#This Row],[Order Date]],"ddd")</f>
        <v>Thu</v>
      </c>
      <c r="H3614" s="1">
        <v>42263</v>
      </c>
      <c r="I3614" t="s">
        <v>49</v>
      </c>
      <c r="J3614" t="s">
        <v>1157</v>
      </c>
      <c r="K3614" t="s">
        <v>1158</v>
      </c>
      <c r="L3614" t="s">
        <v>40</v>
      </c>
      <c r="M3614" t="s">
        <v>26</v>
      </c>
      <c r="N3614" t="s">
        <v>41</v>
      </c>
      <c r="O3614" t="s">
        <v>42</v>
      </c>
      <c r="P3614">
        <v>90032</v>
      </c>
      <c r="Q3614" t="s">
        <v>43</v>
      </c>
      <c r="R3614" t="s">
        <v>405</v>
      </c>
      <c r="S3614" t="s">
        <v>31</v>
      </c>
      <c r="T3614" t="s">
        <v>64</v>
      </c>
      <c r="U3614" t="s">
        <v>406</v>
      </c>
      <c r="V3614" s="3">
        <v>106.68</v>
      </c>
      <c r="W3614">
        <v>6</v>
      </c>
      <c r="X3614" s="2">
        <v>0</v>
      </c>
      <c r="Y3614" s="13">
        <v>33.070799999999998</v>
      </c>
      <c r="Z3614" s="2">
        <f>Y3614/V3614</f>
        <v>0.30999999999999994</v>
      </c>
    </row>
    <row r="3615" spans="1:26" x14ac:dyDescent="0.25">
      <c r="A3615">
        <v>7492</v>
      </c>
      <c r="B3615" t="s">
        <v>9125</v>
      </c>
      <c r="C3615" s="1">
        <v>43055</v>
      </c>
      <c r="D3615">
        <f>YEAR(C3615)</f>
        <v>2017</v>
      </c>
      <c r="E3615">
        <f>MONTH(C3615)</f>
        <v>11</v>
      </c>
      <c r="F3615" t="str">
        <f>TEXT(Table1[[#This Row],[Order Date]],"mmm")</f>
        <v>Nov</v>
      </c>
      <c r="G3615" t="str">
        <f>TEXT(Table1[[#This Row],[Order Date]],"ddd")</f>
        <v>Thu</v>
      </c>
      <c r="H3615" s="1">
        <v>43055</v>
      </c>
      <c r="I3615" t="s">
        <v>1276</v>
      </c>
      <c r="J3615" t="s">
        <v>4043</v>
      </c>
      <c r="K3615" t="s">
        <v>4044</v>
      </c>
      <c r="L3615" t="s">
        <v>25</v>
      </c>
      <c r="M3615" t="s">
        <v>26</v>
      </c>
      <c r="N3615" t="s">
        <v>8204</v>
      </c>
      <c r="O3615" t="s">
        <v>264</v>
      </c>
      <c r="P3615">
        <v>13501</v>
      </c>
      <c r="Q3615" t="s">
        <v>145</v>
      </c>
      <c r="R3615" t="s">
        <v>7851</v>
      </c>
      <c r="S3615" t="s">
        <v>70</v>
      </c>
      <c r="T3615" t="s">
        <v>71</v>
      </c>
      <c r="U3615" t="s">
        <v>7852</v>
      </c>
      <c r="V3615" s="3">
        <v>119.94</v>
      </c>
      <c r="W3615">
        <v>6</v>
      </c>
      <c r="X3615" s="2">
        <v>0</v>
      </c>
      <c r="Y3615" s="13">
        <v>5.9969999999999999</v>
      </c>
      <c r="Z3615" s="2">
        <f>Y3615/V3615</f>
        <v>0.05</v>
      </c>
    </row>
    <row r="3616" spans="1:26" x14ac:dyDescent="0.25">
      <c r="A3616">
        <v>7496</v>
      </c>
      <c r="B3616" t="s">
        <v>9126</v>
      </c>
      <c r="C3616" s="1">
        <v>42930</v>
      </c>
      <c r="D3616">
        <f>YEAR(C3616)</f>
        <v>2017</v>
      </c>
      <c r="E3616">
        <f>MONTH(C3616)</f>
        <v>7</v>
      </c>
      <c r="F3616" t="str">
        <f>TEXT(Table1[[#This Row],[Order Date]],"mmm")</f>
        <v>Jul</v>
      </c>
      <c r="G3616" t="str">
        <f>TEXT(Table1[[#This Row],[Order Date]],"ddd")</f>
        <v>Fri</v>
      </c>
      <c r="H3616" s="1">
        <v>42934</v>
      </c>
      <c r="I3616" t="s">
        <v>49</v>
      </c>
      <c r="J3616" t="s">
        <v>5654</v>
      </c>
      <c r="K3616" t="s">
        <v>5655</v>
      </c>
      <c r="L3616" t="s">
        <v>25</v>
      </c>
      <c r="M3616" t="s">
        <v>26</v>
      </c>
      <c r="N3616" t="s">
        <v>3871</v>
      </c>
      <c r="O3616" t="s">
        <v>42</v>
      </c>
      <c r="P3616">
        <v>92683</v>
      </c>
      <c r="Q3616" t="s">
        <v>43</v>
      </c>
      <c r="R3616" t="s">
        <v>2905</v>
      </c>
      <c r="S3616" t="s">
        <v>45</v>
      </c>
      <c r="T3616" t="s">
        <v>74</v>
      </c>
      <c r="U3616" t="s">
        <v>2906</v>
      </c>
      <c r="V3616" s="3">
        <v>4.4480000000000004</v>
      </c>
      <c r="W3616">
        <v>2</v>
      </c>
      <c r="X3616" s="2">
        <v>0.2</v>
      </c>
      <c r="Y3616" s="13">
        <v>1.4456</v>
      </c>
      <c r="Z3616" s="2">
        <f>Y3616/V3616</f>
        <v>0.32499999999999996</v>
      </c>
    </row>
    <row r="3617" spans="1:26" x14ac:dyDescent="0.25">
      <c r="A3617">
        <v>7503</v>
      </c>
      <c r="B3617" t="s">
        <v>9127</v>
      </c>
      <c r="C3617" s="1">
        <v>42824</v>
      </c>
      <c r="D3617">
        <f>YEAR(C3617)</f>
        <v>2017</v>
      </c>
      <c r="E3617">
        <f>MONTH(C3617)</f>
        <v>3</v>
      </c>
      <c r="F3617" t="str">
        <f>TEXT(Table1[[#This Row],[Order Date]],"mmm")</f>
        <v>Mar</v>
      </c>
      <c r="G3617" t="str">
        <f>TEXT(Table1[[#This Row],[Order Date]],"ddd")</f>
        <v>Thu</v>
      </c>
      <c r="H3617" s="1">
        <v>42824</v>
      </c>
      <c r="I3617" t="s">
        <v>1276</v>
      </c>
      <c r="J3617" t="s">
        <v>3946</v>
      </c>
      <c r="K3617" t="s">
        <v>3947</v>
      </c>
      <c r="L3617" t="s">
        <v>25</v>
      </c>
      <c r="M3617" t="s">
        <v>26</v>
      </c>
      <c r="N3617" t="s">
        <v>41</v>
      </c>
      <c r="O3617" t="s">
        <v>42</v>
      </c>
      <c r="P3617">
        <v>90036</v>
      </c>
      <c r="Q3617" t="s">
        <v>43</v>
      </c>
      <c r="R3617" t="s">
        <v>5074</v>
      </c>
      <c r="S3617" t="s">
        <v>45</v>
      </c>
      <c r="T3617" t="s">
        <v>67</v>
      </c>
      <c r="U3617" t="s">
        <v>5075</v>
      </c>
      <c r="V3617" s="3">
        <v>6.08</v>
      </c>
      <c r="W3617">
        <v>2</v>
      </c>
      <c r="X3617" s="2">
        <v>0</v>
      </c>
      <c r="Y3617" s="13">
        <v>2.0672000000000001</v>
      </c>
      <c r="Z3617" s="2">
        <f>Y3617/V3617</f>
        <v>0.34</v>
      </c>
    </row>
    <row r="3618" spans="1:26" x14ac:dyDescent="0.25">
      <c r="A3618">
        <v>7505</v>
      </c>
      <c r="B3618" t="s">
        <v>9128</v>
      </c>
      <c r="C3618" s="1">
        <v>42400</v>
      </c>
      <c r="D3618">
        <f>YEAR(C3618)</f>
        <v>2016</v>
      </c>
      <c r="E3618">
        <f>MONTH(C3618)</f>
        <v>1</v>
      </c>
      <c r="F3618" t="str">
        <f>TEXT(Table1[[#This Row],[Order Date]],"mmm")</f>
        <v>Jan</v>
      </c>
      <c r="G3618" t="str">
        <f>TEXT(Table1[[#This Row],[Order Date]],"ddd")</f>
        <v>Sun</v>
      </c>
      <c r="H3618" s="1">
        <v>42404</v>
      </c>
      <c r="I3618" t="s">
        <v>22</v>
      </c>
      <c r="J3618" t="s">
        <v>7872</v>
      </c>
      <c r="K3618" t="s">
        <v>7873</v>
      </c>
      <c r="L3618" t="s">
        <v>40</v>
      </c>
      <c r="M3618" t="s">
        <v>26</v>
      </c>
      <c r="N3618" t="s">
        <v>9129</v>
      </c>
      <c r="O3618" t="s">
        <v>781</v>
      </c>
      <c r="P3618">
        <v>8401</v>
      </c>
      <c r="Q3618" t="s">
        <v>145</v>
      </c>
      <c r="R3618" t="s">
        <v>4028</v>
      </c>
      <c r="S3618" t="s">
        <v>45</v>
      </c>
      <c r="T3618" t="s">
        <v>170</v>
      </c>
      <c r="U3618" t="s">
        <v>662</v>
      </c>
      <c r="V3618" s="3">
        <v>23.36</v>
      </c>
      <c r="W3618">
        <v>2</v>
      </c>
      <c r="X3618" s="2">
        <v>0</v>
      </c>
      <c r="Y3618" s="13">
        <v>11.68</v>
      </c>
      <c r="Z3618" s="2">
        <f>Y3618/V3618</f>
        <v>0.5</v>
      </c>
    </row>
    <row r="3619" spans="1:26" x14ac:dyDescent="0.25">
      <c r="A3619">
        <v>7506</v>
      </c>
      <c r="B3619" t="s">
        <v>9130</v>
      </c>
      <c r="C3619" s="1">
        <v>42894</v>
      </c>
      <c r="D3619">
        <f>YEAR(C3619)</f>
        <v>2017</v>
      </c>
      <c r="E3619">
        <f>MONTH(C3619)</f>
        <v>6</v>
      </c>
      <c r="F3619" t="str">
        <f>TEXT(Table1[[#This Row],[Order Date]],"mmm")</f>
        <v>Jun</v>
      </c>
      <c r="G3619" t="str">
        <f>TEXT(Table1[[#This Row],[Order Date]],"ddd")</f>
        <v>Thu</v>
      </c>
      <c r="H3619" s="1">
        <v>42899</v>
      </c>
      <c r="I3619" t="s">
        <v>49</v>
      </c>
      <c r="J3619" t="s">
        <v>4883</v>
      </c>
      <c r="K3619" t="s">
        <v>4884</v>
      </c>
      <c r="L3619" t="s">
        <v>25</v>
      </c>
      <c r="M3619" t="s">
        <v>26</v>
      </c>
      <c r="N3619" t="s">
        <v>4186</v>
      </c>
      <c r="O3619" t="s">
        <v>208</v>
      </c>
      <c r="P3619">
        <v>60076</v>
      </c>
      <c r="Q3619" t="s">
        <v>104</v>
      </c>
      <c r="R3619" t="s">
        <v>1322</v>
      </c>
      <c r="S3619" t="s">
        <v>45</v>
      </c>
      <c r="T3619" t="s">
        <v>74</v>
      </c>
      <c r="U3619" t="s">
        <v>1323</v>
      </c>
      <c r="V3619" s="3">
        <v>12.176</v>
      </c>
      <c r="W3619">
        <v>4</v>
      </c>
      <c r="X3619" s="2">
        <v>0.8</v>
      </c>
      <c r="Y3619" s="13">
        <v>-18.872800000000002</v>
      </c>
      <c r="Z3619" s="2">
        <f>Y3619/V3619</f>
        <v>-1.55</v>
      </c>
    </row>
    <row r="3620" spans="1:26" x14ac:dyDescent="0.25">
      <c r="A3620">
        <v>7507</v>
      </c>
      <c r="B3620" t="s">
        <v>9131</v>
      </c>
      <c r="C3620" s="1">
        <v>41945</v>
      </c>
      <c r="D3620">
        <f>YEAR(C3620)</f>
        <v>2014</v>
      </c>
      <c r="E3620">
        <f>MONTH(C3620)</f>
        <v>11</v>
      </c>
      <c r="F3620" t="str">
        <f>TEXT(Table1[[#This Row],[Order Date]],"mmm")</f>
        <v>Nov</v>
      </c>
      <c r="G3620" t="str">
        <f>TEXT(Table1[[#This Row],[Order Date]],"ddd")</f>
        <v>Sun</v>
      </c>
      <c r="H3620" s="1">
        <v>41949</v>
      </c>
      <c r="I3620" t="s">
        <v>49</v>
      </c>
      <c r="J3620" t="s">
        <v>1115</v>
      </c>
      <c r="K3620" t="s">
        <v>1116</v>
      </c>
      <c r="L3620" t="s">
        <v>25</v>
      </c>
      <c r="M3620" t="s">
        <v>26</v>
      </c>
      <c r="N3620" t="s">
        <v>126</v>
      </c>
      <c r="O3620" t="s">
        <v>42</v>
      </c>
      <c r="P3620">
        <v>94122</v>
      </c>
      <c r="Q3620" t="s">
        <v>43</v>
      </c>
      <c r="R3620" t="s">
        <v>4398</v>
      </c>
      <c r="S3620" t="s">
        <v>70</v>
      </c>
      <c r="T3620" t="s">
        <v>71</v>
      </c>
      <c r="U3620" t="s">
        <v>4399</v>
      </c>
      <c r="V3620" s="3">
        <v>46.384</v>
      </c>
      <c r="W3620">
        <v>2</v>
      </c>
      <c r="X3620" s="2">
        <v>0.2</v>
      </c>
      <c r="Y3620" s="13">
        <v>5.2182000000000004</v>
      </c>
      <c r="Z3620" s="2">
        <f>Y3620/V3620</f>
        <v>0.1125</v>
      </c>
    </row>
    <row r="3621" spans="1:26" x14ac:dyDescent="0.25">
      <c r="A3621">
        <v>7509</v>
      </c>
      <c r="B3621" t="s">
        <v>9132</v>
      </c>
      <c r="C3621" s="1">
        <v>42930</v>
      </c>
      <c r="D3621">
        <f>YEAR(C3621)</f>
        <v>2017</v>
      </c>
      <c r="E3621">
        <f>MONTH(C3621)</f>
        <v>7</v>
      </c>
      <c r="F3621" t="str">
        <f>TEXT(Table1[[#This Row],[Order Date]],"mmm")</f>
        <v>Jul</v>
      </c>
      <c r="G3621" t="str">
        <f>TEXT(Table1[[#This Row],[Order Date]],"ddd")</f>
        <v>Fri</v>
      </c>
      <c r="H3621" s="1">
        <v>42934</v>
      </c>
      <c r="I3621" t="s">
        <v>49</v>
      </c>
      <c r="J3621" t="s">
        <v>2079</v>
      </c>
      <c r="K3621" t="s">
        <v>2080</v>
      </c>
      <c r="L3621" t="s">
        <v>25</v>
      </c>
      <c r="M3621" t="s">
        <v>26</v>
      </c>
      <c r="N3621" t="s">
        <v>490</v>
      </c>
      <c r="O3621" t="s">
        <v>491</v>
      </c>
      <c r="P3621">
        <v>43229</v>
      </c>
      <c r="Q3621" t="s">
        <v>145</v>
      </c>
      <c r="R3621" t="s">
        <v>3145</v>
      </c>
      <c r="S3621" t="s">
        <v>45</v>
      </c>
      <c r="T3621" t="s">
        <v>89</v>
      </c>
      <c r="U3621" t="s">
        <v>3146</v>
      </c>
      <c r="V3621" s="3">
        <v>9.2479999999999993</v>
      </c>
      <c r="W3621">
        <v>2</v>
      </c>
      <c r="X3621" s="2">
        <v>0.2</v>
      </c>
      <c r="Y3621" s="13">
        <v>3.3523999999999998</v>
      </c>
      <c r="Z3621" s="2">
        <f>Y3621/V3621</f>
        <v>0.36249999999999999</v>
      </c>
    </row>
    <row r="3622" spans="1:26" x14ac:dyDescent="0.25">
      <c r="A3622">
        <v>7522</v>
      </c>
      <c r="B3622" t="s">
        <v>9133</v>
      </c>
      <c r="C3622" s="1">
        <v>42618</v>
      </c>
      <c r="D3622">
        <f>YEAR(C3622)</f>
        <v>2016</v>
      </c>
      <c r="E3622">
        <f>MONTH(C3622)</f>
        <v>9</v>
      </c>
      <c r="F3622" t="str">
        <f>TEXT(Table1[[#This Row],[Order Date]],"mmm")</f>
        <v>Sep</v>
      </c>
      <c r="G3622" t="str">
        <f>TEXT(Table1[[#This Row],[Order Date]],"ddd")</f>
        <v>Mon</v>
      </c>
      <c r="H3622" s="1">
        <v>42624</v>
      </c>
      <c r="I3622" t="s">
        <v>49</v>
      </c>
      <c r="J3622" t="s">
        <v>1677</v>
      </c>
      <c r="K3622" t="s">
        <v>1678</v>
      </c>
      <c r="L3622" t="s">
        <v>25</v>
      </c>
      <c r="M3622" t="s">
        <v>26</v>
      </c>
      <c r="N3622" t="s">
        <v>2434</v>
      </c>
      <c r="O3622" t="s">
        <v>491</v>
      </c>
      <c r="P3622">
        <v>43130</v>
      </c>
      <c r="Q3622" t="s">
        <v>145</v>
      </c>
      <c r="R3622" t="s">
        <v>2012</v>
      </c>
      <c r="S3622" t="s">
        <v>45</v>
      </c>
      <c r="T3622" t="s">
        <v>74</v>
      </c>
      <c r="U3622" t="s">
        <v>2013</v>
      </c>
      <c r="V3622" s="3">
        <v>8.952</v>
      </c>
      <c r="W3622">
        <v>2</v>
      </c>
      <c r="X3622" s="2">
        <v>0.7</v>
      </c>
      <c r="Y3622" s="13">
        <v>-7.46</v>
      </c>
      <c r="Z3622" s="2">
        <f>Y3622/V3622</f>
        <v>-0.83333333333333337</v>
      </c>
    </row>
    <row r="3623" spans="1:26" x14ac:dyDescent="0.25">
      <c r="A3623">
        <v>7525</v>
      </c>
      <c r="B3623" t="s">
        <v>9134</v>
      </c>
      <c r="C3623" s="1">
        <v>41892</v>
      </c>
      <c r="D3623">
        <f>YEAR(C3623)</f>
        <v>2014</v>
      </c>
      <c r="E3623">
        <f>MONTH(C3623)</f>
        <v>9</v>
      </c>
      <c r="F3623" t="str">
        <f>TEXT(Table1[[#This Row],[Order Date]],"mmm")</f>
        <v>Sep</v>
      </c>
      <c r="G3623" t="str">
        <f>TEXT(Table1[[#This Row],[Order Date]],"ddd")</f>
        <v>Wed</v>
      </c>
      <c r="H3623" s="1">
        <v>41898</v>
      </c>
      <c r="I3623" t="s">
        <v>49</v>
      </c>
      <c r="J3623" t="s">
        <v>479</v>
      </c>
      <c r="K3623" t="s">
        <v>480</v>
      </c>
      <c r="L3623" t="s">
        <v>25</v>
      </c>
      <c r="M3623" t="s">
        <v>26</v>
      </c>
      <c r="N3623" t="s">
        <v>6057</v>
      </c>
      <c r="O3623" t="s">
        <v>413</v>
      </c>
      <c r="P3623">
        <v>97030</v>
      </c>
      <c r="Q3623" t="s">
        <v>43</v>
      </c>
      <c r="R3623" t="s">
        <v>2977</v>
      </c>
      <c r="S3623" t="s">
        <v>45</v>
      </c>
      <c r="T3623" t="s">
        <v>170</v>
      </c>
      <c r="U3623" t="s">
        <v>2978</v>
      </c>
      <c r="V3623" s="3">
        <v>21.728000000000002</v>
      </c>
      <c r="W3623">
        <v>7</v>
      </c>
      <c r="X3623" s="2">
        <v>0.2</v>
      </c>
      <c r="Y3623" s="13">
        <v>7.6048</v>
      </c>
      <c r="Z3623" s="2">
        <f>Y3623/V3623</f>
        <v>0.35</v>
      </c>
    </row>
    <row r="3624" spans="1:26" x14ac:dyDescent="0.25">
      <c r="A3624">
        <v>7527</v>
      </c>
      <c r="B3624" t="s">
        <v>9135</v>
      </c>
      <c r="C3624" s="1">
        <v>43004</v>
      </c>
      <c r="D3624">
        <f>YEAR(C3624)</f>
        <v>2017</v>
      </c>
      <c r="E3624">
        <f>MONTH(C3624)</f>
        <v>9</v>
      </c>
      <c r="F3624" t="str">
        <f>TEXT(Table1[[#This Row],[Order Date]],"mmm")</f>
        <v>Sep</v>
      </c>
      <c r="G3624" t="str">
        <f>TEXT(Table1[[#This Row],[Order Date]],"ddd")</f>
        <v>Tue</v>
      </c>
      <c r="H3624" s="1">
        <v>43004</v>
      </c>
      <c r="I3624" t="s">
        <v>1276</v>
      </c>
      <c r="J3624" t="s">
        <v>212</v>
      </c>
      <c r="K3624" t="s">
        <v>213</v>
      </c>
      <c r="L3624" t="s">
        <v>40</v>
      </c>
      <c r="M3624" t="s">
        <v>26</v>
      </c>
      <c r="N3624" t="s">
        <v>126</v>
      </c>
      <c r="O3624" t="s">
        <v>42</v>
      </c>
      <c r="P3624">
        <v>94109</v>
      </c>
      <c r="Q3624" t="s">
        <v>43</v>
      </c>
      <c r="R3624" t="s">
        <v>6863</v>
      </c>
      <c r="S3624" t="s">
        <v>45</v>
      </c>
      <c r="T3624" t="s">
        <v>170</v>
      </c>
      <c r="U3624" t="s">
        <v>662</v>
      </c>
      <c r="V3624" s="3">
        <v>71.88</v>
      </c>
      <c r="W3624">
        <v>6</v>
      </c>
      <c r="X3624" s="2">
        <v>0</v>
      </c>
      <c r="Y3624" s="13">
        <v>33.064799999999998</v>
      </c>
      <c r="Z3624" s="2">
        <f>Y3624/V3624</f>
        <v>0.46</v>
      </c>
    </row>
    <row r="3625" spans="1:26" x14ac:dyDescent="0.25">
      <c r="A3625">
        <v>7532</v>
      </c>
      <c r="B3625" t="s">
        <v>9136</v>
      </c>
      <c r="C3625" s="1">
        <v>42538</v>
      </c>
      <c r="D3625">
        <f>YEAR(C3625)</f>
        <v>2016</v>
      </c>
      <c r="E3625">
        <f>MONTH(C3625)</f>
        <v>6</v>
      </c>
      <c r="F3625" t="str">
        <f>TEXT(Table1[[#This Row],[Order Date]],"mmm")</f>
        <v>Jun</v>
      </c>
      <c r="G3625" t="str">
        <f>TEXT(Table1[[#This Row],[Order Date]],"ddd")</f>
        <v>Fri</v>
      </c>
      <c r="H3625" s="1">
        <v>42540</v>
      </c>
      <c r="I3625" t="s">
        <v>185</v>
      </c>
      <c r="J3625" t="s">
        <v>558</v>
      </c>
      <c r="K3625" t="s">
        <v>559</v>
      </c>
      <c r="L3625" t="s">
        <v>25</v>
      </c>
      <c r="M3625" t="s">
        <v>26</v>
      </c>
      <c r="N3625" t="s">
        <v>9137</v>
      </c>
      <c r="O3625" t="s">
        <v>450</v>
      </c>
      <c r="P3625">
        <v>80501</v>
      </c>
      <c r="Q3625" t="s">
        <v>43</v>
      </c>
      <c r="R3625" t="s">
        <v>5260</v>
      </c>
      <c r="S3625" t="s">
        <v>31</v>
      </c>
      <c r="T3625" t="s">
        <v>64</v>
      </c>
      <c r="U3625" t="s">
        <v>5261</v>
      </c>
      <c r="V3625" s="3">
        <v>266.35199999999998</v>
      </c>
      <c r="W3625">
        <v>3</v>
      </c>
      <c r="X3625" s="2">
        <v>0.2</v>
      </c>
      <c r="Y3625" s="13">
        <v>-13.317600000000001</v>
      </c>
      <c r="Z3625" s="2">
        <f>Y3625/V3625</f>
        <v>-5.000000000000001E-2</v>
      </c>
    </row>
    <row r="3626" spans="1:26" x14ac:dyDescent="0.25">
      <c r="A3626">
        <v>7536</v>
      </c>
      <c r="B3626" t="s">
        <v>9138</v>
      </c>
      <c r="C3626" s="1">
        <v>42825</v>
      </c>
      <c r="D3626">
        <f>YEAR(C3626)</f>
        <v>2017</v>
      </c>
      <c r="E3626">
        <f>MONTH(C3626)</f>
        <v>3</v>
      </c>
      <c r="F3626" t="str">
        <f>TEXT(Table1[[#This Row],[Order Date]],"mmm")</f>
        <v>Mar</v>
      </c>
      <c r="G3626" t="str">
        <f>TEXT(Table1[[#This Row],[Order Date]],"ddd")</f>
        <v>Fri</v>
      </c>
      <c r="H3626" s="1">
        <v>42832</v>
      </c>
      <c r="I3626" t="s">
        <v>49</v>
      </c>
      <c r="J3626" t="s">
        <v>3542</v>
      </c>
      <c r="K3626" t="s">
        <v>3543</v>
      </c>
      <c r="L3626" t="s">
        <v>40</v>
      </c>
      <c r="M3626" t="s">
        <v>26</v>
      </c>
      <c r="N3626" t="s">
        <v>41</v>
      </c>
      <c r="O3626" t="s">
        <v>42</v>
      </c>
      <c r="P3626">
        <v>90004</v>
      </c>
      <c r="Q3626" t="s">
        <v>43</v>
      </c>
      <c r="R3626" t="s">
        <v>2136</v>
      </c>
      <c r="S3626" t="s">
        <v>45</v>
      </c>
      <c r="T3626" t="s">
        <v>572</v>
      </c>
      <c r="U3626" t="s">
        <v>2137</v>
      </c>
      <c r="V3626" s="3">
        <v>29.7</v>
      </c>
      <c r="W3626">
        <v>3</v>
      </c>
      <c r="X3626" s="2">
        <v>0</v>
      </c>
      <c r="Y3626" s="13">
        <v>8.0190000000000001</v>
      </c>
      <c r="Z3626" s="2">
        <f>Y3626/V3626</f>
        <v>0.27</v>
      </c>
    </row>
    <row r="3627" spans="1:26" x14ac:dyDescent="0.25">
      <c r="A3627">
        <v>7537</v>
      </c>
      <c r="B3627" t="s">
        <v>9139</v>
      </c>
      <c r="C3627" s="1">
        <v>43072</v>
      </c>
      <c r="D3627">
        <f>YEAR(C3627)</f>
        <v>2017</v>
      </c>
      <c r="E3627">
        <f>MONTH(C3627)</f>
        <v>12</v>
      </c>
      <c r="F3627" t="str">
        <f>TEXT(Table1[[#This Row],[Order Date]],"mmm")</f>
        <v>Dec</v>
      </c>
      <c r="G3627" t="str">
        <f>TEXT(Table1[[#This Row],[Order Date]],"ddd")</f>
        <v>Sun</v>
      </c>
      <c r="H3627" s="1">
        <v>43077</v>
      </c>
      <c r="I3627" t="s">
        <v>49</v>
      </c>
      <c r="J3627" t="s">
        <v>5114</v>
      </c>
      <c r="K3627" t="s">
        <v>5115</v>
      </c>
      <c r="L3627" t="s">
        <v>25</v>
      </c>
      <c r="M3627" t="s">
        <v>26</v>
      </c>
      <c r="N3627" t="s">
        <v>181</v>
      </c>
      <c r="O3627" t="s">
        <v>103</v>
      </c>
      <c r="P3627">
        <v>77041</v>
      </c>
      <c r="Q3627" t="s">
        <v>104</v>
      </c>
      <c r="R3627" t="s">
        <v>8682</v>
      </c>
      <c r="S3627" t="s">
        <v>31</v>
      </c>
      <c r="T3627" t="s">
        <v>64</v>
      </c>
      <c r="U3627" t="s">
        <v>8683</v>
      </c>
      <c r="V3627" s="3">
        <v>13.592000000000001</v>
      </c>
      <c r="W3627">
        <v>2</v>
      </c>
      <c r="X3627" s="2">
        <v>0.6</v>
      </c>
      <c r="Y3627" s="13">
        <v>-14.271599999999999</v>
      </c>
      <c r="Z3627" s="2">
        <f>Y3627/V3627</f>
        <v>-1.0499999999999998</v>
      </c>
    </row>
    <row r="3628" spans="1:26" x14ac:dyDescent="0.25">
      <c r="A3628">
        <v>7538</v>
      </c>
      <c r="B3628" t="s">
        <v>9140</v>
      </c>
      <c r="C3628" s="1">
        <v>42419</v>
      </c>
      <c r="D3628">
        <f>YEAR(C3628)</f>
        <v>2016</v>
      </c>
      <c r="E3628">
        <f>MONTH(C3628)</f>
        <v>2</v>
      </c>
      <c r="F3628" t="str">
        <f>TEXT(Table1[[#This Row],[Order Date]],"mmm")</f>
        <v>Feb</v>
      </c>
      <c r="G3628" t="str">
        <f>TEXT(Table1[[#This Row],[Order Date]],"ddd")</f>
        <v>Fri</v>
      </c>
      <c r="H3628" s="1">
        <v>42422</v>
      </c>
      <c r="I3628" t="s">
        <v>22</v>
      </c>
      <c r="J3628" t="s">
        <v>1849</v>
      </c>
      <c r="K3628" t="s">
        <v>1850</v>
      </c>
      <c r="L3628" t="s">
        <v>25</v>
      </c>
      <c r="M3628" t="s">
        <v>26</v>
      </c>
      <c r="N3628" t="s">
        <v>126</v>
      </c>
      <c r="O3628" t="s">
        <v>42</v>
      </c>
      <c r="P3628">
        <v>94109</v>
      </c>
      <c r="Q3628" t="s">
        <v>43</v>
      </c>
      <c r="R3628" t="s">
        <v>563</v>
      </c>
      <c r="S3628" t="s">
        <v>45</v>
      </c>
      <c r="T3628" t="s">
        <v>89</v>
      </c>
      <c r="U3628" t="s">
        <v>564</v>
      </c>
      <c r="V3628" s="3">
        <v>70.88</v>
      </c>
      <c r="W3628">
        <v>2</v>
      </c>
      <c r="X3628" s="2">
        <v>0</v>
      </c>
      <c r="Y3628" s="13">
        <v>33.313600000000001</v>
      </c>
      <c r="Z3628" s="2">
        <f>Y3628/V3628</f>
        <v>0.47000000000000003</v>
      </c>
    </row>
    <row r="3629" spans="1:26" x14ac:dyDescent="0.25">
      <c r="A3629">
        <v>7539</v>
      </c>
      <c r="B3629" t="s">
        <v>9141</v>
      </c>
      <c r="C3629" s="1">
        <v>43071</v>
      </c>
      <c r="D3629">
        <f>YEAR(C3629)</f>
        <v>2017</v>
      </c>
      <c r="E3629">
        <f>MONTH(C3629)</f>
        <v>12</v>
      </c>
      <c r="F3629" t="str">
        <f>TEXT(Table1[[#This Row],[Order Date]],"mmm")</f>
        <v>Dec</v>
      </c>
      <c r="G3629" t="str">
        <f>TEXT(Table1[[#This Row],[Order Date]],"ddd")</f>
        <v>Sat</v>
      </c>
      <c r="H3629" s="1">
        <v>43075</v>
      </c>
      <c r="I3629" t="s">
        <v>49</v>
      </c>
      <c r="J3629" t="s">
        <v>4184</v>
      </c>
      <c r="K3629" t="s">
        <v>4185</v>
      </c>
      <c r="L3629" t="s">
        <v>40</v>
      </c>
      <c r="M3629" t="s">
        <v>26</v>
      </c>
      <c r="N3629" t="s">
        <v>800</v>
      </c>
      <c r="O3629" t="s">
        <v>450</v>
      </c>
      <c r="P3629">
        <v>80219</v>
      </c>
      <c r="Q3629" t="s">
        <v>43</v>
      </c>
      <c r="R3629" t="s">
        <v>1499</v>
      </c>
      <c r="S3629" t="s">
        <v>45</v>
      </c>
      <c r="T3629" t="s">
        <v>58</v>
      </c>
      <c r="U3629" t="s">
        <v>1500</v>
      </c>
      <c r="V3629" s="3">
        <v>114.288</v>
      </c>
      <c r="W3629">
        <v>1</v>
      </c>
      <c r="X3629" s="2">
        <v>0.2</v>
      </c>
      <c r="Y3629" s="13">
        <v>12.8574</v>
      </c>
      <c r="Z3629" s="2">
        <f>Y3629/V3629</f>
        <v>0.1125</v>
      </c>
    </row>
    <row r="3630" spans="1:26" x14ac:dyDescent="0.25">
      <c r="A3630">
        <v>7546</v>
      </c>
      <c r="B3630" t="s">
        <v>9142</v>
      </c>
      <c r="C3630" s="1">
        <v>41922</v>
      </c>
      <c r="D3630">
        <f>YEAR(C3630)</f>
        <v>2014</v>
      </c>
      <c r="E3630">
        <f>MONTH(C3630)</f>
        <v>10</v>
      </c>
      <c r="F3630" t="str">
        <f>TEXT(Table1[[#This Row],[Order Date]],"mmm")</f>
        <v>Oct</v>
      </c>
      <c r="G3630" t="str">
        <f>TEXT(Table1[[#This Row],[Order Date]],"ddd")</f>
        <v>Fri</v>
      </c>
      <c r="H3630" s="1">
        <v>41927</v>
      </c>
      <c r="I3630" t="s">
        <v>49</v>
      </c>
      <c r="J3630" t="s">
        <v>9143</v>
      </c>
      <c r="K3630" t="s">
        <v>9144</v>
      </c>
      <c r="L3630" t="s">
        <v>40</v>
      </c>
      <c r="M3630" t="s">
        <v>26</v>
      </c>
      <c r="N3630" t="s">
        <v>1654</v>
      </c>
      <c r="O3630" t="s">
        <v>103</v>
      </c>
      <c r="P3630">
        <v>77340</v>
      </c>
      <c r="Q3630" t="s">
        <v>104</v>
      </c>
      <c r="R3630" t="s">
        <v>6331</v>
      </c>
      <c r="S3630" t="s">
        <v>70</v>
      </c>
      <c r="T3630" t="s">
        <v>71</v>
      </c>
      <c r="U3630" t="s">
        <v>6332</v>
      </c>
      <c r="V3630" s="3">
        <v>719.952</v>
      </c>
      <c r="W3630">
        <v>6</v>
      </c>
      <c r="X3630" s="2">
        <v>0.2</v>
      </c>
      <c r="Y3630" s="13">
        <v>71.995199999999997</v>
      </c>
      <c r="Z3630" s="2">
        <f>Y3630/V3630</f>
        <v>9.9999999999999992E-2</v>
      </c>
    </row>
    <row r="3631" spans="1:26" x14ac:dyDescent="0.25">
      <c r="A3631">
        <v>7550</v>
      </c>
      <c r="B3631" t="s">
        <v>9145</v>
      </c>
      <c r="C3631" s="1">
        <v>42618</v>
      </c>
      <c r="D3631">
        <f>YEAR(C3631)</f>
        <v>2016</v>
      </c>
      <c r="E3631">
        <f>MONTH(C3631)</f>
        <v>9</v>
      </c>
      <c r="F3631" t="str">
        <f>TEXT(Table1[[#This Row],[Order Date]],"mmm")</f>
        <v>Sep</v>
      </c>
      <c r="G3631" t="str">
        <f>TEXT(Table1[[#This Row],[Order Date]],"ddd")</f>
        <v>Mon</v>
      </c>
      <c r="H3631" s="1">
        <v>42620</v>
      </c>
      <c r="I3631" t="s">
        <v>185</v>
      </c>
      <c r="J3631" t="s">
        <v>5187</v>
      </c>
      <c r="K3631" t="s">
        <v>5188</v>
      </c>
      <c r="L3631" t="s">
        <v>40</v>
      </c>
      <c r="M3631" t="s">
        <v>26</v>
      </c>
      <c r="N3631" t="s">
        <v>181</v>
      </c>
      <c r="O3631" t="s">
        <v>103</v>
      </c>
      <c r="P3631">
        <v>77036</v>
      </c>
      <c r="Q3631" t="s">
        <v>104</v>
      </c>
      <c r="R3631" t="s">
        <v>5553</v>
      </c>
      <c r="S3631" t="s">
        <v>31</v>
      </c>
      <c r="T3631" t="s">
        <v>64</v>
      </c>
      <c r="U3631" t="s">
        <v>5554</v>
      </c>
      <c r="V3631" s="3">
        <v>21.204000000000001</v>
      </c>
      <c r="W3631">
        <v>3</v>
      </c>
      <c r="X3631" s="2">
        <v>0.6</v>
      </c>
      <c r="Y3631" s="13">
        <v>-11.6622</v>
      </c>
      <c r="Z3631" s="2">
        <f>Y3631/V3631</f>
        <v>-0.55000000000000004</v>
      </c>
    </row>
    <row r="3632" spans="1:26" x14ac:dyDescent="0.25">
      <c r="A3632">
        <v>7551</v>
      </c>
      <c r="B3632" t="s">
        <v>9146</v>
      </c>
      <c r="C3632" s="1">
        <v>41963</v>
      </c>
      <c r="D3632">
        <f>YEAR(C3632)</f>
        <v>2014</v>
      </c>
      <c r="E3632">
        <f>MONTH(C3632)</f>
        <v>11</v>
      </c>
      <c r="F3632" t="str">
        <f>TEXT(Table1[[#This Row],[Order Date]],"mmm")</f>
        <v>Nov</v>
      </c>
      <c r="G3632" t="str">
        <f>TEXT(Table1[[#This Row],[Order Date]],"ddd")</f>
        <v>Thu</v>
      </c>
      <c r="H3632" s="1">
        <v>41968</v>
      </c>
      <c r="I3632" t="s">
        <v>49</v>
      </c>
      <c r="J3632" t="s">
        <v>4502</v>
      </c>
      <c r="K3632" t="s">
        <v>4503</v>
      </c>
      <c r="L3632" t="s">
        <v>40</v>
      </c>
      <c r="M3632" t="s">
        <v>26</v>
      </c>
      <c r="N3632" t="s">
        <v>263</v>
      </c>
      <c r="O3632" t="s">
        <v>264</v>
      </c>
      <c r="P3632">
        <v>10024</v>
      </c>
      <c r="Q3632" t="s">
        <v>145</v>
      </c>
      <c r="R3632" t="s">
        <v>8104</v>
      </c>
      <c r="S3632" t="s">
        <v>45</v>
      </c>
      <c r="T3632" t="s">
        <v>170</v>
      </c>
      <c r="U3632" t="s">
        <v>7776</v>
      </c>
      <c r="V3632" s="3">
        <v>34.74</v>
      </c>
      <c r="W3632">
        <v>3</v>
      </c>
      <c r="X3632" s="2">
        <v>0</v>
      </c>
      <c r="Y3632" s="13">
        <v>17.37</v>
      </c>
      <c r="Z3632" s="2">
        <f>Y3632/V3632</f>
        <v>0.5</v>
      </c>
    </row>
    <row r="3633" spans="1:26" x14ac:dyDescent="0.25">
      <c r="A3633">
        <v>7555</v>
      </c>
      <c r="B3633" t="s">
        <v>9147</v>
      </c>
      <c r="C3633" s="1">
        <v>41769</v>
      </c>
      <c r="D3633">
        <f>YEAR(C3633)</f>
        <v>2014</v>
      </c>
      <c r="E3633">
        <f>MONTH(C3633)</f>
        <v>5</v>
      </c>
      <c r="F3633" t="str">
        <f>TEXT(Table1[[#This Row],[Order Date]],"mmm")</f>
        <v>May</v>
      </c>
      <c r="G3633" t="str">
        <f>TEXT(Table1[[#This Row],[Order Date]],"ddd")</f>
        <v>Sat</v>
      </c>
      <c r="H3633" s="1">
        <v>41773</v>
      </c>
      <c r="I3633" t="s">
        <v>22</v>
      </c>
      <c r="J3633" t="s">
        <v>2577</v>
      </c>
      <c r="K3633" t="s">
        <v>2578</v>
      </c>
      <c r="L3633" t="s">
        <v>25</v>
      </c>
      <c r="M3633" t="s">
        <v>26</v>
      </c>
      <c r="N3633" t="s">
        <v>143</v>
      </c>
      <c r="O3633" t="s">
        <v>144</v>
      </c>
      <c r="P3633">
        <v>19134</v>
      </c>
      <c r="Q3633" t="s">
        <v>145</v>
      </c>
      <c r="R3633" t="s">
        <v>3406</v>
      </c>
      <c r="S3633" t="s">
        <v>31</v>
      </c>
      <c r="T3633" t="s">
        <v>32</v>
      </c>
      <c r="U3633" t="s">
        <v>3407</v>
      </c>
      <c r="V3633" s="3">
        <v>349.96499999999997</v>
      </c>
      <c r="W3633">
        <v>7</v>
      </c>
      <c r="X3633" s="2">
        <v>0.5</v>
      </c>
      <c r="Y3633" s="13">
        <v>-216.97829999999999</v>
      </c>
      <c r="Z3633" s="2">
        <f>Y3633/V3633</f>
        <v>-0.62</v>
      </c>
    </row>
    <row r="3634" spans="1:26" x14ac:dyDescent="0.25">
      <c r="A3634">
        <v>7557</v>
      </c>
      <c r="B3634" t="s">
        <v>9148</v>
      </c>
      <c r="C3634" s="1">
        <v>43066</v>
      </c>
      <c r="D3634">
        <f>YEAR(C3634)</f>
        <v>2017</v>
      </c>
      <c r="E3634">
        <f>MONTH(C3634)</f>
        <v>11</v>
      </c>
      <c r="F3634" t="str">
        <f>TEXT(Table1[[#This Row],[Order Date]],"mmm")</f>
        <v>Nov</v>
      </c>
      <c r="G3634" t="str">
        <f>TEXT(Table1[[#This Row],[Order Date]],"ddd")</f>
        <v>Mon</v>
      </c>
      <c r="H3634" s="1">
        <v>43071</v>
      </c>
      <c r="I3634" t="s">
        <v>49</v>
      </c>
      <c r="J3634" t="s">
        <v>2718</v>
      </c>
      <c r="K3634" t="s">
        <v>2719</v>
      </c>
      <c r="L3634" t="s">
        <v>40</v>
      </c>
      <c r="M3634" t="s">
        <v>26</v>
      </c>
      <c r="N3634" t="s">
        <v>490</v>
      </c>
      <c r="O3634" t="s">
        <v>251</v>
      </c>
      <c r="P3634">
        <v>47201</v>
      </c>
      <c r="Q3634" t="s">
        <v>104</v>
      </c>
      <c r="R3634" t="s">
        <v>3645</v>
      </c>
      <c r="S3634" t="s">
        <v>45</v>
      </c>
      <c r="T3634" t="s">
        <v>89</v>
      </c>
      <c r="U3634" t="s">
        <v>3646</v>
      </c>
      <c r="V3634" s="3">
        <v>158.28</v>
      </c>
      <c r="W3634">
        <v>6</v>
      </c>
      <c r="X3634" s="2">
        <v>0</v>
      </c>
      <c r="Y3634" s="13">
        <v>72.808800000000005</v>
      </c>
      <c r="Z3634" s="2">
        <f>Y3634/V3634</f>
        <v>0.46</v>
      </c>
    </row>
    <row r="3635" spans="1:26" x14ac:dyDescent="0.25">
      <c r="A3635">
        <v>7559</v>
      </c>
      <c r="B3635" t="s">
        <v>9149</v>
      </c>
      <c r="C3635" s="1">
        <v>41944</v>
      </c>
      <c r="D3635">
        <f>YEAR(C3635)</f>
        <v>2014</v>
      </c>
      <c r="E3635">
        <f>MONTH(C3635)</f>
        <v>11</v>
      </c>
      <c r="F3635" t="str">
        <f>TEXT(Table1[[#This Row],[Order Date]],"mmm")</f>
        <v>Nov</v>
      </c>
      <c r="G3635" t="str">
        <f>TEXT(Table1[[#This Row],[Order Date]],"ddd")</f>
        <v>Sat</v>
      </c>
      <c r="H3635" s="1">
        <v>41948</v>
      </c>
      <c r="I3635" t="s">
        <v>49</v>
      </c>
      <c r="J3635" t="s">
        <v>2849</v>
      </c>
      <c r="K3635" t="s">
        <v>2850</v>
      </c>
      <c r="L3635" t="s">
        <v>25</v>
      </c>
      <c r="M3635" t="s">
        <v>26</v>
      </c>
      <c r="N3635" t="s">
        <v>1159</v>
      </c>
      <c r="O3635" t="s">
        <v>264</v>
      </c>
      <c r="P3635">
        <v>11561</v>
      </c>
      <c r="Q3635" t="s">
        <v>145</v>
      </c>
      <c r="R3635" t="s">
        <v>683</v>
      </c>
      <c r="S3635" t="s">
        <v>45</v>
      </c>
      <c r="T3635" t="s">
        <v>77</v>
      </c>
      <c r="U3635" t="s">
        <v>684</v>
      </c>
      <c r="V3635" s="3">
        <v>533.94000000000005</v>
      </c>
      <c r="W3635">
        <v>3</v>
      </c>
      <c r="X3635" s="2">
        <v>0</v>
      </c>
      <c r="Y3635" s="13">
        <v>154.8426</v>
      </c>
      <c r="Z3635" s="2">
        <f>Y3635/V3635</f>
        <v>0.28999999999999998</v>
      </c>
    </row>
    <row r="3636" spans="1:26" x14ac:dyDescent="0.25">
      <c r="A3636">
        <v>7562</v>
      </c>
      <c r="B3636" t="s">
        <v>9150</v>
      </c>
      <c r="C3636" s="1">
        <v>42734</v>
      </c>
      <c r="D3636">
        <f>YEAR(C3636)</f>
        <v>2016</v>
      </c>
      <c r="E3636">
        <f>MONTH(C3636)</f>
        <v>12</v>
      </c>
      <c r="F3636" t="str">
        <f>TEXT(Table1[[#This Row],[Order Date]],"mmm")</f>
        <v>Dec</v>
      </c>
      <c r="G3636" t="str">
        <f>TEXT(Table1[[#This Row],[Order Date]],"ddd")</f>
        <v>Fri</v>
      </c>
      <c r="H3636" s="1">
        <v>42736</v>
      </c>
      <c r="I3636" t="s">
        <v>185</v>
      </c>
      <c r="J3636" t="s">
        <v>1759</v>
      </c>
      <c r="K3636" t="s">
        <v>1760</v>
      </c>
      <c r="L3636" t="s">
        <v>25</v>
      </c>
      <c r="M3636" t="s">
        <v>26</v>
      </c>
      <c r="N3636" t="s">
        <v>2434</v>
      </c>
      <c r="O3636" t="s">
        <v>144</v>
      </c>
      <c r="P3636">
        <v>17602</v>
      </c>
      <c r="Q3636" t="s">
        <v>145</v>
      </c>
      <c r="R3636" t="s">
        <v>34</v>
      </c>
      <c r="S3636" t="s">
        <v>31</v>
      </c>
      <c r="T3636" t="s">
        <v>35</v>
      </c>
      <c r="U3636" t="s">
        <v>36</v>
      </c>
      <c r="V3636" s="3">
        <v>170.786</v>
      </c>
      <c r="W3636">
        <v>1</v>
      </c>
      <c r="X3636" s="2">
        <v>0.3</v>
      </c>
      <c r="Y3636" s="13">
        <v>0</v>
      </c>
      <c r="Z3636" s="2">
        <f>Y3636/V3636</f>
        <v>0</v>
      </c>
    </row>
    <row r="3637" spans="1:26" x14ac:dyDescent="0.25">
      <c r="A3637">
        <v>7563</v>
      </c>
      <c r="B3637" t="s">
        <v>9151</v>
      </c>
      <c r="C3637" s="1">
        <v>42616</v>
      </c>
      <c r="D3637">
        <f>YEAR(C3637)</f>
        <v>2016</v>
      </c>
      <c r="E3637">
        <f>MONTH(C3637)</f>
        <v>9</v>
      </c>
      <c r="F3637" t="str">
        <f>TEXT(Table1[[#This Row],[Order Date]],"mmm")</f>
        <v>Sep</v>
      </c>
      <c r="G3637" t="str">
        <f>TEXT(Table1[[#This Row],[Order Date]],"ddd")</f>
        <v>Sat</v>
      </c>
      <c r="H3637" s="1">
        <v>42620</v>
      </c>
      <c r="I3637" t="s">
        <v>49</v>
      </c>
      <c r="J3637" t="s">
        <v>2156</v>
      </c>
      <c r="K3637" t="s">
        <v>2157</v>
      </c>
      <c r="L3637" t="s">
        <v>25</v>
      </c>
      <c r="M3637" t="s">
        <v>26</v>
      </c>
      <c r="N3637" t="s">
        <v>296</v>
      </c>
      <c r="O3637" t="s">
        <v>208</v>
      </c>
      <c r="P3637">
        <v>60610</v>
      </c>
      <c r="Q3637" t="s">
        <v>104</v>
      </c>
      <c r="R3637" t="s">
        <v>7091</v>
      </c>
      <c r="S3637" t="s">
        <v>31</v>
      </c>
      <c r="T3637" t="s">
        <v>32</v>
      </c>
      <c r="U3637" t="s">
        <v>7092</v>
      </c>
      <c r="V3637" s="3">
        <v>198.744</v>
      </c>
      <c r="W3637">
        <v>4</v>
      </c>
      <c r="X3637" s="2">
        <v>0.3</v>
      </c>
      <c r="Y3637" s="13">
        <v>0</v>
      </c>
      <c r="Z3637" s="2">
        <f>Y3637/V3637</f>
        <v>0</v>
      </c>
    </row>
    <row r="3638" spans="1:26" x14ac:dyDescent="0.25">
      <c r="A3638">
        <v>7564</v>
      </c>
      <c r="B3638" t="s">
        <v>9152</v>
      </c>
      <c r="C3638" s="1">
        <v>43013</v>
      </c>
      <c r="D3638">
        <f>YEAR(C3638)</f>
        <v>2017</v>
      </c>
      <c r="E3638">
        <f>MONTH(C3638)</f>
        <v>10</v>
      </c>
      <c r="F3638" t="str">
        <f>TEXT(Table1[[#This Row],[Order Date]],"mmm")</f>
        <v>Oct</v>
      </c>
      <c r="G3638" t="str">
        <f>TEXT(Table1[[#This Row],[Order Date]],"ddd")</f>
        <v>Thu</v>
      </c>
      <c r="H3638" s="1">
        <v>43015</v>
      </c>
      <c r="I3638" t="s">
        <v>185</v>
      </c>
      <c r="J3638" t="s">
        <v>1491</v>
      </c>
      <c r="K3638" t="s">
        <v>1492</v>
      </c>
      <c r="L3638" t="s">
        <v>101</v>
      </c>
      <c r="M3638" t="s">
        <v>26</v>
      </c>
      <c r="N3638" t="s">
        <v>800</v>
      </c>
      <c r="O3638" t="s">
        <v>450</v>
      </c>
      <c r="P3638">
        <v>80219</v>
      </c>
      <c r="Q3638" t="s">
        <v>43</v>
      </c>
      <c r="R3638" t="s">
        <v>2620</v>
      </c>
      <c r="S3638" t="s">
        <v>70</v>
      </c>
      <c r="T3638" t="s">
        <v>158</v>
      </c>
      <c r="U3638" t="s">
        <v>2621</v>
      </c>
      <c r="V3638" s="3">
        <v>63.823999999999998</v>
      </c>
      <c r="W3638">
        <v>2</v>
      </c>
      <c r="X3638" s="2">
        <v>0.2</v>
      </c>
      <c r="Y3638" s="13">
        <v>13.5626</v>
      </c>
      <c r="Z3638" s="2">
        <f>Y3638/V3638</f>
        <v>0.21249999999999999</v>
      </c>
    </row>
    <row r="3639" spans="1:26" x14ac:dyDescent="0.25">
      <c r="A3639">
        <v>7565</v>
      </c>
      <c r="B3639" t="s">
        <v>9153</v>
      </c>
      <c r="C3639" s="1">
        <v>42399</v>
      </c>
      <c r="D3639">
        <f>YEAR(C3639)</f>
        <v>2016</v>
      </c>
      <c r="E3639">
        <f>MONTH(C3639)</f>
        <v>1</v>
      </c>
      <c r="F3639" t="str">
        <f>TEXT(Table1[[#This Row],[Order Date]],"mmm")</f>
        <v>Jan</v>
      </c>
      <c r="G3639" t="str">
        <f>TEXT(Table1[[#This Row],[Order Date]],"ddd")</f>
        <v>Sat</v>
      </c>
      <c r="H3639" s="1">
        <v>42401</v>
      </c>
      <c r="I3639" t="s">
        <v>22</v>
      </c>
      <c r="J3639" t="s">
        <v>5420</v>
      </c>
      <c r="K3639" t="s">
        <v>5421</v>
      </c>
      <c r="L3639" t="s">
        <v>25</v>
      </c>
      <c r="M3639" t="s">
        <v>26</v>
      </c>
      <c r="N3639" t="s">
        <v>94</v>
      </c>
      <c r="O3639" t="s">
        <v>95</v>
      </c>
      <c r="P3639">
        <v>98103</v>
      </c>
      <c r="Q3639" t="s">
        <v>43</v>
      </c>
      <c r="R3639" t="s">
        <v>5397</v>
      </c>
      <c r="S3639" t="s">
        <v>31</v>
      </c>
      <c r="T3639" t="s">
        <v>35</v>
      </c>
      <c r="U3639" t="s">
        <v>5398</v>
      </c>
      <c r="V3639" s="3">
        <v>435.16800000000001</v>
      </c>
      <c r="W3639">
        <v>4</v>
      </c>
      <c r="X3639" s="2">
        <v>0.2</v>
      </c>
      <c r="Y3639" s="13">
        <v>-59.835599999999999</v>
      </c>
      <c r="Z3639" s="2">
        <f>Y3639/V3639</f>
        <v>-0.13749999999999998</v>
      </c>
    </row>
    <row r="3640" spans="1:26" x14ac:dyDescent="0.25">
      <c r="A3640">
        <v>7567</v>
      </c>
      <c r="B3640" t="s">
        <v>9154</v>
      </c>
      <c r="C3640" s="1">
        <v>42846</v>
      </c>
      <c r="D3640">
        <f>YEAR(C3640)</f>
        <v>2017</v>
      </c>
      <c r="E3640">
        <f>MONTH(C3640)</f>
        <v>4</v>
      </c>
      <c r="F3640" t="str">
        <f>TEXT(Table1[[#This Row],[Order Date]],"mmm")</f>
        <v>Apr</v>
      </c>
      <c r="G3640" t="str">
        <f>TEXT(Table1[[#This Row],[Order Date]],"ddd")</f>
        <v>Fri</v>
      </c>
      <c r="H3640" s="1">
        <v>42848</v>
      </c>
      <c r="I3640" t="s">
        <v>185</v>
      </c>
      <c r="J3640" t="s">
        <v>3852</v>
      </c>
      <c r="K3640" t="s">
        <v>3853</v>
      </c>
      <c r="L3640" t="s">
        <v>40</v>
      </c>
      <c r="M3640" t="s">
        <v>26</v>
      </c>
      <c r="N3640" t="s">
        <v>181</v>
      </c>
      <c r="O3640" t="s">
        <v>103</v>
      </c>
      <c r="P3640">
        <v>77070</v>
      </c>
      <c r="Q3640" t="s">
        <v>104</v>
      </c>
      <c r="R3640" t="s">
        <v>383</v>
      </c>
      <c r="S3640" t="s">
        <v>70</v>
      </c>
      <c r="T3640" t="s">
        <v>158</v>
      </c>
      <c r="U3640" t="s">
        <v>384</v>
      </c>
      <c r="V3640" s="3">
        <v>47.975999999999999</v>
      </c>
      <c r="W3640">
        <v>3</v>
      </c>
      <c r="X3640" s="2">
        <v>0.2</v>
      </c>
      <c r="Y3640" s="13">
        <v>8.3957999999999995</v>
      </c>
      <c r="Z3640" s="2">
        <f>Y3640/V3640</f>
        <v>0.17499999999999999</v>
      </c>
    </row>
    <row r="3641" spans="1:26" x14ac:dyDescent="0.25">
      <c r="A3641">
        <v>7569</v>
      </c>
      <c r="B3641" t="s">
        <v>9155</v>
      </c>
      <c r="C3641" s="1">
        <v>41978</v>
      </c>
      <c r="D3641">
        <f>YEAR(C3641)</f>
        <v>2014</v>
      </c>
      <c r="E3641">
        <f>MONTH(C3641)</f>
        <v>12</v>
      </c>
      <c r="F3641" t="str">
        <f>TEXT(Table1[[#This Row],[Order Date]],"mmm")</f>
        <v>Dec</v>
      </c>
      <c r="G3641" t="str">
        <f>TEXT(Table1[[#This Row],[Order Date]],"ddd")</f>
        <v>Fri</v>
      </c>
      <c r="H3641" s="1">
        <v>41983</v>
      </c>
      <c r="I3641" t="s">
        <v>49</v>
      </c>
      <c r="J3641" t="s">
        <v>1788</v>
      </c>
      <c r="K3641" t="s">
        <v>1789</v>
      </c>
      <c r="L3641" t="s">
        <v>25</v>
      </c>
      <c r="M3641" t="s">
        <v>26</v>
      </c>
      <c r="N3641" t="s">
        <v>41</v>
      </c>
      <c r="O3641" t="s">
        <v>42</v>
      </c>
      <c r="P3641">
        <v>90045</v>
      </c>
      <c r="Q3641" t="s">
        <v>43</v>
      </c>
      <c r="R3641" t="s">
        <v>1623</v>
      </c>
      <c r="S3641" t="s">
        <v>45</v>
      </c>
      <c r="T3641" t="s">
        <v>67</v>
      </c>
      <c r="U3641" t="s">
        <v>1624</v>
      </c>
      <c r="V3641" s="3">
        <v>26.46</v>
      </c>
      <c r="W3641">
        <v>9</v>
      </c>
      <c r="X3641" s="2">
        <v>0</v>
      </c>
      <c r="Y3641" s="13">
        <v>11.907</v>
      </c>
      <c r="Z3641" s="2">
        <f>Y3641/V3641</f>
        <v>0.45</v>
      </c>
    </row>
    <row r="3642" spans="1:26" x14ac:dyDescent="0.25">
      <c r="A3642">
        <v>7572</v>
      </c>
      <c r="B3642" t="s">
        <v>9156</v>
      </c>
      <c r="C3642" s="1">
        <v>41933</v>
      </c>
      <c r="D3642">
        <f>YEAR(C3642)</f>
        <v>2014</v>
      </c>
      <c r="E3642">
        <f>MONTH(C3642)</f>
        <v>10</v>
      </c>
      <c r="F3642" t="str">
        <f>TEXT(Table1[[#This Row],[Order Date]],"mmm")</f>
        <v>Oct</v>
      </c>
      <c r="G3642" t="str">
        <f>TEXT(Table1[[#This Row],[Order Date]],"ddd")</f>
        <v>Tue</v>
      </c>
      <c r="H3642" s="1">
        <v>41938</v>
      </c>
      <c r="I3642" t="s">
        <v>49</v>
      </c>
      <c r="J3642" t="s">
        <v>3212</v>
      </c>
      <c r="K3642" t="s">
        <v>3213</v>
      </c>
      <c r="L3642" t="s">
        <v>40</v>
      </c>
      <c r="M3642" t="s">
        <v>26</v>
      </c>
      <c r="N3642" t="s">
        <v>5385</v>
      </c>
      <c r="O3642" t="s">
        <v>312</v>
      </c>
      <c r="P3642">
        <v>23602</v>
      </c>
      <c r="Q3642" t="s">
        <v>29</v>
      </c>
      <c r="R3642" t="s">
        <v>214</v>
      </c>
      <c r="S3642" t="s">
        <v>45</v>
      </c>
      <c r="T3642" t="s">
        <v>58</v>
      </c>
      <c r="U3642" t="s">
        <v>215</v>
      </c>
      <c r="V3642" s="3">
        <v>194.7</v>
      </c>
      <c r="W3642">
        <v>5</v>
      </c>
      <c r="X3642" s="2">
        <v>0</v>
      </c>
      <c r="Y3642" s="13">
        <v>9.7349999999999994</v>
      </c>
      <c r="Z3642" s="2">
        <f>Y3642/V3642</f>
        <v>0.05</v>
      </c>
    </row>
    <row r="3643" spans="1:26" x14ac:dyDescent="0.25">
      <c r="A3643">
        <v>7575</v>
      </c>
      <c r="B3643" t="s">
        <v>9157</v>
      </c>
      <c r="C3643" s="1">
        <v>42346</v>
      </c>
      <c r="D3643">
        <f>YEAR(C3643)</f>
        <v>2015</v>
      </c>
      <c r="E3643">
        <f>MONTH(C3643)</f>
        <v>12</v>
      </c>
      <c r="F3643" t="str">
        <f>TEXT(Table1[[#This Row],[Order Date]],"mmm")</f>
        <v>Dec</v>
      </c>
      <c r="G3643" t="str">
        <f>TEXT(Table1[[#This Row],[Order Date]],"ddd")</f>
        <v>Tue</v>
      </c>
      <c r="H3643" s="1">
        <v>42350</v>
      </c>
      <c r="I3643" t="s">
        <v>49</v>
      </c>
      <c r="J3643" t="s">
        <v>3708</v>
      </c>
      <c r="K3643" t="s">
        <v>3709</v>
      </c>
      <c r="L3643" t="s">
        <v>40</v>
      </c>
      <c r="M3643" t="s">
        <v>26</v>
      </c>
      <c r="N3643" t="s">
        <v>41</v>
      </c>
      <c r="O3643" t="s">
        <v>42</v>
      </c>
      <c r="P3643">
        <v>90036</v>
      </c>
      <c r="Q3643" t="s">
        <v>43</v>
      </c>
      <c r="R3643" t="s">
        <v>114</v>
      </c>
      <c r="S3643" t="s">
        <v>45</v>
      </c>
      <c r="T3643" t="s">
        <v>58</v>
      </c>
      <c r="U3643" t="s">
        <v>115</v>
      </c>
      <c r="V3643" s="3">
        <v>221.96</v>
      </c>
      <c r="W3643">
        <v>2</v>
      </c>
      <c r="X3643" s="2">
        <v>0</v>
      </c>
      <c r="Y3643" s="13">
        <v>4.4391999999999996</v>
      </c>
      <c r="Z3643" s="2">
        <f>Y3643/V3643</f>
        <v>1.9999999999999997E-2</v>
      </c>
    </row>
    <row r="3644" spans="1:26" x14ac:dyDescent="0.25">
      <c r="A3644">
        <v>7577</v>
      </c>
      <c r="B3644" t="s">
        <v>9158</v>
      </c>
      <c r="C3644" s="1">
        <v>41945</v>
      </c>
      <c r="D3644">
        <f>YEAR(C3644)</f>
        <v>2014</v>
      </c>
      <c r="E3644">
        <f>MONTH(C3644)</f>
        <v>11</v>
      </c>
      <c r="F3644" t="str">
        <f>TEXT(Table1[[#This Row],[Order Date]],"mmm")</f>
        <v>Nov</v>
      </c>
      <c r="G3644" t="str">
        <f>TEXT(Table1[[#This Row],[Order Date]],"ddd")</f>
        <v>Sun</v>
      </c>
      <c r="H3644" s="1">
        <v>41950</v>
      </c>
      <c r="I3644" t="s">
        <v>22</v>
      </c>
      <c r="J3644" t="s">
        <v>3337</v>
      </c>
      <c r="K3644" t="s">
        <v>3338</v>
      </c>
      <c r="L3644" t="s">
        <v>40</v>
      </c>
      <c r="M3644" t="s">
        <v>26</v>
      </c>
      <c r="N3644" t="s">
        <v>94</v>
      </c>
      <c r="O3644" t="s">
        <v>95</v>
      </c>
      <c r="P3644">
        <v>98115</v>
      </c>
      <c r="Q3644" t="s">
        <v>43</v>
      </c>
      <c r="R3644" t="s">
        <v>3473</v>
      </c>
      <c r="S3644" t="s">
        <v>70</v>
      </c>
      <c r="T3644" t="s">
        <v>158</v>
      </c>
      <c r="U3644" t="s">
        <v>3474</v>
      </c>
      <c r="V3644" s="3">
        <v>41.94</v>
      </c>
      <c r="W3644">
        <v>2</v>
      </c>
      <c r="X3644" s="2">
        <v>0</v>
      </c>
      <c r="Y3644" s="13">
        <v>15.0984</v>
      </c>
      <c r="Z3644" s="2">
        <f>Y3644/V3644</f>
        <v>0.36000000000000004</v>
      </c>
    </row>
    <row r="3645" spans="1:26" x14ac:dyDescent="0.25">
      <c r="A3645">
        <v>7579</v>
      </c>
      <c r="B3645" t="s">
        <v>9159</v>
      </c>
      <c r="C3645" s="1">
        <v>42722</v>
      </c>
      <c r="D3645">
        <f>YEAR(C3645)</f>
        <v>2016</v>
      </c>
      <c r="E3645">
        <f>MONTH(C3645)</f>
        <v>12</v>
      </c>
      <c r="F3645" t="str">
        <f>TEXT(Table1[[#This Row],[Order Date]],"mmm")</f>
        <v>Dec</v>
      </c>
      <c r="G3645" t="str">
        <f>TEXT(Table1[[#This Row],[Order Date]],"ddd")</f>
        <v>Sun</v>
      </c>
      <c r="H3645" s="1">
        <v>42725</v>
      </c>
      <c r="I3645" t="s">
        <v>185</v>
      </c>
      <c r="J3645" t="s">
        <v>417</v>
      </c>
      <c r="K3645" t="s">
        <v>418</v>
      </c>
      <c r="L3645" t="s">
        <v>101</v>
      </c>
      <c r="M3645" t="s">
        <v>26</v>
      </c>
      <c r="N3645" t="s">
        <v>2494</v>
      </c>
      <c r="O3645" t="s">
        <v>135</v>
      </c>
      <c r="P3645">
        <v>68104</v>
      </c>
      <c r="Q3645" t="s">
        <v>104</v>
      </c>
      <c r="R3645" t="s">
        <v>1900</v>
      </c>
      <c r="S3645" t="s">
        <v>31</v>
      </c>
      <c r="T3645" t="s">
        <v>35</v>
      </c>
      <c r="U3645" t="s">
        <v>1901</v>
      </c>
      <c r="V3645" s="3">
        <v>563.94000000000005</v>
      </c>
      <c r="W3645">
        <v>3</v>
      </c>
      <c r="X3645" s="2">
        <v>0</v>
      </c>
      <c r="Y3645" s="13">
        <v>112.788</v>
      </c>
      <c r="Z3645" s="2">
        <f>Y3645/V3645</f>
        <v>0.19999999999999998</v>
      </c>
    </row>
    <row r="3646" spans="1:26" x14ac:dyDescent="0.25">
      <c r="A3646">
        <v>7580</v>
      </c>
      <c r="B3646" t="s">
        <v>9160</v>
      </c>
      <c r="C3646" s="1">
        <v>42331</v>
      </c>
      <c r="D3646">
        <f>YEAR(C3646)</f>
        <v>2015</v>
      </c>
      <c r="E3646">
        <f>MONTH(C3646)</f>
        <v>11</v>
      </c>
      <c r="F3646" t="str">
        <f>TEXT(Table1[[#This Row],[Order Date]],"mmm")</f>
        <v>Nov</v>
      </c>
      <c r="G3646" t="str">
        <f>TEXT(Table1[[#This Row],[Order Date]],"ddd")</f>
        <v>Mon</v>
      </c>
      <c r="H3646" s="1">
        <v>42335</v>
      </c>
      <c r="I3646" t="s">
        <v>22</v>
      </c>
      <c r="J3646" t="s">
        <v>2037</v>
      </c>
      <c r="K3646" t="s">
        <v>2038</v>
      </c>
      <c r="L3646" t="s">
        <v>25</v>
      </c>
      <c r="M3646" t="s">
        <v>26</v>
      </c>
      <c r="N3646" t="s">
        <v>993</v>
      </c>
      <c r="O3646" t="s">
        <v>781</v>
      </c>
      <c r="P3646">
        <v>7960</v>
      </c>
      <c r="Q3646" t="s">
        <v>145</v>
      </c>
      <c r="R3646" t="s">
        <v>7947</v>
      </c>
      <c r="S3646" t="s">
        <v>45</v>
      </c>
      <c r="T3646" t="s">
        <v>77</v>
      </c>
      <c r="U3646" t="s">
        <v>7948</v>
      </c>
      <c r="V3646" s="3">
        <v>2625.12</v>
      </c>
      <c r="W3646">
        <v>8</v>
      </c>
      <c r="X3646" s="2">
        <v>0</v>
      </c>
      <c r="Y3646" s="13">
        <v>735.03359999999998</v>
      </c>
      <c r="Z3646" s="2">
        <f>Y3646/V3646</f>
        <v>0.28000000000000003</v>
      </c>
    </row>
    <row r="3647" spans="1:26" x14ac:dyDescent="0.25">
      <c r="A3647">
        <v>7582</v>
      </c>
      <c r="B3647" t="s">
        <v>9161</v>
      </c>
      <c r="C3647" s="1">
        <v>42229</v>
      </c>
      <c r="D3647">
        <f>YEAR(C3647)</f>
        <v>2015</v>
      </c>
      <c r="E3647">
        <f>MONTH(C3647)</f>
        <v>8</v>
      </c>
      <c r="F3647" t="str">
        <f>TEXT(Table1[[#This Row],[Order Date]],"mmm")</f>
        <v>Aug</v>
      </c>
      <c r="G3647" t="str">
        <f>TEXT(Table1[[#This Row],[Order Date]],"ddd")</f>
        <v>Thu</v>
      </c>
      <c r="H3647" s="1">
        <v>42232</v>
      </c>
      <c r="I3647" t="s">
        <v>185</v>
      </c>
      <c r="J3647" t="s">
        <v>6738</v>
      </c>
      <c r="K3647" t="s">
        <v>6739</v>
      </c>
      <c r="L3647" t="s">
        <v>25</v>
      </c>
      <c r="M3647" t="s">
        <v>26</v>
      </c>
      <c r="N3647" t="s">
        <v>143</v>
      </c>
      <c r="O3647" t="s">
        <v>144</v>
      </c>
      <c r="P3647">
        <v>19143</v>
      </c>
      <c r="Q3647" t="s">
        <v>145</v>
      </c>
      <c r="R3647" t="s">
        <v>2746</v>
      </c>
      <c r="S3647" t="s">
        <v>45</v>
      </c>
      <c r="T3647" t="s">
        <v>58</v>
      </c>
      <c r="U3647" t="s">
        <v>2747</v>
      </c>
      <c r="V3647" s="3">
        <v>422.85599999999999</v>
      </c>
      <c r="W3647">
        <v>3</v>
      </c>
      <c r="X3647" s="2">
        <v>0.2</v>
      </c>
      <c r="Y3647" s="13">
        <v>15.857100000000001</v>
      </c>
      <c r="Z3647" s="2">
        <f>Y3647/V3647</f>
        <v>3.7500000000000006E-2</v>
      </c>
    </row>
    <row r="3648" spans="1:26" x14ac:dyDescent="0.25">
      <c r="A3648">
        <v>7583</v>
      </c>
      <c r="B3648" t="s">
        <v>9162</v>
      </c>
      <c r="C3648" s="1">
        <v>42110</v>
      </c>
      <c r="D3648">
        <f>YEAR(C3648)</f>
        <v>2015</v>
      </c>
      <c r="E3648">
        <f>MONTH(C3648)</f>
        <v>4</v>
      </c>
      <c r="F3648" t="str">
        <f>TEXT(Table1[[#This Row],[Order Date]],"mmm")</f>
        <v>Apr</v>
      </c>
      <c r="G3648" t="str">
        <f>TEXT(Table1[[#This Row],[Order Date]],"ddd")</f>
        <v>Thu</v>
      </c>
      <c r="H3648" s="1">
        <v>42115</v>
      </c>
      <c r="I3648" t="s">
        <v>49</v>
      </c>
      <c r="J3648" t="s">
        <v>5869</v>
      </c>
      <c r="K3648" t="s">
        <v>5870</v>
      </c>
      <c r="L3648" t="s">
        <v>40</v>
      </c>
      <c r="M3648" t="s">
        <v>26</v>
      </c>
      <c r="N3648" t="s">
        <v>263</v>
      </c>
      <c r="O3648" t="s">
        <v>264</v>
      </c>
      <c r="P3648">
        <v>10024</v>
      </c>
      <c r="Q3648" t="s">
        <v>145</v>
      </c>
      <c r="R3648" t="s">
        <v>274</v>
      </c>
      <c r="S3648" t="s">
        <v>31</v>
      </c>
      <c r="T3648" t="s">
        <v>35</v>
      </c>
      <c r="U3648" t="s">
        <v>275</v>
      </c>
      <c r="V3648" s="3">
        <v>127.764</v>
      </c>
      <c r="W3648">
        <v>2</v>
      </c>
      <c r="X3648" s="2">
        <v>0.1</v>
      </c>
      <c r="Y3648" s="13">
        <v>2.8391999999999999</v>
      </c>
      <c r="Z3648" s="2">
        <f>Y3648/V3648</f>
        <v>2.2222222222222223E-2</v>
      </c>
    </row>
    <row r="3649" spans="1:26" x14ac:dyDescent="0.25">
      <c r="A3649">
        <v>7584</v>
      </c>
      <c r="B3649" t="s">
        <v>9163</v>
      </c>
      <c r="C3649" s="1">
        <v>41719</v>
      </c>
      <c r="D3649">
        <f>YEAR(C3649)</f>
        <v>2014</v>
      </c>
      <c r="E3649">
        <f>MONTH(C3649)</f>
        <v>3</v>
      </c>
      <c r="F3649" t="str">
        <f>TEXT(Table1[[#This Row],[Order Date]],"mmm")</f>
        <v>Mar</v>
      </c>
      <c r="G3649" t="str">
        <f>TEXT(Table1[[#This Row],[Order Date]],"ddd")</f>
        <v>Fri</v>
      </c>
      <c r="H3649" s="1">
        <v>41723</v>
      </c>
      <c r="I3649" t="s">
        <v>49</v>
      </c>
      <c r="J3649" t="s">
        <v>1005</v>
      </c>
      <c r="K3649" t="s">
        <v>1006</v>
      </c>
      <c r="L3649" t="s">
        <v>40</v>
      </c>
      <c r="M3649" t="s">
        <v>26</v>
      </c>
      <c r="N3649" t="s">
        <v>311</v>
      </c>
      <c r="O3649" t="s">
        <v>312</v>
      </c>
      <c r="P3649">
        <v>22153</v>
      </c>
      <c r="Q3649" t="s">
        <v>29</v>
      </c>
      <c r="R3649" t="s">
        <v>6684</v>
      </c>
      <c r="S3649" t="s">
        <v>70</v>
      </c>
      <c r="T3649" t="s">
        <v>71</v>
      </c>
      <c r="U3649" t="s">
        <v>6685</v>
      </c>
      <c r="V3649" s="3">
        <v>3499.93</v>
      </c>
      <c r="W3649">
        <v>7</v>
      </c>
      <c r="X3649" s="2">
        <v>0</v>
      </c>
      <c r="Y3649" s="13">
        <v>909.98180000000002</v>
      </c>
      <c r="Z3649" s="2">
        <f>Y3649/V3649</f>
        <v>0.26</v>
      </c>
    </row>
    <row r="3650" spans="1:26" x14ac:dyDescent="0.25">
      <c r="A3650">
        <v>7589</v>
      </c>
      <c r="B3650" t="s">
        <v>9164</v>
      </c>
      <c r="C3650" s="1">
        <v>43055</v>
      </c>
      <c r="D3650">
        <f>YEAR(C3650)</f>
        <v>2017</v>
      </c>
      <c r="E3650">
        <f>MONTH(C3650)</f>
        <v>11</v>
      </c>
      <c r="F3650" t="str">
        <f>TEXT(Table1[[#This Row],[Order Date]],"mmm")</f>
        <v>Nov</v>
      </c>
      <c r="G3650" t="str">
        <f>TEXT(Table1[[#This Row],[Order Date]],"ddd")</f>
        <v>Thu</v>
      </c>
      <c r="H3650" s="1">
        <v>43061</v>
      </c>
      <c r="I3650" t="s">
        <v>49</v>
      </c>
      <c r="J3650" t="s">
        <v>3835</v>
      </c>
      <c r="K3650" t="s">
        <v>3836</v>
      </c>
      <c r="L3650" t="s">
        <v>25</v>
      </c>
      <c r="M3650" t="s">
        <v>26</v>
      </c>
      <c r="N3650" t="s">
        <v>560</v>
      </c>
      <c r="O3650" t="s">
        <v>42</v>
      </c>
      <c r="P3650">
        <v>95661</v>
      </c>
      <c r="Q3650" t="s">
        <v>43</v>
      </c>
      <c r="R3650" t="s">
        <v>4438</v>
      </c>
      <c r="S3650" t="s">
        <v>31</v>
      </c>
      <c r="T3650" t="s">
        <v>64</v>
      </c>
      <c r="U3650" t="s">
        <v>4439</v>
      </c>
      <c r="V3650" s="3">
        <v>17.309999999999999</v>
      </c>
      <c r="W3650">
        <v>3</v>
      </c>
      <c r="X3650" s="2">
        <v>0</v>
      </c>
      <c r="Y3650" s="13">
        <v>5.1929999999999996</v>
      </c>
      <c r="Z3650" s="2">
        <f>Y3650/V3650</f>
        <v>0.3</v>
      </c>
    </row>
    <row r="3651" spans="1:26" x14ac:dyDescent="0.25">
      <c r="A3651">
        <v>7590</v>
      </c>
      <c r="B3651" t="s">
        <v>9165</v>
      </c>
      <c r="C3651" s="1">
        <v>42272</v>
      </c>
      <c r="D3651">
        <f>YEAR(C3651)</f>
        <v>2015</v>
      </c>
      <c r="E3651">
        <f>MONTH(C3651)</f>
        <v>9</v>
      </c>
      <c r="F3651" t="str">
        <f>TEXT(Table1[[#This Row],[Order Date]],"mmm")</f>
        <v>Sep</v>
      </c>
      <c r="G3651" t="str">
        <f>TEXT(Table1[[#This Row],[Order Date]],"ddd")</f>
        <v>Fri</v>
      </c>
      <c r="H3651" s="1">
        <v>42276</v>
      </c>
      <c r="I3651" t="s">
        <v>49</v>
      </c>
      <c r="J3651" t="s">
        <v>6918</v>
      </c>
      <c r="K3651" t="s">
        <v>6919</v>
      </c>
      <c r="L3651" t="s">
        <v>25</v>
      </c>
      <c r="M3651" t="s">
        <v>26</v>
      </c>
      <c r="N3651" t="s">
        <v>3034</v>
      </c>
      <c r="O3651" t="s">
        <v>208</v>
      </c>
      <c r="P3651">
        <v>61107</v>
      </c>
      <c r="Q3651" t="s">
        <v>104</v>
      </c>
      <c r="R3651" t="s">
        <v>4871</v>
      </c>
      <c r="S3651" t="s">
        <v>45</v>
      </c>
      <c r="T3651" t="s">
        <v>67</v>
      </c>
      <c r="U3651" t="s">
        <v>4872</v>
      </c>
      <c r="V3651" s="3">
        <v>128.744</v>
      </c>
      <c r="W3651">
        <v>7</v>
      </c>
      <c r="X3651" s="2">
        <v>0.2</v>
      </c>
      <c r="Y3651" s="13">
        <v>12.8744</v>
      </c>
      <c r="Z3651" s="2">
        <f>Y3651/V3651</f>
        <v>9.9999999999999992E-2</v>
      </c>
    </row>
    <row r="3652" spans="1:26" x14ac:dyDescent="0.25">
      <c r="A3652">
        <v>7591</v>
      </c>
      <c r="B3652" t="s">
        <v>9166</v>
      </c>
      <c r="C3652" s="1">
        <v>42618</v>
      </c>
      <c r="D3652">
        <f>YEAR(C3652)</f>
        <v>2016</v>
      </c>
      <c r="E3652">
        <f>MONTH(C3652)</f>
        <v>9</v>
      </c>
      <c r="F3652" t="str">
        <f>TEXT(Table1[[#This Row],[Order Date]],"mmm")</f>
        <v>Sep</v>
      </c>
      <c r="G3652" t="str">
        <f>TEXT(Table1[[#This Row],[Order Date]],"ddd")</f>
        <v>Mon</v>
      </c>
      <c r="H3652" s="1">
        <v>42622</v>
      </c>
      <c r="I3652" t="s">
        <v>49</v>
      </c>
      <c r="J3652" t="s">
        <v>1745</v>
      </c>
      <c r="K3652" t="s">
        <v>1746</v>
      </c>
      <c r="L3652" t="s">
        <v>25</v>
      </c>
      <c r="M3652" t="s">
        <v>26</v>
      </c>
      <c r="N3652" t="s">
        <v>143</v>
      </c>
      <c r="O3652" t="s">
        <v>144</v>
      </c>
      <c r="P3652">
        <v>19134</v>
      </c>
      <c r="Q3652" t="s">
        <v>145</v>
      </c>
      <c r="R3652" t="s">
        <v>340</v>
      </c>
      <c r="S3652" t="s">
        <v>31</v>
      </c>
      <c r="T3652" t="s">
        <v>64</v>
      </c>
      <c r="U3652" t="s">
        <v>341</v>
      </c>
      <c r="V3652" s="3">
        <v>58.247999999999998</v>
      </c>
      <c r="W3652">
        <v>9</v>
      </c>
      <c r="X3652" s="2">
        <v>0.2</v>
      </c>
      <c r="Y3652" s="13">
        <v>11.6496</v>
      </c>
      <c r="Z3652" s="2">
        <f>Y3652/V3652</f>
        <v>0.2</v>
      </c>
    </row>
    <row r="3653" spans="1:26" x14ac:dyDescent="0.25">
      <c r="A3653">
        <v>7595</v>
      </c>
      <c r="B3653" t="s">
        <v>9167</v>
      </c>
      <c r="C3653" s="1">
        <v>42845</v>
      </c>
      <c r="D3653">
        <f>YEAR(C3653)</f>
        <v>2017</v>
      </c>
      <c r="E3653">
        <f>MONTH(C3653)</f>
        <v>4</v>
      </c>
      <c r="F3653" t="str">
        <f>TEXT(Table1[[#This Row],[Order Date]],"mmm")</f>
        <v>Apr</v>
      </c>
      <c r="G3653" t="str">
        <f>TEXT(Table1[[#This Row],[Order Date]],"ddd")</f>
        <v>Thu</v>
      </c>
      <c r="H3653" s="1">
        <v>42849</v>
      </c>
      <c r="I3653" t="s">
        <v>49</v>
      </c>
      <c r="J3653" t="s">
        <v>5279</v>
      </c>
      <c r="K3653" t="s">
        <v>5280</v>
      </c>
      <c r="L3653" t="s">
        <v>25</v>
      </c>
      <c r="M3653" t="s">
        <v>26</v>
      </c>
      <c r="N3653" t="s">
        <v>873</v>
      </c>
      <c r="O3653" t="s">
        <v>235</v>
      </c>
      <c r="P3653">
        <v>48234</v>
      </c>
      <c r="Q3653" t="s">
        <v>104</v>
      </c>
      <c r="R3653" t="s">
        <v>2065</v>
      </c>
      <c r="S3653" t="s">
        <v>45</v>
      </c>
      <c r="T3653" t="s">
        <v>74</v>
      </c>
      <c r="U3653" t="s">
        <v>2066</v>
      </c>
      <c r="V3653" s="3">
        <v>146.86000000000001</v>
      </c>
      <c r="W3653">
        <v>7</v>
      </c>
      <c r="X3653" s="2">
        <v>0</v>
      </c>
      <c r="Y3653" s="13">
        <v>70.492800000000003</v>
      </c>
      <c r="Z3653" s="2">
        <f>Y3653/V3653</f>
        <v>0.48</v>
      </c>
    </row>
    <row r="3654" spans="1:26" x14ac:dyDescent="0.25">
      <c r="A3654">
        <v>7597</v>
      </c>
      <c r="B3654" t="s">
        <v>9168</v>
      </c>
      <c r="C3654" s="1">
        <v>42170</v>
      </c>
      <c r="D3654">
        <f>YEAR(C3654)</f>
        <v>2015</v>
      </c>
      <c r="E3654">
        <f>MONTH(C3654)</f>
        <v>6</v>
      </c>
      <c r="F3654" t="str">
        <f>TEXT(Table1[[#This Row],[Order Date]],"mmm")</f>
        <v>Jun</v>
      </c>
      <c r="G3654" t="str">
        <f>TEXT(Table1[[#This Row],[Order Date]],"ddd")</f>
        <v>Mon</v>
      </c>
      <c r="H3654" s="1">
        <v>42174</v>
      </c>
      <c r="I3654" t="s">
        <v>49</v>
      </c>
      <c r="J3654" t="s">
        <v>1163</v>
      </c>
      <c r="K3654" t="s">
        <v>1164</v>
      </c>
      <c r="L3654" t="s">
        <v>40</v>
      </c>
      <c r="M3654" t="s">
        <v>26</v>
      </c>
      <c r="N3654" t="s">
        <v>41</v>
      </c>
      <c r="O3654" t="s">
        <v>42</v>
      </c>
      <c r="P3654">
        <v>90004</v>
      </c>
      <c r="Q3654" t="s">
        <v>43</v>
      </c>
      <c r="R3654" t="s">
        <v>2051</v>
      </c>
      <c r="S3654" t="s">
        <v>70</v>
      </c>
      <c r="T3654" t="s">
        <v>71</v>
      </c>
      <c r="U3654" t="s">
        <v>2052</v>
      </c>
      <c r="V3654" s="3">
        <v>225.57599999999999</v>
      </c>
      <c r="W3654">
        <v>3</v>
      </c>
      <c r="X3654" s="2">
        <v>0.2</v>
      </c>
      <c r="Y3654" s="13">
        <v>22.557600000000001</v>
      </c>
      <c r="Z3654" s="2">
        <f>Y3654/V3654</f>
        <v>0.1</v>
      </c>
    </row>
    <row r="3655" spans="1:26" x14ac:dyDescent="0.25">
      <c r="A3655">
        <v>7598</v>
      </c>
      <c r="B3655" t="s">
        <v>9169</v>
      </c>
      <c r="C3655" s="1">
        <v>41899</v>
      </c>
      <c r="D3655">
        <f>YEAR(C3655)</f>
        <v>2014</v>
      </c>
      <c r="E3655">
        <f>MONTH(C3655)</f>
        <v>9</v>
      </c>
      <c r="F3655" t="str">
        <f>TEXT(Table1[[#This Row],[Order Date]],"mmm")</f>
        <v>Sep</v>
      </c>
      <c r="G3655" t="str">
        <f>TEXT(Table1[[#This Row],[Order Date]],"ddd")</f>
        <v>Wed</v>
      </c>
      <c r="H3655" s="1">
        <v>41904</v>
      </c>
      <c r="I3655" t="s">
        <v>49</v>
      </c>
      <c r="J3655" t="s">
        <v>2844</v>
      </c>
      <c r="K3655" t="s">
        <v>2845</v>
      </c>
      <c r="L3655" t="s">
        <v>25</v>
      </c>
      <c r="M3655" t="s">
        <v>26</v>
      </c>
      <c r="N3655" t="s">
        <v>311</v>
      </c>
      <c r="O3655" t="s">
        <v>413</v>
      </c>
      <c r="P3655">
        <v>97477</v>
      </c>
      <c r="Q3655" t="s">
        <v>43</v>
      </c>
      <c r="R3655" t="s">
        <v>5417</v>
      </c>
      <c r="S3655" t="s">
        <v>45</v>
      </c>
      <c r="T3655" t="s">
        <v>67</v>
      </c>
      <c r="U3655" t="s">
        <v>5418</v>
      </c>
      <c r="V3655" s="3">
        <v>5.2480000000000002</v>
      </c>
      <c r="W3655">
        <v>2</v>
      </c>
      <c r="X3655" s="2">
        <v>0.2</v>
      </c>
      <c r="Y3655" s="13">
        <v>0.4592</v>
      </c>
      <c r="Z3655" s="2">
        <f>Y3655/V3655</f>
        <v>8.7499999999999994E-2</v>
      </c>
    </row>
    <row r="3656" spans="1:26" x14ac:dyDescent="0.25">
      <c r="A3656">
        <v>7604</v>
      </c>
      <c r="B3656" t="s">
        <v>9170</v>
      </c>
      <c r="C3656" s="1">
        <v>42559</v>
      </c>
      <c r="D3656">
        <f>YEAR(C3656)</f>
        <v>2016</v>
      </c>
      <c r="E3656">
        <f>MONTH(C3656)</f>
        <v>7</v>
      </c>
      <c r="F3656" t="str">
        <f>TEXT(Table1[[#This Row],[Order Date]],"mmm")</f>
        <v>Jul</v>
      </c>
      <c r="G3656" t="str">
        <f>TEXT(Table1[[#This Row],[Order Date]],"ddd")</f>
        <v>Fri</v>
      </c>
      <c r="H3656" s="1">
        <v>42563</v>
      </c>
      <c r="I3656" t="s">
        <v>49</v>
      </c>
      <c r="J3656" t="s">
        <v>7997</v>
      </c>
      <c r="K3656" t="s">
        <v>7998</v>
      </c>
      <c r="L3656" t="s">
        <v>40</v>
      </c>
      <c r="M3656" t="s">
        <v>26</v>
      </c>
      <c r="N3656" t="s">
        <v>3492</v>
      </c>
      <c r="O3656" t="s">
        <v>1386</v>
      </c>
      <c r="P3656">
        <v>2908</v>
      </c>
      <c r="Q3656" t="s">
        <v>145</v>
      </c>
      <c r="R3656" t="s">
        <v>2804</v>
      </c>
      <c r="S3656" t="s">
        <v>45</v>
      </c>
      <c r="T3656" t="s">
        <v>89</v>
      </c>
      <c r="U3656" t="s">
        <v>2805</v>
      </c>
      <c r="V3656" s="3">
        <v>12.96</v>
      </c>
      <c r="W3656">
        <v>2</v>
      </c>
      <c r="X3656" s="2">
        <v>0</v>
      </c>
      <c r="Y3656" s="13">
        <v>6.2207999999999997</v>
      </c>
      <c r="Z3656" s="2">
        <f>Y3656/V3656</f>
        <v>0.47999999999999993</v>
      </c>
    </row>
    <row r="3657" spans="1:26" x14ac:dyDescent="0.25">
      <c r="A3657">
        <v>7605</v>
      </c>
      <c r="B3657" t="s">
        <v>9171</v>
      </c>
      <c r="C3657" s="1">
        <v>42517</v>
      </c>
      <c r="D3657">
        <f>YEAR(C3657)</f>
        <v>2016</v>
      </c>
      <c r="E3657">
        <f>MONTH(C3657)</f>
        <v>5</v>
      </c>
      <c r="F3657" t="str">
        <f>TEXT(Table1[[#This Row],[Order Date]],"mmm")</f>
        <v>May</v>
      </c>
      <c r="G3657" t="str">
        <f>TEXT(Table1[[#This Row],[Order Date]],"ddd")</f>
        <v>Fri</v>
      </c>
      <c r="H3657" s="1">
        <v>42521</v>
      </c>
      <c r="I3657" t="s">
        <v>49</v>
      </c>
      <c r="J3657" t="s">
        <v>4913</v>
      </c>
      <c r="K3657" t="s">
        <v>4914</v>
      </c>
      <c r="L3657" t="s">
        <v>25</v>
      </c>
      <c r="M3657" t="s">
        <v>26</v>
      </c>
      <c r="N3657" t="s">
        <v>296</v>
      </c>
      <c r="O3657" t="s">
        <v>208</v>
      </c>
      <c r="P3657">
        <v>60623</v>
      </c>
      <c r="Q3657" t="s">
        <v>104</v>
      </c>
      <c r="R3657" t="s">
        <v>6085</v>
      </c>
      <c r="S3657" t="s">
        <v>31</v>
      </c>
      <c r="T3657" t="s">
        <v>64</v>
      </c>
      <c r="U3657" t="s">
        <v>6086</v>
      </c>
      <c r="V3657" s="3">
        <v>25.175999999999998</v>
      </c>
      <c r="W3657">
        <v>3</v>
      </c>
      <c r="X3657" s="2">
        <v>0.6</v>
      </c>
      <c r="Y3657" s="13">
        <v>-33.358199999999997</v>
      </c>
      <c r="Z3657" s="2">
        <f>Y3657/V3657</f>
        <v>-1.325</v>
      </c>
    </row>
    <row r="3658" spans="1:26" x14ac:dyDescent="0.25">
      <c r="A3658">
        <v>7608</v>
      </c>
      <c r="B3658" t="s">
        <v>9172</v>
      </c>
      <c r="C3658" s="1">
        <v>43093</v>
      </c>
      <c r="D3658">
        <f>YEAR(C3658)</f>
        <v>2017</v>
      </c>
      <c r="E3658">
        <f>MONTH(C3658)</f>
        <v>12</v>
      </c>
      <c r="F3658" t="str">
        <f>TEXT(Table1[[#This Row],[Order Date]],"mmm")</f>
        <v>Dec</v>
      </c>
      <c r="G3658" t="str">
        <f>TEXT(Table1[[#This Row],[Order Date]],"ddd")</f>
        <v>Sun</v>
      </c>
      <c r="H3658" s="1">
        <v>43096</v>
      </c>
      <c r="I3658" t="s">
        <v>185</v>
      </c>
      <c r="J3658" t="s">
        <v>4226</v>
      </c>
      <c r="K3658" t="s">
        <v>4227</v>
      </c>
      <c r="L3658" t="s">
        <v>25</v>
      </c>
      <c r="M3658" t="s">
        <v>26</v>
      </c>
      <c r="N3658" t="s">
        <v>808</v>
      </c>
      <c r="O3658" t="s">
        <v>103</v>
      </c>
      <c r="P3658">
        <v>75220</v>
      </c>
      <c r="Q3658" t="s">
        <v>104</v>
      </c>
      <c r="R3658" t="s">
        <v>2082</v>
      </c>
      <c r="S3658" t="s">
        <v>45</v>
      </c>
      <c r="T3658" t="s">
        <v>58</v>
      </c>
      <c r="U3658" t="s">
        <v>2083</v>
      </c>
      <c r="V3658" s="3">
        <v>264.32</v>
      </c>
      <c r="W3658">
        <v>2</v>
      </c>
      <c r="X3658" s="2">
        <v>0.2</v>
      </c>
      <c r="Y3658" s="13">
        <v>19.824000000000002</v>
      </c>
      <c r="Z3658" s="2">
        <f>Y3658/V3658</f>
        <v>7.5000000000000011E-2</v>
      </c>
    </row>
    <row r="3659" spans="1:26" x14ac:dyDescent="0.25">
      <c r="A3659">
        <v>7611</v>
      </c>
      <c r="B3659" t="s">
        <v>9173</v>
      </c>
      <c r="C3659" s="1">
        <v>41692</v>
      </c>
      <c r="D3659">
        <f>YEAR(C3659)</f>
        <v>2014</v>
      </c>
      <c r="E3659">
        <f>MONTH(C3659)</f>
        <v>2</v>
      </c>
      <c r="F3659" t="str">
        <f>TEXT(Table1[[#This Row],[Order Date]],"mmm")</f>
        <v>Feb</v>
      </c>
      <c r="G3659" t="str">
        <f>TEXT(Table1[[#This Row],[Order Date]],"ddd")</f>
        <v>Sat</v>
      </c>
      <c r="H3659" s="1">
        <v>41694</v>
      </c>
      <c r="I3659" t="s">
        <v>185</v>
      </c>
      <c r="J3659" t="s">
        <v>1647</v>
      </c>
      <c r="K3659" t="s">
        <v>1648</v>
      </c>
      <c r="L3659" t="s">
        <v>25</v>
      </c>
      <c r="M3659" t="s">
        <v>26</v>
      </c>
      <c r="N3659" t="s">
        <v>7691</v>
      </c>
      <c r="O3659" t="s">
        <v>42</v>
      </c>
      <c r="P3659">
        <v>92553</v>
      </c>
      <c r="Q3659" t="s">
        <v>43</v>
      </c>
      <c r="R3659" t="s">
        <v>2237</v>
      </c>
      <c r="S3659" t="s">
        <v>45</v>
      </c>
      <c r="T3659" t="s">
        <v>89</v>
      </c>
      <c r="U3659" t="s">
        <v>2238</v>
      </c>
      <c r="V3659" s="3">
        <v>19.440000000000001</v>
      </c>
      <c r="W3659">
        <v>3</v>
      </c>
      <c r="X3659" s="2">
        <v>0</v>
      </c>
      <c r="Y3659" s="13">
        <v>9.3312000000000008</v>
      </c>
      <c r="Z3659" s="2">
        <f>Y3659/V3659</f>
        <v>0.48000000000000004</v>
      </c>
    </row>
    <row r="3660" spans="1:26" x14ac:dyDescent="0.25">
      <c r="A3660">
        <v>7612</v>
      </c>
      <c r="B3660" t="s">
        <v>9174</v>
      </c>
      <c r="C3660" s="1">
        <v>42043</v>
      </c>
      <c r="D3660">
        <f>YEAR(C3660)</f>
        <v>2015</v>
      </c>
      <c r="E3660">
        <f>MONTH(C3660)</f>
        <v>2</v>
      </c>
      <c r="F3660" t="str">
        <f>TEXT(Table1[[#This Row],[Order Date]],"mmm")</f>
        <v>Feb</v>
      </c>
      <c r="G3660" t="str">
        <f>TEXT(Table1[[#This Row],[Order Date]],"ddd")</f>
        <v>Sun</v>
      </c>
      <c r="H3660" s="1">
        <v>42046</v>
      </c>
      <c r="I3660" t="s">
        <v>185</v>
      </c>
      <c r="J3660" t="s">
        <v>61</v>
      </c>
      <c r="K3660" t="s">
        <v>62</v>
      </c>
      <c r="L3660" t="s">
        <v>25</v>
      </c>
      <c r="M3660" t="s">
        <v>26</v>
      </c>
      <c r="N3660" t="s">
        <v>9074</v>
      </c>
      <c r="O3660" t="s">
        <v>4417</v>
      </c>
      <c r="P3660">
        <v>67846</v>
      </c>
      <c r="Q3660" t="s">
        <v>104</v>
      </c>
      <c r="R3660" t="s">
        <v>5912</v>
      </c>
      <c r="S3660" t="s">
        <v>45</v>
      </c>
      <c r="T3660" t="s">
        <v>89</v>
      </c>
      <c r="U3660" t="s">
        <v>5913</v>
      </c>
      <c r="V3660" s="3">
        <v>9.5399999999999991</v>
      </c>
      <c r="W3660">
        <v>2</v>
      </c>
      <c r="X3660" s="2">
        <v>0</v>
      </c>
      <c r="Y3660" s="13">
        <v>4.2930000000000001</v>
      </c>
      <c r="Z3660" s="2">
        <f>Y3660/V3660</f>
        <v>0.45000000000000007</v>
      </c>
    </row>
    <row r="3661" spans="1:26" x14ac:dyDescent="0.25">
      <c r="A3661">
        <v>7615</v>
      </c>
      <c r="B3661" t="s">
        <v>9175</v>
      </c>
      <c r="C3661" s="1">
        <v>42240</v>
      </c>
      <c r="D3661">
        <f>YEAR(C3661)</f>
        <v>2015</v>
      </c>
      <c r="E3661">
        <f>MONTH(C3661)</f>
        <v>8</v>
      </c>
      <c r="F3661" t="str">
        <f>TEXT(Table1[[#This Row],[Order Date]],"mmm")</f>
        <v>Aug</v>
      </c>
      <c r="G3661" t="str">
        <f>TEXT(Table1[[#This Row],[Order Date]],"ddd")</f>
        <v>Mon</v>
      </c>
      <c r="H3661" s="1">
        <v>42244</v>
      </c>
      <c r="I3661" t="s">
        <v>22</v>
      </c>
      <c r="J3661" t="s">
        <v>5381</v>
      </c>
      <c r="K3661" t="s">
        <v>5382</v>
      </c>
      <c r="L3661" t="s">
        <v>25</v>
      </c>
      <c r="M3661" t="s">
        <v>26</v>
      </c>
      <c r="N3661" t="s">
        <v>263</v>
      </c>
      <c r="O3661" t="s">
        <v>264</v>
      </c>
      <c r="P3661">
        <v>10035</v>
      </c>
      <c r="Q3661" t="s">
        <v>145</v>
      </c>
      <c r="R3661" t="s">
        <v>2010</v>
      </c>
      <c r="S3661" t="s">
        <v>31</v>
      </c>
      <c r="T3661" t="s">
        <v>64</v>
      </c>
      <c r="U3661" t="s">
        <v>2011</v>
      </c>
      <c r="V3661" s="3">
        <v>14.91</v>
      </c>
      <c r="W3661">
        <v>3</v>
      </c>
      <c r="X3661" s="2">
        <v>0</v>
      </c>
      <c r="Y3661" s="13">
        <v>4.6220999999999997</v>
      </c>
      <c r="Z3661" s="2">
        <f>Y3661/V3661</f>
        <v>0.31</v>
      </c>
    </row>
    <row r="3662" spans="1:26" x14ac:dyDescent="0.25">
      <c r="A3662">
        <v>7616</v>
      </c>
      <c r="B3662" t="s">
        <v>9176</v>
      </c>
      <c r="C3662" s="1">
        <v>41973</v>
      </c>
      <c r="D3662">
        <f>YEAR(C3662)</f>
        <v>2014</v>
      </c>
      <c r="E3662">
        <f>MONTH(C3662)</f>
        <v>11</v>
      </c>
      <c r="F3662" t="str">
        <f>TEXT(Table1[[#This Row],[Order Date]],"mmm")</f>
        <v>Nov</v>
      </c>
      <c r="G3662" t="str">
        <f>TEXT(Table1[[#This Row],[Order Date]],"ddd")</f>
        <v>Sun</v>
      </c>
      <c r="H3662" s="1">
        <v>41977</v>
      </c>
      <c r="I3662" t="s">
        <v>49</v>
      </c>
      <c r="J3662" t="s">
        <v>4916</v>
      </c>
      <c r="K3662" t="s">
        <v>4917</v>
      </c>
      <c r="L3662" t="s">
        <v>40</v>
      </c>
      <c r="M3662" t="s">
        <v>26</v>
      </c>
      <c r="N3662" t="s">
        <v>5890</v>
      </c>
      <c r="O3662" t="s">
        <v>53</v>
      </c>
      <c r="P3662">
        <v>32839</v>
      </c>
      <c r="Q3662" t="s">
        <v>29</v>
      </c>
      <c r="R3662" t="s">
        <v>7515</v>
      </c>
      <c r="S3662" t="s">
        <v>45</v>
      </c>
      <c r="T3662" t="s">
        <v>74</v>
      </c>
      <c r="U3662" t="s">
        <v>7516</v>
      </c>
      <c r="V3662" s="3">
        <v>6.6420000000000003</v>
      </c>
      <c r="W3662">
        <v>9</v>
      </c>
      <c r="X3662" s="2">
        <v>0.7</v>
      </c>
      <c r="Y3662" s="13">
        <v>-4.4279999999999999</v>
      </c>
      <c r="Z3662" s="2">
        <f>Y3662/V3662</f>
        <v>-0.66666666666666663</v>
      </c>
    </row>
    <row r="3663" spans="1:26" x14ac:dyDescent="0.25">
      <c r="A3663">
        <v>7619</v>
      </c>
      <c r="B3663" t="s">
        <v>9177</v>
      </c>
      <c r="C3663" s="1">
        <v>43035</v>
      </c>
      <c r="D3663">
        <f>YEAR(C3663)</f>
        <v>2017</v>
      </c>
      <c r="E3663">
        <f>MONTH(C3663)</f>
        <v>10</v>
      </c>
      <c r="F3663" t="str">
        <f>TEXT(Table1[[#This Row],[Order Date]],"mmm")</f>
        <v>Oct</v>
      </c>
      <c r="G3663" t="str">
        <f>TEXT(Table1[[#This Row],[Order Date]],"ddd")</f>
        <v>Fri</v>
      </c>
      <c r="H3663" s="1">
        <v>43037</v>
      </c>
      <c r="I3663" t="s">
        <v>185</v>
      </c>
      <c r="J3663" t="s">
        <v>3983</v>
      </c>
      <c r="K3663" t="s">
        <v>3984</v>
      </c>
      <c r="L3663" t="s">
        <v>40</v>
      </c>
      <c r="M3663" t="s">
        <v>26</v>
      </c>
      <c r="N3663" t="s">
        <v>41</v>
      </c>
      <c r="O3663" t="s">
        <v>42</v>
      </c>
      <c r="P3663">
        <v>90032</v>
      </c>
      <c r="Q3663" t="s">
        <v>43</v>
      </c>
      <c r="R3663" t="s">
        <v>79</v>
      </c>
      <c r="S3663" t="s">
        <v>31</v>
      </c>
      <c r="T3663" t="s">
        <v>55</v>
      </c>
      <c r="U3663" t="s">
        <v>80</v>
      </c>
      <c r="V3663" s="3">
        <v>189.57599999999999</v>
      </c>
      <c r="W3663">
        <v>1</v>
      </c>
      <c r="X3663" s="2">
        <v>0.2</v>
      </c>
      <c r="Y3663" s="13">
        <v>9.4787999999999997</v>
      </c>
      <c r="Z3663" s="2">
        <f>Y3663/V3663</f>
        <v>0.05</v>
      </c>
    </row>
    <row r="3664" spans="1:26" x14ac:dyDescent="0.25">
      <c r="A3664">
        <v>7621</v>
      </c>
      <c r="B3664" t="s">
        <v>9178</v>
      </c>
      <c r="C3664" s="1">
        <v>41968</v>
      </c>
      <c r="D3664">
        <f>YEAR(C3664)</f>
        <v>2014</v>
      </c>
      <c r="E3664">
        <f>MONTH(C3664)</f>
        <v>11</v>
      </c>
      <c r="F3664" t="str">
        <f>TEXT(Table1[[#This Row],[Order Date]],"mmm")</f>
        <v>Nov</v>
      </c>
      <c r="G3664" t="str">
        <f>TEXT(Table1[[#This Row],[Order Date]],"ddd")</f>
        <v>Tue</v>
      </c>
      <c r="H3664" s="1">
        <v>41972</v>
      </c>
      <c r="I3664" t="s">
        <v>49</v>
      </c>
      <c r="J3664" t="s">
        <v>4953</v>
      </c>
      <c r="K3664" t="s">
        <v>4954</v>
      </c>
      <c r="L3664" t="s">
        <v>25</v>
      </c>
      <c r="M3664" t="s">
        <v>26</v>
      </c>
      <c r="N3664" t="s">
        <v>41</v>
      </c>
      <c r="O3664" t="s">
        <v>42</v>
      </c>
      <c r="P3664">
        <v>90004</v>
      </c>
      <c r="Q3664" t="s">
        <v>43</v>
      </c>
      <c r="R3664" t="s">
        <v>956</v>
      </c>
      <c r="S3664" t="s">
        <v>70</v>
      </c>
      <c r="T3664" t="s">
        <v>71</v>
      </c>
      <c r="U3664" t="s">
        <v>957</v>
      </c>
      <c r="V3664" s="3">
        <v>539.91999999999996</v>
      </c>
      <c r="W3664">
        <v>5</v>
      </c>
      <c r="X3664" s="2">
        <v>0.2</v>
      </c>
      <c r="Y3664" s="13">
        <v>47.243000000000002</v>
      </c>
      <c r="Z3664" s="2">
        <f>Y3664/V3664</f>
        <v>8.7500000000000008E-2</v>
      </c>
    </row>
    <row r="3665" spans="1:26" x14ac:dyDescent="0.25">
      <c r="A3665">
        <v>7624</v>
      </c>
      <c r="B3665" t="s">
        <v>9179</v>
      </c>
      <c r="C3665" s="1">
        <v>41834</v>
      </c>
      <c r="D3665">
        <f>YEAR(C3665)</f>
        <v>2014</v>
      </c>
      <c r="E3665">
        <f>MONTH(C3665)</f>
        <v>7</v>
      </c>
      <c r="F3665" t="str">
        <f>TEXT(Table1[[#This Row],[Order Date]],"mmm")</f>
        <v>Jul</v>
      </c>
      <c r="G3665" t="str">
        <f>TEXT(Table1[[#This Row],[Order Date]],"ddd")</f>
        <v>Mon</v>
      </c>
      <c r="H3665" s="1">
        <v>41840</v>
      </c>
      <c r="I3665" t="s">
        <v>49</v>
      </c>
      <c r="J3665" t="s">
        <v>8598</v>
      </c>
      <c r="K3665" t="s">
        <v>8599</v>
      </c>
      <c r="L3665" t="s">
        <v>101</v>
      </c>
      <c r="M3665" t="s">
        <v>26</v>
      </c>
      <c r="N3665" t="s">
        <v>600</v>
      </c>
      <c r="O3665" t="s">
        <v>242</v>
      </c>
      <c r="P3665">
        <v>19711</v>
      </c>
      <c r="Q3665" t="s">
        <v>145</v>
      </c>
      <c r="R3665" t="s">
        <v>2476</v>
      </c>
      <c r="S3665" t="s">
        <v>45</v>
      </c>
      <c r="T3665" t="s">
        <v>77</v>
      </c>
      <c r="U3665" t="s">
        <v>2477</v>
      </c>
      <c r="V3665" s="3">
        <v>39.479999999999997</v>
      </c>
      <c r="W3665">
        <v>1</v>
      </c>
      <c r="X3665" s="2">
        <v>0</v>
      </c>
      <c r="Y3665" s="13">
        <v>11.054399999999999</v>
      </c>
      <c r="Z3665" s="2">
        <f>Y3665/V3665</f>
        <v>0.28000000000000003</v>
      </c>
    </row>
    <row r="3666" spans="1:26" x14ac:dyDescent="0.25">
      <c r="A3666">
        <v>7625</v>
      </c>
      <c r="B3666" t="s">
        <v>9180</v>
      </c>
      <c r="C3666" s="1">
        <v>42147</v>
      </c>
      <c r="D3666">
        <f>YEAR(C3666)</f>
        <v>2015</v>
      </c>
      <c r="E3666">
        <f>MONTH(C3666)</f>
        <v>5</v>
      </c>
      <c r="F3666" t="str">
        <f>TEXT(Table1[[#This Row],[Order Date]],"mmm")</f>
        <v>May</v>
      </c>
      <c r="G3666" t="str">
        <f>TEXT(Table1[[#This Row],[Order Date]],"ddd")</f>
        <v>Sat</v>
      </c>
      <c r="H3666" s="1">
        <v>42151</v>
      </c>
      <c r="I3666" t="s">
        <v>22</v>
      </c>
      <c r="J3666" t="s">
        <v>1150</v>
      </c>
      <c r="K3666" t="s">
        <v>1151</v>
      </c>
      <c r="L3666" t="s">
        <v>101</v>
      </c>
      <c r="M3666" t="s">
        <v>26</v>
      </c>
      <c r="N3666" t="s">
        <v>873</v>
      </c>
      <c r="O3666" t="s">
        <v>235</v>
      </c>
      <c r="P3666">
        <v>48234</v>
      </c>
      <c r="Q3666" t="s">
        <v>104</v>
      </c>
      <c r="R3666" t="s">
        <v>4456</v>
      </c>
      <c r="S3666" t="s">
        <v>45</v>
      </c>
      <c r="T3666" t="s">
        <v>77</v>
      </c>
      <c r="U3666" t="s">
        <v>4457</v>
      </c>
      <c r="V3666" s="3">
        <v>850.5</v>
      </c>
      <c r="W3666">
        <v>5</v>
      </c>
      <c r="X3666" s="2">
        <v>0.1</v>
      </c>
      <c r="Y3666" s="13">
        <v>245.7</v>
      </c>
      <c r="Z3666" s="2">
        <f>Y3666/V3666</f>
        <v>0.28888888888888886</v>
      </c>
    </row>
    <row r="3667" spans="1:26" x14ac:dyDescent="0.25">
      <c r="A3667">
        <v>7627</v>
      </c>
      <c r="B3667" t="s">
        <v>9181</v>
      </c>
      <c r="C3667" s="1">
        <v>42329</v>
      </c>
      <c r="D3667">
        <f>YEAR(C3667)</f>
        <v>2015</v>
      </c>
      <c r="E3667">
        <f>MONTH(C3667)</f>
        <v>11</v>
      </c>
      <c r="F3667" t="str">
        <f>TEXT(Table1[[#This Row],[Order Date]],"mmm")</f>
        <v>Nov</v>
      </c>
      <c r="G3667" t="str">
        <f>TEXT(Table1[[#This Row],[Order Date]],"ddd")</f>
        <v>Sat</v>
      </c>
      <c r="H3667" s="1">
        <v>42331</v>
      </c>
      <c r="I3667" t="s">
        <v>22</v>
      </c>
      <c r="J3667" t="s">
        <v>2568</v>
      </c>
      <c r="K3667" t="s">
        <v>2569</v>
      </c>
      <c r="L3667" t="s">
        <v>40</v>
      </c>
      <c r="M3667" t="s">
        <v>26</v>
      </c>
      <c r="N3667" t="s">
        <v>537</v>
      </c>
      <c r="O3667" t="s">
        <v>303</v>
      </c>
      <c r="P3667">
        <v>85023</v>
      </c>
      <c r="Q3667" t="s">
        <v>43</v>
      </c>
      <c r="R3667" t="s">
        <v>6360</v>
      </c>
      <c r="S3667" t="s">
        <v>45</v>
      </c>
      <c r="T3667" t="s">
        <v>77</v>
      </c>
      <c r="U3667" t="s">
        <v>6361</v>
      </c>
      <c r="V3667" s="3">
        <v>325.63200000000001</v>
      </c>
      <c r="W3667">
        <v>6</v>
      </c>
      <c r="X3667" s="2">
        <v>0.2</v>
      </c>
      <c r="Y3667" s="13">
        <v>28.492799999999999</v>
      </c>
      <c r="Z3667" s="2">
        <f>Y3667/V3667</f>
        <v>8.7499999999999994E-2</v>
      </c>
    </row>
    <row r="3668" spans="1:26" x14ac:dyDescent="0.25">
      <c r="A3668">
        <v>7630</v>
      </c>
      <c r="B3668" t="s">
        <v>9182</v>
      </c>
      <c r="C3668" s="1">
        <v>41728</v>
      </c>
      <c r="D3668">
        <f>YEAR(C3668)</f>
        <v>2014</v>
      </c>
      <c r="E3668">
        <f>MONTH(C3668)</f>
        <v>3</v>
      </c>
      <c r="F3668" t="str">
        <f>TEXT(Table1[[#This Row],[Order Date]],"mmm")</f>
        <v>Mar</v>
      </c>
      <c r="G3668" t="str">
        <f>TEXT(Table1[[#This Row],[Order Date]],"ddd")</f>
        <v>Sun</v>
      </c>
      <c r="H3668" s="1">
        <v>41730</v>
      </c>
      <c r="I3668" t="s">
        <v>185</v>
      </c>
      <c r="J3668" t="s">
        <v>755</v>
      </c>
      <c r="K3668" t="s">
        <v>756</v>
      </c>
      <c r="L3668" t="s">
        <v>101</v>
      </c>
      <c r="M3668" t="s">
        <v>26</v>
      </c>
      <c r="N3668" t="s">
        <v>3085</v>
      </c>
      <c r="O3668" t="s">
        <v>103</v>
      </c>
      <c r="P3668">
        <v>78521</v>
      </c>
      <c r="Q3668" t="s">
        <v>104</v>
      </c>
      <c r="R3668" t="s">
        <v>2121</v>
      </c>
      <c r="S3668" t="s">
        <v>45</v>
      </c>
      <c r="T3668" t="s">
        <v>170</v>
      </c>
      <c r="U3668" t="s">
        <v>2122</v>
      </c>
      <c r="V3668" s="3">
        <v>335.72</v>
      </c>
      <c r="W3668">
        <v>5</v>
      </c>
      <c r="X3668" s="2">
        <v>0.2</v>
      </c>
      <c r="Y3668" s="13">
        <v>113.30549999999999</v>
      </c>
      <c r="Z3668" s="2">
        <f>Y3668/V3668</f>
        <v>0.33749999999999997</v>
      </c>
    </row>
    <row r="3669" spans="1:26" x14ac:dyDescent="0.25">
      <c r="A3669">
        <v>7633</v>
      </c>
      <c r="B3669" t="s">
        <v>9183</v>
      </c>
      <c r="C3669" s="1">
        <v>43098</v>
      </c>
      <c r="D3669">
        <f>YEAR(C3669)</f>
        <v>2017</v>
      </c>
      <c r="E3669">
        <f>MONTH(C3669)</f>
        <v>12</v>
      </c>
      <c r="F3669" t="str">
        <f>TEXT(Table1[[#This Row],[Order Date]],"mmm")</f>
        <v>Dec</v>
      </c>
      <c r="G3669" t="str">
        <f>TEXT(Table1[[#This Row],[Order Date]],"ddd")</f>
        <v>Fri</v>
      </c>
      <c r="H3669" s="1">
        <v>43101</v>
      </c>
      <c r="I3669" t="s">
        <v>22</v>
      </c>
      <c r="J3669" t="s">
        <v>2833</v>
      </c>
      <c r="K3669" t="s">
        <v>2834</v>
      </c>
      <c r="L3669" t="s">
        <v>25</v>
      </c>
      <c r="M3669" t="s">
        <v>26</v>
      </c>
      <c r="N3669" t="s">
        <v>1456</v>
      </c>
      <c r="O3669" t="s">
        <v>28</v>
      </c>
      <c r="P3669">
        <v>40214</v>
      </c>
      <c r="Q3669" t="s">
        <v>29</v>
      </c>
      <c r="R3669" t="s">
        <v>1152</v>
      </c>
      <c r="S3669" t="s">
        <v>31</v>
      </c>
      <c r="T3669" t="s">
        <v>35</v>
      </c>
      <c r="U3669" t="s">
        <v>1153</v>
      </c>
      <c r="V3669" s="3">
        <v>1207.8399999999999</v>
      </c>
      <c r="W3669">
        <v>8</v>
      </c>
      <c r="X3669" s="2">
        <v>0</v>
      </c>
      <c r="Y3669" s="13">
        <v>314.03840000000002</v>
      </c>
      <c r="Z3669" s="2">
        <f>Y3669/V3669</f>
        <v>0.26000000000000006</v>
      </c>
    </row>
    <row r="3670" spans="1:26" x14ac:dyDescent="0.25">
      <c r="A3670">
        <v>7638</v>
      </c>
      <c r="B3670" t="s">
        <v>9184</v>
      </c>
      <c r="C3670" s="1">
        <v>42796</v>
      </c>
      <c r="D3670">
        <f>YEAR(C3670)</f>
        <v>2017</v>
      </c>
      <c r="E3670">
        <f>MONTH(C3670)</f>
        <v>3</v>
      </c>
      <c r="F3670" t="str">
        <f>TEXT(Table1[[#This Row],[Order Date]],"mmm")</f>
        <v>Mar</v>
      </c>
      <c r="G3670" t="str">
        <f>TEXT(Table1[[#This Row],[Order Date]],"ddd")</f>
        <v>Thu</v>
      </c>
      <c r="H3670" s="1">
        <v>42802</v>
      </c>
      <c r="I3670" t="s">
        <v>49</v>
      </c>
      <c r="J3670" t="s">
        <v>5037</v>
      </c>
      <c r="K3670" t="s">
        <v>5038</v>
      </c>
      <c r="L3670" t="s">
        <v>40</v>
      </c>
      <c r="M3670" t="s">
        <v>26</v>
      </c>
      <c r="N3670" t="s">
        <v>600</v>
      </c>
      <c r="O3670" t="s">
        <v>242</v>
      </c>
      <c r="P3670">
        <v>19711</v>
      </c>
      <c r="Q3670" t="s">
        <v>145</v>
      </c>
      <c r="R3670" t="s">
        <v>6192</v>
      </c>
      <c r="S3670" t="s">
        <v>45</v>
      </c>
      <c r="T3670" t="s">
        <v>67</v>
      </c>
      <c r="U3670" t="s">
        <v>6193</v>
      </c>
      <c r="V3670" s="3">
        <v>59.52</v>
      </c>
      <c r="W3670">
        <v>3</v>
      </c>
      <c r="X3670" s="2">
        <v>0</v>
      </c>
      <c r="Y3670" s="13">
        <v>15.475199999999999</v>
      </c>
      <c r="Z3670" s="2">
        <f>Y3670/V3670</f>
        <v>0.25999999999999995</v>
      </c>
    </row>
    <row r="3671" spans="1:26" x14ac:dyDescent="0.25">
      <c r="A3671">
        <v>7642</v>
      </c>
      <c r="B3671" t="s">
        <v>9185</v>
      </c>
      <c r="C3671" s="1">
        <v>42649</v>
      </c>
      <c r="D3671">
        <f>YEAR(C3671)</f>
        <v>2016</v>
      </c>
      <c r="E3671">
        <f>MONTH(C3671)</f>
        <v>10</v>
      </c>
      <c r="F3671" t="str">
        <f>TEXT(Table1[[#This Row],[Order Date]],"mmm")</f>
        <v>Oct</v>
      </c>
      <c r="G3671" t="str">
        <f>TEXT(Table1[[#This Row],[Order Date]],"ddd")</f>
        <v>Thu</v>
      </c>
      <c r="H3671" s="1">
        <v>42650</v>
      </c>
      <c r="I3671" t="s">
        <v>185</v>
      </c>
      <c r="J3671" t="s">
        <v>6289</v>
      </c>
      <c r="K3671" t="s">
        <v>6290</v>
      </c>
      <c r="L3671" t="s">
        <v>101</v>
      </c>
      <c r="M3671" t="s">
        <v>26</v>
      </c>
      <c r="N3671" t="s">
        <v>3508</v>
      </c>
      <c r="O3671" t="s">
        <v>450</v>
      </c>
      <c r="P3671">
        <v>81001</v>
      </c>
      <c r="Q3671" t="s">
        <v>43</v>
      </c>
      <c r="R3671" t="s">
        <v>9186</v>
      </c>
      <c r="S3671" t="s">
        <v>70</v>
      </c>
      <c r="T3671" t="s">
        <v>675</v>
      </c>
      <c r="U3671" t="s">
        <v>9187</v>
      </c>
      <c r="V3671" s="3">
        <v>703.71</v>
      </c>
      <c r="W3671">
        <v>6</v>
      </c>
      <c r="X3671" s="2">
        <v>0.7</v>
      </c>
      <c r="Y3671" s="13">
        <v>-938.28</v>
      </c>
      <c r="Z3671" s="2">
        <f>Y3671/V3671</f>
        <v>-1.3333333333333333</v>
      </c>
    </row>
    <row r="3672" spans="1:26" x14ac:dyDescent="0.25">
      <c r="A3672">
        <v>7646</v>
      </c>
      <c r="B3672" t="s">
        <v>9188</v>
      </c>
      <c r="C3672" s="1">
        <v>42099</v>
      </c>
      <c r="D3672">
        <f>YEAR(C3672)</f>
        <v>2015</v>
      </c>
      <c r="E3672">
        <f>MONTH(C3672)</f>
        <v>4</v>
      </c>
      <c r="F3672" t="str">
        <f>TEXT(Table1[[#This Row],[Order Date]],"mmm")</f>
        <v>Apr</v>
      </c>
      <c r="G3672" t="str">
        <f>TEXT(Table1[[#This Row],[Order Date]],"ddd")</f>
        <v>Sun</v>
      </c>
      <c r="H3672" s="1">
        <v>42105</v>
      </c>
      <c r="I3672" t="s">
        <v>49</v>
      </c>
      <c r="J3672" t="s">
        <v>5852</v>
      </c>
      <c r="K3672" t="s">
        <v>5853</v>
      </c>
      <c r="L3672" t="s">
        <v>40</v>
      </c>
      <c r="M3672" t="s">
        <v>26</v>
      </c>
      <c r="N3672" t="s">
        <v>41</v>
      </c>
      <c r="O3672" t="s">
        <v>42</v>
      </c>
      <c r="P3672">
        <v>90036</v>
      </c>
      <c r="Q3672" t="s">
        <v>43</v>
      </c>
      <c r="R3672" t="s">
        <v>3321</v>
      </c>
      <c r="S3672" t="s">
        <v>31</v>
      </c>
      <c r="T3672" t="s">
        <v>35</v>
      </c>
      <c r="U3672" t="s">
        <v>3322</v>
      </c>
      <c r="V3672" s="3">
        <v>892.22400000000005</v>
      </c>
      <c r="W3672">
        <v>3</v>
      </c>
      <c r="X3672" s="2">
        <v>0.2</v>
      </c>
      <c r="Y3672" s="13">
        <v>89.222399999999993</v>
      </c>
      <c r="Z3672" s="2">
        <f>Y3672/V3672</f>
        <v>9.9999999999999992E-2</v>
      </c>
    </row>
    <row r="3673" spans="1:26" x14ac:dyDescent="0.25">
      <c r="A3673">
        <v>7647</v>
      </c>
      <c r="B3673" t="s">
        <v>9189</v>
      </c>
      <c r="C3673" s="1">
        <v>41891</v>
      </c>
      <c r="D3673">
        <f>YEAR(C3673)</f>
        <v>2014</v>
      </c>
      <c r="E3673">
        <f>MONTH(C3673)</f>
        <v>9</v>
      </c>
      <c r="F3673" t="str">
        <f>TEXT(Table1[[#This Row],[Order Date]],"mmm")</f>
        <v>Sep</v>
      </c>
      <c r="G3673" t="str">
        <f>TEXT(Table1[[#This Row],[Order Date]],"ddd")</f>
        <v>Tue</v>
      </c>
      <c r="H3673" s="1">
        <v>41895</v>
      </c>
      <c r="I3673" t="s">
        <v>49</v>
      </c>
      <c r="J3673" t="s">
        <v>2849</v>
      </c>
      <c r="K3673" t="s">
        <v>2850</v>
      </c>
      <c r="L3673" t="s">
        <v>25</v>
      </c>
      <c r="M3673" t="s">
        <v>26</v>
      </c>
      <c r="N3673" t="s">
        <v>3435</v>
      </c>
      <c r="O3673" t="s">
        <v>87</v>
      </c>
      <c r="P3673">
        <v>27834</v>
      </c>
      <c r="Q3673" t="s">
        <v>29</v>
      </c>
      <c r="R3673" t="s">
        <v>8531</v>
      </c>
      <c r="S3673" t="s">
        <v>70</v>
      </c>
      <c r="T3673" t="s">
        <v>675</v>
      </c>
      <c r="U3673" t="s">
        <v>8532</v>
      </c>
      <c r="V3673" s="3">
        <v>1299.99</v>
      </c>
      <c r="W3673">
        <v>2</v>
      </c>
      <c r="X3673" s="2">
        <v>0.5</v>
      </c>
      <c r="Y3673" s="13">
        <v>-571.99559999999997</v>
      </c>
      <c r="Z3673" s="2">
        <f>Y3673/V3673</f>
        <v>-0.43999999999999995</v>
      </c>
    </row>
    <row r="3674" spans="1:26" x14ac:dyDescent="0.25">
      <c r="A3674">
        <v>7648</v>
      </c>
      <c r="B3674" t="s">
        <v>9190</v>
      </c>
      <c r="C3674" s="1">
        <v>42444</v>
      </c>
      <c r="D3674">
        <f>YEAR(C3674)</f>
        <v>2016</v>
      </c>
      <c r="E3674">
        <f>MONTH(C3674)</f>
        <v>3</v>
      </c>
      <c r="F3674" t="str">
        <f>TEXT(Table1[[#This Row],[Order Date]],"mmm")</f>
        <v>Mar</v>
      </c>
      <c r="G3674" t="str">
        <f>TEXT(Table1[[#This Row],[Order Date]],"ddd")</f>
        <v>Tue</v>
      </c>
      <c r="H3674" s="1">
        <v>42445</v>
      </c>
      <c r="I3674" t="s">
        <v>185</v>
      </c>
      <c r="J3674" t="s">
        <v>6556</v>
      </c>
      <c r="K3674" t="s">
        <v>6557</v>
      </c>
      <c r="L3674" t="s">
        <v>40</v>
      </c>
      <c r="M3674" t="s">
        <v>26</v>
      </c>
      <c r="N3674" t="s">
        <v>126</v>
      </c>
      <c r="O3674" t="s">
        <v>42</v>
      </c>
      <c r="P3674">
        <v>94110</v>
      </c>
      <c r="Q3674" t="s">
        <v>43</v>
      </c>
      <c r="R3674" t="s">
        <v>3055</v>
      </c>
      <c r="S3674" t="s">
        <v>45</v>
      </c>
      <c r="T3674" t="s">
        <v>74</v>
      </c>
      <c r="U3674" t="s">
        <v>3056</v>
      </c>
      <c r="V3674" s="3">
        <v>4.5439999999999996</v>
      </c>
      <c r="W3674">
        <v>2</v>
      </c>
      <c r="X3674" s="2">
        <v>0.2</v>
      </c>
      <c r="Y3674" s="13">
        <v>1.6472</v>
      </c>
      <c r="Z3674" s="2">
        <f>Y3674/V3674</f>
        <v>0.36250000000000004</v>
      </c>
    </row>
    <row r="3675" spans="1:26" x14ac:dyDescent="0.25">
      <c r="A3675">
        <v>7650</v>
      </c>
      <c r="B3675" t="s">
        <v>9191</v>
      </c>
      <c r="C3675" s="1">
        <v>42365</v>
      </c>
      <c r="D3675">
        <f>YEAR(C3675)</f>
        <v>2015</v>
      </c>
      <c r="E3675">
        <f>MONTH(C3675)</f>
        <v>12</v>
      </c>
      <c r="F3675" t="str">
        <f>TEXT(Table1[[#This Row],[Order Date]],"mmm")</f>
        <v>Dec</v>
      </c>
      <c r="G3675" t="str">
        <f>TEXT(Table1[[#This Row],[Order Date]],"ddd")</f>
        <v>Sun</v>
      </c>
      <c r="H3675" s="1">
        <v>42369</v>
      </c>
      <c r="I3675" t="s">
        <v>49</v>
      </c>
      <c r="J3675" t="s">
        <v>903</v>
      </c>
      <c r="K3675" t="s">
        <v>904</v>
      </c>
      <c r="L3675" t="s">
        <v>40</v>
      </c>
      <c r="M3675" t="s">
        <v>26</v>
      </c>
      <c r="N3675" t="s">
        <v>5047</v>
      </c>
      <c r="O3675" t="s">
        <v>491</v>
      </c>
      <c r="P3675">
        <v>43302</v>
      </c>
      <c r="Q3675" t="s">
        <v>145</v>
      </c>
      <c r="R3675" t="s">
        <v>2828</v>
      </c>
      <c r="S3675" t="s">
        <v>31</v>
      </c>
      <c r="T3675" t="s">
        <v>55</v>
      </c>
      <c r="U3675" t="s">
        <v>2829</v>
      </c>
      <c r="V3675" s="3">
        <v>1548.99</v>
      </c>
      <c r="W3675">
        <v>9</v>
      </c>
      <c r="X3675" s="2">
        <v>0.4</v>
      </c>
      <c r="Y3675" s="13">
        <v>-464.697</v>
      </c>
      <c r="Z3675" s="2">
        <f>Y3675/V3675</f>
        <v>-0.3</v>
      </c>
    </row>
    <row r="3676" spans="1:26" x14ac:dyDescent="0.25">
      <c r="A3676">
        <v>7652</v>
      </c>
      <c r="B3676" t="s">
        <v>9192</v>
      </c>
      <c r="C3676" s="1">
        <v>42954</v>
      </c>
      <c r="D3676">
        <f>YEAR(C3676)</f>
        <v>2017</v>
      </c>
      <c r="E3676">
        <f>MONTH(C3676)</f>
        <v>8</v>
      </c>
      <c r="F3676" t="str">
        <f>TEXT(Table1[[#This Row],[Order Date]],"mmm")</f>
        <v>Aug</v>
      </c>
      <c r="G3676" t="str">
        <f>TEXT(Table1[[#This Row],[Order Date]],"ddd")</f>
        <v>Mon</v>
      </c>
      <c r="H3676" s="1">
        <v>42955</v>
      </c>
      <c r="I3676" t="s">
        <v>185</v>
      </c>
      <c r="J3676" t="s">
        <v>1969</v>
      </c>
      <c r="K3676" t="s">
        <v>1970</v>
      </c>
      <c r="L3676" t="s">
        <v>25</v>
      </c>
      <c r="M3676" t="s">
        <v>26</v>
      </c>
      <c r="N3676" t="s">
        <v>808</v>
      </c>
      <c r="O3676" t="s">
        <v>103</v>
      </c>
      <c r="P3676">
        <v>75081</v>
      </c>
      <c r="Q3676" t="s">
        <v>104</v>
      </c>
      <c r="R3676" t="s">
        <v>451</v>
      </c>
      <c r="S3676" t="s">
        <v>70</v>
      </c>
      <c r="T3676" t="s">
        <v>158</v>
      </c>
      <c r="U3676" t="s">
        <v>452</v>
      </c>
      <c r="V3676" s="3">
        <v>119.44799999999999</v>
      </c>
      <c r="W3676">
        <v>3</v>
      </c>
      <c r="X3676" s="2">
        <v>0.2</v>
      </c>
      <c r="Y3676" s="13">
        <v>-13.437900000000001</v>
      </c>
      <c r="Z3676" s="2">
        <f>Y3676/V3676</f>
        <v>-0.11250000000000002</v>
      </c>
    </row>
    <row r="3677" spans="1:26" x14ac:dyDescent="0.25">
      <c r="A3677">
        <v>7654</v>
      </c>
      <c r="B3677" t="s">
        <v>9193</v>
      </c>
      <c r="C3677" s="1">
        <v>42085</v>
      </c>
      <c r="D3677">
        <f>YEAR(C3677)</f>
        <v>2015</v>
      </c>
      <c r="E3677">
        <f>MONTH(C3677)</f>
        <v>3</v>
      </c>
      <c r="F3677" t="str">
        <f>TEXT(Table1[[#This Row],[Order Date]],"mmm")</f>
        <v>Mar</v>
      </c>
      <c r="G3677" t="str">
        <f>TEXT(Table1[[#This Row],[Order Date]],"ddd")</f>
        <v>Sun</v>
      </c>
      <c r="H3677" s="1">
        <v>42090</v>
      </c>
      <c r="I3677" t="s">
        <v>49</v>
      </c>
      <c r="J3677" t="s">
        <v>9194</v>
      </c>
      <c r="K3677" t="s">
        <v>9195</v>
      </c>
      <c r="L3677" t="s">
        <v>40</v>
      </c>
      <c r="M3677" t="s">
        <v>26</v>
      </c>
      <c r="N3677" t="s">
        <v>1654</v>
      </c>
      <c r="O3677" t="s">
        <v>351</v>
      </c>
      <c r="P3677">
        <v>35810</v>
      </c>
      <c r="Q3677" t="s">
        <v>29</v>
      </c>
      <c r="R3677" t="s">
        <v>7261</v>
      </c>
      <c r="S3677" t="s">
        <v>45</v>
      </c>
      <c r="T3677" t="s">
        <v>67</v>
      </c>
      <c r="U3677" t="s">
        <v>7262</v>
      </c>
      <c r="V3677" s="3">
        <v>19.559999999999999</v>
      </c>
      <c r="W3677">
        <v>4</v>
      </c>
      <c r="X3677" s="2">
        <v>0</v>
      </c>
      <c r="Y3677" s="13">
        <v>5.4767999999999999</v>
      </c>
      <c r="Z3677" s="2">
        <f>Y3677/V3677</f>
        <v>0.28000000000000003</v>
      </c>
    </row>
    <row r="3678" spans="1:26" x14ac:dyDescent="0.25">
      <c r="A3678">
        <v>7655</v>
      </c>
      <c r="B3678" t="s">
        <v>9196</v>
      </c>
      <c r="C3678" s="1">
        <v>42338</v>
      </c>
      <c r="D3678">
        <f>YEAR(C3678)</f>
        <v>2015</v>
      </c>
      <c r="E3678">
        <f>MONTH(C3678)</f>
        <v>11</v>
      </c>
      <c r="F3678" t="str">
        <f>TEXT(Table1[[#This Row],[Order Date]],"mmm")</f>
        <v>Nov</v>
      </c>
      <c r="G3678" t="str">
        <f>TEXT(Table1[[#This Row],[Order Date]],"ddd")</f>
        <v>Mon</v>
      </c>
      <c r="H3678" s="1">
        <v>42340</v>
      </c>
      <c r="I3678" t="s">
        <v>22</v>
      </c>
      <c r="J3678" t="s">
        <v>5428</v>
      </c>
      <c r="K3678" t="s">
        <v>5429</v>
      </c>
      <c r="L3678" t="s">
        <v>25</v>
      </c>
      <c r="M3678" t="s">
        <v>26</v>
      </c>
      <c r="N3678" t="s">
        <v>1378</v>
      </c>
      <c r="O3678" t="s">
        <v>1379</v>
      </c>
      <c r="P3678">
        <v>89115</v>
      </c>
      <c r="Q3678" t="s">
        <v>43</v>
      </c>
      <c r="R3678" t="s">
        <v>7531</v>
      </c>
      <c r="S3678" t="s">
        <v>31</v>
      </c>
      <c r="T3678" t="s">
        <v>64</v>
      </c>
      <c r="U3678" t="s">
        <v>7532</v>
      </c>
      <c r="V3678" s="3">
        <v>80.959999999999994</v>
      </c>
      <c r="W3678">
        <v>4</v>
      </c>
      <c r="X3678" s="2">
        <v>0</v>
      </c>
      <c r="Y3678" s="13">
        <v>29.145600000000002</v>
      </c>
      <c r="Z3678" s="2">
        <f>Y3678/V3678</f>
        <v>0.36000000000000004</v>
      </c>
    </row>
    <row r="3679" spans="1:26" x14ac:dyDescent="0.25">
      <c r="A3679">
        <v>7657</v>
      </c>
      <c r="B3679" t="s">
        <v>9197</v>
      </c>
      <c r="C3679" s="1">
        <v>41744</v>
      </c>
      <c r="D3679">
        <f>YEAR(C3679)</f>
        <v>2014</v>
      </c>
      <c r="E3679">
        <f>MONTH(C3679)</f>
        <v>4</v>
      </c>
      <c r="F3679" t="str">
        <f>TEXT(Table1[[#This Row],[Order Date]],"mmm")</f>
        <v>Apr</v>
      </c>
      <c r="G3679" t="str">
        <f>TEXT(Table1[[#This Row],[Order Date]],"ddd")</f>
        <v>Tue</v>
      </c>
      <c r="H3679" s="1">
        <v>41744</v>
      </c>
      <c r="I3679" t="s">
        <v>1276</v>
      </c>
      <c r="J3679" t="s">
        <v>294</v>
      </c>
      <c r="K3679" t="s">
        <v>295</v>
      </c>
      <c r="L3679" t="s">
        <v>101</v>
      </c>
      <c r="M3679" t="s">
        <v>26</v>
      </c>
      <c r="N3679" t="s">
        <v>41</v>
      </c>
      <c r="O3679" t="s">
        <v>42</v>
      </c>
      <c r="P3679">
        <v>90049</v>
      </c>
      <c r="Q3679" t="s">
        <v>43</v>
      </c>
      <c r="R3679" t="s">
        <v>2501</v>
      </c>
      <c r="S3679" t="s">
        <v>45</v>
      </c>
      <c r="T3679" t="s">
        <v>77</v>
      </c>
      <c r="U3679" t="s">
        <v>2502</v>
      </c>
      <c r="V3679" s="3">
        <v>106.96</v>
      </c>
      <c r="W3679">
        <v>2</v>
      </c>
      <c r="X3679" s="2">
        <v>0</v>
      </c>
      <c r="Y3679" s="13">
        <v>31.0184</v>
      </c>
      <c r="Z3679" s="2">
        <f>Y3679/V3679</f>
        <v>0.29000000000000004</v>
      </c>
    </row>
    <row r="3680" spans="1:26" x14ac:dyDescent="0.25">
      <c r="A3680">
        <v>7659</v>
      </c>
      <c r="B3680" t="s">
        <v>9198</v>
      </c>
      <c r="C3680" s="1">
        <v>42946</v>
      </c>
      <c r="D3680">
        <f>YEAR(C3680)</f>
        <v>2017</v>
      </c>
      <c r="E3680">
        <f>MONTH(C3680)</f>
        <v>7</v>
      </c>
      <c r="F3680" t="str">
        <f>TEXT(Table1[[#This Row],[Order Date]],"mmm")</f>
        <v>Jul</v>
      </c>
      <c r="G3680" t="str">
        <f>TEXT(Table1[[#This Row],[Order Date]],"ddd")</f>
        <v>Sun</v>
      </c>
      <c r="H3680" s="1">
        <v>42949</v>
      </c>
      <c r="I3680" t="s">
        <v>185</v>
      </c>
      <c r="J3680" t="s">
        <v>6080</v>
      </c>
      <c r="K3680" t="s">
        <v>6081</v>
      </c>
      <c r="L3680" t="s">
        <v>101</v>
      </c>
      <c r="M3680" t="s">
        <v>26</v>
      </c>
      <c r="N3680" t="s">
        <v>1109</v>
      </c>
      <c r="O3680" t="s">
        <v>491</v>
      </c>
      <c r="P3680">
        <v>44107</v>
      </c>
      <c r="Q3680" t="s">
        <v>145</v>
      </c>
      <c r="R3680" t="s">
        <v>2552</v>
      </c>
      <c r="S3680" t="s">
        <v>45</v>
      </c>
      <c r="T3680" t="s">
        <v>74</v>
      </c>
      <c r="U3680" t="s">
        <v>2553</v>
      </c>
      <c r="V3680" s="3">
        <v>76.775999999999996</v>
      </c>
      <c r="W3680">
        <v>4</v>
      </c>
      <c r="X3680" s="2">
        <v>0.7</v>
      </c>
      <c r="Y3680" s="13">
        <v>-53.743200000000002</v>
      </c>
      <c r="Z3680" s="2">
        <f>Y3680/V3680</f>
        <v>-0.70000000000000007</v>
      </c>
    </row>
    <row r="3681" spans="1:26" x14ac:dyDescent="0.25">
      <c r="A3681">
        <v>7660</v>
      </c>
      <c r="B3681" t="s">
        <v>9199</v>
      </c>
      <c r="C3681" s="1">
        <v>42887</v>
      </c>
      <c r="D3681">
        <f>YEAR(C3681)</f>
        <v>2017</v>
      </c>
      <c r="E3681">
        <f>MONTH(C3681)</f>
        <v>6</v>
      </c>
      <c r="F3681" t="str">
        <f>TEXT(Table1[[#This Row],[Order Date]],"mmm")</f>
        <v>Jun</v>
      </c>
      <c r="G3681" t="str">
        <f>TEXT(Table1[[#This Row],[Order Date]],"ddd")</f>
        <v>Thu</v>
      </c>
      <c r="H3681" s="1">
        <v>42891</v>
      </c>
      <c r="I3681" t="s">
        <v>49</v>
      </c>
      <c r="J3681" t="s">
        <v>474</v>
      </c>
      <c r="K3681" t="s">
        <v>475</v>
      </c>
      <c r="L3681" t="s">
        <v>40</v>
      </c>
      <c r="M3681" t="s">
        <v>26</v>
      </c>
      <c r="N3681" t="s">
        <v>134</v>
      </c>
      <c r="O3681" t="s">
        <v>135</v>
      </c>
      <c r="P3681">
        <v>68025</v>
      </c>
      <c r="Q3681" t="s">
        <v>104</v>
      </c>
      <c r="R3681" t="s">
        <v>3173</v>
      </c>
      <c r="S3681" t="s">
        <v>45</v>
      </c>
      <c r="T3681" t="s">
        <v>74</v>
      </c>
      <c r="U3681" t="s">
        <v>3174</v>
      </c>
      <c r="V3681" s="3">
        <v>53.9</v>
      </c>
      <c r="W3681">
        <v>5</v>
      </c>
      <c r="X3681" s="2">
        <v>0</v>
      </c>
      <c r="Y3681" s="13">
        <v>25.872</v>
      </c>
      <c r="Z3681" s="2">
        <f>Y3681/V3681</f>
        <v>0.48000000000000004</v>
      </c>
    </row>
    <row r="3682" spans="1:26" x14ac:dyDescent="0.25">
      <c r="A3682">
        <v>7661</v>
      </c>
      <c r="B3682" t="s">
        <v>9200</v>
      </c>
      <c r="C3682" s="1">
        <v>41646</v>
      </c>
      <c r="D3682">
        <f>YEAR(C3682)</f>
        <v>2014</v>
      </c>
      <c r="E3682">
        <f>MONTH(C3682)</f>
        <v>1</v>
      </c>
      <c r="F3682" t="str">
        <f>TEXT(Table1[[#This Row],[Order Date]],"mmm")</f>
        <v>Jan</v>
      </c>
      <c r="G3682" t="str">
        <f>TEXT(Table1[[#This Row],[Order Date]],"ddd")</f>
        <v>Tue</v>
      </c>
      <c r="H3682" s="1">
        <v>41651</v>
      </c>
      <c r="I3682" t="s">
        <v>49</v>
      </c>
      <c r="J3682" t="s">
        <v>7307</v>
      </c>
      <c r="K3682" t="s">
        <v>7308</v>
      </c>
      <c r="L3682" t="s">
        <v>25</v>
      </c>
      <c r="M3682" t="s">
        <v>26</v>
      </c>
      <c r="N3682" t="s">
        <v>1654</v>
      </c>
      <c r="O3682" t="s">
        <v>103</v>
      </c>
      <c r="P3682">
        <v>77340</v>
      </c>
      <c r="Q3682" t="s">
        <v>104</v>
      </c>
      <c r="R3682" t="s">
        <v>1687</v>
      </c>
      <c r="S3682" t="s">
        <v>31</v>
      </c>
      <c r="T3682" t="s">
        <v>64</v>
      </c>
      <c r="U3682" t="s">
        <v>1688</v>
      </c>
      <c r="V3682" s="3">
        <v>76.727999999999994</v>
      </c>
      <c r="W3682">
        <v>3</v>
      </c>
      <c r="X3682" s="2">
        <v>0.6</v>
      </c>
      <c r="Y3682" s="13">
        <v>-53.709600000000002</v>
      </c>
      <c r="Z3682" s="2">
        <f>Y3682/V3682</f>
        <v>-0.70000000000000007</v>
      </c>
    </row>
    <row r="3683" spans="1:26" x14ac:dyDescent="0.25">
      <c r="A3683">
        <v>7663</v>
      </c>
      <c r="B3683" t="s">
        <v>9201</v>
      </c>
      <c r="C3683" s="1">
        <v>43007</v>
      </c>
      <c r="D3683">
        <f>YEAR(C3683)</f>
        <v>2017</v>
      </c>
      <c r="E3683">
        <f>MONTH(C3683)</f>
        <v>9</v>
      </c>
      <c r="F3683" t="str">
        <f>TEXT(Table1[[#This Row],[Order Date]],"mmm")</f>
        <v>Sep</v>
      </c>
      <c r="G3683" t="str">
        <f>TEXT(Table1[[#This Row],[Order Date]],"ddd")</f>
        <v>Fri</v>
      </c>
      <c r="H3683" s="1">
        <v>43009</v>
      </c>
      <c r="I3683" t="s">
        <v>185</v>
      </c>
      <c r="J3683" t="s">
        <v>5433</v>
      </c>
      <c r="K3683" t="s">
        <v>5434</v>
      </c>
      <c r="L3683" t="s">
        <v>25</v>
      </c>
      <c r="M3683" t="s">
        <v>26</v>
      </c>
      <c r="N3683" t="s">
        <v>41</v>
      </c>
      <c r="O3683" t="s">
        <v>42</v>
      </c>
      <c r="P3683">
        <v>90036</v>
      </c>
      <c r="Q3683" t="s">
        <v>43</v>
      </c>
      <c r="R3683" t="s">
        <v>4552</v>
      </c>
      <c r="S3683" t="s">
        <v>45</v>
      </c>
      <c r="T3683" t="s">
        <v>67</v>
      </c>
      <c r="U3683" t="s">
        <v>4553</v>
      </c>
      <c r="V3683" s="3">
        <v>99.2</v>
      </c>
      <c r="W3683">
        <v>5</v>
      </c>
      <c r="X3683" s="2">
        <v>0</v>
      </c>
      <c r="Y3683" s="13">
        <v>25.792000000000002</v>
      </c>
      <c r="Z3683" s="2">
        <f>Y3683/V3683</f>
        <v>0.26</v>
      </c>
    </row>
    <row r="3684" spans="1:26" x14ac:dyDescent="0.25">
      <c r="A3684">
        <v>7664</v>
      </c>
      <c r="B3684" t="s">
        <v>9202</v>
      </c>
      <c r="C3684" s="1">
        <v>42991</v>
      </c>
      <c r="D3684">
        <f>YEAR(C3684)</f>
        <v>2017</v>
      </c>
      <c r="E3684">
        <f>MONTH(C3684)</f>
        <v>9</v>
      </c>
      <c r="F3684" t="str">
        <f>TEXT(Table1[[#This Row],[Order Date]],"mmm")</f>
        <v>Sep</v>
      </c>
      <c r="G3684" t="str">
        <f>TEXT(Table1[[#This Row],[Order Date]],"ddd")</f>
        <v>Wed</v>
      </c>
      <c r="H3684" s="1">
        <v>42997</v>
      </c>
      <c r="I3684" t="s">
        <v>49</v>
      </c>
      <c r="J3684" t="s">
        <v>5293</v>
      </c>
      <c r="K3684" t="s">
        <v>5294</v>
      </c>
      <c r="L3684" t="s">
        <v>25</v>
      </c>
      <c r="M3684" t="s">
        <v>26</v>
      </c>
      <c r="N3684" t="s">
        <v>2450</v>
      </c>
      <c r="O3684" t="s">
        <v>87</v>
      </c>
      <c r="P3684">
        <v>28806</v>
      </c>
      <c r="Q3684" t="s">
        <v>29</v>
      </c>
      <c r="R3684" t="s">
        <v>2696</v>
      </c>
      <c r="S3684" t="s">
        <v>45</v>
      </c>
      <c r="T3684" t="s">
        <v>67</v>
      </c>
      <c r="U3684" t="s">
        <v>2697</v>
      </c>
      <c r="V3684" s="3">
        <v>15.92</v>
      </c>
      <c r="W3684">
        <v>5</v>
      </c>
      <c r="X3684" s="2">
        <v>0.2</v>
      </c>
      <c r="Y3684" s="13">
        <v>2.786</v>
      </c>
      <c r="Z3684" s="2">
        <f>Y3684/V3684</f>
        <v>0.17500000000000002</v>
      </c>
    </row>
    <row r="3685" spans="1:26" x14ac:dyDescent="0.25">
      <c r="A3685">
        <v>7665</v>
      </c>
      <c r="B3685" t="s">
        <v>9203</v>
      </c>
      <c r="C3685" s="1">
        <v>41934</v>
      </c>
      <c r="D3685">
        <f>YEAR(C3685)</f>
        <v>2014</v>
      </c>
      <c r="E3685">
        <f>MONTH(C3685)</f>
        <v>10</v>
      </c>
      <c r="F3685" t="str">
        <f>TEXT(Table1[[#This Row],[Order Date]],"mmm")</f>
        <v>Oct</v>
      </c>
      <c r="G3685" t="str">
        <f>TEXT(Table1[[#This Row],[Order Date]],"ddd")</f>
        <v>Wed</v>
      </c>
      <c r="H3685" s="1">
        <v>41938</v>
      </c>
      <c r="I3685" t="s">
        <v>49</v>
      </c>
      <c r="J3685" t="s">
        <v>5493</v>
      </c>
      <c r="K3685" t="s">
        <v>5494</v>
      </c>
      <c r="L3685" t="s">
        <v>40</v>
      </c>
      <c r="M3685" t="s">
        <v>26</v>
      </c>
      <c r="N3685" t="s">
        <v>2385</v>
      </c>
      <c r="O3685" t="s">
        <v>729</v>
      </c>
      <c r="P3685">
        <v>71111</v>
      </c>
      <c r="Q3685" t="s">
        <v>29</v>
      </c>
      <c r="R3685" t="s">
        <v>6356</v>
      </c>
      <c r="S3685" t="s">
        <v>31</v>
      </c>
      <c r="T3685" t="s">
        <v>64</v>
      </c>
      <c r="U3685" t="s">
        <v>6357</v>
      </c>
      <c r="V3685" s="3">
        <v>129.91999999999999</v>
      </c>
      <c r="W3685">
        <v>4</v>
      </c>
      <c r="X3685" s="2">
        <v>0</v>
      </c>
      <c r="Y3685" s="13">
        <v>10.393599999999999</v>
      </c>
      <c r="Z3685" s="2">
        <f>Y3685/V3685</f>
        <v>0.08</v>
      </c>
    </row>
    <row r="3686" spans="1:26" x14ac:dyDescent="0.25">
      <c r="A3686">
        <v>7666</v>
      </c>
      <c r="B3686" t="s">
        <v>9204</v>
      </c>
      <c r="C3686" s="1">
        <v>42647</v>
      </c>
      <c r="D3686">
        <f>YEAR(C3686)</f>
        <v>2016</v>
      </c>
      <c r="E3686">
        <f>MONTH(C3686)</f>
        <v>10</v>
      </c>
      <c r="F3686" t="str">
        <f>TEXT(Table1[[#This Row],[Order Date]],"mmm")</f>
        <v>Oct</v>
      </c>
      <c r="G3686" t="str">
        <f>TEXT(Table1[[#This Row],[Order Date]],"ddd")</f>
        <v>Tue</v>
      </c>
      <c r="H3686" s="1">
        <v>42651</v>
      </c>
      <c r="I3686" t="s">
        <v>49</v>
      </c>
      <c r="J3686" t="s">
        <v>5835</v>
      </c>
      <c r="K3686" t="s">
        <v>5836</v>
      </c>
      <c r="L3686" t="s">
        <v>101</v>
      </c>
      <c r="M3686" t="s">
        <v>26</v>
      </c>
      <c r="N3686" t="s">
        <v>3492</v>
      </c>
      <c r="O3686" t="s">
        <v>1386</v>
      </c>
      <c r="P3686">
        <v>2908</v>
      </c>
      <c r="Q3686" t="s">
        <v>145</v>
      </c>
      <c r="R3686" t="s">
        <v>3818</v>
      </c>
      <c r="S3686" t="s">
        <v>45</v>
      </c>
      <c r="T3686" t="s">
        <v>74</v>
      </c>
      <c r="U3686" t="s">
        <v>3819</v>
      </c>
      <c r="V3686" s="3">
        <v>30.4</v>
      </c>
      <c r="W3686">
        <v>1</v>
      </c>
      <c r="X3686" s="2">
        <v>0</v>
      </c>
      <c r="Y3686" s="13">
        <v>13.984</v>
      </c>
      <c r="Z3686" s="2">
        <f>Y3686/V3686</f>
        <v>0.46</v>
      </c>
    </row>
    <row r="3687" spans="1:26" x14ac:dyDescent="0.25">
      <c r="A3687">
        <v>7669</v>
      </c>
      <c r="B3687" t="s">
        <v>9205</v>
      </c>
      <c r="C3687" s="1">
        <v>42335</v>
      </c>
      <c r="D3687">
        <f>YEAR(C3687)</f>
        <v>2015</v>
      </c>
      <c r="E3687">
        <f>MONTH(C3687)</f>
        <v>11</v>
      </c>
      <c r="F3687" t="str">
        <f>TEXT(Table1[[#This Row],[Order Date]],"mmm")</f>
        <v>Nov</v>
      </c>
      <c r="G3687" t="str">
        <f>TEXT(Table1[[#This Row],[Order Date]],"ddd")</f>
        <v>Fri</v>
      </c>
      <c r="H3687" s="1">
        <v>42337</v>
      </c>
      <c r="I3687" t="s">
        <v>22</v>
      </c>
      <c r="J3687" t="s">
        <v>179</v>
      </c>
      <c r="K3687" t="s">
        <v>180</v>
      </c>
      <c r="L3687" t="s">
        <v>101</v>
      </c>
      <c r="M3687" t="s">
        <v>26</v>
      </c>
      <c r="N3687" t="s">
        <v>3993</v>
      </c>
      <c r="O3687" t="s">
        <v>1231</v>
      </c>
      <c r="P3687">
        <v>2149</v>
      </c>
      <c r="Q3687" t="s">
        <v>145</v>
      </c>
      <c r="R3687" t="s">
        <v>2210</v>
      </c>
      <c r="S3687" t="s">
        <v>45</v>
      </c>
      <c r="T3687" t="s">
        <v>89</v>
      </c>
      <c r="U3687" t="s">
        <v>2211</v>
      </c>
      <c r="V3687" s="3">
        <v>40.08</v>
      </c>
      <c r="W3687">
        <v>6</v>
      </c>
      <c r="X3687" s="2">
        <v>0</v>
      </c>
      <c r="Y3687" s="13">
        <v>19.238399999999999</v>
      </c>
      <c r="Z3687" s="2">
        <f>Y3687/V3687</f>
        <v>0.48</v>
      </c>
    </row>
    <row r="3688" spans="1:26" x14ac:dyDescent="0.25">
      <c r="A3688">
        <v>7676</v>
      </c>
      <c r="B3688" t="s">
        <v>9208</v>
      </c>
      <c r="C3688" s="1">
        <v>42861</v>
      </c>
      <c r="D3688">
        <f>YEAR(C3688)</f>
        <v>2017</v>
      </c>
      <c r="E3688">
        <f>MONTH(C3688)</f>
        <v>5</v>
      </c>
      <c r="F3688" t="str">
        <f>TEXT(Table1[[#This Row],[Order Date]],"mmm")</f>
        <v>May</v>
      </c>
      <c r="G3688" t="str">
        <f>TEXT(Table1[[#This Row],[Order Date]],"ddd")</f>
        <v>Sat</v>
      </c>
      <c r="H3688" s="1">
        <v>42864</v>
      </c>
      <c r="I3688" t="s">
        <v>22</v>
      </c>
      <c r="J3688" t="s">
        <v>8340</v>
      </c>
      <c r="K3688" t="s">
        <v>8341</v>
      </c>
      <c r="L3688" t="s">
        <v>25</v>
      </c>
      <c r="M3688" t="s">
        <v>26</v>
      </c>
      <c r="N3688" t="s">
        <v>4856</v>
      </c>
      <c r="O3688" t="s">
        <v>42</v>
      </c>
      <c r="P3688">
        <v>91730</v>
      </c>
      <c r="Q3688" t="s">
        <v>43</v>
      </c>
      <c r="R3688" t="s">
        <v>1810</v>
      </c>
      <c r="S3688" t="s">
        <v>45</v>
      </c>
      <c r="T3688" t="s">
        <v>77</v>
      </c>
      <c r="U3688" t="s">
        <v>1811</v>
      </c>
      <c r="V3688" s="3">
        <v>152.94</v>
      </c>
      <c r="W3688">
        <v>3</v>
      </c>
      <c r="X3688" s="2">
        <v>0</v>
      </c>
      <c r="Y3688" s="13">
        <v>41.293799999999997</v>
      </c>
      <c r="Z3688" s="2">
        <f>Y3688/V3688</f>
        <v>0.26999999999999996</v>
      </c>
    </row>
    <row r="3689" spans="1:26" x14ac:dyDescent="0.25">
      <c r="A3689">
        <v>7677</v>
      </c>
      <c r="B3689" t="s">
        <v>9209</v>
      </c>
      <c r="C3689" s="1">
        <v>41920</v>
      </c>
      <c r="D3689">
        <f>YEAR(C3689)</f>
        <v>2014</v>
      </c>
      <c r="E3689">
        <f>MONTH(C3689)</f>
        <v>10</v>
      </c>
      <c r="F3689" t="str">
        <f>TEXT(Table1[[#This Row],[Order Date]],"mmm")</f>
        <v>Oct</v>
      </c>
      <c r="G3689" t="str">
        <f>TEXT(Table1[[#This Row],[Order Date]],"ddd")</f>
        <v>Wed</v>
      </c>
      <c r="H3689" s="1">
        <v>41920</v>
      </c>
      <c r="I3689" t="s">
        <v>1276</v>
      </c>
      <c r="J3689" t="s">
        <v>1362</v>
      </c>
      <c r="K3689" t="s">
        <v>1363</v>
      </c>
      <c r="L3689" t="s">
        <v>25</v>
      </c>
      <c r="M3689" t="s">
        <v>26</v>
      </c>
      <c r="N3689" t="s">
        <v>460</v>
      </c>
      <c r="O3689" t="s">
        <v>87</v>
      </c>
      <c r="P3689">
        <v>28205</v>
      </c>
      <c r="Q3689" t="s">
        <v>29</v>
      </c>
      <c r="R3689" t="s">
        <v>6831</v>
      </c>
      <c r="S3689" t="s">
        <v>70</v>
      </c>
      <c r="T3689" t="s">
        <v>158</v>
      </c>
      <c r="U3689" t="s">
        <v>6832</v>
      </c>
      <c r="V3689" s="3">
        <v>23.472000000000001</v>
      </c>
      <c r="W3689">
        <v>3</v>
      </c>
      <c r="X3689" s="2">
        <v>0.2</v>
      </c>
      <c r="Y3689" s="13">
        <v>4.9878</v>
      </c>
      <c r="Z3689" s="2">
        <f>Y3689/V3689</f>
        <v>0.21249999999999999</v>
      </c>
    </row>
    <row r="3690" spans="1:26" x14ac:dyDescent="0.25">
      <c r="A3690">
        <v>7678</v>
      </c>
      <c r="B3690" t="s">
        <v>9210</v>
      </c>
      <c r="C3690" s="1">
        <v>42004</v>
      </c>
      <c r="D3690">
        <f>YEAR(C3690)</f>
        <v>2014</v>
      </c>
      <c r="E3690">
        <f>MONTH(C3690)</f>
        <v>12</v>
      </c>
      <c r="F3690" t="str">
        <f>TEXT(Table1[[#This Row],[Order Date]],"mmm")</f>
        <v>Dec</v>
      </c>
      <c r="G3690" t="str">
        <f>TEXT(Table1[[#This Row],[Order Date]],"ddd")</f>
        <v>Wed</v>
      </c>
      <c r="H3690" s="1">
        <v>42011</v>
      </c>
      <c r="I3690" t="s">
        <v>49</v>
      </c>
      <c r="J3690" t="s">
        <v>3721</v>
      </c>
      <c r="K3690" t="s">
        <v>3722</v>
      </c>
      <c r="L3690" t="s">
        <v>101</v>
      </c>
      <c r="M3690" t="s">
        <v>26</v>
      </c>
      <c r="N3690" t="s">
        <v>3492</v>
      </c>
      <c r="O3690" t="s">
        <v>1386</v>
      </c>
      <c r="P3690">
        <v>2908</v>
      </c>
      <c r="Q3690" t="s">
        <v>145</v>
      </c>
      <c r="R3690" t="s">
        <v>7424</v>
      </c>
      <c r="S3690" t="s">
        <v>45</v>
      </c>
      <c r="T3690" t="s">
        <v>89</v>
      </c>
      <c r="U3690" t="s">
        <v>7425</v>
      </c>
      <c r="V3690" s="3">
        <v>195.64</v>
      </c>
      <c r="W3690">
        <v>4</v>
      </c>
      <c r="X3690" s="2">
        <v>0</v>
      </c>
      <c r="Y3690" s="13">
        <v>91.950800000000001</v>
      </c>
      <c r="Z3690" s="2">
        <f>Y3690/V3690</f>
        <v>0.47000000000000003</v>
      </c>
    </row>
    <row r="3691" spans="1:26" x14ac:dyDescent="0.25">
      <c r="A3691">
        <v>7683</v>
      </c>
      <c r="B3691" t="s">
        <v>9211</v>
      </c>
      <c r="C3691" s="1">
        <v>42122</v>
      </c>
      <c r="D3691">
        <f>YEAR(C3691)</f>
        <v>2015</v>
      </c>
      <c r="E3691">
        <f>MONTH(C3691)</f>
        <v>4</v>
      </c>
      <c r="F3691" t="str">
        <f>TEXT(Table1[[#This Row],[Order Date]],"mmm")</f>
        <v>Apr</v>
      </c>
      <c r="G3691" t="str">
        <f>TEXT(Table1[[#This Row],[Order Date]],"ddd")</f>
        <v>Tue</v>
      </c>
      <c r="H3691" s="1">
        <v>42125</v>
      </c>
      <c r="I3691" t="s">
        <v>185</v>
      </c>
      <c r="J3691" t="s">
        <v>1480</v>
      </c>
      <c r="K3691" t="s">
        <v>1481</v>
      </c>
      <c r="L3691" t="s">
        <v>101</v>
      </c>
      <c r="M3691" t="s">
        <v>26</v>
      </c>
      <c r="N3691" t="s">
        <v>5175</v>
      </c>
      <c r="O3691" t="s">
        <v>235</v>
      </c>
      <c r="P3691">
        <v>48640</v>
      </c>
      <c r="Q3691" t="s">
        <v>104</v>
      </c>
      <c r="R3691" t="s">
        <v>6030</v>
      </c>
      <c r="S3691" t="s">
        <v>45</v>
      </c>
      <c r="T3691" t="s">
        <v>77</v>
      </c>
      <c r="U3691" t="s">
        <v>6031</v>
      </c>
      <c r="V3691" s="3">
        <v>186.732</v>
      </c>
      <c r="W3691">
        <v>1</v>
      </c>
      <c r="X3691" s="2">
        <v>0.1</v>
      </c>
      <c r="Y3691" s="13">
        <v>41.496000000000002</v>
      </c>
      <c r="Z3691" s="2">
        <f>Y3691/V3691</f>
        <v>0.22222222222222224</v>
      </c>
    </row>
    <row r="3692" spans="1:26" x14ac:dyDescent="0.25">
      <c r="A3692">
        <v>7685</v>
      </c>
      <c r="B3692" t="s">
        <v>9212</v>
      </c>
      <c r="C3692" s="1">
        <v>42049</v>
      </c>
      <c r="D3692">
        <f>YEAR(C3692)</f>
        <v>2015</v>
      </c>
      <c r="E3692">
        <f>MONTH(C3692)</f>
        <v>2</v>
      </c>
      <c r="F3692" t="str">
        <f>TEXT(Table1[[#This Row],[Order Date]],"mmm")</f>
        <v>Feb</v>
      </c>
      <c r="G3692" t="str">
        <f>TEXT(Table1[[#This Row],[Order Date]],"ddd")</f>
        <v>Sat</v>
      </c>
      <c r="H3692" s="1">
        <v>42056</v>
      </c>
      <c r="I3692" t="s">
        <v>49</v>
      </c>
      <c r="J3692" t="s">
        <v>647</v>
      </c>
      <c r="K3692" t="s">
        <v>648</v>
      </c>
      <c r="L3692" t="s">
        <v>25</v>
      </c>
      <c r="M3692" t="s">
        <v>26</v>
      </c>
      <c r="N3692" t="s">
        <v>382</v>
      </c>
      <c r="O3692" t="s">
        <v>264</v>
      </c>
      <c r="P3692">
        <v>14609</v>
      </c>
      <c r="Q3692" t="s">
        <v>145</v>
      </c>
      <c r="R3692" t="s">
        <v>8902</v>
      </c>
      <c r="S3692" t="s">
        <v>45</v>
      </c>
      <c r="T3692" t="s">
        <v>74</v>
      </c>
      <c r="U3692" t="s">
        <v>8903</v>
      </c>
      <c r="V3692" s="3">
        <v>26.423999999999999</v>
      </c>
      <c r="W3692">
        <v>9</v>
      </c>
      <c r="X3692" s="2">
        <v>0.2</v>
      </c>
      <c r="Y3692" s="13">
        <v>9.5786999999999995</v>
      </c>
      <c r="Z3692" s="2">
        <f>Y3692/V3692</f>
        <v>0.36249999999999999</v>
      </c>
    </row>
    <row r="3693" spans="1:26" x14ac:dyDescent="0.25">
      <c r="A3693">
        <v>7687</v>
      </c>
      <c r="B3693" t="s">
        <v>9213</v>
      </c>
      <c r="C3693" s="1">
        <v>42699</v>
      </c>
      <c r="D3693">
        <f>YEAR(C3693)</f>
        <v>2016</v>
      </c>
      <c r="E3693">
        <f>MONTH(C3693)</f>
        <v>11</v>
      </c>
      <c r="F3693" t="str">
        <f>TEXT(Table1[[#This Row],[Order Date]],"mmm")</f>
        <v>Nov</v>
      </c>
      <c r="G3693" t="str">
        <f>TEXT(Table1[[#This Row],[Order Date]],"ddd")</f>
        <v>Fri</v>
      </c>
      <c r="H3693" s="1">
        <v>42703</v>
      </c>
      <c r="I3693" t="s">
        <v>49</v>
      </c>
      <c r="J3693" t="s">
        <v>1513</v>
      </c>
      <c r="K3693" t="s">
        <v>1514</v>
      </c>
      <c r="L3693" t="s">
        <v>40</v>
      </c>
      <c r="M3693" t="s">
        <v>26</v>
      </c>
      <c r="N3693" t="s">
        <v>321</v>
      </c>
      <c r="O3693" t="s">
        <v>235</v>
      </c>
      <c r="P3693">
        <v>49201</v>
      </c>
      <c r="Q3693" t="s">
        <v>104</v>
      </c>
      <c r="R3693" t="s">
        <v>2363</v>
      </c>
      <c r="S3693" t="s">
        <v>31</v>
      </c>
      <c r="T3693" t="s">
        <v>55</v>
      </c>
      <c r="U3693" t="s">
        <v>2364</v>
      </c>
      <c r="V3693" s="3">
        <v>1568.61</v>
      </c>
      <c r="W3693">
        <v>9</v>
      </c>
      <c r="X3693" s="2">
        <v>0</v>
      </c>
      <c r="Y3693" s="13">
        <v>329.40809999999999</v>
      </c>
      <c r="Z3693" s="2">
        <f>Y3693/V3693</f>
        <v>0.21000000000000002</v>
      </c>
    </row>
    <row r="3694" spans="1:26" x14ac:dyDescent="0.25">
      <c r="A3694">
        <v>7693</v>
      </c>
      <c r="B3694" t="s">
        <v>9216</v>
      </c>
      <c r="C3694" s="1">
        <v>42002</v>
      </c>
      <c r="D3694">
        <f>YEAR(C3694)</f>
        <v>2014</v>
      </c>
      <c r="E3694">
        <f>MONTH(C3694)</f>
        <v>12</v>
      </c>
      <c r="F3694" t="str">
        <f>TEXT(Table1[[#This Row],[Order Date]],"mmm")</f>
        <v>Dec</v>
      </c>
      <c r="G3694" t="str">
        <f>TEXT(Table1[[#This Row],[Order Date]],"ddd")</f>
        <v>Mon</v>
      </c>
      <c r="H3694" s="1">
        <v>42007</v>
      </c>
      <c r="I3694" t="s">
        <v>49</v>
      </c>
      <c r="J3694" t="s">
        <v>3941</v>
      </c>
      <c r="K3694" t="s">
        <v>3942</v>
      </c>
      <c r="L3694" t="s">
        <v>25</v>
      </c>
      <c r="M3694" t="s">
        <v>26</v>
      </c>
      <c r="N3694" t="s">
        <v>983</v>
      </c>
      <c r="O3694" t="s">
        <v>42</v>
      </c>
      <c r="P3694">
        <v>94513</v>
      </c>
      <c r="Q3694" t="s">
        <v>43</v>
      </c>
      <c r="R3694" t="s">
        <v>1640</v>
      </c>
      <c r="S3694" t="s">
        <v>45</v>
      </c>
      <c r="T3694" t="s">
        <v>46</v>
      </c>
      <c r="U3694" t="s">
        <v>1641</v>
      </c>
      <c r="V3694" s="3">
        <v>88.8</v>
      </c>
      <c r="W3694">
        <v>6</v>
      </c>
      <c r="X3694" s="2">
        <v>0</v>
      </c>
      <c r="Y3694" s="13">
        <v>44.4</v>
      </c>
      <c r="Z3694" s="2">
        <f>Y3694/V3694</f>
        <v>0.5</v>
      </c>
    </row>
    <row r="3695" spans="1:26" x14ac:dyDescent="0.25">
      <c r="A3695">
        <v>7695</v>
      </c>
      <c r="B3695" t="s">
        <v>9217</v>
      </c>
      <c r="C3695" s="1">
        <v>42451</v>
      </c>
      <c r="D3695">
        <f>YEAR(C3695)</f>
        <v>2016</v>
      </c>
      <c r="E3695">
        <f>MONTH(C3695)</f>
        <v>3</v>
      </c>
      <c r="F3695" t="str">
        <f>TEXT(Table1[[#This Row],[Order Date]],"mmm")</f>
        <v>Mar</v>
      </c>
      <c r="G3695" t="str">
        <f>TEXT(Table1[[#This Row],[Order Date]],"ddd")</f>
        <v>Tue</v>
      </c>
      <c r="H3695" s="1">
        <v>42451</v>
      </c>
      <c r="I3695" t="s">
        <v>1276</v>
      </c>
      <c r="J3695" t="s">
        <v>4163</v>
      </c>
      <c r="K3695" t="s">
        <v>4164</v>
      </c>
      <c r="L3695" t="s">
        <v>25</v>
      </c>
      <c r="M3695" t="s">
        <v>26</v>
      </c>
      <c r="N3695" t="s">
        <v>94</v>
      </c>
      <c r="O3695" t="s">
        <v>95</v>
      </c>
      <c r="P3695">
        <v>98103</v>
      </c>
      <c r="Q3695" t="s">
        <v>43</v>
      </c>
      <c r="R3695" t="s">
        <v>4463</v>
      </c>
      <c r="S3695" t="s">
        <v>31</v>
      </c>
      <c r="T3695" t="s">
        <v>35</v>
      </c>
      <c r="U3695" t="s">
        <v>4464</v>
      </c>
      <c r="V3695" s="3">
        <v>167.88800000000001</v>
      </c>
      <c r="W3695">
        <v>7</v>
      </c>
      <c r="X3695" s="2">
        <v>0.2</v>
      </c>
      <c r="Y3695" s="13">
        <v>14.690200000000001</v>
      </c>
      <c r="Z3695" s="2">
        <f>Y3695/V3695</f>
        <v>8.7500000000000008E-2</v>
      </c>
    </row>
    <row r="3696" spans="1:26" x14ac:dyDescent="0.25">
      <c r="A3696">
        <v>7698</v>
      </c>
      <c r="B3696" t="s">
        <v>9218</v>
      </c>
      <c r="C3696" s="1">
        <v>43083</v>
      </c>
      <c r="D3696">
        <f>YEAR(C3696)</f>
        <v>2017</v>
      </c>
      <c r="E3696">
        <f>MONTH(C3696)</f>
        <v>12</v>
      </c>
      <c r="F3696" t="str">
        <f>TEXT(Table1[[#This Row],[Order Date]],"mmm")</f>
        <v>Dec</v>
      </c>
      <c r="G3696" t="str">
        <f>TEXT(Table1[[#This Row],[Order Date]],"ddd")</f>
        <v>Thu</v>
      </c>
      <c r="H3696" s="1">
        <v>43087</v>
      </c>
      <c r="I3696" t="s">
        <v>49</v>
      </c>
      <c r="J3696" t="s">
        <v>3353</v>
      </c>
      <c r="K3696" t="s">
        <v>3354</v>
      </c>
      <c r="L3696" t="s">
        <v>101</v>
      </c>
      <c r="M3696" t="s">
        <v>26</v>
      </c>
      <c r="N3696" t="s">
        <v>1462</v>
      </c>
      <c r="O3696" t="s">
        <v>1231</v>
      </c>
      <c r="P3696">
        <v>1841</v>
      </c>
      <c r="Q3696" t="s">
        <v>145</v>
      </c>
      <c r="R3696" t="s">
        <v>1367</v>
      </c>
      <c r="S3696" t="s">
        <v>70</v>
      </c>
      <c r="T3696" t="s">
        <v>1202</v>
      </c>
      <c r="U3696" t="s">
        <v>1368</v>
      </c>
      <c r="V3696" s="3">
        <v>1199.98</v>
      </c>
      <c r="W3696">
        <v>2</v>
      </c>
      <c r="X3696" s="2">
        <v>0</v>
      </c>
      <c r="Y3696" s="13">
        <v>467.99220000000003</v>
      </c>
      <c r="Z3696" s="2">
        <f>Y3696/V3696</f>
        <v>0.39</v>
      </c>
    </row>
    <row r="3697" spans="1:26" x14ac:dyDescent="0.25">
      <c r="A3697">
        <v>7703</v>
      </c>
      <c r="B3697" t="s">
        <v>9219</v>
      </c>
      <c r="C3697" s="1">
        <v>42608</v>
      </c>
      <c r="D3697">
        <f>YEAR(C3697)</f>
        <v>2016</v>
      </c>
      <c r="E3697">
        <f>MONTH(C3697)</f>
        <v>8</v>
      </c>
      <c r="F3697" t="str">
        <f>TEXT(Table1[[#This Row],[Order Date]],"mmm")</f>
        <v>Aug</v>
      </c>
      <c r="G3697" t="str">
        <f>TEXT(Table1[[#This Row],[Order Date]],"ddd")</f>
        <v>Fri</v>
      </c>
      <c r="H3697" s="1">
        <v>42615</v>
      </c>
      <c r="I3697" t="s">
        <v>49</v>
      </c>
      <c r="J3697" t="s">
        <v>84</v>
      </c>
      <c r="K3697" t="s">
        <v>85</v>
      </c>
      <c r="L3697" t="s">
        <v>25</v>
      </c>
      <c r="M3697" t="s">
        <v>26</v>
      </c>
      <c r="N3697" t="s">
        <v>873</v>
      </c>
      <c r="O3697" t="s">
        <v>235</v>
      </c>
      <c r="P3697">
        <v>48234</v>
      </c>
      <c r="Q3697" t="s">
        <v>104</v>
      </c>
      <c r="R3697" t="s">
        <v>3145</v>
      </c>
      <c r="S3697" t="s">
        <v>45</v>
      </c>
      <c r="T3697" t="s">
        <v>89</v>
      </c>
      <c r="U3697" t="s">
        <v>3146</v>
      </c>
      <c r="V3697" s="3">
        <v>11.56</v>
      </c>
      <c r="W3697">
        <v>2</v>
      </c>
      <c r="X3697" s="2">
        <v>0</v>
      </c>
      <c r="Y3697" s="13">
        <v>5.6643999999999997</v>
      </c>
      <c r="Z3697" s="2">
        <f>Y3697/V3697</f>
        <v>0.48999999999999994</v>
      </c>
    </row>
    <row r="3698" spans="1:26" x14ac:dyDescent="0.25">
      <c r="A3698">
        <v>7708</v>
      </c>
      <c r="B3698" t="s">
        <v>9220</v>
      </c>
      <c r="C3698" s="1">
        <v>43023</v>
      </c>
      <c r="D3698">
        <f>YEAR(C3698)</f>
        <v>2017</v>
      </c>
      <c r="E3698">
        <f>MONTH(C3698)</f>
        <v>10</v>
      </c>
      <c r="F3698" t="str">
        <f>TEXT(Table1[[#This Row],[Order Date]],"mmm")</f>
        <v>Oct</v>
      </c>
      <c r="G3698" t="str">
        <f>TEXT(Table1[[#This Row],[Order Date]],"ddd")</f>
        <v>Sun</v>
      </c>
      <c r="H3698" s="1">
        <v>43027</v>
      </c>
      <c r="I3698" t="s">
        <v>49</v>
      </c>
      <c r="J3698" t="s">
        <v>3747</v>
      </c>
      <c r="K3698" t="s">
        <v>3748</v>
      </c>
      <c r="L3698" t="s">
        <v>40</v>
      </c>
      <c r="M3698" t="s">
        <v>26</v>
      </c>
      <c r="N3698" t="s">
        <v>151</v>
      </c>
      <c r="O3698" t="s">
        <v>120</v>
      </c>
      <c r="P3698">
        <v>84057</v>
      </c>
      <c r="Q3698" t="s">
        <v>43</v>
      </c>
      <c r="R3698" t="s">
        <v>7267</v>
      </c>
      <c r="S3698" t="s">
        <v>45</v>
      </c>
      <c r="T3698" t="s">
        <v>67</v>
      </c>
      <c r="U3698" t="s">
        <v>7268</v>
      </c>
      <c r="V3698" s="3">
        <v>11.68</v>
      </c>
      <c r="W3698">
        <v>2</v>
      </c>
      <c r="X3698" s="2">
        <v>0</v>
      </c>
      <c r="Y3698" s="13">
        <v>4.2047999999999996</v>
      </c>
      <c r="Z3698" s="2">
        <f>Y3698/V3698</f>
        <v>0.36</v>
      </c>
    </row>
    <row r="3699" spans="1:26" x14ac:dyDescent="0.25">
      <c r="A3699">
        <v>7709</v>
      </c>
      <c r="B3699" t="s">
        <v>9221</v>
      </c>
      <c r="C3699" s="1">
        <v>41937</v>
      </c>
      <c r="D3699">
        <f>YEAR(C3699)</f>
        <v>2014</v>
      </c>
      <c r="E3699">
        <f>MONTH(C3699)</f>
        <v>10</v>
      </c>
      <c r="F3699" t="str">
        <f>TEXT(Table1[[#This Row],[Order Date]],"mmm")</f>
        <v>Oct</v>
      </c>
      <c r="G3699" t="str">
        <f>TEXT(Table1[[#This Row],[Order Date]],"ddd")</f>
        <v>Sat</v>
      </c>
      <c r="H3699" s="1">
        <v>41941</v>
      </c>
      <c r="I3699" t="s">
        <v>49</v>
      </c>
      <c r="J3699" t="s">
        <v>6300</v>
      </c>
      <c r="K3699" t="s">
        <v>6301</v>
      </c>
      <c r="L3699" t="s">
        <v>25</v>
      </c>
      <c r="M3699" t="s">
        <v>26</v>
      </c>
      <c r="N3699" t="s">
        <v>143</v>
      </c>
      <c r="O3699" t="s">
        <v>144</v>
      </c>
      <c r="P3699">
        <v>19120</v>
      </c>
      <c r="Q3699" t="s">
        <v>145</v>
      </c>
      <c r="R3699" t="s">
        <v>6928</v>
      </c>
      <c r="S3699" t="s">
        <v>70</v>
      </c>
      <c r="T3699" t="s">
        <v>158</v>
      </c>
      <c r="U3699" t="s">
        <v>6929</v>
      </c>
      <c r="V3699" s="3">
        <v>40.776000000000003</v>
      </c>
      <c r="W3699">
        <v>3</v>
      </c>
      <c r="X3699" s="2">
        <v>0.2</v>
      </c>
      <c r="Y3699" s="13">
        <v>0.50970000000000004</v>
      </c>
      <c r="Z3699" s="2">
        <f>Y3699/V3699</f>
        <v>1.2500000000000001E-2</v>
      </c>
    </row>
    <row r="3700" spans="1:26" x14ac:dyDescent="0.25">
      <c r="A3700">
        <v>7711</v>
      </c>
      <c r="B3700" t="s">
        <v>9222</v>
      </c>
      <c r="C3700" s="1">
        <v>42096</v>
      </c>
      <c r="D3700">
        <f>YEAR(C3700)</f>
        <v>2015</v>
      </c>
      <c r="E3700">
        <f>MONTH(C3700)</f>
        <v>4</v>
      </c>
      <c r="F3700" t="str">
        <f>TEXT(Table1[[#This Row],[Order Date]],"mmm")</f>
        <v>Apr</v>
      </c>
      <c r="G3700" t="str">
        <f>TEXT(Table1[[#This Row],[Order Date]],"ddd")</f>
        <v>Thu</v>
      </c>
      <c r="H3700" s="1">
        <v>42101</v>
      </c>
      <c r="I3700" t="s">
        <v>49</v>
      </c>
      <c r="J3700" t="s">
        <v>1188</v>
      </c>
      <c r="K3700" t="s">
        <v>1189</v>
      </c>
      <c r="L3700" t="s">
        <v>25</v>
      </c>
      <c r="M3700" t="s">
        <v>26</v>
      </c>
      <c r="N3700" t="s">
        <v>1796</v>
      </c>
      <c r="O3700" t="s">
        <v>303</v>
      </c>
      <c r="P3700">
        <v>85204</v>
      </c>
      <c r="Q3700" t="s">
        <v>43</v>
      </c>
      <c r="R3700" t="s">
        <v>6266</v>
      </c>
      <c r="S3700" t="s">
        <v>70</v>
      </c>
      <c r="T3700" t="s">
        <v>71</v>
      </c>
      <c r="U3700" t="s">
        <v>6267</v>
      </c>
      <c r="V3700" s="3">
        <v>87.8</v>
      </c>
      <c r="W3700">
        <v>5</v>
      </c>
      <c r="X3700" s="2">
        <v>0.2</v>
      </c>
      <c r="Y3700" s="13">
        <v>32.924999999999997</v>
      </c>
      <c r="Z3700" s="2">
        <f>Y3700/V3700</f>
        <v>0.375</v>
      </c>
    </row>
    <row r="3701" spans="1:26" x14ac:dyDescent="0.25">
      <c r="A3701">
        <v>7712</v>
      </c>
      <c r="B3701" t="s">
        <v>9223</v>
      </c>
      <c r="C3701" s="1">
        <v>43036</v>
      </c>
      <c r="D3701">
        <f>YEAR(C3701)</f>
        <v>2017</v>
      </c>
      <c r="E3701">
        <f>MONTH(C3701)</f>
        <v>10</v>
      </c>
      <c r="F3701" t="str">
        <f>TEXT(Table1[[#This Row],[Order Date]],"mmm")</f>
        <v>Oct</v>
      </c>
      <c r="G3701" t="str">
        <f>TEXT(Table1[[#This Row],[Order Date]],"ddd")</f>
        <v>Sat</v>
      </c>
      <c r="H3701" s="1">
        <v>43038</v>
      </c>
      <c r="I3701" t="s">
        <v>22</v>
      </c>
      <c r="J3701" t="s">
        <v>458</v>
      </c>
      <c r="K3701" t="s">
        <v>459</v>
      </c>
      <c r="L3701" t="s">
        <v>25</v>
      </c>
      <c r="M3701" t="s">
        <v>26</v>
      </c>
      <c r="N3701" t="s">
        <v>1679</v>
      </c>
      <c r="O3701" t="s">
        <v>87</v>
      </c>
      <c r="P3701">
        <v>28314</v>
      </c>
      <c r="Q3701" t="s">
        <v>29</v>
      </c>
      <c r="R3701" t="s">
        <v>5699</v>
      </c>
      <c r="S3701" t="s">
        <v>31</v>
      </c>
      <c r="T3701" t="s">
        <v>64</v>
      </c>
      <c r="U3701" t="s">
        <v>5700</v>
      </c>
      <c r="V3701" s="3">
        <v>77.951999999999998</v>
      </c>
      <c r="W3701">
        <v>3</v>
      </c>
      <c r="X3701" s="2">
        <v>0.2</v>
      </c>
      <c r="Y3701" s="13">
        <v>15.590400000000001</v>
      </c>
      <c r="Z3701" s="2">
        <f>Y3701/V3701</f>
        <v>0.2</v>
      </c>
    </row>
    <row r="3702" spans="1:26" x14ac:dyDescent="0.25">
      <c r="A3702">
        <v>7715</v>
      </c>
      <c r="B3702" t="s">
        <v>9224</v>
      </c>
      <c r="C3702" s="1">
        <v>41978</v>
      </c>
      <c r="D3702">
        <f>YEAR(C3702)</f>
        <v>2014</v>
      </c>
      <c r="E3702">
        <f>MONTH(C3702)</f>
        <v>12</v>
      </c>
      <c r="F3702" t="str">
        <f>TEXT(Table1[[#This Row],[Order Date]],"mmm")</f>
        <v>Dec</v>
      </c>
      <c r="G3702" t="str">
        <f>TEXT(Table1[[#This Row],[Order Date]],"ddd")</f>
        <v>Fri</v>
      </c>
      <c r="H3702" s="1">
        <v>41980</v>
      </c>
      <c r="I3702" t="s">
        <v>185</v>
      </c>
      <c r="J3702" t="s">
        <v>857</v>
      </c>
      <c r="K3702" t="s">
        <v>858</v>
      </c>
      <c r="L3702" t="s">
        <v>25</v>
      </c>
      <c r="M3702" t="s">
        <v>26</v>
      </c>
      <c r="N3702" t="s">
        <v>41</v>
      </c>
      <c r="O3702" t="s">
        <v>42</v>
      </c>
      <c r="P3702">
        <v>90032</v>
      </c>
      <c r="Q3702" t="s">
        <v>43</v>
      </c>
      <c r="R3702" t="s">
        <v>2239</v>
      </c>
      <c r="S3702" t="s">
        <v>45</v>
      </c>
      <c r="T3702" t="s">
        <v>77</v>
      </c>
      <c r="U3702" t="s">
        <v>2240</v>
      </c>
      <c r="V3702" s="3">
        <v>250.26</v>
      </c>
      <c r="W3702">
        <v>6</v>
      </c>
      <c r="X3702" s="2">
        <v>0</v>
      </c>
      <c r="Y3702" s="13">
        <v>72.575400000000002</v>
      </c>
      <c r="Z3702" s="2">
        <f>Y3702/V3702</f>
        <v>0.29000000000000004</v>
      </c>
    </row>
    <row r="3703" spans="1:26" x14ac:dyDescent="0.25">
      <c r="A3703">
        <v>7716</v>
      </c>
      <c r="B3703" t="s">
        <v>9225</v>
      </c>
      <c r="C3703" s="1">
        <v>43042</v>
      </c>
      <c r="D3703">
        <f>YEAR(C3703)</f>
        <v>2017</v>
      </c>
      <c r="E3703">
        <f>MONTH(C3703)</f>
        <v>11</v>
      </c>
      <c r="F3703" t="str">
        <f>TEXT(Table1[[#This Row],[Order Date]],"mmm")</f>
        <v>Nov</v>
      </c>
      <c r="G3703" t="str">
        <f>TEXT(Table1[[#This Row],[Order Date]],"ddd")</f>
        <v>Fri</v>
      </c>
      <c r="H3703" s="1">
        <v>43047</v>
      </c>
      <c r="I3703" t="s">
        <v>49</v>
      </c>
      <c r="J3703" t="s">
        <v>2341</v>
      </c>
      <c r="K3703" t="s">
        <v>2342</v>
      </c>
      <c r="L3703" t="s">
        <v>25</v>
      </c>
      <c r="M3703" t="s">
        <v>26</v>
      </c>
      <c r="N3703" t="s">
        <v>143</v>
      </c>
      <c r="O3703" t="s">
        <v>144</v>
      </c>
      <c r="P3703">
        <v>19140</v>
      </c>
      <c r="Q3703" t="s">
        <v>145</v>
      </c>
      <c r="R3703" t="s">
        <v>6928</v>
      </c>
      <c r="S3703" t="s">
        <v>70</v>
      </c>
      <c r="T3703" t="s">
        <v>158</v>
      </c>
      <c r="U3703" t="s">
        <v>6929</v>
      </c>
      <c r="V3703" s="3">
        <v>40.776000000000003</v>
      </c>
      <c r="W3703">
        <v>3</v>
      </c>
      <c r="X3703" s="2">
        <v>0.2</v>
      </c>
      <c r="Y3703" s="13">
        <v>0.50970000000000004</v>
      </c>
      <c r="Z3703" s="2">
        <f>Y3703/V3703</f>
        <v>1.2500000000000001E-2</v>
      </c>
    </row>
    <row r="3704" spans="1:26" x14ac:dyDescent="0.25">
      <c r="A3704">
        <v>7717</v>
      </c>
      <c r="B3704" t="s">
        <v>9226</v>
      </c>
      <c r="C3704" s="1">
        <v>42010</v>
      </c>
      <c r="D3704">
        <f>YEAR(C3704)</f>
        <v>2015</v>
      </c>
      <c r="E3704">
        <f>MONTH(C3704)</f>
        <v>1</v>
      </c>
      <c r="F3704" t="str">
        <f>TEXT(Table1[[#This Row],[Order Date]],"mmm")</f>
        <v>Jan</v>
      </c>
      <c r="G3704" t="str">
        <f>TEXT(Table1[[#This Row],[Order Date]],"ddd")</f>
        <v>Tue</v>
      </c>
      <c r="H3704" s="1">
        <v>42016</v>
      </c>
      <c r="I3704" t="s">
        <v>49</v>
      </c>
      <c r="J3704" t="s">
        <v>3344</v>
      </c>
      <c r="K3704" t="s">
        <v>3345</v>
      </c>
      <c r="L3704" t="s">
        <v>40</v>
      </c>
      <c r="M3704" t="s">
        <v>26</v>
      </c>
      <c r="N3704" t="s">
        <v>1071</v>
      </c>
      <c r="O3704" t="s">
        <v>450</v>
      </c>
      <c r="P3704">
        <v>80906</v>
      </c>
      <c r="Q3704" t="s">
        <v>43</v>
      </c>
      <c r="R3704" t="s">
        <v>3658</v>
      </c>
      <c r="S3704" t="s">
        <v>45</v>
      </c>
      <c r="T3704" t="s">
        <v>89</v>
      </c>
      <c r="U3704" t="s">
        <v>3659</v>
      </c>
      <c r="V3704" s="3">
        <v>29.6</v>
      </c>
      <c r="W3704">
        <v>5</v>
      </c>
      <c r="X3704" s="2">
        <v>0.2</v>
      </c>
      <c r="Y3704" s="13">
        <v>9.25</v>
      </c>
      <c r="Z3704" s="2">
        <f>Y3704/V3704</f>
        <v>0.3125</v>
      </c>
    </row>
    <row r="3705" spans="1:26" x14ac:dyDescent="0.25">
      <c r="A3705">
        <v>7719</v>
      </c>
      <c r="B3705" t="s">
        <v>9227</v>
      </c>
      <c r="C3705" s="1">
        <v>42987</v>
      </c>
      <c r="D3705">
        <f>YEAR(C3705)</f>
        <v>2017</v>
      </c>
      <c r="E3705">
        <f>MONTH(C3705)</f>
        <v>9</v>
      </c>
      <c r="F3705" t="str">
        <f>TEXT(Table1[[#This Row],[Order Date]],"mmm")</f>
        <v>Sep</v>
      </c>
      <c r="G3705" t="str">
        <f>TEXT(Table1[[#This Row],[Order Date]],"ddd")</f>
        <v>Sat</v>
      </c>
      <c r="H3705" s="1">
        <v>42992</v>
      </c>
      <c r="I3705" t="s">
        <v>49</v>
      </c>
      <c r="J3705" t="s">
        <v>1752</v>
      </c>
      <c r="K3705" t="s">
        <v>1753</v>
      </c>
      <c r="L3705" t="s">
        <v>40</v>
      </c>
      <c r="M3705" t="s">
        <v>26</v>
      </c>
      <c r="N3705" t="s">
        <v>41</v>
      </c>
      <c r="O3705" t="s">
        <v>42</v>
      </c>
      <c r="P3705">
        <v>90032</v>
      </c>
      <c r="Q3705" t="s">
        <v>43</v>
      </c>
      <c r="R3705" t="s">
        <v>4809</v>
      </c>
      <c r="S3705" t="s">
        <v>70</v>
      </c>
      <c r="T3705" t="s">
        <v>158</v>
      </c>
      <c r="U3705" t="s">
        <v>4810</v>
      </c>
      <c r="V3705" s="3">
        <v>159.96</v>
      </c>
      <c r="W3705">
        <v>4</v>
      </c>
      <c r="X3705" s="2">
        <v>0</v>
      </c>
      <c r="Y3705" s="13">
        <v>51.187199999999997</v>
      </c>
      <c r="Z3705" s="2">
        <f>Y3705/V3705</f>
        <v>0.31999999999999995</v>
      </c>
    </row>
    <row r="3706" spans="1:26" x14ac:dyDescent="0.25">
      <c r="A3706">
        <v>7720</v>
      </c>
      <c r="B3706" t="s">
        <v>9228</v>
      </c>
      <c r="C3706" s="1">
        <v>42009</v>
      </c>
      <c r="D3706">
        <f>YEAR(C3706)</f>
        <v>2015</v>
      </c>
      <c r="E3706">
        <f>MONTH(C3706)</f>
        <v>1</v>
      </c>
      <c r="F3706" t="str">
        <f>TEXT(Table1[[#This Row],[Order Date]],"mmm")</f>
        <v>Jan</v>
      </c>
      <c r="G3706" t="str">
        <f>TEXT(Table1[[#This Row],[Order Date]],"ddd")</f>
        <v>Mon</v>
      </c>
      <c r="H3706" s="1">
        <v>42014</v>
      </c>
      <c r="I3706" t="s">
        <v>49</v>
      </c>
      <c r="J3706" t="s">
        <v>3371</v>
      </c>
      <c r="K3706" t="s">
        <v>3372</v>
      </c>
      <c r="L3706" t="s">
        <v>40</v>
      </c>
      <c r="M3706" t="s">
        <v>26</v>
      </c>
      <c r="N3706" t="s">
        <v>263</v>
      </c>
      <c r="O3706" t="s">
        <v>264</v>
      </c>
      <c r="P3706">
        <v>10009</v>
      </c>
      <c r="Q3706" t="s">
        <v>145</v>
      </c>
      <c r="R3706" t="s">
        <v>6192</v>
      </c>
      <c r="S3706" t="s">
        <v>45</v>
      </c>
      <c r="T3706" t="s">
        <v>67</v>
      </c>
      <c r="U3706" t="s">
        <v>6193</v>
      </c>
      <c r="V3706" s="3">
        <v>59.52</v>
      </c>
      <c r="W3706">
        <v>3</v>
      </c>
      <c r="X3706" s="2">
        <v>0</v>
      </c>
      <c r="Y3706" s="13">
        <v>15.475199999999999</v>
      </c>
      <c r="Z3706" s="2">
        <f>Y3706/V3706</f>
        <v>0.25999999999999995</v>
      </c>
    </row>
    <row r="3707" spans="1:26" x14ac:dyDescent="0.25">
      <c r="A3707">
        <v>7723</v>
      </c>
      <c r="B3707" t="s">
        <v>9229</v>
      </c>
      <c r="C3707" s="1">
        <v>42841</v>
      </c>
      <c r="D3707">
        <f>YEAR(C3707)</f>
        <v>2017</v>
      </c>
      <c r="E3707">
        <f>MONTH(C3707)</f>
        <v>4</v>
      </c>
      <c r="F3707" t="str">
        <f>TEXT(Table1[[#This Row],[Order Date]],"mmm")</f>
        <v>Apr</v>
      </c>
      <c r="G3707" t="str">
        <f>TEXT(Table1[[#This Row],[Order Date]],"ddd")</f>
        <v>Sun</v>
      </c>
      <c r="H3707" s="1">
        <v>42845</v>
      </c>
      <c r="I3707" t="s">
        <v>49</v>
      </c>
      <c r="J3707" t="s">
        <v>2213</v>
      </c>
      <c r="K3707" t="s">
        <v>2214</v>
      </c>
      <c r="L3707" t="s">
        <v>101</v>
      </c>
      <c r="M3707" t="s">
        <v>26</v>
      </c>
      <c r="N3707" t="s">
        <v>126</v>
      </c>
      <c r="O3707" t="s">
        <v>42</v>
      </c>
      <c r="P3707">
        <v>94109</v>
      </c>
      <c r="Q3707" t="s">
        <v>43</v>
      </c>
      <c r="R3707" t="s">
        <v>9230</v>
      </c>
      <c r="S3707" t="s">
        <v>45</v>
      </c>
      <c r="T3707" t="s">
        <v>77</v>
      </c>
      <c r="U3707" t="s">
        <v>9231</v>
      </c>
      <c r="V3707" s="3">
        <v>40.74</v>
      </c>
      <c r="W3707">
        <v>3</v>
      </c>
      <c r="X3707" s="2">
        <v>0</v>
      </c>
      <c r="Y3707" s="13">
        <v>12.222</v>
      </c>
      <c r="Z3707" s="2">
        <f>Y3707/V3707</f>
        <v>0.3</v>
      </c>
    </row>
    <row r="3708" spans="1:26" x14ac:dyDescent="0.25">
      <c r="A3708">
        <v>7724</v>
      </c>
      <c r="B3708" t="s">
        <v>9232</v>
      </c>
      <c r="C3708" s="1">
        <v>42257</v>
      </c>
      <c r="D3708">
        <f>YEAR(C3708)</f>
        <v>2015</v>
      </c>
      <c r="E3708">
        <f>MONTH(C3708)</f>
        <v>9</v>
      </c>
      <c r="F3708" t="str">
        <f>TEXT(Table1[[#This Row],[Order Date]],"mmm")</f>
        <v>Sep</v>
      </c>
      <c r="G3708" t="str">
        <f>TEXT(Table1[[#This Row],[Order Date]],"ddd")</f>
        <v>Thu</v>
      </c>
      <c r="H3708" s="1">
        <v>42261</v>
      </c>
      <c r="I3708" t="s">
        <v>49</v>
      </c>
      <c r="J3708" t="s">
        <v>7600</v>
      </c>
      <c r="K3708" t="s">
        <v>7601</v>
      </c>
      <c r="L3708" t="s">
        <v>40</v>
      </c>
      <c r="M3708" t="s">
        <v>26</v>
      </c>
      <c r="N3708" t="s">
        <v>1223</v>
      </c>
      <c r="O3708" t="s">
        <v>103</v>
      </c>
      <c r="P3708">
        <v>78745</v>
      </c>
      <c r="Q3708" t="s">
        <v>104</v>
      </c>
      <c r="R3708" t="s">
        <v>4646</v>
      </c>
      <c r="S3708" t="s">
        <v>31</v>
      </c>
      <c r="T3708" t="s">
        <v>35</v>
      </c>
      <c r="U3708" t="s">
        <v>4647</v>
      </c>
      <c r="V3708" s="3">
        <v>179.886</v>
      </c>
      <c r="W3708">
        <v>1</v>
      </c>
      <c r="X3708" s="2">
        <v>0.3</v>
      </c>
      <c r="Y3708" s="13">
        <v>-2.5697999999999999</v>
      </c>
      <c r="Z3708" s="2">
        <f>Y3708/V3708</f>
        <v>-1.4285714285714285E-2</v>
      </c>
    </row>
    <row r="3709" spans="1:26" x14ac:dyDescent="0.25">
      <c r="A3709">
        <v>7725</v>
      </c>
      <c r="B3709" t="s">
        <v>9233</v>
      </c>
      <c r="C3709" s="1">
        <v>42638</v>
      </c>
      <c r="D3709">
        <f>YEAR(C3709)</f>
        <v>2016</v>
      </c>
      <c r="E3709">
        <f>MONTH(C3709)</f>
        <v>9</v>
      </c>
      <c r="F3709" t="str">
        <f>TEXT(Table1[[#This Row],[Order Date]],"mmm")</f>
        <v>Sep</v>
      </c>
      <c r="G3709" t="str">
        <f>TEXT(Table1[[#This Row],[Order Date]],"ddd")</f>
        <v>Sun</v>
      </c>
      <c r="H3709" s="1">
        <v>42642</v>
      </c>
      <c r="I3709" t="s">
        <v>49</v>
      </c>
      <c r="J3709" t="s">
        <v>6342</v>
      </c>
      <c r="K3709" t="s">
        <v>6343</v>
      </c>
      <c r="L3709" t="s">
        <v>25</v>
      </c>
      <c r="M3709" t="s">
        <v>26</v>
      </c>
      <c r="N3709" t="s">
        <v>2143</v>
      </c>
      <c r="O3709" t="s">
        <v>491</v>
      </c>
      <c r="P3709">
        <v>44105</v>
      </c>
      <c r="Q3709" t="s">
        <v>145</v>
      </c>
      <c r="R3709" t="s">
        <v>3228</v>
      </c>
      <c r="S3709" t="s">
        <v>45</v>
      </c>
      <c r="T3709" t="s">
        <v>77</v>
      </c>
      <c r="U3709" t="s">
        <v>3229</v>
      </c>
      <c r="V3709" s="3">
        <v>286.25599999999997</v>
      </c>
      <c r="W3709">
        <v>1</v>
      </c>
      <c r="X3709" s="2">
        <v>0.2</v>
      </c>
      <c r="Y3709" s="13">
        <v>17.890999999999998</v>
      </c>
      <c r="Z3709" s="2">
        <f>Y3709/V3709</f>
        <v>6.25E-2</v>
      </c>
    </row>
    <row r="3710" spans="1:26" x14ac:dyDescent="0.25">
      <c r="A3710">
        <v>7728</v>
      </c>
      <c r="B3710" t="s">
        <v>9234</v>
      </c>
      <c r="C3710" s="1">
        <v>42079</v>
      </c>
      <c r="D3710">
        <f>YEAR(C3710)</f>
        <v>2015</v>
      </c>
      <c r="E3710">
        <f>MONTH(C3710)</f>
        <v>3</v>
      </c>
      <c r="F3710" t="str">
        <f>TEXT(Table1[[#This Row],[Order Date]],"mmm")</f>
        <v>Mar</v>
      </c>
      <c r="G3710" t="str">
        <f>TEXT(Table1[[#This Row],[Order Date]],"ddd")</f>
        <v>Mon</v>
      </c>
      <c r="H3710" s="1">
        <v>42083</v>
      </c>
      <c r="I3710" t="s">
        <v>22</v>
      </c>
      <c r="J3710" t="s">
        <v>714</v>
      </c>
      <c r="K3710" t="s">
        <v>715</v>
      </c>
      <c r="L3710" t="s">
        <v>101</v>
      </c>
      <c r="M3710" t="s">
        <v>26</v>
      </c>
      <c r="N3710" t="s">
        <v>263</v>
      </c>
      <c r="O3710" t="s">
        <v>264</v>
      </c>
      <c r="P3710">
        <v>10009</v>
      </c>
      <c r="Q3710" t="s">
        <v>145</v>
      </c>
      <c r="R3710" t="s">
        <v>7267</v>
      </c>
      <c r="S3710" t="s">
        <v>45</v>
      </c>
      <c r="T3710" t="s">
        <v>67</v>
      </c>
      <c r="U3710" t="s">
        <v>7268</v>
      </c>
      <c r="V3710" s="3">
        <v>17.52</v>
      </c>
      <c r="W3710">
        <v>3</v>
      </c>
      <c r="X3710" s="2">
        <v>0</v>
      </c>
      <c r="Y3710" s="13">
        <v>6.3071999999999999</v>
      </c>
      <c r="Z3710" s="2">
        <f>Y3710/V3710</f>
        <v>0.36</v>
      </c>
    </row>
    <row r="3711" spans="1:26" x14ac:dyDescent="0.25">
      <c r="A3711">
        <v>7729</v>
      </c>
      <c r="B3711" t="s">
        <v>9235</v>
      </c>
      <c r="C3711" s="1">
        <v>42700</v>
      </c>
      <c r="D3711">
        <f>YEAR(C3711)</f>
        <v>2016</v>
      </c>
      <c r="E3711">
        <f>MONTH(C3711)</f>
        <v>11</v>
      </c>
      <c r="F3711" t="str">
        <f>TEXT(Table1[[#This Row],[Order Date]],"mmm")</f>
        <v>Nov</v>
      </c>
      <c r="G3711" t="str">
        <f>TEXT(Table1[[#This Row],[Order Date]],"ddd")</f>
        <v>Sat</v>
      </c>
      <c r="H3711" s="1">
        <v>42706</v>
      </c>
      <c r="I3711" t="s">
        <v>49</v>
      </c>
      <c r="J3711" t="s">
        <v>5763</v>
      </c>
      <c r="K3711" t="s">
        <v>5764</v>
      </c>
      <c r="L3711" t="s">
        <v>25</v>
      </c>
      <c r="M3711" t="s">
        <v>26</v>
      </c>
      <c r="N3711" t="s">
        <v>4069</v>
      </c>
      <c r="O3711" t="s">
        <v>103</v>
      </c>
      <c r="P3711">
        <v>79907</v>
      </c>
      <c r="Q3711" t="s">
        <v>104</v>
      </c>
      <c r="R3711" t="s">
        <v>3051</v>
      </c>
      <c r="S3711" t="s">
        <v>45</v>
      </c>
      <c r="T3711" t="s">
        <v>67</v>
      </c>
      <c r="U3711" t="s">
        <v>3052</v>
      </c>
      <c r="V3711" s="3">
        <v>17.856000000000002</v>
      </c>
      <c r="W3711">
        <v>4</v>
      </c>
      <c r="X3711" s="2">
        <v>0.2</v>
      </c>
      <c r="Y3711" s="13">
        <v>4.2408000000000001</v>
      </c>
      <c r="Z3711" s="2">
        <f>Y3711/V3711</f>
        <v>0.23749999999999999</v>
      </c>
    </row>
    <row r="3712" spans="1:26" x14ac:dyDescent="0.25">
      <c r="A3712">
        <v>7730</v>
      </c>
      <c r="B3712" t="s">
        <v>9236</v>
      </c>
      <c r="C3712" s="1">
        <v>42639</v>
      </c>
      <c r="D3712">
        <f>YEAR(C3712)</f>
        <v>2016</v>
      </c>
      <c r="E3712">
        <f>MONTH(C3712)</f>
        <v>9</v>
      </c>
      <c r="F3712" t="str">
        <f>TEXT(Table1[[#This Row],[Order Date]],"mmm")</f>
        <v>Sep</v>
      </c>
      <c r="G3712" t="str">
        <f>TEXT(Table1[[#This Row],[Order Date]],"ddd")</f>
        <v>Mon</v>
      </c>
      <c r="H3712" s="1">
        <v>42644</v>
      </c>
      <c r="I3712" t="s">
        <v>49</v>
      </c>
      <c r="J3712" t="s">
        <v>1574</v>
      </c>
      <c r="K3712" t="s">
        <v>1575</v>
      </c>
      <c r="L3712" t="s">
        <v>101</v>
      </c>
      <c r="M3712" t="s">
        <v>26</v>
      </c>
      <c r="N3712" t="s">
        <v>5505</v>
      </c>
      <c r="O3712" t="s">
        <v>53</v>
      </c>
      <c r="P3712">
        <v>32303</v>
      </c>
      <c r="Q3712" t="s">
        <v>29</v>
      </c>
      <c r="R3712" t="s">
        <v>5299</v>
      </c>
      <c r="S3712" t="s">
        <v>70</v>
      </c>
      <c r="T3712" t="s">
        <v>158</v>
      </c>
      <c r="U3712" t="s">
        <v>5300</v>
      </c>
      <c r="V3712" s="3">
        <v>431.976</v>
      </c>
      <c r="W3712">
        <v>3</v>
      </c>
      <c r="X3712" s="2">
        <v>0.2</v>
      </c>
      <c r="Y3712" s="13">
        <v>-75.595799999999997</v>
      </c>
      <c r="Z3712" s="2">
        <f>Y3712/V3712</f>
        <v>-0.17499999999999999</v>
      </c>
    </row>
    <row r="3713" spans="1:26" x14ac:dyDescent="0.25">
      <c r="A3713">
        <v>7731</v>
      </c>
      <c r="B3713" t="s">
        <v>9237</v>
      </c>
      <c r="C3713" s="1">
        <v>42899</v>
      </c>
      <c r="D3713">
        <f>YEAR(C3713)</f>
        <v>2017</v>
      </c>
      <c r="E3713">
        <f>MONTH(C3713)</f>
        <v>6</v>
      </c>
      <c r="F3713" t="str">
        <f>TEXT(Table1[[#This Row],[Order Date]],"mmm")</f>
        <v>Jun</v>
      </c>
      <c r="G3713" t="str">
        <f>TEXT(Table1[[#This Row],[Order Date]],"ddd")</f>
        <v>Tue</v>
      </c>
      <c r="H3713" s="1">
        <v>42905</v>
      </c>
      <c r="I3713" t="s">
        <v>49</v>
      </c>
      <c r="J3713" t="s">
        <v>614</v>
      </c>
      <c r="K3713" t="s">
        <v>615</v>
      </c>
      <c r="L3713" t="s">
        <v>101</v>
      </c>
      <c r="M3713" t="s">
        <v>26</v>
      </c>
      <c r="N3713" t="s">
        <v>94</v>
      </c>
      <c r="O3713" t="s">
        <v>95</v>
      </c>
      <c r="P3713">
        <v>98103</v>
      </c>
      <c r="Q3713" t="s">
        <v>43</v>
      </c>
      <c r="R3713" t="s">
        <v>4715</v>
      </c>
      <c r="S3713" t="s">
        <v>31</v>
      </c>
      <c r="T3713" t="s">
        <v>35</v>
      </c>
      <c r="U3713" t="s">
        <v>4716</v>
      </c>
      <c r="V3713" s="3">
        <v>291.13600000000002</v>
      </c>
      <c r="W3713">
        <v>4</v>
      </c>
      <c r="X3713" s="2">
        <v>0.2</v>
      </c>
      <c r="Y3713" s="13">
        <v>-25.474399999999999</v>
      </c>
      <c r="Z3713" s="2">
        <f>Y3713/V3713</f>
        <v>-8.7499999999999994E-2</v>
      </c>
    </row>
    <row r="3714" spans="1:26" x14ac:dyDescent="0.25">
      <c r="A3714">
        <v>7732</v>
      </c>
      <c r="B3714" t="s">
        <v>9238</v>
      </c>
      <c r="C3714" s="1">
        <v>42996</v>
      </c>
      <c r="D3714">
        <f>YEAR(C3714)</f>
        <v>2017</v>
      </c>
      <c r="E3714">
        <f>MONTH(C3714)</f>
        <v>9</v>
      </c>
      <c r="F3714" t="str">
        <f>TEXT(Table1[[#This Row],[Order Date]],"mmm")</f>
        <v>Sep</v>
      </c>
      <c r="G3714" t="str">
        <f>TEXT(Table1[[#This Row],[Order Date]],"ddd")</f>
        <v>Mon</v>
      </c>
      <c r="H3714" s="1">
        <v>42999</v>
      </c>
      <c r="I3714" t="s">
        <v>185</v>
      </c>
      <c r="J3714" t="s">
        <v>468</v>
      </c>
      <c r="K3714" t="s">
        <v>469</v>
      </c>
      <c r="L3714" t="s">
        <v>101</v>
      </c>
      <c r="M3714" t="s">
        <v>26</v>
      </c>
      <c r="N3714" t="s">
        <v>808</v>
      </c>
      <c r="O3714" t="s">
        <v>103</v>
      </c>
      <c r="P3714">
        <v>75220</v>
      </c>
      <c r="Q3714" t="s">
        <v>104</v>
      </c>
      <c r="R3714" t="s">
        <v>367</v>
      </c>
      <c r="S3714" t="s">
        <v>45</v>
      </c>
      <c r="T3714" t="s">
        <v>170</v>
      </c>
      <c r="U3714" t="s">
        <v>368</v>
      </c>
      <c r="V3714" s="3">
        <v>114.848</v>
      </c>
      <c r="W3714">
        <v>4</v>
      </c>
      <c r="X3714" s="2">
        <v>0.2</v>
      </c>
      <c r="Y3714" s="13">
        <v>35.89</v>
      </c>
      <c r="Z3714" s="2">
        <f>Y3714/V3714</f>
        <v>0.3125</v>
      </c>
    </row>
    <row r="3715" spans="1:26" x14ac:dyDescent="0.25">
      <c r="A3715">
        <v>7733</v>
      </c>
      <c r="B3715" t="s">
        <v>9239</v>
      </c>
      <c r="C3715" s="1">
        <v>42888</v>
      </c>
      <c r="D3715">
        <f>YEAR(C3715)</f>
        <v>2017</v>
      </c>
      <c r="E3715">
        <f>MONTH(C3715)</f>
        <v>6</v>
      </c>
      <c r="F3715" t="str">
        <f>TEXT(Table1[[#This Row],[Order Date]],"mmm")</f>
        <v>Jun</v>
      </c>
      <c r="G3715" t="str">
        <f>TEXT(Table1[[#This Row],[Order Date]],"ddd")</f>
        <v>Fri</v>
      </c>
      <c r="H3715" s="1">
        <v>42894</v>
      </c>
      <c r="I3715" t="s">
        <v>49</v>
      </c>
      <c r="J3715" t="s">
        <v>3910</v>
      </c>
      <c r="K3715" t="s">
        <v>3911</v>
      </c>
      <c r="L3715" t="s">
        <v>25</v>
      </c>
      <c r="M3715" t="s">
        <v>26</v>
      </c>
      <c r="N3715" t="s">
        <v>181</v>
      </c>
      <c r="O3715" t="s">
        <v>103</v>
      </c>
      <c r="P3715">
        <v>77070</v>
      </c>
      <c r="Q3715" t="s">
        <v>104</v>
      </c>
      <c r="R3715" t="s">
        <v>2210</v>
      </c>
      <c r="S3715" t="s">
        <v>45</v>
      </c>
      <c r="T3715" t="s">
        <v>89</v>
      </c>
      <c r="U3715" t="s">
        <v>2211</v>
      </c>
      <c r="V3715" s="3">
        <v>10.688000000000001</v>
      </c>
      <c r="W3715">
        <v>2</v>
      </c>
      <c r="X3715" s="2">
        <v>0.2</v>
      </c>
      <c r="Y3715" s="13">
        <v>3.7408000000000001</v>
      </c>
      <c r="Z3715" s="2">
        <f>Y3715/V3715</f>
        <v>0.35</v>
      </c>
    </row>
    <row r="3716" spans="1:26" x14ac:dyDescent="0.25">
      <c r="A3716">
        <v>7735</v>
      </c>
      <c r="B3716" t="s">
        <v>9240</v>
      </c>
      <c r="C3716" s="1">
        <v>42993</v>
      </c>
      <c r="D3716">
        <f>YEAR(C3716)</f>
        <v>2017</v>
      </c>
      <c r="E3716">
        <f>MONTH(C3716)</f>
        <v>9</v>
      </c>
      <c r="F3716" t="str">
        <f>TEXT(Table1[[#This Row],[Order Date]],"mmm")</f>
        <v>Sep</v>
      </c>
      <c r="G3716" t="str">
        <f>TEXT(Table1[[#This Row],[Order Date]],"ddd")</f>
        <v>Fri</v>
      </c>
      <c r="H3716" s="1">
        <v>42998</v>
      </c>
      <c r="I3716" t="s">
        <v>49</v>
      </c>
      <c r="J3716" t="s">
        <v>3490</v>
      </c>
      <c r="K3716" t="s">
        <v>3491</v>
      </c>
      <c r="L3716" t="s">
        <v>25</v>
      </c>
      <c r="M3716" t="s">
        <v>26</v>
      </c>
      <c r="N3716" t="s">
        <v>94</v>
      </c>
      <c r="O3716" t="s">
        <v>95</v>
      </c>
      <c r="P3716">
        <v>98103</v>
      </c>
      <c r="Q3716" t="s">
        <v>43</v>
      </c>
      <c r="R3716" t="s">
        <v>672</v>
      </c>
      <c r="S3716" t="s">
        <v>45</v>
      </c>
      <c r="T3716" t="s">
        <v>67</v>
      </c>
      <c r="U3716" t="s">
        <v>673</v>
      </c>
      <c r="V3716" s="3">
        <v>12.42</v>
      </c>
      <c r="W3716">
        <v>3</v>
      </c>
      <c r="X3716" s="2">
        <v>0</v>
      </c>
      <c r="Y3716" s="13">
        <v>5.2164000000000001</v>
      </c>
      <c r="Z3716" s="2">
        <f>Y3716/V3716</f>
        <v>0.42000000000000004</v>
      </c>
    </row>
    <row r="3717" spans="1:26" x14ac:dyDescent="0.25">
      <c r="A3717">
        <v>7736</v>
      </c>
      <c r="B3717" t="s">
        <v>9241</v>
      </c>
      <c r="C3717" s="1">
        <v>42604</v>
      </c>
      <c r="D3717">
        <f>YEAR(C3717)</f>
        <v>2016</v>
      </c>
      <c r="E3717">
        <f>MONTH(C3717)</f>
        <v>8</v>
      </c>
      <c r="F3717" t="str">
        <f>TEXT(Table1[[#This Row],[Order Date]],"mmm")</f>
        <v>Aug</v>
      </c>
      <c r="G3717" t="str">
        <f>TEXT(Table1[[#This Row],[Order Date]],"ddd")</f>
        <v>Mon</v>
      </c>
      <c r="H3717" s="1">
        <v>42608</v>
      </c>
      <c r="I3717" t="s">
        <v>49</v>
      </c>
      <c r="J3717" t="s">
        <v>3040</v>
      </c>
      <c r="K3717" t="s">
        <v>3041</v>
      </c>
      <c r="L3717" t="s">
        <v>40</v>
      </c>
      <c r="M3717" t="s">
        <v>26</v>
      </c>
      <c r="N3717" t="s">
        <v>94</v>
      </c>
      <c r="O3717" t="s">
        <v>95</v>
      </c>
      <c r="P3717">
        <v>98105</v>
      </c>
      <c r="Q3717" t="s">
        <v>43</v>
      </c>
      <c r="R3717" t="s">
        <v>2597</v>
      </c>
      <c r="S3717" t="s">
        <v>45</v>
      </c>
      <c r="T3717" t="s">
        <v>89</v>
      </c>
      <c r="U3717" t="s">
        <v>2598</v>
      </c>
      <c r="V3717" s="3">
        <v>19.440000000000001</v>
      </c>
      <c r="W3717">
        <v>3</v>
      </c>
      <c r="X3717" s="2">
        <v>0</v>
      </c>
      <c r="Y3717" s="13">
        <v>9.3312000000000008</v>
      </c>
      <c r="Z3717" s="2">
        <f>Y3717/V3717</f>
        <v>0.48000000000000004</v>
      </c>
    </row>
    <row r="3718" spans="1:26" x14ac:dyDescent="0.25">
      <c r="A3718">
        <v>7737</v>
      </c>
      <c r="B3718" t="s">
        <v>9242</v>
      </c>
      <c r="C3718" s="1">
        <v>41789</v>
      </c>
      <c r="D3718">
        <f>YEAR(C3718)</f>
        <v>2014</v>
      </c>
      <c r="E3718">
        <f>MONTH(C3718)</f>
        <v>5</v>
      </c>
      <c r="F3718" t="str">
        <f>TEXT(Table1[[#This Row],[Order Date]],"mmm")</f>
        <v>May</v>
      </c>
      <c r="G3718" t="str">
        <f>TEXT(Table1[[#This Row],[Order Date]],"ddd")</f>
        <v>Fri</v>
      </c>
      <c r="H3718" s="1">
        <v>41796</v>
      </c>
      <c r="I3718" t="s">
        <v>49</v>
      </c>
      <c r="J3718" t="s">
        <v>4158</v>
      </c>
      <c r="K3718" t="s">
        <v>4159</v>
      </c>
      <c r="L3718" t="s">
        <v>25</v>
      </c>
      <c r="M3718" t="s">
        <v>26</v>
      </c>
      <c r="N3718" t="s">
        <v>263</v>
      </c>
      <c r="O3718" t="s">
        <v>264</v>
      </c>
      <c r="P3718">
        <v>10024</v>
      </c>
      <c r="Q3718" t="s">
        <v>145</v>
      </c>
      <c r="R3718" t="s">
        <v>2739</v>
      </c>
      <c r="S3718" t="s">
        <v>45</v>
      </c>
      <c r="T3718" t="s">
        <v>74</v>
      </c>
      <c r="U3718" t="s">
        <v>2740</v>
      </c>
      <c r="V3718" s="3">
        <v>70.367999999999995</v>
      </c>
      <c r="W3718">
        <v>4</v>
      </c>
      <c r="X3718" s="2">
        <v>0.2</v>
      </c>
      <c r="Y3718" s="13">
        <v>26.388000000000002</v>
      </c>
      <c r="Z3718" s="2">
        <f>Y3718/V3718</f>
        <v>0.37500000000000006</v>
      </c>
    </row>
    <row r="3719" spans="1:26" x14ac:dyDescent="0.25">
      <c r="A3719">
        <v>7738</v>
      </c>
      <c r="B3719" t="s">
        <v>9243</v>
      </c>
      <c r="C3719" s="1">
        <v>43087</v>
      </c>
      <c r="D3719">
        <f>YEAR(C3719)</f>
        <v>2017</v>
      </c>
      <c r="E3719">
        <f>MONTH(C3719)</f>
        <v>12</v>
      </c>
      <c r="F3719" t="str">
        <f>TEXT(Table1[[#This Row],[Order Date]],"mmm")</f>
        <v>Dec</v>
      </c>
      <c r="G3719" t="str">
        <f>TEXT(Table1[[#This Row],[Order Date]],"ddd")</f>
        <v>Mon</v>
      </c>
      <c r="H3719" s="1">
        <v>43089</v>
      </c>
      <c r="I3719" t="s">
        <v>185</v>
      </c>
      <c r="J3719" t="s">
        <v>7203</v>
      </c>
      <c r="K3719" t="s">
        <v>7204</v>
      </c>
      <c r="L3719" t="s">
        <v>25</v>
      </c>
      <c r="M3719" t="s">
        <v>26</v>
      </c>
      <c r="N3719" t="s">
        <v>460</v>
      </c>
      <c r="O3719" t="s">
        <v>87</v>
      </c>
      <c r="P3719">
        <v>28205</v>
      </c>
      <c r="Q3719" t="s">
        <v>29</v>
      </c>
      <c r="R3719" t="s">
        <v>4020</v>
      </c>
      <c r="S3719" t="s">
        <v>45</v>
      </c>
      <c r="T3719" t="s">
        <v>67</v>
      </c>
      <c r="U3719" t="s">
        <v>4021</v>
      </c>
      <c r="V3719" s="3">
        <v>12.672000000000001</v>
      </c>
      <c r="W3719">
        <v>9</v>
      </c>
      <c r="X3719" s="2">
        <v>0.2</v>
      </c>
      <c r="Y3719" s="13">
        <v>1.4256</v>
      </c>
      <c r="Z3719" s="2">
        <f>Y3719/V3719</f>
        <v>0.11249999999999999</v>
      </c>
    </row>
    <row r="3720" spans="1:26" x14ac:dyDescent="0.25">
      <c r="A3720">
        <v>7739</v>
      </c>
      <c r="B3720" t="s">
        <v>9244</v>
      </c>
      <c r="C3720" s="1">
        <v>42946</v>
      </c>
      <c r="D3720">
        <f>YEAR(C3720)</f>
        <v>2017</v>
      </c>
      <c r="E3720">
        <f>MONTH(C3720)</f>
        <v>7</v>
      </c>
      <c r="F3720" t="str">
        <f>TEXT(Table1[[#This Row],[Order Date]],"mmm")</f>
        <v>Jul</v>
      </c>
      <c r="G3720" t="str">
        <f>TEXT(Table1[[#This Row],[Order Date]],"ddd")</f>
        <v>Sun</v>
      </c>
      <c r="H3720" s="1">
        <v>42953</v>
      </c>
      <c r="I3720" t="s">
        <v>49</v>
      </c>
      <c r="J3720" t="s">
        <v>2297</v>
      </c>
      <c r="K3720" t="s">
        <v>2298</v>
      </c>
      <c r="L3720" t="s">
        <v>25</v>
      </c>
      <c r="M3720" t="s">
        <v>26</v>
      </c>
      <c r="N3720" t="s">
        <v>4381</v>
      </c>
      <c r="O3720" t="s">
        <v>2689</v>
      </c>
      <c r="P3720">
        <v>21215</v>
      </c>
      <c r="Q3720" t="s">
        <v>145</v>
      </c>
      <c r="R3720" t="s">
        <v>3176</v>
      </c>
      <c r="S3720" t="s">
        <v>70</v>
      </c>
      <c r="T3720" t="s">
        <v>71</v>
      </c>
      <c r="U3720" t="s">
        <v>3177</v>
      </c>
      <c r="V3720" s="3">
        <v>89.95</v>
      </c>
      <c r="W3720">
        <v>5</v>
      </c>
      <c r="X3720" s="2">
        <v>0</v>
      </c>
      <c r="Y3720" s="13">
        <v>43.176000000000002</v>
      </c>
      <c r="Z3720" s="2">
        <f>Y3720/V3720</f>
        <v>0.48</v>
      </c>
    </row>
    <row r="3721" spans="1:26" x14ac:dyDescent="0.25">
      <c r="A3721">
        <v>7740</v>
      </c>
      <c r="B3721" t="s">
        <v>9245</v>
      </c>
      <c r="C3721" s="1">
        <v>41964</v>
      </c>
      <c r="D3721">
        <f>YEAR(C3721)</f>
        <v>2014</v>
      </c>
      <c r="E3721">
        <f>MONTH(C3721)</f>
        <v>11</v>
      </c>
      <c r="F3721" t="str">
        <f>TEXT(Table1[[#This Row],[Order Date]],"mmm")</f>
        <v>Nov</v>
      </c>
      <c r="G3721" t="str">
        <f>TEXT(Table1[[#This Row],[Order Date]],"ddd")</f>
        <v>Fri</v>
      </c>
      <c r="H3721" s="1">
        <v>41969</v>
      </c>
      <c r="I3721" t="s">
        <v>49</v>
      </c>
      <c r="J3721" t="s">
        <v>5711</v>
      </c>
      <c r="K3721" t="s">
        <v>5712</v>
      </c>
      <c r="L3721" t="s">
        <v>101</v>
      </c>
      <c r="M3721" t="s">
        <v>26</v>
      </c>
      <c r="N3721" t="s">
        <v>126</v>
      </c>
      <c r="O3721" t="s">
        <v>42</v>
      </c>
      <c r="P3721">
        <v>94110</v>
      </c>
      <c r="Q3721" t="s">
        <v>43</v>
      </c>
      <c r="R3721" t="s">
        <v>4393</v>
      </c>
      <c r="S3721" t="s">
        <v>45</v>
      </c>
      <c r="T3721" t="s">
        <v>89</v>
      </c>
      <c r="U3721" t="s">
        <v>4394</v>
      </c>
      <c r="V3721" s="3">
        <v>6.58</v>
      </c>
      <c r="W3721">
        <v>2</v>
      </c>
      <c r="X3721" s="2">
        <v>0</v>
      </c>
      <c r="Y3721" s="13">
        <v>3.0268000000000002</v>
      </c>
      <c r="Z3721" s="2">
        <f>Y3721/V3721</f>
        <v>0.46</v>
      </c>
    </row>
    <row r="3722" spans="1:26" x14ac:dyDescent="0.25">
      <c r="A3722">
        <v>7742</v>
      </c>
      <c r="B3722" t="s">
        <v>9246</v>
      </c>
      <c r="C3722" s="1">
        <v>42271</v>
      </c>
      <c r="D3722">
        <f>YEAR(C3722)</f>
        <v>2015</v>
      </c>
      <c r="E3722">
        <f>MONTH(C3722)</f>
        <v>9</v>
      </c>
      <c r="F3722" t="str">
        <f>TEXT(Table1[[#This Row],[Order Date]],"mmm")</f>
        <v>Sep</v>
      </c>
      <c r="G3722" t="str">
        <f>TEXT(Table1[[#This Row],[Order Date]],"ddd")</f>
        <v>Thu</v>
      </c>
      <c r="H3722" s="1">
        <v>42273</v>
      </c>
      <c r="I3722" t="s">
        <v>22</v>
      </c>
      <c r="J3722" t="s">
        <v>5391</v>
      </c>
      <c r="K3722" t="s">
        <v>5392</v>
      </c>
      <c r="L3722" t="s">
        <v>25</v>
      </c>
      <c r="M3722" t="s">
        <v>26</v>
      </c>
      <c r="N3722" t="s">
        <v>1297</v>
      </c>
      <c r="O3722" t="s">
        <v>303</v>
      </c>
      <c r="P3722">
        <v>85705</v>
      </c>
      <c r="Q3722" t="s">
        <v>43</v>
      </c>
      <c r="R3722" t="s">
        <v>6266</v>
      </c>
      <c r="S3722" t="s">
        <v>70</v>
      </c>
      <c r="T3722" t="s">
        <v>71</v>
      </c>
      <c r="U3722" t="s">
        <v>6267</v>
      </c>
      <c r="V3722" s="3">
        <v>35.119999999999997</v>
      </c>
      <c r="W3722">
        <v>2</v>
      </c>
      <c r="X3722" s="2">
        <v>0.2</v>
      </c>
      <c r="Y3722" s="13">
        <v>13.17</v>
      </c>
      <c r="Z3722" s="2">
        <f>Y3722/V3722</f>
        <v>0.375</v>
      </c>
    </row>
    <row r="3723" spans="1:26" x14ac:dyDescent="0.25">
      <c r="A3723">
        <v>7743</v>
      </c>
      <c r="B3723" t="s">
        <v>9247</v>
      </c>
      <c r="C3723" s="1">
        <v>42967</v>
      </c>
      <c r="D3723">
        <f>YEAR(C3723)</f>
        <v>2017</v>
      </c>
      <c r="E3723">
        <f>MONTH(C3723)</f>
        <v>8</v>
      </c>
      <c r="F3723" t="str">
        <f>TEXT(Table1[[#This Row],[Order Date]],"mmm")</f>
        <v>Aug</v>
      </c>
      <c r="G3723" t="str">
        <f>TEXT(Table1[[#This Row],[Order Date]],"ddd")</f>
        <v>Sun</v>
      </c>
      <c r="H3723" s="1">
        <v>42974</v>
      </c>
      <c r="I3723" t="s">
        <v>49</v>
      </c>
      <c r="J3723" t="s">
        <v>3365</v>
      </c>
      <c r="K3723" t="s">
        <v>3366</v>
      </c>
      <c r="L3723" t="s">
        <v>25</v>
      </c>
      <c r="M3723" t="s">
        <v>26</v>
      </c>
      <c r="N3723" t="s">
        <v>41</v>
      </c>
      <c r="O3723" t="s">
        <v>42</v>
      </c>
      <c r="P3723">
        <v>90036</v>
      </c>
      <c r="Q3723" t="s">
        <v>43</v>
      </c>
      <c r="R3723" t="s">
        <v>3776</v>
      </c>
      <c r="S3723" t="s">
        <v>45</v>
      </c>
      <c r="T3723" t="s">
        <v>89</v>
      </c>
      <c r="U3723" t="s">
        <v>3777</v>
      </c>
      <c r="V3723" s="3">
        <v>25.92</v>
      </c>
      <c r="W3723">
        <v>4</v>
      </c>
      <c r="X3723" s="2">
        <v>0</v>
      </c>
      <c r="Y3723" s="13">
        <v>12.441599999999999</v>
      </c>
      <c r="Z3723" s="2">
        <f>Y3723/V3723</f>
        <v>0.47999999999999993</v>
      </c>
    </row>
    <row r="3724" spans="1:26" x14ac:dyDescent="0.25">
      <c r="A3724">
        <v>7744</v>
      </c>
      <c r="B3724" t="s">
        <v>9248</v>
      </c>
      <c r="C3724" s="1">
        <v>42538</v>
      </c>
      <c r="D3724">
        <f>YEAR(C3724)</f>
        <v>2016</v>
      </c>
      <c r="E3724">
        <f>MONTH(C3724)</f>
        <v>6</v>
      </c>
      <c r="F3724" t="str">
        <f>TEXT(Table1[[#This Row],[Order Date]],"mmm")</f>
        <v>Jun</v>
      </c>
      <c r="G3724" t="str">
        <f>TEXT(Table1[[#This Row],[Order Date]],"ddd")</f>
        <v>Fri</v>
      </c>
      <c r="H3724" s="1">
        <v>42543</v>
      </c>
      <c r="I3724" t="s">
        <v>49</v>
      </c>
      <c r="J3724" t="s">
        <v>2370</v>
      </c>
      <c r="K3724" t="s">
        <v>2371</v>
      </c>
      <c r="L3724" t="s">
        <v>40</v>
      </c>
      <c r="M3724" t="s">
        <v>26</v>
      </c>
      <c r="N3724" t="s">
        <v>7452</v>
      </c>
      <c r="O3724" t="s">
        <v>740</v>
      </c>
      <c r="P3724">
        <v>6708</v>
      </c>
      <c r="Q3724" t="s">
        <v>145</v>
      </c>
      <c r="R3724" t="s">
        <v>5668</v>
      </c>
      <c r="S3724" t="s">
        <v>45</v>
      </c>
      <c r="T3724" t="s">
        <v>74</v>
      </c>
      <c r="U3724" t="s">
        <v>5669</v>
      </c>
      <c r="V3724" s="3">
        <v>7.96</v>
      </c>
      <c r="W3724">
        <v>2</v>
      </c>
      <c r="X3724" s="2">
        <v>0</v>
      </c>
      <c r="Y3724" s="13">
        <v>3.7412000000000001</v>
      </c>
      <c r="Z3724" s="2">
        <f>Y3724/V3724</f>
        <v>0.47000000000000003</v>
      </c>
    </row>
    <row r="3725" spans="1:26" x14ac:dyDescent="0.25">
      <c r="A3725">
        <v>7747</v>
      </c>
      <c r="B3725" t="s">
        <v>9249</v>
      </c>
      <c r="C3725" s="1">
        <v>42357</v>
      </c>
      <c r="D3725">
        <f>YEAR(C3725)</f>
        <v>2015</v>
      </c>
      <c r="E3725">
        <f>MONTH(C3725)</f>
        <v>12</v>
      </c>
      <c r="F3725" t="str">
        <f>TEXT(Table1[[#This Row],[Order Date]],"mmm")</f>
        <v>Dec</v>
      </c>
      <c r="G3725" t="str">
        <f>TEXT(Table1[[#This Row],[Order Date]],"ddd")</f>
        <v>Sat</v>
      </c>
      <c r="H3725" s="1">
        <v>42361</v>
      </c>
      <c r="I3725" t="s">
        <v>49</v>
      </c>
      <c r="J3725" t="s">
        <v>7043</v>
      </c>
      <c r="K3725" t="s">
        <v>7044</v>
      </c>
      <c r="L3725" t="s">
        <v>101</v>
      </c>
      <c r="M3725" t="s">
        <v>26</v>
      </c>
      <c r="N3725" t="s">
        <v>296</v>
      </c>
      <c r="O3725" t="s">
        <v>208</v>
      </c>
      <c r="P3725">
        <v>60610</v>
      </c>
      <c r="Q3725" t="s">
        <v>104</v>
      </c>
      <c r="R3725" t="s">
        <v>3024</v>
      </c>
      <c r="S3725" t="s">
        <v>70</v>
      </c>
      <c r="T3725" t="s">
        <v>158</v>
      </c>
      <c r="U3725" t="s">
        <v>3025</v>
      </c>
      <c r="V3725" s="3">
        <v>25.488</v>
      </c>
      <c r="W3725">
        <v>2</v>
      </c>
      <c r="X3725" s="2">
        <v>0.2</v>
      </c>
      <c r="Y3725" s="13">
        <v>4.7789999999999999</v>
      </c>
      <c r="Z3725" s="2">
        <f>Y3725/V3725</f>
        <v>0.1875</v>
      </c>
    </row>
    <row r="3726" spans="1:26" x14ac:dyDescent="0.25">
      <c r="A3726">
        <v>7748</v>
      </c>
      <c r="B3726" t="s">
        <v>9250</v>
      </c>
      <c r="C3726" s="1">
        <v>42155</v>
      </c>
      <c r="D3726">
        <f>YEAR(C3726)</f>
        <v>2015</v>
      </c>
      <c r="E3726">
        <f>MONTH(C3726)</f>
        <v>5</v>
      </c>
      <c r="F3726" t="str">
        <f>TEXT(Table1[[#This Row],[Order Date]],"mmm")</f>
        <v>May</v>
      </c>
      <c r="G3726" t="str">
        <f>TEXT(Table1[[#This Row],[Order Date]],"ddd")</f>
        <v>Sun</v>
      </c>
      <c r="H3726" s="1">
        <v>42157</v>
      </c>
      <c r="I3726" t="s">
        <v>22</v>
      </c>
      <c r="J3726" t="s">
        <v>1652</v>
      </c>
      <c r="K3726" t="s">
        <v>1653</v>
      </c>
      <c r="L3726" t="s">
        <v>101</v>
      </c>
      <c r="M3726" t="s">
        <v>26</v>
      </c>
      <c r="N3726" t="s">
        <v>1159</v>
      </c>
      <c r="O3726" t="s">
        <v>264</v>
      </c>
      <c r="P3726">
        <v>11561</v>
      </c>
      <c r="Q3726" t="s">
        <v>145</v>
      </c>
      <c r="R3726" t="s">
        <v>994</v>
      </c>
      <c r="S3726" t="s">
        <v>45</v>
      </c>
      <c r="T3726" t="s">
        <v>266</v>
      </c>
      <c r="U3726" t="s">
        <v>995</v>
      </c>
      <c r="V3726" s="3">
        <v>7.56</v>
      </c>
      <c r="W3726">
        <v>6</v>
      </c>
      <c r="X3726" s="2">
        <v>0</v>
      </c>
      <c r="Y3726" s="13">
        <v>0.3024</v>
      </c>
      <c r="Z3726" s="2">
        <f>Y3726/V3726</f>
        <v>0.04</v>
      </c>
    </row>
    <row r="3727" spans="1:26" x14ac:dyDescent="0.25">
      <c r="A3727">
        <v>7749</v>
      </c>
      <c r="B3727" t="s">
        <v>9251</v>
      </c>
      <c r="C3727" s="1">
        <v>42173</v>
      </c>
      <c r="D3727">
        <f>YEAR(C3727)</f>
        <v>2015</v>
      </c>
      <c r="E3727">
        <f>MONTH(C3727)</f>
        <v>6</v>
      </c>
      <c r="F3727" t="str">
        <f>TEXT(Table1[[#This Row],[Order Date]],"mmm")</f>
        <v>Jun</v>
      </c>
      <c r="G3727" t="str">
        <f>TEXT(Table1[[#This Row],[Order Date]],"ddd")</f>
        <v>Thu</v>
      </c>
      <c r="H3727" s="1">
        <v>42179</v>
      </c>
      <c r="I3727" t="s">
        <v>49</v>
      </c>
      <c r="J3727" t="s">
        <v>1416</v>
      </c>
      <c r="K3727" t="s">
        <v>1417</v>
      </c>
      <c r="L3727" t="s">
        <v>25</v>
      </c>
      <c r="M3727" t="s">
        <v>26</v>
      </c>
      <c r="N3727" t="s">
        <v>1117</v>
      </c>
      <c r="O3727" t="s">
        <v>312</v>
      </c>
      <c r="P3727">
        <v>22204</v>
      </c>
      <c r="Q3727" t="s">
        <v>29</v>
      </c>
      <c r="R3727" t="s">
        <v>6146</v>
      </c>
      <c r="S3727" t="s">
        <v>31</v>
      </c>
      <c r="T3727" t="s">
        <v>64</v>
      </c>
      <c r="U3727" t="s">
        <v>6147</v>
      </c>
      <c r="V3727" s="3">
        <v>60.84</v>
      </c>
      <c r="W3727">
        <v>3</v>
      </c>
      <c r="X3727" s="2">
        <v>0</v>
      </c>
      <c r="Y3727" s="13">
        <v>19.468800000000002</v>
      </c>
      <c r="Z3727" s="2">
        <f>Y3727/V3727</f>
        <v>0.32</v>
      </c>
    </row>
    <row r="3728" spans="1:26" x14ac:dyDescent="0.25">
      <c r="A3728">
        <v>7754</v>
      </c>
      <c r="B3728" t="s">
        <v>9252</v>
      </c>
      <c r="C3728" s="1">
        <v>42338</v>
      </c>
      <c r="D3728">
        <f>YEAR(C3728)</f>
        <v>2015</v>
      </c>
      <c r="E3728">
        <f>MONTH(C3728)</f>
        <v>11</v>
      </c>
      <c r="F3728" t="str">
        <f>TEXT(Table1[[#This Row],[Order Date]],"mmm")</f>
        <v>Nov</v>
      </c>
      <c r="G3728" t="str">
        <f>TEXT(Table1[[#This Row],[Order Date]],"ddd")</f>
        <v>Mon</v>
      </c>
      <c r="H3728" s="1">
        <v>42341</v>
      </c>
      <c r="I3728" t="s">
        <v>185</v>
      </c>
      <c r="J3728" t="s">
        <v>3663</v>
      </c>
      <c r="K3728" t="s">
        <v>3664</v>
      </c>
      <c r="L3728" t="s">
        <v>40</v>
      </c>
      <c r="M3728" t="s">
        <v>26</v>
      </c>
      <c r="N3728" t="s">
        <v>1504</v>
      </c>
      <c r="O3728" t="s">
        <v>87</v>
      </c>
      <c r="P3728">
        <v>28540</v>
      </c>
      <c r="Q3728" t="s">
        <v>29</v>
      </c>
      <c r="R3728" t="s">
        <v>5894</v>
      </c>
      <c r="S3728" t="s">
        <v>31</v>
      </c>
      <c r="T3728" t="s">
        <v>64</v>
      </c>
      <c r="U3728" t="s">
        <v>5895</v>
      </c>
      <c r="V3728" s="3">
        <v>17.088000000000001</v>
      </c>
      <c r="W3728">
        <v>2</v>
      </c>
      <c r="X3728" s="2">
        <v>0.2</v>
      </c>
      <c r="Y3728" s="13">
        <v>1.0680000000000001</v>
      </c>
      <c r="Z3728" s="2">
        <f>Y3728/V3728</f>
        <v>6.25E-2</v>
      </c>
    </row>
    <row r="3729" spans="1:26" x14ac:dyDescent="0.25">
      <c r="A3729">
        <v>7755</v>
      </c>
      <c r="B3729" t="s">
        <v>9253</v>
      </c>
      <c r="C3729" s="1">
        <v>42359</v>
      </c>
      <c r="D3729">
        <f>YEAR(C3729)</f>
        <v>2015</v>
      </c>
      <c r="E3729">
        <f>MONTH(C3729)</f>
        <v>12</v>
      </c>
      <c r="F3729" t="str">
        <f>TEXT(Table1[[#This Row],[Order Date]],"mmm")</f>
        <v>Dec</v>
      </c>
      <c r="G3729" t="str">
        <f>TEXT(Table1[[#This Row],[Order Date]],"ddd")</f>
        <v>Mon</v>
      </c>
      <c r="H3729" s="1">
        <v>42361</v>
      </c>
      <c r="I3729" t="s">
        <v>22</v>
      </c>
      <c r="J3729" t="s">
        <v>2772</v>
      </c>
      <c r="K3729" t="s">
        <v>2773</v>
      </c>
      <c r="L3729" t="s">
        <v>40</v>
      </c>
      <c r="M3729" t="s">
        <v>26</v>
      </c>
      <c r="N3729" t="s">
        <v>490</v>
      </c>
      <c r="O3729" t="s">
        <v>491</v>
      </c>
      <c r="P3729">
        <v>43229</v>
      </c>
      <c r="Q3729" t="s">
        <v>145</v>
      </c>
      <c r="R3729" t="s">
        <v>3304</v>
      </c>
      <c r="S3729" t="s">
        <v>45</v>
      </c>
      <c r="T3729" t="s">
        <v>67</v>
      </c>
      <c r="U3729" t="s">
        <v>3305</v>
      </c>
      <c r="V3729" s="3">
        <v>3.008</v>
      </c>
      <c r="W3729">
        <v>2</v>
      </c>
      <c r="X3729" s="2">
        <v>0.2</v>
      </c>
      <c r="Y3729" s="13">
        <v>0.33839999999999998</v>
      </c>
      <c r="Z3729" s="2">
        <f>Y3729/V3729</f>
        <v>0.11249999999999999</v>
      </c>
    </row>
    <row r="3730" spans="1:26" x14ac:dyDescent="0.25">
      <c r="A3730">
        <v>7756</v>
      </c>
      <c r="B3730" t="s">
        <v>9254</v>
      </c>
      <c r="C3730" s="1">
        <v>43056</v>
      </c>
      <c r="D3730">
        <f>YEAR(C3730)</f>
        <v>2017</v>
      </c>
      <c r="E3730">
        <f>MONTH(C3730)</f>
        <v>11</v>
      </c>
      <c r="F3730" t="str">
        <f>TEXT(Table1[[#This Row],[Order Date]],"mmm")</f>
        <v>Nov</v>
      </c>
      <c r="G3730" t="str">
        <f>TEXT(Table1[[#This Row],[Order Date]],"ddd")</f>
        <v>Fri</v>
      </c>
      <c r="H3730" s="1">
        <v>43060</v>
      </c>
      <c r="I3730" t="s">
        <v>49</v>
      </c>
      <c r="J3730" t="s">
        <v>2000</v>
      </c>
      <c r="K3730" t="s">
        <v>2001</v>
      </c>
      <c r="L3730" t="s">
        <v>25</v>
      </c>
      <c r="M3730" t="s">
        <v>26</v>
      </c>
      <c r="N3730" t="s">
        <v>460</v>
      </c>
      <c r="O3730" t="s">
        <v>87</v>
      </c>
      <c r="P3730">
        <v>28205</v>
      </c>
      <c r="Q3730" t="s">
        <v>29</v>
      </c>
      <c r="R3730" t="s">
        <v>9255</v>
      </c>
      <c r="S3730" t="s">
        <v>45</v>
      </c>
      <c r="T3730" t="s">
        <v>89</v>
      </c>
      <c r="U3730" t="s">
        <v>9256</v>
      </c>
      <c r="V3730" s="3">
        <v>268.24</v>
      </c>
      <c r="W3730">
        <v>7</v>
      </c>
      <c r="X3730" s="2">
        <v>0.2</v>
      </c>
      <c r="Y3730" s="13">
        <v>93.884</v>
      </c>
      <c r="Z3730" s="2">
        <f>Y3730/V3730</f>
        <v>0.35</v>
      </c>
    </row>
    <row r="3731" spans="1:26" x14ac:dyDescent="0.25">
      <c r="A3731">
        <v>7758</v>
      </c>
      <c r="B3731" t="s">
        <v>9257</v>
      </c>
      <c r="C3731" s="1">
        <v>43052</v>
      </c>
      <c r="D3731">
        <f>YEAR(C3731)</f>
        <v>2017</v>
      </c>
      <c r="E3731">
        <f>MONTH(C3731)</f>
        <v>11</v>
      </c>
      <c r="F3731" t="str">
        <f>TEXT(Table1[[#This Row],[Order Date]],"mmm")</f>
        <v>Nov</v>
      </c>
      <c r="G3731" t="str">
        <f>TEXT(Table1[[#This Row],[Order Date]],"ddd")</f>
        <v>Mon</v>
      </c>
      <c r="H3731" s="1">
        <v>43055</v>
      </c>
      <c r="I3731" t="s">
        <v>22</v>
      </c>
      <c r="J3731" t="s">
        <v>3344</v>
      </c>
      <c r="K3731" t="s">
        <v>3345</v>
      </c>
      <c r="L3731" t="s">
        <v>40</v>
      </c>
      <c r="M3731" t="s">
        <v>26</v>
      </c>
      <c r="N3731" t="s">
        <v>3367</v>
      </c>
      <c r="O3731" t="s">
        <v>264</v>
      </c>
      <c r="P3731">
        <v>14215</v>
      </c>
      <c r="Q3731" t="s">
        <v>145</v>
      </c>
      <c r="R3731" t="s">
        <v>245</v>
      </c>
      <c r="S3731" t="s">
        <v>70</v>
      </c>
      <c r="T3731" t="s">
        <v>71</v>
      </c>
      <c r="U3731" t="s">
        <v>246</v>
      </c>
      <c r="V3731" s="3">
        <v>43.6</v>
      </c>
      <c r="W3731">
        <v>4</v>
      </c>
      <c r="X3731" s="2">
        <v>0</v>
      </c>
      <c r="Y3731" s="13">
        <v>12.208</v>
      </c>
      <c r="Z3731" s="2">
        <f>Y3731/V3731</f>
        <v>0.27999999999999997</v>
      </c>
    </row>
    <row r="3732" spans="1:26" x14ac:dyDescent="0.25">
      <c r="A3732">
        <v>7761</v>
      </c>
      <c r="B3732" t="s">
        <v>9258</v>
      </c>
      <c r="C3732" s="1">
        <v>41979</v>
      </c>
      <c r="D3732">
        <f>YEAR(C3732)</f>
        <v>2014</v>
      </c>
      <c r="E3732">
        <f>MONTH(C3732)</f>
        <v>12</v>
      </c>
      <c r="F3732" t="str">
        <f>TEXT(Table1[[#This Row],[Order Date]],"mmm")</f>
        <v>Dec</v>
      </c>
      <c r="G3732" t="str">
        <f>TEXT(Table1[[#This Row],[Order Date]],"ddd")</f>
        <v>Sat</v>
      </c>
      <c r="H3732" s="1">
        <v>41984</v>
      </c>
      <c r="I3732" t="s">
        <v>49</v>
      </c>
      <c r="J3732" t="s">
        <v>8069</v>
      </c>
      <c r="K3732" t="s">
        <v>8070</v>
      </c>
      <c r="L3732" t="s">
        <v>25</v>
      </c>
      <c r="M3732" t="s">
        <v>26</v>
      </c>
      <c r="N3732" t="s">
        <v>327</v>
      </c>
      <c r="O3732" t="s">
        <v>328</v>
      </c>
      <c r="P3732">
        <v>38109</v>
      </c>
      <c r="Q3732" t="s">
        <v>29</v>
      </c>
      <c r="R3732" t="s">
        <v>3645</v>
      </c>
      <c r="S3732" t="s">
        <v>45</v>
      </c>
      <c r="T3732" t="s">
        <v>89</v>
      </c>
      <c r="U3732" t="s">
        <v>3646</v>
      </c>
      <c r="V3732" s="3">
        <v>42.207999999999998</v>
      </c>
      <c r="W3732">
        <v>2</v>
      </c>
      <c r="X3732" s="2">
        <v>0.2</v>
      </c>
      <c r="Y3732" s="13">
        <v>13.717599999999999</v>
      </c>
      <c r="Z3732" s="2">
        <f>Y3732/V3732</f>
        <v>0.32500000000000001</v>
      </c>
    </row>
    <row r="3733" spans="1:26" x14ac:dyDescent="0.25">
      <c r="A3733">
        <v>7762</v>
      </c>
      <c r="B3733" t="s">
        <v>9259</v>
      </c>
      <c r="C3733" s="1">
        <v>43072</v>
      </c>
      <c r="D3733">
        <f>YEAR(C3733)</f>
        <v>2017</v>
      </c>
      <c r="E3733">
        <f>MONTH(C3733)</f>
        <v>12</v>
      </c>
      <c r="F3733" t="str">
        <f>TEXT(Table1[[#This Row],[Order Date]],"mmm")</f>
        <v>Dec</v>
      </c>
      <c r="G3733" t="str">
        <f>TEXT(Table1[[#This Row],[Order Date]],"ddd")</f>
        <v>Sun</v>
      </c>
      <c r="H3733" s="1">
        <v>43075</v>
      </c>
      <c r="I3733" t="s">
        <v>185</v>
      </c>
      <c r="J3733" t="s">
        <v>1225</v>
      </c>
      <c r="K3733" t="s">
        <v>1226</v>
      </c>
      <c r="L3733" t="s">
        <v>25</v>
      </c>
      <c r="M3733" t="s">
        <v>26</v>
      </c>
      <c r="N3733" t="s">
        <v>4242</v>
      </c>
      <c r="O3733" t="s">
        <v>103</v>
      </c>
      <c r="P3733">
        <v>75023</v>
      </c>
      <c r="Q3733" t="s">
        <v>104</v>
      </c>
      <c r="R3733" t="s">
        <v>4491</v>
      </c>
      <c r="S3733" t="s">
        <v>45</v>
      </c>
      <c r="T3733" t="s">
        <v>89</v>
      </c>
      <c r="U3733" t="s">
        <v>4492</v>
      </c>
      <c r="V3733" s="3">
        <v>10.368</v>
      </c>
      <c r="W3733">
        <v>2</v>
      </c>
      <c r="X3733" s="2">
        <v>0.2</v>
      </c>
      <c r="Y3733" s="13">
        <v>3.6288</v>
      </c>
      <c r="Z3733" s="2">
        <f>Y3733/V3733</f>
        <v>0.35</v>
      </c>
    </row>
    <row r="3734" spans="1:26" x14ac:dyDescent="0.25">
      <c r="A3734">
        <v>7763</v>
      </c>
      <c r="B3734" t="s">
        <v>9260</v>
      </c>
      <c r="C3734" s="1">
        <v>43004</v>
      </c>
      <c r="D3734">
        <f>YEAR(C3734)</f>
        <v>2017</v>
      </c>
      <c r="E3734">
        <f>MONTH(C3734)</f>
        <v>9</v>
      </c>
      <c r="F3734" t="str">
        <f>TEXT(Table1[[#This Row],[Order Date]],"mmm")</f>
        <v>Sep</v>
      </c>
      <c r="G3734" t="str">
        <f>TEXT(Table1[[#This Row],[Order Date]],"ddd")</f>
        <v>Tue</v>
      </c>
      <c r="H3734" s="1">
        <v>43006</v>
      </c>
      <c r="I3734" t="s">
        <v>185</v>
      </c>
      <c r="J3734" t="s">
        <v>2909</v>
      </c>
      <c r="K3734" t="s">
        <v>2910</v>
      </c>
      <c r="L3734" t="s">
        <v>101</v>
      </c>
      <c r="M3734" t="s">
        <v>26</v>
      </c>
      <c r="N3734" t="s">
        <v>1943</v>
      </c>
      <c r="O3734" t="s">
        <v>413</v>
      </c>
      <c r="P3734">
        <v>97301</v>
      </c>
      <c r="Q3734" t="s">
        <v>43</v>
      </c>
      <c r="R3734" t="s">
        <v>4120</v>
      </c>
      <c r="S3734" t="s">
        <v>45</v>
      </c>
      <c r="T3734" t="s">
        <v>67</v>
      </c>
      <c r="U3734" t="s">
        <v>4121</v>
      </c>
      <c r="V3734" s="3">
        <v>2.2240000000000002</v>
      </c>
      <c r="W3734">
        <v>1</v>
      </c>
      <c r="X3734" s="2">
        <v>0.2</v>
      </c>
      <c r="Y3734" s="13">
        <v>0.55600000000000005</v>
      </c>
      <c r="Z3734" s="2">
        <f>Y3734/V3734</f>
        <v>0.25</v>
      </c>
    </row>
    <row r="3735" spans="1:26" x14ac:dyDescent="0.25">
      <c r="A3735">
        <v>7764</v>
      </c>
      <c r="B3735" t="s">
        <v>9261</v>
      </c>
      <c r="C3735" s="1">
        <v>42038</v>
      </c>
      <c r="D3735">
        <f>YEAR(C3735)</f>
        <v>2015</v>
      </c>
      <c r="E3735">
        <f>MONTH(C3735)</f>
        <v>2</v>
      </c>
      <c r="F3735" t="str">
        <f>TEXT(Table1[[#This Row],[Order Date]],"mmm")</f>
        <v>Feb</v>
      </c>
      <c r="G3735" t="str">
        <f>TEXT(Table1[[#This Row],[Order Date]],"ddd")</f>
        <v>Tue</v>
      </c>
      <c r="H3735" s="1">
        <v>42042</v>
      </c>
      <c r="I3735" t="s">
        <v>49</v>
      </c>
      <c r="J3735" t="s">
        <v>3094</v>
      </c>
      <c r="K3735" t="s">
        <v>3095</v>
      </c>
      <c r="L3735" t="s">
        <v>25</v>
      </c>
      <c r="M3735" t="s">
        <v>26</v>
      </c>
      <c r="N3735" t="s">
        <v>490</v>
      </c>
      <c r="O3735" t="s">
        <v>1258</v>
      </c>
      <c r="P3735">
        <v>31907</v>
      </c>
      <c r="Q3735" t="s">
        <v>29</v>
      </c>
      <c r="R3735" t="s">
        <v>5941</v>
      </c>
      <c r="S3735" t="s">
        <v>45</v>
      </c>
      <c r="T3735" t="s">
        <v>170</v>
      </c>
      <c r="U3735" t="s">
        <v>662</v>
      </c>
      <c r="V3735" s="3">
        <v>74.52</v>
      </c>
      <c r="W3735">
        <v>9</v>
      </c>
      <c r="X3735" s="2">
        <v>0</v>
      </c>
      <c r="Y3735" s="13">
        <v>35.0244</v>
      </c>
      <c r="Z3735" s="2">
        <f>Y3735/V3735</f>
        <v>0.47000000000000003</v>
      </c>
    </row>
    <row r="3736" spans="1:26" x14ac:dyDescent="0.25">
      <c r="A3736">
        <v>7765</v>
      </c>
      <c r="B3736" t="s">
        <v>9262</v>
      </c>
      <c r="C3736" s="1">
        <v>42959</v>
      </c>
      <c r="D3736">
        <f>YEAR(C3736)</f>
        <v>2017</v>
      </c>
      <c r="E3736">
        <f>MONTH(C3736)</f>
        <v>8</v>
      </c>
      <c r="F3736" t="str">
        <f>TEXT(Table1[[#This Row],[Order Date]],"mmm")</f>
        <v>Aug</v>
      </c>
      <c r="G3736" t="str">
        <f>TEXT(Table1[[#This Row],[Order Date]],"ddd")</f>
        <v>Sat</v>
      </c>
      <c r="H3736" s="1">
        <v>42959</v>
      </c>
      <c r="I3736" t="s">
        <v>1276</v>
      </c>
      <c r="J3736" t="s">
        <v>1513</v>
      </c>
      <c r="K3736" t="s">
        <v>1514</v>
      </c>
      <c r="L3736" t="s">
        <v>40</v>
      </c>
      <c r="M3736" t="s">
        <v>26</v>
      </c>
      <c r="N3736" t="s">
        <v>375</v>
      </c>
      <c r="O3736" t="s">
        <v>2689</v>
      </c>
      <c r="P3736">
        <v>21044</v>
      </c>
      <c r="Q3736" t="s">
        <v>145</v>
      </c>
      <c r="R3736" t="s">
        <v>1954</v>
      </c>
      <c r="S3736" t="s">
        <v>45</v>
      </c>
      <c r="T3736" t="s">
        <v>67</v>
      </c>
      <c r="U3736" t="s">
        <v>1955</v>
      </c>
      <c r="V3736" s="3">
        <v>17.52</v>
      </c>
      <c r="W3736">
        <v>3</v>
      </c>
      <c r="X3736" s="2">
        <v>0</v>
      </c>
      <c r="Y3736" s="13">
        <v>5.2560000000000002</v>
      </c>
      <c r="Z3736" s="2">
        <f>Y3736/V3736</f>
        <v>0.30000000000000004</v>
      </c>
    </row>
    <row r="3737" spans="1:26" x14ac:dyDescent="0.25">
      <c r="A3737">
        <v>7768</v>
      </c>
      <c r="B3737" t="s">
        <v>9263</v>
      </c>
      <c r="C3737" s="1">
        <v>42240</v>
      </c>
      <c r="D3737">
        <f>YEAR(C3737)</f>
        <v>2015</v>
      </c>
      <c r="E3737">
        <f>MONTH(C3737)</f>
        <v>8</v>
      </c>
      <c r="F3737" t="str">
        <f>TEXT(Table1[[#This Row],[Order Date]],"mmm")</f>
        <v>Aug</v>
      </c>
      <c r="G3737" t="str">
        <f>TEXT(Table1[[#This Row],[Order Date]],"ddd")</f>
        <v>Mon</v>
      </c>
      <c r="H3737" s="1">
        <v>42242</v>
      </c>
      <c r="I3737" t="s">
        <v>185</v>
      </c>
      <c r="J3737" t="s">
        <v>1337</v>
      </c>
      <c r="K3737" t="s">
        <v>1338</v>
      </c>
      <c r="L3737" t="s">
        <v>25</v>
      </c>
      <c r="M3737" t="s">
        <v>26</v>
      </c>
      <c r="N3737" t="s">
        <v>412</v>
      </c>
      <c r="O3737" t="s">
        <v>413</v>
      </c>
      <c r="P3737">
        <v>97206</v>
      </c>
      <c r="Q3737" t="s">
        <v>43</v>
      </c>
      <c r="R3737" t="s">
        <v>359</v>
      </c>
      <c r="S3737" t="s">
        <v>45</v>
      </c>
      <c r="T3737" t="s">
        <v>67</v>
      </c>
      <c r="U3737" t="s">
        <v>360</v>
      </c>
      <c r="V3737" s="3">
        <v>7.1520000000000001</v>
      </c>
      <c r="W3737">
        <v>3</v>
      </c>
      <c r="X3737" s="2">
        <v>0.2</v>
      </c>
      <c r="Y3737" s="13">
        <v>0.71519999999999995</v>
      </c>
      <c r="Z3737" s="2">
        <f>Y3737/V3737</f>
        <v>9.9999999999999992E-2</v>
      </c>
    </row>
    <row r="3738" spans="1:26" x14ac:dyDescent="0.25">
      <c r="A3738">
        <v>7769</v>
      </c>
      <c r="B3738" t="s">
        <v>9264</v>
      </c>
      <c r="C3738" s="1">
        <v>43051</v>
      </c>
      <c r="D3738">
        <f>YEAR(C3738)</f>
        <v>2017</v>
      </c>
      <c r="E3738">
        <f>MONTH(C3738)</f>
        <v>11</v>
      </c>
      <c r="F3738" t="str">
        <f>TEXT(Table1[[#This Row],[Order Date]],"mmm")</f>
        <v>Nov</v>
      </c>
      <c r="G3738" t="str">
        <f>TEXT(Table1[[#This Row],[Order Date]],"ddd")</f>
        <v>Sun</v>
      </c>
      <c r="H3738" s="1">
        <v>43056</v>
      </c>
      <c r="I3738" t="s">
        <v>49</v>
      </c>
      <c r="J3738" t="s">
        <v>3648</v>
      </c>
      <c r="K3738" t="s">
        <v>3649</v>
      </c>
      <c r="L3738" t="s">
        <v>25</v>
      </c>
      <c r="M3738" t="s">
        <v>26</v>
      </c>
      <c r="N3738" t="s">
        <v>5505</v>
      </c>
      <c r="O3738" t="s">
        <v>53</v>
      </c>
      <c r="P3738">
        <v>32303</v>
      </c>
      <c r="Q3738" t="s">
        <v>29</v>
      </c>
      <c r="R3738" t="s">
        <v>2514</v>
      </c>
      <c r="S3738" t="s">
        <v>45</v>
      </c>
      <c r="T3738" t="s">
        <v>89</v>
      </c>
      <c r="U3738" t="s">
        <v>2515</v>
      </c>
      <c r="V3738" s="3">
        <v>26.72</v>
      </c>
      <c r="W3738">
        <v>5</v>
      </c>
      <c r="X3738" s="2">
        <v>0.2</v>
      </c>
      <c r="Y3738" s="13">
        <v>9.3520000000000003</v>
      </c>
      <c r="Z3738" s="2">
        <f>Y3738/V3738</f>
        <v>0.35000000000000003</v>
      </c>
    </row>
    <row r="3739" spans="1:26" x14ac:dyDescent="0.25">
      <c r="A3739">
        <v>7770</v>
      </c>
      <c r="B3739" t="s">
        <v>9265</v>
      </c>
      <c r="C3739" s="1">
        <v>42583</v>
      </c>
      <c r="D3739">
        <f>YEAR(C3739)</f>
        <v>2016</v>
      </c>
      <c r="E3739">
        <f>MONTH(C3739)</f>
        <v>8</v>
      </c>
      <c r="F3739" t="str">
        <f>TEXT(Table1[[#This Row],[Order Date]],"mmm")</f>
        <v>Aug</v>
      </c>
      <c r="G3739" t="str">
        <f>TEXT(Table1[[#This Row],[Order Date]],"ddd")</f>
        <v>Mon</v>
      </c>
      <c r="H3739" s="1">
        <v>42583</v>
      </c>
      <c r="I3739" t="s">
        <v>1276</v>
      </c>
      <c r="J3739" t="s">
        <v>1131</v>
      </c>
      <c r="K3739" t="s">
        <v>1132</v>
      </c>
      <c r="L3739" t="s">
        <v>40</v>
      </c>
      <c r="M3739" t="s">
        <v>26</v>
      </c>
      <c r="N3739" t="s">
        <v>2803</v>
      </c>
      <c r="O3739" t="s">
        <v>42</v>
      </c>
      <c r="P3739">
        <v>92503</v>
      </c>
      <c r="Q3739" t="s">
        <v>43</v>
      </c>
      <c r="R3739" t="s">
        <v>4481</v>
      </c>
      <c r="S3739" t="s">
        <v>70</v>
      </c>
      <c r="T3739" t="s">
        <v>71</v>
      </c>
      <c r="U3739" t="s">
        <v>4482</v>
      </c>
      <c r="V3739" s="3">
        <v>1039.7280000000001</v>
      </c>
      <c r="W3739">
        <v>2</v>
      </c>
      <c r="X3739" s="2">
        <v>0.2</v>
      </c>
      <c r="Y3739" s="13">
        <v>90.976200000000006</v>
      </c>
      <c r="Z3739" s="2">
        <f>Y3739/V3739</f>
        <v>8.7499999999999994E-2</v>
      </c>
    </row>
    <row r="3740" spans="1:26" x14ac:dyDescent="0.25">
      <c r="A3740">
        <v>7772</v>
      </c>
      <c r="B3740" t="s">
        <v>9266</v>
      </c>
      <c r="C3740" s="1">
        <v>42699</v>
      </c>
      <c r="D3740">
        <f>YEAR(C3740)</f>
        <v>2016</v>
      </c>
      <c r="E3740">
        <f>MONTH(C3740)</f>
        <v>11</v>
      </c>
      <c r="F3740" t="str">
        <f>TEXT(Table1[[#This Row],[Order Date]],"mmm")</f>
        <v>Nov</v>
      </c>
      <c r="G3740" t="str">
        <f>TEXT(Table1[[#This Row],[Order Date]],"ddd")</f>
        <v>Fri</v>
      </c>
      <c r="H3740" s="1">
        <v>42706</v>
      </c>
      <c r="I3740" t="s">
        <v>49</v>
      </c>
      <c r="J3740" t="s">
        <v>3867</v>
      </c>
      <c r="K3740" t="s">
        <v>3868</v>
      </c>
      <c r="L3740" t="s">
        <v>25</v>
      </c>
      <c r="M3740" t="s">
        <v>26</v>
      </c>
      <c r="N3740" t="s">
        <v>2434</v>
      </c>
      <c r="O3740" t="s">
        <v>491</v>
      </c>
      <c r="P3740">
        <v>43130</v>
      </c>
      <c r="Q3740" t="s">
        <v>145</v>
      </c>
      <c r="R3740" t="s">
        <v>2646</v>
      </c>
      <c r="S3740" t="s">
        <v>45</v>
      </c>
      <c r="T3740" t="s">
        <v>74</v>
      </c>
      <c r="U3740" t="s">
        <v>2647</v>
      </c>
      <c r="V3740" s="3">
        <v>456.58800000000002</v>
      </c>
      <c r="W3740">
        <v>2</v>
      </c>
      <c r="X3740" s="2">
        <v>0.7</v>
      </c>
      <c r="Y3740" s="13">
        <v>-304.392</v>
      </c>
      <c r="Z3740" s="2">
        <f>Y3740/V3740</f>
        <v>-0.66666666666666663</v>
      </c>
    </row>
    <row r="3741" spans="1:26" x14ac:dyDescent="0.25">
      <c r="A3741">
        <v>7775</v>
      </c>
      <c r="B3741" t="s">
        <v>9267</v>
      </c>
      <c r="C3741" s="1">
        <v>42473</v>
      </c>
      <c r="D3741">
        <f>YEAR(C3741)</f>
        <v>2016</v>
      </c>
      <c r="E3741">
        <f>MONTH(C3741)</f>
        <v>4</v>
      </c>
      <c r="F3741" t="str">
        <f>TEXT(Table1[[#This Row],[Order Date]],"mmm")</f>
        <v>Apr</v>
      </c>
      <c r="G3741" t="str">
        <f>TEXT(Table1[[#This Row],[Order Date]],"ddd")</f>
        <v>Wed</v>
      </c>
      <c r="H3741" s="1">
        <v>42475</v>
      </c>
      <c r="I3741" t="s">
        <v>185</v>
      </c>
      <c r="J3741" t="s">
        <v>6894</v>
      </c>
      <c r="K3741" t="s">
        <v>6895</v>
      </c>
      <c r="L3741" t="s">
        <v>25</v>
      </c>
      <c r="M3741" t="s">
        <v>26</v>
      </c>
      <c r="N3741" t="s">
        <v>126</v>
      </c>
      <c r="O3741" t="s">
        <v>42</v>
      </c>
      <c r="P3741">
        <v>94109</v>
      </c>
      <c r="Q3741" t="s">
        <v>43</v>
      </c>
      <c r="R3741" t="s">
        <v>169</v>
      </c>
      <c r="S3741" t="s">
        <v>45</v>
      </c>
      <c r="T3741" t="s">
        <v>170</v>
      </c>
      <c r="U3741" t="s">
        <v>171</v>
      </c>
      <c r="V3741" s="3">
        <v>6.12</v>
      </c>
      <c r="W3741">
        <v>3</v>
      </c>
      <c r="X3741" s="2">
        <v>0</v>
      </c>
      <c r="Y3741" s="13">
        <v>2.8763999999999998</v>
      </c>
      <c r="Z3741" s="2">
        <f>Y3741/V3741</f>
        <v>0.47</v>
      </c>
    </row>
    <row r="3742" spans="1:26" x14ac:dyDescent="0.25">
      <c r="A3742">
        <v>7776</v>
      </c>
      <c r="B3742" t="s">
        <v>9268</v>
      </c>
      <c r="C3742" s="1">
        <v>42000</v>
      </c>
      <c r="D3742">
        <f>YEAR(C3742)</f>
        <v>2014</v>
      </c>
      <c r="E3742">
        <f>MONTH(C3742)</f>
        <v>12</v>
      </c>
      <c r="F3742" t="str">
        <f>TEXT(Table1[[#This Row],[Order Date]],"mmm")</f>
        <v>Dec</v>
      </c>
      <c r="G3742" t="str">
        <f>TEXT(Table1[[#This Row],[Order Date]],"ddd")</f>
        <v>Sat</v>
      </c>
      <c r="H3742" s="1">
        <v>42004</v>
      </c>
      <c r="I3742" t="s">
        <v>49</v>
      </c>
      <c r="J3742" t="s">
        <v>4285</v>
      </c>
      <c r="K3742" t="s">
        <v>4286</v>
      </c>
      <c r="L3742" t="s">
        <v>101</v>
      </c>
      <c r="M3742" t="s">
        <v>26</v>
      </c>
      <c r="N3742" t="s">
        <v>7691</v>
      </c>
      <c r="O3742" t="s">
        <v>42</v>
      </c>
      <c r="P3742">
        <v>92553</v>
      </c>
      <c r="Q3742" t="s">
        <v>43</v>
      </c>
      <c r="R3742" t="s">
        <v>7115</v>
      </c>
      <c r="S3742" t="s">
        <v>45</v>
      </c>
      <c r="T3742" t="s">
        <v>77</v>
      </c>
      <c r="U3742" t="s">
        <v>1414</v>
      </c>
      <c r="V3742" s="3">
        <v>10.98</v>
      </c>
      <c r="W3742">
        <v>1</v>
      </c>
      <c r="X3742" s="2">
        <v>0</v>
      </c>
      <c r="Y3742" s="13">
        <v>2.9645999999999999</v>
      </c>
      <c r="Z3742" s="2">
        <f>Y3742/V3742</f>
        <v>0.26999999999999996</v>
      </c>
    </row>
    <row r="3743" spans="1:26" x14ac:dyDescent="0.25">
      <c r="A3743">
        <v>7780</v>
      </c>
      <c r="B3743" t="s">
        <v>9269</v>
      </c>
      <c r="C3743" s="1">
        <v>42478</v>
      </c>
      <c r="D3743">
        <f>YEAR(C3743)</f>
        <v>2016</v>
      </c>
      <c r="E3743">
        <f>MONTH(C3743)</f>
        <v>4</v>
      </c>
      <c r="F3743" t="str">
        <f>TEXT(Table1[[#This Row],[Order Date]],"mmm")</f>
        <v>Apr</v>
      </c>
      <c r="G3743" t="str">
        <f>TEXT(Table1[[#This Row],[Order Date]],"ddd")</f>
        <v>Mon</v>
      </c>
      <c r="H3743" s="1">
        <v>42482</v>
      </c>
      <c r="I3743" t="s">
        <v>49</v>
      </c>
      <c r="J3743" t="s">
        <v>1411</v>
      </c>
      <c r="K3743" t="s">
        <v>1412</v>
      </c>
      <c r="L3743" t="s">
        <v>25</v>
      </c>
      <c r="M3743" t="s">
        <v>26</v>
      </c>
      <c r="N3743" t="s">
        <v>4749</v>
      </c>
      <c r="O3743" t="s">
        <v>312</v>
      </c>
      <c r="P3743">
        <v>23320</v>
      </c>
      <c r="Q3743" t="s">
        <v>29</v>
      </c>
      <c r="R3743" t="s">
        <v>1810</v>
      </c>
      <c r="S3743" t="s">
        <v>45</v>
      </c>
      <c r="T3743" t="s">
        <v>77</v>
      </c>
      <c r="U3743" t="s">
        <v>1811</v>
      </c>
      <c r="V3743" s="3">
        <v>203.92</v>
      </c>
      <c r="W3743">
        <v>4</v>
      </c>
      <c r="X3743" s="2">
        <v>0</v>
      </c>
      <c r="Y3743" s="13">
        <v>55.058399999999999</v>
      </c>
      <c r="Z3743" s="2">
        <f>Y3743/V3743</f>
        <v>0.27</v>
      </c>
    </row>
    <row r="3744" spans="1:26" x14ac:dyDescent="0.25">
      <c r="A3744">
        <v>7782</v>
      </c>
      <c r="B3744" t="s">
        <v>9270</v>
      </c>
      <c r="C3744" s="1">
        <v>42071</v>
      </c>
      <c r="D3744">
        <f>YEAR(C3744)</f>
        <v>2015</v>
      </c>
      <c r="E3744">
        <f>MONTH(C3744)</f>
        <v>3</v>
      </c>
      <c r="F3744" t="str">
        <f>TEXT(Table1[[#This Row],[Order Date]],"mmm")</f>
        <v>Mar</v>
      </c>
      <c r="G3744" t="str">
        <f>TEXT(Table1[[#This Row],[Order Date]],"ddd")</f>
        <v>Sun</v>
      </c>
      <c r="H3744" s="1">
        <v>42075</v>
      </c>
      <c r="I3744" t="s">
        <v>49</v>
      </c>
      <c r="J3744" t="s">
        <v>3094</v>
      </c>
      <c r="K3744" t="s">
        <v>3095</v>
      </c>
      <c r="L3744" t="s">
        <v>25</v>
      </c>
      <c r="M3744" t="s">
        <v>26</v>
      </c>
      <c r="N3744" t="s">
        <v>296</v>
      </c>
      <c r="O3744" t="s">
        <v>208</v>
      </c>
      <c r="P3744">
        <v>60623</v>
      </c>
      <c r="Q3744" t="s">
        <v>104</v>
      </c>
      <c r="R3744" t="s">
        <v>1092</v>
      </c>
      <c r="S3744" t="s">
        <v>45</v>
      </c>
      <c r="T3744" t="s">
        <v>74</v>
      </c>
      <c r="U3744" t="s">
        <v>1093</v>
      </c>
      <c r="V3744" s="3">
        <v>8.5679999999999996</v>
      </c>
      <c r="W3744">
        <v>3</v>
      </c>
      <c r="X3744" s="2">
        <v>0.8</v>
      </c>
      <c r="Y3744" s="13">
        <v>-14.5656</v>
      </c>
      <c r="Z3744" s="2">
        <f>Y3744/V3744</f>
        <v>-1.7</v>
      </c>
    </row>
    <row r="3745" spans="1:26" x14ac:dyDescent="0.25">
      <c r="A3745">
        <v>7783</v>
      </c>
      <c r="B3745" t="s">
        <v>9271</v>
      </c>
      <c r="C3745" s="1">
        <v>42678</v>
      </c>
      <c r="D3745">
        <f>YEAR(C3745)</f>
        <v>2016</v>
      </c>
      <c r="E3745">
        <f>MONTH(C3745)</f>
        <v>11</v>
      </c>
      <c r="F3745" t="str">
        <f>TEXT(Table1[[#This Row],[Order Date]],"mmm")</f>
        <v>Nov</v>
      </c>
      <c r="G3745" t="str">
        <f>TEXT(Table1[[#This Row],[Order Date]],"ddd")</f>
        <v>Fri</v>
      </c>
      <c r="H3745" s="1">
        <v>42680</v>
      </c>
      <c r="I3745" t="s">
        <v>22</v>
      </c>
      <c r="J3745" t="s">
        <v>427</v>
      </c>
      <c r="K3745" t="s">
        <v>428</v>
      </c>
      <c r="L3745" t="s">
        <v>40</v>
      </c>
      <c r="M3745" t="s">
        <v>26</v>
      </c>
      <c r="N3745" t="s">
        <v>460</v>
      </c>
      <c r="O3745" t="s">
        <v>87</v>
      </c>
      <c r="P3745">
        <v>28205</v>
      </c>
      <c r="Q3745" t="s">
        <v>29</v>
      </c>
      <c r="R3745" t="s">
        <v>390</v>
      </c>
      <c r="S3745" t="s">
        <v>45</v>
      </c>
      <c r="T3745" t="s">
        <v>58</v>
      </c>
      <c r="U3745" t="s">
        <v>391</v>
      </c>
      <c r="V3745" s="3">
        <v>45.247999999999998</v>
      </c>
      <c r="W3745">
        <v>2</v>
      </c>
      <c r="X3745" s="2">
        <v>0.2</v>
      </c>
      <c r="Y3745" s="13">
        <v>3.9592000000000001</v>
      </c>
      <c r="Z3745" s="2">
        <f>Y3745/V3745</f>
        <v>8.7500000000000008E-2</v>
      </c>
    </row>
    <row r="3746" spans="1:26" x14ac:dyDescent="0.25">
      <c r="A3746">
        <v>7786</v>
      </c>
      <c r="B3746" t="s">
        <v>9272</v>
      </c>
      <c r="C3746" s="1">
        <v>41972</v>
      </c>
      <c r="D3746">
        <f>YEAR(C3746)</f>
        <v>2014</v>
      </c>
      <c r="E3746">
        <f>MONTH(C3746)</f>
        <v>11</v>
      </c>
      <c r="F3746" t="str">
        <f>TEXT(Table1[[#This Row],[Order Date]],"mmm")</f>
        <v>Nov</v>
      </c>
      <c r="G3746" t="str">
        <f>TEXT(Table1[[#This Row],[Order Date]],"ddd")</f>
        <v>Sat</v>
      </c>
      <c r="H3746" s="1">
        <v>41979</v>
      </c>
      <c r="I3746" t="s">
        <v>49</v>
      </c>
      <c r="J3746" t="s">
        <v>1443</v>
      </c>
      <c r="K3746" t="s">
        <v>1444</v>
      </c>
      <c r="L3746" t="s">
        <v>25</v>
      </c>
      <c r="M3746" t="s">
        <v>26</v>
      </c>
      <c r="N3746" t="s">
        <v>263</v>
      </c>
      <c r="O3746" t="s">
        <v>264</v>
      </c>
      <c r="P3746">
        <v>10009</v>
      </c>
      <c r="Q3746" t="s">
        <v>145</v>
      </c>
      <c r="R3746" t="s">
        <v>254</v>
      </c>
      <c r="S3746" t="s">
        <v>45</v>
      </c>
      <c r="T3746" t="s">
        <v>46</v>
      </c>
      <c r="U3746" t="s">
        <v>255</v>
      </c>
      <c r="V3746" s="3">
        <v>25.06</v>
      </c>
      <c r="W3746">
        <v>2</v>
      </c>
      <c r="X3746" s="2">
        <v>0</v>
      </c>
      <c r="Y3746" s="13">
        <v>11.7782</v>
      </c>
      <c r="Z3746" s="2">
        <f>Y3746/V3746</f>
        <v>0.47000000000000003</v>
      </c>
    </row>
    <row r="3747" spans="1:26" x14ac:dyDescent="0.25">
      <c r="A3747">
        <v>7787</v>
      </c>
      <c r="B3747" t="s">
        <v>9273</v>
      </c>
      <c r="C3747" s="1">
        <v>42507</v>
      </c>
      <c r="D3747">
        <f>YEAR(C3747)</f>
        <v>2016</v>
      </c>
      <c r="E3747">
        <f>MONTH(C3747)</f>
        <v>5</v>
      </c>
      <c r="F3747" t="str">
        <f>TEXT(Table1[[#This Row],[Order Date]],"mmm")</f>
        <v>May</v>
      </c>
      <c r="G3747" t="str">
        <f>TEXT(Table1[[#This Row],[Order Date]],"ddd")</f>
        <v>Tue</v>
      </c>
      <c r="H3747" s="1">
        <v>42510</v>
      </c>
      <c r="I3747" t="s">
        <v>185</v>
      </c>
      <c r="J3747" t="s">
        <v>4751</v>
      </c>
      <c r="K3747" t="s">
        <v>4752</v>
      </c>
      <c r="L3747" t="s">
        <v>25</v>
      </c>
      <c r="M3747" t="s">
        <v>26</v>
      </c>
      <c r="N3747" t="s">
        <v>296</v>
      </c>
      <c r="O3747" t="s">
        <v>208</v>
      </c>
      <c r="P3747">
        <v>60653</v>
      </c>
      <c r="Q3747" t="s">
        <v>104</v>
      </c>
      <c r="R3747" t="s">
        <v>8549</v>
      </c>
      <c r="S3747" t="s">
        <v>45</v>
      </c>
      <c r="T3747" t="s">
        <v>74</v>
      </c>
      <c r="U3747" t="s">
        <v>8550</v>
      </c>
      <c r="V3747" s="3">
        <v>2.89</v>
      </c>
      <c r="W3747">
        <v>1</v>
      </c>
      <c r="X3747" s="2">
        <v>0.8</v>
      </c>
      <c r="Y3747" s="13">
        <v>-4.7685000000000004</v>
      </c>
      <c r="Z3747" s="2">
        <f>Y3747/V3747</f>
        <v>-1.6500000000000001</v>
      </c>
    </row>
    <row r="3748" spans="1:26" x14ac:dyDescent="0.25">
      <c r="A3748">
        <v>7791</v>
      </c>
      <c r="B3748" t="s">
        <v>9274</v>
      </c>
      <c r="C3748" s="1">
        <v>42997</v>
      </c>
      <c r="D3748">
        <f>YEAR(C3748)</f>
        <v>2017</v>
      </c>
      <c r="E3748">
        <f>MONTH(C3748)</f>
        <v>9</v>
      </c>
      <c r="F3748" t="str">
        <f>TEXT(Table1[[#This Row],[Order Date]],"mmm")</f>
        <v>Sep</v>
      </c>
      <c r="G3748" t="str">
        <f>TEXT(Table1[[#This Row],[Order Date]],"ddd")</f>
        <v>Tue</v>
      </c>
      <c r="H3748" s="1">
        <v>42997</v>
      </c>
      <c r="I3748" t="s">
        <v>1276</v>
      </c>
      <c r="J3748" t="s">
        <v>3580</v>
      </c>
      <c r="K3748" t="s">
        <v>3581</v>
      </c>
      <c r="L3748" t="s">
        <v>101</v>
      </c>
      <c r="M3748" t="s">
        <v>26</v>
      </c>
      <c r="N3748" t="s">
        <v>143</v>
      </c>
      <c r="O3748" t="s">
        <v>144</v>
      </c>
      <c r="P3748">
        <v>19120</v>
      </c>
      <c r="Q3748" t="s">
        <v>145</v>
      </c>
      <c r="R3748" t="s">
        <v>2443</v>
      </c>
      <c r="S3748" t="s">
        <v>45</v>
      </c>
      <c r="T3748" t="s">
        <v>74</v>
      </c>
      <c r="U3748" t="s">
        <v>2444</v>
      </c>
      <c r="V3748" s="3">
        <v>4.8419999999999996</v>
      </c>
      <c r="W3748">
        <v>3</v>
      </c>
      <c r="X3748" s="2">
        <v>0.7</v>
      </c>
      <c r="Y3748" s="13">
        <v>-3.3894000000000002</v>
      </c>
      <c r="Z3748" s="2">
        <f>Y3748/V3748</f>
        <v>-0.70000000000000007</v>
      </c>
    </row>
    <row r="3749" spans="1:26" x14ac:dyDescent="0.25">
      <c r="A3749">
        <v>7792</v>
      </c>
      <c r="B3749" t="s">
        <v>9275</v>
      </c>
      <c r="C3749" s="1">
        <v>42723</v>
      </c>
      <c r="D3749">
        <f>YEAR(C3749)</f>
        <v>2016</v>
      </c>
      <c r="E3749">
        <f>MONTH(C3749)</f>
        <v>12</v>
      </c>
      <c r="F3749" t="str">
        <f>TEXT(Table1[[#This Row],[Order Date]],"mmm")</f>
        <v>Dec</v>
      </c>
      <c r="G3749" t="str">
        <f>TEXT(Table1[[#This Row],[Order Date]],"ddd")</f>
        <v>Mon</v>
      </c>
      <c r="H3749" s="1">
        <v>42728</v>
      </c>
      <c r="I3749" t="s">
        <v>49</v>
      </c>
      <c r="J3749" t="s">
        <v>8250</v>
      </c>
      <c r="K3749" t="s">
        <v>8251</v>
      </c>
      <c r="L3749" t="s">
        <v>40</v>
      </c>
      <c r="M3749" t="s">
        <v>26</v>
      </c>
      <c r="N3749" t="s">
        <v>296</v>
      </c>
      <c r="O3749" t="s">
        <v>208</v>
      </c>
      <c r="P3749">
        <v>60623</v>
      </c>
      <c r="Q3749" t="s">
        <v>104</v>
      </c>
      <c r="R3749" t="s">
        <v>2880</v>
      </c>
      <c r="S3749" t="s">
        <v>45</v>
      </c>
      <c r="T3749" t="s">
        <v>74</v>
      </c>
      <c r="U3749" t="s">
        <v>2881</v>
      </c>
      <c r="V3749" s="3">
        <v>1.8</v>
      </c>
      <c r="W3749">
        <v>5</v>
      </c>
      <c r="X3749" s="2">
        <v>0.8</v>
      </c>
      <c r="Y3749" s="13">
        <v>-2.88</v>
      </c>
      <c r="Z3749" s="2">
        <f>Y3749/V3749</f>
        <v>-1.5999999999999999</v>
      </c>
    </row>
    <row r="3750" spans="1:26" x14ac:dyDescent="0.25">
      <c r="A3750">
        <v>7796</v>
      </c>
      <c r="B3750" t="s">
        <v>9276</v>
      </c>
      <c r="C3750" s="1">
        <v>42197</v>
      </c>
      <c r="D3750">
        <f>YEAR(C3750)</f>
        <v>2015</v>
      </c>
      <c r="E3750">
        <f>MONTH(C3750)</f>
        <v>7</v>
      </c>
      <c r="F3750" t="str">
        <f>TEXT(Table1[[#This Row],[Order Date]],"mmm")</f>
        <v>Jul</v>
      </c>
      <c r="G3750" t="str">
        <f>TEXT(Table1[[#This Row],[Order Date]],"ddd")</f>
        <v>Sun</v>
      </c>
      <c r="H3750" s="1">
        <v>42203</v>
      </c>
      <c r="I3750" t="s">
        <v>49</v>
      </c>
      <c r="J3750" t="s">
        <v>2045</v>
      </c>
      <c r="K3750" t="s">
        <v>2046</v>
      </c>
      <c r="L3750" t="s">
        <v>25</v>
      </c>
      <c r="M3750" t="s">
        <v>26</v>
      </c>
      <c r="N3750" t="s">
        <v>1587</v>
      </c>
      <c r="O3750" t="s">
        <v>103</v>
      </c>
      <c r="P3750">
        <v>79109</v>
      </c>
      <c r="Q3750" t="s">
        <v>104</v>
      </c>
      <c r="R3750" t="s">
        <v>6117</v>
      </c>
      <c r="S3750" t="s">
        <v>70</v>
      </c>
      <c r="T3750" t="s">
        <v>71</v>
      </c>
      <c r="U3750" t="s">
        <v>6118</v>
      </c>
      <c r="V3750" s="3">
        <v>307.16800000000001</v>
      </c>
      <c r="W3750">
        <v>4</v>
      </c>
      <c r="X3750" s="2">
        <v>0.2</v>
      </c>
      <c r="Y3750" s="13">
        <v>30.716799999999999</v>
      </c>
      <c r="Z3750" s="2">
        <f>Y3750/V3750</f>
        <v>9.9999999999999992E-2</v>
      </c>
    </row>
    <row r="3751" spans="1:26" x14ac:dyDescent="0.25">
      <c r="A3751">
        <v>7797</v>
      </c>
      <c r="B3751" t="s">
        <v>9277</v>
      </c>
      <c r="C3751" s="1">
        <v>42279</v>
      </c>
      <c r="D3751">
        <f>YEAR(C3751)</f>
        <v>2015</v>
      </c>
      <c r="E3751">
        <f>MONTH(C3751)</f>
        <v>10</v>
      </c>
      <c r="F3751" t="str">
        <f>TEXT(Table1[[#This Row],[Order Date]],"mmm")</f>
        <v>Oct</v>
      </c>
      <c r="G3751" t="str">
        <f>TEXT(Table1[[#This Row],[Order Date]],"ddd")</f>
        <v>Fri</v>
      </c>
      <c r="H3751" s="1">
        <v>42283</v>
      </c>
      <c r="I3751" t="s">
        <v>49</v>
      </c>
      <c r="J3751" t="s">
        <v>1460</v>
      </c>
      <c r="K3751" t="s">
        <v>1461</v>
      </c>
      <c r="L3751" t="s">
        <v>40</v>
      </c>
      <c r="M3751" t="s">
        <v>26</v>
      </c>
      <c r="N3751" t="s">
        <v>3599</v>
      </c>
      <c r="O3751" t="s">
        <v>740</v>
      </c>
      <c r="P3751">
        <v>6457</v>
      </c>
      <c r="Q3751" t="s">
        <v>145</v>
      </c>
      <c r="R3751" t="s">
        <v>287</v>
      </c>
      <c r="S3751" t="s">
        <v>45</v>
      </c>
      <c r="T3751" t="s">
        <v>74</v>
      </c>
      <c r="U3751" t="s">
        <v>288</v>
      </c>
      <c r="V3751" s="3">
        <v>26.9</v>
      </c>
      <c r="W3751">
        <v>5</v>
      </c>
      <c r="X3751" s="2">
        <v>0</v>
      </c>
      <c r="Y3751" s="13">
        <v>13.180999999999999</v>
      </c>
      <c r="Z3751" s="2">
        <f>Y3751/V3751</f>
        <v>0.49</v>
      </c>
    </row>
    <row r="3752" spans="1:26" x14ac:dyDescent="0.25">
      <c r="A3752">
        <v>7798</v>
      </c>
      <c r="B3752" t="s">
        <v>9278</v>
      </c>
      <c r="C3752" s="1">
        <v>42818</v>
      </c>
      <c r="D3752">
        <f>YEAR(C3752)</f>
        <v>2017</v>
      </c>
      <c r="E3752">
        <f>MONTH(C3752)</f>
        <v>3</v>
      </c>
      <c r="F3752" t="str">
        <f>TEXT(Table1[[#This Row],[Order Date]],"mmm")</f>
        <v>Mar</v>
      </c>
      <c r="G3752" t="str">
        <f>TEXT(Table1[[#This Row],[Order Date]],"ddd")</f>
        <v>Fri</v>
      </c>
      <c r="H3752" s="1">
        <v>42821</v>
      </c>
      <c r="I3752" t="s">
        <v>185</v>
      </c>
      <c r="J3752" t="s">
        <v>3310</v>
      </c>
      <c r="K3752" t="s">
        <v>3311</v>
      </c>
      <c r="L3752" t="s">
        <v>40</v>
      </c>
      <c r="M3752" t="s">
        <v>26</v>
      </c>
      <c r="N3752" t="s">
        <v>263</v>
      </c>
      <c r="O3752" t="s">
        <v>264</v>
      </c>
      <c r="P3752">
        <v>10035</v>
      </c>
      <c r="Q3752" t="s">
        <v>145</v>
      </c>
      <c r="R3752" t="s">
        <v>5439</v>
      </c>
      <c r="S3752" t="s">
        <v>45</v>
      </c>
      <c r="T3752" t="s">
        <v>170</v>
      </c>
      <c r="U3752" t="s">
        <v>5440</v>
      </c>
      <c r="V3752" s="3">
        <v>47.01</v>
      </c>
      <c r="W3752">
        <v>3</v>
      </c>
      <c r="X3752" s="2">
        <v>0</v>
      </c>
      <c r="Y3752" s="13">
        <v>22.0947</v>
      </c>
      <c r="Z3752" s="2">
        <f>Y3752/V3752</f>
        <v>0.47000000000000003</v>
      </c>
    </row>
    <row r="3753" spans="1:26" x14ac:dyDescent="0.25">
      <c r="A3753">
        <v>7801</v>
      </c>
      <c r="B3753" t="s">
        <v>9279</v>
      </c>
      <c r="C3753" s="1">
        <v>42887</v>
      </c>
      <c r="D3753">
        <f>YEAR(C3753)</f>
        <v>2017</v>
      </c>
      <c r="E3753">
        <f>MONTH(C3753)</f>
        <v>6</v>
      </c>
      <c r="F3753" t="str">
        <f>TEXT(Table1[[#This Row],[Order Date]],"mmm")</f>
        <v>Jun</v>
      </c>
      <c r="G3753" t="str">
        <f>TEXT(Table1[[#This Row],[Order Date]],"ddd")</f>
        <v>Thu</v>
      </c>
      <c r="H3753" s="1">
        <v>42892</v>
      </c>
      <c r="I3753" t="s">
        <v>49</v>
      </c>
      <c r="J3753" t="s">
        <v>8163</v>
      </c>
      <c r="K3753" t="s">
        <v>8164</v>
      </c>
      <c r="L3753" t="s">
        <v>25</v>
      </c>
      <c r="M3753" t="s">
        <v>26</v>
      </c>
      <c r="N3753" t="s">
        <v>143</v>
      </c>
      <c r="O3753" t="s">
        <v>144</v>
      </c>
      <c r="P3753">
        <v>19120</v>
      </c>
      <c r="Q3753" t="s">
        <v>145</v>
      </c>
      <c r="R3753" t="s">
        <v>1086</v>
      </c>
      <c r="S3753" t="s">
        <v>45</v>
      </c>
      <c r="T3753" t="s">
        <v>58</v>
      </c>
      <c r="U3753" t="s">
        <v>1087</v>
      </c>
      <c r="V3753" s="3">
        <v>324.74400000000003</v>
      </c>
      <c r="W3753">
        <v>3</v>
      </c>
      <c r="X3753" s="2">
        <v>0.2</v>
      </c>
      <c r="Y3753" s="13">
        <v>-77.1267</v>
      </c>
      <c r="Z3753" s="2">
        <f>Y3753/V3753</f>
        <v>-0.23749999999999999</v>
      </c>
    </row>
    <row r="3754" spans="1:26" x14ac:dyDescent="0.25">
      <c r="A3754">
        <v>7802</v>
      </c>
      <c r="B3754" t="s">
        <v>9280</v>
      </c>
      <c r="C3754" s="1">
        <v>41722</v>
      </c>
      <c r="D3754">
        <f>YEAR(C3754)</f>
        <v>2014</v>
      </c>
      <c r="E3754">
        <f>MONTH(C3754)</f>
        <v>3</v>
      </c>
      <c r="F3754" t="str">
        <f>TEXT(Table1[[#This Row],[Order Date]],"mmm")</f>
        <v>Mar</v>
      </c>
      <c r="G3754" t="str">
        <f>TEXT(Table1[[#This Row],[Order Date]],"ddd")</f>
        <v>Mon</v>
      </c>
      <c r="H3754" s="1">
        <v>41727</v>
      </c>
      <c r="I3754" t="s">
        <v>22</v>
      </c>
      <c r="J3754" t="s">
        <v>3099</v>
      </c>
      <c r="K3754" t="s">
        <v>3100</v>
      </c>
      <c r="L3754" t="s">
        <v>25</v>
      </c>
      <c r="M3754" t="s">
        <v>26</v>
      </c>
      <c r="N3754" t="s">
        <v>3403</v>
      </c>
      <c r="O3754" t="s">
        <v>42</v>
      </c>
      <c r="P3754">
        <v>93727</v>
      </c>
      <c r="Q3754" t="s">
        <v>43</v>
      </c>
      <c r="R3754" t="s">
        <v>7531</v>
      </c>
      <c r="S3754" t="s">
        <v>31</v>
      </c>
      <c r="T3754" t="s">
        <v>64</v>
      </c>
      <c r="U3754" t="s">
        <v>7532</v>
      </c>
      <c r="V3754" s="3">
        <v>40.479999999999997</v>
      </c>
      <c r="W3754">
        <v>2</v>
      </c>
      <c r="X3754" s="2">
        <v>0</v>
      </c>
      <c r="Y3754" s="13">
        <v>14.572800000000001</v>
      </c>
      <c r="Z3754" s="2">
        <f>Y3754/V3754</f>
        <v>0.36000000000000004</v>
      </c>
    </row>
    <row r="3755" spans="1:26" x14ac:dyDescent="0.25">
      <c r="A3755">
        <v>7803</v>
      </c>
      <c r="B3755" t="s">
        <v>9281</v>
      </c>
      <c r="C3755" s="1">
        <v>42269</v>
      </c>
      <c r="D3755">
        <f>YEAR(C3755)</f>
        <v>2015</v>
      </c>
      <c r="E3755">
        <f>MONTH(C3755)</f>
        <v>9</v>
      </c>
      <c r="F3755" t="str">
        <f>TEXT(Table1[[#This Row],[Order Date]],"mmm")</f>
        <v>Sep</v>
      </c>
      <c r="G3755" t="str">
        <f>TEXT(Table1[[#This Row],[Order Date]],"ddd")</f>
        <v>Tue</v>
      </c>
      <c r="H3755" s="1">
        <v>42273</v>
      </c>
      <c r="I3755" t="s">
        <v>49</v>
      </c>
      <c r="J3755" t="s">
        <v>2611</v>
      </c>
      <c r="K3755" t="s">
        <v>2612</v>
      </c>
      <c r="L3755" t="s">
        <v>101</v>
      </c>
      <c r="M3755" t="s">
        <v>26</v>
      </c>
      <c r="N3755" t="s">
        <v>606</v>
      </c>
      <c r="O3755" t="s">
        <v>328</v>
      </c>
      <c r="P3755">
        <v>37064</v>
      </c>
      <c r="Q3755" t="s">
        <v>29</v>
      </c>
      <c r="R3755" t="s">
        <v>4572</v>
      </c>
      <c r="S3755" t="s">
        <v>45</v>
      </c>
      <c r="T3755" t="s">
        <v>46</v>
      </c>
      <c r="U3755" t="s">
        <v>4573</v>
      </c>
      <c r="V3755" s="3">
        <v>12</v>
      </c>
      <c r="W3755">
        <v>4</v>
      </c>
      <c r="X3755" s="2">
        <v>0.2</v>
      </c>
      <c r="Y3755" s="13">
        <v>4.2</v>
      </c>
      <c r="Z3755" s="2">
        <f>Y3755/V3755</f>
        <v>0.35000000000000003</v>
      </c>
    </row>
    <row r="3756" spans="1:26" x14ac:dyDescent="0.25">
      <c r="A3756">
        <v>7808</v>
      </c>
      <c r="B3756" t="s">
        <v>9282</v>
      </c>
      <c r="C3756" s="1">
        <v>42377</v>
      </c>
      <c r="D3756">
        <f>YEAR(C3756)</f>
        <v>2016</v>
      </c>
      <c r="E3756">
        <f>MONTH(C3756)</f>
        <v>1</v>
      </c>
      <c r="F3756" t="str">
        <f>TEXT(Table1[[#This Row],[Order Date]],"mmm")</f>
        <v>Jan</v>
      </c>
      <c r="G3756" t="str">
        <f>TEXT(Table1[[#This Row],[Order Date]],"ddd")</f>
        <v>Fri</v>
      </c>
      <c r="H3756" s="1">
        <v>42382</v>
      </c>
      <c r="I3756" t="s">
        <v>49</v>
      </c>
      <c r="J3756" t="s">
        <v>7307</v>
      </c>
      <c r="K3756" t="s">
        <v>7308</v>
      </c>
      <c r="L3756" t="s">
        <v>25</v>
      </c>
      <c r="M3756" t="s">
        <v>26</v>
      </c>
      <c r="N3756" t="s">
        <v>4474</v>
      </c>
      <c r="O3756" t="s">
        <v>87</v>
      </c>
      <c r="P3756">
        <v>27604</v>
      </c>
      <c r="Q3756" t="s">
        <v>29</v>
      </c>
      <c r="R3756" t="s">
        <v>3436</v>
      </c>
      <c r="S3756" t="s">
        <v>45</v>
      </c>
      <c r="T3756" t="s">
        <v>74</v>
      </c>
      <c r="U3756" t="s">
        <v>3437</v>
      </c>
      <c r="V3756" s="3">
        <v>30.827999999999999</v>
      </c>
      <c r="W3756">
        <v>7</v>
      </c>
      <c r="X3756" s="2">
        <v>0.7</v>
      </c>
      <c r="Y3756" s="13">
        <v>-24.662400000000002</v>
      </c>
      <c r="Z3756" s="2">
        <f>Y3756/V3756</f>
        <v>-0.8</v>
      </c>
    </row>
    <row r="3757" spans="1:26" x14ac:dyDescent="0.25">
      <c r="A3757">
        <v>7815</v>
      </c>
      <c r="B3757" t="s">
        <v>9283</v>
      </c>
      <c r="C3757" s="1">
        <v>42894</v>
      </c>
      <c r="D3757">
        <f>YEAR(C3757)</f>
        <v>2017</v>
      </c>
      <c r="E3757">
        <f>MONTH(C3757)</f>
        <v>6</v>
      </c>
      <c r="F3757" t="str">
        <f>TEXT(Table1[[#This Row],[Order Date]],"mmm")</f>
        <v>Jun</v>
      </c>
      <c r="G3757" t="str">
        <f>TEXT(Table1[[#This Row],[Order Date]],"ddd")</f>
        <v>Thu</v>
      </c>
      <c r="H3757" s="1">
        <v>42896</v>
      </c>
      <c r="I3757" t="s">
        <v>185</v>
      </c>
      <c r="J3757" t="s">
        <v>598</v>
      </c>
      <c r="K3757" t="s">
        <v>599</v>
      </c>
      <c r="L3757" t="s">
        <v>101</v>
      </c>
      <c r="M3757" t="s">
        <v>26</v>
      </c>
      <c r="N3757" t="s">
        <v>41</v>
      </c>
      <c r="O3757" t="s">
        <v>42</v>
      </c>
      <c r="P3757">
        <v>90049</v>
      </c>
      <c r="Q3757" t="s">
        <v>43</v>
      </c>
      <c r="R3757" t="s">
        <v>163</v>
      </c>
      <c r="S3757" t="s">
        <v>31</v>
      </c>
      <c r="T3757" t="s">
        <v>32</v>
      </c>
      <c r="U3757" t="s">
        <v>164</v>
      </c>
      <c r="V3757" s="3">
        <v>1497.6659999999999</v>
      </c>
      <c r="W3757">
        <v>2</v>
      </c>
      <c r="X3757" s="2">
        <v>0.15</v>
      </c>
      <c r="Y3757" s="13">
        <v>140.95679999999999</v>
      </c>
      <c r="Z3757" s="2">
        <f>Y3757/V3757</f>
        <v>9.4117647058823528E-2</v>
      </c>
    </row>
    <row r="3758" spans="1:26" x14ac:dyDescent="0.25">
      <c r="A3758">
        <v>7817</v>
      </c>
      <c r="B3758" t="s">
        <v>9284</v>
      </c>
      <c r="C3758" s="1">
        <v>42664</v>
      </c>
      <c r="D3758">
        <f>YEAR(C3758)</f>
        <v>2016</v>
      </c>
      <c r="E3758">
        <f>MONTH(C3758)</f>
        <v>10</v>
      </c>
      <c r="F3758" t="str">
        <f>TEXT(Table1[[#This Row],[Order Date]],"mmm")</f>
        <v>Oct</v>
      </c>
      <c r="G3758" t="str">
        <f>TEXT(Table1[[#This Row],[Order Date]],"ddd")</f>
        <v>Fri</v>
      </c>
      <c r="H3758" s="1">
        <v>42669</v>
      </c>
      <c r="I3758" t="s">
        <v>22</v>
      </c>
      <c r="J3758" t="s">
        <v>4104</v>
      </c>
      <c r="K3758" t="s">
        <v>4105</v>
      </c>
      <c r="L3758" t="s">
        <v>101</v>
      </c>
      <c r="M3758" t="s">
        <v>26</v>
      </c>
      <c r="N3758" t="s">
        <v>3944</v>
      </c>
      <c r="O3758" t="s">
        <v>1379</v>
      </c>
      <c r="P3758">
        <v>89031</v>
      </c>
      <c r="Q3758" t="s">
        <v>43</v>
      </c>
      <c r="R3758" t="s">
        <v>3731</v>
      </c>
      <c r="S3758" t="s">
        <v>45</v>
      </c>
      <c r="T3758" t="s">
        <v>67</v>
      </c>
      <c r="U3758" t="s">
        <v>3732</v>
      </c>
      <c r="V3758" s="3">
        <v>113.22</v>
      </c>
      <c r="W3758">
        <v>3</v>
      </c>
      <c r="X3758" s="2">
        <v>0</v>
      </c>
      <c r="Y3758" s="13">
        <v>29.437200000000001</v>
      </c>
      <c r="Z3758" s="2">
        <f>Y3758/V3758</f>
        <v>0.26</v>
      </c>
    </row>
    <row r="3759" spans="1:26" x14ac:dyDescent="0.25">
      <c r="A3759">
        <v>7820</v>
      </c>
      <c r="B3759" t="s">
        <v>9285</v>
      </c>
      <c r="C3759" s="1">
        <v>42761</v>
      </c>
      <c r="D3759">
        <f>YEAR(C3759)</f>
        <v>2017</v>
      </c>
      <c r="E3759">
        <f>MONTH(C3759)</f>
        <v>1</v>
      </c>
      <c r="F3759" t="str">
        <f>TEXT(Table1[[#This Row],[Order Date]],"mmm")</f>
        <v>Jan</v>
      </c>
      <c r="G3759" t="str">
        <f>TEXT(Table1[[#This Row],[Order Date]],"ddd")</f>
        <v>Thu</v>
      </c>
      <c r="H3759" s="1">
        <v>42765</v>
      </c>
      <c r="I3759" t="s">
        <v>49</v>
      </c>
      <c r="J3759" t="s">
        <v>1437</v>
      </c>
      <c r="K3759" t="s">
        <v>1438</v>
      </c>
      <c r="L3759" t="s">
        <v>25</v>
      </c>
      <c r="M3759" t="s">
        <v>26</v>
      </c>
      <c r="N3759" t="s">
        <v>126</v>
      </c>
      <c r="O3759" t="s">
        <v>42</v>
      </c>
      <c r="P3759">
        <v>94109</v>
      </c>
      <c r="Q3759" t="s">
        <v>43</v>
      </c>
      <c r="R3759" t="s">
        <v>4210</v>
      </c>
      <c r="S3759" t="s">
        <v>45</v>
      </c>
      <c r="T3759" t="s">
        <v>266</v>
      </c>
      <c r="U3759" t="s">
        <v>4211</v>
      </c>
      <c r="V3759" s="3">
        <v>11.84</v>
      </c>
      <c r="W3759">
        <v>8</v>
      </c>
      <c r="X3759" s="2">
        <v>0</v>
      </c>
      <c r="Y3759" s="13">
        <v>5.6832000000000003</v>
      </c>
      <c r="Z3759" s="2">
        <f>Y3759/V3759</f>
        <v>0.48000000000000004</v>
      </c>
    </row>
    <row r="3760" spans="1:26" x14ac:dyDescent="0.25">
      <c r="A3760">
        <v>7821</v>
      </c>
      <c r="B3760" t="s">
        <v>9286</v>
      </c>
      <c r="C3760" s="1">
        <v>43077</v>
      </c>
      <c r="D3760">
        <f>YEAR(C3760)</f>
        <v>2017</v>
      </c>
      <c r="E3760">
        <f>MONTH(C3760)</f>
        <v>12</v>
      </c>
      <c r="F3760" t="str">
        <f>TEXT(Table1[[#This Row],[Order Date]],"mmm")</f>
        <v>Dec</v>
      </c>
      <c r="G3760" t="str">
        <f>TEXT(Table1[[#This Row],[Order Date]],"ddd")</f>
        <v>Fri</v>
      </c>
      <c r="H3760" s="1">
        <v>43079</v>
      </c>
      <c r="I3760" t="s">
        <v>22</v>
      </c>
      <c r="J3760" t="s">
        <v>1652</v>
      </c>
      <c r="K3760" t="s">
        <v>1653</v>
      </c>
      <c r="L3760" t="s">
        <v>101</v>
      </c>
      <c r="M3760" t="s">
        <v>26</v>
      </c>
      <c r="N3760" t="s">
        <v>7076</v>
      </c>
      <c r="O3760" t="s">
        <v>1386</v>
      </c>
      <c r="P3760">
        <v>2920</v>
      </c>
      <c r="Q3760" t="s">
        <v>145</v>
      </c>
      <c r="R3760" t="s">
        <v>2283</v>
      </c>
      <c r="S3760" t="s">
        <v>45</v>
      </c>
      <c r="T3760" t="s">
        <v>58</v>
      </c>
      <c r="U3760" t="s">
        <v>2284</v>
      </c>
      <c r="V3760" s="3">
        <v>592.74</v>
      </c>
      <c r="W3760">
        <v>6</v>
      </c>
      <c r="X3760" s="2">
        <v>0</v>
      </c>
      <c r="Y3760" s="13">
        <v>160.03980000000001</v>
      </c>
      <c r="Z3760" s="2">
        <f>Y3760/V3760</f>
        <v>0.27</v>
      </c>
    </row>
    <row r="3761" spans="1:26" x14ac:dyDescent="0.25">
      <c r="A3761">
        <v>7822</v>
      </c>
      <c r="B3761" t="s">
        <v>9287</v>
      </c>
      <c r="C3761" s="1">
        <v>42664</v>
      </c>
      <c r="D3761">
        <f>YEAR(C3761)</f>
        <v>2016</v>
      </c>
      <c r="E3761">
        <f>MONTH(C3761)</f>
        <v>10</v>
      </c>
      <c r="F3761" t="str">
        <f>TEXT(Table1[[#This Row],[Order Date]],"mmm")</f>
        <v>Oct</v>
      </c>
      <c r="G3761" t="str">
        <f>TEXT(Table1[[#This Row],[Order Date]],"ddd")</f>
        <v>Fri</v>
      </c>
      <c r="H3761" s="1">
        <v>42667</v>
      </c>
      <c r="I3761" t="s">
        <v>22</v>
      </c>
      <c r="J3761" t="s">
        <v>4511</v>
      </c>
      <c r="K3761" t="s">
        <v>4512</v>
      </c>
      <c r="L3761" t="s">
        <v>25</v>
      </c>
      <c r="M3761" t="s">
        <v>26</v>
      </c>
      <c r="N3761" t="s">
        <v>321</v>
      </c>
      <c r="O3761" t="s">
        <v>328</v>
      </c>
      <c r="P3761">
        <v>38301</v>
      </c>
      <c r="Q3761" t="s">
        <v>29</v>
      </c>
      <c r="R3761" t="s">
        <v>3913</v>
      </c>
      <c r="S3761" t="s">
        <v>45</v>
      </c>
      <c r="T3761" t="s">
        <v>58</v>
      </c>
      <c r="U3761" t="s">
        <v>6396</v>
      </c>
      <c r="V3761" s="3">
        <v>111.672</v>
      </c>
      <c r="W3761">
        <v>9</v>
      </c>
      <c r="X3761" s="2">
        <v>0.2</v>
      </c>
      <c r="Y3761" s="13">
        <v>6.9794999999999998</v>
      </c>
      <c r="Z3761" s="2">
        <f>Y3761/V3761</f>
        <v>6.25E-2</v>
      </c>
    </row>
    <row r="3762" spans="1:26" x14ac:dyDescent="0.25">
      <c r="A3762">
        <v>7823</v>
      </c>
      <c r="B3762" t="s">
        <v>9288</v>
      </c>
      <c r="C3762" s="1">
        <v>41877</v>
      </c>
      <c r="D3762">
        <f>YEAR(C3762)</f>
        <v>2014</v>
      </c>
      <c r="E3762">
        <f>MONTH(C3762)</f>
        <v>8</v>
      </c>
      <c r="F3762" t="str">
        <f>TEXT(Table1[[#This Row],[Order Date]],"mmm")</f>
        <v>Aug</v>
      </c>
      <c r="G3762" t="str">
        <f>TEXT(Table1[[#This Row],[Order Date]],"ddd")</f>
        <v>Tue</v>
      </c>
      <c r="H3762" s="1">
        <v>41883</v>
      </c>
      <c r="I3762" t="s">
        <v>49</v>
      </c>
      <c r="J3762" t="s">
        <v>3697</v>
      </c>
      <c r="K3762" t="s">
        <v>3698</v>
      </c>
      <c r="L3762" t="s">
        <v>101</v>
      </c>
      <c r="M3762" t="s">
        <v>26</v>
      </c>
      <c r="N3762" t="s">
        <v>600</v>
      </c>
      <c r="O3762" t="s">
        <v>242</v>
      </c>
      <c r="P3762">
        <v>19711</v>
      </c>
      <c r="Q3762" t="s">
        <v>145</v>
      </c>
      <c r="R3762" t="s">
        <v>3861</v>
      </c>
      <c r="S3762" t="s">
        <v>45</v>
      </c>
      <c r="T3762" t="s">
        <v>67</v>
      </c>
      <c r="U3762" t="s">
        <v>3862</v>
      </c>
      <c r="V3762" s="3">
        <v>8.64</v>
      </c>
      <c r="W3762">
        <v>3</v>
      </c>
      <c r="X3762" s="2">
        <v>0</v>
      </c>
      <c r="Y3762" s="13">
        <v>2.5055999999999998</v>
      </c>
      <c r="Z3762" s="2">
        <f>Y3762/V3762</f>
        <v>0.28999999999999998</v>
      </c>
    </row>
    <row r="3763" spans="1:26" x14ac:dyDescent="0.25">
      <c r="A3763">
        <v>7825</v>
      </c>
      <c r="B3763" t="s">
        <v>9289</v>
      </c>
      <c r="C3763" s="1">
        <v>41775</v>
      </c>
      <c r="D3763">
        <f>YEAR(C3763)</f>
        <v>2014</v>
      </c>
      <c r="E3763">
        <f>MONTH(C3763)</f>
        <v>5</v>
      </c>
      <c r="F3763" t="str">
        <f>TEXT(Table1[[#This Row],[Order Date]],"mmm")</f>
        <v>May</v>
      </c>
      <c r="G3763" t="str">
        <f>TEXT(Table1[[#This Row],[Order Date]],"ddd")</f>
        <v>Fri</v>
      </c>
      <c r="H3763" s="1">
        <v>41782</v>
      </c>
      <c r="I3763" t="s">
        <v>49</v>
      </c>
      <c r="J3763" t="s">
        <v>3787</v>
      </c>
      <c r="K3763" t="s">
        <v>3788</v>
      </c>
      <c r="L3763" t="s">
        <v>40</v>
      </c>
      <c r="M3763" t="s">
        <v>26</v>
      </c>
      <c r="N3763" t="s">
        <v>41</v>
      </c>
      <c r="O3763" t="s">
        <v>42</v>
      </c>
      <c r="P3763">
        <v>90036</v>
      </c>
      <c r="Q3763" t="s">
        <v>43</v>
      </c>
      <c r="R3763" t="s">
        <v>5354</v>
      </c>
      <c r="S3763" t="s">
        <v>31</v>
      </c>
      <c r="T3763" t="s">
        <v>35</v>
      </c>
      <c r="U3763" t="s">
        <v>5355</v>
      </c>
      <c r="V3763" s="3">
        <v>232.88</v>
      </c>
      <c r="W3763">
        <v>5</v>
      </c>
      <c r="X3763" s="2">
        <v>0.2</v>
      </c>
      <c r="Y3763" s="13">
        <v>17.466000000000001</v>
      </c>
      <c r="Z3763" s="2">
        <f>Y3763/V3763</f>
        <v>7.5000000000000011E-2</v>
      </c>
    </row>
    <row r="3764" spans="1:26" x14ac:dyDescent="0.25">
      <c r="A3764">
        <v>7826</v>
      </c>
      <c r="B3764" t="s">
        <v>9290</v>
      </c>
      <c r="C3764" s="1">
        <v>42038</v>
      </c>
      <c r="D3764">
        <f>YEAR(C3764)</f>
        <v>2015</v>
      </c>
      <c r="E3764">
        <f>MONTH(C3764)</f>
        <v>2</v>
      </c>
      <c r="F3764" t="str">
        <f>TEXT(Table1[[#This Row],[Order Date]],"mmm")</f>
        <v>Feb</v>
      </c>
      <c r="G3764" t="str">
        <f>TEXT(Table1[[#This Row],[Order Date]],"ddd")</f>
        <v>Tue</v>
      </c>
      <c r="H3764" s="1">
        <v>42042</v>
      </c>
      <c r="I3764" t="s">
        <v>49</v>
      </c>
      <c r="J3764" t="s">
        <v>3787</v>
      </c>
      <c r="K3764" t="s">
        <v>3788</v>
      </c>
      <c r="L3764" t="s">
        <v>40</v>
      </c>
      <c r="M3764" t="s">
        <v>26</v>
      </c>
      <c r="N3764" t="s">
        <v>7325</v>
      </c>
      <c r="O3764" t="s">
        <v>264</v>
      </c>
      <c r="P3764">
        <v>13440</v>
      </c>
      <c r="Q3764" t="s">
        <v>145</v>
      </c>
      <c r="R3764" t="s">
        <v>200</v>
      </c>
      <c r="S3764" t="s">
        <v>31</v>
      </c>
      <c r="T3764" t="s">
        <v>35</v>
      </c>
      <c r="U3764" t="s">
        <v>201</v>
      </c>
      <c r="V3764" s="3">
        <v>90.882000000000005</v>
      </c>
      <c r="W3764">
        <v>1</v>
      </c>
      <c r="X3764" s="2">
        <v>0.1</v>
      </c>
      <c r="Y3764" s="13">
        <v>15.147</v>
      </c>
      <c r="Z3764" s="2">
        <f>Y3764/V3764</f>
        <v>0.16666666666666666</v>
      </c>
    </row>
    <row r="3765" spans="1:26" x14ac:dyDescent="0.25">
      <c r="A3765">
        <v>7829</v>
      </c>
      <c r="B3765" t="s">
        <v>9291</v>
      </c>
      <c r="C3765" s="1">
        <v>42120</v>
      </c>
      <c r="D3765">
        <f>YEAR(C3765)</f>
        <v>2015</v>
      </c>
      <c r="E3765">
        <f>MONTH(C3765)</f>
        <v>4</v>
      </c>
      <c r="F3765" t="str">
        <f>TEXT(Table1[[#This Row],[Order Date]],"mmm")</f>
        <v>Apr</v>
      </c>
      <c r="G3765" t="str">
        <f>TEXT(Table1[[#This Row],[Order Date]],"ddd")</f>
        <v>Sun</v>
      </c>
      <c r="H3765" s="1">
        <v>42125</v>
      </c>
      <c r="I3765" t="s">
        <v>49</v>
      </c>
      <c r="J3765" t="s">
        <v>2510</v>
      </c>
      <c r="K3765" t="s">
        <v>2511</v>
      </c>
      <c r="L3765" t="s">
        <v>40</v>
      </c>
      <c r="M3765" t="s">
        <v>26</v>
      </c>
      <c r="N3765" t="s">
        <v>941</v>
      </c>
      <c r="O3765" t="s">
        <v>42</v>
      </c>
      <c r="P3765">
        <v>92105</v>
      </c>
      <c r="Q3765" t="s">
        <v>43</v>
      </c>
      <c r="R3765" t="s">
        <v>5602</v>
      </c>
      <c r="S3765" t="s">
        <v>31</v>
      </c>
      <c r="T3765" t="s">
        <v>35</v>
      </c>
      <c r="U3765" t="s">
        <v>5603</v>
      </c>
      <c r="V3765" s="3">
        <v>63.936</v>
      </c>
      <c r="W3765">
        <v>3</v>
      </c>
      <c r="X3765" s="2">
        <v>0.2</v>
      </c>
      <c r="Y3765" s="13">
        <v>6.3936000000000002</v>
      </c>
      <c r="Z3765" s="2">
        <f>Y3765/V3765</f>
        <v>0.1</v>
      </c>
    </row>
    <row r="3766" spans="1:26" x14ac:dyDescent="0.25">
      <c r="A3766">
        <v>7833</v>
      </c>
      <c r="B3766" t="s">
        <v>9292</v>
      </c>
      <c r="C3766" s="1">
        <v>42499</v>
      </c>
      <c r="D3766">
        <f>YEAR(C3766)</f>
        <v>2016</v>
      </c>
      <c r="E3766">
        <f>MONTH(C3766)</f>
        <v>5</v>
      </c>
      <c r="F3766" t="str">
        <f>TEXT(Table1[[#This Row],[Order Date]],"mmm")</f>
        <v>May</v>
      </c>
      <c r="G3766" t="str">
        <f>TEXT(Table1[[#This Row],[Order Date]],"ddd")</f>
        <v>Mon</v>
      </c>
      <c r="H3766" s="1">
        <v>42503</v>
      </c>
      <c r="I3766" t="s">
        <v>49</v>
      </c>
      <c r="J3766" t="s">
        <v>3835</v>
      </c>
      <c r="K3766" t="s">
        <v>3836</v>
      </c>
      <c r="L3766" t="s">
        <v>25</v>
      </c>
      <c r="M3766" t="s">
        <v>26</v>
      </c>
      <c r="N3766" t="s">
        <v>181</v>
      </c>
      <c r="O3766" t="s">
        <v>103</v>
      </c>
      <c r="P3766">
        <v>77036</v>
      </c>
      <c r="Q3766" t="s">
        <v>104</v>
      </c>
      <c r="R3766" t="s">
        <v>759</v>
      </c>
      <c r="S3766" t="s">
        <v>70</v>
      </c>
      <c r="T3766" t="s">
        <v>71</v>
      </c>
      <c r="U3766" t="s">
        <v>760</v>
      </c>
      <c r="V3766" s="3">
        <v>19.135999999999999</v>
      </c>
      <c r="W3766">
        <v>2</v>
      </c>
      <c r="X3766" s="2">
        <v>0.2</v>
      </c>
      <c r="Y3766" s="13">
        <v>1.9136</v>
      </c>
      <c r="Z3766" s="2">
        <f>Y3766/V3766</f>
        <v>0.1</v>
      </c>
    </row>
    <row r="3767" spans="1:26" x14ac:dyDescent="0.25">
      <c r="A3767">
        <v>7834</v>
      </c>
      <c r="B3767" t="s">
        <v>9293</v>
      </c>
      <c r="C3767" s="1">
        <v>42028</v>
      </c>
      <c r="D3767">
        <f>YEAR(C3767)</f>
        <v>2015</v>
      </c>
      <c r="E3767">
        <f>MONTH(C3767)</f>
        <v>1</v>
      </c>
      <c r="F3767" t="str">
        <f>TEXT(Table1[[#This Row],[Order Date]],"mmm")</f>
        <v>Jan</v>
      </c>
      <c r="G3767" t="str">
        <f>TEXT(Table1[[#This Row],[Order Date]],"ddd")</f>
        <v>Sat</v>
      </c>
      <c r="H3767" s="1">
        <v>42032</v>
      </c>
      <c r="I3767" t="s">
        <v>49</v>
      </c>
      <c r="J3767" t="s">
        <v>7050</v>
      </c>
      <c r="K3767" t="s">
        <v>7051</v>
      </c>
      <c r="L3767" t="s">
        <v>101</v>
      </c>
      <c r="M3767" t="s">
        <v>26</v>
      </c>
      <c r="N3767" t="s">
        <v>8816</v>
      </c>
      <c r="O3767" t="s">
        <v>53</v>
      </c>
      <c r="P3767">
        <v>33407</v>
      </c>
      <c r="Q3767" t="s">
        <v>29</v>
      </c>
      <c r="R3767" t="s">
        <v>1354</v>
      </c>
      <c r="S3767" t="s">
        <v>45</v>
      </c>
      <c r="T3767" t="s">
        <v>67</v>
      </c>
      <c r="U3767" t="s">
        <v>1355</v>
      </c>
      <c r="V3767" s="3">
        <v>13.12</v>
      </c>
      <c r="W3767">
        <v>5</v>
      </c>
      <c r="X3767" s="2">
        <v>0.2</v>
      </c>
      <c r="Y3767" s="13">
        <v>2.1320000000000001</v>
      </c>
      <c r="Z3767" s="2">
        <f>Y3767/V3767</f>
        <v>0.16250000000000001</v>
      </c>
    </row>
    <row r="3768" spans="1:26" x14ac:dyDescent="0.25">
      <c r="A3768">
        <v>7835</v>
      </c>
      <c r="B3768" t="s">
        <v>9294</v>
      </c>
      <c r="C3768" s="1">
        <v>42107</v>
      </c>
      <c r="D3768">
        <f>YEAR(C3768)</f>
        <v>2015</v>
      </c>
      <c r="E3768">
        <f>MONTH(C3768)</f>
        <v>4</v>
      </c>
      <c r="F3768" t="str">
        <f>TEXT(Table1[[#This Row],[Order Date]],"mmm")</f>
        <v>Apr</v>
      </c>
      <c r="G3768" t="str">
        <f>TEXT(Table1[[#This Row],[Order Date]],"ddd")</f>
        <v>Mon</v>
      </c>
      <c r="H3768" s="1">
        <v>42111</v>
      </c>
      <c r="I3768" t="s">
        <v>22</v>
      </c>
      <c r="J3768" t="s">
        <v>6149</v>
      </c>
      <c r="K3768" t="s">
        <v>6150</v>
      </c>
      <c r="L3768" t="s">
        <v>25</v>
      </c>
      <c r="M3768" t="s">
        <v>26</v>
      </c>
      <c r="N3768" t="s">
        <v>41</v>
      </c>
      <c r="O3768" t="s">
        <v>42</v>
      </c>
      <c r="P3768">
        <v>90045</v>
      </c>
      <c r="Q3768" t="s">
        <v>43</v>
      </c>
      <c r="R3768" t="s">
        <v>3820</v>
      </c>
      <c r="S3768" t="s">
        <v>31</v>
      </c>
      <c r="T3768" t="s">
        <v>55</v>
      </c>
      <c r="U3768" t="s">
        <v>3821</v>
      </c>
      <c r="V3768" s="3">
        <v>241.56800000000001</v>
      </c>
      <c r="W3768">
        <v>2</v>
      </c>
      <c r="X3768" s="2">
        <v>0.2</v>
      </c>
      <c r="Y3768" s="13">
        <v>-15.098000000000001</v>
      </c>
      <c r="Z3768" s="2">
        <f>Y3768/V3768</f>
        <v>-6.25E-2</v>
      </c>
    </row>
    <row r="3769" spans="1:26" x14ac:dyDescent="0.25">
      <c r="A3769">
        <v>7837</v>
      </c>
      <c r="B3769" t="s">
        <v>9295</v>
      </c>
      <c r="C3769" s="1">
        <v>42272</v>
      </c>
      <c r="D3769">
        <f>YEAR(C3769)</f>
        <v>2015</v>
      </c>
      <c r="E3769">
        <f>MONTH(C3769)</f>
        <v>9</v>
      </c>
      <c r="F3769" t="str">
        <f>TEXT(Table1[[#This Row],[Order Date]],"mmm")</f>
        <v>Sep</v>
      </c>
      <c r="G3769" t="str">
        <f>TEXT(Table1[[#This Row],[Order Date]],"ddd")</f>
        <v>Fri</v>
      </c>
      <c r="H3769" s="1">
        <v>42277</v>
      </c>
      <c r="I3769" t="s">
        <v>49</v>
      </c>
      <c r="J3769" t="s">
        <v>578</v>
      </c>
      <c r="K3769" t="s">
        <v>579</v>
      </c>
      <c r="L3769" t="s">
        <v>40</v>
      </c>
      <c r="M3769" t="s">
        <v>26</v>
      </c>
      <c r="N3769" t="s">
        <v>94</v>
      </c>
      <c r="O3769" t="s">
        <v>95</v>
      </c>
      <c r="P3769">
        <v>98103</v>
      </c>
      <c r="Q3769" t="s">
        <v>43</v>
      </c>
      <c r="R3769" t="s">
        <v>3794</v>
      </c>
      <c r="S3769" t="s">
        <v>31</v>
      </c>
      <c r="T3769" t="s">
        <v>35</v>
      </c>
      <c r="U3769" t="s">
        <v>3795</v>
      </c>
      <c r="V3769" s="3">
        <v>307.13600000000002</v>
      </c>
      <c r="W3769">
        <v>4</v>
      </c>
      <c r="X3769" s="2">
        <v>0.2</v>
      </c>
      <c r="Y3769" s="13">
        <v>-11.5176</v>
      </c>
      <c r="Z3769" s="2">
        <f>Y3769/V3769</f>
        <v>-3.7499999999999999E-2</v>
      </c>
    </row>
    <row r="3770" spans="1:26" x14ac:dyDescent="0.25">
      <c r="A3770">
        <v>7840</v>
      </c>
      <c r="B3770" t="s">
        <v>9296</v>
      </c>
      <c r="C3770" s="1">
        <v>41726</v>
      </c>
      <c r="D3770">
        <f>YEAR(C3770)</f>
        <v>2014</v>
      </c>
      <c r="E3770">
        <f>MONTH(C3770)</f>
        <v>3</v>
      </c>
      <c r="F3770" t="str">
        <f>TEXT(Table1[[#This Row],[Order Date]],"mmm")</f>
        <v>Mar</v>
      </c>
      <c r="G3770" t="str">
        <f>TEXT(Table1[[#This Row],[Order Date]],"ddd")</f>
        <v>Fri</v>
      </c>
      <c r="H3770" s="1">
        <v>41731</v>
      </c>
      <c r="I3770" t="s">
        <v>49</v>
      </c>
      <c r="J3770" t="s">
        <v>5279</v>
      </c>
      <c r="K3770" t="s">
        <v>5280</v>
      </c>
      <c r="L3770" t="s">
        <v>25</v>
      </c>
      <c r="M3770" t="s">
        <v>26</v>
      </c>
      <c r="N3770" t="s">
        <v>1364</v>
      </c>
      <c r="O3770" t="s">
        <v>482</v>
      </c>
      <c r="P3770">
        <v>50315</v>
      </c>
      <c r="Q3770" t="s">
        <v>104</v>
      </c>
      <c r="R3770" t="s">
        <v>169</v>
      </c>
      <c r="S3770" t="s">
        <v>45</v>
      </c>
      <c r="T3770" t="s">
        <v>170</v>
      </c>
      <c r="U3770" t="s">
        <v>171</v>
      </c>
      <c r="V3770" s="3">
        <v>6.12</v>
      </c>
      <c r="W3770">
        <v>3</v>
      </c>
      <c r="X3770" s="2">
        <v>0</v>
      </c>
      <c r="Y3770" s="13">
        <v>2.8763999999999998</v>
      </c>
      <c r="Z3770" s="2">
        <f>Y3770/V3770</f>
        <v>0.47</v>
      </c>
    </row>
    <row r="3771" spans="1:26" x14ac:dyDescent="0.25">
      <c r="A3771">
        <v>7843</v>
      </c>
      <c r="B3771" t="s">
        <v>9297</v>
      </c>
      <c r="C3771" s="1">
        <v>41748</v>
      </c>
      <c r="D3771">
        <f>YEAR(C3771)</f>
        <v>2014</v>
      </c>
      <c r="E3771">
        <f>MONTH(C3771)</f>
        <v>4</v>
      </c>
      <c r="F3771" t="str">
        <f>TEXT(Table1[[#This Row],[Order Date]],"mmm")</f>
        <v>Apr</v>
      </c>
      <c r="G3771" t="str">
        <f>TEXT(Table1[[#This Row],[Order Date]],"ddd")</f>
        <v>Sat</v>
      </c>
      <c r="H3771" s="1">
        <v>41752</v>
      </c>
      <c r="I3771" t="s">
        <v>22</v>
      </c>
      <c r="J3771" t="s">
        <v>2999</v>
      </c>
      <c r="K3771" t="s">
        <v>3000</v>
      </c>
      <c r="L3771" t="s">
        <v>25</v>
      </c>
      <c r="M3771" t="s">
        <v>26</v>
      </c>
      <c r="N3771" t="s">
        <v>1117</v>
      </c>
      <c r="O3771" t="s">
        <v>312</v>
      </c>
      <c r="P3771">
        <v>22204</v>
      </c>
      <c r="Q3771" t="s">
        <v>29</v>
      </c>
      <c r="R3771" t="s">
        <v>2350</v>
      </c>
      <c r="S3771" t="s">
        <v>45</v>
      </c>
      <c r="T3771" t="s">
        <v>74</v>
      </c>
      <c r="U3771" t="s">
        <v>2351</v>
      </c>
      <c r="V3771" s="3">
        <v>58.05</v>
      </c>
      <c r="W3771">
        <v>3</v>
      </c>
      <c r="X3771" s="2">
        <v>0</v>
      </c>
      <c r="Y3771" s="13">
        <v>26.702999999999999</v>
      </c>
      <c r="Z3771" s="2">
        <f>Y3771/V3771</f>
        <v>0.46</v>
      </c>
    </row>
    <row r="3772" spans="1:26" x14ac:dyDescent="0.25">
      <c r="A3772">
        <v>7845</v>
      </c>
      <c r="B3772" t="s">
        <v>9298</v>
      </c>
      <c r="C3772" s="1">
        <v>42937</v>
      </c>
      <c r="D3772">
        <f>YEAR(C3772)</f>
        <v>2017</v>
      </c>
      <c r="E3772">
        <f>MONTH(C3772)</f>
        <v>7</v>
      </c>
      <c r="F3772" t="str">
        <f>TEXT(Table1[[#This Row],[Order Date]],"mmm")</f>
        <v>Jul</v>
      </c>
      <c r="G3772" t="str">
        <f>TEXT(Table1[[#This Row],[Order Date]],"ddd")</f>
        <v>Fri</v>
      </c>
      <c r="H3772" s="1">
        <v>42941</v>
      </c>
      <c r="I3772" t="s">
        <v>49</v>
      </c>
      <c r="J3772" t="s">
        <v>3490</v>
      </c>
      <c r="K3772" t="s">
        <v>3491</v>
      </c>
      <c r="L3772" t="s">
        <v>25</v>
      </c>
      <c r="M3772" t="s">
        <v>26</v>
      </c>
      <c r="N3772" t="s">
        <v>6043</v>
      </c>
      <c r="O3772" t="s">
        <v>103</v>
      </c>
      <c r="P3772">
        <v>78577</v>
      </c>
      <c r="Q3772" t="s">
        <v>104</v>
      </c>
      <c r="R3772" t="s">
        <v>3713</v>
      </c>
      <c r="S3772" t="s">
        <v>31</v>
      </c>
      <c r="T3772" t="s">
        <v>55</v>
      </c>
      <c r="U3772" t="s">
        <v>3714</v>
      </c>
      <c r="V3772" s="3">
        <v>124.404</v>
      </c>
      <c r="W3772">
        <v>4</v>
      </c>
      <c r="X3772" s="2">
        <v>0.3</v>
      </c>
      <c r="Y3772" s="13">
        <v>-21.3264</v>
      </c>
      <c r="Z3772" s="2">
        <f>Y3772/V3772</f>
        <v>-0.17142857142857143</v>
      </c>
    </row>
    <row r="3773" spans="1:26" x14ac:dyDescent="0.25">
      <c r="A3773">
        <v>7846</v>
      </c>
      <c r="B3773" t="s">
        <v>9299</v>
      </c>
      <c r="C3773" s="1">
        <v>42274</v>
      </c>
      <c r="D3773">
        <f>YEAR(C3773)</f>
        <v>2015</v>
      </c>
      <c r="E3773">
        <f>MONTH(C3773)</f>
        <v>9</v>
      </c>
      <c r="F3773" t="str">
        <f>TEXT(Table1[[#This Row],[Order Date]],"mmm")</f>
        <v>Sep</v>
      </c>
      <c r="G3773" t="str">
        <f>TEXT(Table1[[#This Row],[Order Date]],"ddd")</f>
        <v>Sun</v>
      </c>
      <c r="H3773" s="1">
        <v>42279</v>
      </c>
      <c r="I3773" t="s">
        <v>49</v>
      </c>
      <c r="J3773" t="s">
        <v>4290</v>
      </c>
      <c r="K3773" t="s">
        <v>4291</v>
      </c>
      <c r="L3773" t="s">
        <v>25</v>
      </c>
      <c r="M3773" t="s">
        <v>26</v>
      </c>
      <c r="N3773" t="s">
        <v>1117</v>
      </c>
      <c r="O3773" t="s">
        <v>312</v>
      </c>
      <c r="P3773">
        <v>22204</v>
      </c>
      <c r="Q3773" t="s">
        <v>29</v>
      </c>
      <c r="R3773" t="s">
        <v>3969</v>
      </c>
      <c r="S3773" t="s">
        <v>45</v>
      </c>
      <c r="T3773" t="s">
        <v>89</v>
      </c>
      <c r="U3773" t="s">
        <v>3970</v>
      </c>
      <c r="V3773" s="3">
        <v>154.9</v>
      </c>
      <c r="W3773">
        <v>5</v>
      </c>
      <c r="X3773" s="2">
        <v>0</v>
      </c>
      <c r="Y3773" s="13">
        <v>69.704999999999998</v>
      </c>
      <c r="Z3773" s="2">
        <f>Y3773/V3773</f>
        <v>0.44999999999999996</v>
      </c>
    </row>
    <row r="3774" spans="1:26" x14ac:dyDescent="0.25">
      <c r="A3774">
        <v>7848</v>
      </c>
      <c r="B3774" t="s">
        <v>9300</v>
      </c>
      <c r="C3774" s="1">
        <v>42427</v>
      </c>
      <c r="D3774">
        <f>YEAR(C3774)</f>
        <v>2016</v>
      </c>
      <c r="E3774">
        <f>MONTH(C3774)</f>
        <v>2</v>
      </c>
      <c r="F3774" t="str">
        <f>TEXT(Table1[[#This Row],[Order Date]],"mmm")</f>
        <v>Feb</v>
      </c>
      <c r="G3774" t="str">
        <f>TEXT(Table1[[#This Row],[Order Date]],"ddd")</f>
        <v>Sat</v>
      </c>
      <c r="H3774" s="1">
        <v>42431</v>
      </c>
      <c r="I3774" t="s">
        <v>49</v>
      </c>
      <c r="J3774" t="s">
        <v>3111</v>
      </c>
      <c r="K3774" t="s">
        <v>3112</v>
      </c>
      <c r="L3774" t="s">
        <v>25</v>
      </c>
      <c r="M3774" t="s">
        <v>26</v>
      </c>
      <c r="N3774" t="s">
        <v>181</v>
      </c>
      <c r="O3774" t="s">
        <v>103</v>
      </c>
      <c r="P3774">
        <v>77070</v>
      </c>
      <c r="Q3774" t="s">
        <v>104</v>
      </c>
      <c r="R3774" t="s">
        <v>7198</v>
      </c>
      <c r="S3774" t="s">
        <v>31</v>
      </c>
      <c r="T3774" t="s">
        <v>64</v>
      </c>
      <c r="U3774" t="s">
        <v>7199</v>
      </c>
      <c r="V3774" s="3">
        <v>16.192</v>
      </c>
      <c r="W3774">
        <v>2</v>
      </c>
      <c r="X3774" s="2">
        <v>0.6</v>
      </c>
      <c r="Y3774" s="13">
        <v>-6.8815999999999997</v>
      </c>
      <c r="Z3774" s="2">
        <f>Y3774/V3774</f>
        <v>-0.42499999999999999</v>
      </c>
    </row>
    <row r="3775" spans="1:26" x14ac:dyDescent="0.25">
      <c r="A3775">
        <v>7849</v>
      </c>
      <c r="B3775" t="s">
        <v>9301</v>
      </c>
      <c r="C3775" s="1">
        <v>42492</v>
      </c>
      <c r="D3775">
        <f>YEAR(C3775)</f>
        <v>2016</v>
      </c>
      <c r="E3775">
        <f>MONTH(C3775)</f>
        <v>5</v>
      </c>
      <c r="F3775" t="str">
        <f>TEXT(Table1[[#This Row],[Order Date]],"mmm")</f>
        <v>May</v>
      </c>
      <c r="G3775" t="str">
        <f>TEXT(Table1[[#This Row],[Order Date]],"ddd")</f>
        <v>Mon</v>
      </c>
      <c r="H3775" s="1">
        <v>42496</v>
      </c>
      <c r="I3775" t="s">
        <v>49</v>
      </c>
      <c r="J3775" t="s">
        <v>4589</v>
      </c>
      <c r="K3775" t="s">
        <v>4590</v>
      </c>
      <c r="L3775" t="s">
        <v>25</v>
      </c>
      <c r="M3775" t="s">
        <v>26</v>
      </c>
      <c r="N3775" t="s">
        <v>3827</v>
      </c>
      <c r="O3775" t="s">
        <v>103</v>
      </c>
      <c r="P3775">
        <v>75061</v>
      </c>
      <c r="Q3775" t="s">
        <v>104</v>
      </c>
      <c r="R3775" t="s">
        <v>6564</v>
      </c>
      <c r="S3775" t="s">
        <v>45</v>
      </c>
      <c r="T3775" t="s">
        <v>58</v>
      </c>
      <c r="U3775" t="s">
        <v>6565</v>
      </c>
      <c r="V3775" s="3">
        <v>18.936</v>
      </c>
      <c r="W3775">
        <v>3</v>
      </c>
      <c r="X3775" s="2">
        <v>0.2</v>
      </c>
      <c r="Y3775" s="13">
        <v>-3.7871999999999999</v>
      </c>
      <c r="Z3775" s="2">
        <f>Y3775/V3775</f>
        <v>-0.19999999999999998</v>
      </c>
    </row>
    <row r="3776" spans="1:26" x14ac:dyDescent="0.25">
      <c r="A3776">
        <v>7852</v>
      </c>
      <c r="B3776" t="s">
        <v>9302</v>
      </c>
      <c r="C3776" s="1">
        <v>41982</v>
      </c>
      <c r="D3776">
        <f>YEAR(C3776)</f>
        <v>2014</v>
      </c>
      <c r="E3776">
        <f>MONTH(C3776)</f>
        <v>12</v>
      </c>
      <c r="F3776" t="str">
        <f>TEXT(Table1[[#This Row],[Order Date]],"mmm")</f>
        <v>Dec</v>
      </c>
      <c r="G3776" t="str">
        <f>TEXT(Table1[[#This Row],[Order Date]],"ddd")</f>
        <v>Tue</v>
      </c>
      <c r="H3776" s="1">
        <v>41988</v>
      </c>
      <c r="I3776" t="s">
        <v>49</v>
      </c>
      <c r="J3776" t="s">
        <v>1131</v>
      </c>
      <c r="K3776" t="s">
        <v>1132</v>
      </c>
      <c r="L3776" t="s">
        <v>40</v>
      </c>
      <c r="M3776" t="s">
        <v>26</v>
      </c>
      <c r="N3776" t="s">
        <v>296</v>
      </c>
      <c r="O3776" t="s">
        <v>208</v>
      </c>
      <c r="P3776">
        <v>60653</v>
      </c>
      <c r="Q3776" t="s">
        <v>104</v>
      </c>
      <c r="R3776" t="s">
        <v>7654</v>
      </c>
      <c r="S3776" t="s">
        <v>45</v>
      </c>
      <c r="T3776" t="s">
        <v>89</v>
      </c>
      <c r="U3776" t="s">
        <v>7655</v>
      </c>
      <c r="V3776" s="3">
        <v>8.4480000000000004</v>
      </c>
      <c r="W3776">
        <v>2</v>
      </c>
      <c r="X3776" s="2">
        <v>0.2</v>
      </c>
      <c r="Y3776" s="13">
        <v>2.9567999999999999</v>
      </c>
      <c r="Z3776" s="2">
        <f>Y3776/V3776</f>
        <v>0.35</v>
      </c>
    </row>
    <row r="3777" spans="1:26" x14ac:dyDescent="0.25">
      <c r="A3777">
        <v>7855</v>
      </c>
      <c r="B3777" t="s">
        <v>9303</v>
      </c>
      <c r="C3777" s="1">
        <v>43076</v>
      </c>
      <c r="D3777">
        <f>YEAR(C3777)</f>
        <v>2017</v>
      </c>
      <c r="E3777">
        <f>MONTH(C3777)</f>
        <v>12</v>
      </c>
      <c r="F3777" t="str">
        <f>TEXT(Table1[[#This Row],[Order Date]],"mmm")</f>
        <v>Dec</v>
      </c>
      <c r="G3777" t="str">
        <f>TEXT(Table1[[#This Row],[Order Date]],"ddd")</f>
        <v>Thu</v>
      </c>
      <c r="H3777" s="1">
        <v>43081</v>
      </c>
      <c r="I3777" t="s">
        <v>49</v>
      </c>
      <c r="J3777" t="s">
        <v>61</v>
      </c>
      <c r="K3777" t="s">
        <v>62</v>
      </c>
      <c r="L3777" t="s">
        <v>25</v>
      </c>
      <c r="M3777" t="s">
        <v>26</v>
      </c>
      <c r="N3777" t="s">
        <v>7374</v>
      </c>
      <c r="O3777" t="s">
        <v>1470</v>
      </c>
      <c r="P3777">
        <v>39401</v>
      </c>
      <c r="Q3777" t="s">
        <v>29</v>
      </c>
      <c r="R3777" t="s">
        <v>5252</v>
      </c>
      <c r="S3777" t="s">
        <v>45</v>
      </c>
      <c r="T3777" t="s">
        <v>77</v>
      </c>
      <c r="U3777" t="s">
        <v>5253</v>
      </c>
      <c r="V3777" s="3">
        <v>320.64</v>
      </c>
      <c r="W3777">
        <v>4</v>
      </c>
      <c r="X3777" s="2">
        <v>0</v>
      </c>
      <c r="Y3777" s="13">
        <v>89.779200000000003</v>
      </c>
      <c r="Z3777" s="2">
        <f>Y3777/V3777</f>
        <v>0.28000000000000003</v>
      </c>
    </row>
    <row r="3778" spans="1:26" x14ac:dyDescent="0.25">
      <c r="A3778">
        <v>7857</v>
      </c>
      <c r="B3778" t="s">
        <v>9304</v>
      </c>
      <c r="C3778" s="1">
        <v>41789</v>
      </c>
      <c r="D3778">
        <f>YEAR(C3778)</f>
        <v>2014</v>
      </c>
      <c r="E3778">
        <f>MONTH(C3778)</f>
        <v>5</v>
      </c>
      <c r="F3778" t="str">
        <f>TEXT(Table1[[#This Row],[Order Date]],"mmm")</f>
        <v>May</v>
      </c>
      <c r="G3778" t="str">
        <f>TEXT(Table1[[#This Row],[Order Date]],"ddd")</f>
        <v>Fri</v>
      </c>
      <c r="H3778" s="1">
        <v>41791</v>
      </c>
      <c r="I3778" t="s">
        <v>185</v>
      </c>
      <c r="J3778" t="s">
        <v>3552</v>
      </c>
      <c r="K3778" t="s">
        <v>3553</v>
      </c>
      <c r="L3778" t="s">
        <v>40</v>
      </c>
      <c r="M3778" t="s">
        <v>26</v>
      </c>
      <c r="N3778" t="s">
        <v>263</v>
      </c>
      <c r="O3778" t="s">
        <v>264</v>
      </c>
      <c r="P3778">
        <v>10024</v>
      </c>
      <c r="Q3778" t="s">
        <v>145</v>
      </c>
      <c r="R3778" t="s">
        <v>5629</v>
      </c>
      <c r="S3778" t="s">
        <v>45</v>
      </c>
      <c r="T3778" t="s">
        <v>74</v>
      </c>
      <c r="U3778" t="s">
        <v>5630</v>
      </c>
      <c r="V3778" s="3">
        <v>25.584</v>
      </c>
      <c r="W3778">
        <v>2</v>
      </c>
      <c r="X3778" s="2">
        <v>0.2</v>
      </c>
      <c r="Y3778" s="13">
        <v>8.9543999999999997</v>
      </c>
      <c r="Z3778" s="2">
        <f>Y3778/V3778</f>
        <v>0.35</v>
      </c>
    </row>
    <row r="3779" spans="1:26" x14ac:dyDescent="0.25">
      <c r="A3779">
        <v>7861</v>
      </c>
      <c r="B3779" t="s">
        <v>9305</v>
      </c>
      <c r="C3779" s="1">
        <v>42796</v>
      </c>
      <c r="D3779">
        <f>YEAR(C3779)</f>
        <v>2017</v>
      </c>
      <c r="E3779">
        <f>MONTH(C3779)</f>
        <v>3</v>
      </c>
      <c r="F3779" t="str">
        <f>TEXT(Table1[[#This Row],[Order Date]],"mmm")</f>
        <v>Mar</v>
      </c>
      <c r="G3779" t="str">
        <f>TEXT(Table1[[#This Row],[Order Date]],"ddd")</f>
        <v>Thu</v>
      </c>
      <c r="H3779" s="1">
        <v>42800</v>
      </c>
      <c r="I3779" t="s">
        <v>49</v>
      </c>
      <c r="J3779" t="s">
        <v>2844</v>
      </c>
      <c r="K3779" t="s">
        <v>2845</v>
      </c>
      <c r="L3779" t="s">
        <v>25</v>
      </c>
      <c r="M3779" t="s">
        <v>26</v>
      </c>
      <c r="N3779" t="s">
        <v>3236</v>
      </c>
      <c r="O3779" t="s">
        <v>491</v>
      </c>
      <c r="P3779">
        <v>44221</v>
      </c>
      <c r="Q3779" t="s">
        <v>145</v>
      </c>
      <c r="R3779" t="s">
        <v>4223</v>
      </c>
      <c r="S3779" t="s">
        <v>45</v>
      </c>
      <c r="T3779" t="s">
        <v>74</v>
      </c>
      <c r="U3779" t="s">
        <v>4224</v>
      </c>
      <c r="V3779" s="3">
        <v>18.527999999999999</v>
      </c>
      <c r="W3779">
        <v>4</v>
      </c>
      <c r="X3779" s="2">
        <v>0.7</v>
      </c>
      <c r="Y3779" s="13">
        <v>-12.352</v>
      </c>
      <c r="Z3779" s="2">
        <f>Y3779/V3779</f>
        <v>-0.66666666666666674</v>
      </c>
    </row>
    <row r="3780" spans="1:26" x14ac:dyDescent="0.25">
      <c r="A3780">
        <v>7862</v>
      </c>
      <c r="B3780" t="s">
        <v>9306</v>
      </c>
      <c r="C3780" s="1">
        <v>42289</v>
      </c>
      <c r="D3780">
        <f>YEAR(C3780)</f>
        <v>2015</v>
      </c>
      <c r="E3780">
        <f>MONTH(C3780)</f>
        <v>10</v>
      </c>
      <c r="F3780" t="str">
        <f>TEXT(Table1[[#This Row],[Order Date]],"mmm")</f>
        <v>Oct</v>
      </c>
      <c r="G3780" t="str">
        <f>TEXT(Table1[[#This Row],[Order Date]],"ddd")</f>
        <v>Mon</v>
      </c>
      <c r="H3780" s="1">
        <v>42294</v>
      </c>
      <c r="I3780" t="s">
        <v>49</v>
      </c>
      <c r="J3780" t="s">
        <v>4830</v>
      </c>
      <c r="K3780" t="s">
        <v>4831</v>
      </c>
      <c r="L3780" t="s">
        <v>25</v>
      </c>
      <c r="M3780" t="s">
        <v>26</v>
      </c>
      <c r="N3780" t="s">
        <v>94</v>
      </c>
      <c r="O3780" t="s">
        <v>95</v>
      </c>
      <c r="P3780">
        <v>98103</v>
      </c>
      <c r="Q3780" t="s">
        <v>43</v>
      </c>
      <c r="R3780" t="s">
        <v>4053</v>
      </c>
      <c r="S3780" t="s">
        <v>70</v>
      </c>
      <c r="T3780" t="s">
        <v>158</v>
      </c>
      <c r="U3780" t="s">
        <v>4054</v>
      </c>
      <c r="V3780" s="3">
        <v>17.899999999999999</v>
      </c>
      <c r="W3780">
        <v>2</v>
      </c>
      <c r="X3780" s="2">
        <v>0</v>
      </c>
      <c r="Y3780" s="13">
        <v>3.4009999999999998</v>
      </c>
      <c r="Z3780" s="2">
        <f>Y3780/V3780</f>
        <v>0.19</v>
      </c>
    </row>
    <row r="3781" spans="1:26" x14ac:dyDescent="0.25">
      <c r="A3781">
        <v>7864</v>
      </c>
      <c r="B3781" t="s">
        <v>9307</v>
      </c>
      <c r="C3781" s="1">
        <v>42199</v>
      </c>
      <c r="D3781">
        <f>YEAR(C3781)</f>
        <v>2015</v>
      </c>
      <c r="E3781">
        <f>MONTH(C3781)</f>
        <v>7</v>
      </c>
      <c r="F3781" t="str">
        <f>TEXT(Table1[[#This Row],[Order Date]],"mmm")</f>
        <v>Jul</v>
      </c>
      <c r="G3781" t="str">
        <f>TEXT(Table1[[#This Row],[Order Date]],"ddd")</f>
        <v>Tue</v>
      </c>
      <c r="H3781" s="1">
        <v>42204</v>
      </c>
      <c r="I3781" t="s">
        <v>22</v>
      </c>
      <c r="J3781" t="s">
        <v>5083</v>
      </c>
      <c r="K3781" t="s">
        <v>5084</v>
      </c>
      <c r="L3781" t="s">
        <v>25</v>
      </c>
      <c r="M3781" t="s">
        <v>26</v>
      </c>
      <c r="N3781" t="s">
        <v>1796</v>
      </c>
      <c r="O3781" t="s">
        <v>303</v>
      </c>
      <c r="P3781">
        <v>85204</v>
      </c>
      <c r="Q3781" t="s">
        <v>43</v>
      </c>
      <c r="R3781" t="s">
        <v>1602</v>
      </c>
      <c r="S3781" t="s">
        <v>45</v>
      </c>
      <c r="T3781" t="s">
        <v>58</v>
      </c>
      <c r="U3781" t="s">
        <v>1603</v>
      </c>
      <c r="V3781" s="3">
        <v>272.73599999999999</v>
      </c>
      <c r="W3781">
        <v>3</v>
      </c>
      <c r="X3781" s="2">
        <v>0.2</v>
      </c>
      <c r="Y3781" s="13">
        <v>-64.774799999999999</v>
      </c>
      <c r="Z3781" s="2">
        <f>Y3781/V3781</f>
        <v>-0.23750000000000002</v>
      </c>
    </row>
    <row r="3782" spans="1:26" x14ac:dyDescent="0.25">
      <c r="A3782">
        <v>7868</v>
      </c>
      <c r="B3782" t="s">
        <v>9310</v>
      </c>
      <c r="C3782" s="1">
        <v>41962</v>
      </c>
      <c r="D3782">
        <f>YEAR(C3782)</f>
        <v>2014</v>
      </c>
      <c r="E3782">
        <f>MONTH(C3782)</f>
        <v>11</v>
      </c>
      <c r="F3782" t="str">
        <f>TEXT(Table1[[#This Row],[Order Date]],"mmm")</f>
        <v>Nov</v>
      </c>
      <c r="G3782" t="str">
        <f>TEXT(Table1[[#This Row],[Order Date]],"ddd")</f>
        <v>Wed</v>
      </c>
      <c r="H3782" s="1">
        <v>41967</v>
      </c>
      <c r="I3782" t="s">
        <v>22</v>
      </c>
      <c r="J3782" t="s">
        <v>7421</v>
      </c>
      <c r="K3782" t="s">
        <v>7422</v>
      </c>
      <c r="L3782" t="s">
        <v>101</v>
      </c>
      <c r="M3782" t="s">
        <v>26</v>
      </c>
      <c r="N3782" t="s">
        <v>4990</v>
      </c>
      <c r="O3782" t="s">
        <v>120</v>
      </c>
      <c r="P3782">
        <v>84106</v>
      </c>
      <c r="Q3782" t="s">
        <v>43</v>
      </c>
      <c r="R3782" t="s">
        <v>1703</v>
      </c>
      <c r="S3782" t="s">
        <v>45</v>
      </c>
      <c r="T3782" t="s">
        <v>89</v>
      </c>
      <c r="U3782" t="s">
        <v>4881</v>
      </c>
      <c r="V3782" s="3">
        <v>166.44</v>
      </c>
      <c r="W3782">
        <v>3</v>
      </c>
      <c r="X3782" s="2">
        <v>0</v>
      </c>
      <c r="Y3782" s="13">
        <v>79.891199999999998</v>
      </c>
      <c r="Z3782" s="2">
        <f>Y3782/V3782</f>
        <v>0.48</v>
      </c>
    </row>
    <row r="3783" spans="1:26" x14ac:dyDescent="0.25">
      <c r="A3783">
        <v>7869</v>
      </c>
      <c r="B3783" t="s">
        <v>9311</v>
      </c>
      <c r="C3783" s="1">
        <v>42517</v>
      </c>
      <c r="D3783">
        <f>YEAR(C3783)</f>
        <v>2016</v>
      </c>
      <c r="E3783">
        <f>MONTH(C3783)</f>
        <v>5</v>
      </c>
      <c r="F3783" t="str">
        <f>TEXT(Table1[[#This Row],[Order Date]],"mmm")</f>
        <v>May</v>
      </c>
      <c r="G3783" t="str">
        <f>TEXT(Table1[[#This Row],[Order Date]],"ddd")</f>
        <v>Fri</v>
      </c>
      <c r="H3783" s="1">
        <v>42523</v>
      </c>
      <c r="I3783" t="s">
        <v>49</v>
      </c>
      <c r="J3783" t="s">
        <v>1718</v>
      </c>
      <c r="K3783" t="s">
        <v>1719</v>
      </c>
      <c r="L3783" t="s">
        <v>25</v>
      </c>
      <c r="M3783" t="s">
        <v>26</v>
      </c>
      <c r="N3783" t="s">
        <v>41</v>
      </c>
      <c r="O3783" t="s">
        <v>42</v>
      </c>
      <c r="P3783">
        <v>90045</v>
      </c>
      <c r="Q3783" t="s">
        <v>43</v>
      </c>
      <c r="R3783" t="s">
        <v>4147</v>
      </c>
      <c r="S3783" t="s">
        <v>45</v>
      </c>
      <c r="T3783" t="s">
        <v>89</v>
      </c>
      <c r="U3783" t="s">
        <v>4148</v>
      </c>
      <c r="V3783" s="3">
        <v>13.38</v>
      </c>
      <c r="W3783">
        <v>2</v>
      </c>
      <c r="X3783" s="2">
        <v>0</v>
      </c>
      <c r="Y3783" s="13">
        <v>6.1547999999999998</v>
      </c>
      <c r="Z3783" s="2">
        <f>Y3783/V3783</f>
        <v>0.45999999999999996</v>
      </c>
    </row>
    <row r="3784" spans="1:26" x14ac:dyDescent="0.25">
      <c r="A3784">
        <v>7870</v>
      </c>
      <c r="B3784" t="s">
        <v>9312</v>
      </c>
      <c r="C3784" s="1">
        <v>42919</v>
      </c>
      <c r="D3784">
        <f>YEAR(C3784)</f>
        <v>2017</v>
      </c>
      <c r="E3784">
        <f>MONTH(C3784)</f>
        <v>7</v>
      </c>
      <c r="F3784" t="str">
        <f>TEXT(Table1[[#This Row],[Order Date]],"mmm")</f>
        <v>Jul</v>
      </c>
      <c r="G3784" t="str">
        <f>TEXT(Table1[[#This Row],[Order Date]],"ddd")</f>
        <v>Mon</v>
      </c>
      <c r="H3784" s="1">
        <v>42925</v>
      </c>
      <c r="I3784" t="s">
        <v>49</v>
      </c>
      <c r="J3784" t="s">
        <v>5784</v>
      </c>
      <c r="K3784" t="s">
        <v>5785</v>
      </c>
      <c r="L3784" t="s">
        <v>25</v>
      </c>
      <c r="M3784" t="s">
        <v>26</v>
      </c>
      <c r="N3784" t="s">
        <v>1504</v>
      </c>
      <c r="O3784" t="s">
        <v>87</v>
      </c>
      <c r="P3784">
        <v>28540</v>
      </c>
      <c r="Q3784" t="s">
        <v>29</v>
      </c>
      <c r="R3784" t="s">
        <v>243</v>
      </c>
      <c r="S3784" t="s">
        <v>70</v>
      </c>
      <c r="T3784" t="s">
        <v>158</v>
      </c>
      <c r="U3784" t="s">
        <v>244</v>
      </c>
      <c r="V3784" s="3">
        <v>24</v>
      </c>
      <c r="W3784">
        <v>2</v>
      </c>
      <c r="X3784" s="2">
        <v>0.2</v>
      </c>
      <c r="Y3784" s="13">
        <v>-2.7</v>
      </c>
      <c r="Z3784" s="2">
        <f>Y3784/V3784</f>
        <v>-0.1125</v>
      </c>
    </row>
    <row r="3785" spans="1:26" x14ac:dyDescent="0.25">
      <c r="A3785">
        <v>7871</v>
      </c>
      <c r="B3785" t="s">
        <v>9313</v>
      </c>
      <c r="C3785" s="1">
        <v>43003</v>
      </c>
      <c r="D3785">
        <f>YEAR(C3785)</f>
        <v>2017</v>
      </c>
      <c r="E3785">
        <f>MONTH(C3785)</f>
        <v>9</v>
      </c>
      <c r="F3785" t="str">
        <f>TEXT(Table1[[#This Row],[Order Date]],"mmm")</f>
        <v>Sep</v>
      </c>
      <c r="G3785" t="str">
        <f>TEXT(Table1[[#This Row],[Order Date]],"ddd")</f>
        <v>Mon</v>
      </c>
      <c r="H3785" s="1">
        <v>43007</v>
      </c>
      <c r="I3785" t="s">
        <v>49</v>
      </c>
      <c r="J3785" t="s">
        <v>5852</v>
      </c>
      <c r="K3785" t="s">
        <v>5853</v>
      </c>
      <c r="L3785" t="s">
        <v>40</v>
      </c>
      <c r="M3785" t="s">
        <v>26</v>
      </c>
      <c r="N3785" t="s">
        <v>1109</v>
      </c>
      <c r="O3785" t="s">
        <v>491</v>
      </c>
      <c r="P3785">
        <v>44107</v>
      </c>
      <c r="Q3785" t="s">
        <v>145</v>
      </c>
      <c r="R3785" t="s">
        <v>2538</v>
      </c>
      <c r="S3785" t="s">
        <v>45</v>
      </c>
      <c r="T3785" t="s">
        <v>170</v>
      </c>
      <c r="U3785" t="s">
        <v>2539</v>
      </c>
      <c r="V3785" s="3">
        <v>24.448</v>
      </c>
      <c r="W3785">
        <v>4</v>
      </c>
      <c r="X3785" s="2">
        <v>0.2</v>
      </c>
      <c r="Y3785" s="13">
        <v>8.8623999999999992</v>
      </c>
      <c r="Z3785" s="2">
        <f>Y3785/V3785</f>
        <v>0.36249999999999993</v>
      </c>
    </row>
    <row r="3786" spans="1:26" x14ac:dyDescent="0.25">
      <c r="A3786">
        <v>7872</v>
      </c>
      <c r="B3786" t="s">
        <v>9314</v>
      </c>
      <c r="C3786" s="1">
        <v>42646</v>
      </c>
      <c r="D3786">
        <f>YEAR(C3786)</f>
        <v>2016</v>
      </c>
      <c r="E3786">
        <f>MONTH(C3786)</f>
        <v>10</v>
      </c>
      <c r="F3786" t="str">
        <f>TEXT(Table1[[#This Row],[Order Date]],"mmm")</f>
        <v>Oct</v>
      </c>
      <c r="G3786" t="str">
        <f>TEXT(Table1[[#This Row],[Order Date]],"ddd")</f>
        <v>Mon</v>
      </c>
      <c r="H3786" s="1">
        <v>42650</v>
      </c>
      <c r="I3786" t="s">
        <v>49</v>
      </c>
      <c r="J3786" t="s">
        <v>5461</v>
      </c>
      <c r="K3786" t="s">
        <v>5462</v>
      </c>
      <c r="L3786" t="s">
        <v>101</v>
      </c>
      <c r="M3786" t="s">
        <v>26</v>
      </c>
      <c r="N3786" t="s">
        <v>8168</v>
      </c>
      <c r="O3786" t="s">
        <v>42</v>
      </c>
      <c r="P3786">
        <v>92630</v>
      </c>
      <c r="Q3786" t="s">
        <v>43</v>
      </c>
      <c r="R3786" t="s">
        <v>2464</v>
      </c>
      <c r="S3786" t="s">
        <v>45</v>
      </c>
      <c r="T3786" t="s">
        <v>46</v>
      </c>
      <c r="U3786" t="s">
        <v>2465</v>
      </c>
      <c r="V3786" s="3">
        <v>6.16</v>
      </c>
      <c r="W3786">
        <v>2</v>
      </c>
      <c r="X3786" s="2">
        <v>0</v>
      </c>
      <c r="Y3786" s="13">
        <v>2.9567999999999999</v>
      </c>
      <c r="Z3786" s="2">
        <f>Y3786/V3786</f>
        <v>0.48</v>
      </c>
    </row>
    <row r="3787" spans="1:26" x14ac:dyDescent="0.25">
      <c r="A3787">
        <v>7876</v>
      </c>
      <c r="B3787" t="s">
        <v>9315</v>
      </c>
      <c r="C3787" s="1">
        <v>42987</v>
      </c>
      <c r="D3787">
        <f>YEAR(C3787)</f>
        <v>2017</v>
      </c>
      <c r="E3787">
        <f>MONTH(C3787)</f>
        <v>9</v>
      </c>
      <c r="F3787" t="str">
        <f>TEXT(Table1[[#This Row],[Order Date]],"mmm")</f>
        <v>Sep</v>
      </c>
      <c r="G3787" t="str">
        <f>TEXT(Table1[[#This Row],[Order Date]],"ddd")</f>
        <v>Sat</v>
      </c>
      <c r="H3787" s="1">
        <v>42993</v>
      </c>
      <c r="I3787" t="s">
        <v>49</v>
      </c>
      <c r="J3787" t="s">
        <v>3761</v>
      </c>
      <c r="K3787" t="s">
        <v>3762</v>
      </c>
      <c r="L3787" t="s">
        <v>40</v>
      </c>
      <c r="M3787" t="s">
        <v>26</v>
      </c>
      <c r="N3787" t="s">
        <v>412</v>
      </c>
      <c r="O3787" t="s">
        <v>413</v>
      </c>
      <c r="P3787">
        <v>97206</v>
      </c>
      <c r="Q3787" t="s">
        <v>43</v>
      </c>
      <c r="R3787" t="s">
        <v>1290</v>
      </c>
      <c r="S3787" t="s">
        <v>45</v>
      </c>
      <c r="T3787" t="s">
        <v>89</v>
      </c>
      <c r="U3787" t="s">
        <v>1291</v>
      </c>
      <c r="V3787" s="3">
        <v>31.103999999999999</v>
      </c>
      <c r="W3787">
        <v>6</v>
      </c>
      <c r="X3787" s="2">
        <v>0.2</v>
      </c>
      <c r="Y3787" s="13">
        <v>11.2752</v>
      </c>
      <c r="Z3787" s="2">
        <f>Y3787/V3787</f>
        <v>0.36249999999999999</v>
      </c>
    </row>
    <row r="3788" spans="1:26" x14ac:dyDescent="0.25">
      <c r="A3788">
        <v>7878</v>
      </c>
      <c r="B3788" t="s">
        <v>9316</v>
      </c>
      <c r="C3788" s="1">
        <v>42075</v>
      </c>
      <c r="D3788">
        <f>YEAR(C3788)</f>
        <v>2015</v>
      </c>
      <c r="E3788">
        <f>MONTH(C3788)</f>
        <v>3</v>
      </c>
      <c r="F3788" t="str">
        <f>TEXT(Table1[[#This Row],[Order Date]],"mmm")</f>
        <v>Mar</v>
      </c>
      <c r="G3788" t="str">
        <f>TEXT(Table1[[#This Row],[Order Date]],"ddd")</f>
        <v>Thu</v>
      </c>
      <c r="H3788" s="1">
        <v>42081</v>
      </c>
      <c r="I3788" t="s">
        <v>49</v>
      </c>
      <c r="J3788" t="s">
        <v>3565</v>
      </c>
      <c r="K3788" t="s">
        <v>3566</v>
      </c>
      <c r="L3788" t="s">
        <v>25</v>
      </c>
      <c r="M3788" t="s">
        <v>26</v>
      </c>
      <c r="N3788" t="s">
        <v>460</v>
      </c>
      <c r="O3788" t="s">
        <v>87</v>
      </c>
      <c r="P3788">
        <v>28205</v>
      </c>
      <c r="Q3788" t="s">
        <v>29</v>
      </c>
      <c r="R3788" t="s">
        <v>4036</v>
      </c>
      <c r="S3788" t="s">
        <v>45</v>
      </c>
      <c r="T3788" t="s">
        <v>46</v>
      </c>
      <c r="U3788" t="s">
        <v>4037</v>
      </c>
      <c r="V3788" s="3">
        <v>5.04</v>
      </c>
      <c r="W3788">
        <v>2</v>
      </c>
      <c r="X3788" s="2">
        <v>0.2</v>
      </c>
      <c r="Y3788" s="13">
        <v>1.764</v>
      </c>
      <c r="Z3788" s="2">
        <f>Y3788/V3788</f>
        <v>0.35</v>
      </c>
    </row>
    <row r="3789" spans="1:26" x14ac:dyDescent="0.25">
      <c r="A3789">
        <v>7879</v>
      </c>
      <c r="B3789" t="s">
        <v>9317</v>
      </c>
      <c r="C3789" s="1">
        <v>42703</v>
      </c>
      <c r="D3789">
        <f>YEAR(C3789)</f>
        <v>2016</v>
      </c>
      <c r="E3789">
        <f>MONTH(C3789)</f>
        <v>11</v>
      </c>
      <c r="F3789" t="str">
        <f>TEXT(Table1[[#This Row],[Order Date]],"mmm")</f>
        <v>Nov</v>
      </c>
      <c r="G3789" t="str">
        <f>TEXT(Table1[[#This Row],[Order Date]],"ddd")</f>
        <v>Tue</v>
      </c>
      <c r="H3789" s="1">
        <v>42708</v>
      </c>
      <c r="I3789" t="s">
        <v>22</v>
      </c>
      <c r="J3789" t="s">
        <v>5835</v>
      </c>
      <c r="K3789" t="s">
        <v>5836</v>
      </c>
      <c r="L3789" t="s">
        <v>101</v>
      </c>
      <c r="M3789" t="s">
        <v>26</v>
      </c>
      <c r="N3789" t="s">
        <v>449</v>
      </c>
      <c r="O3789" t="s">
        <v>208</v>
      </c>
      <c r="P3789">
        <v>60505</v>
      </c>
      <c r="Q3789" t="s">
        <v>104</v>
      </c>
      <c r="R3789" t="s">
        <v>8977</v>
      </c>
      <c r="S3789" t="s">
        <v>31</v>
      </c>
      <c r="T3789" t="s">
        <v>64</v>
      </c>
      <c r="U3789" t="s">
        <v>8978</v>
      </c>
      <c r="V3789" s="3">
        <v>242.17599999999999</v>
      </c>
      <c r="W3789">
        <v>4</v>
      </c>
      <c r="X3789" s="2">
        <v>0.6</v>
      </c>
      <c r="Y3789" s="13">
        <v>-302.72000000000003</v>
      </c>
      <c r="Z3789" s="2">
        <f>Y3789/V3789</f>
        <v>-1.2500000000000002</v>
      </c>
    </row>
    <row r="3790" spans="1:26" x14ac:dyDescent="0.25">
      <c r="A3790">
        <v>7880</v>
      </c>
      <c r="B3790" t="s">
        <v>9318</v>
      </c>
      <c r="C3790" s="1">
        <v>42535</v>
      </c>
      <c r="D3790">
        <f>YEAR(C3790)</f>
        <v>2016</v>
      </c>
      <c r="E3790">
        <f>MONTH(C3790)</f>
        <v>6</v>
      </c>
      <c r="F3790" t="str">
        <f>TEXT(Table1[[#This Row],[Order Date]],"mmm")</f>
        <v>Jun</v>
      </c>
      <c r="G3790" t="str">
        <f>TEXT(Table1[[#This Row],[Order Date]],"ddd")</f>
        <v>Tue</v>
      </c>
      <c r="H3790" s="1">
        <v>42542</v>
      </c>
      <c r="I3790" t="s">
        <v>49</v>
      </c>
      <c r="J3790" t="s">
        <v>393</v>
      </c>
      <c r="K3790" t="s">
        <v>394</v>
      </c>
      <c r="L3790" t="s">
        <v>40</v>
      </c>
      <c r="M3790" t="s">
        <v>26</v>
      </c>
      <c r="N3790" t="s">
        <v>143</v>
      </c>
      <c r="O3790" t="s">
        <v>144</v>
      </c>
      <c r="P3790">
        <v>19140</v>
      </c>
      <c r="Q3790" t="s">
        <v>145</v>
      </c>
      <c r="R3790" t="s">
        <v>7258</v>
      </c>
      <c r="S3790" t="s">
        <v>31</v>
      </c>
      <c r="T3790" t="s">
        <v>55</v>
      </c>
      <c r="U3790" t="s">
        <v>7259</v>
      </c>
      <c r="V3790" s="3">
        <v>337.17599999999999</v>
      </c>
      <c r="W3790">
        <v>2</v>
      </c>
      <c r="X3790" s="2">
        <v>0.4</v>
      </c>
      <c r="Y3790" s="13">
        <v>-118.0116</v>
      </c>
      <c r="Z3790" s="2">
        <f>Y3790/V3790</f>
        <v>-0.35000000000000003</v>
      </c>
    </row>
    <row r="3791" spans="1:26" x14ac:dyDescent="0.25">
      <c r="A3791">
        <v>7881</v>
      </c>
      <c r="B3791" t="s">
        <v>9319</v>
      </c>
      <c r="C3791" s="1">
        <v>43072</v>
      </c>
      <c r="D3791">
        <f>YEAR(C3791)</f>
        <v>2017</v>
      </c>
      <c r="E3791">
        <f>MONTH(C3791)</f>
        <v>12</v>
      </c>
      <c r="F3791" t="str">
        <f>TEXT(Table1[[#This Row],[Order Date]],"mmm")</f>
        <v>Dec</v>
      </c>
      <c r="G3791" t="str">
        <f>TEXT(Table1[[#This Row],[Order Date]],"ddd")</f>
        <v>Sun</v>
      </c>
      <c r="H3791" s="1">
        <v>43075</v>
      </c>
      <c r="I3791" t="s">
        <v>22</v>
      </c>
      <c r="J3791" t="s">
        <v>447</v>
      </c>
      <c r="K3791" t="s">
        <v>448</v>
      </c>
      <c r="L3791" t="s">
        <v>25</v>
      </c>
      <c r="M3791" t="s">
        <v>26</v>
      </c>
      <c r="N3791" t="s">
        <v>6795</v>
      </c>
      <c r="O3791" t="s">
        <v>450</v>
      </c>
      <c r="P3791">
        <v>80229</v>
      </c>
      <c r="Q3791" t="s">
        <v>43</v>
      </c>
      <c r="R3791" t="s">
        <v>1712</v>
      </c>
      <c r="S3791" t="s">
        <v>45</v>
      </c>
      <c r="T3791" t="s">
        <v>67</v>
      </c>
      <c r="U3791" t="s">
        <v>1713</v>
      </c>
      <c r="V3791" s="3">
        <v>13.343999999999999</v>
      </c>
      <c r="W3791">
        <v>6</v>
      </c>
      <c r="X3791" s="2">
        <v>0.2</v>
      </c>
      <c r="Y3791" s="13">
        <v>1.0007999999999999</v>
      </c>
      <c r="Z3791" s="2">
        <f>Y3791/V3791</f>
        <v>7.4999999999999997E-2</v>
      </c>
    </row>
    <row r="3792" spans="1:26" x14ac:dyDescent="0.25">
      <c r="A3792">
        <v>7889</v>
      </c>
      <c r="B3792" t="s">
        <v>9320</v>
      </c>
      <c r="C3792" s="1">
        <v>42598</v>
      </c>
      <c r="D3792">
        <f>YEAR(C3792)</f>
        <v>2016</v>
      </c>
      <c r="E3792">
        <f>MONTH(C3792)</f>
        <v>8</v>
      </c>
      <c r="F3792" t="str">
        <f>TEXT(Table1[[#This Row],[Order Date]],"mmm")</f>
        <v>Aug</v>
      </c>
      <c r="G3792" t="str">
        <f>TEXT(Table1[[#This Row],[Order Date]],"ddd")</f>
        <v>Tue</v>
      </c>
      <c r="H3792" s="1">
        <v>42604</v>
      </c>
      <c r="I3792" t="s">
        <v>49</v>
      </c>
      <c r="J3792" t="s">
        <v>1600</v>
      </c>
      <c r="K3792" t="s">
        <v>1601</v>
      </c>
      <c r="L3792" t="s">
        <v>25</v>
      </c>
      <c r="M3792" t="s">
        <v>26</v>
      </c>
      <c r="N3792" t="s">
        <v>9321</v>
      </c>
      <c r="O3792" t="s">
        <v>42</v>
      </c>
      <c r="P3792">
        <v>95616</v>
      </c>
      <c r="Q3792" t="s">
        <v>43</v>
      </c>
      <c r="R3792" t="s">
        <v>2732</v>
      </c>
      <c r="S3792" t="s">
        <v>45</v>
      </c>
      <c r="T3792" t="s">
        <v>89</v>
      </c>
      <c r="U3792" t="s">
        <v>2733</v>
      </c>
      <c r="V3792" s="3">
        <v>32.4</v>
      </c>
      <c r="W3792">
        <v>5</v>
      </c>
      <c r="X3792" s="2">
        <v>0</v>
      </c>
      <c r="Y3792" s="13">
        <v>15.552</v>
      </c>
      <c r="Z3792" s="2">
        <f>Y3792/V3792</f>
        <v>0.48</v>
      </c>
    </row>
    <row r="3793" spans="1:26" x14ac:dyDescent="0.25">
      <c r="A3793">
        <v>7890</v>
      </c>
      <c r="B3793" t="s">
        <v>9322</v>
      </c>
      <c r="C3793" s="1">
        <v>42729</v>
      </c>
      <c r="D3793">
        <f>YEAR(C3793)</f>
        <v>2016</v>
      </c>
      <c r="E3793">
        <f>MONTH(C3793)</f>
        <v>12</v>
      </c>
      <c r="F3793" t="str">
        <f>TEXT(Table1[[#This Row],[Order Date]],"mmm")</f>
        <v>Dec</v>
      </c>
      <c r="G3793" t="str">
        <f>TEXT(Table1[[#This Row],[Order Date]],"ddd")</f>
        <v>Sun</v>
      </c>
      <c r="H3793" s="1">
        <v>42733</v>
      </c>
      <c r="I3793" t="s">
        <v>49</v>
      </c>
      <c r="J3793" t="s">
        <v>8340</v>
      </c>
      <c r="K3793" t="s">
        <v>8341</v>
      </c>
      <c r="L3793" t="s">
        <v>25</v>
      </c>
      <c r="M3793" t="s">
        <v>26</v>
      </c>
      <c r="N3793" t="s">
        <v>1679</v>
      </c>
      <c r="O3793" t="s">
        <v>1680</v>
      </c>
      <c r="P3793">
        <v>72701</v>
      </c>
      <c r="Q3793" t="s">
        <v>29</v>
      </c>
      <c r="R3793" t="s">
        <v>1729</v>
      </c>
      <c r="S3793" t="s">
        <v>45</v>
      </c>
      <c r="T3793" t="s">
        <v>67</v>
      </c>
      <c r="U3793" t="s">
        <v>1730</v>
      </c>
      <c r="V3793" s="3">
        <v>19.89</v>
      </c>
      <c r="W3793">
        <v>9</v>
      </c>
      <c r="X3793" s="2">
        <v>0</v>
      </c>
      <c r="Y3793" s="13">
        <v>5.3703000000000003</v>
      </c>
      <c r="Z3793" s="2">
        <f>Y3793/V3793</f>
        <v>0.27</v>
      </c>
    </row>
    <row r="3794" spans="1:26" x14ac:dyDescent="0.25">
      <c r="A3794">
        <v>7894</v>
      </c>
      <c r="B3794" t="s">
        <v>9323</v>
      </c>
      <c r="C3794" s="1">
        <v>42939</v>
      </c>
      <c r="D3794">
        <f>YEAR(C3794)</f>
        <v>2017</v>
      </c>
      <c r="E3794">
        <f>MONTH(C3794)</f>
        <v>7</v>
      </c>
      <c r="F3794" t="str">
        <f>TEXT(Table1[[#This Row],[Order Date]],"mmm")</f>
        <v>Jul</v>
      </c>
      <c r="G3794" t="str">
        <f>TEXT(Table1[[#This Row],[Order Date]],"ddd")</f>
        <v>Sun</v>
      </c>
      <c r="H3794" s="1">
        <v>42946</v>
      </c>
      <c r="I3794" t="s">
        <v>49</v>
      </c>
      <c r="J3794" t="s">
        <v>1150</v>
      </c>
      <c r="K3794" t="s">
        <v>1151</v>
      </c>
      <c r="L3794" t="s">
        <v>101</v>
      </c>
      <c r="M3794" t="s">
        <v>26</v>
      </c>
      <c r="N3794" t="s">
        <v>263</v>
      </c>
      <c r="O3794" t="s">
        <v>264</v>
      </c>
      <c r="P3794">
        <v>10011</v>
      </c>
      <c r="Q3794" t="s">
        <v>145</v>
      </c>
      <c r="R3794" t="s">
        <v>1280</v>
      </c>
      <c r="S3794" t="s">
        <v>45</v>
      </c>
      <c r="T3794" t="s">
        <v>74</v>
      </c>
      <c r="U3794" t="s">
        <v>1281</v>
      </c>
      <c r="V3794" s="3">
        <v>13.92</v>
      </c>
      <c r="W3794">
        <v>3</v>
      </c>
      <c r="X3794" s="2">
        <v>0.2</v>
      </c>
      <c r="Y3794" s="13">
        <v>4.3499999999999996</v>
      </c>
      <c r="Z3794" s="2">
        <f>Y3794/V3794</f>
        <v>0.3125</v>
      </c>
    </row>
    <row r="3795" spans="1:26" x14ac:dyDescent="0.25">
      <c r="A3795">
        <v>7895</v>
      </c>
      <c r="B3795" t="s">
        <v>9324</v>
      </c>
      <c r="C3795" s="1">
        <v>42907</v>
      </c>
      <c r="D3795">
        <f>YEAR(C3795)</f>
        <v>2017</v>
      </c>
      <c r="E3795">
        <f>MONTH(C3795)</f>
        <v>6</v>
      </c>
      <c r="F3795" t="str">
        <f>TEXT(Table1[[#This Row],[Order Date]],"mmm")</f>
        <v>Jun</v>
      </c>
      <c r="G3795" t="str">
        <f>TEXT(Table1[[#This Row],[Order Date]],"ddd")</f>
        <v>Wed</v>
      </c>
      <c r="H3795" s="1">
        <v>42911</v>
      </c>
      <c r="I3795" t="s">
        <v>49</v>
      </c>
      <c r="J3795" t="s">
        <v>2124</v>
      </c>
      <c r="K3795" t="s">
        <v>2125</v>
      </c>
      <c r="L3795" t="s">
        <v>101</v>
      </c>
      <c r="M3795" t="s">
        <v>26</v>
      </c>
      <c r="N3795" t="s">
        <v>5552</v>
      </c>
      <c r="O3795" t="s">
        <v>9325</v>
      </c>
      <c r="P3795">
        <v>26003</v>
      </c>
      <c r="Q3795" t="s">
        <v>145</v>
      </c>
      <c r="R3795" t="s">
        <v>407</v>
      </c>
      <c r="S3795" t="s">
        <v>45</v>
      </c>
      <c r="T3795" t="s">
        <v>74</v>
      </c>
      <c r="U3795" t="s">
        <v>408</v>
      </c>
      <c r="V3795" s="3">
        <v>82.4</v>
      </c>
      <c r="W3795">
        <v>5</v>
      </c>
      <c r="X3795" s="2">
        <v>0</v>
      </c>
      <c r="Y3795" s="13">
        <v>40.375999999999998</v>
      </c>
      <c r="Z3795" s="2">
        <f>Y3795/V3795</f>
        <v>0.48999999999999994</v>
      </c>
    </row>
    <row r="3796" spans="1:26" x14ac:dyDescent="0.25">
      <c r="A3796">
        <v>7898</v>
      </c>
      <c r="B3796" t="s">
        <v>9326</v>
      </c>
      <c r="C3796" s="1">
        <v>42960</v>
      </c>
      <c r="D3796">
        <f>YEAR(C3796)</f>
        <v>2017</v>
      </c>
      <c r="E3796">
        <f>MONTH(C3796)</f>
        <v>8</v>
      </c>
      <c r="F3796" t="str">
        <f>TEXT(Table1[[#This Row],[Order Date]],"mmm")</f>
        <v>Aug</v>
      </c>
      <c r="G3796" t="str">
        <f>TEXT(Table1[[#This Row],[Order Date]],"ddd")</f>
        <v>Sun</v>
      </c>
      <c r="H3796" s="1">
        <v>42965</v>
      </c>
      <c r="I3796" t="s">
        <v>49</v>
      </c>
      <c r="J3796" t="s">
        <v>3450</v>
      </c>
      <c r="K3796" t="s">
        <v>3451</v>
      </c>
      <c r="L3796" t="s">
        <v>25</v>
      </c>
      <c r="M3796" t="s">
        <v>26</v>
      </c>
      <c r="N3796" t="s">
        <v>327</v>
      </c>
      <c r="O3796" t="s">
        <v>328</v>
      </c>
      <c r="P3796">
        <v>38109</v>
      </c>
      <c r="Q3796" t="s">
        <v>29</v>
      </c>
      <c r="R3796" t="s">
        <v>2039</v>
      </c>
      <c r="S3796" t="s">
        <v>45</v>
      </c>
      <c r="T3796" t="s">
        <v>77</v>
      </c>
      <c r="U3796" t="s">
        <v>2040</v>
      </c>
      <c r="V3796" s="3">
        <v>272.048</v>
      </c>
      <c r="W3796">
        <v>7</v>
      </c>
      <c r="X3796" s="2">
        <v>0.2</v>
      </c>
      <c r="Y3796" s="13">
        <v>30.605399999999999</v>
      </c>
      <c r="Z3796" s="2">
        <f>Y3796/V3796</f>
        <v>0.1125</v>
      </c>
    </row>
    <row r="3797" spans="1:26" x14ac:dyDescent="0.25">
      <c r="A3797">
        <v>7905</v>
      </c>
      <c r="B3797" t="s">
        <v>9327</v>
      </c>
      <c r="C3797" s="1">
        <v>42315</v>
      </c>
      <c r="D3797">
        <f>YEAR(C3797)</f>
        <v>2015</v>
      </c>
      <c r="E3797">
        <f>MONTH(C3797)</f>
        <v>11</v>
      </c>
      <c r="F3797" t="str">
        <f>TEXT(Table1[[#This Row],[Order Date]],"mmm")</f>
        <v>Nov</v>
      </c>
      <c r="G3797" t="str">
        <f>TEXT(Table1[[#This Row],[Order Date]],"ddd")</f>
        <v>Sat</v>
      </c>
      <c r="H3797" s="1">
        <v>42321</v>
      </c>
      <c r="I3797" t="s">
        <v>49</v>
      </c>
      <c r="J3797" t="s">
        <v>8213</v>
      </c>
      <c r="K3797" t="s">
        <v>8214</v>
      </c>
      <c r="L3797" t="s">
        <v>25</v>
      </c>
      <c r="M3797" t="s">
        <v>26</v>
      </c>
      <c r="N3797" t="s">
        <v>181</v>
      </c>
      <c r="O3797" t="s">
        <v>103</v>
      </c>
      <c r="P3797">
        <v>77036</v>
      </c>
      <c r="Q3797" t="s">
        <v>104</v>
      </c>
      <c r="R3797" t="s">
        <v>4082</v>
      </c>
      <c r="S3797" t="s">
        <v>45</v>
      </c>
      <c r="T3797" t="s">
        <v>89</v>
      </c>
      <c r="U3797" t="s">
        <v>4083</v>
      </c>
      <c r="V3797" s="3">
        <v>76.64</v>
      </c>
      <c r="W3797">
        <v>2</v>
      </c>
      <c r="X3797" s="2">
        <v>0.2</v>
      </c>
      <c r="Y3797" s="13">
        <v>26.824000000000002</v>
      </c>
      <c r="Z3797" s="2">
        <f>Y3797/V3797</f>
        <v>0.35000000000000003</v>
      </c>
    </row>
    <row r="3798" spans="1:26" x14ac:dyDescent="0.25">
      <c r="A3798">
        <v>7906</v>
      </c>
      <c r="B3798" t="s">
        <v>9328</v>
      </c>
      <c r="C3798" s="1">
        <v>42292</v>
      </c>
      <c r="D3798">
        <f>YEAR(C3798)</f>
        <v>2015</v>
      </c>
      <c r="E3798">
        <f>MONTH(C3798)</f>
        <v>10</v>
      </c>
      <c r="F3798" t="str">
        <f>TEXT(Table1[[#This Row],[Order Date]],"mmm")</f>
        <v>Oct</v>
      </c>
      <c r="G3798" t="str">
        <f>TEXT(Table1[[#This Row],[Order Date]],"ddd")</f>
        <v>Thu</v>
      </c>
      <c r="H3798" s="1">
        <v>42299</v>
      </c>
      <c r="I3798" t="s">
        <v>49</v>
      </c>
      <c r="J3798" t="s">
        <v>543</v>
      </c>
      <c r="K3798" t="s">
        <v>544</v>
      </c>
      <c r="L3798" t="s">
        <v>101</v>
      </c>
      <c r="M3798" t="s">
        <v>26</v>
      </c>
      <c r="N3798" t="s">
        <v>808</v>
      </c>
      <c r="O3798" t="s">
        <v>103</v>
      </c>
      <c r="P3798">
        <v>75217</v>
      </c>
      <c r="Q3798" t="s">
        <v>104</v>
      </c>
      <c r="R3798" t="s">
        <v>1565</v>
      </c>
      <c r="S3798" t="s">
        <v>45</v>
      </c>
      <c r="T3798" t="s">
        <v>170</v>
      </c>
      <c r="U3798" t="s">
        <v>662</v>
      </c>
      <c r="V3798" s="3">
        <v>4.4640000000000004</v>
      </c>
      <c r="W3798">
        <v>1</v>
      </c>
      <c r="X3798" s="2">
        <v>0.2</v>
      </c>
      <c r="Y3798" s="13">
        <v>1.6739999999999999</v>
      </c>
      <c r="Z3798" s="2">
        <f>Y3798/V3798</f>
        <v>0.37499999999999994</v>
      </c>
    </row>
    <row r="3799" spans="1:26" x14ac:dyDescent="0.25">
      <c r="A3799">
        <v>7908</v>
      </c>
      <c r="B3799" t="s">
        <v>9329</v>
      </c>
      <c r="C3799" s="1">
        <v>42581</v>
      </c>
      <c r="D3799">
        <f>YEAR(C3799)</f>
        <v>2016</v>
      </c>
      <c r="E3799">
        <f>MONTH(C3799)</f>
        <v>7</v>
      </c>
      <c r="F3799" t="str">
        <f>TEXT(Table1[[#This Row],[Order Date]],"mmm")</f>
        <v>Jul</v>
      </c>
      <c r="G3799" t="str">
        <f>TEXT(Table1[[#This Row],[Order Date]],"ddd")</f>
        <v>Sat</v>
      </c>
      <c r="H3799" s="1">
        <v>42584</v>
      </c>
      <c r="I3799" t="s">
        <v>185</v>
      </c>
      <c r="J3799" t="s">
        <v>2757</v>
      </c>
      <c r="K3799" t="s">
        <v>2758</v>
      </c>
      <c r="L3799" t="s">
        <v>40</v>
      </c>
      <c r="M3799" t="s">
        <v>26</v>
      </c>
      <c r="N3799" t="s">
        <v>126</v>
      </c>
      <c r="O3799" t="s">
        <v>42</v>
      </c>
      <c r="P3799">
        <v>94122</v>
      </c>
      <c r="Q3799" t="s">
        <v>43</v>
      </c>
      <c r="R3799" t="s">
        <v>3228</v>
      </c>
      <c r="S3799" t="s">
        <v>45</v>
      </c>
      <c r="T3799" t="s">
        <v>77</v>
      </c>
      <c r="U3799" t="s">
        <v>3229</v>
      </c>
      <c r="V3799" s="3">
        <v>715.64</v>
      </c>
      <c r="W3799">
        <v>2</v>
      </c>
      <c r="X3799" s="2">
        <v>0</v>
      </c>
      <c r="Y3799" s="13">
        <v>178.91</v>
      </c>
      <c r="Z3799" s="2">
        <f>Y3799/V3799</f>
        <v>0.25</v>
      </c>
    </row>
    <row r="3800" spans="1:26" x14ac:dyDescent="0.25">
      <c r="A3800">
        <v>7909</v>
      </c>
      <c r="B3800" t="s">
        <v>9330</v>
      </c>
      <c r="C3800" s="1">
        <v>42707</v>
      </c>
      <c r="D3800">
        <f>YEAR(C3800)</f>
        <v>2016</v>
      </c>
      <c r="E3800">
        <f>MONTH(C3800)</f>
        <v>12</v>
      </c>
      <c r="F3800" t="str">
        <f>TEXT(Table1[[#This Row],[Order Date]],"mmm")</f>
        <v>Dec</v>
      </c>
      <c r="G3800" t="str">
        <f>TEXT(Table1[[#This Row],[Order Date]],"ddd")</f>
        <v>Sat</v>
      </c>
      <c r="H3800" s="1">
        <v>42711</v>
      </c>
      <c r="I3800" t="s">
        <v>49</v>
      </c>
      <c r="J3800" t="s">
        <v>7182</v>
      </c>
      <c r="K3800" t="s">
        <v>7183</v>
      </c>
      <c r="L3800" t="s">
        <v>25</v>
      </c>
      <c r="M3800" t="s">
        <v>26</v>
      </c>
      <c r="N3800" t="s">
        <v>9331</v>
      </c>
      <c r="O3800" t="s">
        <v>42</v>
      </c>
      <c r="P3800">
        <v>95037</v>
      </c>
      <c r="Q3800" t="s">
        <v>43</v>
      </c>
      <c r="R3800" t="s">
        <v>3155</v>
      </c>
      <c r="S3800" t="s">
        <v>31</v>
      </c>
      <c r="T3800" t="s">
        <v>55</v>
      </c>
      <c r="U3800" t="s">
        <v>3156</v>
      </c>
      <c r="V3800" s="3">
        <v>268.70400000000001</v>
      </c>
      <c r="W3800">
        <v>3</v>
      </c>
      <c r="X3800" s="2">
        <v>0.2</v>
      </c>
      <c r="Y3800" s="13">
        <v>6.7176</v>
      </c>
      <c r="Z3800" s="2">
        <f>Y3800/V3800</f>
        <v>2.4999999999999998E-2</v>
      </c>
    </row>
    <row r="3801" spans="1:26" x14ac:dyDescent="0.25">
      <c r="A3801">
        <v>7913</v>
      </c>
      <c r="B3801" t="s">
        <v>9332</v>
      </c>
      <c r="C3801" s="1">
        <v>42488</v>
      </c>
      <c r="D3801">
        <f>YEAR(C3801)</f>
        <v>2016</v>
      </c>
      <c r="E3801">
        <f>MONTH(C3801)</f>
        <v>4</v>
      </c>
      <c r="F3801" t="str">
        <f>TEXT(Table1[[#This Row],[Order Date]],"mmm")</f>
        <v>Apr</v>
      </c>
      <c r="G3801" t="str">
        <f>TEXT(Table1[[#This Row],[Order Date]],"ddd")</f>
        <v>Thu</v>
      </c>
      <c r="H3801" s="1">
        <v>42490</v>
      </c>
      <c r="I3801" t="s">
        <v>22</v>
      </c>
      <c r="J3801" t="s">
        <v>2156</v>
      </c>
      <c r="K3801" t="s">
        <v>2157</v>
      </c>
      <c r="L3801" t="s">
        <v>25</v>
      </c>
      <c r="M3801" t="s">
        <v>26</v>
      </c>
      <c r="N3801" t="s">
        <v>8943</v>
      </c>
      <c r="O3801" t="s">
        <v>208</v>
      </c>
      <c r="P3801">
        <v>60174</v>
      </c>
      <c r="Q3801" t="s">
        <v>104</v>
      </c>
      <c r="R3801" t="s">
        <v>2949</v>
      </c>
      <c r="S3801" t="s">
        <v>31</v>
      </c>
      <c r="T3801" t="s">
        <v>64</v>
      </c>
      <c r="U3801" t="s">
        <v>2950</v>
      </c>
      <c r="V3801" s="3">
        <v>30.344000000000001</v>
      </c>
      <c r="W3801">
        <v>2</v>
      </c>
      <c r="X3801" s="2">
        <v>0.6</v>
      </c>
      <c r="Y3801" s="13">
        <v>-31.8612</v>
      </c>
      <c r="Z3801" s="2">
        <f>Y3801/V3801</f>
        <v>-1.05</v>
      </c>
    </row>
    <row r="3802" spans="1:26" x14ac:dyDescent="0.25">
      <c r="A3802">
        <v>7914</v>
      </c>
      <c r="B3802" t="s">
        <v>9333</v>
      </c>
      <c r="C3802" s="1">
        <v>42972</v>
      </c>
      <c r="D3802">
        <f>YEAR(C3802)</f>
        <v>2017</v>
      </c>
      <c r="E3802">
        <f>MONTH(C3802)</f>
        <v>8</v>
      </c>
      <c r="F3802" t="str">
        <f>TEXT(Table1[[#This Row],[Order Date]],"mmm")</f>
        <v>Aug</v>
      </c>
      <c r="G3802" t="str">
        <f>TEXT(Table1[[#This Row],[Order Date]],"ddd")</f>
        <v>Fri</v>
      </c>
      <c r="H3802" s="1">
        <v>42974</v>
      </c>
      <c r="I3802" t="s">
        <v>185</v>
      </c>
      <c r="J3802" t="s">
        <v>4676</v>
      </c>
      <c r="K3802" t="s">
        <v>4677</v>
      </c>
      <c r="L3802" t="s">
        <v>25</v>
      </c>
      <c r="M3802" t="s">
        <v>26</v>
      </c>
      <c r="N3802" t="s">
        <v>2143</v>
      </c>
      <c r="O3802" t="s">
        <v>491</v>
      </c>
      <c r="P3802">
        <v>44105</v>
      </c>
      <c r="Q3802" t="s">
        <v>145</v>
      </c>
      <c r="R3802" t="s">
        <v>4813</v>
      </c>
      <c r="S3802" t="s">
        <v>45</v>
      </c>
      <c r="T3802" t="s">
        <v>58</v>
      </c>
      <c r="U3802" t="s">
        <v>4814</v>
      </c>
      <c r="V3802" s="3">
        <v>25.696000000000002</v>
      </c>
      <c r="W3802">
        <v>2</v>
      </c>
      <c r="X3802" s="2">
        <v>0.2</v>
      </c>
      <c r="Y3802" s="13">
        <v>1.9272</v>
      </c>
      <c r="Z3802" s="2">
        <f>Y3802/V3802</f>
        <v>7.4999999999999997E-2</v>
      </c>
    </row>
    <row r="3803" spans="1:26" x14ac:dyDescent="0.25">
      <c r="A3803">
        <v>7915</v>
      </c>
      <c r="B3803" t="s">
        <v>9334</v>
      </c>
      <c r="C3803" s="1">
        <v>42903</v>
      </c>
      <c r="D3803">
        <f>YEAR(C3803)</f>
        <v>2017</v>
      </c>
      <c r="E3803">
        <f>MONTH(C3803)</f>
        <v>6</v>
      </c>
      <c r="F3803" t="str">
        <f>TEXT(Table1[[#This Row],[Order Date]],"mmm")</f>
        <v>Jun</v>
      </c>
      <c r="G3803" t="str">
        <f>TEXT(Table1[[#This Row],[Order Date]],"ddd")</f>
        <v>Sat</v>
      </c>
      <c r="H3803" s="1">
        <v>42907</v>
      </c>
      <c r="I3803" t="s">
        <v>49</v>
      </c>
      <c r="J3803" t="s">
        <v>2111</v>
      </c>
      <c r="K3803" t="s">
        <v>2112</v>
      </c>
      <c r="L3803" t="s">
        <v>101</v>
      </c>
      <c r="M3803" t="s">
        <v>26</v>
      </c>
      <c r="N3803" t="s">
        <v>263</v>
      </c>
      <c r="O3803" t="s">
        <v>264</v>
      </c>
      <c r="P3803">
        <v>10024</v>
      </c>
      <c r="Q3803" t="s">
        <v>145</v>
      </c>
      <c r="R3803" t="s">
        <v>9335</v>
      </c>
      <c r="S3803" t="s">
        <v>70</v>
      </c>
      <c r="T3803" t="s">
        <v>675</v>
      </c>
      <c r="U3803" t="s">
        <v>9336</v>
      </c>
      <c r="V3803" s="3">
        <v>3404.5</v>
      </c>
      <c r="W3803">
        <v>5</v>
      </c>
      <c r="X3803" s="2">
        <v>0</v>
      </c>
      <c r="Y3803" s="13">
        <v>1668.2049999999999</v>
      </c>
      <c r="Z3803" s="2">
        <f>Y3803/V3803</f>
        <v>0.49</v>
      </c>
    </row>
    <row r="3804" spans="1:26" x14ac:dyDescent="0.25">
      <c r="A3804">
        <v>7917</v>
      </c>
      <c r="B3804" t="s">
        <v>9337</v>
      </c>
      <c r="C3804" s="1">
        <v>42328</v>
      </c>
      <c r="D3804">
        <f>YEAR(C3804)</f>
        <v>2015</v>
      </c>
      <c r="E3804">
        <f>MONTH(C3804)</f>
        <v>11</v>
      </c>
      <c r="F3804" t="str">
        <f>TEXT(Table1[[#This Row],[Order Date]],"mmm")</f>
        <v>Nov</v>
      </c>
      <c r="G3804" t="str">
        <f>TEXT(Table1[[#This Row],[Order Date]],"ddd")</f>
        <v>Fri</v>
      </c>
      <c r="H3804" s="1">
        <v>42332</v>
      </c>
      <c r="I3804" t="s">
        <v>49</v>
      </c>
      <c r="J3804" t="s">
        <v>2326</v>
      </c>
      <c r="K3804" t="s">
        <v>2327</v>
      </c>
      <c r="L3804" t="s">
        <v>101</v>
      </c>
      <c r="M3804" t="s">
        <v>26</v>
      </c>
      <c r="N3804" t="s">
        <v>143</v>
      </c>
      <c r="O3804" t="s">
        <v>144</v>
      </c>
      <c r="P3804">
        <v>19140</v>
      </c>
      <c r="Q3804" t="s">
        <v>145</v>
      </c>
      <c r="R3804" t="s">
        <v>3119</v>
      </c>
      <c r="S3804" t="s">
        <v>31</v>
      </c>
      <c r="T3804" t="s">
        <v>35</v>
      </c>
      <c r="U3804" t="s">
        <v>3120</v>
      </c>
      <c r="V3804" s="3">
        <v>344.37200000000001</v>
      </c>
      <c r="W3804">
        <v>4</v>
      </c>
      <c r="X3804" s="2">
        <v>0.3</v>
      </c>
      <c r="Y3804" s="13">
        <v>-93.472399999999993</v>
      </c>
      <c r="Z3804" s="2">
        <f>Y3804/V3804</f>
        <v>-0.27142857142857141</v>
      </c>
    </row>
    <row r="3805" spans="1:26" x14ac:dyDescent="0.25">
      <c r="A3805">
        <v>7918</v>
      </c>
      <c r="B3805" t="s">
        <v>9338</v>
      </c>
      <c r="C3805" s="1">
        <v>42982</v>
      </c>
      <c r="D3805">
        <f>YEAR(C3805)</f>
        <v>2017</v>
      </c>
      <c r="E3805">
        <f>MONTH(C3805)</f>
        <v>9</v>
      </c>
      <c r="F3805" t="str">
        <f>TEXT(Table1[[#This Row],[Order Date]],"mmm")</f>
        <v>Sep</v>
      </c>
      <c r="G3805" t="str">
        <f>TEXT(Table1[[#This Row],[Order Date]],"ddd")</f>
        <v>Mon</v>
      </c>
      <c r="H3805" s="1">
        <v>42986</v>
      </c>
      <c r="I3805" t="s">
        <v>22</v>
      </c>
      <c r="J3805" t="s">
        <v>3694</v>
      </c>
      <c r="K3805" t="s">
        <v>3695</v>
      </c>
      <c r="L3805" t="s">
        <v>101</v>
      </c>
      <c r="M3805" t="s">
        <v>26</v>
      </c>
      <c r="N3805" t="s">
        <v>2723</v>
      </c>
      <c r="O3805" t="s">
        <v>103</v>
      </c>
      <c r="P3805">
        <v>75043</v>
      </c>
      <c r="Q3805" t="s">
        <v>104</v>
      </c>
      <c r="R3805" t="s">
        <v>483</v>
      </c>
      <c r="S3805" t="s">
        <v>45</v>
      </c>
      <c r="T3805" t="s">
        <v>67</v>
      </c>
      <c r="U3805" t="s">
        <v>484</v>
      </c>
      <c r="V3805" s="3">
        <v>30.384</v>
      </c>
      <c r="W3805">
        <v>1</v>
      </c>
      <c r="X3805" s="2">
        <v>0.2</v>
      </c>
      <c r="Y3805" s="13">
        <v>3.798</v>
      </c>
      <c r="Z3805" s="2">
        <f>Y3805/V3805</f>
        <v>0.125</v>
      </c>
    </row>
    <row r="3806" spans="1:26" x14ac:dyDescent="0.25">
      <c r="A3806">
        <v>7919</v>
      </c>
      <c r="B3806" t="s">
        <v>9339</v>
      </c>
      <c r="C3806" s="1">
        <v>42189</v>
      </c>
      <c r="D3806">
        <f>YEAR(C3806)</f>
        <v>2015</v>
      </c>
      <c r="E3806">
        <f>MONTH(C3806)</f>
        <v>7</v>
      </c>
      <c r="F3806" t="str">
        <f>TEXT(Table1[[#This Row],[Order Date]],"mmm")</f>
        <v>Jul</v>
      </c>
      <c r="G3806" t="str">
        <f>TEXT(Table1[[#This Row],[Order Date]],"ddd")</f>
        <v>Sat</v>
      </c>
      <c r="H3806" s="1">
        <v>42193</v>
      </c>
      <c r="I3806" t="s">
        <v>22</v>
      </c>
      <c r="J3806" t="s">
        <v>5767</v>
      </c>
      <c r="K3806" t="s">
        <v>5768</v>
      </c>
      <c r="L3806" t="s">
        <v>101</v>
      </c>
      <c r="M3806" t="s">
        <v>26</v>
      </c>
      <c r="N3806" t="s">
        <v>941</v>
      </c>
      <c r="O3806" t="s">
        <v>42</v>
      </c>
      <c r="P3806">
        <v>92024</v>
      </c>
      <c r="Q3806" t="s">
        <v>43</v>
      </c>
      <c r="R3806" t="s">
        <v>1092</v>
      </c>
      <c r="S3806" t="s">
        <v>45</v>
      </c>
      <c r="T3806" t="s">
        <v>74</v>
      </c>
      <c r="U3806" t="s">
        <v>1093</v>
      </c>
      <c r="V3806" s="3">
        <v>22.847999999999999</v>
      </c>
      <c r="W3806">
        <v>2</v>
      </c>
      <c r="X3806" s="2">
        <v>0.2</v>
      </c>
      <c r="Y3806" s="13">
        <v>7.4256000000000002</v>
      </c>
      <c r="Z3806" s="2">
        <f>Y3806/V3806</f>
        <v>0.32500000000000001</v>
      </c>
    </row>
    <row r="3807" spans="1:26" x14ac:dyDescent="0.25">
      <c r="A3807">
        <v>7920</v>
      </c>
      <c r="B3807" t="s">
        <v>9340</v>
      </c>
      <c r="C3807" s="1">
        <v>42993</v>
      </c>
      <c r="D3807">
        <f>YEAR(C3807)</f>
        <v>2017</v>
      </c>
      <c r="E3807">
        <f>MONTH(C3807)</f>
        <v>9</v>
      </c>
      <c r="F3807" t="str">
        <f>TEXT(Table1[[#This Row],[Order Date]],"mmm")</f>
        <v>Sep</v>
      </c>
      <c r="G3807" t="str">
        <f>TEXT(Table1[[#This Row],[Order Date]],"ddd")</f>
        <v>Fri</v>
      </c>
      <c r="H3807" s="1">
        <v>42999</v>
      </c>
      <c r="I3807" t="s">
        <v>49</v>
      </c>
      <c r="J3807" t="s">
        <v>5770</v>
      </c>
      <c r="K3807" t="s">
        <v>5771</v>
      </c>
      <c r="L3807" t="s">
        <v>101</v>
      </c>
      <c r="M3807" t="s">
        <v>26</v>
      </c>
      <c r="N3807" t="s">
        <v>7452</v>
      </c>
      <c r="O3807" t="s">
        <v>740</v>
      </c>
      <c r="P3807">
        <v>6708</v>
      </c>
      <c r="Q3807" t="s">
        <v>145</v>
      </c>
      <c r="R3807" t="s">
        <v>4765</v>
      </c>
      <c r="S3807" t="s">
        <v>45</v>
      </c>
      <c r="T3807" t="s">
        <v>58</v>
      </c>
      <c r="U3807" t="s">
        <v>4766</v>
      </c>
      <c r="V3807" s="3">
        <v>38.619999999999997</v>
      </c>
      <c r="W3807">
        <v>2</v>
      </c>
      <c r="X3807" s="2">
        <v>0</v>
      </c>
      <c r="Y3807" s="13">
        <v>10.813599999999999</v>
      </c>
      <c r="Z3807" s="2">
        <f>Y3807/V3807</f>
        <v>0.27999999999999997</v>
      </c>
    </row>
    <row r="3808" spans="1:26" x14ac:dyDescent="0.25">
      <c r="A3808">
        <v>7922</v>
      </c>
      <c r="B3808" t="s">
        <v>9341</v>
      </c>
      <c r="C3808" s="1">
        <v>42807</v>
      </c>
      <c r="D3808">
        <f>YEAR(C3808)</f>
        <v>2017</v>
      </c>
      <c r="E3808">
        <f>MONTH(C3808)</f>
        <v>3</v>
      </c>
      <c r="F3808" t="str">
        <f>TEXT(Table1[[#This Row],[Order Date]],"mmm")</f>
        <v>Mar</v>
      </c>
      <c r="G3808" t="str">
        <f>TEXT(Table1[[#This Row],[Order Date]],"ddd")</f>
        <v>Mon</v>
      </c>
      <c r="H3808" s="1">
        <v>42811</v>
      </c>
      <c r="I3808" t="s">
        <v>49</v>
      </c>
      <c r="J3808" t="s">
        <v>6048</v>
      </c>
      <c r="K3808" t="s">
        <v>6049</v>
      </c>
      <c r="L3808" t="s">
        <v>25</v>
      </c>
      <c r="M3808" t="s">
        <v>26</v>
      </c>
      <c r="N3808" t="s">
        <v>375</v>
      </c>
      <c r="O3808" t="s">
        <v>2689</v>
      </c>
      <c r="P3808">
        <v>21044</v>
      </c>
      <c r="Q3808" t="s">
        <v>145</v>
      </c>
      <c r="R3808" t="s">
        <v>3482</v>
      </c>
      <c r="S3808" t="s">
        <v>45</v>
      </c>
      <c r="T3808" t="s">
        <v>74</v>
      </c>
      <c r="U3808" t="s">
        <v>3483</v>
      </c>
      <c r="V3808" s="3">
        <v>174.3</v>
      </c>
      <c r="W3808">
        <v>3</v>
      </c>
      <c r="X3808" s="2">
        <v>0</v>
      </c>
      <c r="Y3808" s="13">
        <v>81.921000000000006</v>
      </c>
      <c r="Z3808" s="2">
        <f>Y3808/V3808</f>
        <v>0.47000000000000003</v>
      </c>
    </row>
    <row r="3809" spans="1:26" x14ac:dyDescent="0.25">
      <c r="A3809">
        <v>7923</v>
      </c>
      <c r="B3809" t="s">
        <v>9342</v>
      </c>
      <c r="C3809" s="1">
        <v>43002</v>
      </c>
      <c r="D3809">
        <f>YEAR(C3809)</f>
        <v>2017</v>
      </c>
      <c r="E3809">
        <f>MONTH(C3809)</f>
        <v>9</v>
      </c>
      <c r="F3809" t="str">
        <f>TEXT(Table1[[#This Row],[Order Date]],"mmm")</f>
        <v>Sep</v>
      </c>
      <c r="G3809" t="str">
        <f>TEXT(Table1[[#This Row],[Order Date]],"ddd")</f>
        <v>Sun</v>
      </c>
      <c r="H3809" s="1">
        <v>43007</v>
      </c>
      <c r="I3809" t="s">
        <v>49</v>
      </c>
      <c r="J3809" t="s">
        <v>3697</v>
      </c>
      <c r="K3809" t="s">
        <v>3698</v>
      </c>
      <c r="L3809" t="s">
        <v>101</v>
      </c>
      <c r="M3809" t="s">
        <v>26</v>
      </c>
      <c r="N3809" t="s">
        <v>7012</v>
      </c>
      <c r="O3809" t="s">
        <v>53</v>
      </c>
      <c r="P3809">
        <v>33021</v>
      </c>
      <c r="Q3809" t="s">
        <v>29</v>
      </c>
      <c r="R3809" t="s">
        <v>6117</v>
      </c>
      <c r="S3809" t="s">
        <v>70</v>
      </c>
      <c r="T3809" t="s">
        <v>71</v>
      </c>
      <c r="U3809" t="s">
        <v>6118</v>
      </c>
      <c r="V3809" s="3">
        <v>383.96</v>
      </c>
      <c r="W3809">
        <v>5</v>
      </c>
      <c r="X3809" s="2">
        <v>0.2</v>
      </c>
      <c r="Y3809" s="13">
        <v>38.396000000000001</v>
      </c>
      <c r="Z3809" s="2">
        <f>Y3809/V3809</f>
        <v>0.1</v>
      </c>
    </row>
    <row r="3810" spans="1:26" x14ac:dyDescent="0.25">
      <c r="A3810">
        <v>7925</v>
      </c>
      <c r="B3810" t="s">
        <v>9343</v>
      </c>
      <c r="C3810" s="1">
        <v>42595</v>
      </c>
      <c r="D3810">
        <f>YEAR(C3810)</f>
        <v>2016</v>
      </c>
      <c r="E3810">
        <f>MONTH(C3810)</f>
        <v>8</v>
      </c>
      <c r="F3810" t="str">
        <f>TEXT(Table1[[#This Row],[Order Date]],"mmm")</f>
        <v>Aug</v>
      </c>
      <c r="G3810" t="str">
        <f>TEXT(Table1[[#This Row],[Order Date]],"ddd")</f>
        <v>Sat</v>
      </c>
      <c r="H3810" s="1">
        <v>42598</v>
      </c>
      <c r="I3810" t="s">
        <v>185</v>
      </c>
      <c r="J3810" t="s">
        <v>1411</v>
      </c>
      <c r="K3810" t="s">
        <v>1412</v>
      </c>
      <c r="L3810" t="s">
        <v>25</v>
      </c>
      <c r="M3810" t="s">
        <v>26</v>
      </c>
      <c r="N3810" t="s">
        <v>311</v>
      </c>
      <c r="O3810" t="s">
        <v>312</v>
      </c>
      <c r="P3810">
        <v>22153</v>
      </c>
      <c r="Q3810" t="s">
        <v>29</v>
      </c>
      <c r="R3810" t="s">
        <v>354</v>
      </c>
      <c r="S3810" t="s">
        <v>45</v>
      </c>
      <c r="T3810" t="s">
        <v>74</v>
      </c>
      <c r="U3810" t="s">
        <v>355</v>
      </c>
      <c r="V3810" s="3">
        <v>22.32</v>
      </c>
      <c r="W3810">
        <v>4</v>
      </c>
      <c r="X3810" s="2">
        <v>0</v>
      </c>
      <c r="Y3810" s="13">
        <v>10.7136</v>
      </c>
      <c r="Z3810" s="2">
        <f>Y3810/V3810</f>
        <v>0.48</v>
      </c>
    </row>
    <row r="3811" spans="1:26" x14ac:dyDescent="0.25">
      <c r="A3811">
        <v>7927</v>
      </c>
      <c r="B3811" t="s">
        <v>9344</v>
      </c>
      <c r="C3811" s="1">
        <v>43059</v>
      </c>
      <c r="D3811">
        <f>YEAR(C3811)</f>
        <v>2017</v>
      </c>
      <c r="E3811">
        <f>MONTH(C3811)</f>
        <v>11</v>
      </c>
      <c r="F3811" t="str">
        <f>TEXT(Table1[[#This Row],[Order Date]],"mmm")</f>
        <v>Nov</v>
      </c>
      <c r="G3811" t="str">
        <f>TEXT(Table1[[#This Row],[Order Date]],"ddd")</f>
        <v>Mon</v>
      </c>
      <c r="H3811" s="1">
        <v>43063</v>
      </c>
      <c r="I3811" t="s">
        <v>22</v>
      </c>
      <c r="J3811" t="s">
        <v>4502</v>
      </c>
      <c r="K3811" t="s">
        <v>4503</v>
      </c>
      <c r="L3811" t="s">
        <v>40</v>
      </c>
      <c r="M3811" t="s">
        <v>26</v>
      </c>
      <c r="N3811" t="s">
        <v>263</v>
      </c>
      <c r="O3811" t="s">
        <v>264</v>
      </c>
      <c r="P3811">
        <v>10035</v>
      </c>
      <c r="Q3811" t="s">
        <v>145</v>
      </c>
      <c r="R3811" t="s">
        <v>5799</v>
      </c>
      <c r="S3811" t="s">
        <v>70</v>
      </c>
      <c r="T3811" t="s">
        <v>158</v>
      </c>
      <c r="U3811" t="s">
        <v>5800</v>
      </c>
      <c r="V3811" s="3">
        <v>2.97</v>
      </c>
      <c r="W3811">
        <v>3</v>
      </c>
      <c r="X3811" s="2">
        <v>0</v>
      </c>
      <c r="Y3811" s="13">
        <v>1.3365</v>
      </c>
      <c r="Z3811" s="2">
        <f>Y3811/V3811</f>
        <v>0.44999999999999996</v>
      </c>
    </row>
    <row r="3812" spans="1:26" x14ac:dyDescent="0.25">
      <c r="A3812">
        <v>7930</v>
      </c>
      <c r="B3812" t="s">
        <v>9345</v>
      </c>
      <c r="C3812" s="1">
        <v>42941</v>
      </c>
      <c r="D3812">
        <f>YEAR(C3812)</f>
        <v>2017</v>
      </c>
      <c r="E3812">
        <f>MONTH(C3812)</f>
        <v>7</v>
      </c>
      <c r="F3812" t="str">
        <f>TEXT(Table1[[#This Row],[Order Date]],"mmm")</f>
        <v>Jul</v>
      </c>
      <c r="G3812" t="str">
        <f>TEXT(Table1[[#This Row],[Order Date]],"ddd")</f>
        <v>Tue</v>
      </c>
      <c r="H3812" s="1">
        <v>42943</v>
      </c>
      <c r="I3812" t="s">
        <v>185</v>
      </c>
      <c r="J3812" t="s">
        <v>8383</v>
      </c>
      <c r="K3812" t="s">
        <v>8384</v>
      </c>
      <c r="L3812" t="s">
        <v>101</v>
      </c>
      <c r="M3812" t="s">
        <v>26</v>
      </c>
      <c r="N3812" t="s">
        <v>808</v>
      </c>
      <c r="O3812" t="s">
        <v>103</v>
      </c>
      <c r="P3812">
        <v>75217</v>
      </c>
      <c r="Q3812" t="s">
        <v>104</v>
      </c>
      <c r="R3812" t="s">
        <v>4558</v>
      </c>
      <c r="S3812" t="s">
        <v>31</v>
      </c>
      <c r="T3812" t="s">
        <v>55</v>
      </c>
      <c r="U3812" t="s">
        <v>4559</v>
      </c>
      <c r="V3812" s="3">
        <v>298.11599999999999</v>
      </c>
      <c r="W3812">
        <v>6</v>
      </c>
      <c r="X3812" s="2">
        <v>0.3</v>
      </c>
      <c r="Y3812" s="13">
        <v>-4.2587999999999999</v>
      </c>
      <c r="Z3812" s="2">
        <f>Y3812/V3812</f>
        <v>-1.4285714285714287E-2</v>
      </c>
    </row>
    <row r="3813" spans="1:26" x14ac:dyDescent="0.25">
      <c r="A3813">
        <v>7931</v>
      </c>
      <c r="B3813" t="s">
        <v>9346</v>
      </c>
      <c r="C3813" s="1">
        <v>42454</v>
      </c>
      <c r="D3813">
        <f>YEAR(C3813)</f>
        <v>2016</v>
      </c>
      <c r="E3813">
        <f>MONTH(C3813)</f>
        <v>3</v>
      </c>
      <c r="F3813" t="str">
        <f>TEXT(Table1[[#This Row],[Order Date]],"mmm")</f>
        <v>Mar</v>
      </c>
      <c r="G3813" t="str">
        <f>TEXT(Table1[[#This Row],[Order Date]],"ddd")</f>
        <v>Fri</v>
      </c>
      <c r="H3813" s="1">
        <v>42456</v>
      </c>
      <c r="I3813" t="s">
        <v>22</v>
      </c>
      <c r="J3813" t="s">
        <v>3761</v>
      </c>
      <c r="K3813" t="s">
        <v>3762</v>
      </c>
      <c r="L3813" t="s">
        <v>40</v>
      </c>
      <c r="M3813" t="s">
        <v>26</v>
      </c>
      <c r="N3813" t="s">
        <v>263</v>
      </c>
      <c r="O3813" t="s">
        <v>264</v>
      </c>
      <c r="P3813">
        <v>10024</v>
      </c>
      <c r="Q3813" t="s">
        <v>145</v>
      </c>
      <c r="R3813" t="s">
        <v>4029</v>
      </c>
      <c r="S3813" t="s">
        <v>45</v>
      </c>
      <c r="T3813" t="s">
        <v>67</v>
      </c>
      <c r="U3813" t="s">
        <v>4030</v>
      </c>
      <c r="V3813" s="3">
        <v>59.52</v>
      </c>
      <c r="W3813">
        <v>3</v>
      </c>
      <c r="X3813" s="2">
        <v>0</v>
      </c>
      <c r="Y3813" s="13">
        <v>17.856000000000002</v>
      </c>
      <c r="Z3813" s="2">
        <f>Y3813/V3813</f>
        <v>0.3</v>
      </c>
    </row>
    <row r="3814" spans="1:26" x14ac:dyDescent="0.25">
      <c r="A3814">
        <v>7932</v>
      </c>
      <c r="B3814" t="s">
        <v>9347</v>
      </c>
      <c r="C3814" s="1">
        <v>42566</v>
      </c>
      <c r="D3814">
        <f>YEAR(C3814)</f>
        <v>2016</v>
      </c>
      <c r="E3814">
        <f>MONTH(C3814)</f>
        <v>7</v>
      </c>
      <c r="F3814" t="str">
        <f>TEXT(Table1[[#This Row],[Order Date]],"mmm")</f>
        <v>Jul</v>
      </c>
      <c r="G3814" t="str">
        <f>TEXT(Table1[[#This Row],[Order Date]],"ddd")</f>
        <v>Fri</v>
      </c>
      <c r="H3814" s="1">
        <v>42571</v>
      </c>
      <c r="I3814" t="s">
        <v>49</v>
      </c>
      <c r="J3814" t="s">
        <v>3810</v>
      </c>
      <c r="K3814" t="s">
        <v>3811</v>
      </c>
      <c r="L3814" t="s">
        <v>40</v>
      </c>
      <c r="M3814" t="s">
        <v>26</v>
      </c>
      <c r="N3814" t="s">
        <v>412</v>
      </c>
      <c r="O3814" t="s">
        <v>413</v>
      </c>
      <c r="P3814">
        <v>97206</v>
      </c>
      <c r="Q3814" t="s">
        <v>43</v>
      </c>
      <c r="R3814" t="s">
        <v>1445</v>
      </c>
      <c r="S3814" t="s">
        <v>31</v>
      </c>
      <c r="T3814" t="s">
        <v>35</v>
      </c>
      <c r="U3814" t="s">
        <v>1446</v>
      </c>
      <c r="V3814" s="3">
        <v>230.28</v>
      </c>
      <c r="W3814">
        <v>3</v>
      </c>
      <c r="X3814" s="2">
        <v>0.2</v>
      </c>
      <c r="Y3814" s="13">
        <v>23.027999999999999</v>
      </c>
      <c r="Z3814" s="2">
        <f>Y3814/V3814</f>
        <v>9.9999999999999992E-2</v>
      </c>
    </row>
    <row r="3815" spans="1:26" x14ac:dyDescent="0.25">
      <c r="A3815">
        <v>7934</v>
      </c>
      <c r="B3815" t="s">
        <v>9348</v>
      </c>
      <c r="C3815" s="1">
        <v>42964</v>
      </c>
      <c r="D3815">
        <f>YEAR(C3815)</f>
        <v>2017</v>
      </c>
      <c r="E3815">
        <f>MONTH(C3815)</f>
        <v>8</v>
      </c>
      <c r="F3815" t="str">
        <f>TEXT(Table1[[#This Row],[Order Date]],"mmm")</f>
        <v>Aug</v>
      </c>
      <c r="G3815" t="str">
        <f>TEXT(Table1[[#This Row],[Order Date]],"ddd")</f>
        <v>Thu</v>
      </c>
      <c r="H3815" s="1">
        <v>42971</v>
      </c>
      <c r="I3815" t="s">
        <v>49</v>
      </c>
      <c r="J3815" t="s">
        <v>3752</v>
      </c>
      <c r="K3815" t="s">
        <v>3753</v>
      </c>
      <c r="L3815" t="s">
        <v>40</v>
      </c>
      <c r="M3815" t="s">
        <v>26</v>
      </c>
      <c r="N3815" t="s">
        <v>983</v>
      </c>
      <c r="O3815" t="s">
        <v>42</v>
      </c>
      <c r="P3815">
        <v>94513</v>
      </c>
      <c r="Q3815" t="s">
        <v>43</v>
      </c>
      <c r="R3815" t="s">
        <v>4028</v>
      </c>
      <c r="S3815" t="s">
        <v>45</v>
      </c>
      <c r="T3815" t="s">
        <v>170</v>
      </c>
      <c r="U3815" t="s">
        <v>662</v>
      </c>
      <c r="V3815" s="3">
        <v>23.36</v>
      </c>
      <c r="W3815">
        <v>2</v>
      </c>
      <c r="X3815" s="2">
        <v>0</v>
      </c>
      <c r="Y3815" s="13">
        <v>11.68</v>
      </c>
      <c r="Z3815" s="2">
        <f>Y3815/V3815</f>
        <v>0.5</v>
      </c>
    </row>
    <row r="3816" spans="1:26" x14ac:dyDescent="0.25">
      <c r="A3816">
        <v>7941</v>
      </c>
      <c r="B3816" t="s">
        <v>9349</v>
      </c>
      <c r="C3816" s="1">
        <v>42718</v>
      </c>
      <c r="D3816">
        <f>YEAR(C3816)</f>
        <v>2016</v>
      </c>
      <c r="E3816">
        <f>MONTH(C3816)</f>
        <v>12</v>
      </c>
      <c r="F3816" t="str">
        <f>TEXT(Table1[[#This Row],[Order Date]],"mmm")</f>
        <v>Dec</v>
      </c>
      <c r="G3816" t="str">
        <f>TEXT(Table1[[#This Row],[Order Date]],"ddd")</f>
        <v>Wed</v>
      </c>
      <c r="H3816" s="1">
        <v>42721</v>
      </c>
      <c r="I3816" t="s">
        <v>185</v>
      </c>
      <c r="J3816" t="s">
        <v>871</v>
      </c>
      <c r="K3816" t="s">
        <v>872</v>
      </c>
      <c r="L3816" t="s">
        <v>40</v>
      </c>
      <c r="M3816" t="s">
        <v>26</v>
      </c>
      <c r="N3816" t="s">
        <v>941</v>
      </c>
      <c r="O3816" t="s">
        <v>42</v>
      </c>
      <c r="P3816">
        <v>92037</v>
      </c>
      <c r="Q3816" t="s">
        <v>43</v>
      </c>
      <c r="R3816" t="s">
        <v>297</v>
      </c>
      <c r="S3816" t="s">
        <v>31</v>
      </c>
      <c r="T3816" t="s">
        <v>35</v>
      </c>
      <c r="U3816" t="s">
        <v>545</v>
      </c>
      <c r="V3816" s="3">
        <v>81.424000000000007</v>
      </c>
      <c r="W3816">
        <v>2</v>
      </c>
      <c r="X3816" s="2">
        <v>0.2</v>
      </c>
      <c r="Y3816" s="13">
        <v>-9.1601999999999997</v>
      </c>
      <c r="Z3816" s="2">
        <f>Y3816/V3816</f>
        <v>-0.11249999999999999</v>
      </c>
    </row>
    <row r="3817" spans="1:26" x14ac:dyDescent="0.25">
      <c r="A3817">
        <v>7948</v>
      </c>
      <c r="B3817" t="s">
        <v>9350</v>
      </c>
      <c r="C3817" s="1">
        <v>41699</v>
      </c>
      <c r="D3817">
        <f>YEAR(C3817)</f>
        <v>2014</v>
      </c>
      <c r="E3817">
        <f>MONTH(C3817)</f>
        <v>3</v>
      </c>
      <c r="F3817" t="str">
        <f>TEXT(Table1[[#This Row],[Order Date]],"mmm")</f>
        <v>Mar</v>
      </c>
      <c r="G3817" t="str">
        <f>TEXT(Table1[[#This Row],[Order Date]],"ddd")</f>
        <v>Sat</v>
      </c>
      <c r="H3817" s="1">
        <v>41703</v>
      </c>
      <c r="I3817" t="s">
        <v>49</v>
      </c>
      <c r="J3817" t="s">
        <v>5381</v>
      </c>
      <c r="K3817" t="s">
        <v>5382</v>
      </c>
      <c r="L3817" t="s">
        <v>25</v>
      </c>
      <c r="M3817" t="s">
        <v>26</v>
      </c>
      <c r="N3817" t="s">
        <v>4069</v>
      </c>
      <c r="O3817" t="s">
        <v>103</v>
      </c>
      <c r="P3817">
        <v>79907</v>
      </c>
      <c r="Q3817" t="s">
        <v>104</v>
      </c>
      <c r="R3817" t="s">
        <v>4741</v>
      </c>
      <c r="S3817" t="s">
        <v>45</v>
      </c>
      <c r="T3817" t="s">
        <v>266</v>
      </c>
      <c r="U3817" t="s">
        <v>4742</v>
      </c>
      <c r="V3817" s="3">
        <v>18.84</v>
      </c>
      <c r="W3817">
        <v>5</v>
      </c>
      <c r="X3817" s="2">
        <v>0.2</v>
      </c>
      <c r="Y3817" s="13">
        <v>-3.5325000000000002</v>
      </c>
      <c r="Z3817" s="2">
        <f>Y3817/V3817</f>
        <v>-0.1875</v>
      </c>
    </row>
    <row r="3818" spans="1:26" x14ac:dyDescent="0.25">
      <c r="A3818">
        <v>7952</v>
      </c>
      <c r="B3818" t="s">
        <v>9351</v>
      </c>
      <c r="C3818" s="1">
        <v>42327</v>
      </c>
      <c r="D3818">
        <f>YEAR(C3818)</f>
        <v>2015</v>
      </c>
      <c r="E3818">
        <f>MONTH(C3818)</f>
        <v>11</v>
      </c>
      <c r="F3818" t="str">
        <f>TEXT(Table1[[#This Row],[Order Date]],"mmm")</f>
        <v>Nov</v>
      </c>
      <c r="G3818" t="str">
        <f>TEXT(Table1[[#This Row],[Order Date]],"ddd")</f>
        <v>Thu</v>
      </c>
      <c r="H3818" s="1">
        <v>42332</v>
      </c>
      <c r="I3818" t="s">
        <v>49</v>
      </c>
      <c r="J3818" t="s">
        <v>422</v>
      </c>
      <c r="K3818" t="s">
        <v>423</v>
      </c>
      <c r="L3818" t="s">
        <v>25</v>
      </c>
      <c r="M3818" t="s">
        <v>26</v>
      </c>
      <c r="N3818" t="s">
        <v>263</v>
      </c>
      <c r="O3818" t="s">
        <v>264</v>
      </c>
      <c r="P3818">
        <v>10035</v>
      </c>
      <c r="Q3818" t="s">
        <v>145</v>
      </c>
      <c r="R3818" t="s">
        <v>5596</v>
      </c>
      <c r="S3818" t="s">
        <v>45</v>
      </c>
      <c r="T3818" t="s">
        <v>74</v>
      </c>
      <c r="U3818" t="s">
        <v>5597</v>
      </c>
      <c r="V3818" s="3">
        <v>5.984</v>
      </c>
      <c r="W3818">
        <v>2</v>
      </c>
      <c r="X3818" s="2">
        <v>0.2</v>
      </c>
      <c r="Y3818" s="13">
        <v>2.2440000000000002</v>
      </c>
      <c r="Z3818" s="2">
        <f>Y3818/V3818</f>
        <v>0.37500000000000006</v>
      </c>
    </row>
    <row r="3819" spans="1:26" x14ac:dyDescent="0.25">
      <c r="A3819">
        <v>7954</v>
      </c>
      <c r="B3819" t="s">
        <v>9352</v>
      </c>
      <c r="C3819" s="1">
        <v>41730</v>
      </c>
      <c r="D3819">
        <f>YEAR(C3819)</f>
        <v>2014</v>
      </c>
      <c r="E3819">
        <f>MONTH(C3819)</f>
        <v>4</v>
      </c>
      <c r="F3819" t="str">
        <f>TEXT(Table1[[#This Row],[Order Date]],"mmm")</f>
        <v>Apr</v>
      </c>
      <c r="G3819" t="str">
        <f>TEXT(Table1[[#This Row],[Order Date]],"ddd")</f>
        <v>Tue</v>
      </c>
      <c r="H3819" s="1">
        <v>41735</v>
      </c>
      <c r="I3819" t="s">
        <v>49</v>
      </c>
      <c r="J3819" t="s">
        <v>4502</v>
      </c>
      <c r="K3819" t="s">
        <v>4503</v>
      </c>
      <c r="L3819" t="s">
        <v>40</v>
      </c>
      <c r="M3819" t="s">
        <v>26</v>
      </c>
      <c r="N3819" t="s">
        <v>6380</v>
      </c>
      <c r="O3819" t="s">
        <v>1231</v>
      </c>
      <c r="P3819">
        <v>2151</v>
      </c>
      <c r="Q3819" t="s">
        <v>145</v>
      </c>
      <c r="R3819" t="s">
        <v>8218</v>
      </c>
      <c r="S3819" t="s">
        <v>45</v>
      </c>
      <c r="T3819" t="s">
        <v>58</v>
      </c>
      <c r="U3819" t="s">
        <v>8219</v>
      </c>
      <c r="V3819" s="3">
        <v>66.959999999999994</v>
      </c>
      <c r="W3819">
        <v>4</v>
      </c>
      <c r="X3819" s="2">
        <v>0</v>
      </c>
      <c r="Y3819" s="13">
        <v>2.6783999999999999</v>
      </c>
      <c r="Z3819" s="2">
        <f>Y3819/V3819</f>
        <v>0.04</v>
      </c>
    </row>
    <row r="3820" spans="1:26" x14ac:dyDescent="0.25">
      <c r="A3820">
        <v>7956</v>
      </c>
      <c r="B3820" t="s">
        <v>9353</v>
      </c>
      <c r="C3820" s="1">
        <v>43013</v>
      </c>
      <c r="D3820">
        <f>YEAR(C3820)</f>
        <v>2017</v>
      </c>
      <c r="E3820">
        <f>MONTH(C3820)</f>
        <v>10</v>
      </c>
      <c r="F3820" t="str">
        <f>TEXT(Table1[[#This Row],[Order Date]],"mmm")</f>
        <v>Oct</v>
      </c>
      <c r="G3820" t="str">
        <f>TEXT(Table1[[#This Row],[Order Date]],"ddd")</f>
        <v>Thu</v>
      </c>
      <c r="H3820" s="1">
        <v>43018</v>
      </c>
      <c r="I3820" t="s">
        <v>49</v>
      </c>
      <c r="J3820" t="s">
        <v>506</v>
      </c>
      <c r="K3820" t="s">
        <v>507</v>
      </c>
      <c r="L3820" t="s">
        <v>40</v>
      </c>
      <c r="M3820" t="s">
        <v>26</v>
      </c>
      <c r="N3820" t="s">
        <v>8184</v>
      </c>
      <c r="O3820" t="s">
        <v>42</v>
      </c>
      <c r="P3820">
        <v>95928</v>
      </c>
      <c r="Q3820" t="s">
        <v>43</v>
      </c>
      <c r="R3820" t="s">
        <v>5397</v>
      </c>
      <c r="S3820" t="s">
        <v>31</v>
      </c>
      <c r="T3820" t="s">
        <v>35</v>
      </c>
      <c r="U3820" t="s">
        <v>5398</v>
      </c>
      <c r="V3820" s="3">
        <v>435.16800000000001</v>
      </c>
      <c r="W3820">
        <v>4</v>
      </c>
      <c r="X3820" s="2">
        <v>0.2</v>
      </c>
      <c r="Y3820" s="13">
        <v>-59.835599999999999</v>
      </c>
      <c r="Z3820" s="2">
        <f>Y3820/V3820</f>
        <v>-0.13749999999999998</v>
      </c>
    </row>
    <row r="3821" spans="1:26" x14ac:dyDescent="0.25">
      <c r="A3821">
        <v>7962</v>
      </c>
      <c r="B3821" t="s">
        <v>9354</v>
      </c>
      <c r="C3821" s="1">
        <v>43057</v>
      </c>
      <c r="D3821">
        <f>YEAR(C3821)</f>
        <v>2017</v>
      </c>
      <c r="E3821">
        <f>MONTH(C3821)</f>
        <v>11</v>
      </c>
      <c r="F3821" t="str">
        <f>TEXT(Table1[[#This Row],[Order Date]],"mmm")</f>
        <v>Nov</v>
      </c>
      <c r="G3821" t="str">
        <f>TEXT(Table1[[#This Row],[Order Date]],"ddd")</f>
        <v>Sat</v>
      </c>
      <c r="H3821" s="1">
        <v>43062</v>
      </c>
      <c r="I3821" t="s">
        <v>22</v>
      </c>
      <c r="J3821" t="s">
        <v>393</v>
      </c>
      <c r="K3821" t="s">
        <v>394</v>
      </c>
      <c r="L3821" t="s">
        <v>40</v>
      </c>
      <c r="M3821" t="s">
        <v>26</v>
      </c>
      <c r="N3821" t="s">
        <v>6972</v>
      </c>
      <c r="O3821" t="s">
        <v>53</v>
      </c>
      <c r="P3821">
        <v>33023</v>
      </c>
      <c r="Q3821" t="s">
        <v>29</v>
      </c>
      <c r="R3821" t="s">
        <v>6256</v>
      </c>
      <c r="S3821" t="s">
        <v>45</v>
      </c>
      <c r="T3821" t="s">
        <v>58</v>
      </c>
      <c r="U3821" t="s">
        <v>6257</v>
      </c>
      <c r="V3821" s="3">
        <v>81.36</v>
      </c>
      <c r="W3821">
        <v>5</v>
      </c>
      <c r="X3821" s="2">
        <v>0.2</v>
      </c>
      <c r="Y3821" s="13">
        <v>-19.323</v>
      </c>
      <c r="Z3821" s="2">
        <f>Y3821/V3821</f>
        <v>-0.23750000000000002</v>
      </c>
    </row>
    <row r="3822" spans="1:26" x14ac:dyDescent="0.25">
      <c r="A3822">
        <v>7967</v>
      </c>
      <c r="B3822" t="s">
        <v>9355</v>
      </c>
      <c r="C3822" s="1">
        <v>42086</v>
      </c>
      <c r="D3822">
        <f>YEAR(C3822)</f>
        <v>2015</v>
      </c>
      <c r="E3822">
        <f>MONTH(C3822)</f>
        <v>3</v>
      </c>
      <c r="F3822" t="str">
        <f>TEXT(Table1[[#This Row],[Order Date]],"mmm")</f>
        <v>Mar</v>
      </c>
      <c r="G3822" t="str">
        <f>TEXT(Table1[[#This Row],[Order Date]],"ddd")</f>
        <v>Mon</v>
      </c>
      <c r="H3822" s="1">
        <v>42093</v>
      </c>
      <c r="I3822" t="s">
        <v>49</v>
      </c>
      <c r="J3822" t="s">
        <v>1370</v>
      </c>
      <c r="K3822" t="s">
        <v>1371</v>
      </c>
      <c r="L3822" t="s">
        <v>40</v>
      </c>
      <c r="M3822" t="s">
        <v>26</v>
      </c>
      <c r="N3822" t="s">
        <v>41</v>
      </c>
      <c r="O3822" t="s">
        <v>42</v>
      </c>
      <c r="P3822">
        <v>90049</v>
      </c>
      <c r="Q3822" t="s">
        <v>43</v>
      </c>
      <c r="R3822" t="s">
        <v>5211</v>
      </c>
      <c r="S3822" t="s">
        <v>45</v>
      </c>
      <c r="T3822" t="s">
        <v>89</v>
      </c>
      <c r="U3822" t="s">
        <v>5212</v>
      </c>
      <c r="V3822" s="3">
        <v>33.36</v>
      </c>
      <c r="W3822">
        <v>4</v>
      </c>
      <c r="X3822" s="2">
        <v>0</v>
      </c>
      <c r="Y3822" s="13">
        <v>16.68</v>
      </c>
      <c r="Z3822" s="2">
        <f>Y3822/V3822</f>
        <v>0.5</v>
      </c>
    </row>
    <row r="3823" spans="1:26" x14ac:dyDescent="0.25">
      <c r="A3823">
        <v>7968</v>
      </c>
      <c r="B3823" t="s">
        <v>9356</v>
      </c>
      <c r="C3823" s="1">
        <v>42653</v>
      </c>
      <c r="D3823">
        <f>YEAR(C3823)</f>
        <v>2016</v>
      </c>
      <c r="E3823">
        <f>MONTH(C3823)</f>
        <v>10</v>
      </c>
      <c r="F3823" t="str">
        <f>TEXT(Table1[[#This Row],[Order Date]],"mmm")</f>
        <v>Oct</v>
      </c>
      <c r="G3823" t="str">
        <f>TEXT(Table1[[#This Row],[Order Date]],"ddd")</f>
        <v>Mon</v>
      </c>
      <c r="H3823" s="1">
        <v>42655</v>
      </c>
      <c r="I3823" t="s">
        <v>185</v>
      </c>
      <c r="J3823" t="s">
        <v>4827</v>
      </c>
      <c r="K3823" t="s">
        <v>4828</v>
      </c>
      <c r="L3823" t="s">
        <v>40</v>
      </c>
      <c r="M3823" t="s">
        <v>26</v>
      </c>
      <c r="N3823" t="s">
        <v>800</v>
      </c>
      <c r="O3823" t="s">
        <v>450</v>
      </c>
      <c r="P3823">
        <v>80219</v>
      </c>
      <c r="Q3823" t="s">
        <v>43</v>
      </c>
      <c r="R3823" t="s">
        <v>9357</v>
      </c>
      <c r="S3823" t="s">
        <v>31</v>
      </c>
      <c r="T3823" t="s">
        <v>32</v>
      </c>
      <c r="U3823" t="s">
        <v>9358</v>
      </c>
      <c r="V3823" s="3">
        <v>90.882000000000005</v>
      </c>
      <c r="W3823">
        <v>3</v>
      </c>
      <c r="X3823" s="2">
        <v>0.7</v>
      </c>
      <c r="Y3823" s="13">
        <v>-190.85220000000001</v>
      </c>
      <c r="Z3823" s="2">
        <f>Y3823/V3823</f>
        <v>-2.1</v>
      </c>
    </row>
    <row r="3824" spans="1:26" x14ac:dyDescent="0.25">
      <c r="A3824">
        <v>7971</v>
      </c>
      <c r="B3824" t="s">
        <v>9359</v>
      </c>
      <c r="C3824" s="1">
        <v>42232</v>
      </c>
      <c r="D3824">
        <f>YEAR(C3824)</f>
        <v>2015</v>
      </c>
      <c r="E3824">
        <f>MONTH(C3824)</f>
        <v>8</v>
      </c>
      <c r="F3824" t="str">
        <f>TEXT(Table1[[#This Row],[Order Date]],"mmm")</f>
        <v>Aug</v>
      </c>
      <c r="G3824" t="str">
        <f>TEXT(Table1[[#This Row],[Order Date]],"ddd")</f>
        <v>Sun</v>
      </c>
      <c r="H3824" s="1">
        <v>42236</v>
      </c>
      <c r="I3824" t="s">
        <v>49</v>
      </c>
      <c r="J3824" t="s">
        <v>1145</v>
      </c>
      <c r="K3824" t="s">
        <v>1146</v>
      </c>
      <c r="L3824" t="s">
        <v>40</v>
      </c>
      <c r="M3824" t="s">
        <v>26</v>
      </c>
      <c r="N3824" t="s">
        <v>143</v>
      </c>
      <c r="O3824" t="s">
        <v>144</v>
      </c>
      <c r="P3824">
        <v>19134</v>
      </c>
      <c r="Q3824" t="s">
        <v>145</v>
      </c>
      <c r="R3824" t="s">
        <v>3892</v>
      </c>
      <c r="S3824" t="s">
        <v>70</v>
      </c>
      <c r="T3824" t="s">
        <v>71</v>
      </c>
      <c r="U3824" t="s">
        <v>3893</v>
      </c>
      <c r="V3824" s="3">
        <v>519.79200000000003</v>
      </c>
      <c r="W3824">
        <v>4</v>
      </c>
      <c r="X3824" s="2">
        <v>0.4</v>
      </c>
      <c r="Y3824" s="13">
        <v>-112.6216</v>
      </c>
      <c r="Z3824" s="2">
        <f>Y3824/V3824</f>
        <v>-0.21666666666666665</v>
      </c>
    </row>
    <row r="3825" spans="1:26" x14ac:dyDescent="0.25">
      <c r="A3825">
        <v>7978</v>
      </c>
      <c r="B3825" t="s">
        <v>9360</v>
      </c>
      <c r="C3825" s="1">
        <v>41790</v>
      </c>
      <c r="D3825">
        <f>YEAR(C3825)</f>
        <v>2014</v>
      </c>
      <c r="E3825">
        <f>MONTH(C3825)</f>
        <v>5</v>
      </c>
      <c r="F3825" t="str">
        <f>TEXT(Table1[[#This Row],[Order Date]],"mmm")</f>
        <v>May</v>
      </c>
      <c r="G3825" t="str">
        <f>TEXT(Table1[[#This Row],[Order Date]],"ddd")</f>
        <v>Sat</v>
      </c>
      <c r="H3825" s="1">
        <v>41795</v>
      </c>
      <c r="I3825" t="s">
        <v>49</v>
      </c>
      <c r="J3825" t="s">
        <v>5145</v>
      </c>
      <c r="K3825" t="s">
        <v>5146</v>
      </c>
      <c r="L3825" t="s">
        <v>25</v>
      </c>
      <c r="M3825" t="s">
        <v>26</v>
      </c>
      <c r="N3825" t="s">
        <v>321</v>
      </c>
      <c r="O3825" t="s">
        <v>1470</v>
      </c>
      <c r="P3825">
        <v>39212</v>
      </c>
      <c r="Q3825" t="s">
        <v>29</v>
      </c>
      <c r="R3825" t="s">
        <v>1606</v>
      </c>
      <c r="S3825" t="s">
        <v>70</v>
      </c>
      <c r="T3825" t="s">
        <v>71</v>
      </c>
      <c r="U3825" t="s">
        <v>1607</v>
      </c>
      <c r="V3825" s="3">
        <v>659.97</v>
      </c>
      <c r="W3825">
        <v>3</v>
      </c>
      <c r="X3825" s="2">
        <v>0</v>
      </c>
      <c r="Y3825" s="13">
        <v>197.99100000000001</v>
      </c>
      <c r="Z3825" s="2">
        <f>Y3825/V3825</f>
        <v>0.3</v>
      </c>
    </row>
    <row r="3826" spans="1:26" x14ac:dyDescent="0.25">
      <c r="A3826">
        <v>7980</v>
      </c>
      <c r="B3826" t="s">
        <v>9361</v>
      </c>
      <c r="C3826" s="1">
        <v>42243</v>
      </c>
      <c r="D3826">
        <f>YEAR(C3826)</f>
        <v>2015</v>
      </c>
      <c r="E3826">
        <f>MONTH(C3826)</f>
        <v>8</v>
      </c>
      <c r="F3826" t="str">
        <f>TEXT(Table1[[#This Row],[Order Date]],"mmm")</f>
        <v>Aug</v>
      </c>
      <c r="G3826" t="str">
        <f>TEXT(Table1[[#This Row],[Order Date]],"ddd")</f>
        <v>Thu</v>
      </c>
      <c r="H3826" s="1">
        <v>42247</v>
      </c>
      <c r="I3826" t="s">
        <v>49</v>
      </c>
      <c r="J3826" t="s">
        <v>3106</v>
      </c>
      <c r="K3826" t="s">
        <v>3107</v>
      </c>
      <c r="L3826" t="s">
        <v>101</v>
      </c>
      <c r="M3826" t="s">
        <v>26</v>
      </c>
      <c r="N3826" t="s">
        <v>41</v>
      </c>
      <c r="O3826" t="s">
        <v>42</v>
      </c>
      <c r="P3826">
        <v>90045</v>
      </c>
      <c r="Q3826" t="s">
        <v>43</v>
      </c>
      <c r="R3826" t="s">
        <v>4710</v>
      </c>
      <c r="S3826" t="s">
        <v>45</v>
      </c>
      <c r="T3826" t="s">
        <v>74</v>
      </c>
      <c r="U3826" t="s">
        <v>4711</v>
      </c>
      <c r="V3826" s="3">
        <v>5.1040000000000001</v>
      </c>
      <c r="W3826">
        <v>1</v>
      </c>
      <c r="X3826" s="2">
        <v>0.2</v>
      </c>
      <c r="Y3826" s="13">
        <v>1.6588000000000001</v>
      </c>
      <c r="Z3826" s="2">
        <f>Y3826/V3826</f>
        <v>0.32500000000000001</v>
      </c>
    </row>
    <row r="3827" spans="1:26" x14ac:dyDescent="0.25">
      <c r="A3827">
        <v>7982</v>
      </c>
      <c r="B3827" t="s">
        <v>9362</v>
      </c>
      <c r="C3827" s="1">
        <v>41892</v>
      </c>
      <c r="D3827">
        <f>YEAR(C3827)</f>
        <v>2014</v>
      </c>
      <c r="E3827">
        <f>MONTH(C3827)</f>
        <v>9</v>
      </c>
      <c r="F3827" t="str">
        <f>TEXT(Table1[[#This Row],[Order Date]],"mmm")</f>
        <v>Sep</v>
      </c>
      <c r="G3827" t="str">
        <f>TEXT(Table1[[#This Row],[Order Date]],"ddd")</f>
        <v>Wed</v>
      </c>
      <c r="H3827" s="1">
        <v>41895</v>
      </c>
      <c r="I3827" t="s">
        <v>185</v>
      </c>
      <c r="J3827" t="s">
        <v>141</v>
      </c>
      <c r="K3827" t="s">
        <v>142</v>
      </c>
      <c r="L3827" t="s">
        <v>25</v>
      </c>
      <c r="M3827" t="s">
        <v>26</v>
      </c>
      <c r="N3827" t="s">
        <v>9363</v>
      </c>
      <c r="O3827" t="s">
        <v>781</v>
      </c>
      <c r="P3827">
        <v>7011</v>
      </c>
      <c r="Q3827" t="s">
        <v>145</v>
      </c>
      <c r="R3827" t="s">
        <v>2158</v>
      </c>
      <c r="S3827" t="s">
        <v>45</v>
      </c>
      <c r="T3827" t="s">
        <v>77</v>
      </c>
      <c r="U3827" t="s">
        <v>2159</v>
      </c>
      <c r="V3827" s="3">
        <v>81.92</v>
      </c>
      <c r="W3827">
        <v>4</v>
      </c>
      <c r="X3827" s="2">
        <v>0</v>
      </c>
      <c r="Y3827" s="13">
        <v>22.118400000000001</v>
      </c>
      <c r="Z3827" s="2">
        <f>Y3827/V3827</f>
        <v>0.27</v>
      </c>
    </row>
    <row r="3828" spans="1:26" x14ac:dyDescent="0.25">
      <c r="A3828">
        <v>7984</v>
      </c>
      <c r="B3828" t="s">
        <v>9364</v>
      </c>
      <c r="C3828" s="1">
        <v>42757</v>
      </c>
      <c r="D3828">
        <f>YEAR(C3828)</f>
        <v>2017</v>
      </c>
      <c r="E3828">
        <f>MONTH(C3828)</f>
        <v>1</v>
      </c>
      <c r="F3828" t="str">
        <f>TEXT(Table1[[#This Row],[Order Date]],"mmm")</f>
        <v>Jan</v>
      </c>
      <c r="G3828" t="str">
        <f>TEXT(Table1[[#This Row],[Order Date]],"ddd")</f>
        <v>Sun</v>
      </c>
      <c r="H3828" s="1">
        <v>42760</v>
      </c>
      <c r="I3828" t="s">
        <v>22</v>
      </c>
      <c r="J3828" t="s">
        <v>4642</v>
      </c>
      <c r="K3828" t="s">
        <v>4643</v>
      </c>
      <c r="L3828" t="s">
        <v>40</v>
      </c>
      <c r="M3828" t="s">
        <v>26</v>
      </c>
      <c r="N3828" t="s">
        <v>296</v>
      </c>
      <c r="O3828" t="s">
        <v>208</v>
      </c>
      <c r="P3828">
        <v>60623</v>
      </c>
      <c r="Q3828" t="s">
        <v>104</v>
      </c>
      <c r="R3828" t="s">
        <v>4812</v>
      </c>
      <c r="S3828" t="s">
        <v>45</v>
      </c>
      <c r="T3828" t="s">
        <v>266</v>
      </c>
      <c r="U3828" t="s">
        <v>556</v>
      </c>
      <c r="V3828" s="3">
        <v>15.12</v>
      </c>
      <c r="W3828">
        <v>5</v>
      </c>
      <c r="X3828" s="2">
        <v>0.2</v>
      </c>
      <c r="Y3828" s="13">
        <v>4.9139999999999997</v>
      </c>
      <c r="Z3828" s="2">
        <f>Y3828/V3828</f>
        <v>0.32500000000000001</v>
      </c>
    </row>
    <row r="3829" spans="1:26" x14ac:dyDescent="0.25">
      <c r="A3829">
        <v>7986</v>
      </c>
      <c r="B3829" t="s">
        <v>9365</v>
      </c>
      <c r="C3829" s="1">
        <v>42481</v>
      </c>
      <c r="D3829">
        <f>YEAR(C3829)</f>
        <v>2016</v>
      </c>
      <c r="E3829">
        <f>MONTH(C3829)</f>
        <v>4</v>
      </c>
      <c r="F3829" t="str">
        <f>TEXT(Table1[[#This Row],[Order Date]],"mmm")</f>
        <v>Apr</v>
      </c>
      <c r="G3829" t="str">
        <f>TEXT(Table1[[#This Row],[Order Date]],"ddd")</f>
        <v>Thu</v>
      </c>
      <c r="H3829" s="1">
        <v>42484</v>
      </c>
      <c r="I3829" t="s">
        <v>185</v>
      </c>
      <c r="J3829" t="s">
        <v>357</v>
      </c>
      <c r="K3829" t="s">
        <v>358</v>
      </c>
      <c r="L3829" t="s">
        <v>25</v>
      </c>
      <c r="M3829" t="s">
        <v>26</v>
      </c>
      <c r="N3829" t="s">
        <v>94</v>
      </c>
      <c r="O3829" t="s">
        <v>95</v>
      </c>
      <c r="P3829">
        <v>98115</v>
      </c>
      <c r="Q3829" t="s">
        <v>43</v>
      </c>
      <c r="R3829" t="s">
        <v>1034</v>
      </c>
      <c r="S3829" t="s">
        <v>45</v>
      </c>
      <c r="T3829" t="s">
        <v>74</v>
      </c>
      <c r="U3829" t="s">
        <v>1035</v>
      </c>
      <c r="V3829" s="3">
        <v>8.32</v>
      </c>
      <c r="W3829">
        <v>5</v>
      </c>
      <c r="X3829" s="2">
        <v>0.2</v>
      </c>
      <c r="Y3829" s="13">
        <v>2.8079999999999998</v>
      </c>
      <c r="Z3829" s="2">
        <f>Y3829/V3829</f>
        <v>0.33749999999999997</v>
      </c>
    </row>
    <row r="3830" spans="1:26" x14ac:dyDescent="0.25">
      <c r="A3830">
        <v>7987</v>
      </c>
      <c r="B3830" t="s">
        <v>9366</v>
      </c>
      <c r="C3830" s="1">
        <v>42571</v>
      </c>
      <c r="D3830">
        <f>YEAR(C3830)</f>
        <v>2016</v>
      </c>
      <c r="E3830">
        <f>MONTH(C3830)</f>
        <v>7</v>
      </c>
      <c r="F3830" t="str">
        <f>TEXT(Table1[[#This Row],[Order Date]],"mmm")</f>
        <v>Jul</v>
      </c>
      <c r="G3830" t="str">
        <f>TEXT(Table1[[#This Row],[Order Date]],"ddd")</f>
        <v>Wed</v>
      </c>
      <c r="H3830" s="1">
        <v>42574</v>
      </c>
      <c r="I3830" t="s">
        <v>22</v>
      </c>
      <c r="J3830" t="s">
        <v>2504</v>
      </c>
      <c r="K3830" t="s">
        <v>2505</v>
      </c>
      <c r="L3830" t="s">
        <v>25</v>
      </c>
      <c r="M3830" t="s">
        <v>26</v>
      </c>
      <c r="N3830" t="s">
        <v>1159</v>
      </c>
      <c r="O3830" t="s">
        <v>264</v>
      </c>
      <c r="P3830">
        <v>11561</v>
      </c>
      <c r="Q3830" t="s">
        <v>145</v>
      </c>
      <c r="R3830" t="s">
        <v>3176</v>
      </c>
      <c r="S3830" t="s">
        <v>70</v>
      </c>
      <c r="T3830" t="s">
        <v>71</v>
      </c>
      <c r="U3830" t="s">
        <v>3177</v>
      </c>
      <c r="V3830" s="3">
        <v>89.95</v>
      </c>
      <c r="W3830">
        <v>5</v>
      </c>
      <c r="X3830" s="2">
        <v>0</v>
      </c>
      <c r="Y3830" s="13">
        <v>43.176000000000002</v>
      </c>
      <c r="Z3830" s="2">
        <f>Y3830/V3830</f>
        <v>0.48</v>
      </c>
    </row>
    <row r="3831" spans="1:26" x14ac:dyDescent="0.25">
      <c r="A3831">
        <v>7988</v>
      </c>
      <c r="B3831" t="s">
        <v>9367</v>
      </c>
      <c r="C3831" s="1">
        <v>42605</v>
      </c>
      <c r="D3831">
        <f>YEAR(C3831)</f>
        <v>2016</v>
      </c>
      <c r="E3831">
        <f>MONTH(C3831)</f>
        <v>8</v>
      </c>
      <c r="F3831" t="str">
        <f>TEXT(Table1[[#This Row],[Order Date]],"mmm")</f>
        <v>Aug</v>
      </c>
      <c r="G3831" t="str">
        <f>TEXT(Table1[[#This Row],[Order Date]],"ddd")</f>
        <v>Tue</v>
      </c>
      <c r="H3831" s="1">
        <v>42611</v>
      </c>
      <c r="I3831" t="s">
        <v>49</v>
      </c>
      <c r="J3831" t="s">
        <v>179</v>
      </c>
      <c r="K3831" t="s">
        <v>180</v>
      </c>
      <c r="L3831" t="s">
        <v>101</v>
      </c>
      <c r="M3831" t="s">
        <v>26</v>
      </c>
      <c r="N3831" t="s">
        <v>9368</v>
      </c>
      <c r="O3831" t="s">
        <v>113</v>
      </c>
      <c r="P3831">
        <v>53081</v>
      </c>
      <c r="Q3831" t="s">
        <v>104</v>
      </c>
      <c r="R3831" t="s">
        <v>6957</v>
      </c>
      <c r="S3831" t="s">
        <v>45</v>
      </c>
      <c r="T3831" t="s">
        <v>46</v>
      </c>
      <c r="U3831" t="s">
        <v>6958</v>
      </c>
      <c r="V3831" s="3">
        <v>25.2</v>
      </c>
      <c r="W3831">
        <v>4</v>
      </c>
      <c r="X3831" s="2">
        <v>0</v>
      </c>
      <c r="Y3831" s="13">
        <v>11.592000000000001</v>
      </c>
      <c r="Z3831" s="2">
        <f>Y3831/V3831</f>
        <v>0.46</v>
      </c>
    </row>
    <row r="3832" spans="1:26" x14ac:dyDescent="0.25">
      <c r="A3832">
        <v>7992</v>
      </c>
      <c r="B3832" t="s">
        <v>9369</v>
      </c>
      <c r="C3832" s="1">
        <v>42535</v>
      </c>
      <c r="D3832">
        <f>YEAR(C3832)</f>
        <v>2016</v>
      </c>
      <c r="E3832">
        <f>MONTH(C3832)</f>
        <v>6</v>
      </c>
      <c r="F3832" t="str">
        <f>TEXT(Table1[[#This Row],[Order Date]],"mmm")</f>
        <v>Jun</v>
      </c>
      <c r="G3832" t="str">
        <f>TEXT(Table1[[#This Row],[Order Date]],"ddd")</f>
        <v>Tue</v>
      </c>
      <c r="H3832" s="1">
        <v>42538</v>
      </c>
      <c r="I3832" t="s">
        <v>185</v>
      </c>
      <c r="J3832" t="s">
        <v>6690</v>
      </c>
      <c r="K3832" t="s">
        <v>6691</v>
      </c>
      <c r="L3832" t="s">
        <v>25</v>
      </c>
      <c r="M3832" t="s">
        <v>26</v>
      </c>
      <c r="N3832" t="s">
        <v>2863</v>
      </c>
      <c r="O3832" t="s">
        <v>53</v>
      </c>
      <c r="P3832">
        <v>33433</v>
      </c>
      <c r="Q3832" t="s">
        <v>29</v>
      </c>
      <c r="R3832" t="s">
        <v>4679</v>
      </c>
      <c r="S3832" t="s">
        <v>45</v>
      </c>
      <c r="T3832" t="s">
        <v>74</v>
      </c>
      <c r="U3832" t="s">
        <v>4680</v>
      </c>
      <c r="V3832" s="3">
        <v>39.936</v>
      </c>
      <c r="W3832">
        <v>4</v>
      </c>
      <c r="X3832" s="2">
        <v>0.7</v>
      </c>
      <c r="Y3832" s="13">
        <v>-26.623999999999999</v>
      </c>
      <c r="Z3832" s="2">
        <f>Y3832/V3832</f>
        <v>-0.66666666666666663</v>
      </c>
    </row>
    <row r="3833" spans="1:26" x14ac:dyDescent="0.25">
      <c r="A3833">
        <v>7997</v>
      </c>
      <c r="B3833" t="s">
        <v>9370</v>
      </c>
      <c r="C3833" s="1">
        <v>43042</v>
      </c>
      <c r="D3833">
        <f>YEAR(C3833)</f>
        <v>2017</v>
      </c>
      <c r="E3833">
        <f>MONTH(C3833)</f>
        <v>11</v>
      </c>
      <c r="F3833" t="str">
        <f>TEXT(Table1[[#This Row],[Order Date]],"mmm")</f>
        <v>Nov</v>
      </c>
      <c r="G3833" t="str">
        <f>TEXT(Table1[[#This Row],[Order Date]],"ddd")</f>
        <v>Fri</v>
      </c>
      <c r="H3833" s="1">
        <v>43044</v>
      </c>
      <c r="I3833" t="s">
        <v>185</v>
      </c>
      <c r="J3833" t="s">
        <v>5338</v>
      </c>
      <c r="K3833" t="s">
        <v>5339</v>
      </c>
      <c r="L3833" t="s">
        <v>101</v>
      </c>
      <c r="M3833" t="s">
        <v>26</v>
      </c>
      <c r="N3833" t="s">
        <v>941</v>
      </c>
      <c r="O3833" t="s">
        <v>42</v>
      </c>
      <c r="P3833">
        <v>92037</v>
      </c>
      <c r="Q3833" t="s">
        <v>43</v>
      </c>
      <c r="R3833" t="s">
        <v>984</v>
      </c>
      <c r="S3833" t="s">
        <v>70</v>
      </c>
      <c r="T3833" t="s">
        <v>158</v>
      </c>
      <c r="U3833" t="s">
        <v>985</v>
      </c>
      <c r="V3833" s="3">
        <v>199.75</v>
      </c>
      <c r="W3833">
        <v>5</v>
      </c>
      <c r="X3833" s="2">
        <v>0</v>
      </c>
      <c r="Y3833" s="13">
        <v>87.89</v>
      </c>
      <c r="Z3833" s="2">
        <f>Y3833/V3833</f>
        <v>0.44</v>
      </c>
    </row>
    <row r="3834" spans="1:26" x14ac:dyDescent="0.25">
      <c r="A3834">
        <v>7999</v>
      </c>
      <c r="B3834" t="s">
        <v>9371</v>
      </c>
      <c r="C3834" s="1">
        <v>41763</v>
      </c>
      <c r="D3834">
        <f>YEAR(C3834)</f>
        <v>2014</v>
      </c>
      <c r="E3834">
        <f>MONTH(C3834)</f>
        <v>5</v>
      </c>
      <c r="F3834" t="str">
        <f>TEXT(Table1[[#This Row],[Order Date]],"mmm")</f>
        <v>May</v>
      </c>
      <c r="G3834" t="str">
        <f>TEXT(Table1[[#This Row],[Order Date]],"ddd")</f>
        <v>Sun</v>
      </c>
      <c r="H3834" s="1">
        <v>41766</v>
      </c>
      <c r="I3834" t="s">
        <v>185</v>
      </c>
      <c r="J3834" t="s">
        <v>7121</v>
      </c>
      <c r="K3834" t="s">
        <v>7122</v>
      </c>
      <c r="L3834" t="s">
        <v>40</v>
      </c>
      <c r="M3834" t="s">
        <v>26</v>
      </c>
      <c r="N3834" t="s">
        <v>94</v>
      </c>
      <c r="O3834" t="s">
        <v>95</v>
      </c>
      <c r="P3834">
        <v>98105</v>
      </c>
      <c r="Q3834" t="s">
        <v>43</v>
      </c>
      <c r="R3834" t="s">
        <v>3237</v>
      </c>
      <c r="S3834" t="s">
        <v>31</v>
      </c>
      <c r="T3834" t="s">
        <v>64</v>
      </c>
      <c r="U3834" t="s">
        <v>3238</v>
      </c>
      <c r="V3834" s="3">
        <v>12.18</v>
      </c>
      <c r="W3834">
        <v>7</v>
      </c>
      <c r="X3834" s="2">
        <v>0</v>
      </c>
      <c r="Y3834" s="13">
        <v>3.8976000000000002</v>
      </c>
      <c r="Z3834" s="2">
        <f>Y3834/V3834</f>
        <v>0.32</v>
      </c>
    </row>
    <row r="3835" spans="1:26" x14ac:dyDescent="0.25">
      <c r="A3835">
        <v>8002</v>
      </c>
      <c r="B3835" t="s">
        <v>9372</v>
      </c>
      <c r="C3835" s="1">
        <v>42350</v>
      </c>
      <c r="D3835">
        <f>YEAR(C3835)</f>
        <v>2015</v>
      </c>
      <c r="E3835">
        <f>MONTH(C3835)</f>
        <v>12</v>
      </c>
      <c r="F3835" t="str">
        <f>TEXT(Table1[[#This Row],[Order Date]],"mmm")</f>
        <v>Dec</v>
      </c>
      <c r="G3835" t="str">
        <f>TEXT(Table1[[#This Row],[Order Date]],"ddd")</f>
        <v>Sat</v>
      </c>
      <c r="H3835" s="1">
        <v>42353</v>
      </c>
      <c r="I3835" t="s">
        <v>185</v>
      </c>
      <c r="J3835" t="s">
        <v>309</v>
      </c>
      <c r="K3835" t="s">
        <v>310</v>
      </c>
      <c r="L3835" t="s">
        <v>25</v>
      </c>
      <c r="M3835" t="s">
        <v>26</v>
      </c>
      <c r="N3835" t="s">
        <v>41</v>
      </c>
      <c r="O3835" t="s">
        <v>42</v>
      </c>
      <c r="P3835">
        <v>90032</v>
      </c>
      <c r="Q3835" t="s">
        <v>43</v>
      </c>
      <c r="R3835" t="s">
        <v>4429</v>
      </c>
      <c r="S3835" t="s">
        <v>70</v>
      </c>
      <c r="T3835" t="s">
        <v>158</v>
      </c>
      <c r="U3835" t="s">
        <v>4430</v>
      </c>
      <c r="V3835" s="3">
        <v>299.94</v>
      </c>
      <c r="W3835">
        <v>6</v>
      </c>
      <c r="X3835" s="2">
        <v>0</v>
      </c>
      <c r="Y3835" s="13">
        <v>128.9742</v>
      </c>
      <c r="Z3835" s="2">
        <f>Y3835/V3835</f>
        <v>0.43</v>
      </c>
    </row>
    <row r="3836" spans="1:26" x14ac:dyDescent="0.25">
      <c r="A3836">
        <v>8004</v>
      </c>
      <c r="B3836" t="s">
        <v>9373</v>
      </c>
      <c r="C3836" s="1">
        <v>41974</v>
      </c>
      <c r="D3836">
        <f>YEAR(C3836)</f>
        <v>2014</v>
      </c>
      <c r="E3836">
        <f>MONTH(C3836)</f>
        <v>12</v>
      </c>
      <c r="F3836" t="str">
        <f>TEXT(Table1[[#This Row],[Order Date]],"mmm")</f>
        <v>Dec</v>
      </c>
      <c r="G3836" t="str">
        <f>TEXT(Table1[[#This Row],[Order Date]],"ddd")</f>
        <v>Mon</v>
      </c>
      <c r="H3836" s="1">
        <v>41976</v>
      </c>
      <c r="I3836" t="s">
        <v>185</v>
      </c>
      <c r="J3836" t="s">
        <v>6939</v>
      </c>
      <c r="K3836" t="s">
        <v>6940</v>
      </c>
      <c r="L3836" t="s">
        <v>25</v>
      </c>
      <c r="M3836" t="s">
        <v>26</v>
      </c>
      <c r="N3836" t="s">
        <v>1230</v>
      </c>
      <c r="O3836" t="s">
        <v>1231</v>
      </c>
      <c r="P3836">
        <v>1852</v>
      </c>
      <c r="Q3836" t="s">
        <v>145</v>
      </c>
      <c r="R3836" t="s">
        <v>6965</v>
      </c>
      <c r="S3836" t="s">
        <v>70</v>
      </c>
      <c r="T3836" t="s">
        <v>71</v>
      </c>
      <c r="U3836" t="s">
        <v>6966</v>
      </c>
      <c r="V3836" s="3">
        <v>271.89999999999998</v>
      </c>
      <c r="W3836">
        <v>2</v>
      </c>
      <c r="X3836" s="2">
        <v>0</v>
      </c>
      <c r="Y3836" s="13">
        <v>78.850999999999999</v>
      </c>
      <c r="Z3836" s="2">
        <f>Y3836/V3836</f>
        <v>0.29000000000000004</v>
      </c>
    </row>
    <row r="3837" spans="1:26" x14ac:dyDescent="0.25">
      <c r="A3837">
        <v>8007</v>
      </c>
      <c r="B3837" t="s">
        <v>9374</v>
      </c>
      <c r="C3837" s="1">
        <v>42650</v>
      </c>
      <c r="D3837">
        <f>YEAR(C3837)</f>
        <v>2016</v>
      </c>
      <c r="E3837">
        <f>MONTH(C3837)</f>
        <v>10</v>
      </c>
      <c r="F3837" t="str">
        <f>TEXT(Table1[[#This Row],[Order Date]],"mmm")</f>
        <v>Oct</v>
      </c>
      <c r="G3837" t="str">
        <f>TEXT(Table1[[#This Row],[Order Date]],"ddd")</f>
        <v>Fri</v>
      </c>
      <c r="H3837" s="1">
        <v>42654</v>
      </c>
      <c r="I3837" t="s">
        <v>49</v>
      </c>
      <c r="J3837" t="s">
        <v>4067</v>
      </c>
      <c r="K3837" t="s">
        <v>4068</v>
      </c>
      <c r="L3837" t="s">
        <v>25</v>
      </c>
      <c r="M3837" t="s">
        <v>26</v>
      </c>
      <c r="N3837" t="s">
        <v>1910</v>
      </c>
      <c r="O3837" t="s">
        <v>95</v>
      </c>
      <c r="P3837">
        <v>98270</v>
      </c>
      <c r="Q3837" t="s">
        <v>43</v>
      </c>
      <c r="R3837" t="s">
        <v>6224</v>
      </c>
      <c r="S3837" t="s">
        <v>45</v>
      </c>
      <c r="T3837" t="s">
        <v>266</v>
      </c>
      <c r="U3837" t="s">
        <v>6225</v>
      </c>
      <c r="V3837" s="3">
        <v>93.36</v>
      </c>
      <c r="W3837">
        <v>12</v>
      </c>
      <c r="X3837" s="2">
        <v>0</v>
      </c>
      <c r="Y3837" s="13">
        <v>0.93359999999999999</v>
      </c>
      <c r="Z3837" s="2">
        <f>Y3837/V3837</f>
        <v>0.01</v>
      </c>
    </row>
    <row r="3838" spans="1:26" x14ac:dyDescent="0.25">
      <c r="A3838">
        <v>8008</v>
      </c>
      <c r="B3838" t="s">
        <v>9375</v>
      </c>
      <c r="C3838" s="1">
        <v>42325</v>
      </c>
      <c r="D3838">
        <f>YEAR(C3838)</f>
        <v>2015</v>
      </c>
      <c r="E3838">
        <f>MONTH(C3838)</f>
        <v>11</v>
      </c>
      <c r="F3838" t="str">
        <f>TEXT(Table1[[#This Row],[Order Date]],"mmm")</f>
        <v>Nov</v>
      </c>
      <c r="G3838" t="str">
        <f>TEXT(Table1[[#This Row],[Order Date]],"ddd")</f>
        <v>Tue</v>
      </c>
      <c r="H3838" s="1">
        <v>42332</v>
      </c>
      <c r="I3838" t="s">
        <v>49</v>
      </c>
      <c r="J3838" t="s">
        <v>6939</v>
      </c>
      <c r="K3838" t="s">
        <v>6940</v>
      </c>
      <c r="L3838" t="s">
        <v>25</v>
      </c>
      <c r="M3838" t="s">
        <v>26</v>
      </c>
      <c r="N3838" t="s">
        <v>4723</v>
      </c>
      <c r="O3838" t="s">
        <v>641</v>
      </c>
      <c r="P3838">
        <v>73120</v>
      </c>
      <c r="Q3838" t="s">
        <v>104</v>
      </c>
      <c r="R3838" t="s">
        <v>1086</v>
      </c>
      <c r="S3838" t="s">
        <v>45</v>
      </c>
      <c r="T3838" t="s">
        <v>58</v>
      </c>
      <c r="U3838" t="s">
        <v>1087</v>
      </c>
      <c r="V3838" s="3">
        <v>541.24</v>
      </c>
      <c r="W3838">
        <v>4</v>
      </c>
      <c r="X3838" s="2">
        <v>0</v>
      </c>
      <c r="Y3838" s="13">
        <v>5.4123999999999999</v>
      </c>
      <c r="Z3838" s="2">
        <f>Y3838/V3838</f>
        <v>0.01</v>
      </c>
    </row>
    <row r="3839" spans="1:26" x14ac:dyDescent="0.25">
      <c r="A3839">
        <v>8011</v>
      </c>
      <c r="B3839" t="s">
        <v>9376</v>
      </c>
      <c r="C3839" s="1">
        <v>41715</v>
      </c>
      <c r="D3839">
        <f>YEAR(C3839)</f>
        <v>2014</v>
      </c>
      <c r="E3839">
        <f>MONTH(C3839)</f>
        <v>3</v>
      </c>
      <c r="F3839" t="str">
        <f>TEXT(Table1[[#This Row],[Order Date]],"mmm")</f>
        <v>Mar</v>
      </c>
      <c r="G3839" t="str">
        <f>TEXT(Table1[[#This Row],[Order Date]],"ddd")</f>
        <v>Mon</v>
      </c>
      <c r="H3839" s="1">
        <v>41718</v>
      </c>
      <c r="I3839" t="s">
        <v>22</v>
      </c>
      <c r="J3839" t="s">
        <v>3513</v>
      </c>
      <c r="K3839" t="s">
        <v>3514</v>
      </c>
      <c r="L3839" t="s">
        <v>40</v>
      </c>
      <c r="M3839" t="s">
        <v>26</v>
      </c>
      <c r="N3839" t="s">
        <v>143</v>
      </c>
      <c r="O3839" t="s">
        <v>144</v>
      </c>
      <c r="P3839">
        <v>19134</v>
      </c>
      <c r="Q3839" t="s">
        <v>145</v>
      </c>
      <c r="R3839" t="s">
        <v>3645</v>
      </c>
      <c r="S3839" t="s">
        <v>45</v>
      </c>
      <c r="T3839" t="s">
        <v>89</v>
      </c>
      <c r="U3839" t="s">
        <v>3646</v>
      </c>
      <c r="V3839" s="3">
        <v>126.624</v>
      </c>
      <c r="W3839">
        <v>6</v>
      </c>
      <c r="X3839" s="2">
        <v>0.2</v>
      </c>
      <c r="Y3839" s="13">
        <v>41.152799999999999</v>
      </c>
      <c r="Z3839" s="2">
        <f>Y3839/V3839</f>
        <v>0.32500000000000001</v>
      </c>
    </row>
    <row r="3840" spans="1:26" x14ac:dyDescent="0.25">
      <c r="A3840">
        <v>8012</v>
      </c>
      <c r="B3840" t="s">
        <v>9377</v>
      </c>
      <c r="C3840" s="1">
        <v>42175</v>
      </c>
      <c r="D3840">
        <f>YEAR(C3840)</f>
        <v>2015</v>
      </c>
      <c r="E3840">
        <f>MONTH(C3840)</f>
        <v>6</v>
      </c>
      <c r="F3840" t="str">
        <f>TEXT(Table1[[#This Row],[Order Date]],"mmm")</f>
        <v>Jun</v>
      </c>
      <c r="G3840" t="str">
        <f>TEXT(Table1[[#This Row],[Order Date]],"ddd")</f>
        <v>Sat</v>
      </c>
      <c r="H3840" s="1">
        <v>42178</v>
      </c>
      <c r="I3840" t="s">
        <v>185</v>
      </c>
      <c r="J3840" t="s">
        <v>5092</v>
      </c>
      <c r="K3840" t="s">
        <v>5093</v>
      </c>
      <c r="L3840" t="s">
        <v>25</v>
      </c>
      <c r="M3840" t="s">
        <v>26</v>
      </c>
      <c r="N3840" t="s">
        <v>449</v>
      </c>
      <c r="O3840" t="s">
        <v>450</v>
      </c>
      <c r="P3840">
        <v>80013</v>
      </c>
      <c r="Q3840" t="s">
        <v>43</v>
      </c>
      <c r="R3840" t="s">
        <v>8828</v>
      </c>
      <c r="S3840" t="s">
        <v>70</v>
      </c>
      <c r="T3840" t="s">
        <v>71</v>
      </c>
      <c r="U3840" t="s">
        <v>8829</v>
      </c>
      <c r="V3840" s="3">
        <v>125.944</v>
      </c>
      <c r="W3840">
        <v>7</v>
      </c>
      <c r="X3840" s="2">
        <v>0.2</v>
      </c>
      <c r="Y3840" s="13">
        <v>15.743</v>
      </c>
      <c r="Z3840" s="2">
        <f>Y3840/V3840</f>
        <v>0.125</v>
      </c>
    </row>
    <row r="3841" spans="1:26" x14ac:dyDescent="0.25">
      <c r="A3841">
        <v>8013</v>
      </c>
      <c r="B3841" t="s">
        <v>9378</v>
      </c>
      <c r="C3841" s="1">
        <v>42880</v>
      </c>
      <c r="D3841">
        <f>YEAR(C3841)</f>
        <v>2017</v>
      </c>
      <c r="E3841">
        <f>MONTH(C3841)</f>
        <v>5</v>
      </c>
      <c r="F3841" t="str">
        <f>TEXT(Table1[[#This Row],[Order Date]],"mmm")</f>
        <v>May</v>
      </c>
      <c r="G3841" t="str">
        <f>TEXT(Table1[[#This Row],[Order Date]],"ddd")</f>
        <v>Thu</v>
      </c>
      <c r="H3841" s="1">
        <v>42880</v>
      </c>
      <c r="I3841" t="s">
        <v>1276</v>
      </c>
      <c r="J3841" t="s">
        <v>4931</v>
      </c>
      <c r="K3841" t="s">
        <v>4932</v>
      </c>
      <c r="L3841" t="s">
        <v>25</v>
      </c>
      <c r="M3841" t="s">
        <v>26</v>
      </c>
      <c r="N3841" t="s">
        <v>263</v>
      </c>
      <c r="O3841" t="s">
        <v>264</v>
      </c>
      <c r="P3841">
        <v>10009</v>
      </c>
      <c r="Q3841" t="s">
        <v>145</v>
      </c>
      <c r="R3841" t="s">
        <v>3392</v>
      </c>
      <c r="S3841" t="s">
        <v>45</v>
      </c>
      <c r="T3841" t="s">
        <v>74</v>
      </c>
      <c r="U3841" t="s">
        <v>3393</v>
      </c>
      <c r="V3841" s="3">
        <v>663.92</v>
      </c>
      <c r="W3841">
        <v>5</v>
      </c>
      <c r="X3841" s="2">
        <v>0.2</v>
      </c>
      <c r="Y3841" s="13">
        <v>207.47499999999999</v>
      </c>
      <c r="Z3841" s="2">
        <f>Y3841/V3841</f>
        <v>0.3125</v>
      </c>
    </row>
    <row r="3842" spans="1:26" x14ac:dyDescent="0.25">
      <c r="A3842">
        <v>8017</v>
      </c>
      <c r="B3842" t="s">
        <v>9379</v>
      </c>
      <c r="C3842" s="1">
        <v>41891</v>
      </c>
      <c r="D3842">
        <f>YEAR(C3842)</f>
        <v>2014</v>
      </c>
      <c r="E3842">
        <f>MONTH(C3842)</f>
        <v>9</v>
      </c>
      <c r="F3842" t="str">
        <f>TEXT(Table1[[#This Row],[Order Date]],"mmm")</f>
        <v>Sep</v>
      </c>
      <c r="G3842" t="str">
        <f>TEXT(Table1[[#This Row],[Order Date]],"ddd")</f>
        <v>Tue</v>
      </c>
      <c r="H3842" s="1">
        <v>41893</v>
      </c>
      <c r="I3842" t="s">
        <v>185</v>
      </c>
      <c r="J3842" t="s">
        <v>3049</v>
      </c>
      <c r="K3842" t="s">
        <v>3050</v>
      </c>
      <c r="L3842" t="s">
        <v>101</v>
      </c>
      <c r="M3842" t="s">
        <v>26</v>
      </c>
      <c r="N3842" t="s">
        <v>2434</v>
      </c>
      <c r="O3842" t="s">
        <v>491</v>
      </c>
      <c r="P3842">
        <v>43130</v>
      </c>
      <c r="Q3842" t="s">
        <v>145</v>
      </c>
      <c r="R3842" t="s">
        <v>5227</v>
      </c>
      <c r="S3842" t="s">
        <v>31</v>
      </c>
      <c r="T3842" t="s">
        <v>64</v>
      </c>
      <c r="U3842" t="s">
        <v>5228</v>
      </c>
      <c r="V3842" s="3">
        <v>60.671999999999997</v>
      </c>
      <c r="W3842">
        <v>6</v>
      </c>
      <c r="X3842" s="2">
        <v>0.2</v>
      </c>
      <c r="Y3842" s="13">
        <v>12.892799999999999</v>
      </c>
      <c r="Z3842" s="2">
        <f>Y3842/V3842</f>
        <v>0.21249999999999999</v>
      </c>
    </row>
    <row r="3843" spans="1:26" x14ac:dyDescent="0.25">
      <c r="A3843">
        <v>8019</v>
      </c>
      <c r="B3843" t="s">
        <v>9380</v>
      </c>
      <c r="C3843" s="1">
        <v>43025</v>
      </c>
      <c r="D3843">
        <f>YEAR(C3843)</f>
        <v>2017</v>
      </c>
      <c r="E3843">
        <f>MONTH(C3843)</f>
        <v>10</v>
      </c>
      <c r="F3843" t="str">
        <f>TEXT(Table1[[#This Row],[Order Date]],"mmm")</f>
        <v>Oct</v>
      </c>
      <c r="G3843" t="str">
        <f>TEXT(Table1[[#This Row],[Order Date]],"ddd")</f>
        <v>Tue</v>
      </c>
      <c r="H3843" s="1">
        <v>43027</v>
      </c>
      <c r="I3843" t="s">
        <v>22</v>
      </c>
      <c r="J3843" t="s">
        <v>2373</v>
      </c>
      <c r="K3843" t="s">
        <v>2374</v>
      </c>
      <c r="L3843" t="s">
        <v>40</v>
      </c>
      <c r="M3843" t="s">
        <v>26</v>
      </c>
      <c r="N3843" t="s">
        <v>9064</v>
      </c>
      <c r="O3843" t="s">
        <v>42</v>
      </c>
      <c r="P3843">
        <v>95351</v>
      </c>
      <c r="Q3843" t="s">
        <v>43</v>
      </c>
      <c r="R3843" t="s">
        <v>828</v>
      </c>
      <c r="S3843" t="s">
        <v>70</v>
      </c>
      <c r="T3843" t="s">
        <v>71</v>
      </c>
      <c r="U3843" t="s">
        <v>829</v>
      </c>
      <c r="V3843" s="3">
        <v>52.792000000000002</v>
      </c>
      <c r="W3843">
        <v>1</v>
      </c>
      <c r="X3843" s="2">
        <v>0.2</v>
      </c>
      <c r="Y3843" s="13">
        <v>4.6193</v>
      </c>
      <c r="Z3843" s="2">
        <f>Y3843/V3843</f>
        <v>8.7499999999999994E-2</v>
      </c>
    </row>
    <row r="3844" spans="1:26" x14ac:dyDescent="0.25">
      <c r="A3844">
        <v>8020</v>
      </c>
      <c r="B3844" t="s">
        <v>9381</v>
      </c>
      <c r="C3844" s="1">
        <v>43041</v>
      </c>
      <c r="D3844">
        <f>YEAR(C3844)</f>
        <v>2017</v>
      </c>
      <c r="E3844">
        <f>MONTH(C3844)</f>
        <v>11</v>
      </c>
      <c r="F3844" t="str">
        <f>TEXT(Table1[[#This Row],[Order Date]],"mmm")</f>
        <v>Nov</v>
      </c>
      <c r="G3844" t="str">
        <f>TEXT(Table1[[#This Row],[Order Date]],"ddd")</f>
        <v>Thu</v>
      </c>
      <c r="H3844" s="1">
        <v>43044</v>
      </c>
      <c r="I3844" t="s">
        <v>185</v>
      </c>
      <c r="J3844" t="s">
        <v>638</v>
      </c>
      <c r="K3844" t="s">
        <v>639</v>
      </c>
      <c r="L3844" t="s">
        <v>25</v>
      </c>
      <c r="M3844" t="s">
        <v>26</v>
      </c>
      <c r="N3844" t="s">
        <v>4955</v>
      </c>
      <c r="O3844" t="s">
        <v>590</v>
      </c>
      <c r="P3844">
        <v>63116</v>
      </c>
      <c r="Q3844" t="s">
        <v>104</v>
      </c>
      <c r="R3844" t="s">
        <v>6906</v>
      </c>
      <c r="S3844" t="s">
        <v>45</v>
      </c>
      <c r="T3844" t="s">
        <v>77</v>
      </c>
      <c r="U3844" t="s">
        <v>6907</v>
      </c>
      <c r="V3844" s="3">
        <v>83.9</v>
      </c>
      <c r="W3844">
        <v>10</v>
      </c>
      <c r="X3844" s="2">
        <v>0</v>
      </c>
      <c r="Y3844" s="13">
        <v>20.975000000000001</v>
      </c>
      <c r="Z3844" s="2">
        <f>Y3844/V3844</f>
        <v>0.25</v>
      </c>
    </row>
    <row r="3845" spans="1:26" x14ac:dyDescent="0.25">
      <c r="A3845">
        <v>8022</v>
      </c>
      <c r="B3845" t="s">
        <v>9382</v>
      </c>
      <c r="C3845" s="1">
        <v>41841</v>
      </c>
      <c r="D3845">
        <f>YEAR(C3845)</f>
        <v>2014</v>
      </c>
      <c r="E3845">
        <f>MONTH(C3845)</f>
        <v>7</v>
      </c>
      <c r="F3845" t="str">
        <f>TEXT(Table1[[#This Row],[Order Date]],"mmm")</f>
        <v>Jul</v>
      </c>
      <c r="G3845" t="str">
        <f>TEXT(Table1[[#This Row],[Order Date]],"ddd")</f>
        <v>Mon</v>
      </c>
      <c r="H3845" s="1">
        <v>41845</v>
      </c>
      <c r="I3845" t="s">
        <v>49</v>
      </c>
      <c r="J3845" t="s">
        <v>3656</v>
      </c>
      <c r="K3845" t="s">
        <v>3657</v>
      </c>
      <c r="L3845" t="s">
        <v>40</v>
      </c>
      <c r="M3845" t="s">
        <v>26</v>
      </c>
      <c r="N3845" t="s">
        <v>808</v>
      </c>
      <c r="O3845" t="s">
        <v>103</v>
      </c>
      <c r="P3845">
        <v>75217</v>
      </c>
      <c r="Q3845" t="s">
        <v>104</v>
      </c>
      <c r="R3845" t="s">
        <v>4918</v>
      </c>
      <c r="S3845" t="s">
        <v>45</v>
      </c>
      <c r="T3845" t="s">
        <v>77</v>
      </c>
      <c r="U3845" t="s">
        <v>4919</v>
      </c>
      <c r="V3845" s="3">
        <v>4.992</v>
      </c>
      <c r="W3845">
        <v>3</v>
      </c>
      <c r="X3845" s="2">
        <v>0.8</v>
      </c>
      <c r="Y3845" s="13">
        <v>-12.979200000000001</v>
      </c>
      <c r="Z3845" s="2">
        <f>Y3845/V3845</f>
        <v>-2.6</v>
      </c>
    </row>
    <row r="3846" spans="1:26" x14ac:dyDescent="0.25">
      <c r="A3846">
        <v>8031</v>
      </c>
      <c r="B3846" t="s">
        <v>9383</v>
      </c>
      <c r="C3846" s="1">
        <v>42376</v>
      </c>
      <c r="D3846">
        <f>YEAR(C3846)</f>
        <v>2016</v>
      </c>
      <c r="E3846">
        <f>MONTH(C3846)</f>
        <v>1</v>
      </c>
      <c r="F3846" t="str">
        <f>TEXT(Table1[[#This Row],[Order Date]],"mmm")</f>
        <v>Jan</v>
      </c>
      <c r="G3846" t="str">
        <f>TEXT(Table1[[#This Row],[Order Date]],"ddd")</f>
        <v>Thu</v>
      </c>
      <c r="H3846" s="1">
        <v>42380</v>
      </c>
      <c r="I3846" t="s">
        <v>49</v>
      </c>
      <c r="J3846" t="s">
        <v>3168</v>
      </c>
      <c r="K3846" t="s">
        <v>3169</v>
      </c>
      <c r="L3846" t="s">
        <v>25</v>
      </c>
      <c r="M3846" t="s">
        <v>26</v>
      </c>
      <c r="N3846" t="s">
        <v>1587</v>
      </c>
      <c r="O3846" t="s">
        <v>103</v>
      </c>
      <c r="P3846">
        <v>79109</v>
      </c>
      <c r="Q3846" t="s">
        <v>104</v>
      </c>
      <c r="R3846" t="s">
        <v>3855</v>
      </c>
      <c r="S3846" t="s">
        <v>31</v>
      </c>
      <c r="T3846" t="s">
        <v>64</v>
      </c>
      <c r="U3846" t="s">
        <v>5620</v>
      </c>
      <c r="V3846" s="3">
        <v>23.076000000000001</v>
      </c>
      <c r="W3846">
        <v>3</v>
      </c>
      <c r="X3846" s="2">
        <v>0.6</v>
      </c>
      <c r="Y3846" s="13">
        <v>-10.9611</v>
      </c>
      <c r="Z3846" s="2">
        <f>Y3846/V3846</f>
        <v>-0.47499999999999998</v>
      </c>
    </row>
    <row r="3847" spans="1:26" x14ac:dyDescent="0.25">
      <c r="A3847">
        <v>8033</v>
      </c>
      <c r="B3847" t="s">
        <v>9384</v>
      </c>
      <c r="C3847" s="1">
        <v>42180</v>
      </c>
      <c r="D3847">
        <f>YEAR(C3847)</f>
        <v>2015</v>
      </c>
      <c r="E3847">
        <f>MONTH(C3847)</f>
        <v>6</v>
      </c>
      <c r="F3847" t="str">
        <f>TEXT(Table1[[#This Row],[Order Date]],"mmm")</f>
        <v>Jun</v>
      </c>
      <c r="G3847" t="str">
        <f>TEXT(Table1[[#This Row],[Order Date]],"ddd")</f>
        <v>Thu</v>
      </c>
      <c r="H3847" s="1">
        <v>42183</v>
      </c>
      <c r="I3847" t="s">
        <v>185</v>
      </c>
      <c r="J3847" t="s">
        <v>5114</v>
      </c>
      <c r="K3847" t="s">
        <v>5115</v>
      </c>
      <c r="L3847" t="s">
        <v>25</v>
      </c>
      <c r="M3847" t="s">
        <v>26</v>
      </c>
      <c r="N3847" t="s">
        <v>181</v>
      </c>
      <c r="O3847" t="s">
        <v>103</v>
      </c>
      <c r="P3847">
        <v>77041</v>
      </c>
      <c r="Q3847" t="s">
        <v>104</v>
      </c>
      <c r="R3847" t="s">
        <v>2604</v>
      </c>
      <c r="S3847" t="s">
        <v>45</v>
      </c>
      <c r="T3847" t="s">
        <v>89</v>
      </c>
      <c r="U3847" t="s">
        <v>2605</v>
      </c>
      <c r="V3847" s="3">
        <v>47.951999999999998</v>
      </c>
      <c r="W3847">
        <v>3</v>
      </c>
      <c r="X3847" s="2">
        <v>0.2</v>
      </c>
      <c r="Y3847" s="13">
        <v>16.183800000000002</v>
      </c>
      <c r="Z3847" s="2">
        <f>Y3847/V3847</f>
        <v>0.33750000000000002</v>
      </c>
    </row>
    <row r="3848" spans="1:26" x14ac:dyDescent="0.25">
      <c r="A3848">
        <v>8037</v>
      </c>
      <c r="B3848" t="s">
        <v>9385</v>
      </c>
      <c r="C3848" s="1">
        <v>42267</v>
      </c>
      <c r="D3848">
        <f>YEAR(C3848)</f>
        <v>2015</v>
      </c>
      <c r="E3848">
        <f>MONTH(C3848)</f>
        <v>9</v>
      </c>
      <c r="F3848" t="str">
        <f>TEXT(Table1[[#This Row],[Order Date]],"mmm")</f>
        <v>Sep</v>
      </c>
      <c r="G3848" t="str">
        <f>TEXT(Table1[[#This Row],[Order Date]],"ddd")</f>
        <v>Sun</v>
      </c>
      <c r="H3848" s="1">
        <v>42269</v>
      </c>
      <c r="I3848" t="s">
        <v>185</v>
      </c>
      <c r="J3848" t="s">
        <v>117</v>
      </c>
      <c r="K3848" t="s">
        <v>118</v>
      </c>
      <c r="L3848" t="s">
        <v>25</v>
      </c>
      <c r="M3848" t="s">
        <v>26</v>
      </c>
      <c r="N3848" t="s">
        <v>1462</v>
      </c>
      <c r="O3848" t="s">
        <v>1231</v>
      </c>
      <c r="P3848">
        <v>1841</v>
      </c>
      <c r="Q3848" t="s">
        <v>145</v>
      </c>
      <c r="R3848" t="s">
        <v>5528</v>
      </c>
      <c r="S3848" t="s">
        <v>45</v>
      </c>
      <c r="T3848" t="s">
        <v>74</v>
      </c>
      <c r="U3848" t="s">
        <v>5529</v>
      </c>
      <c r="V3848" s="3">
        <v>37.68</v>
      </c>
      <c r="W3848">
        <v>6</v>
      </c>
      <c r="X3848" s="2">
        <v>0</v>
      </c>
      <c r="Y3848" s="13">
        <v>16.956</v>
      </c>
      <c r="Z3848" s="2">
        <f>Y3848/V3848</f>
        <v>0.45</v>
      </c>
    </row>
    <row r="3849" spans="1:26" x14ac:dyDescent="0.25">
      <c r="A3849">
        <v>8038</v>
      </c>
      <c r="B3849" t="s">
        <v>9386</v>
      </c>
      <c r="C3849" s="1">
        <v>42926</v>
      </c>
      <c r="D3849">
        <f>YEAR(C3849)</f>
        <v>2017</v>
      </c>
      <c r="E3849">
        <f>MONTH(C3849)</f>
        <v>7</v>
      </c>
      <c r="F3849" t="str">
        <f>TEXT(Table1[[#This Row],[Order Date]],"mmm")</f>
        <v>Jul</v>
      </c>
      <c r="G3849" t="str">
        <f>TEXT(Table1[[#This Row],[Order Date]],"ddd")</f>
        <v>Mon</v>
      </c>
      <c r="H3849" s="1">
        <v>42930</v>
      </c>
      <c r="I3849" t="s">
        <v>49</v>
      </c>
      <c r="J3849" t="s">
        <v>5897</v>
      </c>
      <c r="K3849" t="s">
        <v>5898</v>
      </c>
      <c r="L3849" t="s">
        <v>40</v>
      </c>
      <c r="M3849" t="s">
        <v>26</v>
      </c>
      <c r="N3849" t="s">
        <v>490</v>
      </c>
      <c r="O3849" t="s">
        <v>1258</v>
      </c>
      <c r="P3849">
        <v>31907</v>
      </c>
      <c r="Q3849" t="s">
        <v>29</v>
      </c>
      <c r="R3849" t="s">
        <v>8805</v>
      </c>
      <c r="S3849" t="s">
        <v>45</v>
      </c>
      <c r="T3849" t="s">
        <v>77</v>
      </c>
      <c r="U3849" t="s">
        <v>8806</v>
      </c>
      <c r="V3849" s="3">
        <v>41.91</v>
      </c>
      <c r="W3849">
        <v>3</v>
      </c>
      <c r="X3849" s="2">
        <v>0</v>
      </c>
      <c r="Y3849" s="13">
        <v>10.896599999999999</v>
      </c>
      <c r="Z3849" s="2">
        <f>Y3849/V3849</f>
        <v>0.26</v>
      </c>
    </row>
    <row r="3850" spans="1:26" x14ac:dyDescent="0.25">
      <c r="A3850">
        <v>8039</v>
      </c>
      <c r="B3850" t="s">
        <v>9387</v>
      </c>
      <c r="C3850" s="1">
        <v>42916</v>
      </c>
      <c r="D3850">
        <f>YEAR(C3850)</f>
        <v>2017</v>
      </c>
      <c r="E3850">
        <f>MONTH(C3850)</f>
        <v>6</v>
      </c>
      <c r="F3850" t="str">
        <f>TEXT(Table1[[#This Row],[Order Date]],"mmm")</f>
        <v>Jun</v>
      </c>
      <c r="G3850" t="str">
        <f>TEXT(Table1[[#This Row],[Order Date]],"ddd")</f>
        <v>Fri</v>
      </c>
      <c r="H3850" s="1">
        <v>42918</v>
      </c>
      <c r="I3850" t="s">
        <v>22</v>
      </c>
      <c r="J3850" t="s">
        <v>4563</v>
      </c>
      <c r="K3850" t="s">
        <v>4564</v>
      </c>
      <c r="L3850" t="s">
        <v>25</v>
      </c>
      <c r="M3850" t="s">
        <v>26</v>
      </c>
      <c r="N3850" t="s">
        <v>41</v>
      </c>
      <c r="O3850" t="s">
        <v>42</v>
      </c>
      <c r="P3850">
        <v>90032</v>
      </c>
      <c r="Q3850" t="s">
        <v>43</v>
      </c>
      <c r="R3850" t="s">
        <v>4310</v>
      </c>
      <c r="S3850" t="s">
        <v>31</v>
      </c>
      <c r="T3850" t="s">
        <v>32</v>
      </c>
      <c r="U3850" t="s">
        <v>4311</v>
      </c>
      <c r="V3850" s="3">
        <v>435.99900000000002</v>
      </c>
      <c r="W3850">
        <v>3</v>
      </c>
      <c r="X3850" s="2">
        <v>0.15</v>
      </c>
      <c r="Y3850" s="13">
        <v>5.1294000000000004</v>
      </c>
      <c r="Z3850" s="2">
        <f>Y3850/V3850</f>
        <v>1.1764705882352941E-2</v>
      </c>
    </row>
    <row r="3851" spans="1:26" x14ac:dyDescent="0.25">
      <c r="A3851">
        <v>8040</v>
      </c>
      <c r="B3851" t="s">
        <v>9388</v>
      </c>
      <c r="C3851" s="1">
        <v>42968</v>
      </c>
      <c r="D3851">
        <f>YEAR(C3851)</f>
        <v>2017</v>
      </c>
      <c r="E3851">
        <f>MONTH(C3851)</f>
        <v>8</v>
      </c>
      <c r="F3851" t="str">
        <f>TEXT(Table1[[#This Row],[Order Date]],"mmm")</f>
        <v>Aug</v>
      </c>
      <c r="G3851" t="str">
        <f>TEXT(Table1[[#This Row],[Order Date]],"ddd")</f>
        <v>Mon</v>
      </c>
      <c r="H3851" s="1">
        <v>42972</v>
      </c>
      <c r="I3851" t="s">
        <v>22</v>
      </c>
      <c r="J3851" t="s">
        <v>6292</v>
      </c>
      <c r="K3851" t="s">
        <v>6293</v>
      </c>
      <c r="L3851" t="s">
        <v>40</v>
      </c>
      <c r="M3851" t="s">
        <v>26</v>
      </c>
      <c r="N3851" t="s">
        <v>94</v>
      </c>
      <c r="O3851" t="s">
        <v>95</v>
      </c>
      <c r="P3851">
        <v>98115</v>
      </c>
      <c r="Q3851" t="s">
        <v>43</v>
      </c>
      <c r="R3851" t="s">
        <v>709</v>
      </c>
      <c r="S3851" t="s">
        <v>31</v>
      </c>
      <c r="T3851" t="s">
        <v>35</v>
      </c>
      <c r="U3851" t="s">
        <v>710</v>
      </c>
      <c r="V3851" s="3">
        <v>388.70400000000001</v>
      </c>
      <c r="W3851">
        <v>6</v>
      </c>
      <c r="X3851" s="2">
        <v>0.2</v>
      </c>
      <c r="Y3851" s="13">
        <v>38.870399999999997</v>
      </c>
      <c r="Z3851" s="2">
        <f>Y3851/V3851</f>
        <v>9.9999999999999992E-2</v>
      </c>
    </row>
    <row r="3852" spans="1:26" x14ac:dyDescent="0.25">
      <c r="A3852">
        <v>8043</v>
      </c>
      <c r="B3852" t="s">
        <v>9389</v>
      </c>
      <c r="C3852" s="1">
        <v>42805</v>
      </c>
      <c r="D3852">
        <f>YEAR(C3852)</f>
        <v>2017</v>
      </c>
      <c r="E3852">
        <f>MONTH(C3852)</f>
        <v>3</v>
      </c>
      <c r="F3852" t="str">
        <f>TEXT(Table1[[#This Row],[Order Date]],"mmm")</f>
        <v>Mar</v>
      </c>
      <c r="G3852" t="str">
        <f>TEXT(Table1[[#This Row],[Order Date]],"ddd")</f>
        <v>Sat</v>
      </c>
      <c r="H3852" s="1">
        <v>42809</v>
      </c>
      <c r="I3852" t="s">
        <v>49</v>
      </c>
      <c r="J3852" t="s">
        <v>3158</v>
      </c>
      <c r="K3852" t="s">
        <v>3159</v>
      </c>
      <c r="L3852" t="s">
        <v>101</v>
      </c>
      <c r="M3852" t="s">
        <v>26</v>
      </c>
      <c r="N3852" t="s">
        <v>8474</v>
      </c>
      <c r="O3852" t="s">
        <v>1231</v>
      </c>
      <c r="P3852">
        <v>2138</v>
      </c>
      <c r="Q3852" t="s">
        <v>145</v>
      </c>
      <c r="R3852" t="s">
        <v>1555</v>
      </c>
      <c r="S3852" t="s">
        <v>70</v>
      </c>
      <c r="T3852" t="s">
        <v>158</v>
      </c>
      <c r="U3852" t="s">
        <v>1556</v>
      </c>
      <c r="V3852" s="3">
        <v>63.88</v>
      </c>
      <c r="W3852">
        <v>4</v>
      </c>
      <c r="X3852" s="2">
        <v>0</v>
      </c>
      <c r="Y3852" s="13">
        <v>24.9132</v>
      </c>
      <c r="Z3852" s="2">
        <f>Y3852/V3852</f>
        <v>0.38999999999999996</v>
      </c>
    </row>
    <row r="3853" spans="1:26" x14ac:dyDescent="0.25">
      <c r="A3853">
        <v>8045</v>
      </c>
      <c r="B3853" t="s">
        <v>9392</v>
      </c>
      <c r="C3853" s="1">
        <v>42993</v>
      </c>
      <c r="D3853">
        <f>YEAR(C3853)</f>
        <v>2017</v>
      </c>
      <c r="E3853">
        <f>MONTH(C3853)</f>
        <v>9</v>
      </c>
      <c r="F3853" t="str">
        <f>TEXT(Table1[[#This Row],[Order Date]],"mmm")</f>
        <v>Sep</v>
      </c>
      <c r="G3853" t="str">
        <f>TEXT(Table1[[#This Row],[Order Date]],"ddd")</f>
        <v>Fri</v>
      </c>
      <c r="H3853" s="1">
        <v>42995</v>
      </c>
      <c r="I3853" t="s">
        <v>22</v>
      </c>
      <c r="J3853" t="s">
        <v>8213</v>
      </c>
      <c r="K3853" t="s">
        <v>8214</v>
      </c>
      <c r="L3853" t="s">
        <v>25</v>
      </c>
      <c r="M3853" t="s">
        <v>26</v>
      </c>
      <c r="N3853" t="s">
        <v>4990</v>
      </c>
      <c r="O3853" t="s">
        <v>120</v>
      </c>
      <c r="P3853">
        <v>84106</v>
      </c>
      <c r="Q3853" t="s">
        <v>43</v>
      </c>
      <c r="R3853" t="s">
        <v>455</v>
      </c>
      <c r="S3853" t="s">
        <v>45</v>
      </c>
      <c r="T3853" t="s">
        <v>74</v>
      </c>
      <c r="U3853" t="s">
        <v>456</v>
      </c>
      <c r="V3853" s="3">
        <v>295.05599999999998</v>
      </c>
      <c r="W3853">
        <v>9</v>
      </c>
      <c r="X3853" s="2">
        <v>0.2</v>
      </c>
      <c r="Y3853" s="13">
        <v>106.95780000000001</v>
      </c>
      <c r="Z3853" s="2">
        <f>Y3853/V3853</f>
        <v>0.36250000000000004</v>
      </c>
    </row>
    <row r="3854" spans="1:26" x14ac:dyDescent="0.25">
      <c r="A3854">
        <v>8046</v>
      </c>
      <c r="B3854" t="s">
        <v>9393</v>
      </c>
      <c r="C3854" s="1">
        <v>42633</v>
      </c>
      <c r="D3854">
        <f>YEAR(C3854)</f>
        <v>2016</v>
      </c>
      <c r="E3854">
        <f>MONTH(C3854)</f>
        <v>9</v>
      </c>
      <c r="F3854" t="str">
        <f>TEXT(Table1[[#This Row],[Order Date]],"mmm")</f>
        <v>Sep</v>
      </c>
      <c r="G3854" t="str">
        <f>TEXT(Table1[[#This Row],[Order Date]],"ddd")</f>
        <v>Tue</v>
      </c>
      <c r="H3854" s="1">
        <v>42637</v>
      </c>
      <c r="I3854" t="s">
        <v>49</v>
      </c>
      <c r="J3854" t="s">
        <v>3739</v>
      </c>
      <c r="K3854" t="s">
        <v>3740</v>
      </c>
      <c r="L3854" t="s">
        <v>25</v>
      </c>
      <c r="M3854" t="s">
        <v>26</v>
      </c>
      <c r="N3854" t="s">
        <v>263</v>
      </c>
      <c r="O3854" t="s">
        <v>264</v>
      </c>
      <c r="P3854">
        <v>10035</v>
      </c>
      <c r="Q3854" t="s">
        <v>145</v>
      </c>
      <c r="R3854" t="s">
        <v>4499</v>
      </c>
      <c r="S3854" t="s">
        <v>45</v>
      </c>
      <c r="T3854" t="s">
        <v>77</v>
      </c>
      <c r="U3854" t="s">
        <v>4500</v>
      </c>
      <c r="V3854" s="3">
        <v>393.25</v>
      </c>
      <c r="W3854">
        <v>5</v>
      </c>
      <c r="X3854" s="2">
        <v>0</v>
      </c>
      <c r="Y3854" s="13">
        <v>129.77250000000001</v>
      </c>
      <c r="Z3854" s="2">
        <f>Y3854/V3854</f>
        <v>0.33</v>
      </c>
    </row>
    <row r="3855" spans="1:26" x14ac:dyDescent="0.25">
      <c r="A3855">
        <v>8047</v>
      </c>
      <c r="B3855" t="s">
        <v>9394</v>
      </c>
      <c r="C3855" s="1">
        <v>42719</v>
      </c>
      <c r="D3855">
        <f>YEAR(C3855)</f>
        <v>2016</v>
      </c>
      <c r="E3855">
        <f>MONTH(C3855)</f>
        <v>12</v>
      </c>
      <c r="F3855" t="str">
        <f>TEXT(Table1[[#This Row],[Order Date]],"mmm")</f>
        <v>Dec</v>
      </c>
      <c r="G3855" t="str">
        <f>TEXT(Table1[[#This Row],[Order Date]],"ddd")</f>
        <v>Thu</v>
      </c>
      <c r="H3855" s="1">
        <v>42721</v>
      </c>
      <c r="I3855" t="s">
        <v>22</v>
      </c>
      <c r="J3855" t="s">
        <v>1115</v>
      </c>
      <c r="K3855" t="s">
        <v>1116</v>
      </c>
      <c r="L3855" t="s">
        <v>25</v>
      </c>
      <c r="M3855" t="s">
        <v>26</v>
      </c>
      <c r="N3855" t="s">
        <v>3236</v>
      </c>
      <c r="O3855" t="s">
        <v>491</v>
      </c>
      <c r="P3855">
        <v>44221</v>
      </c>
      <c r="Q3855" t="s">
        <v>145</v>
      </c>
      <c r="R3855" t="s">
        <v>7515</v>
      </c>
      <c r="S3855" t="s">
        <v>45</v>
      </c>
      <c r="T3855" t="s">
        <v>74</v>
      </c>
      <c r="U3855" t="s">
        <v>7516</v>
      </c>
      <c r="V3855" s="3">
        <v>2.214</v>
      </c>
      <c r="W3855">
        <v>3</v>
      </c>
      <c r="X3855" s="2">
        <v>0.7</v>
      </c>
      <c r="Y3855" s="13">
        <v>-1.476</v>
      </c>
      <c r="Z3855" s="2">
        <f>Y3855/V3855</f>
        <v>-0.66666666666666663</v>
      </c>
    </row>
    <row r="3856" spans="1:26" x14ac:dyDescent="0.25">
      <c r="A3856">
        <v>8048</v>
      </c>
      <c r="B3856" t="s">
        <v>9395</v>
      </c>
      <c r="C3856" s="1">
        <v>43042</v>
      </c>
      <c r="D3856">
        <f>YEAR(C3856)</f>
        <v>2017</v>
      </c>
      <c r="E3856">
        <f>MONTH(C3856)</f>
        <v>11</v>
      </c>
      <c r="F3856" t="str">
        <f>TEXT(Table1[[#This Row],[Order Date]],"mmm")</f>
        <v>Nov</v>
      </c>
      <c r="G3856" t="str">
        <f>TEXT(Table1[[#This Row],[Order Date]],"ddd")</f>
        <v>Fri</v>
      </c>
      <c r="H3856" s="1">
        <v>43045</v>
      </c>
      <c r="I3856" t="s">
        <v>22</v>
      </c>
      <c r="J3856" t="s">
        <v>5092</v>
      </c>
      <c r="K3856" t="s">
        <v>5093</v>
      </c>
      <c r="L3856" t="s">
        <v>25</v>
      </c>
      <c r="M3856" t="s">
        <v>26</v>
      </c>
      <c r="N3856" t="s">
        <v>514</v>
      </c>
      <c r="O3856" t="s">
        <v>87</v>
      </c>
      <c r="P3856">
        <v>28403</v>
      </c>
      <c r="Q3856" t="s">
        <v>29</v>
      </c>
      <c r="R3856" t="s">
        <v>3770</v>
      </c>
      <c r="S3856" t="s">
        <v>45</v>
      </c>
      <c r="T3856" t="s">
        <v>89</v>
      </c>
      <c r="U3856" t="s">
        <v>3771</v>
      </c>
      <c r="V3856" s="3">
        <v>16.271999999999998</v>
      </c>
      <c r="W3856">
        <v>3</v>
      </c>
      <c r="X3856" s="2">
        <v>0.2</v>
      </c>
      <c r="Y3856" s="13">
        <v>5.2884000000000002</v>
      </c>
      <c r="Z3856" s="2">
        <f>Y3856/V3856</f>
        <v>0.32500000000000007</v>
      </c>
    </row>
    <row r="3857" spans="1:26" x14ac:dyDescent="0.25">
      <c r="A3857">
        <v>8049</v>
      </c>
      <c r="B3857" t="s">
        <v>9396</v>
      </c>
      <c r="C3857" s="1">
        <v>42554</v>
      </c>
      <c r="D3857">
        <f>YEAR(C3857)</f>
        <v>2016</v>
      </c>
      <c r="E3857">
        <f>MONTH(C3857)</f>
        <v>7</v>
      </c>
      <c r="F3857" t="str">
        <f>TEXT(Table1[[#This Row],[Order Date]],"mmm")</f>
        <v>Jul</v>
      </c>
      <c r="G3857" t="str">
        <f>TEXT(Table1[[#This Row],[Order Date]],"ddd")</f>
        <v>Sun</v>
      </c>
      <c r="H3857" s="1">
        <v>42558</v>
      </c>
      <c r="I3857" t="s">
        <v>49</v>
      </c>
      <c r="J3857" t="s">
        <v>1345</v>
      </c>
      <c r="K3857" t="s">
        <v>1346</v>
      </c>
      <c r="L3857" t="s">
        <v>40</v>
      </c>
      <c r="M3857" t="s">
        <v>26</v>
      </c>
      <c r="N3857" t="s">
        <v>263</v>
      </c>
      <c r="O3857" t="s">
        <v>264</v>
      </c>
      <c r="P3857">
        <v>10035</v>
      </c>
      <c r="Q3857" t="s">
        <v>145</v>
      </c>
      <c r="R3857" t="s">
        <v>7791</v>
      </c>
      <c r="S3857" t="s">
        <v>45</v>
      </c>
      <c r="T3857" t="s">
        <v>77</v>
      </c>
      <c r="U3857" t="s">
        <v>7792</v>
      </c>
      <c r="V3857" s="3">
        <v>706.86</v>
      </c>
      <c r="W3857">
        <v>7</v>
      </c>
      <c r="X3857" s="2">
        <v>0</v>
      </c>
      <c r="Y3857" s="13">
        <v>197.92080000000001</v>
      </c>
      <c r="Z3857" s="2">
        <f>Y3857/V3857</f>
        <v>0.28000000000000003</v>
      </c>
    </row>
    <row r="3858" spans="1:26" x14ac:dyDescent="0.25">
      <c r="A3858">
        <v>8050</v>
      </c>
      <c r="B3858" t="s">
        <v>9397</v>
      </c>
      <c r="C3858" s="1">
        <v>41908</v>
      </c>
      <c r="D3858">
        <f>YEAR(C3858)</f>
        <v>2014</v>
      </c>
      <c r="E3858">
        <f>MONTH(C3858)</f>
        <v>9</v>
      </c>
      <c r="F3858" t="str">
        <f>TEXT(Table1[[#This Row],[Order Date]],"mmm")</f>
        <v>Sep</v>
      </c>
      <c r="G3858" t="str">
        <f>TEXT(Table1[[#This Row],[Order Date]],"ddd")</f>
        <v>Fri</v>
      </c>
      <c r="H3858" s="1">
        <v>41912</v>
      </c>
      <c r="I3858" t="s">
        <v>49</v>
      </c>
      <c r="J3858" t="s">
        <v>9143</v>
      </c>
      <c r="K3858" t="s">
        <v>9144</v>
      </c>
      <c r="L3858" t="s">
        <v>40</v>
      </c>
      <c r="M3858" t="s">
        <v>26</v>
      </c>
      <c r="N3858" t="s">
        <v>143</v>
      </c>
      <c r="O3858" t="s">
        <v>144</v>
      </c>
      <c r="P3858">
        <v>19140</v>
      </c>
      <c r="Q3858" t="s">
        <v>145</v>
      </c>
      <c r="R3858" t="s">
        <v>538</v>
      </c>
      <c r="S3858" t="s">
        <v>45</v>
      </c>
      <c r="T3858" t="s">
        <v>74</v>
      </c>
      <c r="U3858" t="s">
        <v>539</v>
      </c>
      <c r="V3858" s="3">
        <v>5.97</v>
      </c>
      <c r="W3858">
        <v>5</v>
      </c>
      <c r="X3858" s="2">
        <v>0.7</v>
      </c>
      <c r="Y3858" s="13">
        <v>-4.577</v>
      </c>
      <c r="Z3858" s="2">
        <f>Y3858/V3858</f>
        <v>-0.76666666666666672</v>
      </c>
    </row>
    <row r="3859" spans="1:26" x14ac:dyDescent="0.25">
      <c r="A3859">
        <v>8053</v>
      </c>
      <c r="B3859" t="s">
        <v>9398</v>
      </c>
      <c r="C3859" s="1">
        <v>41834</v>
      </c>
      <c r="D3859">
        <f>YEAR(C3859)</f>
        <v>2014</v>
      </c>
      <c r="E3859">
        <f>MONTH(C3859)</f>
        <v>7</v>
      </c>
      <c r="F3859" t="str">
        <f>TEXT(Table1[[#This Row],[Order Date]],"mmm")</f>
        <v>Jul</v>
      </c>
      <c r="G3859" t="str">
        <f>TEXT(Table1[[#This Row],[Order Date]],"ddd")</f>
        <v>Mon</v>
      </c>
      <c r="H3859" s="1">
        <v>41837</v>
      </c>
      <c r="I3859" t="s">
        <v>22</v>
      </c>
      <c r="J3859" t="s">
        <v>4497</v>
      </c>
      <c r="K3859" t="s">
        <v>4498</v>
      </c>
      <c r="L3859" t="s">
        <v>40</v>
      </c>
      <c r="M3859" t="s">
        <v>26</v>
      </c>
      <c r="N3859" t="s">
        <v>263</v>
      </c>
      <c r="O3859" t="s">
        <v>264</v>
      </c>
      <c r="P3859">
        <v>10009</v>
      </c>
      <c r="Q3859" t="s">
        <v>145</v>
      </c>
      <c r="R3859" t="s">
        <v>3339</v>
      </c>
      <c r="S3859" t="s">
        <v>45</v>
      </c>
      <c r="T3859" t="s">
        <v>67</v>
      </c>
      <c r="U3859" t="s">
        <v>3340</v>
      </c>
      <c r="V3859" s="3">
        <v>17.940000000000001</v>
      </c>
      <c r="W3859">
        <v>3</v>
      </c>
      <c r="X3859" s="2">
        <v>0</v>
      </c>
      <c r="Y3859" s="13">
        <v>4.4850000000000003</v>
      </c>
      <c r="Z3859" s="2">
        <f>Y3859/V3859</f>
        <v>0.25</v>
      </c>
    </row>
    <row r="3860" spans="1:26" x14ac:dyDescent="0.25">
      <c r="A3860">
        <v>8054</v>
      </c>
      <c r="B3860" t="s">
        <v>9399</v>
      </c>
      <c r="C3860" s="1">
        <v>43006</v>
      </c>
      <c r="D3860">
        <f>YEAR(C3860)</f>
        <v>2017</v>
      </c>
      <c r="E3860">
        <f>MONTH(C3860)</f>
        <v>9</v>
      </c>
      <c r="F3860" t="str">
        <f>TEXT(Table1[[#This Row],[Order Date]],"mmm")</f>
        <v>Sep</v>
      </c>
      <c r="G3860" t="str">
        <f>TEXT(Table1[[#This Row],[Order Date]],"ddd")</f>
        <v>Thu</v>
      </c>
      <c r="H3860" s="1">
        <v>43013</v>
      </c>
      <c r="I3860" t="s">
        <v>49</v>
      </c>
      <c r="J3860" t="s">
        <v>2022</v>
      </c>
      <c r="K3860" t="s">
        <v>2023</v>
      </c>
      <c r="L3860" t="s">
        <v>40</v>
      </c>
      <c r="M3860" t="s">
        <v>26</v>
      </c>
      <c r="N3860" t="s">
        <v>143</v>
      </c>
      <c r="O3860" t="s">
        <v>144</v>
      </c>
      <c r="P3860">
        <v>19134</v>
      </c>
      <c r="Q3860" t="s">
        <v>145</v>
      </c>
      <c r="R3860" t="s">
        <v>2330</v>
      </c>
      <c r="S3860" t="s">
        <v>45</v>
      </c>
      <c r="T3860" t="s">
        <v>74</v>
      </c>
      <c r="U3860" t="s">
        <v>2331</v>
      </c>
      <c r="V3860" s="3">
        <v>2.6549999999999998</v>
      </c>
      <c r="W3860">
        <v>1</v>
      </c>
      <c r="X3860" s="2">
        <v>0.7</v>
      </c>
      <c r="Y3860" s="13">
        <v>-1.8585</v>
      </c>
      <c r="Z3860" s="2">
        <f>Y3860/V3860</f>
        <v>-0.70000000000000007</v>
      </c>
    </row>
    <row r="3861" spans="1:26" x14ac:dyDescent="0.25">
      <c r="A3861">
        <v>8055</v>
      </c>
      <c r="B3861" t="s">
        <v>9400</v>
      </c>
      <c r="C3861" s="1">
        <v>42244</v>
      </c>
      <c r="D3861">
        <f>YEAR(C3861)</f>
        <v>2015</v>
      </c>
      <c r="E3861">
        <f>MONTH(C3861)</f>
        <v>8</v>
      </c>
      <c r="F3861" t="str">
        <f>TEXT(Table1[[#This Row],[Order Date]],"mmm")</f>
        <v>Aug</v>
      </c>
      <c r="G3861" t="str">
        <f>TEXT(Table1[[#This Row],[Order Date]],"ddd")</f>
        <v>Fri</v>
      </c>
      <c r="H3861" s="1">
        <v>42251</v>
      </c>
      <c r="I3861" t="s">
        <v>49</v>
      </c>
      <c r="J3861" t="s">
        <v>770</v>
      </c>
      <c r="K3861" t="s">
        <v>771</v>
      </c>
      <c r="L3861" t="s">
        <v>25</v>
      </c>
      <c r="M3861" t="s">
        <v>26</v>
      </c>
      <c r="N3861" t="s">
        <v>41</v>
      </c>
      <c r="O3861" t="s">
        <v>42</v>
      </c>
      <c r="P3861">
        <v>90049</v>
      </c>
      <c r="Q3861" t="s">
        <v>43</v>
      </c>
      <c r="R3861" t="s">
        <v>1976</v>
      </c>
      <c r="S3861" t="s">
        <v>45</v>
      </c>
      <c r="T3861" t="s">
        <v>58</v>
      </c>
      <c r="U3861" t="s">
        <v>1977</v>
      </c>
      <c r="V3861" s="3">
        <v>892.35</v>
      </c>
      <c r="W3861">
        <v>5</v>
      </c>
      <c r="X3861" s="2">
        <v>0</v>
      </c>
      <c r="Y3861" s="13">
        <v>267.70499999999998</v>
      </c>
      <c r="Z3861" s="2">
        <f>Y3861/V3861</f>
        <v>0.3</v>
      </c>
    </row>
    <row r="3862" spans="1:26" x14ac:dyDescent="0.25">
      <c r="A3862">
        <v>8061</v>
      </c>
      <c r="B3862" t="s">
        <v>9401</v>
      </c>
      <c r="C3862" s="1">
        <v>42267</v>
      </c>
      <c r="D3862">
        <f>YEAR(C3862)</f>
        <v>2015</v>
      </c>
      <c r="E3862">
        <f>MONTH(C3862)</f>
        <v>9</v>
      </c>
      <c r="F3862" t="str">
        <f>TEXT(Table1[[#This Row],[Order Date]],"mmm")</f>
        <v>Sep</v>
      </c>
      <c r="G3862" t="str">
        <f>TEXT(Table1[[#This Row],[Order Date]],"ddd")</f>
        <v>Sun</v>
      </c>
      <c r="H3862" s="1">
        <v>42273</v>
      </c>
      <c r="I3862" t="s">
        <v>49</v>
      </c>
      <c r="J3862" t="s">
        <v>4834</v>
      </c>
      <c r="K3862" t="s">
        <v>4835</v>
      </c>
      <c r="L3862" t="s">
        <v>40</v>
      </c>
      <c r="M3862" t="s">
        <v>26</v>
      </c>
      <c r="N3862" t="s">
        <v>1159</v>
      </c>
      <c r="O3862" t="s">
        <v>264</v>
      </c>
      <c r="P3862">
        <v>11561</v>
      </c>
      <c r="Q3862" t="s">
        <v>145</v>
      </c>
      <c r="R3862" t="s">
        <v>1237</v>
      </c>
      <c r="S3862" t="s">
        <v>45</v>
      </c>
      <c r="T3862" t="s">
        <v>89</v>
      </c>
      <c r="U3862" t="s">
        <v>1238</v>
      </c>
      <c r="V3862" s="3">
        <v>61.4</v>
      </c>
      <c r="W3862">
        <v>5</v>
      </c>
      <c r="X3862" s="2">
        <v>0</v>
      </c>
      <c r="Y3862" s="13">
        <v>28.858000000000001</v>
      </c>
      <c r="Z3862" s="2">
        <f>Y3862/V3862</f>
        <v>0.47000000000000003</v>
      </c>
    </row>
    <row r="3863" spans="1:26" x14ac:dyDescent="0.25">
      <c r="A3863">
        <v>8063</v>
      </c>
      <c r="B3863" t="s">
        <v>9402</v>
      </c>
      <c r="C3863" s="1">
        <v>42681</v>
      </c>
      <c r="D3863">
        <f>YEAR(C3863)</f>
        <v>2016</v>
      </c>
      <c r="E3863">
        <f>MONTH(C3863)</f>
        <v>11</v>
      </c>
      <c r="F3863" t="str">
        <f>TEXT(Table1[[#This Row],[Order Date]],"mmm")</f>
        <v>Nov</v>
      </c>
      <c r="G3863" t="str">
        <f>TEXT(Table1[[#This Row],[Order Date]],"ddd")</f>
        <v>Mon</v>
      </c>
      <c r="H3863" s="1">
        <v>42683</v>
      </c>
      <c r="I3863" t="s">
        <v>185</v>
      </c>
      <c r="J3863" t="s">
        <v>4751</v>
      </c>
      <c r="K3863" t="s">
        <v>4752</v>
      </c>
      <c r="L3863" t="s">
        <v>25</v>
      </c>
      <c r="M3863" t="s">
        <v>26</v>
      </c>
      <c r="N3863" t="s">
        <v>382</v>
      </c>
      <c r="O3863" t="s">
        <v>264</v>
      </c>
      <c r="P3863">
        <v>14609</v>
      </c>
      <c r="Q3863" t="s">
        <v>145</v>
      </c>
      <c r="R3863" t="s">
        <v>1931</v>
      </c>
      <c r="S3863" t="s">
        <v>70</v>
      </c>
      <c r="T3863" t="s">
        <v>71</v>
      </c>
      <c r="U3863" t="s">
        <v>1932</v>
      </c>
      <c r="V3863" s="3">
        <v>263.95999999999998</v>
      </c>
      <c r="W3863">
        <v>4</v>
      </c>
      <c r="X3863" s="2">
        <v>0</v>
      </c>
      <c r="Y3863" s="13">
        <v>71.269199999999998</v>
      </c>
      <c r="Z3863" s="2">
        <f>Y3863/V3863</f>
        <v>0.27</v>
      </c>
    </row>
    <row r="3864" spans="1:26" x14ac:dyDescent="0.25">
      <c r="A3864">
        <v>8068</v>
      </c>
      <c r="B3864" t="s">
        <v>9403</v>
      </c>
      <c r="C3864" s="1">
        <v>42297</v>
      </c>
      <c r="D3864">
        <f>YEAR(C3864)</f>
        <v>2015</v>
      </c>
      <c r="E3864">
        <f>MONTH(C3864)</f>
        <v>10</v>
      </c>
      <c r="F3864" t="str">
        <f>TEXT(Table1[[#This Row],[Order Date]],"mmm")</f>
        <v>Oct</v>
      </c>
      <c r="G3864" t="str">
        <f>TEXT(Table1[[#This Row],[Order Date]],"ddd")</f>
        <v>Tue</v>
      </c>
      <c r="H3864" s="1">
        <v>42301</v>
      </c>
      <c r="I3864" t="s">
        <v>49</v>
      </c>
      <c r="J3864" t="s">
        <v>3029</v>
      </c>
      <c r="K3864" t="s">
        <v>3030</v>
      </c>
      <c r="L3864" t="s">
        <v>40</v>
      </c>
      <c r="M3864" t="s">
        <v>26</v>
      </c>
      <c r="N3864" t="s">
        <v>126</v>
      </c>
      <c r="O3864" t="s">
        <v>42</v>
      </c>
      <c r="P3864">
        <v>94109</v>
      </c>
      <c r="Q3864" t="s">
        <v>43</v>
      </c>
      <c r="R3864" t="s">
        <v>1635</v>
      </c>
      <c r="S3864" t="s">
        <v>70</v>
      </c>
      <c r="T3864" t="s">
        <v>158</v>
      </c>
      <c r="U3864" t="s">
        <v>1636</v>
      </c>
      <c r="V3864" s="3">
        <v>239.97</v>
      </c>
      <c r="W3864">
        <v>3</v>
      </c>
      <c r="X3864" s="2">
        <v>0</v>
      </c>
      <c r="Y3864" s="13">
        <v>86.389200000000002</v>
      </c>
      <c r="Z3864" s="2">
        <f>Y3864/V3864</f>
        <v>0.36</v>
      </c>
    </row>
    <row r="3865" spans="1:26" x14ac:dyDescent="0.25">
      <c r="A3865">
        <v>8070</v>
      </c>
      <c r="B3865" t="s">
        <v>9404</v>
      </c>
      <c r="C3865" s="1">
        <v>42736</v>
      </c>
      <c r="D3865">
        <f>YEAR(C3865)</f>
        <v>2017</v>
      </c>
      <c r="E3865">
        <f>MONTH(C3865)</f>
        <v>1</v>
      </c>
      <c r="F3865" t="str">
        <f>TEXT(Table1[[#This Row],[Order Date]],"mmm")</f>
        <v>Jan</v>
      </c>
      <c r="G3865" t="str">
        <f>TEXT(Table1[[#This Row],[Order Date]],"ddd")</f>
        <v>Sun</v>
      </c>
      <c r="H3865" s="1">
        <v>42740</v>
      </c>
      <c r="I3865" t="s">
        <v>49</v>
      </c>
      <c r="J3865" t="s">
        <v>458</v>
      </c>
      <c r="K3865" t="s">
        <v>459</v>
      </c>
      <c r="L3865" t="s">
        <v>25</v>
      </c>
      <c r="M3865" t="s">
        <v>26</v>
      </c>
      <c r="N3865" t="s">
        <v>1654</v>
      </c>
      <c r="O3865" t="s">
        <v>103</v>
      </c>
      <c r="P3865">
        <v>77340</v>
      </c>
      <c r="Q3865" t="s">
        <v>104</v>
      </c>
      <c r="R3865" t="s">
        <v>1602</v>
      </c>
      <c r="S3865" t="s">
        <v>45</v>
      </c>
      <c r="T3865" t="s">
        <v>58</v>
      </c>
      <c r="U3865" t="s">
        <v>1603</v>
      </c>
      <c r="V3865" s="3">
        <v>454.56</v>
      </c>
      <c r="W3865">
        <v>5</v>
      </c>
      <c r="X3865" s="2">
        <v>0.2</v>
      </c>
      <c r="Y3865" s="13">
        <v>-107.958</v>
      </c>
      <c r="Z3865" s="2">
        <f>Y3865/V3865</f>
        <v>-0.23749999999999999</v>
      </c>
    </row>
    <row r="3866" spans="1:26" x14ac:dyDescent="0.25">
      <c r="A3866">
        <v>8080</v>
      </c>
      <c r="B3866" t="s">
        <v>9405</v>
      </c>
      <c r="C3866" s="1">
        <v>42696</v>
      </c>
      <c r="D3866">
        <f>YEAR(C3866)</f>
        <v>2016</v>
      </c>
      <c r="E3866">
        <f>MONTH(C3866)</f>
        <v>11</v>
      </c>
      <c r="F3866" t="str">
        <f>TEXT(Table1[[#This Row],[Order Date]],"mmm")</f>
        <v>Nov</v>
      </c>
      <c r="G3866" t="str">
        <f>TEXT(Table1[[#This Row],[Order Date]],"ddd")</f>
        <v>Tue</v>
      </c>
      <c r="H3866" s="1">
        <v>42701</v>
      </c>
      <c r="I3866" t="s">
        <v>49</v>
      </c>
      <c r="J3866" t="s">
        <v>3299</v>
      </c>
      <c r="K3866" t="s">
        <v>3300</v>
      </c>
      <c r="L3866" t="s">
        <v>101</v>
      </c>
      <c r="M3866" t="s">
        <v>26</v>
      </c>
      <c r="N3866" t="s">
        <v>263</v>
      </c>
      <c r="O3866" t="s">
        <v>264</v>
      </c>
      <c r="P3866">
        <v>10009</v>
      </c>
      <c r="Q3866" t="s">
        <v>145</v>
      </c>
      <c r="R3866" t="s">
        <v>1185</v>
      </c>
      <c r="S3866" t="s">
        <v>45</v>
      </c>
      <c r="T3866" t="s">
        <v>74</v>
      </c>
      <c r="U3866" t="s">
        <v>1186</v>
      </c>
      <c r="V3866" s="3">
        <v>134.27199999999999</v>
      </c>
      <c r="W3866">
        <v>8</v>
      </c>
      <c r="X3866" s="2">
        <v>0.2</v>
      </c>
      <c r="Y3866" s="13">
        <v>46.995199999999997</v>
      </c>
      <c r="Z3866" s="2">
        <f>Y3866/V3866</f>
        <v>0.35</v>
      </c>
    </row>
    <row r="3867" spans="1:26" x14ac:dyDescent="0.25">
      <c r="A3867">
        <v>8081</v>
      </c>
      <c r="B3867" t="s">
        <v>9406</v>
      </c>
      <c r="C3867" s="1">
        <v>42303</v>
      </c>
      <c r="D3867">
        <f>YEAR(C3867)</f>
        <v>2015</v>
      </c>
      <c r="E3867">
        <f>MONTH(C3867)</f>
        <v>10</v>
      </c>
      <c r="F3867" t="str">
        <f>TEXT(Table1[[#This Row],[Order Date]],"mmm")</f>
        <v>Oct</v>
      </c>
      <c r="G3867" t="str">
        <f>TEXT(Table1[[#This Row],[Order Date]],"ddd")</f>
        <v>Mon</v>
      </c>
      <c r="H3867" s="1">
        <v>42309</v>
      </c>
      <c r="I3867" t="s">
        <v>49</v>
      </c>
      <c r="J3867" t="s">
        <v>1005</v>
      </c>
      <c r="K3867" t="s">
        <v>1006</v>
      </c>
      <c r="L3867" t="s">
        <v>40</v>
      </c>
      <c r="M3867" t="s">
        <v>26</v>
      </c>
      <c r="N3867" t="s">
        <v>311</v>
      </c>
      <c r="O3867" t="s">
        <v>413</v>
      </c>
      <c r="P3867">
        <v>97477</v>
      </c>
      <c r="Q3867" t="s">
        <v>43</v>
      </c>
      <c r="R3867" t="s">
        <v>3538</v>
      </c>
      <c r="S3867" t="s">
        <v>45</v>
      </c>
      <c r="T3867" t="s">
        <v>46</v>
      </c>
      <c r="U3867" t="s">
        <v>3539</v>
      </c>
      <c r="V3867" s="3">
        <v>146.54400000000001</v>
      </c>
      <c r="W3867">
        <v>6</v>
      </c>
      <c r="X3867" s="2">
        <v>0.2</v>
      </c>
      <c r="Y3867" s="13">
        <v>47.626800000000003</v>
      </c>
      <c r="Z3867" s="2">
        <f>Y3867/V3867</f>
        <v>0.32500000000000001</v>
      </c>
    </row>
    <row r="3868" spans="1:26" x14ac:dyDescent="0.25">
      <c r="A3868">
        <v>8086</v>
      </c>
      <c r="B3868" t="s">
        <v>9407</v>
      </c>
      <c r="C3868" s="1">
        <v>42663</v>
      </c>
      <c r="D3868">
        <f>YEAR(C3868)</f>
        <v>2016</v>
      </c>
      <c r="E3868">
        <f>MONTH(C3868)</f>
        <v>10</v>
      </c>
      <c r="F3868" t="str">
        <f>TEXT(Table1[[#This Row],[Order Date]],"mmm")</f>
        <v>Oct</v>
      </c>
      <c r="G3868" t="str">
        <f>TEXT(Table1[[#This Row],[Order Date]],"ddd")</f>
        <v>Thu</v>
      </c>
      <c r="H3868" s="1">
        <v>42669</v>
      </c>
      <c r="I3868" t="s">
        <v>49</v>
      </c>
      <c r="J3868" t="s">
        <v>9408</v>
      </c>
      <c r="K3868" t="s">
        <v>9409</v>
      </c>
      <c r="L3868" t="s">
        <v>101</v>
      </c>
      <c r="M3868" t="s">
        <v>26</v>
      </c>
      <c r="N3868" t="s">
        <v>1117</v>
      </c>
      <c r="O3868" t="s">
        <v>312</v>
      </c>
      <c r="P3868">
        <v>22204</v>
      </c>
      <c r="Q3868" t="s">
        <v>29</v>
      </c>
      <c r="R3868" t="s">
        <v>1521</v>
      </c>
      <c r="S3868" t="s">
        <v>31</v>
      </c>
      <c r="T3868" t="s">
        <v>64</v>
      </c>
      <c r="U3868" t="s">
        <v>1522</v>
      </c>
      <c r="V3868" s="3">
        <v>61.1</v>
      </c>
      <c r="W3868">
        <v>5</v>
      </c>
      <c r="X3868" s="2">
        <v>0</v>
      </c>
      <c r="Y3868" s="13">
        <v>18.329999999999998</v>
      </c>
      <c r="Z3868" s="2">
        <f>Y3868/V3868</f>
        <v>0.3</v>
      </c>
    </row>
    <row r="3869" spans="1:26" x14ac:dyDescent="0.25">
      <c r="A3869">
        <v>8087</v>
      </c>
      <c r="B3869" t="s">
        <v>9410</v>
      </c>
      <c r="C3869" s="1">
        <v>42853</v>
      </c>
      <c r="D3869">
        <f>YEAR(C3869)</f>
        <v>2017</v>
      </c>
      <c r="E3869">
        <f>MONTH(C3869)</f>
        <v>4</v>
      </c>
      <c r="F3869" t="str">
        <f>TEXT(Table1[[#This Row],[Order Date]],"mmm")</f>
        <v>Apr</v>
      </c>
      <c r="G3869" t="str">
        <f>TEXT(Table1[[#This Row],[Order Date]],"ddd")</f>
        <v>Fri</v>
      </c>
      <c r="H3869" s="1">
        <v>42857</v>
      </c>
      <c r="I3869" t="s">
        <v>49</v>
      </c>
      <c r="J3869" t="s">
        <v>6221</v>
      </c>
      <c r="K3869" t="s">
        <v>6222</v>
      </c>
      <c r="L3869" t="s">
        <v>25</v>
      </c>
      <c r="M3869" t="s">
        <v>26</v>
      </c>
      <c r="N3869" t="s">
        <v>514</v>
      </c>
      <c r="O3869" t="s">
        <v>87</v>
      </c>
      <c r="P3869">
        <v>28403</v>
      </c>
      <c r="Q3869" t="s">
        <v>29</v>
      </c>
      <c r="R3869" t="s">
        <v>5003</v>
      </c>
      <c r="S3869" t="s">
        <v>45</v>
      </c>
      <c r="T3869" t="s">
        <v>77</v>
      </c>
      <c r="U3869" t="s">
        <v>5004</v>
      </c>
      <c r="V3869" s="3">
        <v>28.08</v>
      </c>
      <c r="W3869">
        <v>3</v>
      </c>
      <c r="X3869" s="2">
        <v>0.2</v>
      </c>
      <c r="Y3869" s="13">
        <v>5.2649999999999997</v>
      </c>
      <c r="Z3869" s="2">
        <f>Y3869/V3869</f>
        <v>0.1875</v>
      </c>
    </row>
    <row r="3870" spans="1:26" x14ac:dyDescent="0.25">
      <c r="A3870">
        <v>8088</v>
      </c>
      <c r="B3870" t="s">
        <v>9411</v>
      </c>
      <c r="C3870" s="1">
        <v>42642</v>
      </c>
      <c r="D3870">
        <f>YEAR(C3870)</f>
        <v>2016</v>
      </c>
      <c r="E3870">
        <f>MONTH(C3870)</f>
        <v>9</v>
      </c>
      <c r="F3870" t="str">
        <f>TEXT(Table1[[#This Row],[Order Date]],"mmm")</f>
        <v>Sep</v>
      </c>
      <c r="G3870" t="str">
        <f>TEXT(Table1[[#This Row],[Order Date]],"ddd")</f>
        <v>Thu</v>
      </c>
      <c r="H3870" s="1">
        <v>42644</v>
      </c>
      <c r="I3870" t="s">
        <v>22</v>
      </c>
      <c r="J3870" t="s">
        <v>6059</v>
      </c>
      <c r="K3870" t="s">
        <v>6060</v>
      </c>
      <c r="L3870" t="s">
        <v>40</v>
      </c>
      <c r="M3870" t="s">
        <v>26</v>
      </c>
      <c r="N3870" t="s">
        <v>7540</v>
      </c>
      <c r="O3870" t="s">
        <v>303</v>
      </c>
      <c r="P3870">
        <v>85364</v>
      </c>
      <c r="Q3870" t="s">
        <v>43</v>
      </c>
      <c r="R3870" t="s">
        <v>3195</v>
      </c>
      <c r="S3870" t="s">
        <v>45</v>
      </c>
      <c r="T3870" t="s">
        <v>67</v>
      </c>
      <c r="U3870" t="s">
        <v>3196</v>
      </c>
      <c r="V3870" s="3">
        <v>10.496</v>
      </c>
      <c r="W3870">
        <v>4</v>
      </c>
      <c r="X3870" s="2">
        <v>0.2</v>
      </c>
      <c r="Y3870" s="13">
        <v>1.1808000000000001</v>
      </c>
      <c r="Z3870" s="2">
        <f>Y3870/V3870</f>
        <v>0.1125</v>
      </c>
    </row>
    <row r="3871" spans="1:26" x14ac:dyDescent="0.25">
      <c r="A3871">
        <v>8089</v>
      </c>
      <c r="B3871" t="s">
        <v>9412</v>
      </c>
      <c r="C3871" s="1">
        <v>42195</v>
      </c>
      <c r="D3871">
        <f>YEAR(C3871)</f>
        <v>2015</v>
      </c>
      <c r="E3871">
        <f>MONTH(C3871)</f>
        <v>7</v>
      </c>
      <c r="F3871" t="str">
        <f>TEXT(Table1[[#This Row],[Order Date]],"mmm")</f>
        <v>Jul</v>
      </c>
      <c r="G3871" t="str">
        <f>TEXT(Table1[[#This Row],[Order Date]],"ddd")</f>
        <v>Fri</v>
      </c>
      <c r="H3871" s="1">
        <v>42199</v>
      </c>
      <c r="I3871" t="s">
        <v>49</v>
      </c>
      <c r="J3871" t="s">
        <v>1357</v>
      </c>
      <c r="K3871" t="s">
        <v>1358</v>
      </c>
      <c r="L3871" t="s">
        <v>25</v>
      </c>
      <c r="M3871" t="s">
        <v>26</v>
      </c>
      <c r="N3871" t="s">
        <v>4773</v>
      </c>
      <c r="O3871" t="s">
        <v>42</v>
      </c>
      <c r="P3871">
        <v>92404</v>
      </c>
      <c r="Q3871" t="s">
        <v>43</v>
      </c>
      <c r="R3871" t="s">
        <v>2641</v>
      </c>
      <c r="S3871" t="s">
        <v>45</v>
      </c>
      <c r="T3871" t="s">
        <v>74</v>
      </c>
      <c r="U3871" t="s">
        <v>2642</v>
      </c>
      <c r="V3871" s="3">
        <v>39.92</v>
      </c>
      <c r="W3871">
        <v>2</v>
      </c>
      <c r="X3871" s="2">
        <v>0.2</v>
      </c>
      <c r="Y3871" s="13">
        <v>12.974</v>
      </c>
      <c r="Z3871" s="2">
        <f>Y3871/V3871</f>
        <v>0.32500000000000001</v>
      </c>
    </row>
    <row r="3872" spans="1:26" x14ac:dyDescent="0.25">
      <c r="A3872">
        <v>8090</v>
      </c>
      <c r="B3872" t="s">
        <v>9413</v>
      </c>
      <c r="C3872" s="1">
        <v>42223</v>
      </c>
      <c r="D3872">
        <f>YEAR(C3872)</f>
        <v>2015</v>
      </c>
      <c r="E3872">
        <f>MONTH(C3872)</f>
        <v>8</v>
      </c>
      <c r="F3872" t="str">
        <f>TEXT(Table1[[#This Row],[Order Date]],"mmm")</f>
        <v>Aug</v>
      </c>
      <c r="G3872" t="str">
        <f>TEXT(Table1[[#This Row],[Order Date]],"ddd")</f>
        <v>Fri</v>
      </c>
      <c r="H3872" s="1">
        <v>42225</v>
      </c>
      <c r="I3872" t="s">
        <v>185</v>
      </c>
      <c r="J3872" t="s">
        <v>3029</v>
      </c>
      <c r="K3872" t="s">
        <v>3030</v>
      </c>
      <c r="L3872" t="s">
        <v>40</v>
      </c>
      <c r="M3872" t="s">
        <v>26</v>
      </c>
      <c r="N3872" t="s">
        <v>4381</v>
      </c>
      <c r="O3872" t="s">
        <v>2689</v>
      </c>
      <c r="P3872">
        <v>21215</v>
      </c>
      <c r="Q3872" t="s">
        <v>145</v>
      </c>
      <c r="R3872" t="s">
        <v>138</v>
      </c>
      <c r="S3872" t="s">
        <v>45</v>
      </c>
      <c r="T3872" t="s">
        <v>77</v>
      </c>
      <c r="U3872" t="s">
        <v>139</v>
      </c>
      <c r="V3872" s="3">
        <v>77.58</v>
      </c>
      <c r="W3872">
        <v>9</v>
      </c>
      <c r="X3872" s="2">
        <v>0</v>
      </c>
      <c r="Y3872" s="13">
        <v>20.1708</v>
      </c>
      <c r="Z3872" s="2">
        <f>Y3872/V3872</f>
        <v>0.26</v>
      </c>
    </row>
    <row r="3873" spans="1:26" x14ac:dyDescent="0.25">
      <c r="A3873">
        <v>8091</v>
      </c>
      <c r="B3873" t="s">
        <v>9414</v>
      </c>
      <c r="C3873" s="1">
        <v>41980</v>
      </c>
      <c r="D3873">
        <f>YEAR(C3873)</f>
        <v>2014</v>
      </c>
      <c r="E3873">
        <f>MONTH(C3873)</f>
        <v>12</v>
      </c>
      <c r="F3873" t="str">
        <f>TEXT(Table1[[#This Row],[Order Date]],"mmm")</f>
        <v>Dec</v>
      </c>
      <c r="G3873" t="str">
        <f>TEXT(Table1[[#This Row],[Order Date]],"ddd")</f>
        <v>Sun</v>
      </c>
      <c r="H3873" s="1">
        <v>41986</v>
      </c>
      <c r="I3873" t="s">
        <v>49</v>
      </c>
      <c r="J3873" t="s">
        <v>2898</v>
      </c>
      <c r="K3873" t="s">
        <v>2899</v>
      </c>
      <c r="L3873" t="s">
        <v>101</v>
      </c>
      <c r="M3873" t="s">
        <v>26</v>
      </c>
      <c r="N3873" t="s">
        <v>94</v>
      </c>
      <c r="O3873" t="s">
        <v>95</v>
      </c>
      <c r="P3873">
        <v>98103</v>
      </c>
      <c r="Q3873" t="s">
        <v>43</v>
      </c>
      <c r="R3873" t="s">
        <v>5759</v>
      </c>
      <c r="S3873" t="s">
        <v>45</v>
      </c>
      <c r="T3873" t="s">
        <v>58</v>
      </c>
      <c r="U3873" t="s">
        <v>5760</v>
      </c>
      <c r="V3873" s="3">
        <v>269.36</v>
      </c>
      <c r="W3873">
        <v>7</v>
      </c>
      <c r="X3873" s="2">
        <v>0</v>
      </c>
      <c r="Y3873" s="13">
        <v>70.033600000000007</v>
      </c>
      <c r="Z3873" s="2">
        <f>Y3873/V3873</f>
        <v>0.26</v>
      </c>
    </row>
    <row r="3874" spans="1:26" x14ac:dyDescent="0.25">
      <c r="A3874">
        <v>8092</v>
      </c>
      <c r="B3874" t="s">
        <v>9415</v>
      </c>
      <c r="C3874" s="1">
        <v>42348</v>
      </c>
      <c r="D3874">
        <f>YEAR(C3874)</f>
        <v>2015</v>
      </c>
      <c r="E3874">
        <f>MONTH(C3874)</f>
        <v>12</v>
      </c>
      <c r="F3874" t="str">
        <f>TEXT(Table1[[#This Row],[Order Date]],"mmm")</f>
        <v>Dec</v>
      </c>
      <c r="G3874" t="str">
        <f>TEXT(Table1[[#This Row],[Order Date]],"ddd")</f>
        <v>Thu</v>
      </c>
      <c r="H3874" s="1">
        <v>42352</v>
      </c>
      <c r="I3874" t="s">
        <v>49</v>
      </c>
      <c r="J3874" t="s">
        <v>2940</v>
      </c>
      <c r="K3874" t="s">
        <v>2941</v>
      </c>
      <c r="L3874" t="s">
        <v>25</v>
      </c>
      <c r="M3874" t="s">
        <v>26</v>
      </c>
      <c r="N3874" t="s">
        <v>126</v>
      </c>
      <c r="O3874" t="s">
        <v>42</v>
      </c>
      <c r="P3874">
        <v>94110</v>
      </c>
      <c r="Q3874" t="s">
        <v>43</v>
      </c>
      <c r="R3874" t="s">
        <v>2864</v>
      </c>
      <c r="S3874" t="s">
        <v>45</v>
      </c>
      <c r="T3874" t="s">
        <v>46</v>
      </c>
      <c r="U3874" t="s">
        <v>2865</v>
      </c>
      <c r="V3874" s="3">
        <v>5.76</v>
      </c>
      <c r="W3874">
        <v>2</v>
      </c>
      <c r="X3874" s="2">
        <v>0</v>
      </c>
      <c r="Y3874" s="13">
        <v>2.8224</v>
      </c>
      <c r="Z3874" s="2">
        <f>Y3874/V3874</f>
        <v>0.49000000000000005</v>
      </c>
    </row>
    <row r="3875" spans="1:26" x14ac:dyDescent="0.25">
      <c r="A3875">
        <v>8093</v>
      </c>
      <c r="B3875" t="s">
        <v>9416</v>
      </c>
      <c r="C3875" s="1">
        <v>43047</v>
      </c>
      <c r="D3875">
        <f>YEAR(C3875)</f>
        <v>2017</v>
      </c>
      <c r="E3875">
        <f>MONTH(C3875)</f>
        <v>11</v>
      </c>
      <c r="F3875" t="str">
        <f>TEXT(Table1[[#This Row],[Order Date]],"mmm")</f>
        <v>Nov</v>
      </c>
      <c r="G3875" t="str">
        <f>TEXT(Table1[[#This Row],[Order Date]],"ddd")</f>
        <v>Wed</v>
      </c>
      <c r="H3875" s="1">
        <v>43052</v>
      </c>
      <c r="I3875" t="s">
        <v>22</v>
      </c>
      <c r="J3875" t="s">
        <v>6039</v>
      </c>
      <c r="K3875" t="s">
        <v>6040</v>
      </c>
      <c r="L3875" t="s">
        <v>101</v>
      </c>
      <c r="M3875" t="s">
        <v>26</v>
      </c>
      <c r="N3875" t="s">
        <v>263</v>
      </c>
      <c r="O3875" t="s">
        <v>264</v>
      </c>
      <c r="P3875">
        <v>10035</v>
      </c>
      <c r="Q3875" t="s">
        <v>145</v>
      </c>
      <c r="R3875" t="s">
        <v>3582</v>
      </c>
      <c r="S3875" t="s">
        <v>45</v>
      </c>
      <c r="T3875" t="s">
        <v>67</v>
      </c>
      <c r="U3875" t="s">
        <v>3583</v>
      </c>
      <c r="V3875" s="3">
        <v>109.9</v>
      </c>
      <c r="W3875">
        <v>5</v>
      </c>
      <c r="X3875" s="2">
        <v>0</v>
      </c>
      <c r="Y3875" s="13">
        <v>32.97</v>
      </c>
      <c r="Z3875" s="2">
        <f>Y3875/V3875</f>
        <v>0.3</v>
      </c>
    </row>
    <row r="3876" spans="1:26" x14ac:dyDescent="0.25">
      <c r="A3876">
        <v>8098</v>
      </c>
      <c r="B3876" t="s">
        <v>9417</v>
      </c>
      <c r="C3876" s="1">
        <v>43097</v>
      </c>
      <c r="D3876">
        <f>YEAR(C3876)</f>
        <v>2017</v>
      </c>
      <c r="E3876">
        <f>MONTH(C3876)</f>
        <v>12</v>
      </c>
      <c r="F3876" t="str">
        <f>TEXT(Table1[[#This Row],[Order Date]],"mmm")</f>
        <v>Dec</v>
      </c>
      <c r="G3876" t="str">
        <f>TEXT(Table1[[#This Row],[Order Date]],"ddd")</f>
        <v>Thu</v>
      </c>
      <c r="H3876" s="1">
        <v>43101</v>
      </c>
      <c r="I3876" t="s">
        <v>49</v>
      </c>
      <c r="J3876" t="s">
        <v>5181</v>
      </c>
      <c r="K3876" t="s">
        <v>5182</v>
      </c>
      <c r="L3876" t="s">
        <v>25</v>
      </c>
      <c r="M3876" t="s">
        <v>26</v>
      </c>
      <c r="N3876" t="s">
        <v>5328</v>
      </c>
      <c r="O3876" t="s">
        <v>660</v>
      </c>
      <c r="P3876">
        <v>87105</v>
      </c>
      <c r="Q3876" t="s">
        <v>43</v>
      </c>
      <c r="R3876" t="s">
        <v>1523</v>
      </c>
      <c r="S3876" t="s">
        <v>45</v>
      </c>
      <c r="T3876" t="s">
        <v>58</v>
      </c>
      <c r="U3876" t="s">
        <v>1524</v>
      </c>
      <c r="V3876" s="3">
        <v>118.25</v>
      </c>
      <c r="W3876">
        <v>5</v>
      </c>
      <c r="X3876" s="2">
        <v>0</v>
      </c>
      <c r="Y3876" s="13">
        <v>34.292499999999997</v>
      </c>
      <c r="Z3876" s="2">
        <f>Y3876/V3876</f>
        <v>0.28999999999999998</v>
      </c>
    </row>
    <row r="3877" spans="1:26" x14ac:dyDescent="0.25">
      <c r="A3877">
        <v>8100</v>
      </c>
      <c r="B3877" t="s">
        <v>9418</v>
      </c>
      <c r="C3877" s="1">
        <v>42439</v>
      </c>
      <c r="D3877">
        <f>YEAR(C3877)</f>
        <v>2016</v>
      </c>
      <c r="E3877">
        <f>MONTH(C3877)</f>
        <v>3</v>
      </c>
      <c r="F3877" t="str">
        <f>TEXT(Table1[[#This Row],[Order Date]],"mmm")</f>
        <v>Mar</v>
      </c>
      <c r="G3877" t="str">
        <f>TEXT(Table1[[#This Row],[Order Date]],"ddd")</f>
        <v>Thu</v>
      </c>
      <c r="H3877" s="1">
        <v>42442</v>
      </c>
      <c r="I3877" t="s">
        <v>185</v>
      </c>
      <c r="J3877" t="s">
        <v>4775</v>
      </c>
      <c r="K3877" t="s">
        <v>4776</v>
      </c>
      <c r="L3877" t="s">
        <v>101</v>
      </c>
      <c r="M3877" t="s">
        <v>26</v>
      </c>
      <c r="N3877" t="s">
        <v>41</v>
      </c>
      <c r="O3877" t="s">
        <v>42</v>
      </c>
      <c r="P3877">
        <v>90045</v>
      </c>
      <c r="Q3877" t="s">
        <v>43</v>
      </c>
      <c r="R3877" t="s">
        <v>4053</v>
      </c>
      <c r="S3877" t="s">
        <v>70</v>
      </c>
      <c r="T3877" t="s">
        <v>158</v>
      </c>
      <c r="U3877" t="s">
        <v>4054</v>
      </c>
      <c r="V3877" s="3">
        <v>26.85</v>
      </c>
      <c r="W3877">
        <v>3</v>
      </c>
      <c r="X3877" s="2">
        <v>0</v>
      </c>
      <c r="Y3877" s="13">
        <v>5.1014999999999997</v>
      </c>
      <c r="Z3877" s="2">
        <f>Y3877/V3877</f>
        <v>0.18999999999999997</v>
      </c>
    </row>
    <row r="3878" spans="1:26" x14ac:dyDescent="0.25">
      <c r="A3878">
        <v>8102</v>
      </c>
      <c r="B3878" t="s">
        <v>9421</v>
      </c>
      <c r="C3878" s="1">
        <v>42146</v>
      </c>
      <c r="D3878">
        <f>YEAR(C3878)</f>
        <v>2015</v>
      </c>
      <c r="E3878">
        <f>MONTH(C3878)</f>
        <v>5</v>
      </c>
      <c r="F3878" t="str">
        <f>TEXT(Table1[[#This Row],[Order Date]],"mmm")</f>
        <v>May</v>
      </c>
      <c r="G3878" t="str">
        <f>TEXT(Table1[[#This Row],[Order Date]],"ddd")</f>
        <v>Fri</v>
      </c>
      <c r="H3878" s="1">
        <v>42150</v>
      </c>
      <c r="I3878" t="s">
        <v>49</v>
      </c>
      <c r="J3878" t="s">
        <v>8055</v>
      </c>
      <c r="K3878" t="s">
        <v>8056</v>
      </c>
      <c r="L3878" t="s">
        <v>25</v>
      </c>
      <c r="M3878" t="s">
        <v>26</v>
      </c>
      <c r="N3878" t="s">
        <v>41</v>
      </c>
      <c r="O3878" t="s">
        <v>42</v>
      </c>
      <c r="P3878">
        <v>90045</v>
      </c>
      <c r="Q3878" t="s">
        <v>43</v>
      </c>
      <c r="R3878" t="s">
        <v>2377</v>
      </c>
      <c r="S3878" t="s">
        <v>45</v>
      </c>
      <c r="T3878" t="s">
        <v>46</v>
      </c>
      <c r="U3878" t="s">
        <v>2378</v>
      </c>
      <c r="V3878" s="3">
        <v>8.26</v>
      </c>
      <c r="W3878">
        <v>2</v>
      </c>
      <c r="X3878" s="2">
        <v>0</v>
      </c>
      <c r="Y3878" s="13">
        <v>3.7995999999999999</v>
      </c>
      <c r="Z3878" s="2">
        <f>Y3878/V3878</f>
        <v>0.46</v>
      </c>
    </row>
    <row r="3879" spans="1:26" x14ac:dyDescent="0.25">
      <c r="A3879">
        <v>8106</v>
      </c>
      <c r="B3879" t="s">
        <v>9422</v>
      </c>
      <c r="C3879" s="1">
        <v>42783</v>
      </c>
      <c r="D3879">
        <f>YEAR(C3879)</f>
        <v>2017</v>
      </c>
      <c r="E3879">
        <f>MONTH(C3879)</f>
        <v>2</v>
      </c>
      <c r="F3879" t="str">
        <f>TEXT(Table1[[#This Row],[Order Date]],"mmm")</f>
        <v>Feb</v>
      </c>
      <c r="G3879" t="str">
        <f>TEXT(Table1[[#This Row],[Order Date]],"ddd")</f>
        <v>Fri</v>
      </c>
      <c r="H3879" s="1">
        <v>42785</v>
      </c>
      <c r="I3879" t="s">
        <v>185</v>
      </c>
      <c r="J3879" t="s">
        <v>7050</v>
      </c>
      <c r="K3879" t="s">
        <v>7051</v>
      </c>
      <c r="L3879" t="s">
        <v>101</v>
      </c>
      <c r="M3879" t="s">
        <v>26</v>
      </c>
      <c r="N3879" t="s">
        <v>181</v>
      </c>
      <c r="O3879" t="s">
        <v>103</v>
      </c>
      <c r="P3879">
        <v>77041</v>
      </c>
      <c r="Q3879" t="s">
        <v>104</v>
      </c>
      <c r="R3879" t="s">
        <v>1604</v>
      </c>
      <c r="S3879" t="s">
        <v>31</v>
      </c>
      <c r="T3879" t="s">
        <v>32</v>
      </c>
      <c r="U3879" t="s">
        <v>1605</v>
      </c>
      <c r="V3879" s="3">
        <v>89.066400000000002</v>
      </c>
      <c r="W3879">
        <v>1</v>
      </c>
      <c r="X3879" s="2">
        <v>0.32</v>
      </c>
      <c r="Y3879" s="13">
        <v>-17.0274</v>
      </c>
      <c r="Z3879" s="2">
        <f>Y3879/V3879</f>
        <v>-0.19117647058823528</v>
      </c>
    </row>
    <row r="3880" spans="1:26" x14ac:dyDescent="0.25">
      <c r="A3880">
        <v>8109</v>
      </c>
      <c r="B3880" t="s">
        <v>9425</v>
      </c>
      <c r="C3880" s="1">
        <v>43077</v>
      </c>
      <c r="D3880">
        <f>YEAR(C3880)</f>
        <v>2017</v>
      </c>
      <c r="E3880">
        <f>MONTH(C3880)</f>
        <v>12</v>
      </c>
      <c r="F3880" t="str">
        <f>TEXT(Table1[[#This Row],[Order Date]],"mmm")</f>
        <v>Dec</v>
      </c>
      <c r="G3880" t="str">
        <f>TEXT(Table1[[#This Row],[Order Date]],"ddd")</f>
        <v>Fri</v>
      </c>
      <c r="H3880" s="1">
        <v>43084</v>
      </c>
      <c r="I3880" t="s">
        <v>49</v>
      </c>
      <c r="J3880" t="s">
        <v>2304</v>
      </c>
      <c r="K3880" t="s">
        <v>2305</v>
      </c>
      <c r="L3880" t="s">
        <v>25</v>
      </c>
      <c r="M3880" t="s">
        <v>26</v>
      </c>
      <c r="N3880" t="s">
        <v>143</v>
      </c>
      <c r="O3880" t="s">
        <v>144</v>
      </c>
      <c r="P3880">
        <v>19140</v>
      </c>
      <c r="Q3880" t="s">
        <v>145</v>
      </c>
      <c r="R3880" t="s">
        <v>1518</v>
      </c>
      <c r="S3880" t="s">
        <v>31</v>
      </c>
      <c r="T3880" t="s">
        <v>35</v>
      </c>
      <c r="U3880" t="s">
        <v>1519</v>
      </c>
      <c r="V3880" s="3">
        <v>215.54400000000001</v>
      </c>
      <c r="W3880">
        <v>4</v>
      </c>
      <c r="X3880" s="2">
        <v>0.3</v>
      </c>
      <c r="Y3880" s="13">
        <v>-58.504800000000003</v>
      </c>
      <c r="Z3880" s="2">
        <f>Y3880/V3880</f>
        <v>-0.27142857142857141</v>
      </c>
    </row>
    <row r="3881" spans="1:26" x14ac:dyDescent="0.25">
      <c r="A3881">
        <v>8110</v>
      </c>
      <c r="B3881" t="s">
        <v>9426</v>
      </c>
      <c r="C3881" s="1">
        <v>43057</v>
      </c>
      <c r="D3881">
        <f>YEAR(C3881)</f>
        <v>2017</v>
      </c>
      <c r="E3881">
        <f>MONTH(C3881)</f>
        <v>11</v>
      </c>
      <c r="F3881" t="str">
        <f>TEXT(Table1[[#This Row],[Order Date]],"mmm")</f>
        <v>Nov</v>
      </c>
      <c r="G3881" t="str">
        <f>TEXT(Table1[[#This Row],[Order Date]],"ddd")</f>
        <v>Sat</v>
      </c>
      <c r="H3881" s="1">
        <v>43062</v>
      </c>
      <c r="I3881" t="s">
        <v>49</v>
      </c>
      <c r="J3881" t="s">
        <v>6499</v>
      </c>
      <c r="K3881" t="s">
        <v>6500</v>
      </c>
      <c r="L3881" t="s">
        <v>25</v>
      </c>
      <c r="M3881" t="s">
        <v>26</v>
      </c>
      <c r="N3881" t="s">
        <v>296</v>
      </c>
      <c r="O3881" t="s">
        <v>208</v>
      </c>
      <c r="P3881">
        <v>60623</v>
      </c>
      <c r="Q3881" t="s">
        <v>104</v>
      </c>
      <c r="R3881" t="s">
        <v>8104</v>
      </c>
      <c r="S3881" t="s">
        <v>45</v>
      </c>
      <c r="T3881" t="s">
        <v>170</v>
      </c>
      <c r="U3881" t="s">
        <v>7776</v>
      </c>
      <c r="V3881" s="3">
        <v>55.584000000000003</v>
      </c>
      <c r="W3881">
        <v>6</v>
      </c>
      <c r="X3881" s="2">
        <v>0.2</v>
      </c>
      <c r="Y3881" s="13">
        <v>20.844000000000001</v>
      </c>
      <c r="Z3881" s="2">
        <f>Y3881/V3881</f>
        <v>0.375</v>
      </c>
    </row>
    <row r="3882" spans="1:26" x14ac:dyDescent="0.25">
      <c r="A3882">
        <v>8112</v>
      </c>
      <c r="B3882" t="s">
        <v>9427</v>
      </c>
      <c r="C3882" s="1">
        <v>42705</v>
      </c>
      <c r="D3882">
        <f>YEAR(C3882)</f>
        <v>2016</v>
      </c>
      <c r="E3882">
        <f>MONTH(C3882)</f>
        <v>12</v>
      </c>
      <c r="F3882" t="str">
        <f>TEXT(Table1[[#This Row],[Order Date]],"mmm")</f>
        <v>Dec</v>
      </c>
      <c r="G3882" t="str">
        <f>TEXT(Table1[[#This Row],[Order Date]],"ddd")</f>
        <v>Thu</v>
      </c>
      <c r="H3882" s="1">
        <v>42707</v>
      </c>
      <c r="I3882" t="s">
        <v>22</v>
      </c>
      <c r="J3882" t="s">
        <v>5428</v>
      </c>
      <c r="K3882" t="s">
        <v>5429</v>
      </c>
      <c r="L3882" t="s">
        <v>25</v>
      </c>
      <c r="M3882" t="s">
        <v>26</v>
      </c>
      <c r="N3882" t="s">
        <v>4980</v>
      </c>
      <c r="O3882" t="s">
        <v>103</v>
      </c>
      <c r="P3882">
        <v>76903</v>
      </c>
      <c r="Q3882" t="s">
        <v>104</v>
      </c>
      <c r="R3882" t="s">
        <v>1812</v>
      </c>
      <c r="S3882" t="s">
        <v>31</v>
      </c>
      <c r="T3882" t="s">
        <v>35</v>
      </c>
      <c r="U3882" t="s">
        <v>1813</v>
      </c>
      <c r="V3882" s="3">
        <v>248.43</v>
      </c>
      <c r="W3882">
        <v>5</v>
      </c>
      <c r="X3882" s="2">
        <v>0.3</v>
      </c>
      <c r="Y3882" s="13">
        <v>-17.745000000000001</v>
      </c>
      <c r="Z3882" s="2">
        <f>Y3882/V3882</f>
        <v>-7.1428571428571425E-2</v>
      </c>
    </row>
    <row r="3883" spans="1:26" x14ac:dyDescent="0.25">
      <c r="A3883">
        <v>8115</v>
      </c>
      <c r="B3883" t="s">
        <v>9428</v>
      </c>
      <c r="C3883" s="1">
        <v>43011</v>
      </c>
      <c r="D3883">
        <f>YEAR(C3883)</f>
        <v>2017</v>
      </c>
      <c r="E3883">
        <f>MONTH(C3883)</f>
        <v>10</v>
      </c>
      <c r="F3883" t="str">
        <f>TEXT(Table1[[#This Row],[Order Date]],"mmm")</f>
        <v>Oct</v>
      </c>
      <c r="G3883" t="str">
        <f>TEXT(Table1[[#This Row],[Order Date]],"ddd")</f>
        <v>Tue</v>
      </c>
      <c r="H3883" s="1">
        <v>43015</v>
      </c>
      <c r="I3883" t="s">
        <v>22</v>
      </c>
      <c r="J3883" t="s">
        <v>3552</v>
      </c>
      <c r="K3883" t="s">
        <v>3553</v>
      </c>
      <c r="L3883" t="s">
        <v>40</v>
      </c>
      <c r="M3883" t="s">
        <v>26</v>
      </c>
      <c r="N3883" t="s">
        <v>596</v>
      </c>
      <c r="O3883" t="s">
        <v>103</v>
      </c>
      <c r="P3883">
        <v>77506</v>
      </c>
      <c r="Q3883" t="s">
        <v>104</v>
      </c>
      <c r="R3883" t="s">
        <v>3494</v>
      </c>
      <c r="S3883" t="s">
        <v>45</v>
      </c>
      <c r="T3883" t="s">
        <v>67</v>
      </c>
      <c r="U3883" t="s">
        <v>3495</v>
      </c>
      <c r="V3883" s="3">
        <v>20.64</v>
      </c>
      <c r="W3883">
        <v>5</v>
      </c>
      <c r="X3883" s="2">
        <v>0.2</v>
      </c>
      <c r="Y3883" s="13">
        <v>2.3220000000000001</v>
      </c>
      <c r="Z3883" s="2">
        <f>Y3883/V3883</f>
        <v>0.1125</v>
      </c>
    </row>
    <row r="3884" spans="1:26" x14ac:dyDescent="0.25">
      <c r="A3884">
        <v>8116</v>
      </c>
      <c r="B3884" t="s">
        <v>9429</v>
      </c>
      <c r="C3884" s="1">
        <v>42976</v>
      </c>
      <c r="D3884">
        <f>YEAR(C3884)</f>
        <v>2017</v>
      </c>
      <c r="E3884">
        <f>MONTH(C3884)</f>
        <v>8</v>
      </c>
      <c r="F3884" t="str">
        <f>TEXT(Table1[[#This Row],[Order Date]],"mmm")</f>
        <v>Aug</v>
      </c>
      <c r="G3884" t="str">
        <f>TEXT(Table1[[#This Row],[Order Date]],"ddd")</f>
        <v>Tue</v>
      </c>
      <c r="H3884" s="1">
        <v>42982</v>
      </c>
      <c r="I3884" t="s">
        <v>49</v>
      </c>
      <c r="J3884" t="s">
        <v>3752</v>
      </c>
      <c r="K3884" t="s">
        <v>3753</v>
      </c>
      <c r="L3884" t="s">
        <v>40</v>
      </c>
      <c r="M3884" t="s">
        <v>26</v>
      </c>
      <c r="N3884" t="s">
        <v>41</v>
      </c>
      <c r="O3884" t="s">
        <v>42</v>
      </c>
      <c r="P3884">
        <v>90049</v>
      </c>
      <c r="Q3884" t="s">
        <v>43</v>
      </c>
      <c r="R3884" t="s">
        <v>9016</v>
      </c>
      <c r="S3884" t="s">
        <v>31</v>
      </c>
      <c r="T3884" t="s">
        <v>64</v>
      </c>
      <c r="U3884" t="s">
        <v>9017</v>
      </c>
      <c r="V3884" s="3">
        <v>148.02000000000001</v>
      </c>
      <c r="W3884">
        <v>3</v>
      </c>
      <c r="X3884" s="2">
        <v>0</v>
      </c>
      <c r="Y3884" s="13">
        <v>41.445599999999999</v>
      </c>
      <c r="Z3884" s="2">
        <f>Y3884/V3884</f>
        <v>0.27999999999999997</v>
      </c>
    </row>
    <row r="3885" spans="1:26" x14ac:dyDescent="0.25">
      <c r="A3885">
        <v>8117</v>
      </c>
      <c r="B3885" t="s">
        <v>9430</v>
      </c>
      <c r="C3885" s="1">
        <v>43063</v>
      </c>
      <c r="D3885">
        <f>YEAR(C3885)</f>
        <v>2017</v>
      </c>
      <c r="E3885">
        <f>MONTH(C3885)</f>
        <v>11</v>
      </c>
      <c r="F3885" t="str">
        <f>TEXT(Table1[[#This Row],[Order Date]],"mmm")</f>
        <v>Nov</v>
      </c>
      <c r="G3885" t="str">
        <f>TEXT(Table1[[#This Row],[Order Date]],"ddd")</f>
        <v>Fri</v>
      </c>
      <c r="H3885" s="1">
        <v>43063</v>
      </c>
      <c r="I3885" t="s">
        <v>1276</v>
      </c>
      <c r="J3885" t="s">
        <v>3371</v>
      </c>
      <c r="K3885" t="s">
        <v>3372</v>
      </c>
      <c r="L3885" t="s">
        <v>40</v>
      </c>
      <c r="M3885" t="s">
        <v>26</v>
      </c>
      <c r="N3885" t="s">
        <v>9074</v>
      </c>
      <c r="O3885" t="s">
        <v>4417</v>
      </c>
      <c r="P3885">
        <v>67846</v>
      </c>
      <c r="Q3885" t="s">
        <v>104</v>
      </c>
      <c r="R3885" t="s">
        <v>5134</v>
      </c>
      <c r="S3885" t="s">
        <v>45</v>
      </c>
      <c r="T3885" t="s">
        <v>58</v>
      </c>
      <c r="U3885" t="s">
        <v>5135</v>
      </c>
      <c r="V3885" s="3">
        <v>33.29</v>
      </c>
      <c r="W3885">
        <v>1</v>
      </c>
      <c r="X3885" s="2">
        <v>0</v>
      </c>
      <c r="Y3885" s="13">
        <v>7.9896000000000003</v>
      </c>
      <c r="Z3885" s="2">
        <f>Y3885/V3885</f>
        <v>0.24000000000000002</v>
      </c>
    </row>
    <row r="3886" spans="1:26" x14ac:dyDescent="0.25">
      <c r="A3886">
        <v>8118</v>
      </c>
      <c r="B3886" t="s">
        <v>9431</v>
      </c>
      <c r="C3886" s="1">
        <v>42916</v>
      </c>
      <c r="D3886">
        <f>YEAR(C3886)</f>
        <v>2017</v>
      </c>
      <c r="E3886">
        <f>MONTH(C3886)</f>
        <v>6</v>
      </c>
      <c r="F3886" t="str">
        <f>TEXT(Table1[[#This Row],[Order Date]],"mmm")</f>
        <v>Jun</v>
      </c>
      <c r="G3886" t="str">
        <f>TEXT(Table1[[#This Row],[Order Date]],"ddd")</f>
        <v>Fri</v>
      </c>
      <c r="H3886" s="1">
        <v>42921</v>
      </c>
      <c r="I3886" t="s">
        <v>49</v>
      </c>
      <c r="J3886" t="s">
        <v>5473</v>
      </c>
      <c r="K3886" t="s">
        <v>5474</v>
      </c>
      <c r="L3886" t="s">
        <v>25</v>
      </c>
      <c r="M3886" t="s">
        <v>26</v>
      </c>
      <c r="N3886" t="s">
        <v>41</v>
      </c>
      <c r="O3886" t="s">
        <v>42</v>
      </c>
      <c r="P3886">
        <v>90045</v>
      </c>
      <c r="Q3886" t="s">
        <v>43</v>
      </c>
      <c r="R3886" t="s">
        <v>4389</v>
      </c>
      <c r="S3886" t="s">
        <v>45</v>
      </c>
      <c r="T3886" t="s">
        <v>89</v>
      </c>
      <c r="U3886" t="s">
        <v>4390</v>
      </c>
      <c r="V3886" s="3">
        <v>204.95</v>
      </c>
      <c r="W3886">
        <v>5</v>
      </c>
      <c r="X3886" s="2">
        <v>0</v>
      </c>
      <c r="Y3886" s="13">
        <v>100.4255</v>
      </c>
      <c r="Z3886" s="2">
        <f>Y3886/V3886</f>
        <v>0.49000000000000005</v>
      </c>
    </row>
    <row r="3887" spans="1:26" x14ac:dyDescent="0.25">
      <c r="A3887">
        <v>8119</v>
      </c>
      <c r="B3887" t="s">
        <v>9432</v>
      </c>
      <c r="C3887" s="1">
        <v>42938</v>
      </c>
      <c r="D3887">
        <f>YEAR(C3887)</f>
        <v>2017</v>
      </c>
      <c r="E3887">
        <f>MONTH(C3887)</f>
        <v>7</v>
      </c>
      <c r="F3887" t="str">
        <f>TEXT(Table1[[#This Row],[Order Date]],"mmm")</f>
        <v>Jul</v>
      </c>
      <c r="G3887" t="str">
        <f>TEXT(Table1[[#This Row],[Order Date]],"ddd")</f>
        <v>Sat</v>
      </c>
      <c r="H3887" s="1">
        <v>42943</v>
      </c>
      <c r="I3887" t="s">
        <v>49</v>
      </c>
      <c r="J3887" t="s">
        <v>4249</v>
      </c>
      <c r="K3887" t="s">
        <v>4250</v>
      </c>
      <c r="L3887" t="s">
        <v>25</v>
      </c>
      <c r="M3887" t="s">
        <v>26</v>
      </c>
      <c r="N3887" t="s">
        <v>296</v>
      </c>
      <c r="O3887" t="s">
        <v>208</v>
      </c>
      <c r="P3887">
        <v>60653</v>
      </c>
      <c r="Q3887" t="s">
        <v>104</v>
      </c>
      <c r="R3887" t="s">
        <v>1900</v>
      </c>
      <c r="S3887" t="s">
        <v>31</v>
      </c>
      <c r="T3887" t="s">
        <v>35</v>
      </c>
      <c r="U3887" t="s">
        <v>1901</v>
      </c>
      <c r="V3887" s="3">
        <v>526.34400000000005</v>
      </c>
      <c r="W3887">
        <v>4</v>
      </c>
      <c r="X3887" s="2">
        <v>0.3</v>
      </c>
      <c r="Y3887" s="13">
        <v>-75.191999999999993</v>
      </c>
      <c r="Z3887" s="2">
        <f>Y3887/V3887</f>
        <v>-0.14285714285714282</v>
      </c>
    </row>
    <row r="3888" spans="1:26" x14ac:dyDescent="0.25">
      <c r="A3888">
        <v>8120</v>
      </c>
      <c r="B3888" t="s">
        <v>9433</v>
      </c>
      <c r="C3888" s="1">
        <v>42685</v>
      </c>
      <c r="D3888">
        <f>YEAR(C3888)</f>
        <v>2016</v>
      </c>
      <c r="E3888">
        <f>MONTH(C3888)</f>
        <v>11</v>
      </c>
      <c r="F3888" t="str">
        <f>TEXT(Table1[[#This Row],[Order Date]],"mmm")</f>
        <v>Nov</v>
      </c>
      <c r="G3888" t="str">
        <f>TEXT(Table1[[#This Row],[Order Date]],"ddd")</f>
        <v>Fri</v>
      </c>
      <c r="H3888" s="1">
        <v>42690</v>
      </c>
      <c r="I3888" t="s">
        <v>49</v>
      </c>
      <c r="J3888" t="s">
        <v>1872</v>
      </c>
      <c r="K3888" t="s">
        <v>1873</v>
      </c>
      <c r="L3888" t="s">
        <v>25</v>
      </c>
      <c r="M3888" t="s">
        <v>26</v>
      </c>
      <c r="N3888" t="s">
        <v>126</v>
      </c>
      <c r="O3888" t="s">
        <v>42</v>
      </c>
      <c r="P3888">
        <v>94110</v>
      </c>
      <c r="Q3888" t="s">
        <v>43</v>
      </c>
      <c r="R3888" t="s">
        <v>476</v>
      </c>
      <c r="S3888" t="s">
        <v>31</v>
      </c>
      <c r="T3888" t="s">
        <v>64</v>
      </c>
      <c r="U3888" t="s">
        <v>477</v>
      </c>
      <c r="V3888" s="3">
        <v>41.96</v>
      </c>
      <c r="W3888">
        <v>2</v>
      </c>
      <c r="X3888" s="2">
        <v>0</v>
      </c>
      <c r="Y3888" s="13">
        <v>10.909599999999999</v>
      </c>
      <c r="Z3888" s="2">
        <f>Y3888/V3888</f>
        <v>0.25999999999999995</v>
      </c>
    </row>
    <row r="3889" spans="1:26" x14ac:dyDescent="0.25">
      <c r="A3889">
        <v>8123</v>
      </c>
      <c r="B3889" t="s">
        <v>9434</v>
      </c>
      <c r="C3889" s="1">
        <v>41982</v>
      </c>
      <c r="D3889">
        <f>YEAR(C3889)</f>
        <v>2014</v>
      </c>
      <c r="E3889">
        <f>MONTH(C3889)</f>
        <v>12</v>
      </c>
      <c r="F3889" t="str">
        <f>TEXT(Table1[[#This Row],[Order Date]],"mmm")</f>
        <v>Dec</v>
      </c>
      <c r="G3889" t="str">
        <f>TEXT(Table1[[#This Row],[Order Date]],"ddd")</f>
        <v>Tue</v>
      </c>
      <c r="H3889" s="1">
        <v>41988</v>
      </c>
      <c r="I3889" t="s">
        <v>49</v>
      </c>
      <c r="J3889" t="s">
        <v>1887</v>
      </c>
      <c r="K3889" t="s">
        <v>1888</v>
      </c>
      <c r="L3889" t="s">
        <v>25</v>
      </c>
      <c r="M3889" t="s">
        <v>26</v>
      </c>
      <c r="N3889" t="s">
        <v>143</v>
      </c>
      <c r="O3889" t="s">
        <v>144</v>
      </c>
      <c r="P3889">
        <v>19134</v>
      </c>
      <c r="Q3889" t="s">
        <v>145</v>
      </c>
      <c r="R3889" t="s">
        <v>519</v>
      </c>
      <c r="S3889" t="s">
        <v>45</v>
      </c>
      <c r="T3889" t="s">
        <v>170</v>
      </c>
      <c r="U3889" t="s">
        <v>520</v>
      </c>
      <c r="V3889" s="3">
        <v>30.672000000000001</v>
      </c>
      <c r="W3889">
        <v>3</v>
      </c>
      <c r="X3889" s="2">
        <v>0.2</v>
      </c>
      <c r="Y3889" s="13">
        <v>9.5850000000000009</v>
      </c>
      <c r="Z3889" s="2">
        <f>Y3889/V3889</f>
        <v>0.3125</v>
      </c>
    </row>
    <row r="3890" spans="1:26" x14ac:dyDescent="0.25">
      <c r="A3890">
        <v>8125</v>
      </c>
      <c r="B3890" t="s">
        <v>9435</v>
      </c>
      <c r="C3890" s="1">
        <v>42985</v>
      </c>
      <c r="D3890">
        <f>YEAR(C3890)</f>
        <v>2017</v>
      </c>
      <c r="E3890">
        <f>MONTH(C3890)</f>
        <v>9</v>
      </c>
      <c r="F3890" t="str">
        <f>TEXT(Table1[[#This Row],[Order Date]],"mmm")</f>
        <v>Sep</v>
      </c>
      <c r="G3890" t="str">
        <f>TEXT(Table1[[#This Row],[Order Date]],"ddd")</f>
        <v>Thu</v>
      </c>
      <c r="H3890" s="1">
        <v>42990</v>
      </c>
      <c r="I3890" t="s">
        <v>49</v>
      </c>
      <c r="J3890" t="s">
        <v>2844</v>
      </c>
      <c r="K3890" t="s">
        <v>2845</v>
      </c>
      <c r="L3890" t="s">
        <v>25</v>
      </c>
      <c r="M3890" t="s">
        <v>26</v>
      </c>
      <c r="N3890" t="s">
        <v>9064</v>
      </c>
      <c r="O3890" t="s">
        <v>42</v>
      </c>
      <c r="P3890">
        <v>95351</v>
      </c>
      <c r="Q3890" t="s">
        <v>43</v>
      </c>
      <c r="R3890" t="s">
        <v>883</v>
      </c>
      <c r="S3890" t="s">
        <v>31</v>
      </c>
      <c r="T3890" t="s">
        <v>35</v>
      </c>
      <c r="U3890" t="s">
        <v>884</v>
      </c>
      <c r="V3890" s="3">
        <v>161.56800000000001</v>
      </c>
      <c r="W3890">
        <v>2</v>
      </c>
      <c r="X3890" s="2">
        <v>0.2</v>
      </c>
      <c r="Y3890" s="13">
        <v>-28.2744</v>
      </c>
      <c r="Z3890" s="2">
        <f>Y3890/V3890</f>
        <v>-0.17499999999999999</v>
      </c>
    </row>
    <row r="3891" spans="1:26" x14ac:dyDescent="0.25">
      <c r="A3891">
        <v>8126</v>
      </c>
      <c r="B3891" t="s">
        <v>9436</v>
      </c>
      <c r="C3891" s="1">
        <v>42041</v>
      </c>
      <c r="D3891">
        <f>YEAR(C3891)</f>
        <v>2015</v>
      </c>
      <c r="E3891">
        <f>MONTH(C3891)</f>
        <v>2</v>
      </c>
      <c r="F3891" t="str">
        <f>TEXT(Table1[[#This Row],[Order Date]],"mmm")</f>
        <v>Feb</v>
      </c>
      <c r="G3891" t="str">
        <f>TEXT(Table1[[#This Row],[Order Date]],"ddd")</f>
        <v>Fri</v>
      </c>
      <c r="H3891" s="1">
        <v>42048</v>
      </c>
      <c r="I3891" t="s">
        <v>49</v>
      </c>
      <c r="J3891" t="s">
        <v>8340</v>
      </c>
      <c r="K3891" t="s">
        <v>8341</v>
      </c>
      <c r="L3891" t="s">
        <v>25</v>
      </c>
      <c r="M3891" t="s">
        <v>26</v>
      </c>
      <c r="N3891" t="s">
        <v>181</v>
      </c>
      <c r="O3891" t="s">
        <v>103</v>
      </c>
      <c r="P3891">
        <v>77070</v>
      </c>
      <c r="Q3891" t="s">
        <v>104</v>
      </c>
      <c r="R3891" t="s">
        <v>2942</v>
      </c>
      <c r="S3891" t="s">
        <v>45</v>
      </c>
      <c r="T3891" t="s">
        <v>74</v>
      </c>
      <c r="U3891" t="s">
        <v>2943</v>
      </c>
      <c r="V3891" s="3">
        <v>2.9340000000000002</v>
      </c>
      <c r="W3891">
        <v>3</v>
      </c>
      <c r="X3891" s="2">
        <v>0.8</v>
      </c>
      <c r="Y3891" s="13">
        <v>-4.9878</v>
      </c>
      <c r="Z3891" s="2">
        <f>Y3891/V3891</f>
        <v>-1.7</v>
      </c>
    </row>
    <row r="3892" spans="1:26" x14ac:dyDescent="0.25">
      <c r="A3892">
        <v>8129</v>
      </c>
      <c r="B3892" t="s">
        <v>9437</v>
      </c>
      <c r="C3892" s="1">
        <v>42973</v>
      </c>
      <c r="D3892">
        <f>YEAR(C3892)</f>
        <v>2017</v>
      </c>
      <c r="E3892">
        <f>MONTH(C3892)</f>
        <v>8</v>
      </c>
      <c r="F3892" t="str">
        <f>TEXT(Table1[[#This Row],[Order Date]],"mmm")</f>
        <v>Aug</v>
      </c>
      <c r="G3892" t="str">
        <f>TEXT(Table1[[#This Row],[Order Date]],"ddd")</f>
        <v>Sat</v>
      </c>
      <c r="H3892" s="1">
        <v>42979</v>
      </c>
      <c r="I3892" t="s">
        <v>49</v>
      </c>
      <c r="J3892" t="s">
        <v>248</v>
      </c>
      <c r="K3892" t="s">
        <v>249</v>
      </c>
      <c r="L3892" t="s">
        <v>25</v>
      </c>
      <c r="M3892" t="s">
        <v>26</v>
      </c>
      <c r="N3892" t="s">
        <v>296</v>
      </c>
      <c r="O3892" t="s">
        <v>208</v>
      </c>
      <c r="P3892">
        <v>60610</v>
      </c>
      <c r="Q3892" t="s">
        <v>104</v>
      </c>
      <c r="R3892" t="s">
        <v>2288</v>
      </c>
      <c r="S3892" t="s">
        <v>31</v>
      </c>
      <c r="T3892" t="s">
        <v>64</v>
      </c>
      <c r="U3892" t="s">
        <v>2289</v>
      </c>
      <c r="V3892" s="3">
        <v>64.959999999999994</v>
      </c>
      <c r="W3892">
        <v>5</v>
      </c>
      <c r="X3892" s="2">
        <v>0.6</v>
      </c>
      <c r="Y3892" s="13">
        <v>-43.847999999999999</v>
      </c>
      <c r="Z3892" s="2">
        <f>Y3892/V3892</f>
        <v>-0.67500000000000004</v>
      </c>
    </row>
    <row r="3893" spans="1:26" x14ac:dyDescent="0.25">
      <c r="A3893">
        <v>8130</v>
      </c>
      <c r="B3893" t="s">
        <v>9438</v>
      </c>
      <c r="C3893" s="1">
        <v>41840</v>
      </c>
      <c r="D3893">
        <f>YEAR(C3893)</f>
        <v>2014</v>
      </c>
      <c r="E3893">
        <f>MONTH(C3893)</f>
        <v>7</v>
      </c>
      <c r="F3893" t="str">
        <f>TEXT(Table1[[#This Row],[Order Date]],"mmm")</f>
        <v>Jul</v>
      </c>
      <c r="G3893" t="str">
        <f>TEXT(Table1[[#This Row],[Order Date]],"ddd")</f>
        <v>Sun</v>
      </c>
      <c r="H3893" s="1">
        <v>41843</v>
      </c>
      <c r="I3893" t="s">
        <v>185</v>
      </c>
      <c r="J3893" t="s">
        <v>575</v>
      </c>
      <c r="K3893" t="s">
        <v>576</v>
      </c>
      <c r="L3893" t="s">
        <v>40</v>
      </c>
      <c r="M3893" t="s">
        <v>26</v>
      </c>
      <c r="N3893" t="s">
        <v>2803</v>
      </c>
      <c r="O3893" t="s">
        <v>42</v>
      </c>
      <c r="P3893">
        <v>92503</v>
      </c>
      <c r="Q3893" t="s">
        <v>43</v>
      </c>
      <c r="R3893" t="s">
        <v>3473</v>
      </c>
      <c r="S3893" t="s">
        <v>70</v>
      </c>
      <c r="T3893" t="s">
        <v>158</v>
      </c>
      <c r="U3893" t="s">
        <v>3474</v>
      </c>
      <c r="V3893" s="3">
        <v>41.94</v>
      </c>
      <c r="W3893">
        <v>2</v>
      </c>
      <c r="X3893" s="2">
        <v>0</v>
      </c>
      <c r="Y3893" s="13">
        <v>15.0984</v>
      </c>
      <c r="Z3893" s="2">
        <f>Y3893/V3893</f>
        <v>0.36000000000000004</v>
      </c>
    </row>
    <row r="3894" spans="1:26" x14ac:dyDescent="0.25">
      <c r="A3894">
        <v>8134</v>
      </c>
      <c r="B3894" t="s">
        <v>9439</v>
      </c>
      <c r="C3894" s="1">
        <v>42285</v>
      </c>
      <c r="D3894">
        <f>YEAR(C3894)</f>
        <v>2015</v>
      </c>
      <c r="E3894">
        <f>MONTH(C3894)</f>
        <v>10</v>
      </c>
      <c r="F3894" t="str">
        <f>TEXT(Table1[[#This Row],[Order Date]],"mmm")</f>
        <v>Oct</v>
      </c>
      <c r="G3894" t="str">
        <f>TEXT(Table1[[#This Row],[Order Date]],"ddd")</f>
        <v>Thu</v>
      </c>
      <c r="H3894" s="1">
        <v>42290</v>
      </c>
      <c r="I3894" t="s">
        <v>49</v>
      </c>
      <c r="J3894" t="s">
        <v>186</v>
      </c>
      <c r="K3894" t="s">
        <v>187</v>
      </c>
      <c r="L3894" t="s">
        <v>40</v>
      </c>
      <c r="M3894" t="s">
        <v>26</v>
      </c>
      <c r="N3894" t="s">
        <v>808</v>
      </c>
      <c r="O3894" t="s">
        <v>103</v>
      </c>
      <c r="P3894">
        <v>75081</v>
      </c>
      <c r="Q3894" t="s">
        <v>104</v>
      </c>
      <c r="R3894" t="s">
        <v>331</v>
      </c>
      <c r="S3894" t="s">
        <v>31</v>
      </c>
      <c r="T3894" t="s">
        <v>64</v>
      </c>
      <c r="U3894" t="s">
        <v>332</v>
      </c>
      <c r="V3894" s="3">
        <v>72.78</v>
      </c>
      <c r="W3894">
        <v>3</v>
      </c>
      <c r="X3894" s="2">
        <v>0.6</v>
      </c>
      <c r="Y3894" s="13">
        <v>-70.960499999999996</v>
      </c>
      <c r="Z3894" s="2">
        <f>Y3894/V3894</f>
        <v>-0.97499999999999998</v>
      </c>
    </row>
    <row r="3895" spans="1:26" x14ac:dyDescent="0.25">
      <c r="A3895">
        <v>8137</v>
      </c>
      <c r="B3895" t="s">
        <v>9440</v>
      </c>
      <c r="C3895" s="1">
        <v>42594</v>
      </c>
      <c r="D3895">
        <f>YEAR(C3895)</f>
        <v>2016</v>
      </c>
      <c r="E3895">
        <f>MONTH(C3895)</f>
        <v>8</v>
      </c>
      <c r="F3895" t="str">
        <f>TEXT(Table1[[#This Row],[Order Date]],"mmm")</f>
        <v>Aug</v>
      </c>
      <c r="G3895" t="str">
        <f>TEXT(Table1[[#This Row],[Order Date]],"ddd")</f>
        <v>Fri</v>
      </c>
      <c r="H3895" s="1">
        <v>42598</v>
      </c>
      <c r="I3895" t="s">
        <v>49</v>
      </c>
      <c r="J3895" t="s">
        <v>6393</v>
      </c>
      <c r="K3895" t="s">
        <v>6394</v>
      </c>
      <c r="L3895" t="s">
        <v>40</v>
      </c>
      <c r="M3895" t="s">
        <v>26</v>
      </c>
      <c r="N3895" t="s">
        <v>1765</v>
      </c>
      <c r="O3895" t="s">
        <v>53</v>
      </c>
      <c r="P3895">
        <v>33801</v>
      </c>
      <c r="Q3895" t="s">
        <v>29</v>
      </c>
      <c r="R3895" t="s">
        <v>1095</v>
      </c>
      <c r="S3895" t="s">
        <v>31</v>
      </c>
      <c r="T3895" t="s">
        <v>55</v>
      </c>
      <c r="U3895" t="s">
        <v>1096</v>
      </c>
      <c r="V3895" s="3">
        <v>562.29250000000002</v>
      </c>
      <c r="W3895">
        <v>7</v>
      </c>
      <c r="X3895" s="2">
        <v>0.45</v>
      </c>
      <c r="Y3895" s="13">
        <v>-255.58750000000001</v>
      </c>
      <c r="Z3895" s="2">
        <f>Y3895/V3895</f>
        <v>-0.45454545454545453</v>
      </c>
    </row>
    <row r="3896" spans="1:26" x14ac:dyDescent="0.25">
      <c r="A3896">
        <v>8138</v>
      </c>
      <c r="B3896" t="s">
        <v>9441</v>
      </c>
      <c r="C3896" s="1">
        <v>41952</v>
      </c>
      <c r="D3896">
        <f>YEAR(C3896)</f>
        <v>2014</v>
      </c>
      <c r="E3896">
        <f>MONTH(C3896)</f>
        <v>11</v>
      </c>
      <c r="F3896" t="str">
        <f>TEXT(Table1[[#This Row],[Order Date]],"mmm")</f>
        <v>Nov</v>
      </c>
      <c r="G3896" t="str">
        <f>TEXT(Table1[[#This Row],[Order Date]],"ddd")</f>
        <v>Sun</v>
      </c>
      <c r="H3896" s="1">
        <v>41956</v>
      </c>
      <c r="I3896" t="s">
        <v>49</v>
      </c>
      <c r="J3896" t="s">
        <v>6100</v>
      </c>
      <c r="K3896" t="s">
        <v>6101</v>
      </c>
      <c r="L3896" t="s">
        <v>101</v>
      </c>
      <c r="M3896" t="s">
        <v>26</v>
      </c>
      <c r="N3896" t="s">
        <v>263</v>
      </c>
      <c r="O3896" t="s">
        <v>264</v>
      </c>
      <c r="P3896">
        <v>10035</v>
      </c>
      <c r="Q3896" t="s">
        <v>145</v>
      </c>
      <c r="R3896" t="s">
        <v>1072</v>
      </c>
      <c r="S3896" t="s">
        <v>31</v>
      </c>
      <c r="T3896" t="s">
        <v>64</v>
      </c>
      <c r="U3896" t="s">
        <v>3704</v>
      </c>
      <c r="V3896" s="3">
        <v>56.52</v>
      </c>
      <c r="W3896">
        <v>9</v>
      </c>
      <c r="X3896" s="2">
        <v>0</v>
      </c>
      <c r="Y3896" s="13">
        <v>21.477599999999999</v>
      </c>
      <c r="Z3896" s="2">
        <f>Y3896/V3896</f>
        <v>0.37999999999999995</v>
      </c>
    </row>
    <row r="3897" spans="1:26" x14ac:dyDescent="0.25">
      <c r="A3897">
        <v>8139</v>
      </c>
      <c r="B3897" t="s">
        <v>9442</v>
      </c>
      <c r="C3897" s="1">
        <v>42569</v>
      </c>
      <c r="D3897">
        <f>YEAR(C3897)</f>
        <v>2016</v>
      </c>
      <c r="E3897">
        <f>MONTH(C3897)</f>
        <v>7</v>
      </c>
      <c r="F3897" t="str">
        <f>TEXT(Table1[[#This Row],[Order Date]],"mmm")</f>
        <v>Jul</v>
      </c>
      <c r="G3897" t="str">
        <f>TEXT(Table1[[#This Row],[Order Date]],"ddd")</f>
        <v>Mon</v>
      </c>
      <c r="H3897" s="1">
        <v>42573</v>
      </c>
      <c r="I3897" t="s">
        <v>49</v>
      </c>
      <c r="J3897" t="s">
        <v>630</v>
      </c>
      <c r="K3897" t="s">
        <v>631</v>
      </c>
      <c r="L3897" t="s">
        <v>101</v>
      </c>
      <c r="M3897" t="s">
        <v>26</v>
      </c>
      <c r="N3897" t="s">
        <v>143</v>
      </c>
      <c r="O3897" t="s">
        <v>144</v>
      </c>
      <c r="P3897">
        <v>19140</v>
      </c>
      <c r="Q3897" t="s">
        <v>145</v>
      </c>
      <c r="R3897" t="s">
        <v>3160</v>
      </c>
      <c r="S3897" t="s">
        <v>45</v>
      </c>
      <c r="T3897" t="s">
        <v>67</v>
      </c>
      <c r="U3897" t="s">
        <v>3161</v>
      </c>
      <c r="V3897" s="3">
        <v>11.263999999999999</v>
      </c>
      <c r="W3897">
        <v>8</v>
      </c>
      <c r="X3897" s="2">
        <v>0.2</v>
      </c>
      <c r="Y3897" s="13">
        <v>1.2672000000000001</v>
      </c>
      <c r="Z3897" s="2">
        <f>Y3897/V3897</f>
        <v>0.11250000000000002</v>
      </c>
    </row>
    <row r="3898" spans="1:26" x14ac:dyDescent="0.25">
      <c r="A3898">
        <v>8142</v>
      </c>
      <c r="B3898" t="s">
        <v>9443</v>
      </c>
      <c r="C3898" s="1">
        <v>42405</v>
      </c>
      <c r="D3898">
        <f>YEAR(C3898)</f>
        <v>2016</v>
      </c>
      <c r="E3898">
        <f>MONTH(C3898)</f>
        <v>2</v>
      </c>
      <c r="F3898" t="str">
        <f>TEXT(Table1[[#This Row],[Order Date]],"mmm")</f>
        <v>Feb</v>
      </c>
      <c r="G3898" t="str">
        <f>TEXT(Table1[[#This Row],[Order Date]],"ddd")</f>
        <v>Fri</v>
      </c>
      <c r="H3898" s="1">
        <v>42410</v>
      </c>
      <c r="I3898" t="s">
        <v>49</v>
      </c>
      <c r="J3898" t="s">
        <v>5352</v>
      </c>
      <c r="K3898" t="s">
        <v>5353</v>
      </c>
      <c r="L3898" t="s">
        <v>25</v>
      </c>
      <c r="M3898" t="s">
        <v>26</v>
      </c>
      <c r="N3898" t="s">
        <v>941</v>
      </c>
      <c r="O3898" t="s">
        <v>42</v>
      </c>
      <c r="P3898">
        <v>92037</v>
      </c>
      <c r="Q3898" t="s">
        <v>43</v>
      </c>
      <c r="R3898" t="s">
        <v>2328</v>
      </c>
      <c r="S3898" t="s">
        <v>45</v>
      </c>
      <c r="T3898" t="s">
        <v>46</v>
      </c>
      <c r="U3898" t="s">
        <v>2329</v>
      </c>
      <c r="V3898" s="3">
        <v>14.73</v>
      </c>
      <c r="W3898">
        <v>3</v>
      </c>
      <c r="X3898" s="2">
        <v>0</v>
      </c>
      <c r="Y3898" s="13">
        <v>7.2176999999999998</v>
      </c>
      <c r="Z3898" s="2">
        <f>Y3898/V3898</f>
        <v>0.49</v>
      </c>
    </row>
    <row r="3899" spans="1:26" x14ac:dyDescent="0.25">
      <c r="A3899">
        <v>8146</v>
      </c>
      <c r="B3899" t="s">
        <v>9444</v>
      </c>
      <c r="C3899" s="1">
        <v>41810</v>
      </c>
      <c r="D3899">
        <f>YEAR(C3899)</f>
        <v>2014</v>
      </c>
      <c r="E3899">
        <f>MONTH(C3899)</f>
        <v>6</v>
      </c>
      <c r="F3899" t="str">
        <f>TEXT(Table1[[#This Row],[Order Date]],"mmm")</f>
        <v>Jun</v>
      </c>
      <c r="G3899" t="str">
        <f>TEXT(Table1[[#This Row],[Order Date]],"ddd")</f>
        <v>Fri</v>
      </c>
      <c r="H3899" s="1">
        <v>41817</v>
      </c>
      <c r="I3899" t="s">
        <v>49</v>
      </c>
      <c r="J3899" t="s">
        <v>3897</v>
      </c>
      <c r="K3899" t="s">
        <v>3898</v>
      </c>
      <c r="L3899" t="s">
        <v>25</v>
      </c>
      <c r="M3899" t="s">
        <v>26</v>
      </c>
      <c r="N3899" t="s">
        <v>7286</v>
      </c>
      <c r="O3899" t="s">
        <v>641</v>
      </c>
      <c r="P3899">
        <v>73505</v>
      </c>
      <c r="Q3899" t="s">
        <v>104</v>
      </c>
      <c r="R3899" t="s">
        <v>4499</v>
      </c>
      <c r="S3899" t="s">
        <v>45</v>
      </c>
      <c r="T3899" t="s">
        <v>77</v>
      </c>
      <c r="U3899" t="s">
        <v>4500</v>
      </c>
      <c r="V3899" s="3">
        <v>471.9</v>
      </c>
      <c r="W3899">
        <v>6</v>
      </c>
      <c r="X3899" s="2">
        <v>0</v>
      </c>
      <c r="Y3899" s="13">
        <v>155.727</v>
      </c>
      <c r="Z3899" s="2">
        <f>Y3899/V3899</f>
        <v>0.33</v>
      </c>
    </row>
    <row r="3900" spans="1:26" x14ac:dyDescent="0.25">
      <c r="A3900">
        <v>8148</v>
      </c>
      <c r="B3900" t="s">
        <v>9445</v>
      </c>
      <c r="C3900" s="1">
        <v>42895</v>
      </c>
      <c r="D3900">
        <f>YEAR(C3900)</f>
        <v>2017</v>
      </c>
      <c r="E3900">
        <f>MONTH(C3900)</f>
        <v>6</v>
      </c>
      <c r="F3900" t="str">
        <f>TEXT(Table1[[#This Row],[Order Date]],"mmm")</f>
        <v>Jun</v>
      </c>
      <c r="G3900" t="str">
        <f>TEXT(Table1[[#This Row],[Order Date]],"ddd")</f>
        <v>Fri</v>
      </c>
      <c r="H3900" s="1">
        <v>42900</v>
      </c>
      <c r="I3900" t="s">
        <v>49</v>
      </c>
      <c r="J3900" t="s">
        <v>1395</v>
      </c>
      <c r="K3900" t="s">
        <v>1396</v>
      </c>
      <c r="L3900" t="s">
        <v>25</v>
      </c>
      <c r="M3900" t="s">
        <v>26</v>
      </c>
      <c r="N3900" t="s">
        <v>1943</v>
      </c>
      <c r="O3900" t="s">
        <v>312</v>
      </c>
      <c r="P3900">
        <v>24153</v>
      </c>
      <c r="Q3900" t="s">
        <v>29</v>
      </c>
      <c r="R3900" t="s">
        <v>182</v>
      </c>
      <c r="S3900" t="s">
        <v>45</v>
      </c>
      <c r="T3900" t="s">
        <v>89</v>
      </c>
      <c r="U3900" t="s">
        <v>183</v>
      </c>
      <c r="V3900" s="3">
        <v>49.12</v>
      </c>
      <c r="W3900">
        <v>4</v>
      </c>
      <c r="X3900" s="2">
        <v>0</v>
      </c>
      <c r="Y3900" s="13">
        <v>23.086400000000001</v>
      </c>
      <c r="Z3900" s="2">
        <f>Y3900/V3900</f>
        <v>0.47000000000000003</v>
      </c>
    </row>
    <row r="3901" spans="1:26" x14ac:dyDescent="0.25">
      <c r="A3901">
        <v>8149</v>
      </c>
      <c r="B3901" t="s">
        <v>9446</v>
      </c>
      <c r="C3901" s="1">
        <v>42731</v>
      </c>
      <c r="D3901">
        <f>YEAR(C3901)</f>
        <v>2016</v>
      </c>
      <c r="E3901">
        <f>MONTH(C3901)</f>
        <v>12</v>
      </c>
      <c r="F3901" t="str">
        <f>TEXT(Table1[[#This Row],[Order Date]],"mmm")</f>
        <v>Dec</v>
      </c>
      <c r="G3901" t="str">
        <f>TEXT(Table1[[#This Row],[Order Date]],"ddd")</f>
        <v>Tue</v>
      </c>
      <c r="H3901" s="1">
        <v>42735</v>
      </c>
      <c r="I3901" t="s">
        <v>49</v>
      </c>
      <c r="J3901" t="s">
        <v>5973</v>
      </c>
      <c r="K3901" t="s">
        <v>5974</v>
      </c>
      <c r="L3901" t="s">
        <v>101</v>
      </c>
      <c r="M3901" t="s">
        <v>26</v>
      </c>
      <c r="N3901" t="s">
        <v>2506</v>
      </c>
      <c r="O3901" t="s">
        <v>42</v>
      </c>
      <c r="P3901">
        <v>92704</v>
      </c>
      <c r="Q3901" t="s">
        <v>43</v>
      </c>
      <c r="R3901" t="s">
        <v>2864</v>
      </c>
      <c r="S3901" t="s">
        <v>45</v>
      </c>
      <c r="T3901" t="s">
        <v>46</v>
      </c>
      <c r="U3901" t="s">
        <v>2865</v>
      </c>
      <c r="V3901" s="3">
        <v>20.16</v>
      </c>
      <c r="W3901">
        <v>7</v>
      </c>
      <c r="X3901" s="2">
        <v>0</v>
      </c>
      <c r="Y3901" s="13">
        <v>9.8783999999999992</v>
      </c>
      <c r="Z3901" s="2">
        <f>Y3901/V3901</f>
        <v>0.48999999999999994</v>
      </c>
    </row>
    <row r="3902" spans="1:26" x14ac:dyDescent="0.25">
      <c r="A3902">
        <v>8150</v>
      </c>
      <c r="B3902" t="s">
        <v>9447</v>
      </c>
      <c r="C3902" s="1">
        <v>41665</v>
      </c>
      <c r="D3902">
        <f>YEAR(C3902)</f>
        <v>2014</v>
      </c>
      <c r="E3902">
        <f>MONTH(C3902)</f>
        <v>1</v>
      </c>
      <c r="F3902" t="str">
        <f>TEXT(Table1[[#This Row],[Order Date]],"mmm")</f>
        <v>Jan</v>
      </c>
      <c r="G3902" t="str">
        <f>TEXT(Table1[[#This Row],[Order Date]],"ddd")</f>
        <v>Sun</v>
      </c>
      <c r="H3902" s="1">
        <v>41668</v>
      </c>
      <c r="I3902" t="s">
        <v>185</v>
      </c>
      <c r="J3902" t="s">
        <v>5852</v>
      </c>
      <c r="K3902" t="s">
        <v>5853</v>
      </c>
      <c r="L3902" t="s">
        <v>40</v>
      </c>
      <c r="M3902" t="s">
        <v>26</v>
      </c>
      <c r="N3902" t="s">
        <v>9448</v>
      </c>
      <c r="O3902" t="s">
        <v>5190</v>
      </c>
      <c r="P3902">
        <v>57701</v>
      </c>
      <c r="Q3902" t="s">
        <v>104</v>
      </c>
      <c r="R3902" t="s">
        <v>3630</v>
      </c>
      <c r="S3902" t="s">
        <v>45</v>
      </c>
      <c r="T3902" t="s">
        <v>74</v>
      </c>
      <c r="U3902" t="s">
        <v>3631</v>
      </c>
      <c r="V3902" s="3">
        <v>10.68</v>
      </c>
      <c r="W3902">
        <v>2</v>
      </c>
      <c r="X3902" s="2">
        <v>0</v>
      </c>
      <c r="Y3902" s="13">
        <v>5.0195999999999996</v>
      </c>
      <c r="Z3902" s="2">
        <f>Y3902/V3902</f>
        <v>0.47</v>
      </c>
    </row>
    <row r="3903" spans="1:26" x14ac:dyDescent="0.25">
      <c r="A3903">
        <v>8152</v>
      </c>
      <c r="B3903" t="s">
        <v>9449</v>
      </c>
      <c r="C3903" s="1">
        <v>42817</v>
      </c>
      <c r="D3903">
        <f>YEAR(C3903)</f>
        <v>2017</v>
      </c>
      <c r="E3903">
        <f>MONTH(C3903)</f>
        <v>3</v>
      </c>
      <c r="F3903" t="str">
        <f>TEXT(Table1[[#This Row],[Order Date]],"mmm")</f>
        <v>Mar</v>
      </c>
      <c r="G3903" t="str">
        <f>TEXT(Table1[[#This Row],[Order Date]],"ddd")</f>
        <v>Thu</v>
      </c>
      <c r="H3903" s="1">
        <v>42819</v>
      </c>
      <c r="I3903" t="s">
        <v>185</v>
      </c>
      <c r="J3903" t="s">
        <v>1535</v>
      </c>
      <c r="K3903" t="s">
        <v>1536</v>
      </c>
      <c r="L3903" t="s">
        <v>25</v>
      </c>
      <c r="M3903" t="s">
        <v>26</v>
      </c>
      <c r="N3903" t="s">
        <v>94</v>
      </c>
      <c r="O3903" t="s">
        <v>95</v>
      </c>
      <c r="P3903">
        <v>98115</v>
      </c>
      <c r="Q3903" t="s">
        <v>43</v>
      </c>
      <c r="R3903" t="s">
        <v>2759</v>
      </c>
      <c r="S3903" t="s">
        <v>45</v>
      </c>
      <c r="T3903" t="s">
        <v>58</v>
      </c>
      <c r="U3903" t="s">
        <v>2760</v>
      </c>
      <c r="V3903" s="3">
        <v>32.479999999999997</v>
      </c>
      <c r="W3903">
        <v>2</v>
      </c>
      <c r="X3903" s="2">
        <v>0</v>
      </c>
      <c r="Y3903" s="13">
        <v>4.8719999999999999</v>
      </c>
      <c r="Z3903" s="2">
        <f>Y3903/V3903</f>
        <v>0.15000000000000002</v>
      </c>
    </row>
    <row r="3904" spans="1:26" x14ac:dyDescent="0.25">
      <c r="A3904">
        <v>8155</v>
      </c>
      <c r="B3904" t="s">
        <v>9450</v>
      </c>
      <c r="C3904" s="1">
        <v>42814</v>
      </c>
      <c r="D3904">
        <f>YEAR(C3904)</f>
        <v>2017</v>
      </c>
      <c r="E3904">
        <f>MONTH(C3904)</f>
        <v>3</v>
      </c>
      <c r="F3904" t="str">
        <f>TEXT(Table1[[#This Row],[Order Date]],"mmm")</f>
        <v>Mar</v>
      </c>
      <c r="G3904" t="str">
        <f>TEXT(Table1[[#This Row],[Order Date]],"ddd")</f>
        <v>Mon</v>
      </c>
      <c r="H3904" s="1">
        <v>42818</v>
      </c>
      <c r="I3904" t="s">
        <v>49</v>
      </c>
      <c r="J3904" t="s">
        <v>7182</v>
      </c>
      <c r="K3904" t="s">
        <v>7183</v>
      </c>
      <c r="L3904" t="s">
        <v>25</v>
      </c>
      <c r="M3904" t="s">
        <v>26</v>
      </c>
      <c r="N3904" t="s">
        <v>3599</v>
      </c>
      <c r="O3904" t="s">
        <v>740</v>
      </c>
      <c r="P3904">
        <v>6457</v>
      </c>
      <c r="Q3904" t="s">
        <v>145</v>
      </c>
      <c r="R3904" t="s">
        <v>4690</v>
      </c>
      <c r="S3904" t="s">
        <v>70</v>
      </c>
      <c r="T3904" t="s">
        <v>158</v>
      </c>
      <c r="U3904" t="s">
        <v>4691</v>
      </c>
      <c r="V3904" s="3">
        <v>238</v>
      </c>
      <c r="W3904">
        <v>2</v>
      </c>
      <c r="X3904" s="2">
        <v>0</v>
      </c>
      <c r="Y3904" s="13">
        <v>38.08</v>
      </c>
      <c r="Z3904" s="2">
        <f>Y3904/V3904</f>
        <v>0.16</v>
      </c>
    </row>
    <row r="3905" spans="1:26" x14ac:dyDescent="0.25">
      <c r="A3905">
        <v>8157</v>
      </c>
      <c r="B3905" t="s">
        <v>9451</v>
      </c>
      <c r="C3905" s="1">
        <v>42647</v>
      </c>
      <c r="D3905">
        <f>YEAR(C3905)</f>
        <v>2016</v>
      </c>
      <c r="E3905">
        <f>MONTH(C3905)</f>
        <v>10</v>
      </c>
      <c r="F3905" t="str">
        <f>TEXT(Table1[[#This Row],[Order Date]],"mmm")</f>
        <v>Oct</v>
      </c>
      <c r="G3905" t="str">
        <f>TEXT(Table1[[#This Row],[Order Date]],"ddd")</f>
        <v>Tue</v>
      </c>
      <c r="H3905" s="1">
        <v>42652</v>
      </c>
      <c r="I3905" t="s">
        <v>49</v>
      </c>
      <c r="J3905" t="s">
        <v>1951</v>
      </c>
      <c r="K3905" t="s">
        <v>1952</v>
      </c>
      <c r="L3905" t="s">
        <v>25</v>
      </c>
      <c r="M3905" t="s">
        <v>26</v>
      </c>
      <c r="N3905" t="s">
        <v>4381</v>
      </c>
      <c r="O3905" t="s">
        <v>2689</v>
      </c>
      <c r="P3905">
        <v>21215</v>
      </c>
      <c r="Q3905" t="s">
        <v>145</v>
      </c>
      <c r="R3905" t="s">
        <v>3724</v>
      </c>
      <c r="S3905" t="s">
        <v>31</v>
      </c>
      <c r="T3905" t="s">
        <v>55</v>
      </c>
      <c r="U3905" t="s">
        <v>3725</v>
      </c>
      <c r="V3905" s="3">
        <v>239.37200000000001</v>
      </c>
      <c r="W3905">
        <v>2</v>
      </c>
      <c r="X3905" s="2">
        <v>0.3</v>
      </c>
      <c r="Y3905" s="13">
        <v>-23.937200000000001</v>
      </c>
      <c r="Z3905" s="2">
        <f>Y3905/V3905</f>
        <v>-9.9999999999999992E-2</v>
      </c>
    </row>
    <row r="3906" spans="1:26" x14ac:dyDescent="0.25">
      <c r="A3906">
        <v>8158</v>
      </c>
      <c r="B3906" t="s">
        <v>9452</v>
      </c>
      <c r="C3906" s="1">
        <v>42692</v>
      </c>
      <c r="D3906">
        <f>YEAR(C3906)</f>
        <v>2016</v>
      </c>
      <c r="E3906">
        <f>MONTH(C3906)</f>
        <v>11</v>
      </c>
      <c r="F3906" t="str">
        <f>TEXT(Table1[[#This Row],[Order Date]],"mmm")</f>
        <v>Nov</v>
      </c>
      <c r="G3906" t="str">
        <f>TEXT(Table1[[#This Row],[Order Date]],"ddd")</f>
        <v>Fri</v>
      </c>
      <c r="H3906" s="1">
        <v>42696</v>
      </c>
      <c r="I3906" t="s">
        <v>49</v>
      </c>
      <c r="J3906" t="s">
        <v>2529</v>
      </c>
      <c r="K3906" t="s">
        <v>2530</v>
      </c>
      <c r="L3906" t="s">
        <v>25</v>
      </c>
      <c r="M3906" t="s">
        <v>26</v>
      </c>
      <c r="N3906" t="s">
        <v>941</v>
      </c>
      <c r="O3906" t="s">
        <v>42</v>
      </c>
      <c r="P3906">
        <v>92105</v>
      </c>
      <c r="Q3906" t="s">
        <v>43</v>
      </c>
      <c r="R3906" t="s">
        <v>4690</v>
      </c>
      <c r="S3906" t="s">
        <v>70</v>
      </c>
      <c r="T3906" t="s">
        <v>158</v>
      </c>
      <c r="U3906" t="s">
        <v>4691</v>
      </c>
      <c r="V3906" s="3">
        <v>595</v>
      </c>
      <c r="W3906">
        <v>5</v>
      </c>
      <c r="X3906" s="2">
        <v>0</v>
      </c>
      <c r="Y3906" s="13">
        <v>95.2</v>
      </c>
      <c r="Z3906" s="2">
        <f>Y3906/V3906</f>
        <v>0.16</v>
      </c>
    </row>
    <row r="3907" spans="1:26" x14ac:dyDescent="0.25">
      <c r="A3907">
        <v>8159</v>
      </c>
      <c r="B3907" t="s">
        <v>9453</v>
      </c>
      <c r="C3907" s="1">
        <v>43095</v>
      </c>
      <c r="D3907">
        <f>YEAR(C3907)</f>
        <v>2017</v>
      </c>
      <c r="E3907">
        <f>MONTH(C3907)</f>
        <v>12</v>
      </c>
      <c r="F3907" t="str">
        <f>TEXT(Table1[[#This Row],[Order Date]],"mmm")</f>
        <v>Dec</v>
      </c>
      <c r="G3907" t="str">
        <f>TEXT(Table1[[#This Row],[Order Date]],"ddd")</f>
        <v>Tue</v>
      </c>
      <c r="H3907" s="1">
        <v>43101</v>
      </c>
      <c r="I3907" t="s">
        <v>49</v>
      </c>
      <c r="J3907" t="s">
        <v>1778</v>
      </c>
      <c r="K3907" t="s">
        <v>1779</v>
      </c>
      <c r="L3907" t="s">
        <v>40</v>
      </c>
      <c r="M3907" t="s">
        <v>26</v>
      </c>
      <c r="N3907" t="s">
        <v>6699</v>
      </c>
      <c r="O3907" t="s">
        <v>103</v>
      </c>
      <c r="P3907">
        <v>79762</v>
      </c>
      <c r="Q3907" t="s">
        <v>104</v>
      </c>
      <c r="R3907" t="s">
        <v>5094</v>
      </c>
      <c r="S3907" t="s">
        <v>45</v>
      </c>
      <c r="T3907" t="s">
        <v>89</v>
      </c>
      <c r="U3907" t="s">
        <v>5095</v>
      </c>
      <c r="V3907" s="3">
        <v>16.032</v>
      </c>
      <c r="W3907">
        <v>3</v>
      </c>
      <c r="X3907" s="2">
        <v>0.2</v>
      </c>
      <c r="Y3907" s="13">
        <v>5.6112000000000002</v>
      </c>
      <c r="Z3907" s="2">
        <f>Y3907/V3907</f>
        <v>0.35000000000000003</v>
      </c>
    </row>
    <row r="3908" spans="1:26" x14ac:dyDescent="0.25">
      <c r="A3908">
        <v>8160</v>
      </c>
      <c r="B3908" t="s">
        <v>9454</v>
      </c>
      <c r="C3908" s="1">
        <v>42438</v>
      </c>
      <c r="D3908">
        <f>YEAR(C3908)</f>
        <v>2016</v>
      </c>
      <c r="E3908">
        <f>MONTH(C3908)</f>
        <v>3</v>
      </c>
      <c r="F3908" t="str">
        <f>TEXT(Table1[[#This Row],[Order Date]],"mmm")</f>
        <v>Mar</v>
      </c>
      <c r="G3908" t="str">
        <f>TEXT(Table1[[#This Row],[Order Date]],"ddd")</f>
        <v>Wed</v>
      </c>
      <c r="H3908" s="1">
        <v>42442</v>
      </c>
      <c r="I3908" t="s">
        <v>49</v>
      </c>
      <c r="J3908" t="s">
        <v>433</v>
      </c>
      <c r="K3908" t="s">
        <v>434</v>
      </c>
      <c r="L3908" t="s">
        <v>101</v>
      </c>
      <c r="M3908" t="s">
        <v>26</v>
      </c>
      <c r="N3908" t="s">
        <v>8147</v>
      </c>
      <c r="O3908" t="s">
        <v>740</v>
      </c>
      <c r="P3908">
        <v>6460</v>
      </c>
      <c r="Q3908" t="s">
        <v>145</v>
      </c>
      <c r="R3908" t="s">
        <v>984</v>
      </c>
      <c r="S3908" t="s">
        <v>70</v>
      </c>
      <c r="T3908" t="s">
        <v>158</v>
      </c>
      <c r="U3908" t="s">
        <v>985</v>
      </c>
      <c r="V3908" s="3">
        <v>199.75</v>
      </c>
      <c r="W3908">
        <v>5</v>
      </c>
      <c r="X3908" s="2">
        <v>0</v>
      </c>
      <c r="Y3908" s="13">
        <v>87.89</v>
      </c>
      <c r="Z3908" s="2">
        <f>Y3908/V3908</f>
        <v>0.44</v>
      </c>
    </row>
    <row r="3909" spans="1:26" x14ac:dyDescent="0.25">
      <c r="A3909">
        <v>8161</v>
      </c>
      <c r="B3909" t="s">
        <v>9455</v>
      </c>
      <c r="C3909" s="1">
        <v>42416</v>
      </c>
      <c r="D3909">
        <f>YEAR(C3909)</f>
        <v>2016</v>
      </c>
      <c r="E3909">
        <f>MONTH(C3909)</f>
        <v>2</v>
      </c>
      <c r="F3909" t="str">
        <f>TEXT(Table1[[#This Row],[Order Date]],"mmm")</f>
        <v>Feb</v>
      </c>
      <c r="G3909" t="str">
        <f>TEXT(Table1[[#This Row],[Order Date]],"ddd")</f>
        <v>Tue</v>
      </c>
      <c r="H3909" s="1">
        <v>42420</v>
      </c>
      <c r="I3909" t="s">
        <v>49</v>
      </c>
      <c r="J3909" t="s">
        <v>3910</v>
      </c>
      <c r="K3909" t="s">
        <v>3911</v>
      </c>
      <c r="L3909" t="s">
        <v>25</v>
      </c>
      <c r="M3909" t="s">
        <v>26</v>
      </c>
      <c r="N3909" t="s">
        <v>1083</v>
      </c>
      <c r="O3909" t="s">
        <v>781</v>
      </c>
      <c r="P3909">
        <v>7109</v>
      </c>
      <c r="Q3909" t="s">
        <v>145</v>
      </c>
      <c r="R3909" t="s">
        <v>8083</v>
      </c>
      <c r="S3909" t="s">
        <v>31</v>
      </c>
      <c r="T3909" t="s">
        <v>35</v>
      </c>
      <c r="U3909" t="s">
        <v>8084</v>
      </c>
      <c r="V3909" s="3">
        <v>227.96</v>
      </c>
      <c r="W3909">
        <v>2</v>
      </c>
      <c r="X3909" s="2">
        <v>0</v>
      </c>
      <c r="Y3909" s="13">
        <v>36.473599999999998</v>
      </c>
      <c r="Z3909" s="2">
        <f>Y3909/V3909</f>
        <v>0.15999999999999998</v>
      </c>
    </row>
    <row r="3910" spans="1:26" x14ac:dyDescent="0.25">
      <c r="A3910">
        <v>8162</v>
      </c>
      <c r="B3910" t="s">
        <v>9456</v>
      </c>
      <c r="C3910" s="1">
        <v>42275</v>
      </c>
      <c r="D3910">
        <f>YEAR(C3910)</f>
        <v>2015</v>
      </c>
      <c r="E3910">
        <f>MONTH(C3910)</f>
        <v>9</v>
      </c>
      <c r="F3910" t="str">
        <f>TEXT(Table1[[#This Row],[Order Date]],"mmm")</f>
        <v>Sep</v>
      </c>
      <c r="G3910" t="str">
        <f>TEXT(Table1[[#This Row],[Order Date]],"ddd")</f>
        <v>Mon</v>
      </c>
      <c r="H3910" s="1">
        <v>42280</v>
      </c>
      <c r="I3910" t="s">
        <v>22</v>
      </c>
      <c r="J3910" t="s">
        <v>3008</v>
      </c>
      <c r="K3910" t="s">
        <v>3009</v>
      </c>
      <c r="L3910" t="s">
        <v>25</v>
      </c>
      <c r="M3910" t="s">
        <v>26</v>
      </c>
      <c r="N3910" t="s">
        <v>263</v>
      </c>
      <c r="O3910" t="s">
        <v>264</v>
      </c>
      <c r="P3910">
        <v>10035</v>
      </c>
      <c r="Q3910" t="s">
        <v>145</v>
      </c>
      <c r="R3910" t="s">
        <v>1580</v>
      </c>
      <c r="S3910" t="s">
        <v>45</v>
      </c>
      <c r="T3910" t="s">
        <v>77</v>
      </c>
      <c r="U3910" t="s">
        <v>1581</v>
      </c>
      <c r="V3910" s="3">
        <v>293.52</v>
      </c>
      <c r="W3910">
        <v>6</v>
      </c>
      <c r="X3910" s="2">
        <v>0</v>
      </c>
      <c r="Y3910" s="13">
        <v>76.315200000000004</v>
      </c>
      <c r="Z3910" s="2">
        <f>Y3910/V3910</f>
        <v>0.26</v>
      </c>
    </row>
    <row r="3911" spans="1:26" x14ac:dyDescent="0.25">
      <c r="A3911">
        <v>8168</v>
      </c>
      <c r="B3911" t="s">
        <v>9457</v>
      </c>
      <c r="C3911" s="1">
        <v>42582</v>
      </c>
      <c r="D3911">
        <f>YEAR(C3911)</f>
        <v>2016</v>
      </c>
      <c r="E3911">
        <f>MONTH(C3911)</f>
        <v>7</v>
      </c>
      <c r="F3911" t="str">
        <f>TEXT(Table1[[#This Row],[Order Date]],"mmm")</f>
        <v>Jul</v>
      </c>
      <c r="G3911" t="str">
        <f>TEXT(Table1[[#This Row],[Order Date]],"ddd")</f>
        <v>Sun</v>
      </c>
      <c r="H3911" s="1">
        <v>42587</v>
      </c>
      <c r="I3911" t="s">
        <v>49</v>
      </c>
      <c r="J3911" t="s">
        <v>6446</v>
      </c>
      <c r="K3911" t="s">
        <v>6447</v>
      </c>
      <c r="L3911" t="s">
        <v>40</v>
      </c>
      <c r="M3911" t="s">
        <v>26</v>
      </c>
      <c r="N3911" t="s">
        <v>126</v>
      </c>
      <c r="O3911" t="s">
        <v>42</v>
      </c>
      <c r="P3911">
        <v>94122</v>
      </c>
      <c r="Q3911" t="s">
        <v>43</v>
      </c>
      <c r="R3911" t="s">
        <v>2231</v>
      </c>
      <c r="S3911" t="s">
        <v>31</v>
      </c>
      <c r="T3911" t="s">
        <v>55</v>
      </c>
      <c r="U3911" t="s">
        <v>2232</v>
      </c>
      <c r="V3911" s="3">
        <v>863.12800000000004</v>
      </c>
      <c r="W3911">
        <v>7</v>
      </c>
      <c r="X3911" s="2">
        <v>0.2</v>
      </c>
      <c r="Y3911" s="13">
        <v>-32.3673</v>
      </c>
      <c r="Z3911" s="2">
        <f>Y3911/V3911</f>
        <v>-3.7499999999999999E-2</v>
      </c>
    </row>
    <row r="3912" spans="1:26" x14ac:dyDescent="0.25">
      <c r="A3912">
        <v>8169</v>
      </c>
      <c r="B3912" t="s">
        <v>9458</v>
      </c>
      <c r="C3912" s="1">
        <v>43045</v>
      </c>
      <c r="D3912">
        <f>YEAR(C3912)</f>
        <v>2017</v>
      </c>
      <c r="E3912">
        <f>MONTH(C3912)</f>
        <v>11</v>
      </c>
      <c r="F3912" t="str">
        <f>TEXT(Table1[[#This Row],[Order Date]],"mmm")</f>
        <v>Nov</v>
      </c>
      <c r="G3912" t="str">
        <f>TEXT(Table1[[#This Row],[Order Date]],"ddd")</f>
        <v>Mon</v>
      </c>
      <c r="H3912" s="1">
        <v>43052</v>
      </c>
      <c r="I3912" t="s">
        <v>49</v>
      </c>
      <c r="J3912" t="s">
        <v>1235</v>
      </c>
      <c r="K3912" t="s">
        <v>1236</v>
      </c>
      <c r="L3912" t="s">
        <v>101</v>
      </c>
      <c r="M3912" t="s">
        <v>26</v>
      </c>
      <c r="N3912" t="s">
        <v>94</v>
      </c>
      <c r="O3912" t="s">
        <v>95</v>
      </c>
      <c r="P3912">
        <v>98105</v>
      </c>
      <c r="Q3912" t="s">
        <v>43</v>
      </c>
      <c r="R3912" t="s">
        <v>1211</v>
      </c>
      <c r="S3912" t="s">
        <v>31</v>
      </c>
      <c r="T3912" t="s">
        <v>55</v>
      </c>
      <c r="U3912" t="s">
        <v>1212</v>
      </c>
      <c r="V3912" s="3">
        <v>2036.86</v>
      </c>
      <c r="W3912">
        <v>7</v>
      </c>
      <c r="X3912" s="2">
        <v>0</v>
      </c>
      <c r="Y3912" s="13">
        <v>366.63479999999998</v>
      </c>
      <c r="Z3912" s="2">
        <f>Y3912/V3912</f>
        <v>0.18</v>
      </c>
    </row>
    <row r="3913" spans="1:26" x14ac:dyDescent="0.25">
      <c r="A3913">
        <v>8172</v>
      </c>
      <c r="B3913" t="s">
        <v>9459</v>
      </c>
      <c r="C3913" s="1">
        <v>42414</v>
      </c>
      <c r="D3913">
        <f>YEAR(C3913)</f>
        <v>2016</v>
      </c>
      <c r="E3913">
        <f>MONTH(C3913)</f>
        <v>2</v>
      </c>
      <c r="F3913" t="str">
        <f>TEXT(Table1[[#This Row],[Order Date]],"mmm")</f>
        <v>Feb</v>
      </c>
      <c r="G3913" t="str">
        <f>TEXT(Table1[[#This Row],[Order Date]],"ddd")</f>
        <v>Sun</v>
      </c>
      <c r="H3913" s="1">
        <v>42419</v>
      </c>
      <c r="I3913" t="s">
        <v>49</v>
      </c>
      <c r="J3913" t="s">
        <v>2045</v>
      </c>
      <c r="K3913" t="s">
        <v>2046</v>
      </c>
      <c r="L3913" t="s">
        <v>25</v>
      </c>
      <c r="M3913" t="s">
        <v>26</v>
      </c>
      <c r="N3913" t="s">
        <v>321</v>
      </c>
      <c r="O3913" t="s">
        <v>1470</v>
      </c>
      <c r="P3913">
        <v>39212</v>
      </c>
      <c r="Q3913" t="s">
        <v>29</v>
      </c>
      <c r="R3913" t="s">
        <v>3731</v>
      </c>
      <c r="S3913" t="s">
        <v>45</v>
      </c>
      <c r="T3913" t="s">
        <v>67</v>
      </c>
      <c r="U3913" t="s">
        <v>3732</v>
      </c>
      <c r="V3913" s="3">
        <v>264.18</v>
      </c>
      <c r="W3913">
        <v>7</v>
      </c>
      <c r="X3913" s="2">
        <v>0</v>
      </c>
      <c r="Y3913" s="13">
        <v>68.686800000000005</v>
      </c>
      <c r="Z3913" s="2">
        <f>Y3913/V3913</f>
        <v>0.26</v>
      </c>
    </row>
    <row r="3914" spans="1:26" x14ac:dyDescent="0.25">
      <c r="A3914">
        <v>8173</v>
      </c>
      <c r="B3914" t="s">
        <v>9460</v>
      </c>
      <c r="C3914" s="1">
        <v>41829</v>
      </c>
      <c r="D3914">
        <f>YEAR(C3914)</f>
        <v>2014</v>
      </c>
      <c r="E3914">
        <f>MONTH(C3914)</f>
        <v>7</v>
      </c>
      <c r="F3914" t="str">
        <f>TEXT(Table1[[#This Row],[Order Date]],"mmm")</f>
        <v>Jul</v>
      </c>
      <c r="G3914" t="str">
        <f>TEXT(Table1[[#This Row],[Order Date]],"ddd")</f>
        <v>Wed</v>
      </c>
      <c r="H3914" s="1">
        <v>41833</v>
      </c>
      <c r="I3914" t="s">
        <v>49</v>
      </c>
      <c r="J3914" t="s">
        <v>6182</v>
      </c>
      <c r="K3914" t="s">
        <v>6183</v>
      </c>
      <c r="L3914" t="s">
        <v>101</v>
      </c>
      <c r="M3914" t="s">
        <v>26</v>
      </c>
      <c r="N3914" t="s">
        <v>41</v>
      </c>
      <c r="O3914" t="s">
        <v>42</v>
      </c>
      <c r="P3914">
        <v>90049</v>
      </c>
      <c r="Q3914" t="s">
        <v>43</v>
      </c>
      <c r="R3914" t="s">
        <v>5468</v>
      </c>
      <c r="S3914" t="s">
        <v>45</v>
      </c>
      <c r="T3914" t="s">
        <v>46</v>
      </c>
      <c r="U3914" t="s">
        <v>5469</v>
      </c>
      <c r="V3914" s="3">
        <v>2.88</v>
      </c>
      <c r="W3914">
        <v>1</v>
      </c>
      <c r="X3914" s="2">
        <v>0</v>
      </c>
      <c r="Y3914" s="13">
        <v>1.4112</v>
      </c>
      <c r="Z3914" s="2">
        <f>Y3914/V3914</f>
        <v>0.49000000000000005</v>
      </c>
    </row>
    <row r="3915" spans="1:26" x14ac:dyDescent="0.25">
      <c r="A3915">
        <v>8176</v>
      </c>
      <c r="B3915" t="s">
        <v>9461</v>
      </c>
      <c r="C3915" s="1">
        <v>42399</v>
      </c>
      <c r="D3915">
        <f>YEAR(C3915)</f>
        <v>2016</v>
      </c>
      <c r="E3915">
        <f>MONTH(C3915)</f>
        <v>1</v>
      </c>
      <c r="F3915" t="str">
        <f>TEXT(Table1[[#This Row],[Order Date]],"mmm")</f>
        <v>Jan</v>
      </c>
      <c r="G3915" t="str">
        <f>TEXT(Table1[[#This Row],[Order Date]],"ddd")</f>
        <v>Sat</v>
      </c>
      <c r="H3915" s="1">
        <v>42404</v>
      </c>
      <c r="I3915" t="s">
        <v>49</v>
      </c>
      <c r="J3915" t="s">
        <v>9462</v>
      </c>
      <c r="K3915" t="s">
        <v>9463</v>
      </c>
      <c r="L3915" t="s">
        <v>40</v>
      </c>
      <c r="M3915" t="s">
        <v>26</v>
      </c>
      <c r="N3915" t="s">
        <v>296</v>
      </c>
      <c r="O3915" t="s">
        <v>208</v>
      </c>
      <c r="P3915">
        <v>60623</v>
      </c>
      <c r="Q3915" t="s">
        <v>104</v>
      </c>
      <c r="R3915" t="s">
        <v>289</v>
      </c>
      <c r="S3915" t="s">
        <v>45</v>
      </c>
      <c r="T3915" t="s">
        <v>89</v>
      </c>
      <c r="U3915" t="s">
        <v>290</v>
      </c>
      <c r="V3915" s="3">
        <v>156.512</v>
      </c>
      <c r="W3915">
        <v>4</v>
      </c>
      <c r="X3915" s="2">
        <v>0.2</v>
      </c>
      <c r="Y3915" s="13">
        <v>52.822800000000001</v>
      </c>
      <c r="Z3915" s="2">
        <f>Y3915/V3915</f>
        <v>0.33750000000000002</v>
      </c>
    </row>
    <row r="3916" spans="1:26" x14ac:dyDescent="0.25">
      <c r="A3916">
        <v>8177</v>
      </c>
      <c r="B3916" t="s">
        <v>9464</v>
      </c>
      <c r="C3916" s="1">
        <v>42635</v>
      </c>
      <c r="D3916">
        <f>YEAR(C3916)</f>
        <v>2016</v>
      </c>
      <c r="E3916">
        <f>MONTH(C3916)</f>
        <v>9</v>
      </c>
      <c r="F3916" t="str">
        <f>TEXT(Table1[[#This Row],[Order Date]],"mmm")</f>
        <v>Sep</v>
      </c>
      <c r="G3916" t="str">
        <f>TEXT(Table1[[#This Row],[Order Date]],"ddd")</f>
        <v>Thu</v>
      </c>
      <c r="H3916" s="1">
        <v>42638</v>
      </c>
      <c r="I3916" t="s">
        <v>185</v>
      </c>
      <c r="J3916" t="s">
        <v>3670</v>
      </c>
      <c r="K3916" t="s">
        <v>3671</v>
      </c>
      <c r="L3916" t="s">
        <v>101</v>
      </c>
      <c r="M3916" t="s">
        <v>26</v>
      </c>
      <c r="N3916" t="s">
        <v>263</v>
      </c>
      <c r="O3916" t="s">
        <v>264</v>
      </c>
      <c r="P3916">
        <v>10035</v>
      </c>
      <c r="Q3916" t="s">
        <v>145</v>
      </c>
      <c r="R3916" t="s">
        <v>361</v>
      </c>
      <c r="S3916" t="s">
        <v>45</v>
      </c>
      <c r="T3916" t="s">
        <v>58</v>
      </c>
      <c r="U3916" t="s">
        <v>362</v>
      </c>
      <c r="V3916" s="3">
        <v>128.34</v>
      </c>
      <c r="W3916">
        <v>6</v>
      </c>
      <c r="X3916" s="2">
        <v>0</v>
      </c>
      <c r="Y3916" s="13">
        <v>37.218600000000002</v>
      </c>
      <c r="Z3916" s="2">
        <f>Y3916/V3916</f>
        <v>0.29000000000000004</v>
      </c>
    </row>
    <row r="3917" spans="1:26" x14ac:dyDescent="0.25">
      <c r="A3917">
        <v>8178</v>
      </c>
      <c r="B3917" t="s">
        <v>9465</v>
      </c>
      <c r="C3917" s="1">
        <v>43091</v>
      </c>
      <c r="D3917">
        <f>YEAR(C3917)</f>
        <v>2017</v>
      </c>
      <c r="E3917">
        <f>MONTH(C3917)</f>
        <v>12</v>
      </c>
      <c r="F3917" t="str">
        <f>TEXT(Table1[[#This Row],[Order Date]],"mmm")</f>
        <v>Dec</v>
      </c>
      <c r="G3917" t="str">
        <f>TEXT(Table1[[#This Row],[Order Date]],"ddd")</f>
        <v>Fri</v>
      </c>
      <c r="H3917" s="1">
        <v>43093</v>
      </c>
      <c r="I3917" t="s">
        <v>185</v>
      </c>
      <c r="J3917" t="s">
        <v>3606</v>
      </c>
      <c r="K3917" t="s">
        <v>3607</v>
      </c>
      <c r="L3917" t="s">
        <v>25</v>
      </c>
      <c r="M3917" t="s">
        <v>26</v>
      </c>
      <c r="N3917" t="s">
        <v>41</v>
      </c>
      <c r="O3917" t="s">
        <v>42</v>
      </c>
      <c r="P3917">
        <v>90008</v>
      </c>
      <c r="Q3917" t="s">
        <v>43</v>
      </c>
      <c r="R3917" t="s">
        <v>6349</v>
      </c>
      <c r="S3917" t="s">
        <v>70</v>
      </c>
      <c r="T3917" t="s">
        <v>158</v>
      </c>
      <c r="U3917" t="s">
        <v>6350</v>
      </c>
      <c r="V3917" s="3">
        <v>474.95</v>
      </c>
      <c r="W3917">
        <v>5</v>
      </c>
      <c r="X3917" s="2">
        <v>0</v>
      </c>
      <c r="Y3917" s="13">
        <v>142.48500000000001</v>
      </c>
      <c r="Z3917" s="2">
        <f>Y3917/V3917</f>
        <v>0.30000000000000004</v>
      </c>
    </row>
    <row r="3918" spans="1:26" x14ac:dyDescent="0.25">
      <c r="A3918">
        <v>8179</v>
      </c>
      <c r="B3918" t="s">
        <v>9466</v>
      </c>
      <c r="C3918" s="1">
        <v>42615</v>
      </c>
      <c r="D3918">
        <f>YEAR(C3918)</f>
        <v>2016</v>
      </c>
      <c r="E3918">
        <f>MONTH(C3918)</f>
        <v>9</v>
      </c>
      <c r="F3918" t="str">
        <f>TEXT(Table1[[#This Row],[Order Date]],"mmm")</f>
        <v>Sep</v>
      </c>
      <c r="G3918" t="str">
        <f>TEXT(Table1[[#This Row],[Order Date]],"ddd")</f>
        <v>Fri</v>
      </c>
      <c r="H3918" s="1">
        <v>42621</v>
      </c>
      <c r="I3918" t="s">
        <v>49</v>
      </c>
      <c r="J3918" t="s">
        <v>5083</v>
      </c>
      <c r="K3918" t="s">
        <v>5084</v>
      </c>
      <c r="L3918" t="s">
        <v>25</v>
      </c>
      <c r="M3918" t="s">
        <v>26</v>
      </c>
      <c r="N3918" t="s">
        <v>1364</v>
      </c>
      <c r="O3918" t="s">
        <v>95</v>
      </c>
      <c r="P3918">
        <v>98198</v>
      </c>
      <c r="Q3918" t="s">
        <v>43</v>
      </c>
      <c r="R3918" t="s">
        <v>2359</v>
      </c>
      <c r="S3918" t="s">
        <v>70</v>
      </c>
      <c r="T3918" t="s">
        <v>1202</v>
      </c>
      <c r="U3918" t="s">
        <v>2360</v>
      </c>
      <c r="V3918" s="3">
        <v>999.98</v>
      </c>
      <c r="W3918">
        <v>2</v>
      </c>
      <c r="X3918" s="2">
        <v>0</v>
      </c>
      <c r="Y3918" s="13">
        <v>449.99099999999999</v>
      </c>
      <c r="Z3918" s="2">
        <f>Y3918/V3918</f>
        <v>0.44999999999999996</v>
      </c>
    </row>
    <row r="3919" spans="1:26" x14ac:dyDescent="0.25">
      <c r="A3919">
        <v>8180</v>
      </c>
      <c r="B3919" t="s">
        <v>9467</v>
      </c>
      <c r="C3919" s="1">
        <v>42218</v>
      </c>
      <c r="D3919">
        <f>YEAR(C3919)</f>
        <v>2015</v>
      </c>
      <c r="E3919">
        <f>MONTH(C3919)</f>
        <v>8</v>
      </c>
      <c r="F3919" t="str">
        <f>TEXT(Table1[[#This Row],[Order Date]],"mmm")</f>
        <v>Aug</v>
      </c>
      <c r="G3919" t="str">
        <f>TEXT(Table1[[#This Row],[Order Date]],"ddd")</f>
        <v>Sun</v>
      </c>
      <c r="H3919" s="1">
        <v>42222</v>
      </c>
      <c r="I3919" t="s">
        <v>49</v>
      </c>
      <c r="J3919" t="s">
        <v>1808</v>
      </c>
      <c r="K3919" t="s">
        <v>1809</v>
      </c>
      <c r="L3919" t="s">
        <v>25</v>
      </c>
      <c r="M3919" t="s">
        <v>26</v>
      </c>
      <c r="N3919" t="s">
        <v>311</v>
      </c>
      <c r="O3919" t="s">
        <v>413</v>
      </c>
      <c r="P3919">
        <v>97477</v>
      </c>
      <c r="Q3919" t="s">
        <v>43</v>
      </c>
      <c r="R3919" t="s">
        <v>6740</v>
      </c>
      <c r="S3919" t="s">
        <v>31</v>
      </c>
      <c r="T3919" t="s">
        <v>55</v>
      </c>
      <c r="U3919" t="s">
        <v>6741</v>
      </c>
      <c r="V3919" s="3">
        <v>277.5</v>
      </c>
      <c r="W3919">
        <v>4</v>
      </c>
      <c r="X3919" s="2">
        <v>0.5</v>
      </c>
      <c r="Y3919" s="13">
        <v>-188.7</v>
      </c>
      <c r="Z3919" s="2">
        <f>Y3919/V3919</f>
        <v>-0.67999999999999994</v>
      </c>
    </row>
    <row r="3920" spans="1:26" x14ac:dyDescent="0.25">
      <c r="A3920">
        <v>8181</v>
      </c>
      <c r="B3920" t="s">
        <v>9468</v>
      </c>
      <c r="C3920" s="1">
        <v>42329</v>
      </c>
      <c r="D3920">
        <f>YEAR(C3920)</f>
        <v>2015</v>
      </c>
      <c r="E3920">
        <f>MONTH(C3920)</f>
        <v>11</v>
      </c>
      <c r="F3920" t="str">
        <f>TEXT(Table1[[#This Row],[Order Date]],"mmm")</f>
        <v>Nov</v>
      </c>
      <c r="G3920" t="str">
        <f>TEXT(Table1[[#This Row],[Order Date]],"ddd")</f>
        <v>Sat</v>
      </c>
      <c r="H3920" s="1">
        <v>42333</v>
      </c>
      <c r="I3920" t="s">
        <v>49</v>
      </c>
      <c r="J3920" t="s">
        <v>7670</v>
      </c>
      <c r="K3920" t="s">
        <v>7671</v>
      </c>
      <c r="L3920" t="s">
        <v>25</v>
      </c>
      <c r="M3920" t="s">
        <v>26</v>
      </c>
      <c r="N3920" t="s">
        <v>143</v>
      </c>
      <c r="O3920" t="s">
        <v>144</v>
      </c>
      <c r="P3920">
        <v>19120</v>
      </c>
      <c r="Q3920" t="s">
        <v>145</v>
      </c>
      <c r="R3920" t="s">
        <v>3711</v>
      </c>
      <c r="S3920" t="s">
        <v>31</v>
      </c>
      <c r="T3920" t="s">
        <v>55</v>
      </c>
      <c r="U3920" t="s">
        <v>3712</v>
      </c>
      <c r="V3920" s="3">
        <v>1252.704</v>
      </c>
      <c r="W3920">
        <v>8</v>
      </c>
      <c r="X3920" s="2">
        <v>0.4</v>
      </c>
      <c r="Y3920" s="13">
        <v>-480.20319999999998</v>
      </c>
      <c r="Z3920" s="2">
        <f>Y3920/V3920</f>
        <v>-0.38333333333333336</v>
      </c>
    </row>
    <row r="3921" spans="1:26" x14ac:dyDescent="0.25">
      <c r="A3921">
        <v>8183</v>
      </c>
      <c r="B3921" t="s">
        <v>9469</v>
      </c>
      <c r="C3921" s="1">
        <v>42873</v>
      </c>
      <c r="D3921">
        <f>YEAR(C3921)</f>
        <v>2017</v>
      </c>
      <c r="E3921">
        <f>MONTH(C3921)</f>
        <v>5</v>
      </c>
      <c r="F3921" t="str">
        <f>TEXT(Table1[[#This Row],[Order Date]],"mmm")</f>
        <v>May</v>
      </c>
      <c r="G3921" t="str">
        <f>TEXT(Table1[[#This Row],[Order Date]],"ddd")</f>
        <v>Thu</v>
      </c>
      <c r="H3921" s="1">
        <v>42877</v>
      </c>
      <c r="I3921" t="s">
        <v>49</v>
      </c>
      <c r="J3921" t="s">
        <v>5199</v>
      </c>
      <c r="K3921" t="s">
        <v>5200</v>
      </c>
      <c r="L3921" t="s">
        <v>40</v>
      </c>
      <c r="M3921" t="s">
        <v>26</v>
      </c>
      <c r="N3921" t="s">
        <v>296</v>
      </c>
      <c r="O3921" t="s">
        <v>208</v>
      </c>
      <c r="P3921">
        <v>60653</v>
      </c>
      <c r="Q3921" t="s">
        <v>104</v>
      </c>
      <c r="R3921" t="s">
        <v>4514</v>
      </c>
      <c r="S3921" t="s">
        <v>31</v>
      </c>
      <c r="T3921" t="s">
        <v>64</v>
      </c>
      <c r="U3921" t="s">
        <v>4515</v>
      </c>
      <c r="V3921" s="3">
        <v>22.608000000000001</v>
      </c>
      <c r="W3921">
        <v>3</v>
      </c>
      <c r="X3921" s="2">
        <v>0.6</v>
      </c>
      <c r="Y3921" s="13">
        <v>-10.1736</v>
      </c>
      <c r="Z3921" s="2">
        <f>Y3921/V3921</f>
        <v>-0.45</v>
      </c>
    </row>
    <row r="3922" spans="1:26" x14ac:dyDescent="0.25">
      <c r="A3922">
        <v>8185</v>
      </c>
      <c r="B3922" t="s">
        <v>9470</v>
      </c>
      <c r="C3922" s="1">
        <v>42939</v>
      </c>
      <c r="D3922">
        <f>YEAR(C3922)</f>
        <v>2017</v>
      </c>
      <c r="E3922">
        <f>MONTH(C3922)</f>
        <v>7</v>
      </c>
      <c r="F3922" t="str">
        <f>TEXT(Table1[[#This Row],[Order Date]],"mmm")</f>
        <v>Jul</v>
      </c>
      <c r="G3922" t="str">
        <f>TEXT(Table1[[#This Row],[Order Date]],"ddd")</f>
        <v>Sun</v>
      </c>
      <c r="H3922" s="1">
        <v>42943</v>
      </c>
      <c r="I3922" t="s">
        <v>49</v>
      </c>
      <c r="J3922" t="s">
        <v>1692</v>
      </c>
      <c r="K3922" t="s">
        <v>1693</v>
      </c>
      <c r="L3922" t="s">
        <v>40</v>
      </c>
      <c r="M3922" t="s">
        <v>26</v>
      </c>
      <c r="N3922" t="s">
        <v>296</v>
      </c>
      <c r="O3922" t="s">
        <v>208</v>
      </c>
      <c r="P3922">
        <v>60623</v>
      </c>
      <c r="Q3922" t="s">
        <v>104</v>
      </c>
      <c r="R3922" t="s">
        <v>3645</v>
      </c>
      <c r="S3922" t="s">
        <v>45</v>
      </c>
      <c r="T3922" t="s">
        <v>89</v>
      </c>
      <c r="U3922" t="s">
        <v>3646</v>
      </c>
      <c r="V3922" s="3">
        <v>63.311999999999998</v>
      </c>
      <c r="W3922">
        <v>3</v>
      </c>
      <c r="X3922" s="2">
        <v>0.2</v>
      </c>
      <c r="Y3922" s="13">
        <v>20.5764</v>
      </c>
      <c r="Z3922" s="2">
        <f>Y3922/V3922</f>
        <v>0.32500000000000001</v>
      </c>
    </row>
    <row r="3923" spans="1:26" x14ac:dyDescent="0.25">
      <c r="A3923">
        <v>8186</v>
      </c>
      <c r="B3923" t="s">
        <v>9471</v>
      </c>
      <c r="C3923" s="1">
        <v>42260</v>
      </c>
      <c r="D3923">
        <f>YEAR(C3923)</f>
        <v>2015</v>
      </c>
      <c r="E3923">
        <f>MONTH(C3923)</f>
        <v>9</v>
      </c>
      <c r="F3923" t="str">
        <f>TEXT(Table1[[#This Row],[Order Date]],"mmm")</f>
        <v>Sep</v>
      </c>
      <c r="G3923" t="str">
        <f>TEXT(Table1[[#This Row],[Order Date]],"ddd")</f>
        <v>Sun</v>
      </c>
      <c r="H3923" s="1">
        <v>42264</v>
      </c>
      <c r="I3923" t="s">
        <v>22</v>
      </c>
      <c r="J3923" t="s">
        <v>1295</v>
      </c>
      <c r="K3923" t="s">
        <v>1296</v>
      </c>
      <c r="L3923" t="s">
        <v>25</v>
      </c>
      <c r="M3923" t="s">
        <v>26</v>
      </c>
      <c r="N3923" t="s">
        <v>296</v>
      </c>
      <c r="O3923" t="s">
        <v>208</v>
      </c>
      <c r="P3923">
        <v>60623</v>
      </c>
      <c r="Q3923" t="s">
        <v>104</v>
      </c>
      <c r="R3923" t="s">
        <v>4568</v>
      </c>
      <c r="S3923" t="s">
        <v>45</v>
      </c>
      <c r="T3923" t="s">
        <v>170</v>
      </c>
      <c r="U3923" t="s">
        <v>662</v>
      </c>
      <c r="V3923" s="3">
        <v>7.8239999999999998</v>
      </c>
      <c r="W3923">
        <v>1</v>
      </c>
      <c r="X3923" s="2">
        <v>0.2</v>
      </c>
      <c r="Y3923" s="13">
        <v>2.9340000000000002</v>
      </c>
      <c r="Z3923" s="2">
        <f>Y3923/V3923</f>
        <v>0.37500000000000006</v>
      </c>
    </row>
    <row r="3924" spans="1:26" x14ac:dyDescent="0.25">
      <c r="A3924">
        <v>8188</v>
      </c>
      <c r="B3924" t="s">
        <v>9472</v>
      </c>
      <c r="C3924" s="1">
        <v>42714</v>
      </c>
      <c r="D3924">
        <f>YEAR(C3924)</f>
        <v>2016</v>
      </c>
      <c r="E3924">
        <f>MONTH(C3924)</f>
        <v>12</v>
      </c>
      <c r="F3924" t="str">
        <f>TEXT(Table1[[#This Row],[Order Date]],"mmm")</f>
        <v>Dec</v>
      </c>
      <c r="G3924" t="str">
        <f>TEXT(Table1[[#This Row],[Order Date]],"ddd")</f>
        <v>Sat</v>
      </c>
      <c r="H3924" s="1">
        <v>42720</v>
      </c>
      <c r="I3924" t="s">
        <v>49</v>
      </c>
      <c r="J3924" t="s">
        <v>2510</v>
      </c>
      <c r="K3924" t="s">
        <v>2511</v>
      </c>
      <c r="L3924" t="s">
        <v>40</v>
      </c>
      <c r="M3924" t="s">
        <v>26</v>
      </c>
      <c r="N3924" t="s">
        <v>263</v>
      </c>
      <c r="O3924" t="s">
        <v>264</v>
      </c>
      <c r="P3924">
        <v>10024</v>
      </c>
      <c r="Q3924" t="s">
        <v>145</v>
      </c>
      <c r="R3924" t="s">
        <v>690</v>
      </c>
      <c r="S3924" t="s">
        <v>45</v>
      </c>
      <c r="T3924" t="s">
        <v>89</v>
      </c>
      <c r="U3924" t="s">
        <v>691</v>
      </c>
      <c r="V3924" s="3">
        <v>62.82</v>
      </c>
      <c r="W3924">
        <v>9</v>
      </c>
      <c r="X3924" s="2">
        <v>0</v>
      </c>
      <c r="Y3924" s="13">
        <v>29.525400000000001</v>
      </c>
      <c r="Z3924" s="2">
        <f>Y3924/V3924</f>
        <v>0.47000000000000003</v>
      </c>
    </row>
    <row r="3925" spans="1:26" x14ac:dyDescent="0.25">
      <c r="A3925">
        <v>8189</v>
      </c>
      <c r="B3925" t="s">
        <v>9473</v>
      </c>
      <c r="C3925" s="1">
        <v>42279</v>
      </c>
      <c r="D3925">
        <f>YEAR(C3925)</f>
        <v>2015</v>
      </c>
      <c r="E3925">
        <f>MONTH(C3925)</f>
        <v>10</v>
      </c>
      <c r="F3925" t="str">
        <f>TEXT(Table1[[#This Row],[Order Date]],"mmm")</f>
        <v>Oct</v>
      </c>
      <c r="G3925" t="str">
        <f>TEXT(Table1[[#This Row],[Order Date]],"ddd")</f>
        <v>Fri</v>
      </c>
      <c r="H3925" s="1">
        <v>42282</v>
      </c>
      <c r="I3925" t="s">
        <v>22</v>
      </c>
      <c r="J3925" t="s">
        <v>4040</v>
      </c>
      <c r="K3925" t="s">
        <v>4041</v>
      </c>
      <c r="L3925" t="s">
        <v>25</v>
      </c>
      <c r="M3925" t="s">
        <v>26</v>
      </c>
      <c r="N3925" t="s">
        <v>3295</v>
      </c>
      <c r="O3925" t="s">
        <v>2689</v>
      </c>
      <c r="P3925">
        <v>20852</v>
      </c>
      <c r="Q3925" t="s">
        <v>145</v>
      </c>
      <c r="R3925" t="s">
        <v>2597</v>
      </c>
      <c r="S3925" t="s">
        <v>45</v>
      </c>
      <c r="T3925" t="s">
        <v>89</v>
      </c>
      <c r="U3925" t="s">
        <v>2598</v>
      </c>
      <c r="V3925" s="3">
        <v>19.440000000000001</v>
      </c>
      <c r="W3925">
        <v>3</v>
      </c>
      <c r="X3925" s="2">
        <v>0</v>
      </c>
      <c r="Y3925" s="13">
        <v>9.3312000000000008</v>
      </c>
      <c r="Z3925" s="2">
        <f>Y3925/V3925</f>
        <v>0.48000000000000004</v>
      </c>
    </row>
    <row r="3926" spans="1:26" x14ac:dyDescent="0.25">
      <c r="A3926">
        <v>8191</v>
      </c>
      <c r="B3926" t="s">
        <v>9474</v>
      </c>
      <c r="C3926" s="1">
        <v>43056</v>
      </c>
      <c r="D3926">
        <f>YEAR(C3926)</f>
        <v>2017</v>
      </c>
      <c r="E3926">
        <f>MONTH(C3926)</f>
        <v>11</v>
      </c>
      <c r="F3926" t="str">
        <f>TEXT(Table1[[#This Row],[Order Date]],"mmm")</f>
        <v>Nov</v>
      </c>
      <c r="G3926" t="str">
        <f>TEXT(Table1[[#This Row],[Order Date]],"ddd")</f>
        <v>Fri</v>
      </c>
      <c r="H3926" s="1">
        <v>43060</v>
      </c>
      <c r="I3926" t="s">
        <v>49</v>
      </c>
      <c r="J3926" t="s">
        <v>5885</v>
      </c>
      <c r="K3926" t="s">
        <v>5886</v>
      </c>
      <c r="L3926" t="s">
        <v>25</v>
      </c>
      <c r="M3926" t="s">
        <v>26</v>
      </c>
      <c r="N3926" t="s">
        <v>263</v>
      </c>
      <c r="O3926" t="s">
        <v>264</v>
      </c>
      <c r="P3926">
        <v>10011</v>
      </c>
      <c r="Q3926" t="s">
        <v>145</v>
      </c>
      <c r="R3926" t="s">
        <v>3178</v>
      </c>
      <c r="S3926" t="s">
        <v>45</v>
      </c>
      <c r="T3926" t="s">
        <v>89</v>
      </c>
      <c r="U3926" t="s">
        <v>3179</v>
      </c>
      <c r="V3926" s="3">
        <v>38.880000000000003</v>
      </c>
      <c r="W3926">
        <v>6</v>
      </c>
      <c r="X3926" s="2">
        <v>0</v>
      </c>
      <c r="Y3926" s="13">
        <v>18.662400000000002</v>
      </c>
      <c r="Z3926" s="2">
        <f>Y3926/V3926</f>
        <v>0.48000000000000004</v>
      </c>
    </row>
    <row r="3927" spans="1:26" x14ac:dyDescent="0.25">
      <c r="A3927">
        <v>8193</v>
      </c>
      <c r="B3927" t="s">
        <v>9475</v>
      </c>
      <c r="C3927" s="1">
        <v>42338</v>
      </c>
      <c r="D3927">
        <f>YEAR(C3927)</f>
        <v>2015</v>
      </c>
      <c r="E3927">
        <f>MONTH(C3927)</f>
        <v>11</v>
      </c>
      <c r="F3927" t="str">
        <f>TEXT(Table1[[#This Row],[Order Date]],"mmm")</f>
        <v>Nov</v>
      </c>
      <c r="G3927" t="str">
        <f>TEXT(Table1[[#This Row],[Order Date]],"ddd")</f>
        <v>Mon</v>
      </c>
      <c r="H3927" s="1">
        <v>42341</v>
      </c>
      <c r="I3927" t="s">
        <v>185</v>
      </c>
      <c r="J3927" t="s">
        <v>1957</v>
      </c>
      <c r="K3927" t="s">
        <v>1958</v>
      </c>
      <c r="L3927" t="s">
        <v>25</v>
      </c>
      <c r="M3927" t="s">
        <v>26</v>
      </c>
      <c r="N3927" t="s">
        <v>366</v>
      </c>
      <c r="O3927" t="s">
        <v>87</v>
      </c>
      <c r="P3927">
        <v>27707</v>
      </c>
      <c r="Q3927" t="s">
        <v>29</v>
      </c>
      <c r="R3927" t="s">
        <v>2354</v>
      </c>
      <c r="S3927" t="s">
        <v>45</v>
      </c>
      <c r="T3927" t="s">
        <v>74</v>
      </c>
      <c r="U3927" t="s">
        <v>2355</v>
      </c>
      <c r="V3927" s="3">
        <v>6.048</v>
      </c>
      <c r="W3927">
        <v>7</v>
      </c>
      <c r="X3927" s="2">
        <v>0.7</v>
      </c>
      <c r="Y3927" s="13">
        <v>-4.2336</v>
      </c>
      <c r="Z3927" s="2">
        <f>Y3927/V3927</f>
        <v>-0.7</v>
      </c>
    </row>
    <row r="3928" spans="1:26" x14ac:dyDescent="0.25">
      <c r="A3928">
        <v>8197</v>
      </c>
      <c r="B3928" t="s">
        <v>9476</v>
      </c>
      <c r="C3928" s="1">
        <v>42983</v>
      </c>
      <c r="D3928">
        <f>YEAR(C3928)</f>
        <v>2017</v>
      </c>
      <c r="E3928">
        <f>MONTH(C3928)</f>
        <v>9</v>
      </c>
      <c r="F3928" t="str">
        <f>TEXT(Table1[[#This Row],[Order Date]],"mmm")</f>
        <v>Sep</v>
      </c>
      <c r="G3928" t="str">
        <f>TEXT(Table1[[#This Row],[Order Date]],"ddd")</f>
        <v>Tue</v>
      </c>
      <c r="H3928" s="1">
        <v>42987</v>
      </c>
      <c r="I3928" t="s">
        <v>49</v>
      </c>
      <c r="J3928" t="s">
        <v>3559</v>
      </c>
      <c r="K3928" t="s">
        <v>3560</v>
      </c>
      <c r="L3928" t="s">
        <v>25</v>
      </c>
      <c r="M3928" t="s">
        <v>26</v>
      </c>
      <c r="N3928" t="s">
        <v>5006</v>
      </c>
      <c r="O3928" t="s">
        <v>328</v>
      </c>
      <c r="P3928">
        <v>37918</v>
      </c>
      <c r="Q3928" t="s">
        <v>29</v>
      </c>
      <c r="R3928" t="s">
        <v>4404</v>
      </c>
      <c r="S3928" t="s">
        <v>70</v>
      </c>
      <c r="T3928" t="s">
        <v>158</v>
      </c>
      <c r="U3928" t="s">
        <v>4405</v>
      </c>
      <c r="V3928" s="3">
        <v>89.567999999999998</v>
      </c>
      <c r="W3928">
        <v>4</v>
      </c>
      <c r="X3928" s="2">
        <v>0.2</v>
      </c>
      <c r="Y3928" s="13">
        <v>-1.1195999999999999</v>
      </c>
      <c r="Z3928" s="2">
        <f>Y3928/V3928</f>
        <v>-1.2499999999999999E-2</v>
      </c>
    </row>
    <row r="3929" spans="1:26" x14ac:dyDescent="0.25">
      <c r="A3929">
        <v>8200</v>
      </c>
      <c r="B3929" t="s">
        <v>9477</v>
      </c>
      <c r="C3929" s="1">
        <v>42849</v>
      </c>
      <c r="D3929">
        <f>YEAR(C3929)</f>
        <v>2017</v>
      </c>
      <c r="E3929">
        <f>MONTH(C3929)</f>
        <v>4</v>
      </c>
      <c r="F3929" t="str">
        <f>TEXT(Table1[[#This Row],[Order Date]],"mmm")</f>
        <v>Apr</v>
      </c>
      <c r="G3929" t="str">
        <f>TEXT(Table1[[#This Row],[Order Date]],"ddd")</f>
        <v>Mon</v>
      </c>
      <c r="H3929" s="1">
        <v>42855</v>
      </c>
      <c r="I3929" t="s">
        <v>49</v>
      </c>
      <c r="J3929" t="s">
        <v>4949</v>
      </c>
      <c r="K3929" t="s">
        <v>4950</v>
      </c>
      <c r="L3929" t="s">
        <v>25</v>
      </c>
      <c r="M3929" t="s">
        <v>26</v>
      </c>
      <c r="N3929" t="s">
        <v>296</v>
      </c>
      <c r="O3929" t="s">
        <v>208</v>
      </c>
      <c r="P3929">
        <v>60610</v>
      </c>
      <c r="Q3929" t="s">
        <v>104</v>
      </c>
      <c r="R3929" t="s">
        <v>4382</v>
      </c>
      <c r="S3929" t="s">
        <v>45</v>
      </c>
      <c r="T3929" t="s">
        <v>74</v>
      </c>
      <c r="U3929" t="s">
        <v>4383</v>
      </c>
      <c r="V3929" s="3">
        <v>10.43</v>
      </c>
      <c r="W3929">
        <v>5</v>
      </c>
      <c r="X3929" s="2">
        <v>0.8</v>
      </c>
      <c r="Y3929" s="13">
        <v>-18.252500000000001</v>
      </c>
      <c r="Z3929" s="2">
        <f>Y3929/V3929</f>
        <v>-1.7500000000000002</v>
      </c>
    </row>
    <row r="3930" spans="1:26" x14ac:dyDescent="0.25">
      <c r="A3930">
        <v>8202</v>
      </c>
      <c r="B3930" t="s">
        <v>9478</v>
      </c>
      <c r="C3930" s="1">
        <v>42316</v>
      </c>
      <c r="D3930">
        <f>YEAR(C3930)</f>
        <v>2015</v>
      </c>
      <c r="E3930">
        <f>MONTH(C3930)</f>
        <v>11</v>
      </c>
      <c r="F3930" t="str">
        <f>TEXT(Table1[[#This Row],[Order Date]],"mmm")</f>
        <v>Nov</v>
      </c>
      <c r="G3930" t="str">
        <f>TEXT(Table1[[#This Row],[Order Date]],"ddd")</f>
        <v>Sun</v>
      </c>
      <c r="H3930" s="1">
        <v>42316</v>
      </c>
      <c r="I3930" t="s">
        <v>1276</v>
      </c>
      <c r="J3930" t="s">
        <v>3840</v>
      </c>
      <c r="K3930" t="s">
        <v>3841</v>
      </c>
      <c r="L3930" t="s">
        <v>40</v>
      </c>
      <c r="M3930" t="s">
        <v>26</v>
      </c>
      <c r="N3930" t="s">
        <v>263</v>
      </c>
      <c r="O3930" t="s">
        <v>264</v>
      </c>
      <c r="P3930">
        <v>10024</v>
      </c>
      <c r="Q3930" t="s">
        <v>145</v>
      </c>
      <c r="R3930" t="s">
        <v>7365</v>
      </c>
      <c r="S3930" t="s">
        <v>45</v>
      </c>
      <c r="T3930" t="s">
        <v>58</v>
      </c>
      <c r="U3930" t="s">
        <v>7366</v>
      </c>
      <c r="V3930" s="3">
        <v>67.150000000000006</v>
      </c>
      <c r="W3930">
        <v>5</v>
      </c>
      <c r="X3930" s="2">
        <v>0</v>
      </c>
      <c r="Y3930" s="13">
        <v>16.787500000000001</v>
      </c>
      <c r="Z3930" s="2">
        <f>Y3930/V3930</f>
        <v>0.25</v>
      </c>
    </row>
    <row r="3931" spans="1:26" x14ac:dyDescent="0.25">
      <c r="A3931">
        <v>8207</v>
      </c>
      <c r="B3931" t="s">
        <v>9479</v>
      </c>
      <c r="C3931" s="1">
        <v>42120</v>
      </c>
      <c r="D3931">
        <f>YEAR(C3931)</f>
        <v>2015</v>
      </c>
      <c r="E3931">
        <f>MONTH(C3931)</f>
        <v>4</v>
      </c>
      <c r="F3931" t="str">
        <f>TEXT(Table1[[#This Row],[Order Date]],"mmm")</f>
        <v>Apr</v>
      </c>
      <c r="G3931" t="str">
        <f>TEXT(Table1[[#This Row],[Order Date]],"ddd")</f>
        <v>Sun</v>
      </c>
      <c r="H3931" s="1">
        <v>42124</v>
      </c>
      <c r="I3931" t="s">
        <v>49</v>
      </c>
      <c r="J3931" t="s">
        <v>1647</v>
      </c>
      <c r="K3931" t="s">
        <v>1648</v>
      </c>
      <c r="L3931" t="s">
        <v>25</v>
      </c>
      <c r="M3931" t="s">
        <v>26</v>
      </c>
      <c r="N3931" t="s">
        <v>7184</v>
      </c>
      <c r="O3931" t="s">
        <v>53</v>
      </c>
      <c r="P3931">
        <v>32114</v>
      </c>
      <c r="Q3931" t="s">
        <v>29</v>
      </c>
      <c r="R3931" t="s">
        <v>54</v>
      </c>
      <c r="S3931" t="s">
        <v>31</v>
      </c>
      <c r="T3931" t="s">
        <v>55</v>
      </c>
      <c r="U3931" t="s">
        <v>56</v>
      </c>
      <c r="V3931" s="3">
        <v>191.5155</v>
      </c>
      <c r="W3931">
        <v>1</v>
      </c>
      <c r="X3931" s="2">
        <v>0.45</v>
      </c>
      <c r="Y3931" s="13">
        <v>-76.606200000000001</v>
      </c>
      <c r="Z3931" s="2">
        <f>Y3931/V3931</f>
        <v>-0.4</v>
      </c>
    </row>
    <row r="3932" spans="1:26" x14ac:dyDescent="0.25">
      <c r="A3932">
        <v>8209</v>
      </c>
      <c r="B3932" t="s">
        <v>9480</v>
      </c>
      <c r="C3932" s="1">
        <v>42267</v>
      </c>
      <c r="D3932">
        <f>YEAR(C3932)</f>
        <v>2015</v>
      </c>
      <c r="E3932">
        <f>MONTH(C3932)</f>
        <v>9</v>
      </c>
      <c r="F3932" t="str">
        <f>TEXT(Table1[[#This Row],[Order Date]],"mmm")</f>
        <v>Sep</v>
      </c>
      <c r="G3932" t="str">
        <f>TEXT(Table1[[#This Row],[Order Date]],"ddd")</f>
        <v>Sun</v>
      </c>
      <c r="H3932" s="1">
        <v>42271</v>
      </c>
      <c r="I3932" t="s">
        <v>49</v>
      </c>
      <c r="J3932" t="s">
        <v>8069</v>
      </c>
      <c r="K3932" t="s">
        <v>8070</v>
      </c>
      <c r="L3932" t="s">
        <v>25</v>
      </c>
      <c r="M3932" t="s">
        <v>26</v>
      </c>
      <c r="N3932" t="s">
        <v>5519</v>
      </c>
      <c r="O3932" t="s">
        <v>328</v>
      </c>
      <c r="P3932">
        <v>37211</v>
      </c>
      <c r="Q3932" t="s">
        <v>29</v>
      </c>
      <c r="R3932" t="s">
        <v>2646</v>
      </c>
      <c r="S3932" t="s">
        <v>45</v>
      </c>
      <c r="T3932" t="s">
        <v>74</v>
      </c>
      <c r="U3932" t="s">
        <v>2647</v>
      </c>
      <c r="V3932" s="3">
        <v>1369.7639999999999</v>
      </c>
      <c r="W3932">
        <v>6</v>
      </c>
      <c r="X3932" s="2">
        <v>0.7</v>
      </c>
      <c r="Y3932" s="13">
        <v>-913.17600000000004</v>
      </c>
      <c r="Z3932" s="2">
        <f>Y3932/V3932</f>
        <v>-0.66666666666666674</v>
      </c>
    </row>
    <row r="3933" spans="1:26" x14ac:dyDescent="0.25">
      <c r="A3933">
        <v>8211</v>
      </c>
      <c r="B3933" t="s">
        <v>9481</v>
      </c>
      <c r="C3933" s="1">
        <v>42985</v>
      </c>
      <c r="D3933">
        <f>YEAR(C3933)</f>
        <v>2017</v>
      </c>
      <c r="E3933">
        <f>MONTH(C3933)</f>
        <v>9</v>
      </c>
      <c r="F3933" t="str">
        <f>TEXT(Table1[[#This Row],[Order Date]],"mmm")</f>
        <v>Sep</v>
      </c>
      <c r="G3933" t="str">
        <f>TEXT(Table1[[#This Row],[Order Date]],"ddd")</f>
        <v>Thu</v>
      </c>
      <c r="H3933" s="1">
        <v>42990</v>
      </c>
      <c r="I3933" t="s">
        <v>49</v>
      </c>
      <c r="J3933" t="s">
        <v>6059</v>
      </c>
      <c r="K3933" t="s">
        <v>6060</v>
      </c>
      <c r="L3933" t="s">
        <v>40</v>
      </c>
      <c r="M3933" t="s">
        <v>26</v>
      </c>
      <c r="N3933" t="s">
        <v>5519</v>
      </c>
      <c r="O3933" t="s">
        <v>328</v>
      </c>
      <c r="P3933">
        <v>37211</v>
      </c>
      <c r="Q3933" t="s">
        <v>29</v>
      </c>
      <c r="R3933" t="s">
        <v>1810</v>
      </c>
      <c r="S3933" t="s">
        <v>45</v>
      </c>
      <c r="T3933" t="s">
        <v>77</v>
      </c>
      <c r="U3933" t="s">
        <v>1811</v>
      </c>
      <c r="V3933" s="3">
        <v>81.567999999999998</v>
      </c>
      <c r="W3933">
        <v>2</v>
      </c>
      <c r="X3933" s="2">
        <v>0.2</v>
      </c>
      <c r="Y3933" s="13">
        <v>7.1372</v>
      </c>
      <c r="Z3933" s="2">
        <f>Y3933/V3933</f>
        <v>8.7500000000000008E-2</v>
      </c>
    </row>
    <row r="3934" spans="1:26" x14ac:dyDescent="0.25">
      <c r="A3934">
        <v>8212</v>
      </c>
      <c r="B3934" t="s">
        <v>9482</v>
      </c>
      <c r="C3934" s="1">
        <v>42681</v>
      </c>
      <c r="D3934">
        <f>YEAR(C3934)</f>
        <v>2016</v>
      </c>
      <c r="E3934">
        <f>MONTH(C3934)</f>
        <v>11</v>
      </c>
      <c r="F3934" t="str">
        <f>TEXT(Table1[[#This Row],[Order Date]],"mmm")</f>
        <v>Nov</v>
      </c>
      <c r="G3934" t="str">
        <f>TEXT(Table1[[#This Row],[Order Date]],"ddd")</f>
        <v>Mon</v>
      </c>
      <c r="H3934" s="1">
        <v>42686</v>
      </c>
      <c r="I3934" t="s">
        <v>49</v>
      </c>
      <c r="J3934" t="s">
        <v>2188</v>
      </c>
      <c r="K3934" t="s">
        <v>2189</v>
      </c>
      <c r="L3934" t="s">
        <v>25</v>
      </c>
      <c r="M3934" t="s">
        <v>26</v>
      </c>
      <c r="N3934" t="s">
        <v>808</v>
      </c>
      <c r="O3934" t="s">
        <v>103</v>
      </c>
      <c r="P3934">
        <v>75220</v>
      </c>
      <c r="Q3934" t="s">
        <v>104</v>
      </c>
      <c r="R3934" t="s">
        <v>9483</v>
      </c>
      <c r="S3934" t="s">
        <v>31</v>
      </c>
      <c r="T3934" t="s">
        <v>64</v>
      </c>
      <c r="U3934" t="s">
        <v>9484</v>
      </c>
      <c r="V3934" s="3">
        <v>44.46</v>
      </c>
      <c r="W3934">
        <v>5</v>
      </c>
      <c r="X3934" s="2">
        <v>0.6</v>
      </c>
      <c r="Y3934" s="13">
        <v>-17.783999999999999</v>
      </c>
      <c r="Z3934" s="2">
        <f>Y3934/V3934</f>
        <v>-0.39999999999999997</v>
      </c>
    </row>
    <row r="3935" spans="1:26" x14ac:dyDescent="0.25">
      <c r="A3935">
        <v>8214</v>
      </c>
      <c r="B3935" t="s">
        <v>9485</v>
      </c>
      <c r="C3935" s="1">
        <v>42272</v>
      </c>
      <c r="D3935">
        <f>YEAR(C3935)</f>
        <v>2015</v>
      </c>
      <c r="E3935">
        <f>MONTH(C3935)</f>
        <v>9</v>
      </c>
      <c r="F3935" t="str">
        <f>TEXT(Table1[[#This Row],[Order Date]],"mmm")</f>
        <v>Sep</v>
      </c>
      <c r="G3935" t="str">
        <f>TEXT(Table1[[#This Row],[Order Date]],"ddd")</f>
        <v>Fri</v>
      </c>
      <c r="H3935" s="1">
        <v>42279</v>
      </c>
      <c r="I3935" t="s">
        <v>49</v>
      </c>
      <c r="J3935" t="s">
        <v>4133</v>
      </c>
      <c r="K3935" t="s">
        <v>4134</v>
      </c>
      <c r="L3935" t="s">
        <v>40</v>
      </c>
      <c r="M3935" t="s">
        <v>26</v>
      </c>
      <c r="N3935" t="s">
        <v>1171</v>
      </c>
      <c r="O3935" t="s">
        <v>328</v>
      </c>
      <c r="P3935">
        <v>37130</v>
      </c>
      <c r="Q3935" t="s">
        <v>29</v>
      </c>
      <c r="R3935" t="s">
        <v>4212</v>
      </c>
      <c r="S3935" t="s">
        <v>45</v>
      </c>
      <c r="T3935" t="s">
        <v>74</v>
      </c>
      <c r="U3935" t="s">
        <v>4213</v>
      </c>
      <c r="V3935" s="3">
        <v>6.3360000000000003</v>
      </c>
      <c r="W3935">
        <v>4</v>
      </c>
      <c r="X3935" s="2">
        <v>0.7</v>
      </c>
      <c r="Y3935" s="13">
        <v>-4.6463999999999999</v>
      </c>
      <c r="Z3935" s="2">
        <f>Y3935/V3935</f>
        <v>-0.73333333333333328</v>
      </c>
    </row>
    <row r="3936" spans="1:26" x14ac:dyDescent="0.25">
      <c r="A3936">
        <v>8218</v>
      </c>
      <c r="B3936" t="s">
        <v>9486</v>
      </c>
      <c r="C3936" s="1">
        <v>41915</v>
      </c>
      <c r="D3936">
        <f>YEAR(C3936)</f>
        <v>2014</v>
      </c>
      <c r="E3936">
        <f>MONTH(C3936)</f>
        <v>10</v>
      </c>
      <c r="F3936" t="str">
        <f>TEXT(Table1[[#This Row],[Order Date]],"mmm")</f>
        <v>Oct</v>
      </c>
      <c r="G3936" t="str">
        <f>TEXT(Table1[[#This Row],[Order Date]],"ddd")</f>
        <v>Fri</v>
      </c>
      <c r="H3936" s="1">
        <v>41919</v>
      </c>
      <c r="I3936" t="s">
        <v>49</v>
      </c>
      <c r="J3936" t="s">
        <v>6499</v>
      </c>
      <c r="K3936" t="s">
        <v>6500</v>
      </c>
      <c r="L3936" t="s">
        <v>25</v>
      </c>
      <c r="M3936" t="s">
        <v>26</v>
      </c>
      <c r="N3936" t="s">
        <v>808</v>
      </c>
      <c r="O3936" t="s">
        <v>103</v>
      </c>
      <c r="P3936">
        <v>75217</v>
      </c>
      <c r="Q3936" t="s">
        <v>104</v>
      </c>
      <c r="R3936" t="s">
        <v>4228</v>
      </c>
      <c r="S3936" t="s">
        <v>45</v>
      </c>
      <c r="T3936" t="s">
        <v>266</v>
      </c>
      <c r="U3936" t="s">
        <v>4229</v>
      </c>
      <c r="V3936" s="3">
        <v>4.3440000000000003</v>
      </c>
      <c r="W3936">
        <v>3</v>
      </c>
      <c r="X3936" s="2">
        <v>0.2</v>
      </c>
      <c r="Y3936" s="13">
        <v>0.86880000000000002</v>
      </c>
      <c r="Z3936" s="2">
        <f>Y3936/V3936</f>
        <v>0.19999999999999998</v>
      </c>
    </row>
    <row r="3937" spans="1:26" x14ac:dyDescent="0.25">
      <c r="A3937">
        <v>8223</v>
      </c>
      <c r="B3937" t="s">
        <v>9489</v>
      </c>
      <c r="C3937" s="1">
        <v>41688</v>
      </c>
      <c r="D3937">
        <f>YEAR(C3937)</f>
        <v>2014</v>
      </c>
      <c r="E3937">
        <f>MONTH(C3937)</f>
        <v>2</v>
      </c>
      <c r="F3937" t="str">
        <f>TEXT(Table1[[#This Row],[Order Date]],"mmm")</f>
        <v>Feb</v>
      </c>
      <c r="G3937" t="str">
        <f>TEXT(Table1[[#This Row],[Order Date]],"ddd")</f>
        <v>Tue</v>
      </c>
      <c r="H3937" s="1">
        <v>41694</v>
      </c>
      <c r="I3937" t="s">
        <v>49</v>
      </c>
      <c r="J3937" t="s">
        <v>7631</v>
      </c>
      <c r="K3937" t="s">
        <v>7632</v>
      </c>
      <c r="L3937" t="s">
        <v>25</v>
      </c>
      <c r="M3937" t="s">
        <v>26</v>
      </c>
      <c r="N3937" t="s">
        <v>1117</v>
      </c>
      <c r="O3937" t="s">
        <v>103</v>
      </c>
      <c r="P3937">
        <v>76017</v>
      </c>
      <c r="Q3937" t="s">
        <v>104</v>
      </c>
      <c r="R3937" t="s">
        <v>6564</v>
      </c>
      <c r="S3937" t="s">
        <v>45</v>
      </c>
      <c r="T3937" t="s">
        <v>58</v>
      </c>
      <c r="U3937" t="s">
        <v>6565</v>
      </c>
      <c r="V3937" s="3">
        <v>12.624000000000001</v>
      </c>
      <c r="W3937">
        <v>2</v>
      </c>
      <c r="X3937" s="2">
        <v>0.2</v>
      </c>
      <c r="Y3937" s="13">
        <v>-2.5247999999999999</v>
      </c>
      <c r="Z3937" s="2">
        <f>Y3937/V3937</f>
        <v>-0.19999999999999998</v>
      </c>
    </row>
    <row r="3938" spans="1:26" x14ac:dyDescent="0.25">
      <c r="A3938">
        <v>8224</v>
      </c>
      <c r="B3938" t="s">
        <v>9490</v>
      </c>
      <c r="C3938" s="1">
        <v>42533</v>
      </c>
      <c r="D3938">
        <f>YEAR(C3938)</f>
        <v>2016</v>
      </c>
      <c r="E3938">
        <f>MONTH(C3938)</f>
        <v>6</v>
      </c>
      <c r="F3938" t="str">
        <f>TEXT(Table1[[#This Row],[Order Date]],"mmm")</f>
        <v>Jun</v>
      </c>
      <c r="G3938" t="str">
        <f>TEXT(Table1[[#This Row],[Order Date]],"ddd")</f>
        <v>Sun</v>
      </c>
      <c r="H3938" s="1">
        <v>42537</v>
      </c>
      <c r="I3938" t="s">
        <v>49</v>
      </c>
      <c r="J3938" t="s">
        <v>888</v>
      </c>
      <c r="K3938" t="s">
        <v>889</v>
      </c>
      <c r="L3938" t="s">
        <v>40</v>
      </c>
      <c r="M3938" t="s">
        <v>26</v>
      </c>
      <c r="N3938" t="s">
        <v>596</v>
      </c>
      <c r="O3938" t="s">
        <v>42</v>
      </c>
      <c r="P3938">
        <v>91104</v>
      </c>
      <c r="Q3938" t="s">
        <v>43</v>
      </c>
      <c r="R3938" t="s">
        <v>4586</v>
      </c>
      <c r="S3938" t="s">
        <v>45</v>
      </c>
      <c r="T3938" t="s">
        <v>89</v>
      </c>
      <c r="U3938" t="s">
        <v>4587</v>
      </c>
      <c r="V3938" s="3">
        <v>185.88</v>
      </c>
      <c r="W3938">
        <v>6</v>
      </c>
      <c r="X3938" s="2">
        <v>0</v>
      </c>
      <c r="Y3938" s="13">
        <v>83.646000000000001</v>
      </c>
      <c r="Z3938" s="2">
        <f>Y3938/V3938</f>
        <v>0.45</v>
      </c>
    </row>
    <row r="3939" spans="1:26" x14ac:dyDescent="0.25">
      <c r="A3939">
        <v>8226</v>
      </c>
      <c r="B3939" t="s">
        <v>9491</v>
      </c>
      <c r="C3939" s="1">
        <v>43040</v>
      </c>
      <c r="D3939">
        <f>YEAR(C3939)</f>
        <v>2017</v>
      </c>
      <c r="E3939">
        <f>MONTH(C3939)</f>
        <v>11</v>
      </c>
      <c r="F3939" t="str">
        <f>TEXT(Table1[[#This Row],[Order Date]],"mmm")</f>
        <v>Nov</v>
      </c>
      <c r="G3939" t="str">
        <f>TEXT(Table1[[#This Row],[Order Date]],"ddd")</f>
        <v>Wed</v>
      </c>
      <c r="H3939" s="1">
        <v>43043</v>
      </c>
      <c r="I3939" t="s">
        <v>22</v>
      </c>
      <c r="J3939" t="s">
        <v>141</v>
      </c>
      <c r="K3939" t="s">
        <v>142</v>
      </c>
      <c r="L3939" t="s">
        <v>25</v>
      </c>
      <c r="M3939" t="s">
        <v>26</v>
      </c>
      <c r="N3939" t="s">
        <v>3993</v>
      </c>
      <c r="O3939" t="s">
        <v>1231</v>
      </c>
      <c r="P3939">
        <v>2149</v>
      </c>
      <c r="Q3939" t="s">
        <v>145</v>
      </c>
      <c r="R3939" t="s">
        <v>1088</v>
      </c>
      <c r="S3939" t="s">
        <v>45</v>
      </c>
      <c r="T3939" t="s">
        <v>89</v>
      </c>
      <c r="U3939" t="s">
        <v>1089</v>
      </c>
      <c r="V3939" s="3">
        <v>189.7</v>
      </c>
      <c r="W3939">
        <v>10</v>
      </c>
      <c r="X3939" s="2">
        <v>0</v>
      </c>
      <c r="Y3939" s="13">
        <v>91.055999999999997</v>
      </c>
      <c r="Z3939" s="2">
        <f>Y3939/V3939</f>
        <v>0.48000000000000004</v>
      </c>
    </row>
    <row r="3940" spans="1:26" x14ac:dyDescent="0.25">
      <c r="A3940">
        <v>8228</v>
      </c>
      <c r="B3940" t="s">
        <v>9492</v>
      </c>
      <c r="C3940" s="1">
        <v>42464</v>
      </c>
      <c r="D3940">
        <f>YEAR(C3940)</f>
        <v>2016</v>
      </c>
      <c r="E3940">
        <f>MONTH(C3940)</f>
        <v>4</v>
      </c>
      <c r="F3940" t="str">
        <f>TEXT(Table1[[#This Row],[Order Date]],"mmm")</f>
        <v>Apr</v>
      </c>
      <c r="G3940" t="str">
        <f>TEXT(Table1[[#This Row],[Order Date]],"ddd")</f>
        <v>Mon</v>
      </c>
      <c r="H3940" s="1">
        <v>42468</v>
      </c>
      <c r="I3940" t="s">
        <v>22</v>
      </c>
      <c r="J3940" t="s">
        <v>5184</v>
      </c>
      <c r="K3940" t="s">
        <v>5185</v>
      </c>
      <c r="L3940" t="s">
        <v>101</v>
      </c>
      <c r="M3940" t="s">
        <v>26</v>
      </c>
      <c r="N3940" t="s">
        <v>271</v>
      </c>
      <c r="O3940" t="s">
        <v>264</v>
      </c>
      <c r="P3940">
        <v>12180</v>
      </c>
      <c r="Q3940" t="s">
        <v>145</v>
      </c>
      <c r="R3940" t="s">
        <v>1829</v>
      </c>
      <c r="S3940" t="s">
        <v>31</v>
      </c>
      <c r="T3940" t="s">
        <v>64</v>
      </c>
      <c r="U3940" t="s">
        <v>1830</v>
      </c>
      <c r="V3940" s="3">
        <v>82.64</v>
      </c>
      <c r="W3940">
        <v>2</v>
      </c>
      <c r="X3940" s="2">
        <v>0</v>
      </c>
      <c r="Y3940" s="13">
        <v>7.4375999999999998</v>
      </c>
      <c r="Z3940" s="2">
        <f>Y3940/V3940</f>
        <v>0.09</v>
      </c>
    </row>
    <row r="3941" spans="1:26" x14ac:dyDescent="0.25">
      <c r="A3941">
        <v>8231</v>
      </c>
      <c r="B3941" t="s">
        <v>9493</v>
      </c>
      <c r="C3941" s="1">
        <v>42551</v>
      </c>
      <c r="D3941">
        <f>YEAR(C3941)</f>
        <v>2016</v>
      </c>
      <c r="E3941">
        <f>MONTH(C3941)</f>
        <v>6</v>
      </c>
      <c r="F3941" t="str">
        <f>TEXT(Table1[[#This Row],[Order Date]],"mmm")</f>
        <v>Jun</v>
      </c>
      <c r="G3941" t="str">
        <f>TEXT(Table1[[#This Row],[Order Date]],"ddd")</f>
        <v>Thu</v>
      </c>
      <c r="H3941" s="1">
        <v>42553</v>
      </c>
      <c r="I3941" t="s">
        <v>22</v>
      </c>
      <c r="J3941" t="s">
        <v>529</v>
      </c>
      <c r="K3941" t="s">
        <v>530</v>
      </c>
      <c r="L3941" t="s">
        <v>25</v>
      </c>
      <c r="M3941" t="s">
        <v>26</v>
      </c>
      <c r="N3941" t="s">
        <v>7253</v>
      </c>
      <c r="O3941" t="s">
        <v>1258</v>
      </c>
      <c r="P3941">
        <v>30328</v>
      </c>
      <c r="Q3941" t="s">
        <v>29</v>
      </c>
      <c r="R3941" t="s">
        <v>1440</v>
      </c>
      <c r="S3941" t="s">
        <v>45</v>
      </c>
      <c r="T3941" t="s">
        <v>67</v>
      </c>
      <c r="U3941" t="s">
        <v>1441</v>
      </c>
      <c r="V3941" s="3">
        <v>35.97</v>
      </c>
      <c r="W3941">
        <v>3</v>
      </c>
      <c r="X3941" s="2">
        <v>0</v>
      </c>
      <c r="Y3941" s="13">
        <v>9.7119</v>
      </c>
      <c r="Z3941" s="2">
        <f>Y3941/V3941</f>
        <v>0.27</v>
      </c>
    </row>
    <row r="3942" spans="1:26" x14ac:dyDescent="0.25">
      <c r="A3942">
        <v>8233</v>
      </c>
      <c r="B3942" t="s">
        <v>9494</v>
      </c>
      <c r="C3942" s="1">
        <v>41904</v>
      </c>
      <c r="D3942">
        <f>YEAR(C3942)</f>
        <v>2014</v>
      </c>
      <c r="E3942">
        <f>MONTH(C3942)</f>
        <v>9</v>
      </c>
      <c r="F3942" t="str">
        <f>TEXT(Table1[[#This Row],[Order Date]],"mmm")</f>
        <v>Sep</v>
      </c>
      <c r="G3942" t="str">
        <f>TEXT(Table1[[#This Row],[Order Date]],"ddd")</f>
        <v>Mon</v>
      </c>
      <c r="H3942" s="1">
        <v>41910</v>
      </c>
      <c r="I3942" t="s">
        <v>49</v>
      </c>
      <c r="J3942" t="s">
        <v>2764</v>
      </c>
      <c r="K3942" t="s">
        <v>2765</v>
      </c>
      <c r="L3942" t="s">
        <v>25</v>
      </c>
      <c r="M3942" t="s">
        <v>26</v>
      </c>
      <c r="N3942" t="s">
        <v>622</v>
      </c>
      <c r="O3942" t="s">
        <v>42</v>
      </c>
      <c r="P3942">
        <v>95123</v>
      </c>
      <c r="Q3942" t="s">
        <v>43</v>
      </c>
      <c r="R3942" t="s">
        <v>1179</v>
      </c>
      <c r="S3942" t="s">
        <v>45</v>
      </c>
      <c r="T3942" t="s">
        <v>58</v>
      </c>
      <c r="U3942" t="s">
        <v>1180</v>
      </c>
      <c r="V3942" s="3">
        <v>169.45</v>
      </c>
      <c r="W3942">
        <v>5</v>
      </c>
      <c r="X3942" s="2">
        <v>0</v>
      </c>
      <c r="Y3942" s="13">
        <v>42.362499999999997</v>
      </c>
      <c r="Z3942" s="2">
        <f>Y3942/V3942</f>
        <v>0.25</v>
      </c>
    </row>
    <row r="3943" spans="1:26" x14ac:dyDescent="0.25">
      <c r="A3943">
        <v>8235</v>
      </c>
      <c r="B3943" t="s">
        <v>9495</v>
      </c>
      <c r="C3943" s="1">
        <v>42856</v>
      </c>
      <c r="D3943">
        <f>YEAR(C3943)</f>
        <v>2017</v>
      </c>
      <c r="E3943">
        <f>MONTH(C3943)</f>
        <v>5</v>
      </c>
      <c r="F3943" t="str">
        <f>TEXT(Table1[[#This Row],[Order Date]],"mmm")</f>
        <v>May</v>
      </c>
      <c r="G3943" t="str">
        <f>TEXT(Table1[[#This Row],[Order Date]],"ddd")</f>
        <v>Mon</v>
      </c>
      <c r="H3943" s="1">
        <v>42861</v>
      </c>
      <c r="I3943" t="s">
        <v>49</v>
      </c>
      <c r="J3943" t="s">
        <v>1437</v>
      </c>
      <c r="K3943" t="s">
        <v>1438</v>
      </c>
      <c r="L3943" t="s">
        <v>25</v>
      </c>
      <c r="M3943" t="s">
        <v>26</v>
      </c>
      <c r="N3943" t="s">
        <v>1504</v>
      </c>
      <c r="O3943" t="s">
        <v>53</v>
      </c>
      <c r="P3943">
        <v>32216</v>
      </c>
      <c r="Q3943" t="s">
        <v>29</v>
      </c>
      <c r="R3943" t="s">
        <v>7505</v>
      </c>
      <c r="S3943" t="s">
        <v>45</v>
      </c>
      <c r="T3943" t="s">
        <v>572</v>
      </c>
      <c r="U3943" t="s">
        <v>7506</v>
      </c>
      <c r="V3943" s="3">
        <v>3.3279999999999998</v>
      </c>
      <c r="W3943">
        <v>2</v>
      </c>
      <c r="X3943" s="2">
        <v>0.2</v>
      </c>
      <c r="Y3943" s="13">
        <v>0.41599999999999998</v>
      </c>
      <c r="Z3943" s="2">
        <f>Y3943/V3943</f>
        <v>0.125</v>
      </c>
    </row>
    <row r="3944" spans="1:26" x14ac:dyDescent="0.25">
      <c r="A3944">
        <v>8238</v>
      </c>
      <c r="B3944" t="s">
        <v>9496</v>
      </c>
      <c r="C3944" s="1">
        <v>43028</v>
      </c>
      <c r="D3944">
        <f>YEAR(C3944)</f>
        <v>2017</v>
      </c>
      <c r="E3944">
        <f>MONTH(C3944)</f>
        <v>10</v>
      </c>
      <c r="F3944" t="str">
        <f>TEXT(Table1[[#This Row],[Order Date]],"mmm")</f>
        <v>Oct</v>
      </c>
      <c r="G3944" t="str">
        <f>TEXT(Table1[[#This Row],[Order Date]],"ddd")</f>
        <v>Fri</v>
      </c>
      <c r="H3944" s="1">
        <v>43028</v>
      </c>
      <c r="I3944" t="s">
        <v>1276</v>
      </c>
      <c r="J3944" t="s">
        <v>6187</v>
      </c>
      <c r="K3944" t="s">
        <v>6188</v>
      </c>
      <c r="L3944" t="s">
        <v>25</v>
      </c>
      <c r="M3944" t="s">
        <v>26</v>
      </c>
      <c r="N3944" t="s">
        <v>1504</v>
      </c>
      <c r="O3944" t="s">
        <v>53</v>
      </c>
      <c r="P3944">
        <v>32216</v>
      </c>
      <c r="Q3944" t="s">
        <v>29</v>
      </c>
      <c r="R3944" t="s">
        <v>1496</v>
      </c>
      <c r="S3944" t="s">
        <v>45</v>
      </c>
      <c r="T3944" t="s">
        <v>58</v>
      </c>
      <c r="U3944" t="s">
        <v>1497</v>
      </c>
      <c r="V3944" s="3">
        <v>4.7679999999999998</v>
      </c>
      <c r="W3944">
        <v>2</v>
      </c>
      <c r="X3944" s="2">
        <v>0.2</v>
      </c>
      <c r="Y3944" s="13">
        <v>-0.77480000000000004</v>
      </c>
      <c r="Z3944" s="2">
        <f>Y3944/V3944</f>
        <v>-0.16250000000000001</v>
      </c>
    </row>
    <row r="3945" spans="1:26" x14ac:dyDescent="0.25">
      <c r="A3945">
        <v>8242</v>
      </c>
      <c r="B3945" t="s">
        <v>9497</v>
      </c>
      <c r="C3945" s="1">
        <v>41883</v>
      </c>
      <c r="D3945">
        <f>YEAR(C3945)</f>
        <v>2014</v>
      </c>
      <c r="E3945">
        <f>MONTH(C3945)</f>
        <v>9</v>
      </c>
      <c r="F3945" t="str">
        <f>TEXT(Table1[[#This Row],[Order Date]],"mmm")</f>
        <v>Sep</v>
      </c>
      <c r="G3945" t="str">
        <f>TEXT(Table1[[#This Row],[Order Date]],"ddd")</f>
        <v>Mon</v>
      </c>
      <c r="H3945" s="1">
        <v>41887</v>
      </c>
      <c r="I3945" t="s">
        <v>49</v>
      </c>
      <c r="J3945" t="s">
        <v>239</v>
      </c>
      <c r="K3945" t="s">
        <v>240</v>
      </c>
      <c r="L3945" t="s">
        <v>25</v>
      </c>
      <c r="M3945" t="s">
        <v>26</v>
      </c>
      <c r="N3945" t="s">
        <v>263</v>
      </c>
      <c r="O3945" t="s">
        <v>264</v>
      </c>
      <c r="P3945">
        <v>10009</v>
      </c>
      <c r="Q3945" t="s">
        <v>145</v>
      </c>
      <c r="R3945" t="s">
        <v>2720</v>
      </c>
      <c r="S3945" t="s">
        <v>45</v>
      </c>
      <c r="T3945" t="s">
        <v>74</v>
      </c>
      <c r="U3945" t="s">
        <v>2721</v>
      </c>
      <c r="V3945" s="3">
        <v>23.744</v>
      </c>
      <c r="W3945">
        <v>2</v>
      </c>
      <c r="X3945" s="2">
        <v>0.2</v>
      </c>
      <c r="Y3945" s="13">
        <v>8.3103999999999996</v>
      </c>
      <c r="Z3945" s="2">
        <f>Y3945/V3945</f>
        <v>0.35</v>
      </c>
    </row>
    <row r="3946" spans="1:26" x14ac:dyDescent="0.25">
      <c r="A3946">
        <v>8244</v>
      </c>
      <c r="B3946" t="s">
        <v>9498</v>
      </c>
      <c r="C3946" s="1">
        <v>41863</v>
      </c>
      <c r="D3946">
        <f>YEAR(C3946)</f>
        <v>2014</v>
      </c>
      <c r="E3946">
        <f>MONTH(C3946)</f>
        <v>8</v>
      </c>
      <c r="F3946" t="str">
        <f>TEXT(Table1[[#This Row],[Order Date]],"mmm")</f>
        <v>Aug</v>
      </c>
      <c r="G3946" t="str">
        <f>TEXT(Table1[[#This Row],[Order Date]],"ddd")</f>
        <v>Tue</v>
      </c>
      <c r="H3946" s="1">
        <v>41867</v>
      </c>
      <c r="I3946" t="s">
        <v>49</v>
      </c>
      <c r="J3946" t="s">
        <v>4883</v>
      </c>
      <c r="K3946" t="s">
        <v>4884</v>
      </c>
      <c r="L3946" t="s">
        <v>25</v>
      </c>
      <c r="M3946" t="s">
        <v>26</v>
      </c>
      <c r="N3946" t="s">
        <v>126</v>
      </c>
      <c r="O3946" t="s">
        <v>42</v>
      </c>
      <c r="P3946">
        <v>94122</v>
      </c>
      <c r="Q3946" t="s">
        <v>43</v>
      </c>
      <c r="R3946" t="s">
        <v>5732</v>
      </c>
      <c r="S3946" t="s">
        <v>70</v>
      </c>
      <c r="T3946" t="s">
        <v>71</v>
      </c>
      <c r="U3946" t="s">
        <v>5733</v>
      </c>
      <c r="V3946" s="3">
        <v>806.33600000000001</v>
      </c>
      <c r="W3946">
        <v>8</v>
      </c>
      <c r="X3946" s="2">
        <v>0.2</v>
      </c>
      <c r="Y3946" s="13">
        <v>50.396000000000001</v>
      </c>
      <c r="Z3946" s="2">
        <f>Y3946/V3946</f>
        <v>6.25E-2</v>
      </c>
    </row>
    <row r="3947" spans="1:26" x14ac:dyDescent="0.25">
      <c r="A3947">
        <v>8246</v>
      </c>
      <c r="B3947" t="s">
        <v>9499</v>
      </c>
      <c r="C3947" s="1">
        <v>41870</v>
      </c>
      <c r="D3947">
        <f>YEAR(C3947)</f>
        <v>2014</v>
      </c>
      <c r="E3947">
        <f>MONTH(C3947)</f>
        <v>8</v>
      </c>
      <c r="F3947" t="str">
        <f>TEXT(Table1[[#This Row],[Order Date]],"mmm")</f>
        <v>Aug</v>
      </c>
      <c r="G3947" t="str">
        <f>TEXT(Table1[[#This Row],[Order Date]],"ddd")</f>
        <v>Tue</v>
      </c>
      <c r="H3947" s="1">
        <v>41874</v>
      </c>
      <c r="I3947" t="s">
        <v>49</v>
      </c>
      <c r="J3947" t="s">
        <v>7121</v>
      </c>
      <c r="K3947" t="s">
        <v>7122</v>
      </c>
      <c r="L3947" t="s">
        <v>40</v>
      </c>
      <c r="M3947" t="s">
        <v>26</v>
      </c>
      <c r="N3947" t="s">
        <v>490</v>
      </c>
      <c r="O3947" t="s">
        <v>1258</v>
      </c>
      <c r="P3947">
        <v>31907</v>
      </c>
      <c r="Q3947" t="s">
        <v>29</v>
      </c>
      <c r="R3947" t="s">
        <v>677</v>
      </c>
      <c r="S3947" t="s">
        <v>45</v>
      </c>
      <c r="T3947" t="s">
        <v>58</v>
      </c>
      <c r="U3947" t="s">
        <v>678</v>
      </c>
      <c r="V3947" s="3">
        <v>344.91</v>
      </c>
      <c r="W3947">
        <v>3</v>
      </c>
      <c r="X3947" s="2">
        <v>0</v>
      </c>
      <c r="Y3947" s="13">
        <v>10.347300000000001</v>
      </c>
      <c r="Z3947" s="2">
        <f>Y3947/V3947</f>
        <v>0.03</v>
      </c>
    </row>
    <row r="3948" spans="1:26" x14ac:dyDescent="0.25">
      <c r="A3948">
        <v>8249</v>
      </c>
      <c r="B3948" t="s">
        <v>9500</v>
      </c>
      <c r="C3948" s="1">
        <v>42500</v>
      </c>
      <c r="D3948">
        <f>YEAR(C3948)</f>
        <v>2016</v>
      </c>
      <c r="E3948">
        <f>MONTH(C3948)</f>
        <v>5</v>
      </c>
      <c r="F3948" t="str">
        <f>TEXT(Table1[[#This Row],[Order Date]],"mmm")</f>
        <v>May</v>
      </c>
      <c r="G3948" t="str">
        <f>TEXT(Table1[[#This Row],[Order Date]],"ddd")</f>
        <v>Tue</v>
      </c>
      <c r="H3948" s="1">
        <v>42503</v>
      </c>
      <c r="I3948" t="s">
        <v>22</v>
      </c>
      <c r="J3948" t="s">
        <v>370</v>
      </c>
      <c r="K3948" t="s">
        <v>371</v>
      </c>
      <c r="L3948" t="s">
        <v>101</v>
      </c>
      <c r="M3948" t="s">
        <v>26</v>
      </c>
      <c r="N3948" t="s">
        <v>143</v>
      </c>
      <c r="O3948" t="s">
        <v>144</v>
      </c>
      <c r="P3948">
        <v>19134</v>
      </c>
      <c r="Q3948" t="s">
        <v>145</v>
      </c>
      <c r="R3948" t="s">
        <v>2491</v>
      </c>
      <c r="S3948" t="s">
        <v>70</v>
      </c>
      <c r="T3948" t="s">
        <v>71</v>
      </c>
      <c r="U3948" t="s">
        <v>2492</v>
      </c>
      <c r="V3948" s="3">
        <v>743.98800000000006</v>
      </c>
      <c r="W3948">
        <v>2</v>
      </c>
      <c r="X3948" s="2">
        <v>0.4</v>
      </c>
      <c r="Y3948" s="13">
        <v>-123.998</v>
      </c>
      <c r="Z3948" s="2">
        <f>Y3948/V3948</f>
        <v>-0.16666666666666666</v>
      </c>
    </row>
    <row r="3949" spans="1:26" x14ac:dyDescent="0.25">
      <c r="A3949">
        <v>8250</v>
      </c>
      <c r="B3949" t="s">
        <v>9501</v>
      </c>
      <c r="C3949" s="1">
        <v>42068</v>
      </c>
      <c r="D3949">
        <f>YEAR(C3949)</f>
        <v>2015</v>
      </c>
      <c r="E3949">
        <f>MONTH(C3949)</f>
        <v>3</v>
      </c>
      <c r="F3949" t="str">
        <f>TEXT(Table1[[#This Row],[Order Date]],"mmm")</f>
        <v>Mar</v>
      </c>
      <c r="G3949" t="str">
        <f>TEXT(Table1[[#This Row],[Order Date]],"ddd")</f>
        <v>Thu</v>
      </c>
      <c r="H3949" s="1">
        <v>42072</v>
      </c>
      <c r="I3949" t="s">
        <v>22</v>
      </c>
      <c r="J3949" t="s">
        <v>2710</v>
      </c>
      <c r="K3949" t="s">
        <v>2711</v>
      </c>
      <c r="L3949" t="s">
        <v>25</v>
      </c>
      <c r="M3949" t="s">
        <v>26</v>
      </c>
      <c r="N3949" t="s">
        <v>296</v>
      </c>
      <c r="O3949" t="s">
        <v>208</v>
      </c>
      <c r="P3949">
        <v>60653</v>
      </c>
      <c r="Q3949" t="s">
        <v>104</v>
      </c>
      <c r="R3949" t="s">
        <v>3457</v>
      </c>
      <c r="S3949" t="s">
        <v>45</v>
      </c>
      <c r="T3949" t="s">
        <v>74</v>
      </c>
      <c r="U3949" t="s">
        <v>3458</v>
      </c>
      <c r="V3949" s="3">
        <v>11.212</v>
      </c>
      <c r="W3949">
        <v>2</v>
      </c>
      <c r="X3949" s="2">
        <v>0.8</v>
      </c>
      <c r="Y3949" s="13">
        <v>-16.818000000000001</v>
      </c>
      <c r="Z3949" s="2">
        <f>Y3949/V3949</f>
        <v>-1.5000000000000002</v>
      </c>
    </row>
    <row r="3950" spans="1:26" x14ac:dyDescent="0.25">
      <c r="A3950">
        <v>8254</v>
      </c>
      <c r="B3950" t="s">
        <v>9502</v>
      </c>
      <c r="C3950" s="1">
        <v>42959</v>
      </c>
      <c r="D3950">
        <f>YEAR(C3950)</f>
        <v>2017</v>
      </c>
      <c r="E3950">
        <f>MONTH(C3950)</f>
        <v>8</v>
      </c>
      <c r="F3950" t="str">
        <f>TEXT(Table1[[#This Row],[Order Date]],"mmm")</f>
        <v>Aug</v>
      </c>
      <c r="G3950" t="str">
        <f>TEXT(Table1[[#This Row],[Order Date]],"ddd")</f>
        <v>Sat</v>
      </c>
      <c r="H3950" s="1">
        <v>42966</v>
      </c>
      <c r="I3950" t="s">
        <v>49</v>
      </c>
      <c r="J3950" t="s">
        <v>6918</v>
      </c>
      <c r="K3950" t="s">
        <v>6919</v>
      </c>
      <c r="L3950" t="s">
        <v>25</v>
      </c>
      <c r="M3950" t="s">
        <v>26</v>
      </c>
      <c r="N3950" t="s">
        <v>94</v>
      </c>
      <c r="O3950" t="s">
        <v>95</v>
      </c>
      <c r="P3950">
        <v>98103</v>
      </c>
      <c r="Q3950" t="s">
        <v>43</v>
      </c>
      <c r="R3950" t="s">
        <v>5286</v>
      </c>
      <c r="S3950" t="s">
        <v>70</v>
      </c>
      <c r="T3950" t="s">
        <v>1202</v>
      </c>
      <c r="U3950" t="s">
        <v>5287</v>
      </c>
      <c r="V3950" s="3">
        <v>299.99</v>
      </c>
      <c r="W3950">
        <v>1</v>
      </c>
      <c r="X3950" s="2">
        <v>0</v>
      </c>
      <c r="Y3950" s="13">
        <v>89.997</v>
      </c>
      <c r="Z3950" s="2">
        <f>Y3950/V3950</f>
        <v>0.3</v>
      </c>
    </row>
    <row r="3951" spans="1:26" x14ac:dyDescent="0.25">
      <c r="A3951">
        <v>8260</v>
      </c>
      <c r="B3951" t="s">
        <v>9503</v>
      </c>
      <c r="C3951" s="1">
        <v>42547</v>
      </c>
      <c r="D3951">
        <f>YEAR(C3951)</f>
        <v>2016</v>
      </c>
      <c r="E3951">
        <f>MONTH(C3951)</f>
        <v>6</v>
      </c>
      <c r="F3951" t="str">
        <f>TEXT(Table1[[#This Row],[Order Date]],"mmm")</f>
        <v>Jun</v>
      </c>
      <c r="G3951" t="str">
        <f>TEXT(Table1[[#This Row],[Order Date]],"ddd")</f>
        <v>Sun</v>
      </c>
      <c r="H3951" s="1">
        <v>42547</v>
      </c>
      <c r="I3951" t="s">
        <v>1276</v>
      </c>
      <c r="J3951" t="s">
        <v>3088</v>
      </c>
      <c r="K3951" t="s">
        <v>3089</v>
      </c>
      <c r="L3951" t="s">
        <v>101</v>
      </c>
      <c r="M3951" t="s">
        <v>26</v>
      </c>
      <c r="N3951" t="s">
        <v>560</v>
      </c>
      <c r="O3951" t="s">
        <v>235</v>
      </c>
      <c r="P3951">
        <v>48066</v>
      </c>
      <c r="Q3951" t="s">
        <v>104</v>
      </c>
      <c r="R3951" t="s">
        <v>1703</v>
      </c>
      <c r="S3951" t="s">
        <v>45</v>
      </c>
      <c r="T3951" t="s">
        <v>89</v>
      </c>
      <c r="U3951" t="s">
        <v>1704</v>
      </c>
      <c r="V3951" s="3">
        <v>368.91</v>
      </c>
      <c r="W3951">
        <v>9</v>
      </c>
      <c r="X3951" s="2">
        <v>0</v>
      </c>
      <c r="Y3951" s="13">
        <v>180.76589999999999</v>
      </c>
      <c r="Z3951" s="2">
        <f>Y3951/V3951</f>
        <v>0.48999999999999994</v>
      </c>
    </row>
    <row r="3952" spans="1:26" x14ac:dyDescent="0.25">
      <c r="A3952">
        <v>8263</v>
      </c>
      <c r="B3952" t="s">
        <v>9504</v>
      </c>
      <c r="C3952" s="1">
        <v>42719</v>
      </c>
      <c r="D3952">
        <f>YEAR(C3952)</f>
        <v>2016</v>
      </c>
      <c r="E3952">
        <f>MONTH(C3952)</f>
        <v>12</v>
      </c>
      <c r="F3952" t="str">
        <f>TEXT(Table1[[#This Row],[Order Date]],"mmm")</f>
        <v>Dec</v>
      </c>
      <c r="G3952" t="str">
        <f>TEXT(Table1[[#This Row],[Order Date]],"ddd")</f>
        <v>Thu</v>
      </c>
      <c r="H3952" s="1">
        <v>42723</v>
      </c>
      <c r="I3952" t="s">
        <v>49</v>
      </c>
      <c r="J3952" t="s">
        <v>6080</v>
      </c>
      <c r="K3952" t="s">
        <v>6081</v>
      </c>
      <c r="L3952" t="s">
        <v>101</v>
      </c>
      <c r="M3952" t="s">
        <v>26</v>
      </c>
      <c r="N3952" t="s">
        <v>1679</v>
      </c>
      <c r="O3952" t="s">
        <v>1680</v>
      </c>
      <c r="P3952">
        <v>72701</v>
      </c>
      <c r="Q3952" t="s">
        <v>29</v>
      </c>
      <c r="R3952" t="s">
        <v>1389</v>
      </c>
      <c r="S3952" t="s">
        <v>45</v>
      </c>
      <c r="T3952" t="s">
        <v>89</v>
      </c>
      <c r="U3952" t="s">
        <v>1390</v>
      </c>
      <c r="V3952" s="3">
        <v>19.440000000000001</v>
      </c>
      <c r="W3952">
        <v>3</v>
      </c>
      <c r="X3952" s="2">
        <v>0</v>
      </c>
      <c r="Y3952" s="13">
        <v>9.3312000000000008</v>
      </c>
      <c r="Z3952" s="2">
        <f>Y3952/V3952</f>
        <v>0.48000000000000004</v>
      </c>
    </row>
    <row r="3953" spans="1:26" x14ac:dyDescent="0.25">
      <c r="A3953">
        <v>8264</v>
      </c>
      <c r="B3953" t="s">
        <v>9505</v>
      </c>
      <c r="C3953" s="1">
        <v>42260</v>
      </c>
      <c r="D3953">
        <f>YEAR(C3953)</f>
        <v>2015</v>
      </c>
      <c r="E3953">
        <f>MONTH(C3953)</f>
        <v>9</v>
      </c>
      <c r="F3953" t="str">
        <f>TEXT(Table1[[#This Row],[Order Date]],"mmm")</f>
        <v>Sep</v>
      </c>
      <c r="G3953" t="str">
        <f>TEXT(Table1[[#This Row],[Order Date]],"ddd")</f>
        <v>Sun</v>
      </c>
      <c r="H3953" s="1">
        <v>42264</v>
      </c>
      <c r="I3953" t="s">
        <v>49</v>
      </c>
      <c r="J3953" t="s">
        <v>4768</v>
      </c>
      <c r="K3953" t="s">
        <v>4769</v>
      </c>
      <c r="L3953" t="s">
        <v>25</v>
      </c>
      <c r="M3953" t="s">
        <v>26</v>
      </c>
      <c r="N3953" t="s">
        <v>1504</v>
      </c>
      <c r="O3953" t="s">
        <v>87</v>
      </c>
      <c r="P3953">
        <v>28540</v>
      </c>
      <c r="Q3953" t="s">
        <v>29</v>
      </c>
      <c r="R3953" t="s">
        <v>2435</v>
      </c>
      <c r="S3953" t="s">
        <v>45</v>
      </c>
      <c r="T3953" t="s">
        <v>74</v>
      </c>
      <c r="U3953" t="s">
        <v>2436</v>
      </c>
      <c r="V3953" s="3">
        <v>13.092000000000001</v>
      </c>
      <c r="W3953">
        <v>4</v>
      </c>
      <c r="X3953" s="2">
        <v>0.7</v>
      </c>
      <c r="Y3953" s="13">
        <v>-10.0372</v>
      </c>
      <c r="Z3953" s="2">
        <f>Y3953/V3953</f>
        <v>-0.76666666666666661</v>
      </c>
    </row>
    <row r="3954" spans="1:26" x14ac:dyDescent="0.25">
      <c r="A3954">
        <v>8265</v>
      </c>
      <c r="B3954" t="s">
        <v>9506</v>
      </c>
      <c r="C3954" s="1">
        <v>42003</v>
      </c>
      <c r="D3954">
        <f>YEAR(C3954)</f>
        <v>2014</v>
      </c>
      <c r="E3954">
        <f>MONTH(C3954)</f>
        <v>12</v>
      </c>
      <c r="F3954" t="str">
        <f>TEXT(Table1[[#This Row],[Order Date]],"mmm")</f>
        <v>Dec</v>
      </c>
      <c r="G3954" t="str">
        <f>TEXT(Table1[[#This Row],[Order Date]],"ddd")</f>
        <v>Tue</v>
      </c>
      <c r="H3954" s="1">
        <v>42008</v>
      </c>
      <c r="I3954" t="s">
        <v>49</v>
      </c>
      <c r="J3954" t="s">
        <v>1660</v>
      </c>
      <c r="K3954" t="s">
        <v>1661</v>
      </c>
      <c r="L3954" t="s">
        <v>25</v>
      </c>
      <c r="M3954" t="s">
        <v>26</v>
      </c>
      <c r="N3954" t="s">
        <v>263</v>
      </c>
      <c r="O3954" t="s">
        <v>264</v>
      </c>
      <c r="P3954">
        <v>10035</v>
      </c>
      <c r="Q3954" t="s">
        <v>145</v>
      </c>
      <c r="R3954" t="s">
        <v>9507</v>
      </c>
      <c r="S3954" t="s">
        <v>45</v>
      </c>
      <c r="T3954" t="s">
        <v>77</v>
      </c>
      <c r="U3954" t="s">
        <v>9508</v>
      </c>
      <c r="V3954" s="3">
        <v>122.94</v>
      </c>
      <c r="W3954">
        <v>3</v>
      </c>
      <c r="X3954" s="2">
        <v>0</v>
      </c>
      <c r="Y3954" s="13">
        <v>30.734999999999999</v>
      </c>
      <c r="Z3954" s="2">
        <f>Y3954/V3954</f>
        <v>0.25</v>
      </c>
    </row>
    <row r="3955" spans="1:26" x14ac:dyDescent="0.25">
      <c r="A3955">
        <v>8267</v>
      </c>
      <c r="B3955" t="s">
        <v>9509</v>
      </c>
      <c r="C3955" s="1">
        <v>41758</v>
      </c>
      <c r="D3955">
        <f>YEAR(C3955)</f>
        <v>2014</v>
      </c>
      <c r="E3955">
        <f>MONTH(C3955)</f>
        <v>4</v>
      </c>
      <c r="F3955" t="str">
        <f>TEXT(Table1[[#This Row],[Order Date]],"mmm")</f>
        <v>Apr</v>
      </c>
      <c r="G3955" t="str">
        <f>TEXT(Table1[[#This Row],[Order Date]],"ddd")</f>
        <v>Tue</v>
      </c>
      <c r="H3955" s="1">
        <v>41763</v>
      </c>
      <c r="I3955" t="s">
        <v>49</v>
      </c>
      <c r="J3955" t="s">
        <v>2833</v>
      </c>
      <c r="K3955" t="s">
        <v>2834</v>
      </c>
      <c r="L3955" t="s">
        <v>25</v>
      </c>
      <c r="M3955" t="s">
        <v>26</v>
      </c>
      <c r="N3955" t="s">
        <v>241</v>
      </c>
      <c r="O3955" t="s">
        <v>242</v>
      </c>
      <c r="P3955">
        <v>19901</v>
      </c>
      <c r="Q3955" t="s">
        <v>145</v>
      </c>
      <c r="R3955" t="s">
        <v>1655</v>
      </c>
      <c r="S3955" t="s">
        <v>70</v>
      </c>
      <c r="T3955" t="s">
        <v>71</v>
      </c>
      <c r="U3955" t="s">
        <v>1656</v>
      </c>
      <c r="V3955" s="3">
        <v>19.98</v>
      </c>
      <c r="W3955">
        <v>2</v>
      </c>
      <c r="X3955" s="2">
        <v>0</v>
      </c>
      <c r="Y3955" s="13">
        <v>5.1947999999999999</v>
      </c>
      <c r="Z3955" s="2">
        <f>Y3955/V3955</f>
        <v>0.26</v>
      </c>
    </row>
    <row r="3956" spans="1:26" x14ac:dyDescent="0.25">
      <c r="A3956">
        <v>8268</v>
      </c>
      <c r="B3956" t="s">
        <v>9510</v>
      </c>
      <c r="C3956" s="1">
        <v>42765</v>
      </c>
      <c r="D3956">
        <f>YEAR(C3956)</f>
        <v>2017</v>
      </c>
      <c r="E3956">
        <f>MONTH(C3956)</f>
        <v>1</v>
      </c>
      <c r="F3956" t="str">
        <f>TEXT(Table1[[#This Row],[Order Date]],"mmm")</f>
        <v>Jan</v>
      </c>
      <c r="G3956" t="str">
        <f>TEXT(Table1[[#This Row],[Order Date]],"ddd")</f>
        <v>Mon</v>
      </c>
      <c r="H3956" s="1">
        <v>42772</v>
      </c>
      <c r="I3956" t="s">
        <v>49</v>
      </c>
      <c r="J3956" t="s">
        <v>3559</v>
      </c>
      <c r="K3956" t="s">
        <v>3560</v>
      </c>
      <c r="L3956" t="s">
        <v>25</v>
      </c>
      <c r="M3956" t="s">
        <v>26</v>
      </c>
      <c r="N3956" t="s">
        <v>449</v>
      </c>
      <c r="O3956" t="s">
        <v>208</v>
      </c>
      <c r="P3956">
        <v>60505</v>
      </c>
      <c r="Q3956" t="s">
        <v>104</v>
      </c>
      <c r="R3956" t="s">
        <v>6740</v>
      </c>
      <c r="S3956" t="s">
        <v>31</v>
      </c>
      <c r="T3956" t="s">
        <v>55</v>
      </c>
      <c r="U3956" t="s">
        <v>6741</v>
      </c>
      <c r="V3956" s="3">
        <v>69.375</v>
      </c>
      <c r="W3956">
        <v>1</v>
      </c>
      <c r="X3956" s="2">
        <v>0.5</v>
      </c>
      <c r="Y3956" s="13">
        <v>-47.174999999999997</v>
      </c>
      <c r="Z3956" s="2">
        <f>Y3956/V3956</f>
        <v>-0.67999999999999994</v>
      </c>
    </row>
    <row r="3957" spans="1:26" x14ac:dyDescent="0.25">
      <c r="A3957">
        <v>8272</v>
      </c>
      <c r="B3957" t="s">
        <v>9511</v>
      </c>
      <c r="C3957" s="1">
        <v>42729</v>
      </c>
      <c r="D3957">
        <f>YEAR(C3957)</f>
        <v>2016</v>
      </c>
      <c r="E3957">
        <f>MONTH(C3957)</f>
        <v>12</v>
      </c>
      <c r="F3957" t="str">
        <f>TEXT(Table1[[#This Row],[Order Date]],"mmm")</f>
        <v>Dec</v>
      </c>
      <c r="G3957" t="str">
        <f>TEXT(Table1[[#This Row],[Order Date]],"ddd")</f>
        <v>Sun</v>
      </c>
      <c r="H3957" s="1">
        <v>42735</v>
      </c>
      <c r="I3957" t="s">
        <v>49</v>
      </c>
      <c r="J3957" t="s">
        <v>4676</v>
      </c>
      <c r="K3957" t="s">
        <v>4677</v>
      </c>
      <c r="L3957" t="s">
        <v>25</v>
      </c>
      <c r="M3957" t="s">
        <v>26</v>
      </c>
      <c r="N3957" t="s">
        <v>263</v>
      </c>
      <c r="O3957" t="s">
        <v>264</v>
      </c>
      <c r="P3957">
        <v>10009</v>
      </c>
      <c r="Q3957" t="s">
        <v>145</v>
      </c>
      <c r="R3957" t="s">
        <v>1563</v>
      </c>
      <c r="S3957" t="s">
        <v>31</v>
      </c>
      <c r="T3957" t="s">
        <v>35</v>
      </c>
      <c r="U3957" t="s">
        <v>1564</v>
      </c>
      <c r="V3957" s="3">
        <v>2563.056</v>
      </c>
      <c r="W3957">
        <v>8</v>
      </c>
      <c r="X3957" s="2">
        <v>0.1</v>
      </c>
      <c r="Y3957" s="13">
        <v>313.26240000000001</v>
      </c>
      <c r="Z3957" s="2">
        <f>Y3957/V3957</f>
        <v>0.12222222222222223</v>
      </c>
    </row>
    <row r="3958" spans="1:26" x14ac:dyDescent="0.25">
      <c r="A3958">
        <v>8273</v>
      </c>
      <c r="B3958" t="s">
        <v>9512</v>
      </c>
      <c r="C3958" s="1">
        <v>42663</v>
      </c>
      <c r="D3958">
        <f>YEAR(C3958)</f>
        <v>2016</v>
      </c>
      <c r="E3958">
        <f>MONTH(C3958)</f>
        <v>10</v>
      </c>
      <c r="F3958" t="str">
        <f>TEXT(Table1[[#This Row],[Order Date]],"mmm")</f>
        <v>Oct</v>
      </c>
      <c r="G3958" t="str">
        <f>TEXT(Table1[[#This Row],[Order Date]],"ddd")</f>
        <v>Thu</v>
      </c>
      <c r="H3958" s="1">
        <v>42668</v>
      </c>
      <c r="I3958" t="s">
        <v>49</v>
      </c>
      <c r="J3958" t="s">
        <v>4090</v>
      </c>
      <c r="K3958" t="s">
        <v>4091</v>
      </c>
      <c r="L3958" t="s">
        <v>40</v>
      </c>
      <c r="M3958" t="s">
        <v>26</v>
      </c>
      <c r="N3958" t="s">
        <v>8780</v>
      </c>
      <c r="O3958" t="s">
        <v>42</v>
      </c>
      <c r="P3958">
        <v>92020</v>
      </c>
      <c r="Q3958" t="s">
        <v>43</v>
      </c>
      <c r="R3958" t="s">
        <v>7593</v>
      </c>
      <c r="S3958" t="s">
        <v>31</v>
      </c>
      <c r="T3958" t="s">
        <v>35</v>
      </c>
      <c r="U3958" t="s">
        <v>7594</v>
      </c>
      <c r="V3958" s="3">
        <v>387.13600000000002</v>
      </c>
      <c r="W3958">
        <v>4</v>
      </c>
      <c r="X3958" s="2">
        <v>0.2</v>
      </c>
      <c r="Y3958" s="13">
        <v>4.8391999999999999</v>
      </c>
      <c r="Z3958" s="2">
        <f>Y3958/V3958</f>
        <v>1.2499999999999999E-2</v>
      </c>
    </row>
    <row r="3959" spans="1:26" x14ac:dyDescent="0.25">
      <c r="A3959">
        <v>8274</v>
      </c>
      <c r="B3959" t="s">
        <v>9513</v>
      </c>
      <c r="C3959" s="1">
        <v>42168</v>
      </c>
      <c r="D3959">
        <f>YEAR(C3959)</f>
        <v>2015</v>
      </c>
      <c r="E3959">
        <f>MONTH(C3959)</f>
        <v>6</v>
      </c>
      <c r="F3959" t="str">
        <f>TEXT(Table1[[#This Row],[Order Date]],"mmm")</f>
        <v>Jun</v>
      </c>
      <c r="G3959" t="str">
        <f>TEXT(Table1[[#This Row],[Order Date]],"ddd")</f>
        <v>Sat</v>
      </c>
      <c r="H3959" s="1">
        <v>42170</v>
      </c>
      <c r="I3959" t="s">
        <v>22</v>
      </c>
      <c r="J3959" t="s">
        <v>7943</v>
      </c>
      <c r="K3959" t="s">
        <v>7944</v>
      </c>
      <c r="L3959" t="s">
        <v>101</v>
      </c>
      <c r="M3959" t="s">
        <v>26</v>
      </c>
      <c r="N3959" t="s">
        <v>311</v>
      </c>
      <c r="O3959" t="s">
        <v>491</v>
      </c>
      <c r="P3959">
        <v>45503</v>
      </c>
      <c r="Q3959" t="s">
        <v>145</v>
      </c>
      <c r="R3959" t="s">
        <v>3849</v>
      </c>
      <c r="S3959" t="s">
        <v>45</v>
      </c>
      <c r="T3959" t="s">
        <v>67</v>
      </c>
      <c r="U3959" t="s">
        <v>3850</v>
      </c>
      <c r="V3959" s="3">
        <v>3.4239999999999999</v>
      </c>
      <c r="W3959">
        <v>1</v>
      </c>
      <c r="X3959" s="2">
        <v>0.2</v>
      </c>
      <c r="Y3959" s="13">
        <v>0.29959999999999998</v>
      </c>
      <c r="Z3959" s="2">
        <f>Y3959/V3959</f>
        <v>8.7499999999999994E-2</v>
      </c>
    </row>
    <row r="3960" spans="1:26" x14ac:dyDescent="0.25">
      <c r="A3960">
        <v>8275</v>
      </c>
      <c r="B3960" t="s">
        <v>9514</v>
      </c>
      <c r="C3960" s="1">
        <v>42916</v>
      </c>
      <c r="D3960">
        <f>YEAR(C3960)</f>
        <v>2017</v>
      </c>
      <c r="E3960">
        <f>MONTH(C3960)</f>
        <v>6</v>
      </c>
      <c r="F3960" t="str">
        <f>TEXT(Table1[[#This Row],[Order Date]],"mmm")</f>
        <v>Jun</v>
      </c>
      <c r="G3960" t="str">
        <f>TEXT(Table1[[#This Row],[Order Date]],"ddd")</f>
        <v>Fri</v>
      </c>
      <c r="H3960" s="1">
        <v>42920</v>
      </c>
      <c r="I3960" t="s">
        <v>49</v>
      </c>
      <c r="J3960" t="s">
        <v>4478</v>
      </c>
      <c r="K3960" t="s">
        <v>4479</v>
      </c>
      <c r="L3960" t="s">
        <v>40</v>
      </c>
      <c r="M3960" t="s">
        <v>26</v>
      </c>
      <c r="N3960" t="s">
        <v>2258</v>
      </c>
      <c r="O3960" t="s">
        <v>264</v>
      </c>
      <c r="P3960">
        <v>10550</v>
      </c>
      <c r="Q3960" t="s">
        <v>145</v>
      </c>
      <c r="R3960" t="s">
        <v>5932</v>
      </c>
      <c r="S3960" t="s">
        <v>45</v>
      </c>
      <c r="T3960" t="s">
        <v>58</v>
      </c>
      <c r="U3960" t="s">
        <v>5933</v>
      </c>
      <c r="V3960" s="3">
        <v>1085.42</v>
      </c>
      <c r="W3960">
        <v>7</v>
      </c>
      <c r="X3960" s="2">
        <v>0</v>
      </c>
      <c r="Y3960" s="13">
        <v>282.20920000000001</v>
      </c>
      <c r="Z3960" s="2">
        <f>Y3960/V3960</f>
        <v>0.26</v>
      </c>
    </row>
    <row r="3961" spans="1:26" x14ac:dyDescent="0.25">
      <c r="A3961">
        <v>8276</v>
      </c>
      <c r="B3961" t="s">
        <v>9515</v>
      </c>
      <c r="C3961" s="1">
        <v>42181</v>
      </c>
      <c r="D3961">
        <f>YEAR(C3961)</f>
        <v>2015</v>
      </c>
      <c r="E3961">
        <f>MONTH(C3961)</f>
        <v>6</v>
      </c>
      <c r="F3961" t="str">
        <f>TEXT(Table1[[#This Row],[Order Date]],"mmm")</f>
        <v>Jun</v>
      </c>
      <c r="G3961" t="str">
        <f>TEXT(Table1[[#This Row],[Order Date]],"ddd")</f>
        <v>Fri</v>
      </c>
      <c r="H3961" s="1">
        <v>42185</v>
      </c>
      <c r="I3961" t="s">
        <v>49</v>
      </c>
      <c r="J3961" t="s">
        <v>7421</v>
      </c>
      <c r="K3961" t="s">
        <v>7422</v>
      </c>
      <c r="L3961" t="s">
        <v>101</v>
      </c>
      <c r="M3961" t="s">
        <v>26</v>
      </c>
      <c r="N3961" t="s">
        <v>1109</v>
      </c>
      <c r="O3961" t="s">
        <v>491</v>
      </c>
      <c r="P3961">
        <v>44107</v>
      </c>
      <c r="Q3961" t="s">
        <v>145</v>
      </c>
      <c r="R3961" t="s">
        <v>444</v>
      </c>
      <c r="S3961" t="s">
        <v>45</v>
      </c>
      <c r="T3961" t="s">
        <v>89</v>
      </c>
      <c r="U3961" t="s">
        <v>445</v>
      </c>
      <c r="V3961" s="3">
        <v>43.055999999999997</v>
      </c>
      <c r="W3961">
        <v>9</v>
      </c>
      <c r="X3961" s="2">
        <v>0.2</v>
      </c>
      <c r="Y3961" s="13">
        <v>15.607799999999999</v>
      </c>
      <c r="Z3961" s="2">
        <f>Y3961/V3961</f>
        <v>0.36249999999999999</v>
      </c>
    </row>
    <row r="3962" spans="1:26" x14ac:dyDescent="0.25">
      <c r="A3962">
        <v>8277</v>
      </c>
      <c r="B3962" t="s">
        <v>9516</v>
      </c>
      <c r="C3962" s="1">
        <v>42421</v>
      </c>
      <c r="D3962">
        <f>YEAR(C3962)</f>
        <v>2016</v>
      </c>
      <c r="E3962">
        <f>MONTH(C3962)</f>
        <v>2</v>
      </c>
      <c r="F3962" t="str">
        <f>TEXT(Table1[[#This Row],[Order Date]],"mmm")</f>
        <v>Feb</v>
      </c>
      <c r="G3962" t="str">
        <f>TEXT(Table1[[#This Row],[Order Date]],"ddd")</f>
        <v>Sun</v>
      </c>
      <c r="H3962" s="1">
        <v>42425</v>
      </c>
      <c r="I3962" t="s">
        <v>49</v>
      </c>
      <c r="J3962" t="s">
        <v>9408</v>
      </c>
      <c r="K3962" t="s">
        <v>9409</v>
      </c>
      <c r="L3962" t="s">
        <v>101</v>
      </c>
      <c r="M3962" t="s">
        <v>26</v>
      </c>
      <c r="N3962" t="s">
        <v>893</v>
      </c>
      <c r="O3962" t="s">
        <v>53</v>
      </c>
      <c r="P3962">
        <v>33614</v>
      </c>
      <c r="Q3962" t="s">
        <v>29</v>
      </c>
      <c r="R3962" t="s">
        <v>3101</v>
      </c>
      <c r="S3962" t="s">
        <v>45</v>
      </c>
      <c r="T3962" t="s">
        <v>74</v>
      </c>
      <c r="U3962" t="s">
        <v>3102</v>
      </c>
      <c r="V3962" s="3">
        <v>3.762</v>
      </c>
      <c r="W3962">
        <v>3</v>
      </c>
      <c r="X3962" s="2">
        <v>0.7</v>
      </c>
      <c r="Y3962" s="13">
        <v>-2.7587999999999999</v>
      </c>
      <c r="Z3962" s="2">
        <f>Y3962/V3962</f>
        <v>-0.73333333333333328</v>
      </c>
    </row>
    <row r="3963" spans="1:26" x14ac:dyDescent="0.25">
      <c r="A3963">
        <v>8280</v>
      </c>
      <c r="B3963" t="s">
        <v>9517</v>
      </c>
      <c r="C3963" s="1">
        <v>42847</v>
      </c>
      <c r="D3963">
        <f>YEAR(C3963)</f>
        <v>2017</v>
      </c>
      <c r="E3963">
        <f>MONTH(C3963)</f>
        <v>4</v>
      </c>
      <c r="F3963" t="str">
        <f>TEXT(Table1[[#This Row],[Order Date]],"mmm")</f>
        <v>Apr</v>
      </c>
      <c r="G3963" t="str">
        <f>TEXT(Table1[[#This Row],[Order Date]],"ddd")</f>
        <v>Sat</v>
      </c>
      <c r="H3963" s="1">
        <v>42851</v>
      </c>
      <c r="I3963" t="s">
        <v>49</v>
      </c>
      <c r="J3963" t="s">
        <v>1936</v>
      </c>
      <c r="K3963" t="s">
        <v>1937</v>
      </c>
      <c r="L3963" t="s">
        <v>25</v>
      </c>
      <c r="M3963" t="s">
        <v>26</v>
      </c>
      <c r="N3963" t="s">
        <v>490</v>
      </c>
      <c r="O3963" t="s">
        <v>1258</v>
      </c>
      <c r="P3963">
        <v>31907</v>
      </c>
      <c r="Q3963" t="s">
        <v>29</v>
      </c>
      <c r="R3963" t="s">
        <v>3425</v>
      </c>
      <c r="S3963" t="s">
        <v>45</v>
      </c>
      <c r="T3963" t="s">
        <v>58</v>
      </c>
      <c r="U3963" t="s">
        <v>3426</v>
      </c>
      <c r="V3963" s="3">
        <v>675.06</v>
      </c>
      <c r="W3963">
        <v>3</v>
      </c>
      <c r="X3963" s="2">
        <v>0</v>
      </c>
      <c r="Y3963" s="13">
        <v>87.757800000000003</v>
      </c>
      <c r="Z3963" s="2">
        <f>Y3963/V3963</f>
        <v>0.13</v>
      </c>
    </row>
    <row r="3964" spans="1:26" x14ac:dyDescent="0.25">
      <c r="A3964">
        <v>8281</v>
      </c>
      <c r="B3964" t="s">
        <v>9518</v>
      </c>
      <c r="C3964" s="1">
        <v>42864</v>
      </c>
      <c r="D3964">
        <f>YEAR(C3964)</f>
        <v>2017</v>
      </c>
      <c r="E3964">
        <f>MONTH(C3964)</f>
        <v>5</v>
      </c>
      <c r="F3964" t="str">
        <f>TEXT(Table1[[#This Row],[Order Date]],"mmm")</f>
        <v>May</v>
      </c>
      <c r="G3964" t="str">
        <f>TEXT(Table1[[#This Row],[Order Date]],"ddd")</f>
        <v>Tue</v>
      </c>
      <c r="H3964" s="1">
        <v>42865</v>
      </c>
      <c r="I3964" t="s">
        <v>185</v>
      </c>
      <c r="J3964" t="s">
        <v>1752</v>
      </c>
      <c r="K3964" t="s">
        <v>1753</v>
      </c>
      <c r="L3964" t="s">
        <v>40</v>
      </c>
      <c r="M3964" t="s">
        <v>26</v>
      </c>
      <c r="N3964" t="s">
        <v>1504</v>
      </c>
      <c r="O3964" t="s">
        <v>87</v>
      </c>
      <c r="P3964">
        <v>28540</v>
      </c>
      <c r="Q3964" t="s">
        <v>29</v>
      </c>
      <c r="R3964" t="s">
        <v>498</v>
      </c>
      <c r="S3964" t="s">
        <v>45</v>
      </c>
      <c r="T3964" t="s">
        <v>170</v>
      </c>
      <c r="U3964" t="s">
        <v>499</v>
      </c>
      <c r="V3964" s="3">
        <v>65.231999999999999</v>
      </c>
      <c r="W3964">
        <v>3</v>
      </c>
      <c r="X3964" s="2">
        <v>0.2</v>
      </c>
      <c r="Y3964" s="13">
        <v>22.015799999999999</v>
      </c>
      <c r="Z3964" s="2">
        <f>Y3964/V3964</f>
        <v>0.33749999999999997</v>
      </c>
    </row>
    <row r="3965" spans="1:26" x14ac:dyDescent="0.25">
      <c r="A3965">
        <v>8283</v>
      </c>
      <c r="B3965" t="s">
        <v>9519</v>
      </c>
      <c r="C3965" s="1">
        <v>42359</v>
      </c>
      <c r="D3965">
        <f>YEAR(C3965)</f>
        <v>2015</v>
      </c>
      <c r="E3965">
        <f>MONTH(C3965)</f>
        <v>12</v>
      </c>
      <c r="F3965" t="str">
        <f>TEXT(Table1[[#This Row],[Order Date]],"mmm")</f>
        <v>Dec</v>
      </c>
      <c r="G3965" t="str">
        <f>TEXT(Table1[[#This Row],[Order Date]],"ddd")</f>
        <v>Mon</v>
      </c>
      <c r="H3965" s="1">
        <v>42364</v>
      </c>
      <c r="I3965" t="s">
        <v>22</v>
      </c>
      <c r="J3965" t="s">
        <v>3670</v>
      </c>
      <c r="K3965" t="s">
        <v>3671</v>
      </c>
      <c r="L3965" t="s">
        <v>101</v>
      </c>
      <c r="M3965" t="s">
        <v>26</v>
      </c>
      <c r="N3965" t="s">
        <v>8943</v>
      </c>
      <c r="O3965" t="s">
        <v>208</v>
      </c>
      <c r="P3965">
        <v>60174</v>
      </c>
      <c r="Q3965" t="s">
        <v>104</v>
      </c>
      <c r="R3965" t="s">
        <v>3222</v>
      </c>
      <c r="S3965" t="s">
        <v>70</v>
      </c>
      <c r="T3965" t="s">
        <v>675</v>
      </c>
      <c r="U3965" t="s">
        <v>3223</v>
      </c>
      <c r="V3965" s="3">
        <v>600.53</v>
      </c>
      <c r="W3965">
        <v>2</v>
      </c>
      <c r="X3965" s="2">
        <v>0.3</v>
      </c>
      <c r="Y3965" s="13">
        <v>137.26400000000001</v>
      </c>
      <c r="Z3965" s="2">
        <f>Y3965/V3965</f>
        <v>0.22857142857142859</v>
      </c>
    </row>
    <row r="3966" spans="1:26" x14ac:dyDescent="0.25">
      <c r="A3966">
        <v>8287</v>
      </c>
      <c r="B3966" t="s">
        <v>9520</v>
      </c>
      <c r="C3966" s="1">
        <v>41863</v>
      </c>
      <c r="D3966">
        <f>YEAR(C3966)</f>
        <v>2014</v>
      </c>
      <c r="E3966">
        <f>MONTH(C3966)</f>
        <v>8</v>
      </c>
      <c r="F3966" t="str">
        <f>TEXT(Table1[[#This Row],[Order Date]],"mmm")</f>
        <v>Aug</v>
      </c>
      <c r="G3966" t="str">
        <f>TEXT(Table1[[#This Row],[Order Date]],"ddd")</f>
        <v>Tue</v>
      </c>
      <c r="H3966" s="1">
        <v>41867</v>
      </c>
      <c r="I3966" t="s">
        <v>49</v>
      </c>
      <c r="J3966" t="s">
        <v>6787</v>
      </c>
      <c r="K3966" t="s">
        <v>6788</v>
      </c>
      <c r="L3966" t="s">
        <v>101</v>
      </c>
      <c r="M3966" t="s">
        <v>26</v>
      </c>
      <c r="N3966" t="s">
        <v>1404</v>
      </c>
      <c r="O3966" t="s">
        <v>53</v>
      </c>
      <c r="P3966">
        <v>33180</v>
      </c>
      <c r="Q3966" t="s">
        <v>29</v>
      </c>
      <c r="R3966" t="s">
        <v>8740</v>
      </c>
      <c r="S3966" t="s">
        <v>45</v>
      </c>
      <c r="T3966" t="s">
        <v>89</v>
      </c>
      <c r="U3966" t="s">
        <v>8741</v>
      </c>
      <c r="V3966" s="3">
        <v>31.103999999999999</v>
      </c>
      <c r="W3966">
        <v>6</v>
      </c>
      <c r="X3966" s="2">
        <v>0.2</v>
      </c>
      <c r="Y3966" s="13">
        <v>10.8864</v>
      </c>
      <c r="Z3966" s="2">
        <f>Y3966/V3966</f>
        <v>0.35000000000000003</v>
      </c>
    </row>
    <row r="3967" spans="1:26" x14ac:dyDescent="0.25">
      <c r="A3967">
        <v>8293</v>
      </c>
      <c r="B3967" t="s">
        <v>9521</v>
      </c>
      <c r="C3967" s="1">
        <v>42349</v>
      </c>
      <c r="D3967">
        <f>YEAR(C3967)</f>
        <v>2015</v>
      </c>
      <c r="E3967">
        <f>MONTH(C3967)</f>
        <v>12</v>
      </c>
      <c r="F3967" t="str">
        <f>TEXT(Table1[[#This Row],[Order Date]],"mmm")</f>
        <v>Dec</v>
      </c>
      <c r="G3967" t="str">
        <f>TEXT(Table1[[#This Row],[Order Date]],"ddd")</f>
        <v>Fri</v>
      </c>
      <c r="H3967" s="1">
        <v>42353</v>
      </c>
      <c r="I3967" t="s">
        <v>49</v>
      </c>
      <c r="J3967" t="s">
        <v>558</v>
      </c>
      <c r="K3967" t="s">
        <v>559</v>
      </c>
      <c r="L3967" t="s">
        <v>25</v>
      </c>
      <c r="M3967" t="s">
        <v>26</v>
      </c>
      <c r="N3967" t="s">
        <v>271</v>
      </c>
      <c r="O3967" t="s">
        <v>491</v>
      </c>
      <c r="P3967">
        <v>45373</v>
      </c>
      <c r="Q3967" t="s">
        <v>145</v>
      </c>
      <c r="R3967" t="s">
        <v>5776</v>
      </c>
      <c r="S3967" t="s">
        <v>45</v>
      </c>
      <c r="T3967" t="s">
        <v>74</v>
      </c>
      <c r="U3967" t="s">
        <v>5777</v>
      </c>
      <c r="V3967" s="3">
        <v>10.332000000000001</v>
      </c>
      <c r="W3967">
        <v>3</v>
      </c>
      <c r="X3967" s="2">
        <v>0.7</v>
      </c>
      <c r="Y3967" s="13">
        <v>-7.5768000000000004</v>
      </c>
      <c r="Z3967" s="2">
        <f>Y3967/V3967</f>
        <v>-0.73333333333333328</v>
      </c>
    </row>
    <row r="3968" spans="1:26" x14ac:dyDescent="0.25">
      <c r="A3968">
        <v>8294</v>
      </c>
      <c r="B3968" t="s">
        <v>9522</v>
      </c>
      <c r="C3968" s="1">
        <v>43042</v>
      </c>
      <c r="D3968">
        <f>YEAR(C3968)</f>
        <v>2017</v>
      </c>
      <c r="E3968">
        <f>MONTH(C3968)</f>
        <v>11</v>
      </c>
      <c r="F3968" t="str">
        <f>TEXT(Table1[[#This Row],[Order Date]],"mmm")</f>
        <v>Nov</v>
      </c>
      <c r="G3968" t="str">
        <f>TEXT(Table1[[#This Row],[Order Date]],"ddd")</f>
        <v>Fri</v>
      </c>
      <c r="H3968" s="1">
        <v>43046</v>
      </c>
      <c r="I3968" t="s">
        <v>49</v>
      </c>
      <c r="J3968" t="s">
        <v>6442</v>
      </c>
      <c r="K3968" t="s">
        <v>6443</v>
      </c>
      <c r="L3968" t="s">
        <v>40</v>
      </c>
      <c r="M3968" t="s">
        <v>26</v>
      </c>
      <c r="N3968" t="s">
        <v>94</v>
      </c>
      <c r="O3968" t="s">
        <v>95</v>
      </c>
      <c r="P3968">
        <v>98103</v>
      </c>
      <c r="Q3968" t="s">
        <v>43</v>
      </c>
      <c r="R3968" t="s">
        <v>4731</v>
      </c>
      <c r="S3968" t="s">
        <v>45</v>
      </c>
      <c r="T3968" t="s">
        <v>74</v>
      </c>
      <c r="U3968" t="s">
        <v>4732</v>
      </c>
      <c r="V3968" s="3">
        <v>18.367999999999999</v>
      </c>
      <c r="W3968">
        <v>4</v>
      </c>
      <c r="X3968" s="2">
        <v>0.2</v>
      </c>
      <c r="Y3968" s="13">
        <v>5.9695999999999998</v>
      </c>
      <c r="Z3968" s="2">
        <f>Y3968/V3968</f>
        <v>0.32500000000000001</v>
      </c>
    </row>
    <row r="3969" spans="1:26" x14ac:dyDescent="0.25">
      <c r="A3969">
        <v>8295</v>
      </c>
      <c r="B3969" t="s">
        <v>9523</v>
      </c>
      <c r="C3969" s="1">
        <v>42807</v>
      </c>
      <c r="D3969">
        <f>YEAR(C3969)</f>
        <v>2017</v>
      </c>
      <c r="E3969">
        <f>MONTH(C3969)</f>
        <v>3</v>
      </c>
      <c r="F3969" t="str">
        <f>TEXT(Table1[[#This Row],[Order Date]],"mmm")</f>
        <v>Mar</v>
      </c>
      <c r="G3969" t="str">
        <f>TEXT(Table1[[#This Row],[Order Date]],"ddd")</f>
        <v>Mon</v>
      </c>
      <c r="H3969" s="1">
        <v>42811</v>
      </c>
      <c r="I3969" t="s">
        <v>49</v>
      </c>
      <c r="J3969" t="s">
        <v>2940</v>
      </c>
      <c r="K3969" t="s">
        <v>2941</v>
      </c>
      <c r="L3969" t="s">
        <v>25</v>
      </c>
      <c r="M3969" t="s">
        <v>26</v>
      </c>
      <c r="N3969" t="s">
        <v>263</v>
      </c>
      <c r="O3969" t="s">
        <v>264</v>
      </c>
      <c r="P3969">
        <v>10011</v>
      </c>
      <c r="Q3969" t="s">
        <v>145</v>
      </c>
      <c r="R3969" t="s">
        <v>4639</v>
      </c>
      <c r="S3969" t="s">
        <v>70</v>
      </c>
      <c r="T3969" t="s">
        <v>71</v>
      </c>
      <c r="U3969" t="s">
        <v>4640</v>
      </c>
      <c r="V3969" s="3">
        <v>299.89999999999998</v>
      </c>
      <c r="W3969">
        <v>2</v>
      </c>
      <c r="X3969" s="2">
        <v>0</v>
      </c>
      <c r="Y3969" s="13">
        <v>74.974999999999994</v>
      </c>
      <c r="Z3969" s="2">
        <f>Y3969/V3969</f>
        <v>0.25</v>
      </c>
    </row>
    <row r="3970" spans="1:26" x14ac:dyDescent="0.25">
      <c r="A3970">
        <v>8296</v>
      </c>
      <c r="B3970" t="s">
        <v>9524</v>
      </c>
      <c r="C3970" s="1">
        <v>42520</v>
      </c>
      <c r="D3970">
        <f>YEAR(C3970)</f>
        <v>2016</v>
      </c>
      <c r="E3970">
        <f>MONTH(C3970)</f>
        <v>5</v>
      </c>
      <c r="F3970" t="str">
        <f>TEXT(Table1[[#This Row],[Order Date]],"mmm")</f>
        <v>May</v>
      </c>
      <c r="G3970" t="str">
        <f>TEXT(Table1[[#This Row],[Order Date]],"ddd")</f>
        <v>Mon</v>
      </c>
      <c r="H3970" s="1">
        <v>42524</v>
      </c>
      <c r="I3970" t="s">
        <v>49</v>
      </c>
      <c r="J3970" t="s">
        <v>4033</v>
      </c>
      <c r="K3970" t="s">
        <v>4034</v>
      </c>
      <c r="L3970" t="s">
        <v>40</v>
      </c>
      <c r="M3970" t="s">
        <v>26</v>
      </c>
      <c r="N3970" t="s">
        <v>1117</v>
      </c>
      <c r="O3970" t="s">
        <v>312</v>
      </c>
      <c r="P3970">
        <v>22204</v>
      </c>
      <c r="Q3970" t="s">
        <v>29</v>
      </c>
      <c r="R3970" t="s">
        <v>494</v>
      </c>
      <c r="S3970" t="s">
        <v>45</v>
      </c>
      <c r="T3970" t="s">
        <v>170</v>
      </c>
      <c r="U3970" t="s">
        <v>495</v>
      </c>
      <c r="V3970" s="3">
        <v>26.55</v>
      </c>
      <c r="W3970">
        <v>9</v>
      </c>
      <c r="X3970" s="2">
        <v>0</v>
      </c>
      <c r="Y3970" s="13">
        <v>12.744</v>
      </c>
      <c r="Z3970" s="2">
        <f>Y3970/V3970</f>
        <v>0.48</v>
      </c>
    </row>
    <row r="3971" spans="1:26" x14ac:dyDescent="0.25">
      <c r="A3971">
        <v>8298</v>
      </c>
      <c r="B3971" t="s">
        <v>9525</v>
      </c>
      <c r="C3971" s="1">
        <v>42190</v>
      </c>
      <c r="D3971">
        <f>YEAR(C3971)</f>
        <v>2015</v>
      </c>
      <c r="E3971">
        <f>MONTH(C3971)</f>
        <v>7</v>
      </c>
      <c r="F3971" t="str">
        <f>TEXT(Table1[[#This Row],[Order Date]],"mmm")</f>
        <v>Jul</v>
      </c>
      <c r="G3971" t="str">
        <f>TEXT(Table1[[#This Row],[Order Date]],"ddd")</f>
        <v>Sun</v>
      </c>
      <c r="H3971" s="1">
        <v>42196</v>
      </c>
      <c r="I3971" t="s">
        <v>49</v>
      </c>
      <c r="J3971" t="s">
        <v>2256</v>
      </c>
      <c r="K3971" t="s">
        <v>2257</v>
      </c>
      <c r="L3971" t="s">
        <v>40</v>
      </c>
      <c r="M3971" t="s">
        <v>26</v>
      </c>
      <c r="N3971" t="s">
        <v>460</v>
      </c>
      <c r="O3971" t="s">
        <v>87</v>
      </c>
      <c r="P3971">
        <v>28205</v>
      </c>
      <c r="Q3971" t="s">
        <v>29</v>
      </c>
      <c r="R3971" t="s">
        <v>5605</v>
      </c>
      <c r="S3971" t="s">
        <v>31</v>
      </c>
      <c r="T3971" t="s">
        <v>64</v>
      </c>
      <c r="U3971" t="s">
        <v>5606</v>
      </c>
      <c r="V3971" s="3">
        <v>4.9279999999999999</v>
      </c>
      <c r="W3971">
        <v>2</v>
      </c>
      <c r="X3971" s="2">
        <v>0.2</v>
      </c>
      <c r="Y3971" s="13">
        <v>0.73919999999999997</v>
      </c>
      <c r="Z3971" s="2">
        <f>Y3971/V3971</f>
        <v>0.15</v>
      </c>
    </row>
    <row r="3972" spans="1:26" x14ac:dyDescent="0.25">
      <c r="A3972">
        <v>8300</v>
      </c>
      <c r="B3972" t="s">
        <v>9526</v>
      </c>
      <c r="C3972" s="1">
        <v>41709</v>
      </c>
      <c r="D3972">
        <f>YEAR(C3972)</f>
        <v>2014</v>
      </c>
      <c r="E3972">
        <f>MONTH(C3972)</f>
        <v>3</v>
      </c>
      <c r="F3972" t="str">
        <f>TEXT(Table1[[#This Row],[Order Date]],"mmm")</f>
        <v>Mar</v>
      </c>
      <c r="G3972" t="str">
        <f>TEXT(Table1[[#This Row],[Order Date]],"ddd")</f>
        <v>Tue</v>
      </c>
      <c r="H3972" s="1">
        <v>41713</v>
      </c>
      <c r="I3972" t="s">
        <v>49</v>
      </c>
      <c r="J3972" t="s">
        <v>4953</v>
      </c>
      <c r="K3972" t="s">
        <v>4954</v>
      </c>
      <c r="L3972" t="s">
        <v>25</v>
      </c>
      <c r="M3972" t="s">
        <v>26</v>
      </c>
      <c r="N3972" t="s">
        <v>560</v>
      </c>
      <c r="O3972" t="s">
        <v>42</v>
      </c>
      <c r="P3972">
        <v>95661</v>
      </c>
      <c r="Q3972" t="s">
        <v>43</v>
      </c>
      <c r="R3972" t="s">
        <v>6805</v>
      </c>
      <c r="S3972" t="s">
        <v>45</v>
      </c>
      <c r="T3972" t="s">
        <v>67</v>
      </c>
      <c r="U3972" t="s">
        <v>6806</v>
      </c>
      <c r="V3972" s="3">
        <v>7.98</v>
      </c>
      <c r="W3972">
        <v>3</v>
      </c>
      <c r="X3972" s="2">
        <v>0</v>
      </c>
      <c r="Y3972" s="13">
        <v>2.0748000000000002</v>
      </c>
      <c r="Z3972" s="2">
        <f>Y3972/V3972</f>
        <v>0.26</v>
      </c>
    </row>
    <row r="3973" spans="1:26" x14ac:dyDescent="0.25">
      <c r="A3973">
        <v>8301</v>
      </c>
      <c r="B3973" t="s">
        <v>9527</v>
      </c>
      <c r="C3973" s="1">
        <v>42114</v>
      </c>
      <c r="D3973">
        <f>YEAR(C3973)</f>
        <v>2015</v>
      </c>
      <c r="E3973">
        <f>MONTH(C3973)</f>
        <v>4</v>
      </c>
      <c r="F3973" t="str">
        <f>TEXT(Table1[[#This Row],[Order Date]],"mmm")</f>
        <v>Apr</v>
      </c>
      <c r="G3973" t="str">
        <f>TEXT(Table1[[#This Row],[Order Date]],"ddd")</f>
        <v>Mon</v>
      </c>
      <c r="H3973" s="1">
        <v>42118</v>
      </c>
      <c r="I3973" t="s">
        <v>49</v>
      </c>
      <c r="J3973" t="s">
        <v>1863</v>
      </c>
      <c r="K3973" t="s">
        <v>1864</v>
      </c>
      <c r="L3973" t="s">
        <v>25</v>
      </c>
      <c r="M3973" t="s">
        <v>26</v>
      </c>
      <c r="N3973" t="s">
        <v>873</v>
      </c>
      <c r="O3973" t="s">
        <v>235</v>
      </c>
      <c r="P3973">
        <v>48234</v>
      </c>
      <c r="Q3973" t="s">
        <v>104</v>
      </c>
      <c r="R3973" t="s">
        <v>949</v>
      </c>
      <c r="S3973" t="s">
        <v>45</v>
      </c>
      <c r="T3973" t="s">
        <v>170</v>
      </c>
      <c r="U3973" t="s">
        <v>950</v>
      </c>
      <c r="V3973" s="3">
        <v>180.96</v>
      </c>
      <c r="W3973">
        <v>2</v>
      </c>
      <c r="X3973" s="2">
        <v>0</v>
      </c>
      <c r="Y3973" s="13">
        <v>81.432000000000002</v>
      </c>
      <c r="Z3973" s="2">
        <f>Y3973/V3973</f>
        <v>0.45</v>
      </c>
    </row>
    <row r="3974" spans="1:26" x14ac:dyDescent="0.25">
      <c r="A3974">
        <v>8302</v>
      </c>
      <c r="B3974" t="s">
        <v>9528</v>
      </c>
      <c r="C3974" s="1">
        <v>42942</v>
      </c>
      <c r="D3974">
        <f>YEAR(C3974)</f>
        <v>2017</v>
      </c>
      <c r="E3974">
        <f>MONTH(C3974)</f>
        <v>7</v>
      </c>
      <c r="F3974" t="str">
        <f>TEXT(Table1[[#This Row],[Order Date]],"mmm")</f>
        <v>Jul</v>
      </c>
      <c r="G3974" t="str">
        <f>TEXT(Table1[[#This Row],[Order Date]],"ddd")</f>
        <v>Wed</v>
      </c>
      <c r="H3974" s="1">
        <v>42948</v>
      </c>
      <c r="I3974" t="s">
        <v>49</v>
      </c>
      <c r="J3974" t="s">
        <v>3570</v>
      </c>
      <c r="K3974" t="s">
        <v>3571</v>
      </c>
      <c r="L3974" t="s">
        <v>40</v>
      </c>
      <c r="M3974" t="s">
        <v>26</v>
      </c>
      <c r="N3974" t="s">
        <v>41</v>
      </c>
      <c r="O3974" t="s">
        <v>42</v>
      </c>
      <c r="P3974">
        <v>90036</v>
      </c>
      <c r="Q3974" t="s">
        <v>43</v>
      </c>
      <c r="R3974" t="s">
        <v>7936</v>
      </c>
      <c r="S3974" t="s">
        <v>70</v>
      </c>
      <c r="T3974" t="s">
        <v>158</v>
      </c>
      <c r="U3974" t="s">
        <v>7937</v>
      </c>
      <c r="V3974" s="3">
        <v>1649.95</v>
      </c>
      <c r="W3974">
        <v>5</v>
      </c>
      <c r="X3974" s="2">
        <v>0</v>
      </c>
      <c r="Y3974" s="13">
        <v>659.98</v>
      </c>
      <c r="Z3974" s="2">
        <f>Y3974/V3974</f>
        <v>0.4</v>
      </c>
    </row>
    <row r="3975" spans="1:26" x14ac:dyDescent="0.25">
      <c r="A3975">
        <v>8304</v>
      </c>
      <c r="B3975" t="s">
        <v>9529</v>
      </c>
      <c r="C3975" s="1">
        <v>41943</v>
      </c>
      <c r="D3975">
        <f>YEAR(C3975)</f>
        <v>2014</v>
      </c>
      <c r="E3975">
        <f>MONTH(C3975)</f>
        <v>10</v>
      </c>
      <c r="F3975" t="str">
        <f>TEXT(Table1[[#This Row],[Order Date]],"mmm")</f>
        <v>Oct</v>
      </c>
      <c r="G3975" t="str">
        <f>TEXT(Table1[[#This Row],[Order Date]],"ddd")</f>
        <v>Fri</v>
      </c>
      <c r="H3975" s="1">
        <v>41945</v>
      </c>
      <c r="I3975" t="s">
        <v>22</v>
      </c>
      <c r="J3975" t="s">
        <v>5644</v>
      </c>
      <c r="K3975" t="s">
        <v>5645</v>
      </c>
      <c r="L3975" t="s">
        <v>101</v>
      </c>
      <c r="M3975" t="s">
        <v>26</v>
      </c>
      <c r="N3975" t="s">
        <v>126</v>
      </c>
      <c r="O3975" t="s">
        <v>42</v>
      </c>
      <c r="P3975">
        <v>94110</v>
      </c>
      <c r="Q3975" t="s">
        <v>43</v>
      </c>
      <c r="R3975" t="s">
        <v>1985</v>
      </c>
      <c r="S3975" t="s">
        <v>70</v>
      </c>
      <c r="T3975" t="s">
        <v>71</v>
      </c>
      <c r="U3975" t="s">
        <v>1986</v>
      </c>
      <c r="V3975" s="3">
        <v>73.584000000000003</v>
      </c>
      <c r="W3975">
        <v>2</v>
      </c>
      <c r="X3975" s="2">
        <v>0.2</v>
      </c>
      <c r="Y3975" s="13">
        <v>8.2782</v>
      </c>
      <c r="Z3975" s="2">
        <f>Y3975/V3975</f>
        <v>0.11249999999999999</v>
      </c>
    </row>
    <row r="3976" spans="1:26" x14ac:dyDescent="0.25">
      <c r="A3976">
        <v>8305</v>
      </c>
      <c r="B3976" t="s">
        <v>9530</v>
      </c>
      <c r="C3976" s="1">
        <v>43042</v>
      </c>
      <c r="D3976">
        <f>YEAR(C3976)</f>
        <v>2017</v>
      </c>
      <c r="E3976">
        <f>MONTH(C3976)</f>
        <v>11</v>
      </c>
      <c r="F3976" t="str">
        <f>TEXT(Table1[[#This Row],[Order Date]],"mmm")</f>
        <v>Nov</v>
      </c>
      <c r="G3976" t="str">
        <f>TEXT(Table1[[#This Row],[Order Date]],"ddd")</f>
        <v>Fri</v>
      </c>
      <c r="H3976" s="1">
        <v>43048</v>
      </c>
      <c r="I3976" t="s">
        <v>49</v>
      </c>
      <c r="J3976" t="s">
        <v>6282</v>
      </c>
      <c r="K3976" t="s">
        <v>6283</v>
      </c>
      <c r="L3976" t="s">
        <v>25</v>
      </c>
      <c r="M3976" t="s">
        <v>26</v>
      </c>
      <c r="N3976" t="s">
        <v>5796</v>
      </c>
      <c r="O3976" t="s">
        <v>42</v>
      </c>
      <c r="P3976">
        <v>93309</v>
      </c>
      <c r="Q3976" t="s">
        <v>43</v>
      </c>
      <c r="R3976" t="s">
        <v>8023</v>
      </c>
      <c r="S3976" t="s">
        <v>31</v>
      </c>
      <c r="T3976" t="s">
        <v>55</v>
      </c>
      <c r="U3976" t="s">
        <v>8024</v>
      </c>
      <c r="V3976" s="3">
        <v>486.36799999999999</v>
      </c>
      <c r="W3976">
        <v>4</v>
      </c>
      <c r="X3976" s="2">
        <v>0.2</v>
      </c>
      <c r="Y3976" s="13">
        <v>36.477600000000002</v>
      </c>
      <c r="Z3976" s="2">
        <f>Y3976/V3976</f>
        <v>7.5000000000000011E-2</v>
      </c>
    </row>
    <row r="3977" spans="1:26" x14ac:dyDescent="0.25">
      <c r="A3977">
        <v>8306</v>
      </c>
      <c r="B3977" t="s">
        <v>9531</v>
      </c>
      <c r="C3977" s="1">
        <v>42593</v>
      </c>
      <c r="D3977">
        <f>YEAR(C3977)</f>
        <v>2016</v>
      </c>
      <c r="E3977">
        <f>MONTH(C3977)</f>
        <v>8</v>
      </c>
      <c r="F3977" t="str">
        <f>TEXT(Table1[[#This Row],[Order Date]],"mmm")</f>
        <v>Aug</v>
      </c>
      <c r="G3977" t="str">
        <f>TEXT(Table1[[#This Row],[Order Date]],"ddd")</f>
        <v>Thu</v>
      </c>
      <c r="H3977" s="1">
        <v>42598</v>
      </c>
      <c r="I3977" t="s">
        <v>49</v>
      </c>
      <c r="J3977" t="s">
        <v>1638</v>
      </c>
      <c r="K3977" t="s">
        <v>1639</v>
      </c>
      <c r="L3977" t="s">
        <v>101</v>
      </c>
      <c r="M3977" t="s">
        <v>26</v>
      </c>
      <c r="N3977" t="s">
        <v>4435</v>
      </c>
      <c r="O3977" t="s">
        <v>641</v>
      </c>
      <c r="P3977">
        <v>74133</v>
      </c>
      <c r="Q3977" t="s">
        <v>104</v>
      </c>
      <c r="R3977" t="s">
        <v>2597</v>
      </c>
      <c r="S3977" t="s">
        <v>45</v>
      </c>
      <c r="T3977" t="s">
        <v>89</v>
      </c>
      <c r="U3977" t="s">
        <v>2598</v>
      </c>
      <c r="V3977" s="3">
        <v>32.4</v>
      </c>
      <c r="W3977">
        <v>5</v>
      </c>
      <c r="X3977" s="2">
        <v>0</v>
      </c>
      <c r="Y3977" s="13">
        <v>15.552</v>
      </c>
      <c r="Z3977" s="2">
        <f>Y3977/V3977</f>
        <v>0.48</v>
      </c>
    </row>
    <row r="3978" spans="1:26" x14ac:dyDescent="0.25">
      <c r="A3978">
        <v>8309</v>
      </c>
      <c r="B3978" t="s">
        <v>9532</v>
      </c>
      <c r="C3978" s="1">
        <v>42576</v>
      </c>
      <c r="D3978">
        <f>YEAR(C3978)</f>
        <v>2016</v>
      </c>
      <c r="E3978">
        <f>MONTH(C3978)</f>
        <v>7</v>
      </c>
      <c r="F3978" t="str">
        <f>TEXT(Table1[[#This Row],[Order Date]],"mmm")</f>
        <v>Jul</v>
      </c>
      <c r="G3978" t="str">
        <f>TEXT(Table1[[#This Row],[Order Date]],"ddd")</f>
        <v>Mon</v>
      </c>
      <c r="H3978" s="1">
        <v>42576</v>
      </c>
      <c r="I3978" t="s">
        <v>1276</v>
      </c>
      <c r="J3978" t="s">
        <v>5184</v>
      </c>
      <c r="K3978" t="s">
        <v>5185</v>
      </c>
      <c r="L3978" t="s">
        <v>101</v>
      </c>
      <c r="M3978" t="s">
        <v>26</v>
      </c>
      <c r="N3978" t="s">
        <v>126</v>
      </c>
      <c r="O3978" t="s">
        <v>42</v>
      </c>
      <c r="P3978">
        <v>94122</v>
      </c>
      <c r="Q3978" t="s">
        <v>43</v>
      </c>
      <c r="R3978" t="s">
        <v>3952</v>
      </c>
      <c r="S3978" t="s">
        <v>45</v>
      </c>
      <c r="T3978" t="s">
        <v>67</v>
      </c>
      <c r="U3978" t="s">
        <v>3953</v>
      </c>
      <c r="V3978" s="3">
        <v>37.17</v>
      </c>
      <c r="W3978">
        <v>9</v>
      </c>
      <c r="X3978" s="2">
        <v>0</v>
      </c>
      <c r="Y3978" s="13">
        <v>11.151</v>
      </c>
      <c r="Z3978" s="2">
        <f>Y3978/V3978</f>
        <v>0.3</v>
      </c>
    </row>
    <row r="3979" spans="1:26" x14ac:dyDescent="0.25">
      <c r="A3979">
        <v>8310</v>
      </c>
      <c r="B3979" t="s">
        <v>9533</v>
      </c>
      <c r="C3979" s="1">
        <v>41699</v>
      </c>
      <c r="D3979">
        <f>YEAR(C3979)</f>
        <v>2014</v>
      </c>
      <c r="E3979">
        <f>MONTH(C3979)</f>
        <v>3</v>
      </c>
      <c r="F3979" t="str">
        <f>TEXT(Table1[[#This Row],[Order Date]],"mmm")</f>
        <v>Mar</v>
      </c>
      <c r="G3979" t="str">
        <f>TEXT(Table1[[#This Row],[Order Date]],"ddd")</f>
        <v>Sat</v>
      </c>
      <c r="H3979" s="1">
        <v>41705</v>
      </c>
      <c r="I3979" t="s">
        <v>49</v>
      </c>
      <c r="J3979" t="s">
        <v>4511</v>
      </c>
      <c r="K3979" t="s">
        <v>4512</v>
      </c>
      <c r="L3979" t="s">
        <v>25</v>
      </c>
      <c r="M3979" t="s">
        <v>26</v>
      </c>
      <c r="N3979" t="s">
        <v>181</v>
      </c>
      <c r="O3979" t="s">
        <v>103</v>
      </c>
      <c r="P3979">
        <v>77036</v>
      </c>
      <c r="Q3979" t="s">
        <v>104</v>
      </c>
      <c r="R3979" t="s">
        <v>5066</v>
      </c>
      <c r="S3979" t="s">
        <v>45</v>
      </c>
      <c r="T3979" t="s">
        <v>58</v>
      </c>
      <c r="U3979" t="s">
        <v>5067</v>
      </c>
      <c r="V3979" s="3">
        <v>137.352</v>
      </c>
      <c r="W3979">
        <v>3</v>
      </c>
      <c r="X3979" s="2">
        <v>0.2</v>
      </c>
      <c r="Y3979" s="13">
        <v>8.5845000000000002</v>
      </c>
      <c r="Z3979" s="2">
        <f>Y3979/V3979</f>
        <v>6.25E-2</v>
      </c>
    </row>
    <row r="3980" spans="1:26" x14ac:dyDescent="0.25">
      <c r="A3980">
        <v>8312</v>
      </c>
      <c r="B3980" t="s">
        <v>9534</v>
      </c>
      <c r="C3980" s="1">
        <v>42761</v>
      </c>
      <c r="D3980">
        <f>YEAR(C3980)</f>
        <v>2017</v>
      </c>
      <c r="E3980">
        <f>MONTH(C3980)</f>
        <v>1</v>
      </c>
      <c r="F3980" t="str">
        <f>TEXT(Table1[[#This Row],[Order Date]],"mmm")</f>
        <v>Jan</v>
      </c>
      <c r="G3980" t="str">
        <f>TEXT(Table1[[#This Row],[Order Date]],"ddd")</f>
        <v>Thu</v>
      </c>
      <c r="H3980" s="1">
        <v>42766</v>
      </c>
      <c r="I3980" t="s">
        <v>49</v>
      </c>
      <c r="J3980" t="s">
        <v>1815</v>
      </c>
      <c r="K3980" t="s">
        <v>1816</v>
      </c>
      <c r="L3980" t="s">
        <v>25</v>
      </c>
      <c r="M3980" t="s">
        <v>26</v>
      </c>
      <c r="N3980" t="s">
        <v>490</v>
      </c>
      <c r="O3980" t="s">
        <v>1258</v>
      </c>
      <c r="P3980">
        <v>31907</v>
      </c>
      <c r="Q3980" t="s">
        <v>29</v>
      </c>
      <c r="R3980" t="s">
        <v>515</v>
      </c>
      <c r="S3980" t="s">
        <v>31</v>
      </c>
      <c r="T3980" t="s">
        <v>64</v>
      </c>
      <c r="U3980" t="s">
        <v>516</v>
      </c>
      <c r="V3980" s="3">
        <v>62.72</v>
      </c>
      <c r="W3980">
        <v>4</v>
      </c>
      <c r="X3980" s="2">
        <v>0</v>
      </c>
      <c r="Y3980" s="13">
        <v>24.460799999999999</v>
      </c>
      <c r="Z3980" s="2">
        <f>Y3980/V3980</f>
        <v>0.39</v>
      </c>
    </row>
    <row r="3981" spans="1:26" x14ac:dyDescent="0.25">
      <c r="A3981">
        <v>8314</v>
      </c>
      <c r="B3981" t="s">
        <v>9535</v>
      </c>
      <c r="C3981" s="1">
        <v>41832</v>
      </c>
      <c r="D3981">
        <f>YEAR(C3981)</f>
        <v>2014</v>
      </c>
      <c r="E3981">
        <f>MONTH(C3981)</f>
        <v>7</v>
      </c>
      <c r="F3981" t="str">
        <f>TEXT(Table1[[#This Row],[Order Date]],"mmm")</f>
        <v>Jul</v>
      </c>
      <c r="G3981" t="str">
        <f>TEXT(Table1[[#This Row],[Order Date]],"ddd")</f>
        <v>Sat</v>
      </c>
      <c r="H3981" s="1">
        <v>41836</v>
      </c>
      <c r="I3981" t="s">
        <v>49</v>
      </c>
      <c r="J3981" t="s">
        <v>3158</v>
      </c>
      <c r="K3981" t="s">
        <v>3159</v>
      </c>
      <c r="L3981" t="s">
        <v>101</v>
      </c>
      <c r="M3981" t="s">
        <v>26</v>
      </c>
      <c r="N3981" t="s">
        <v>7592</v>
      </c>
      <c r="O3981" t="s">
        <v>103</v>
      </c>
      <c r="P3981">
        <v>77573</v>
      </c>
      <c r="Q3981" t="s">
        <v>104</v>
      </c>
      <c r="R3981" t="s">
        <v>3250</v>
      </c>
      <c r="S3981" t="s">
        <v>31</v>
      </c>
      <c r="T3981" t="s">
        <v>35</v>
      </c>
      <c r="U3981" t="s">
        <v>3251</v>
      </c>
      <c r="V3981" s="3">
        <v>512.35799999999995</v>
      </c>
      <c r="W3981">
        <v>3</v>
      </c>
      <c r="X3981" s="2">
        <v>0.3</v>
      </c>
      <c r="Y3981" s="13">
        <v>-14.6388</v>
      </c>
      <c r="Z3981" s="2">
        <f>Y3981/V3981</f>
        <v>-2.8571428571428574E-2</v>
      </c>
    </row>
    <row r="3982" spans="1:26" x14ac:dyDescent="0.25">
      <c r="A3982">
        <v>8318</v>
      </c>
      <c r="B3982" t="s">
        <v>9536</v>
      </c>
      <c r="C3982" s="1">
        <v>42836</v>
      </c>
      <c r="D3982">
        <f>YEAR(C3982)</f>
        <v>2017</v>
      </c>
      <c r="E3982">
        <f>MONTH(C3982)</f>
        <v>4</v>
      </c>
      <c r="F3982" t="str">
        <f>TEXT(Table1[[#This Row],[Order Date]],"mmm")</f>
        <v>Apr</v>
      </c>
      <c r="G3982" t="str">
        <f>TEXT(Table1[[#This Row],[Order Date]],"ddd")</f>
        <v>Tue</v>
      </c>
      <c r="H3982" s="1">
        <v>42841</v>
      </c>
      <c r="I3982" t="s">
        <v>49</v>
      </c>
      <c r="J3982" t="s">
        <v>316</v>
      </c>
      <c r="K3982" t="s">
        <v>317</v>
      </c>
      <c r="L3982" t="s">
        <v>25</v>
      </c>
      <c r="M3982" t="s">
        <v>26</v>
      </c>
      <c r="N3982" t="s">
        <v>2184</v>
      </c>
      <c r="O3982" t="s">
        <v>87</v>
      </c>
      <c r="P3982">
        <v>27217</v>
      </c>
      <c r="Q3982" t="s">
        <v>29</v>
      </c>
      <c r="R3982" t="s">
        <v>3445</v>
      </c>
      <c r="S3982" t="s">
        <v>45</v>
      </c>
      <c r="T3982" t="s">
        <v>67</v>
      </c>
      <c r="U3982" t="s">
        <v>3446</v>
      </c>
      <c r="V3982" s="3">
        <v>1.752</v>
      </c>
      <c r="W3982">
        <v>1</v>
      </c>
      <c r="X3982" s="2">
        <v>0.2</v>
      </c>
      <c r="Y3982" s="13">
        <v>0.15329999999999999</v>
      </c>
      <c r="Z3982" s="2">
        <f>Y3982/V3982</f>
        <v>8.7499999999999994E-2</v>
      </c>
    </row>
    <row r="3983" spans="1:26" x14ac:dyDescent="0.25">
      <c r="A3983">
        <v>8320</v>
      </c>
      <c r="B3983" t="s">
        <v>9537</v>
      </c>
      <c r="C3983" s="1">
        <v>43052</v>
      </c>
      <c r="D3983">
        <f>YEAR(C3983)</f>
        <v>2017</v>
      </c>
      <c r="E3983">
        <f>MONTH(C3983)</f>
        <v>11</v>
      </c>
      <c r="F3983" t="str">
        <f>TEXT(Table1[[#This Row],[Order Date]],"mmm")</f>
        <v>Nov</v>
      </c>
      <c r="G3983" t="str">
        <f>TEXT(Table1[[#This Row],[Order Date]],"ddd")</f>
        <v>Mon</v>
      </c>
      <c r="H3983" s="1">
        <v>43057</v>
      </c>
      <c r="I3983" t="s">
        <v>49</v>
      </c>
      <c r="J3983" t="s">
        <v>1633</v>
      </c>
      <c r="K3983" t="s">
        <v>1634</v>
      </c>
      <c r="L3983" t="s">
        <v>25</v>
      </c>
      <c r="M3983" t="s">
        <v>26</v>
      </c>
      <c r="N3983" t="s">
        <v>263</v>
      </c>
      <c r="O3983" t="s">
        <v>264</v>
      </c>
      <c r="P3983">
        <v>10009</v>
      </c>
      <c r="Q3983" t="s">
        <v>145</v>
      </c>
      <c r="R3983" t="s">
        <v>2311</v>
      </c>
      <c r="S3983" t="s">
        <v>45</v>
      </c>
      <c r="T3983" t="s">
        <v>58</v>
      </c>
      <c r="U3983" t="s">
        <v>2312</v>
      </c>
      <c r="V3983" s="3">
        <v>11.21</v>
      </c>
      <c r="W3983">
        <v>1</v>
      </c>
      <c r="X3983" s="2">
        <v>0</v>
      </c>
      <c r="Y3983" s="13">
        <v>3.363</v>
      </c>
      <c r="Z3983" s="2">
        <f>Y3983/V3983</f>
        <v>0.3</v>
      </c>
    </row>
    <row r="3984" spans="1:26" x14ac:dyDescent="0.25">
      <c r="A3984">
        <v>8321</v>
      </c>
      <c r="B3984" t="s">
        <v>9538</v>
      </c>
      <c r="C3984" s="1">
        <v>42343</v>
      </c>
      <c r="D3984">
        <f>YEAR(C3984)</f>
        <v>2015</v>
      </c>
      <c r="E3984">
        <f>MONTH(C3984)</f>
        <v>12</v>
      </c>
      <c r="F3984" t="str">
        <f>TEXT(Table1[[#This Row],[Order Date]],"mmm")</f>
        <v>Dec</v>
      </c>
      <c r="G3984" t="str">
        <f>TEXT(Table1[[#This Row],[Order Date]],"ddd")</f>
        <v>Sat</v>
      </c>
      <c r="H3984" s="1">
        <v>42344</v>
      </c>
      <c r="I3984" t="s">
        <v>185</v>
      </c>
      <c r="J3984" t="s">
        <v>141</v>
      </c>
      <c r="K3984" t="s">
        <v>142</v>
      </c>
      <c r="L3984" t="s">
        <v>25</v>
      </c>
      <c r="M3984" t="s">
        <v>26</v>
      </c>
      <c r="N3984" t="s">
        <v>808</v>
      </c>
      <c r="O3984" t="s">
        <v>103</v>
      </c>
      <c r="P3984">
        <v>75220</v>
      </c>
      <c r="Q3984" t="s">
        <v>104</v>
      </c>
      <c r="R3984" t="s">
        <v>6064</v>
      </c>
      <c r="S3984" t="s">
        <v>45</v>
      </c>
      <c r="T3984" t="s">
        <v>67</v>
      </c>
      <c r="U3984" t="s">
        <v>6065</v>
      </c>
      <c r="V3984" s="3">
        <v>45.04</v>
      </c>
      <c r="W3984">
        <v>2</v>
      </c>
      <c r="X3984" s="2">
        <v>0.2</v>
      </c>
      <c r="Y3984" s="13">
        <v>4.5039999999999996</v>
      </c>
      <c r="Z3984" s="2">
        <f>Y3984/V3984</f>
        <v>9.9999999999999992E-2</v>
      </c>
    </row>
    <row r="3985" spans="1:26" x14ac:dyDescent="0.25">
      <c r="A3985">
        <v>8323</v>
      </c>
      <c r="B3985" t="s">
        <v>9539</v>
      </c>
      <c r="C3985" s="1">
        <v>42693</v>
      </c>
      <c r="D3985">
        <f>YEAR(C3985)</f>
        <v>2016</v>
      </c>
      <c r="E3985">
        <f>MONTH(C3985)</f>
        <v>11</v>
      </c>
      <c r="F3985" t="str">
        <f>TEXT(Table1[[#This Row],[Order Date]],"mmm")</f>
        <v>Nov</v>
      </c>
      <c r="G3985" t="str">
        <f>TEXT(Table1[[#This Row],[Order Date]],"ddd")</f>
        <v>Sat</v>
      </c>
      <c r="H3985" s="1">
        <v>42699</v>
      </c>
      <c r="I3985" t="s">
        <v>49</v>
      </c>
      <c r="J3985" t="s">
        <v>3643</v>
      </c>
      <c r="K3985" t="s">
        <v>3644</v>
      </c>
      <c r="L3985" t="s">
        <v>25</v>
      </c>
      <c r="M3985" t="s">
        <v>26</v>
      </c>
      <c r="N3985" t="s">
        <v>1159</v>
      </c>
      <c r="O3985" t="s">
        <v>264</v>
      </c>
      <c r="P3985">
        <v>11561</v>
      </c>
      <c r="Q3985" t="s">
        <v>145</v>
      </c>
      <c r="R3985" t="s">
        <v>6316</v>
      </c>
      <c r="S3985" t="s">
        <v>45</v>
      </c>
      <c r="T3985" t="s">
        <v>77</v>
      </c>
      <c r="U3985" t="s">
        <v>6317</v>
      </c>
      <c r="V3985" s="3">
        <v>8.74</v>
      </c>
      <c r="W3985">
        <v>2</v>
      </c>
      <c r="X3985" s="2">
        <v>0</v>
      </c>
      <c r="Y3985" s="13">
        <v>2.2724000000000002</v>
      </c>
      <c r="Z3985" s="2">
        <f>Y3985/V3985</f>
        <v>0.26</v>
      </c>
    </row>
    <row r="3986" spans="1:26" x14ac:dyDescent="0.25">
      <c r="A3986">
        <v>8325</v>
      </c>
      <c r="B3986" t="s">
        <v>9540</v>
      </c>
      <c r="C3986" s="1">
        <v>42986</v>
      </c>
      <c r="D3986">
        <f>YEAR(C3986)</f>
        <v>2017</v>
      </c>
      <c r="E3986">
        <f>MONTH(C3986)</f>
        <v>9</v>
      </c>
      <c r="F3986" t="str">
        <f>TEXT(Table1[[#This Row],[Order Date]],"mmm")</f>
        <v>Sep</v>
      </c>
      <c r="G3986" t="str">
        <f>TEXT(Table1[[#This Row],[Order Date]],"ddd")</f>
        <v>Fri</v>
      </c>
      <c r="H3986" s="1">
        <v>42987</v>
      </c>
      <c r="I3986" t="s">
        <v>185</v>
      </c>
      <c r="J3986" t="s">
        <v>7943</v>
      </c>
      <c r="K3986" t="s">
        <v>7944</v>
      </c>
      <c r="L3986" t="s">
        <v>101</v>
      </c>
      <c r="M3986" t="s">
        <v>26</v>
      </c>
      <c r="N3986" t="s">
        <v>2293</v>
      </c>
      <c r="O3986" t="s">
        <v>53</v>
      </c>
      <c r="P3986">
        <v>33012</v>
      </c>
      <c r="Q3986" t="s">
        <v>29</v>
      </c>
      <c r="R3986" t="s">
        <v>1608</v>
      </c>
      <c r="S3986" t="s">
        <v>45</v>
      </c>
      <c r="T3986" t="s">
        <v>58</v>
      </c>
      <c r="U3986" t="s">
        <v>1609</v>
      </c>
      <c r="V3986" s="3">
        <v>61.68</v>
      </c>
      <c r="W3986">
        <v>5</v>
      </c>
      <c r="X3986" s="2">
        <v>0.2</v>
      </c>
      <c r="Y3986" s="13">
        <v>5.3970000000000002</v>
      </c>
      <c r="Z3986" s="2">
        <f>Y3986/V3986</f>
        <v>8.7500000000000008E-2</v>
      </c>
    </row>
    <row r="3987" spans="1:26" x14ac:dyDescent="0.25">
      <c r="A3987">
        <v>8327</v>
      </c>
      <c r="B3987" t="s">
        <v>9541</v>
      </c>
      <c r="C3987" s="1">
        <v>42937</v>
      </c>
      <c r="D3987">
        <f>YEAR(C3987)</f>
        <v>2017</v>
      </c>
      <c r="E3987">
        <f>MONTH(C3987)</f>
        <v>7</v>
      </c>
      <c r="F3987" t="str">
        <f>TEXT(Table1[[#This Row],[Order Date]],"mmm")</f>
        <v>Jul</v>
      </c>
      <c r="G3987" t="str">
        <f>TEXT(Table1[[#This Row],[Order Date]],"ddd")</f>
        <v>Fri</v>
      </c>
      <c r="H3987" s="1">
        <v>42940</v>
      </c>
      <c r="I3987" t="s">
        <v>22</v>
      </c>
      <c r="J3987" t="s">
        <v>1069</v>
      </c>
      <c r="K3987" t="s">
        <v>1070</v>
      </c>
      <c r="L3987" t="s">
        <v>40</v>
      </c>
      <c r="M3987" t="s">
        <v>26</v>
      </c>
      <c r="N3987" t="s">
        <v>449</v>
      </c>
      <c r="O3987" t="s">
        <v>208</v>
      </c>
      <c r="P3987">
        <v>60505</v>
      </c>
      <c r="Q3987" t="s">
        <v>104</v>
      </c>
      <c r="R3987" t="s">
        <v>741</v>
      </c>
      <c r="S3987" t="s">
        <v>45</v>
      </c>
      <c r="T3987" t="s">
        <v>74</v>
      </c>
      <c r="U3987" t="s">
        <v>742</v>
      </c>
      <c r="V3987" s="3">
        <v>2.8639999999999999</v>
      </c>
      <c r="W3987">
        <v>4</v>
      </c>
      <c r="X3987" s="2">
        <v>0.8</v>
      </c>
      <c r="Y3987" s="13">
        <v>-4.5823999999999998</v>
      </c>
      <c r="Z3987" s="2">
        <f>Y3987/V3987</f>
        <v>-1.6</v>
      </c>
    </row>
    <row r="3988" spans="1:26" x14ac:dyDescent="0.25">
      <c r="A3988">
        <v>8329</v>
      </c>
      <c r="B3988" t="s">
        <v>9542</v>
      </c>
      <c r="C3988" s="1">
        <v>43014</v>
      </c>
      <c r="D3988">
        <f>YEAR(C3988)</f>
        <v>2017</v>
      </c>
      <c r="E3988">
        <f>MONTH(C3988)</f>
        <v>10</v>
      </c>
      <c r="F3988" t="str">
        <f>TEXT(Table1[[#This Row],[Order Date]],"mmm")</f>
        <v>Oct</v>
      </c>
      <c r="G3988" t="str">
        <f>TEXT(Table1[[#This Row],[Order Date]],"ddd")</f>
        <v>Fri</v>
      </c>
      <c r="H3988" s="1">
        <v>43019</v>
      </c>
      <c r="I3988" t="s">
        <v>49</v>
      </c>
      <c r="J3988" t="s">
        <v>1628</v>
      </c>
      <c r="K3988" t="s">
        <v>1629</v>
      </c>
      <c r="L3988" t="s">
        <v>25</v>
      </c>
      <c r="M3988" t="s">
        <v>26</v>
      </c>
      <c r="N3988" t="s">
        <v>1083</v>
      </c>
      <c r="O3988" t="s">
        <v>781</v>
      </c>
      <c r="P3988">
        <v>7109</v>
      </c>
      <c r="Q3988" t="s">
        <v>145</v>
      </c>
      <c r="R3988" t="s">
        <v>4082</v>
      </c>
      <c r="S3988" t="s">
        <v>45</v>
      </c>
      <c r="T3988" t="s">
        <v>89</v>
      </c>
      <c r="U3988" t="s">
        <v>4083</v>
      </c>
      <c r="V3988" s="3">
        <v>143.69999999999999</v>
      </c>
      <c r="W3988">
        <v>3</v>
      </c>
      <c r="X3988" s="2">
        <v>0</v>
      </c>
      <c r="Y3988" s="13">
        <v>68.975999999999999</v>
      </c>
      <c r="Z3988" s="2">
        <f>Y3988/V3988</f>
        <v>0.48000000000000004</v>
      </c>
    </row>
    <row r="3989" spans="1:26" x14ac:dyDescent="0.25">
      <c r="A3989">
        <v>8331</v>
      </c>
      <c r="B3989" t="s">
        <v>9543</v>
      </c>
      <c r="C3989" s="1">
        <v>43046</v>
      </c>
      <c r="D3989">
        <f>YEAR(C3989)</f>
        <v>2017</v>
      </c>
      <c r="E3989">
        <f>MONTH(C3989)</f>
        <v>11</v>
      </c>
      <c r="F3989" t="str">
        <f>TEXT(Table1[[#This Row],[Order Date]],"mmm")</f>
        <v>Nov</v>
      </c>
      <c r="G3989" t="str">
        <f>TEXT(Table1[[#This Row],[Order Date]],"ddd")</f>
        <v>Tue</v>
      </c>
      <c r="H3989" s="1">
        <v>43050</v>
      </c>
      <c r="I3989" t="s">
        <v>49</v>
      </c>
      <c r="J3989" t="s">
        <v>1887</v>
      </c>
      <c r="K3989" t="s">
        <v>1888</v>
      </c>
      <c r="L3989" t="s">
        <v>25</v>
      </c>
      <c r="M3989" t="s">
        <v>26</v>
      </c>
      <c r="N3989" t="s">
        <v>263</v>
      </c>
      <c r="O3989" t="s">
        <v>264</v>
      </c>
      <c r="P3989">
        <v>10024</v>
      </c>
      <c r="Q3989" t="s">
        <v>145</v>
      </c>
      <c r="R3989" t="s">
        <v>9544</v>
      </c>
      <c r="S3989" t="s">
        <v>70</v>
      </c>
      <c r="T3989" t="s">
        <v>158</v>
      </c>
      <c r="U3989" t="s">
        <v>9545</v>
      </c>
      <c r="V3989" s="3">
        <v>7.88</v>
      </c>
      <c r="W3989">
        <v>4</v>
      </c>
      <c r="X3989" s="2">
        <v>0</v>
      </c>
      <c r="Y3989" s="13">
        <v>2.5215999999999998</v>
      </c>
      <c r="Z3989" s="2">
        <f>Y3989/V3989</f>
        <v>0.32</v>
      </c>
    </row>
    <row r="3990" spans="1:26" x14ac:dyDescent="0.25">
      <c r="A3990">
        <v>8332</v>
      </c>
      <c r="B3990" t="s">
        <v>9546</v>
      </c>
      <c r="C3990" s="1">
        <v>42438</v>
      </c>
      <c r="D3990">
        <f>YEAR(C3990)</f>
        <v>2016</v>
      </c>
      <c r="E3990">
        <f>MONTH(C3990)</f>
        <v>3</v>
      </c>
      <c r="F3990" t="str">
        <f>TEXT(Table1[[#This Row],[Order Date]],"mmm")</f>
        <v>Mar</v>
      </c>
      <c r="G3990" t="str">
        <f>TEXT(Table1[[#This Row],[Order Date]],"ddd")</f>
        <v>Wed</v>
      </c>
      <c r="H3990" s="1">
        <v>42441</v>
      </c>
      <c r="I3990" t="s">
        <v>185</v>
      </c>
      <c r="J3990" t="s">
        <v>4257</v>
      </c>
      <c r="K3990" t="s">
        <v>4258</v>
      </c>
      <c r="L3990" t="s">
        <v>25</v>
      </c>
      <c r="M3990" t="s">
        <v>26</v>
      </c>
      <c r="N3990" t="s">
        <v>9547</v>
      </c>
      <c r="O3990" t="s">
        <v>1231</v>
      </c>
      <c r="P3990">
        <v>1810</v>
      </c>
      <c r="Q3990" t="s">
        <v>145</v>
      </c>
      <c r="R3990" t="s">
        <v>2311</v>
      </c>
      <c r="S3990" t="s">
        <v>45</v>
      </c>
      <c r="T3990" t="s">
        <v>58</v>
      </c>
      <c r="U3990" t="s">
        <v>2312</v>
      </c>
      <c r="V3990" s="3">
        <v>11.21</v>
      </c>
      <c r="W3990">
        <v>1</v>
      </c>
      <c r="X3990" s="2">
        <v>0</v>
      </c>
      <c r="Y3990" s="13">
        <v>3.363</v>
      </c>
      <c r="Z3990" s="2">
        <f>Y3990/V3990</f>
        <v>0.3</v>
      </c>
    </row>
    <row r="3991" spans="1:26" x14ac:dyDescent="0.25">
      <c r="A3991">
        <v>8336</v>
      </c>
      <c r="B3991" t="s">
        <v>9548</v>
      </c>
      <c r="C3991" s="1">
        <v>42868</v>
      </c>
      <c r="D3991">
        <f>YEAR(C3991)</f>
        <v>2017</v>
      </c>
      <c r="E3991">
        <f>MONTH(C3991)</f>
        <v>5</v>
      </c>
      <c r="F3991" t="str">
        <f>TEXT(Table1[[#This Row],[Order Date]],"mmm")</f>
        <v>May</v>
      </c>
      <c r="G3991" t="str">
        <f>TEXT(Table1[[#This Row],[Order Date]],"ddd")</f>
        <v>Sat</v>
      </c>
      <c r="H3991" s="1">
        <v>42873</v>
      </c>
      <c r="I3991" t="s">
        <v>22</v>
      </c>
      <c r="J3991" t="s">
        <v>1652</v>
      </c>
      <c r="K3991" t="s">
        <v>1653</v>
      </c>
      <c r="L3991" t="s">
        <v>101</v>
      </c>
      <c r="M3991" t="s">
        <v>26</v>
      </c>
      <c r="N3991" t="s">
        <v>600</v>
      </c>
      <c r="O3991" t="s">
        <v>242</v>
      </c>
      <c r="P3991">
        <v>19711</v>
      </c>
      <c r="Q3991" t="s">
        <v>145</v>
      </c>
      <c r="R3991" t="s">
        <v>4679</v>
      </c>
      <c r="S3991" t="s">
        <v>45</v>
      </c>
      <c r="T3991" t="s">
        <v>74</v>
      </c>
      <c r="U3991" t="s">
        <v>4680</v>
      </c>
      <c r="V3991" s="3">
        <v>299.52</v>
      </c>
      <c r="W3991">
        <v>9</v>
      </c>
      <c r="X3991" s="2">
        <v>0</v>
      </c>
      <c r="Y3991" s="13">
        <v>149.76</v>
      </c>
      <c r="Z3991" s="2">
        <f>Y3991/V3991</f>
        <v>0.5</v>
      </c>
    </row>
    <row r="3992" spans="1:26" x14ac:dyDescent="0.25">
      <c r="A3992">
        <v>8337</v>
      </c>
      <c r="B3992" t="s">
        <v>9549</v>
      </c>
      <c r="C3992" s="1">
        <v>42553</v>
      </c>
      <c r="D3992">
        <f>YEAR(C3992)</f>
        <v>2016</v>
      </c>
      <c r="E3992">
        <f>MONTH(C3992)</f>
        <v>7</v>
      </c>
      <c r="F3992" t="str">
        <f>TEXT(Table1[[#This Row],[Order Date]],"mmm")</f>
        <v>Jul</v>
      </c>
      <c r="G3992" t="str">
        <f>TEXT(Table1[[#This Row],[Order Date]],"ddd")</f>
        <v>Sat</v>
      </c>
      <c r="H3992" s="1">
        <v>42559</v>
      </c>
      <c r="I3992" t="s">
        <v>49</v>
      </c>
      <c r="J3992" t="s">
        <v>2833</v>
      </c>
      <c r="K3992" t="s">
        <v>2834</v>
      </c>
      <c r="L3992" t="s">
        <v>25</v>
      </c>
      <c r="M3992" t="s">
        <v>26</v>
      </c>
      <c r="N3992" t="s">
        <v>1117</v>
      </c>
      <c r="O3992" t="s">
        <v>312</v>
      </c>
      <c r="P3992">
        <v>22204</v>
      </c>
      <c r="Q3992" t="s">
        <v>29</v>
      </c>
      <c r="R3992" t="s">
        <v>9550</v>
      </c>
      <c r="S3992" t="s">
        <v>45</v>
      </c>
      <c r="T3992" t="s">
        <v>67</v>
      </c>
      <c r="U3992" t="s">
        <v>9551</v>
      </c>
      <c r="V3992" s="3">
        <v>7.7</v>
      </c>
      <c r="W3992">
        <v>2</v>
      </c>
      <c r="X3992" s="2">
        <v>0</v>
      </c>
      <c r="Y3992" s="13">
        <v>3.157</v>
      </c>
      <c r="Z3992" s="2">
        <f>Y3992/V3992</f>
        <v>0.41</v>
      </c>
    </row>
    <row r="3993" spans="1:26" x14ac:dyDescent="0.25">
      <c r="A3993">
        <v>8338</v>
      </c>
      <c r="B3993" t="s">
        <v>9552</v>
      </c>
      <c r="C3993" s="1">
        <v>42000</v>
      </c>
      <c r="D3993">
        <f>YEAR(C3993)</f>
        <v>2014</v>
      </c>
      <c r="E3993">
        <f>MONTH(C3993)</f>
        <v>12</v>
      </c>
      <c r="F3993" t="str">
        <f>TEXT(Table1[[#This Row],[Order Date]],"mmm")</f>
        <v>Dec</v>
      </c>
      <c r="G3993" t="str">
        <f>TEXT(Table1[[#This Row],[Order Date]],"ddd")</f>
        <v>Sat</v>
      </c>
      <c r="H3993" s="1">
        <v>42007</v>
      </c>
      <c r="I3993" t="s">
        <v>49</v>
      </c>
      <c r="J3993" t="s">
        <v>4834</v>
      </c>
      <c r="K3993" t="s">
        <v>4835</v>
      </c>
      <c r="L3993" t="s">
        <v>40</v>
      </c>
      <c r="M3993" t="s">
        <v>26</v>
      </c>
      <c r="N3993" t="s">
        <v>350</v>
      </c>
      <c r="O3993" t="s">
        <v>351</v>
      </c>
      <c r="P3993">
        <v>35601</v>
      </c>
      <c r="Q3993" t="s">
        <v>29</v>
      </c>
      <c r="R3993" t="s">
        <v>8954</v>
      </c>
      <c r="S3993" t="s">
        <v>45</v>
      </c>
      <c r="T3993" t="s">
        <v>89</v>
      </c>
      <c r="U3993" t="s">
        <v>8955</v>
      </c>
      <c r="V3993" s="3">
        <v>23.92</v>
      </c>
      <c r="W3993">
        <v>4</v>
      </c>
      <c r="X3993" s="2">
        <v>0</v>
      </c>
      <c r="Y3993" s="13">
        <v>11.720800000000001</v>
      </c>
      <c r="Z3993" s="2">
        <f>Y3993/V3993</f>
        <v>0.49</v>
      </c>
    </row>
    <row r="3994" spans="1:26" x14ac:dyDescent="0.25">
      <c r="A3994">
        <v>8340</v>
      </c>
      <c r="B3994" t="s">
        <v>9553</v>
      </c>
      <c r="C3994" s="1">
        <v>42838</v>
      </c>
      <c r="D3994">
        <f>YEAR(C3994)</f>
        <v>2017</v>
      </c>
      <c r="E3994">
        <f>MONTH(C3994)</f>
        <v>4</v>
      </c>
      <c r="F3994" t="str">
        <f>TEXT(Table1[[#This Row],[Order Date]],"mmm")</f>
        <v>Apr</v>
      </c>
      <c r="G3994" t="str">
        <f>TEXT(Table1[[#This Row],[Order Date]],"ddd")</f>
        <v>Thu</v>
      </c>
      <c r="H3994" s="1">
        <v>42842</v>
      </c>
      <c r="I3994" t="s">
        <v>49</v>
      </c>
      <c r="J3994" t="s">
        <v>3708</v>
      </c>
      <c r="K3994" t="s">
        <v>3709</v>
      </c>
      <c r="L3994" t="s">
        <v>40</v>
      </c>
      <c r="M3994" t="s">
        <v>26</v>
      </c>
      <c r="N3994" t="s">
        <v>1165</v>
      </c>
      <c r="O3994" t="s">
        <v>42</v>
      </c>
      <c r="P3994">
        <v>92345</v>
      </c>
      <c r="Q3994" t="s">
        <v>43</v>
      </c>
      <c r="R3994" t="s">
        <v>4715</v>
      </c>
      <c r="S3994" t="s">
        <v>31</v>
      </c>
      <c r="T3994" t="s">
        <v>35</v>
      </c>
      <c r="U3994" t="s">
        <v>4716</v>
      </c>
      <c r="V3994" s="3">
        <v>436.70400000000001</v>
      </c>
      <c r="W3994">
        <v>6</v>
      </c>
      <c r="X3994" s="2">
        <v>0.2</v>
      </c>
      <c r="Y3994" s="13">
        <v>-38.211599999999997</v>
      </c>
      <c r="Z3994" s="2">
        <f>Y3994/V3994</f>
        <v>-8.7499999999999994E-2</v>
      </c>
    </row>
    <row r="3995" spans="1:26" x14ac:dyDescent="0.25">
      <c r="A3995">
        <v>8341</v>
      </c>
      <c r="B3995" t="s">
        <v>9554</v>
      </c>
      <c r="C3995" s="1">
        <v>41957</v>
      </c>
      <c r="D3995">
        <f>YEAR(C3995)</f>
        <v>2014</v>
      </c>
      <c r="E3995">
        <f>MONTH(C3995)</f>
        <v>11</v>
      </c>
      <c r="F3995" t="str">
        <f>TEXT(Table1[[#This Row],[Order Date]],"mmm")</f>
        <v>Nov</v>
      </c>
      <c r="G3995" t="str">
        <f>TEXT(Table1[[#This Row],[Order Date]],"ddd")</f>
        <v>Fri</v>
      </c>
      <c r="H3995" s="1">
        <v>41963</v>
      </c>
      <c r="I3995" t="s">
        <v>49</v>
      </c>
      <c r="J3995" t="s">
        <v>3440</v>
      </c>
      <c r="K3995" t="s">
        <v>3441</v>
      </c>
      <c r="L3995" t="s">
        <v>25</v>
      </c>
      <c r="M3995" t="s">
        <v>26</v>
      </c>
      <c r="N3995" t="s">
        <v>4749</v>
      </c>
      <c r="O3995" t="s">
        <v>312</v>
      </c>
      <c r="P3995">
        <v>23320</v>
      </c>
      <c r="Q3995" t="s">
        <v>29</v>
      </c>
      <c r="R3995" t="s">
        <v>3873</v>
      </c>
      <c r="S3995" t="s">
        <v>45</v>
      </c>
      <c r="T3995" t="s">
        <v>89</v>
      </c>
      <c r="U3995" t="s">
        <v>3874</v>
      </c>
      <c r="V3995" s="3">
        <v>32.4</v>
      </c>
      <c r="W3995">
        <v>5</v>
      </c>
      <c r="X3995" s="2">
        <v>0</v>
      </c>
      <c r="Y3995" s="13">
        <v>15.552</v>
      </c>
      <c r="Z3995" s="2">
        <f>Y3995/V3995</f>
        <v>0.48</v>
      </c>
    </row>
    <row r="3996" spans="1:26" x14ac:dyDescent="0.25">
      <c r="A3996">
        <v>8342</v>
      </c>
      <c r="B3996" t="s">
        <v>9555</v>
      </c>
      <c r="C3996" s="1">
        <v>42897</v>
      </c>
      <c r="D3996">
        <f>YEAR(C3996)</f>
        <v>2017</v>
      </c>
      <c r="E3996">
        <f>MONTH(C3996)</f>
        <v>6</v>
      </c>
      <c r="F3996" t="str">
        <f>TEXT(Table1[[#This Row],[Order Date]],"mmm")</f>
        <v>Jun</v>
      </c>
      <c r="G3996" t="str">
        <f>TEXT(Table1[[#This Row],[Order Date]],"ddd")</f>
        <v>Sun</v>
      </c>
      <c r="H3996" s="1">
        <v>42900</v>
      </c>
      <c r="I3996" t="s">
        <v>185</v>
      </c>
      <c r="J3996" t="s">
        <v>124</v>
      </c>
      <c r="K3996" t="s">
        <v>125</v>
      </c>
      <c r="L3996" t="s">
        <v>25</v>
      </c>
      <c r="M3996" t="s">
        <v>26</v>
      </c>
      <c r="N3996" t="s">
        <v>41</v>
      </c>
      <c r="O3996" t="s">
        <v>42</v>
      </c>
      <c r="P3996">
        <v>90036</v>
      </c>
      <c r="Q3996" t="s">
        <v>43</v>
      </c>
      <c r="R3996" t="s">
        <v>2158</v>
      </c>
      <c r="S3996" t="s">
        <v>45</v>
      </c>
      <c r="T3996" t="s">
        <v>77</v>
      </c>
      <c r="U3996" t="s">
        <v>2159</v>
      </c>
      <c r="V3996" s="3">
        <v>61.44</v>
      </c>
      <c r="W3996">
        <v>3</v>
      </c>
      <c r="X3996" s="2">
        <v>0</v>
      </c>
      <c r="Y3996" s="13">
        <v>16.588799999999999</v>
      </c>
      <c r="Z3996" s="2">
        <f>Y3996/V3996</f>
        <v>0.27</v>
      </c>
    </row>
    <row r="3997" spans="1:26" x14ac:dyDescent="0.25">
      <c r="A3997">
        <v>8344</v>
      </c>
      <c r="B3997" t="s">
        <v>9556</v>
      </c>
      <c r="C3997" s="1">
        <v>41719</v>
      </c>
      <c r="D3997">
        <f>YEAR(C3997)</f>
        <v>2014</v>
      </c>
      <c r="E3997">
        <f>MONTH(C3997)</f>
        <v>3</v>
      </c>
      <c r="F3997" t="str">
        <f>TEXT(Table1[[#This Row],[Order Date]],"mmm")</f>
        <v>Mar</v>
      </c>
      <c r="G3997" t="str">
        <f>TEXT(Table1[[#This Row],[Order Date]],"ddd")</f>
        <v>Fri</v>
      </c>
      <c r="H3997" s="1">
        <v>41723</v>
      </c>
      <c r="I3997" t="s">
        <v>49</v>
      </c>
      <c r="J3997" t="s">
        <v>2484</v>
      </c>
      <c r="K3997" t="s">
        <v>2485</v>
      </c>
      <c r="L3997" t="s">
        <v>25</v>
      </c>
      <c r="M3997" t="s">
        <v>26</v>
      </c>
      <c r="N3997" t="s">
        <v>5006</v>
      </c>
      <c r="O3997" t="s">
        <v>328</v>
      </c>
      <c r="P3997">
        <v>37918</v>
      </c>
      <c r="Q3997" t="s">
        <v>29</v>
      </c>
      <c r="R3997" t="s">
        <v>843</v>
      </c>
      <c r="S3997" t="s">
        <v>45</v>
      </c>
      <c r="T3997" t="s">
        <v>46</v>
      </c>
      <c r="U3997" t="s">
        <v>844</v>
      </c>
      <c r="V3997" s="3">
        <v>59.2</v>
      </c>
      <c r="W3997">
        <v>5</v>
      </c>
      <c r="X3997" s="2">
        <v>0.2</v>
      </c>
      <c r="Y3997" s="13">
        <v>22.2</v>
      </c>
      <c r="Z3997" s="2">
        <f>Y3997/V3997</f>
        <v>0.37499999999999994</v>
      </c>
    </row>
    <row r="3998" spans="1:26" x14ac:dyDescent="0.25">
      <c r="A3998">
        <v>8347</v>
      </c>
      <c r="B3998" t="s">
        <v>9557</v>
      </c>
      <c r="C3998" s="1">
        <v>42124</v>
      </c>
      <c r="D3998">
        <f>YEAR(C3998)</f>
        <v>2015</v>
      </c>
      <c r="E3998">
        <f>MONTH(C3998)</f>
        <v>4</v>
      </c>
      <c r="F3998" t="str">
        <f>TEXT(Table1[[#This Row],[Order Date]],"mmm")</f>
        <v>Apr</v>
      </c>
      <c r="G3998" t="str">
        <f>TEXT(Table1[[#This Row],[Order Date]],"ddd")</f>
        <v>Thu</v>
      </c>
      <c r="H3998" s="1">
        <v>42128</v>
      </c>
      <c r="I3998" t="s">
        <v>49</v>
      </c>
      <c r="J3998" t="s">
        <v>3906</v>
      </c>
      <c r="K3998" t="s">
        <v>3907</v>
      </c>
      <c r="L3998" t="s">
        <v>40</v>
      </c>
      <c r="M3998" t="s">
        <v>26</v>
      </c>
      <c r="N3998" t="s">
        <v>1462</v>
      </c>
      <c r="O3998" t="s">
        <v>1231</v>
      </c>
      <c r="P3998">
        <v>1841</v>
      </c>
      <c r="Q3998" t="s">
        <v>145</v>
      </c>
      <c r="R3998" t="s">
        <v>814</v>
      </c>
      <c r="S3998" t="s">
        <v>31</v>
      </c>
      <c r="T3998" t="s">
        <v>64</v>
      </c>
      <c r="U3998" t="s">
        <v>815</v>
      </c>
      <c r="V3998" s="3">
        <v>31.4</v>
      </c>
      <c r="W3998">
        <v>5</v>
      </c>
      <c r="X3998" s="2">
        <v>0</v>
      </c>
      <c r="Y3998" s="13">
        <v>13.188000000000001</v>
      </c>
      <c r="Z3998" s="2">
        <f>Y3998/V3998</f>
        <v>0.42000000000000004</v>
      </c>
    </row>
    <row r="3999" spans="1:26" x14ac:dyDescent="0.25">
      <c r="A3999">
        <v>8352</v>
      </c>
      <c r="B3999" t="s">
        <v>9558</v>
      </c>
      <c r="C3999" s="1">
        <v>42858</v>
      </c>
      <c r="D3999">
        <f>YEAR(C3999)</f>
        <v>2017</v>
      </c>
      <c r="E3999">
        <f>MONTH(C3999)</f>
        <v>5</v>
      </c>
      <c r="F3999" t="str">
        <f>TEXT(Table1[[#This Row],[Order Date]],"mmm")</f>
        <v>May</v>
      </c>
      <c r="G3999" t="str">
        <f>TEXT(Table1[[#This Row],[Order Date]],"ddd")</f>
        <v>Wed</v>
      </c>
      <c r="H3999" s="1">
        <v>42863</v>
      </c>
      <c r="I3999" t="s">
        <v>49</v>
      </c>
      <c r="J3999" t="s">
        <v>5577</v>
      </c>
      <c r="K3999" t="s">
        <v>5578</v>
      </c>
      <c r="L3999" t="s">
        <v>40</v>
      </c>
      <c r="M3999" t="s">
        <v>26</v>
      </c>
      <c r="N3999" t="s">
        <v>143</v>
      </c>
      <c r="O3999" t="s">
        <v>144</v>
      </c>
      <c r="P3999">
        <v>19134</v>
      </c>
      <c r="Q3999" t="s">
        <v>145</v>
      </c>
      <c r="R3999" t="s">
        <v>8093</v>
      </c>
      <c r="S3999" t="s">
        <v>31</v>
      </c>
      <c r="T3999" t="s">
        <v>64</v>
      </c>
      <c r="U3999" t="s">
        <v>8094</v>
      </c>
      <c r="V3999" s="3">
        <v>32.448</v>
      </c>
      <c r="W3999">
        <v>2</v>
      </c>
      <c r="X3999" s="2">
        <v>0.2</v>
      </c>
      <c r="Y3999" s="13">
        <v>7.3007999999999997</v>
      </c>
      <c r="Z3999" s="2">
        <f>Y3999/V3999</f>
        <v>0.22499999999999998</v>
      </c>
    </row>
    <row r="4000" spans="1:26" x14ac:dyDescent="0.25">
      <c r="A4000">
        <v>8357</v>
      </c>
      <c r="B4000" t="s">
        <v>9559</v>
      </c>
      <c r="C4000" s="1">
        <v>42608</v>
      </c>
      <c r="D4000">
        <f>YEAR(C4000)</f>
        <v>2016</v>
      </c>
      <c r="E4000">
        <f>MONTH(C4000)</f>
        <v>8</v>
      </c>
      <c r="F4000" t="str">
        <f>TEXT(Table1[[#This Row],[Order Date]],"mmm")</f>
        <v>Aug</v>
      </c>
      <c r="G4000" t="str">
        <f>TEXT(Table1[[#This Row],[Order Date]],"ddd")</f>
        <v>Fri</v>
      </c>
      <c r="H4000" s="1">
        <v>42612</v>
      </c>
      <c r="I4000" t="s">
        <v>49</v>
      </c>
      <c r="J4000" t="s">
        <v>1628</v>
      </c>
      <c r="K4000" t="s">
        <v>1629</v>
      </c>
      <c r="L4000" t="s">
        <v>25</v>
      </c>
      <c r="M4000" t="s">
        <v>26</v>
      </c>
      <c r="N4000" t="s">
        <v>7469</v>
      </c>
      <c r="O4000" t="s">
        <v>1258</v>
      </c>
      <c r="P4000">
        <v>30605</v>
      </c>
      <c r="Q4000" t="s">
        <v>29</v>
      </c>
      <c r="R4000" t="s">
        <v>5137</v>
      </c>
      <c r="S4000" t="s">
        <v>31</v>
      </c>
      <c r="T4000" t="s">
        <v>64</v>
      </c>
      <c r="U4000" t="s">
        <v>5138</v>
      </c>
      <c r="V4000" s="3">
        <v>186.54</v>
      </c>
      <c r="W4000">
        <v>3</v>
      </c>
      <c r="X4000" s="2">
        <v>0</v>
      </c>
      <c r="Y4000" s="13">
        <v>41.038800000000002</v>
      </c>
      <c r="Z4000" s="2">
        <f>Y4000/V4000</f>
        <v>0.22000000000000003</v>
      </c>
    </row>
    <row r="4001" spans="1:26" x14ac:dyDescent="0.25">
      <c r="A4001">
        <v>8358</v>
      </c>
      <c r="B4001" t="s">
        <v>9560</v>
      </c>
      <c r="C4001" s="1">
        <v>41740</v>
      </c>
      <c r="D4001">
        <f>YEAR(C4001)</f>
        <v>2014</v>
      </c>
      <c r="E4001">
        <f>MONTH(C4001)</f>
        <v>4</v>
      </c>
      <c r="F4001" t="str">
        <f>TEXT(Table1[[#This Row],[Order Date]],"mmm")</f>
        <v>Apr</v>
      </c>
      <c r="G4001" t="str">
        <f>TEXT(Table1[[#This Row],[Order Date]],"ddd")</f>
        <v>Fri</v>
      </c>
      <c r="H4001" s="1">
        <v>41747</v>
      </c>
      <c r="I4001" t="s">
        <v>49</v>
      </c>
      <c r="J4001" t="s">
        <v>4221</v>
      </c>
      <c r="K4001" t="s">
        <v>4222</v>
      </c>
      <c r="L4001" t="s">
        <v>25</v>
      </c>
      <c r="M4001" t="s">
        <v>26</v>
      </c>
      <c r="N4001" t="s">
        <v>1734</v>
      </c>
      <c r="O4001" t="s">
        <v>1735</v>
      </c>
      <c r="P4001">
        <v>59405</v>
      </c>
      <c r="Q4001" t="s">
        <v>43</v>
      </c>
      <c r="R4001" t="s">
        <v>1029</v>
      </c>
      <c r="S4001" t="s">
        <v>45</v>
      </c>
      <c r="T4001" t="s">
        <v>58</v>
      </c>
      <c r="U4001" t="s">
        <v>1030</v>
      </c>
      <c r="V4001" s="3">
        <v>87.08</v>
      </c>
      <c r="W4001">
        <v>7</v>
      </c>
      <c r="X4001" s="2">
        <v>0</v>
      </c>
      <c r="Y4001" s="13">
        <v>24.382400000000001</v>
      </c>
      <c r="Z4001" s="2">
        <f>Y4001/V4001</f>
        <v>0.28000000000000003</v>
      </c>
    </row>
    <row r="4002" spans="1:26" x14ac:dyDescent="0.25">
      <c r="A4002">
        <v>8361</v>
      </c>
      <c r="B4002" t="s">
        <v>9561</v>
      </c>
      <c r="C4002" s="1">
        <v>42737</v>
      </c>
      <c r="D4002">
        <f>YEAR(C4002)</f>
        <v>2017</v>
      </c>
      <c r="E4002">
        <f>MONTH(C4002)</f>
        <v>1</v>
      </c>
      <c r="F4002" t="str">
        <f>TEXT(Table1[[#This Row],[Order Date]],"mmm")</f>
        <v>Jan</v>
      </c>
      <c r="G4002" t="str">
        <f>TEXT(Table1[[#This Row],[Order Date]],"ddd")</f>
        <v>Mon</v>
      </c>
      <c r="H4002" s="1">
        <v>42739</v>
      </c>
      <c r="I4002" t="s">
        <v>22</v>
      </c>
      <c r="J4002" t="s">
        <v>8340</v>
      </c>
      <c r="K4002" t="s">
        <v>8341</v>
      </c>
      <c r="L4002" t="s">
        <v>25</v>
      </c>
      <c r="M4002" t="s">
        <v>26</v>
      </c>
      <c r="N4002" t="s">
        <v>4069</v>
      </c>
      <c r="O4002" t="s">
        <v>103</v>
      </c>
      <c r="P4002">
        <v>79907</v>
      </c>
      <c r="Q4002" t="s">
        <v>104</v>
      </c>
      <c r="R4002" t="s">
        <v>4029</v>
      </c>
      <c r="S4002" t="s">
        <v>45</v>
      </c>
      <c r="T4002" t="s">
        <v>67</v>
      </c>
      <c r="U4002" t="s">
        <v>4030</v>
      </c>
      <c r="V4002" s="3">
        <v>31.744</v>
      </c>
      <c r="W4002">
        <v>2</v>
      </c>
      <c r="X4002" s="2">
        <v>0.2</v>
      </c>
      <c r="Y4002" s="13">
        <v>3.968</v>
      </c>
      <c r="Z4002" s="2">
        <f>Y4002/V4002</f>
        <v>0.125</v>
      </c>
    </row>
    <row r="4003" spans="1:26" x14ac:dyDescent="0.25">
      <c r="A4003">
        <v>8365</v>
      </c>
      <c r="B4003" t="s">
        <v>9562</v>
      </c>
      <c r="C4003" s="1">
        <v>42853</v>
      </c>
      <c r="D4003">
        <f>YEAR(C4003)</f>
        <v>2017</v>
      </c>
      <c r="E4003">
        <f>MONTH(C4003)</f>
        <v>4</v>
      </c>
      <c r="F4003" t="str">
        <f>TEXT(Table1[[#This Row],[Order Date]],"mmm")</f>
        <v>Apr</v>
      </c>
      <c r="G4003" t="str">
        <f>TEXT(Table1[[#This Row],[Order Date]],"ddd")</f>
        <v>Fri</v>
      </c>
      <c r="H4003" s="1">
        <v>42857</v>
      </c>
      <c r="I4003" t="s">
        <v>49</v>
      </c>
      <c r="J4003" t="s">
        <v>4454</v>
      </c>
      <c r="K4003" t="s">
        <v>4455</v>
      </c>
      <c r="L4003" t="s">
        <v>25</v>
      </c>
      <c r="M4003" t="s">
        <v>26</v>
      </c>
      <c r="N4003" t="s">
        <v>9563</v>
      </c>
      <c r="O4003" t="s">
        <v>53</v>
      </c>
      <c r="P4003">
        <v>34741</v>
      </c>
      <c r="Q4003" t="s">
        <v>29</v>
      </c>
      <c r="R4003" t="s">
        <v>4475</v>
      </c>
      <c r="S4003" t="s">
        <v>70</v>
      </c>
      <c r="T4003" t="s">
        <v>71</v>
      </c>
      <c r="U4003" t="s">
        <v>4476</v>
      </c>
      <c r="V4003" s="3">
        <v>751.98400000000004</v>
      </c>
      <c r="W4003">
        <v>2</v>
      </c>
      <c r="X4003" s="2">
        <v>0.2</v>
      </c>
      <c r="Y4003" s="13">
        <v>84.598200000000006</v>
      </c>
      <c r="Z4003" s="2">
        <f>Y4003/V4003</f>
        <v>0.1125</v>
      </c>
    </row>
    <row r="4004" spans="1:26" x14ac:dyDescent="0.25">
      <c r="A4004">
        <v>8366</v>
      </c>
      <c r="B4004" t="s">
        <v>9564</v>
      </c>
      <c r="C4004" s="1">
        <v>42765</v>
      </c>
      <c r="D4004">
        <f>YEAR(C4004)</f>
        <v>2017</v>
      </c>
      <c r="E4004">
        <f>MONTH(C4004)</f>
        <v>1</v>
      </c>
      <c r="F4004" t="str">
        <f>TEXT(Table1[[#This Row],[Order Date]],"mmm")</f>
        <v>Jan</v>
      </c>
      <c r="G4004" t="str">
        <f>TEXT(Table1[[#This Row],[Order Date]],"ddd")</f>
        <v>Mon</v>
      </c>
      <c r="H4004" s="1">
        <v>42768</v>
      </c>
      <c r="I4004" t="s">
        <v>185</v>
      </c>
      <c r="J4004" t="s">
        <v>3670</v>
      </c>
      <c r="K4004" t="s">
        <v>3671</v>
      </c>
      <c r="L4004" t="s">
        <v>101</v>
      </c>
      <c r="M4004" t="s">
        <v>26</v>
      </c>
      <c r="N4004" t="s">
        <v>94</v>
      </c>
      <c r="O4004" t="s">
        <v>95</v>
      </c>
      <c r="P4004">
        <v>98105</v>
      </c>
      <c r="Q4004" t="s">
        <v>43</v>
      </c>
      <c r="R4004" t="s">
        <v>69</v>
      </c>
      <c r="S4004" t="s">
        <v>70</v>
      </c>
      <c r="T4004" t="s">
        <v>71</v>
      </c>
      <c r="U4004" t="s">
        <v>72</v>
      </c>
      <c r="V4004" s="3">
        <v>604.76800000000003</v>
      </c>
      <c r="W4004">
        <v>4</v>
      </c>
      <c r="X4004" s="2">
        <v>0.2</v>
      </c>
      <c r="Y4004" s="13">
        <v>60.476799999999997</v>
      </c>
      <c r="Z4004" s="2">
        <f>Y4004/V4004</f>
        <v>9.9999999999999992E-2</v>
      </c>
    </row>
    <row r="4005" spans="1:26" x14ac:dyDescent="0.25">
      <c r="A4005">
        <v>8367</v>
      </c>
      <c r="B4005" t="s">
        <v>9565</v>
      </c>
      <c r="C4005" s="1">
        <v>41889</v>
      </c>
      <c r="D4005">
        <f>YEAR(C4005)</f>
        <v>2014</v>
      </c>
      <c r="E4005">
        <f>MONTH(C4005)</f>
        <v>9</v>
      </c>
      <c r="F4005" t="str">
        <f>TEXT(Table1[[#This Row],[Order Date]],"mmm")</f>
        <v>Sep</v>
      </c>
      <c r="G4005" t="str">
        <f>TEXT(Table1[[#This Row],[Order Date]],"ddd")</f>
        <v>Sun</v>
      </c>
      <c r="H4005" s="1">
        <v>41894</v>
      </c>
      <c r="I4005" t="s">
        <v>22</v>
      </c>
      <c r="J4005" t="s">
        <v>7662</v>
      </c>
      <c r="K4005" t="s">
        <v>7663</v>
      </c>
      <c r="L4005" t="s">
        <v>40</v>
      </c>
      <c r="M4005" t="s">
        <v>26</v>
      </c>
      <c r="N4005" t="s">
        <v>905</v>
      </c>
      <c r="O4005" t="s">
        <v>42</v>
      </c>
      <c r="P4005">
        <v>95051</v>
      </c>
      <c r="Q4005" t="s">
        <v>43</v>
      </c>
      <c r="R4005" t="s">
        <v>9566</v>
      </c>
      <c r="S4005" t="s">
        <v>45</v>
      </c>
      <c r="T4005" t="s">
        <v>572</v>
      </c>
      <c r="U4005" t="s">
        <v>9567</v>
      </c>
      <c r="V4005" s="3">
        <v>27.36</v>
      </c>
      <c r="W4005">
        <v>4</v>
      </c>
      <c r="X4005" s="2">
        <v>0</v>
      </c>
      <c r="Y4005" s="13">
        <v>7.3872</v>
      </c>
      <c r="Z4005" s="2">
        <f>Y4005/V4005</f>
        <v>0.27</v>
      </c>
    </row>
    <row r="4006" spans="1:26" x14ac:dyDescent="0.25">
      <c r="A4006">
        <v>8370</v>
      </c>
      <c r="B4006" t="s">
        <v>9568</v>
      </c>
      <c r="C4006" s="1">
        <v>42532</v>
      </c>
      <c r="D4006">
        <f>YEAR(C4006)</f>
        <v>2016</v>
      </c>
      <c r="E4006">
        <f>MONTH(C4006)</f>
        <v>6</v>
      </c>
      <c r="F4006" t="str">
        <f>TEXT(Table1[[#This Row],[Order Date]],"mmm")</f>
        <v>Jun</v>
      </c>
      <c r="G4006" t="str">
        <f>TEXT(Table1[[#This Row],[Order Date]],"ddd")</f>
        <v>Sat</v>
      </c>
      <c r="H4006" s="1">
        <v>42537</v>
      </c>
      <c r="I4006" t="s">
        <v>49</v>
      </c>
      <c r="J4006" t="s">
        <v>2267</v>
      </c>
      <c r="K4006" t="s">
        <v>2268</v>
      </c>
      <c r="L4006" t="s">
        <v>25</v>
      </c>
      <c r="M4006" t="s">
        <v>26</v>
      </c>
      <c r="N4006" t="s">
        <v>41</v>
      </c>
      <c r="O4006" t="s">
        <v>42</v>
      </c>
      <c r="P4006">
        <v>90049</v>
      </c>
      <c r="Q4006" t="s">
        <v>43</v>
      </c>
      <c r="R4006" t="s">
        <v>896</v>
      </c>
      <c r="S4006" t="s">
        <v>31</v>
      </c>
      <c r="T4006" t="s">
        <v>55</v>
      </c>
      <c r="U4006" t="s">
        <v>897</v>
      </c>
      <c r="V4006" s="3">
        <v>902.71199999999999</v>
      </c>
      <c r="W4006">
        <v>3</v>
      </c>
      <c r="X4006" s="2">
        <v>0.2</v>
      </c>
      <c r="Y4006" s="13">
        <v>33.851700000000001</v>
      </c>
      <c r="Z4006" s="2">
        <f>Y4006/V4006</f>
        <v>3.7499999999999999E-2</v>
      </c>
    </row>
    <row r="4007" spans="1:26" x14ac:dyDescent="0.25">
      <c r="A4007">
        <v>8371</v>
      </c>
      <c r="B4007" t="s">
        <v>9569</v>
      </c>
      <c r="C4007" s="1">
        <v>42660</v>
      </c>
      <c r="D4007">
        <f>YEAR(C4007)</f>
        <v>2016</v>
      </c>
      <c r="E4007">
        <f>MONTH(C4007)</f>
        <v>10</v>
      </c>
      <c r="F4007" t="str">
        <f>TEXT(Table1[[#This Row],[Order Date]],"mmm")</f>
        <v>Oct</v>
      </c>
      <c r="G4007" t="str">
        <f>TEXT(Table1[[#This Row],[Order Date]],"ddd")</f>
        <v>Mon</v>
      </c>
      <c r="H4007" s="1">
        <v>42664</v>
      </c>
      <c r="I4007" t="s">
        <v>49</v>
      </c>
      <c r="J4007" t="s">
        <v>3675</v>
      </c>
      <c r="K4007" t="s">
        <v>3676</v>
      </c>
      <c r="L4007" t="s">
        <v>101</v>
      </c>
      <c r="M4007" t="s">
        <v>26</v>
      </c>
      <c r="N4007" t="s">
        <v>3403</v>
      </c>
      <c r="O4007" t="s">
        <v>42</v>
      </c>
      <c r="P4007">
        <v>93727</v>
      </c>
      <c r="Q4007" t="s">
        <v>43</v>
      </c>
      <c r="R4007" t="s">
        <v>7091</v>
      </c>
      <c r="S4007" t="s">
        <v>31</v>
      </c>
      <c r="T4007" t="s">
        <v>32</v>
      </c>
      <c r="U4007" t="s">
        <v>7092</v>
      </c>
      <c r="V4007" s="3">
        <v>120.666</v>
      </c>
      <c r="W4007">
        <v>2</v>
      </c>
      <c r="X4007" s="2">
        <v>0.15</v>
      </c>
      <c r="Y4007" s="13">
        <v>21.294</v>
      </c>
      <c r="Z4007" s="2">
        <f>Y4007/V4007</f>
        <v>0.17647058823529413</v>
      </c>
    </row>
    <row r="4008" spans="1:26" x14ac:dyDescent="0.25">
      <c r="A4008">
        <v>8372</v>
      </c>
      <c r="B4008" t="s">
        <v>9570</v>
      </c>
      <c r="C4008" s="1">
        <v>42000</v>
      </c>
      <c r="D4008">
        <f>YEAR(C4008)</f>
        <v>2014</v>
      </c>
      <c r="E4008">
        <f>MONTH(C4008)</f>
        <v>12</v>
      </c>
      <c r="F4008" t="str">
        <f>TEXT(Table1[[#This Row],[Order Date]],"mmm")</f>
        <v>Dec</v>
      </c>
      <c r="G4008" t="str">
        <f>TEXT(Table1[[#This Row],[Order Date]],"ddd")</f>
        <v>Sat</v>
      </c>
      <c r="H4008" s="1">
        <v>42003</v>
      </c>
      <c r="I4008" t="s">
        <v>185</v>
      </c>
      <c r="J4008" t="s">
        <v>6747</v>
      </c>
      <c r="K4008" t="s">
        <v>6748</v>
      </c>
      <c r="L4008" t="s">
        <v>25</v>
      </c>
      <c r="M4008" t="s">
        <v>26</v>
      </c>
      <c r="N4008" t="s">
        <v>102</v>
      </c>
      <c r="O4008" t="s">
        <v>103</v>
      </c>
      <c r="P4008">
        <v>76106</v>
      </c>
      <c r="Q4008" t="s">
        <v>104</v>
      </c>
      <c r="R4008" t="s">
        <v>1697</v>
      </c>
      <c r="S4008" t="s">
        <v>45</v>
      </c>
      <c r="T4008" t="s">
        <v>74</v>
      </c>
      <c r="U4008" t="s">
        <v>1698</v>
      </c>
      <c r="V4008" s="3">
        <v>4.984</v>
      </c>
      <c r="W4008">
        <v>1</v>
      </c>
      <c r="X4008" s="2">
        <v>0.8</v>
      </c>
      <c r="Y4008" s="13">
        <v>-8.4727999999999994</v>
      </c>
      <c r="Z4008" s="2">
        <f>Y4008/V4008</f>
        <v>-1.7</v>
      </c>
    </row>
    <row r="4009" spans="1:26" x14ac:dyDescent="0.25">
      <c r="A4009">
        <v>8373</v>
      </c>
      <c r="B4009" t="s">
        <v>9571</v>
      </c>
      <c r="C4009" s="1">
        <v>42698</v>
      </c>
      <c r="D4009">
        <f>YEAR(C4009)</f>
        <v>2016</v>
      </c>
      <c r="E4009">
        <f>MONTH(C4009)</f>
        <v>11</v>
      </c>
      <c r="F4009" t="str">
        <f>TEXT(Table1[[#This Row],[Order Date]],"mmm")</f>
        <v>Nov</v>
      </c>
      <c r="G4009" t="str">
        <f>TEXT(Table1[[#This Row],[Order Date]],"ddd")</f>
        <v>Thu</v>
      </c>
      <c r="H4009" s="1">
        <v>42705</v>
      </c>
      <c r="I4009" t="s">
        <v>49</v>
      </c>
      <c r="J4009" t="s">
        <v>5711</v>
      </c>
      <c r="K4009" t="s">
        <v>5712</v>
      </c>
      <c r="L4009" t="s">
        <v>101</v>
      </c>
      <c r="M4009" t="s">
        <v>26</v>
      </c>
      <c r="N4009" t="s">
        <v>94</v>
      </c>
      <c r="O4009" t="s">
        <v>95</v>
      </c>
      <c r="P4009">
        <v>98105</v>
      </c>
      <c r="Q4009" t="s">
        <v>43</v>
      </c>
      <c r="R4009" t="s">
        <v>3422</v>
      </c>
      <c r="S4009" t="s">
        <v>31</v>
      </c>
      <c r="T4009" t="s">
        <v>64</v>
      </c>
      <c r="U4009" t="s">
        <v>3423</v>
      </c>
      <c r="V4009" s="3">
        <v>82.26</v>
      </c>
      <c r="W4009">
        <v>3</v>
      </c>
      <c r="X4009" s="2">
        <v>0</v>
      </c>
      <c r="Y4009" s="13">
        <v>33.726599999999998</v>
      </c>
      <c r="Z4009" s="2">
        <f>Y4009/V4009</f>
        <v>0.40999999999999992</v>
      </c>
    </row>
    <row r="4010" spans="1:26" x14ac:dyDescent="0.25">
      <c r="A4010">
        <v>8374</v>
      </c>
      <c r="B4010" t="s">
        <v>9572</v>
      </c>
      <c r="C4010" s="1">
        <v>42684</v>
      </c>
      <c r="D4010">
        <f>YEAR(C4010)</f>
        <v>2016</v>
      </c>
      <c r="E4010">
        <f>MONTH(C4010)</f>
        <v>11</v>
      </c>
      <c r="F4010" t="str">
        <f>TEXT(Table1[[#This Row],[Order Date]],"mmm")</f>
        <v>Nov</v>
      </c>
      <c r="G4010" t="str">
        <f>TEXT(Table1[[#This Row],[Order Date]],"ddd")</f>
        <v>Thu</v>
      </c>
      <c r="H4010" s="1">
        <v>42687</v>
      </c>
      <c r="I4010" t="s">
        <v>185</v>
      </c>
      <c r="J4010" t="s">
        <v>1672</v>
      </c>
      <c r="K4010" t="s">
        <v>1673</v>
      </c>
      <c r="L4010" t="s">
        <v>25</v>
      </c>
      <c r="M4010" t="s">
        <v>26</v>
      </c>
      <c r="N4010" t="s">
        <v>126</v>
      </c>
      <c r="O4010" t="s">
        <v>42</v>
      </c>
      <c r="P4010">
        <v>94110</v>
      </c>
      <c r="Q4010" t="s">
        <v>43</v>
      </c>
      <c r="R4010" t="s">
        <v>4145</v>
      </c>
      <c r="S4010" t="s">
        <v>45</v>
      </c>
      <c r="T4010" t="s">
        <v>58</v>
      </c>
      <c r="U4010" t="s">
        <v>4146</v>
      </c>
      <c r="V4010" s="3">
        <v>29.74</v>
      </c>
      <c r="W4010">
        <v>1</v>
      </c>
      <c r="X4010" s="2">
        <v>0</v>
      </c>
      <c r="Y4010" s="13">
        <v>4.4610000000000003</v>
      </c>
      <c r="Z4010" s="2">
        <f>Y4010/V4010</f>
        <v>0.15000000000000002</v>
      </c>
    </row>
    <row r="4011" spans="1:26" x14ac:dyDescent="0.25">
      <c r="A4011">
        <v>8375</v>
      </c>
      <c r="B4011" t="s">
        <v>9573</v>
      </c>
      <c r="C4011" s="1">
        <v>42009</v>
      </c>
      <c r="D4011">
        <f>YEAR(C4011)</f>
        <v>2015</v>
      </c>
      <c r="E4011">
        <f>MONTH(C4011)</f>
        <v>1</v>
      </c>
      <c r="F4011" t="str">
        <f>TEXT(Table1[[#This Row],[Order Date]],"mmm")</f>
        <v>Jan</v>
      </c>
      <c r="G4011" t="str">
        <f>TEXT(Table1[[#This Row],[Order Date]],"ddd")</f>
        <v>Mon</v>
      </c>
      <c r="H4011" s="1">
        <v>42014</v>
      </c>
      <c r="I4011" t="s">
        <v>49</v>
      </c>
      <c r="J4011" t="s">
        <v>2555</v>
      </c>
      <c r="K4011" t="s">
        <v>2556</v>
      </c>
      <c r="L4011" t="s">
        <v>101</v>
      </c>
      <c r="M4011" t="s">
        <v>26</v>
      </c>
      <c r="N4011" t="s">
        <v>126</v>
      </c>
      <c r="O4011" t="s">
        <v>42</v>
      </c>
      <c r="P4011">
        <v>94110</v>
      </c>
      <c r="Q4011" t="s">
        <v>43</v>
      </c>
      <c r="R4011" t="s">
        <v>3562</v>
      </c>
      <c r="S4011" t="s">
        <v>45</v>
      </c>
      <c r="T4011" t="s">
        <v>77</v>
      </c>
      <c r="U4011" t="s">
        <v>3563</v>
      </c>
      <c r="V4011" s="3">
        <v>87.36</v>
      </c>
      <c r="W4011">
        <v>6</v>
      </c>
      <c r="X4011" s="2">
        <v>0</v>
      </c>
      <c r="Y4011" s="13">
        <v>23.587199999999999</v>
      </c>
      <c r="Z4011" s="2">
        <f>Y4011/V4011</f>
        <v>0.27</v>
      </c>
    </row>
    <row r="4012" spans="1:26" x14ac:dyDescent="0.25">
      <c r="A4012">
        <v>8377</v>
      </c>
      <c r="B4012" t="s">
        <v>9574</v>
      </c>
      <c r="C4012" s="1">
        <v>42815</v>
      </c>
      <c r="D4012">
        <f>YEAR(C4012)</f>
        <v>2017</v>
      </c>
      <c r="E4012">
        <f>MONTH(C4012)</f>
        <v>3</v>
      </c>
      <c r="F4012" t="str">
        <f>TEXT(Table1[[#This Row],[Order Date]],"mmm")</f>
        <v>Mar</v>
      </c>
      <c r="G4012" t="str">
        <f>TEXT(Table1[[#This Row],[Order Date]],"ddd")</f>
        <v>Tue</v>
      </c>
      <c r="H4012" s="1">
        <v>42821</v>
      </c>
      <c r="I4012" t="s">
        <v>49</v>
      </c>
      <c r="J4012" t="s">
        <v>3787</v>
      </c>
      <c r="K4012" t="s">
        <v>3788</v>
      </c>
      <c r="L4012" t="s">
        <v>40</v>
      </c>
      <c r="M4012" t="s">
        <v>26</v>
      </c>
      <c r="N4012" t="s">
        <v>5798</v>
      </c>
      <c r="O4012" t="s">
        <v>53</v>
      </c>
      <c r="P4012">
        <v>33068</v>
      </c>
      <c r="Q4012" t="s">
        <v>29</v>
      </c>
      <c r="R4012" t="s">
        <v>5786</v>
      </c>
      <c r="S4012" t="s">
        <v>45</v>
      </c>
      <c r="T4012" t="s">
        <v>77</v>
      </c>
      <c r="U4012" t="s">
        <v>5787</v>
      </c>
      <c r="V4012" s="3">
        <v>64.384</v>
      </c>
      <c r="W4012">
        <v>1</v>
      </c>
      <c r="X4012" s="2">
        <v>0.2</v>
      </c>
      <c r="Y4012" s="13">
        <v>8.048</v>
      </c>
      <c r="Z4012" s="2">
        <f>Y4012/V4012</f>
        <v>0.125</v>
      </c>
    </row>
    <row r="4013" spans="1:26" x14ac:dyDescent="0.25">
      <c r="A4013">
        <v>8378</v>
      </c>
      <c r="B4013" t="s">
        <v>9575</v>
      </c>
      <c r="C4013" s="1">
        <v>42320</v>
      </c>
      <c r="D4013">
        <f>YEAR(C4013)</f>
        <v>2015</v>
      </c>
      <c r="E4013">
        <f>MONTH(C4013)</f>
        <v>11</v>
      </c>
      <c r="F4013" t="str">
        <f>TEXT(Table1[[#This Row],[Order Date]],"mmm")</f>
        <v>Nov</v>
      </c>
      <c r="G4013" t="str">
        <f>TEXT(Table1[[#This Row],[Order Date]],"ddd")</f>
        <v>Thu</v>
      </c>
      <c r="H4013" s="1">
        <v>42326</v>
      </c>
      <c r="I4013" t="s">
        <v>49</v>
      </c>
      <c r="J4013" t="s">
        <v>7521</v>
      </c>
      <c r="K4013" t="s">
        <v>7522</v>
      </c>
      <c r="L4013" t="s">
        <v>40</v>
      </c>
      <c r="M4013" t="s">
        <v>26</v>
      </c>
      <c r="N4013" t="s">
        <v>181</v>
      </c>
      <c r="O4013" t="s">
        <v>103</v>
      </c>
      <c r="P4013">
        <v>77095</v>
      </c>
      <c r="Q4013" t="s">
        <v>104</v>
      </c>
      <c r="R4013" t="s">
        <v>3314</v>
      </c>
      <c r="S4013" t="s">
        <v>45</v>
      </c>
      <c r="T4013" t="s">
        <v>58</v>
      </c>
      <c r="U4013" t="s">
        <v>3315</v>
      </c>
      <c r="V4013" s="3">
        <v>64.784000000000006</v>
      </c>
      <c r="W4013">
        <v>1</v>
      </c>
      <c r="X4013" s="2">
        <v>0.2</v>
      </c>
      <c r="Y4013" s="13">
        <v>-14.5764</v>
      </c>
      <c r="Z4013" s="2">
        <f>Y4013/V4013</f>
        <v>-0.22499999999999998</v>
      </c>
    </row>
    <row r="4014" spans="1:26" x14ac:dyDescent="0.25">
      <c r="A4014">
        <v>8381</v>
      </c>
      <c r="B4014" t="s">
        <v>9576</v>
      </c>
      <c r="C4014" s="1">
        <v>41891</v>
      </c>
      <c r="D4014">
        <f>YEAR(C4014)</f>
        <v>2014</v>
      </c>
      <c r="E4014">
        <f>MONTH(C4014)</f>
        <v>9</v>
      </c>
      <c r="F4014" t="str">
        <f>TEXT(Table1[[#This Row],[Order Date]],"mmm")</f>
        <v>Sep</v>
      </c>
      <c r="G4014" t="str">
        <f>TEXT(Table1[[#This Row],[Order Date]],"ddd")</f>
        <v>Tue</v>
      </c>
      <c r="H4014" s="1">
        <v>41896</v>
      </c>
      <c r="I4014" t="s">
        <v>22</v>
      </c>
      <c r="J4014" t="s">
        <v>3440</v>
      </c>
      <c r="K4014" t="s">
        <v>3441</v>
      </c>
      <c r="L4014" t="s">
        <v>25</v>
      </c>
      <c r="M4014" t="s">
        <v>26</v>
      </c>
      <c r="N4014" t="s">
        <v>296</v>
      </c>
      <c r="O4014" t="s">
        <v>208</v>
      </c>
      <c r="P4014">
        <v>60653</v>
      </c>
      <c r="Q4014" t="s">
        <v>104</v>
      </c>
      <c r="R4014" t="s">
        <v>2694</v>
      </c>
      <c r="S4014" t="s">
        <v>45</v>
      </c>
      <c r="T4014" t="s">
        <v>89</v>
      </c>
      <c r="U4014" t="s">
        <v>2695</v>
      </c>
      <c r="V4014" s="3">
        <v>10.896000000000001</v>
      </c>
      <c r="W4014">
        <v>3</v>
      </c>
      <c r="X4014" s="2">
        <v>0.2</v>
      </c>
      <c r="Y4014" s="13">
        <v>3.4049999999999998</v>
      </c>
      <c r="Z4014" s="2">
        <f>Y4014/V4014</f>
        <v>0.31249999999999994</v>
      </c>
    </row>
    <row r="4015" spans="1:26" x14ac:dyDescent="0.25">
      <c r="A4015">
        <v>8383</v>
      </c>
      <c r="B4015" t="s">
        <v>9577</v>
      </c>
      <c r="C4015" s="1">
        <v>42408</v>
      </c>
      <c r="D4015">
        <f>YEAR(C4015)</f>
        <v>2016</v>
      </c>
      <c r="E4015">
        <f>MONTH(C4015)</f>
        <v>2</v>
      </c>
      <c r="F4015" t="str">
        <f>TEXT(Table1[[#This Row],[Order Date]],"mmm")</f>
        <v>Feb</v>
      </c>
      <c r="G4015" t="str">
        <f>TEXT(Table1[[#This Row],[Order Date]],"ddd")</f>
        <v>Mon</v>
      </c>
      <c r="H4015" s="1">
        <v>42415</v>
      </c>
      <c r="I4015" t="s">
        <v>49</v>
      </c>
      <c r="J4015" t="s">
        <v>8415</v>
      </c>
      <c r="K4015" t="s">
        <v>8416</v>
      </c>
      <c r="L4015" t="s">
        <v>40</v>
      </c>
      <c r="M4015" t="s">
        <v>26</v>
      </c>
      <c r="N4015" t="s">
        <v>181</v>
      </c>
      <c r="O4015" t="s">
        <v>103</v>
      </c>
      <c r="P4015">
        <v>77036</v>
      </c>
      <c r="Q4015" t="s">
        <v>104</v>
      </c>
      <c r="R4015" t="s">
        <v>3296</v>
      </c>
      <c r="S4015" t="s">
        <v>31</v>
      </c>
      <c r="T4015" t="s">
        <v>35</v>
      </c>
      <c r="U4015" t="s">
        <v>3297</v>
      </c>
      <c r="V4015" s="3">
        <v>241.5</v>
      </c>
      <c r="W4015">
        <v>4</v>
      </c>
      <c r="X4015" s="2">
        <v>0.3</v>
      </c>
      <c r="Y4015" s="13">
        <v>0</v>
      </c>
      <c r="Z4015" s="2">
        <f>Y4015/V4015</f>
        <v>0</v>
      </c>
    </row>
    <row r="4016" spans="1:26" x14ac:dyDescent="0.25">
      <c r="A4016">
        <v>8384</v>
      </c>
      <c r="B4016" t="s">
        <v>9578</v>
      </c>
      <c r="C4016" s="1">
        <v>42700</v>
      </c>
      <c r="D4016">
        <f>YEAR(C4016)</f>
        <v>2016</v>
      </c>
      <c r="E4016">
        <f>MONTH(C4016)</f>
        <v>11</v>
      </c>
      <c r="F4016" t="str">
        <f>TEXT(Table1[[#This Row],[Order Date]],"mmm")</f>
        <v>Nov</v>
      </c>
      <c r="G4016" t="str">
        <f>TEXT(Table1[[#This Row],[Order Date]],"ddd")</f>
        <v>Sat</v>
      </c>
      <c r="H4016" s="1">
        <v>42702</v>
      </c>
      <c r="I4016" t="s">
        <v>185</v>
      </c>
      <c r="J4016" t="s">
        <v>4285</v>
      </c>
      <c r="K4016" t="s">
        <v>4286</v>
      </c>
      <c r="L4016" t="s">
        <v>101</v>
      </c>
      <c r="M4016" t="s">
        <v>26</v>
      </c>
      <c r="N4016" t="s">
        <v>9579</v>
      </c>
      <c r="O4016" t="s">
        <v>740</v>
      </c>
      <c r="P4016">
        <v>6484</v>
      </c>
      <c r="Q4016" t="s">
        <v>145</v>
      </c>
      <c r="R4016" t="s">
        <v>3103</v>
      </c>
      <c r="S4016" t="s">
        <v>70</v>
      </c>
      <c r="T4016" t="s">
        <v>158</v>
      </c>
      <c r="U4016" t="s">
        <v>3104</v>
      </c>
      <c r="V4016" s="3">
        <v>59.97</v>
      </c>
      <c r="W4016">
        <v>3</v>
      </c>
      <c r="X4016" s="2">
        <v>0</v>
      </c>
      <c r="Y4016" s="13">
        <v>14.9925</v>
      </c>
      <c r="Z4016" s="2">
        <f>Y4016/V4016</f>
        <v>0.25</v>
      </c>
    </row>
    <row r="4017" spans="1:26" x14ac:dyDescent="0.25">
      <c r="A4017">
        <v>8386</v>
      </c>
      <c r="B4017" t="s">
        <v>9580</v>
      </c>
      <c r="C4017" s="1">
        <v>42982</v>
      </c>
      <c r="D4017">
        <f>YEAR(C4017)</f>
        <v>2017</v>
      </c>
      <c r="E4017">
        <f>MONTH(C4017)</f>
        <v>9</v>
      </c>
      <c r="F4017" t="str">
        <f>TEXT(Table1[[#This Row],[Order Date]],"mmm")</f>
        <v>Sep</v>
      </c>
      <c r="G4017" t="str">
        <f>TEXT(Table1[[#This Row],[Order Date]],"ddd")</f>
        <v>Mon</v>
      </c>
      <c r="H4017" s="1">
        <v>42986</v>
      </c>
      <c r="I4017" t="s">
        <v>49</v>
      </c>
      <c r="J4017" t="s">
        <v>474</v>
      </c>
      <c r="K4017" t="s">
        <v>475</v>
      </c>
      <c r="L4017" t="s">
        <v>40</v>
      </c>
      <c r="M4017" t="s">
        <v>26</v>
      </c>
      <c r="N4017" t="s">
        <v>3130</v>
      </c>
      <c r="O4017" t="s">
        <v>42</v>
      </c>
      <c r="P4017">
        <v>94601</v>
      </c>
      <c r="Q4017" t="s">
        <v>43</v>
      </c>
      <c r="R4017" t="s">
        <v>4618</v>
      </c>
      <c r="S4017" t="s">
        <v>45</v>
      </c>
      <c r="T4017" t="s">
        <v>74</v>
      </c>
      <c r="U4017" t="s">
        <v>4619</v>
      </c>
      <c r="V4017" s="3">
        <v>11.808</v>
      </c>
      <c r="W4017">
        <v>3</v>
      </c>
      <c r="X4017" s="2">
        <v>0.2</v>
      </c>
      <c r="Y4017" s="13">
        <v>4.1327999999999996</v>
      </c>
      <c r="Z4017" s="2">
        <f>Y4017/V4017</f>
        <v>0.35</v>
      </c>
    </row>
    <row r="4018" spans="1:26" x14ac:dyDescent="0.25">
      <c r="A4018">
        <v>8387</v>
      </c>
      <c r="B4018" t="s">
        <v>9581</v>
      </c>
      <c r="C4018" s="1">
        <v>42152</v>
      </c>
      <c r="D4018">
        <f>YEAR(C4018)</f>
        <v>2015</v>
      </c>
      <c r="E4018">
        <f>MONTH(C4018)</f>
        <v>5</v>
      </c>
      <c r="F4018" t="str">
        <f>TEXT(Table1[[#This Row],[Order Date]],"mmm")</f>
        <v>May</v>
      </c>
      <c r="G4018" t="str">
        <f>TEXT(Table1[[#This Row],[Order Date]],"ddd")</f>
        <v>Thu</v>
      </c>
      <c r="H4018" s="1">
        <v>42158</v>
      </c>
      <c r="I4018" t="s">
        <v>49</v>
      </c>
      <c r="J4018" t="s">
        <v>4931</v>
      </c>
      <c r="K4018" t="s">
        <v>4932</v>
      </c>
      <c r="L4018" t="s">
        <v>25</v>
      </c>
      <c r="M4018" t="s">
        <v>26</v>
      </c>
      <c r="N4018" t="s">
        <v>1279</v>
      </c>
      <c r="O4018" t="s">
        <v>740</v>
      </c>
      <c r="P4018">
        <v>6040</v>
      </c>
      <c r="Q4018" t="s">
        <v>145</v>
      </c>
      <c r="R4018" t="s">
        <v>2759</v>
      </c>
      <c r="S4018" t="s">
        <v>45</v>
      </c>
      <c r="T4018" t="s">
        <v>58</v>
      </c>
      <c r="U4018" t="s">
        <v>2760</v>
      </c>
      <c r="V4018" s="3">
        <v>16.239999999999998</v>
      </c>
      <c r="W4018">
        <v>1</v>
      </c>
      <c r="X4018" s="2">
        <v>0</v>
      </c>
      <c r="Y4018" s="13">
        <v>2.4359999999999999</v>
      </c>
      <c r="Z4018" s="2">
        <f>Y4018/V4018</f>
        <v>0.15000000000000002</v>
      </c>
    </row>
    <row r="4019" spans="1:26" x14ac:dyDescent="0.25">
      <c r="A4019">
        <v>8389</v>
      </c>
      <c r="B4019" t="s">
        <v>9582</v>
      </c>
      <c r="C4019" s="1">
        <v>41944</v>
      </c>
      <c r="D4019">
        <f>YEAR(C4019)</f>
        <v>2014</v>
      </c>
      <c r="E4019">
        <f>MONTH(C4019)</f>
        <v>11</v>
      </c>
      <c r="F4019" t="str">
        <f>TEXT(Table1[[#This Row],[Order Date]],"mmm")</f>
        <v>Nov</v>
      </c>
      <c r="G4019" t="str">
        <f>TEXT(Table1[[#This Row],[Order Date]],"ddd")</f>
        <v>Sat</v>
      </c>
      <c r="H4019" s="1">
        <v>41948</v>
      </c>
      <c r="I4019" t="s">
        <v>49</v>
      </c>
      <c r="J4019" t="s">
        <v>3040</v>
      </c>
      <c r="K4019" t="s">
        <v>3041</v>
      </c>
      <c r="L4019" t="s">
        <v>40</v>
      </c>
      <c r="M4019" t="s">
        <v>26</v>
      </c>
      <c r="N4019" t="s">
        <v>5905</v>
      </c>
      <c r="O4019" t="s">
        <v>781</v>
      </c>
      <c r="P4019">
        <v>7050</v>
      </c>
      <c r="Q4019" t="s">
        <v>145</v>
      </c>
      <c r="R4019" t="s">
        <v>1959</v>
      </c>
      <c r="S4019" t="s">
        <v>45</v>
      </c>
      <c r="T4019" t="s">
        <v>77</v>
      </c>
      <c r="U4019" t="s">
        <v>1960</v>
      </c>
      <c r="V4019" s="3">
        <v>76.12</v>
      </c>
      <c r="W4019">
        <v>2</v>
      </c>
      <c r="X4019" s="2">
        <v>0</v>
      </c>
      <c r="Y4019" s="13">
        <v>22.0748</v>
      </c>
      <c r="Z4019" s="2">
        <f>Y4019/V4019</f>
        <v>0.28999999999999998</v>
      </c>
    </row>
    <row r="4020" spans="1:26" x14ac:dyDescent="0.25">
      <c r="A4020">
        <v>8390</v>
      </c>
      <c r="B4020" t="s">
        <v>9583</v>
      </c>
      <c r="C4020" s="1">
        <v>42731</v>
      </c>
      <c r="D4020">
        <f>YEAR(C4020)</f>
        <v>2016</v>
      </c>
      <c r="E4020">
        <f>MONTH(C4020)</f>
        <v>12</v>
      </c>
      <c r="F4020" t="str">
        <f>TEXT(Table1[[#This Row],[Order Date]],"mmm")</f>
        <v>Dec</v>
      </c>
      <c r="G4020" t="str">
        <f>TEXT(Table1[[#This Row],[Order Date]],"ddd")</f>
        <v>Tue</v>
      </c>
      <c r="H4020" s="1">
        <v>42734</v>
      </c>
      <c r="I4020" t="s">
        <v>185</v>
      </c>
      <c r="J4020" t="s">
        <v>2276</v>
      </c>
      <c r="K4020" t="s">
        <v>2277</v>
      </c>
      <c r="L4020" t="s">
        <v>101</v>
      </c>
      <c r="M4020" t="s">
        <v>26</v>
      </c>
      <c r="N4020" t="s">
        <v>794</v>
      </c>
      <c r="O4020" t="s">
        <v>491</v>
      </c>
      <c r="P4020">
        <v>44312</v>
      </c>
      <c r="Q4020" t="s">
        <v>145</v>
      </c>
      <c r="R4020" t="s">
        <v>492</v>
      </c>
      <c r="S4020" t="s">
        <v>45</v>
      </c>
      <c r="T4020" t="s">
        <v>266</v>
      </c>
      <c r="U4020" t="s">
        <v>493</v>
      </c>
      <c r="V4020" s="3">
        <v>17.184000000000001</v>
      </c>
      <c r="W4020">
        <v>6</v>
      </c>
      <c r="X4020" s="2">
        <v>0.2</v>
      </c>
      <c r="Y4020" s="13">
        <v>6.2291999999999996</v>
      </c>
      <c r="Z4020" s="2">
        <f>Y4020/V4020</f>
        <v>0.36249999999999993</v>
      </c>
    </row>
    <row r="4021" spans="1:26" x14ac:dyDescent="0.25">
      <c r="A4021">
        <v>8391</v>
      </c>
      <c r="B4021" t="s">
        <v>9584</v>
      </c>
      <c r="C4021" s="1">
        <v>43073</v>
      </c>
      <c r="D4021">
        <f>YEAR(C4021)</f>
        <v>2017</v>
      </c>
      <c r="E4021">
        <f>MONTH(C4021)</f>
        <v>12</v>
      </c>
      <c r="F4021" t="str">
        <f>TEXT(Table1[[#This Row],[Order Date]],"mmm")</f>
        <v>Dec</v>
      </c>
      <c r="G4021" t="str">
        <f>TEXT(Table1[[#This Row],[Order Date]],"ddd")</f>
        <v>Mon</v>
      </c>
      <c r="H4021" s="1">
        <v>43075</v>
      </c>
      <c r="I4021" t="s">
        <v>185</v>
      </c>
      <c r="J4021" t="s">
        <v>2383</v>
      </c>
      <c r="K4021" t="s">
        <v>2384</v>
      </c>
      <c r="L4021" t="s">
        <v>40</v>
      </c>
      <c r="M4021" t="s">
        <v>26</v>
      </c>
      <c r="N4021" t="s">
        <v>41</v>
      </c>
      <c r="O4021" t="s">
        <v>42</v>
      </c>
      <c r="P4021">
        <v>90032</v>
      </c>
      <c r="Q4021" t="s">
        <v>43</v>
      </c>
      <c r="R4021" t="s">
        <v>3903</v>
      </c>
      <c r="S4021" t="s">
        <v>45</v>
      </c>
      <c r="T4021" t="s">
        <v>89</v>
      </c>
      <c r="U4021" t="s">
        <v>3904</v>
      </c>
      <c r="V4021" s="3">
        <v>11.76</v>
      </c>
      <c r="W4021">
        <v>2</v>
      </c>
      <c r="X4021" s="2">
        <v>0</v>
      </c>
      <c r="Y4021" s="13">
        <v>5.7624000000000004</v>
      </c>
      <c r="Z4021" s="2">
        <f>Y4021/V4021</f>
        <v>0.49000000000000005</v>
      </c>
    </row>
    <row r="4022" spans="1:26" x14ac:dyDescent="0.25">
      <c r="A4022">
        <v>8392</v>
      </c>
      <c r="B4022" t="s">
        <v>9585</v>
      </c>
      <c r="C4022" s="1">
        <v>43092</v>
      </c>
      <c r="D4022">
        <f>YEAR(C4022)</f>
        <v>2017</v>
      </c>
      <c r="E4022">
        <f>MONTH(C4022)</f>
        <v>12</v>
      </c>
      <c r="F4022" t="str">
        <f>TEXT(Table1[[#This Row],[Order Date]],"mmm")</f>
        <v>Dec</v>
      </c>
      <c r="G4022" t="str">
        <f>TEXT(Table1[[#This Row],[Order Date]],"ddd")</f>
        <v>Sat</v>
      </c>
      <c r="H4022" s="1">
        <v>43099</v>
      </c>
      <c r="I4022" t="s">
        <v>49</v>
      </c>
      <c r="J4022" t="s">
        <v>6011</v>
      </c>
      <c r="K4022" t="s">
        <v>6012</v>
      </c>
      <c r="L4022" t="s">
        <v>101</v>
      </c>
      <c r="M4022" t="s">
        <v>26</v>
      </c>
      <c r="N4022" t="s">
        <v>9586</v>
      </c>
      <c r="O4022" t="s">
        <v>740</v>
      </c>
      <c r="P4022">
        <v>6810</v>
      </c>
      <c r="Q4022" t="s">
        <v>145</v>
      </c>
      <c r="R4022" t="s">
        <v>3829</v>
      </c>
      <c r="S4022" t="s">
        <v>31</v>
      </c>
      <c r="T4022" t="s">
        <v>64</v>
      </c>
      <c r="U4022" t="s">
        <v>3830</v>
      </c>
      <c r="V4022" s="3">
        <v>27.46</v>
      </c>
      <c r="W4022">
        <v>2</v>
      </c>
      <c r="X4022" s="2">
        <v>0</v>
      </c>
      <c r="Y4022" s="13">
        <v>9.8856000000000002</v>
      </c>
      <c r="Z4022" s="2">
        <f>Y4022/V4022</f>
        <v>0.36</v>
      </c>
    </row>
    <row r="4023" spans="1:26" x14ac:dyDescent="0.25">
      <c r="A4023">
        <v>8393</v>
      </c>
      <c r="B4023" t="s">
        <v>9587</v>
      </c>
      <c r="C4023" s="1">
        <v>42705</v>
      </c>
      <c r="D4023">
        <f>YEAR(C4023)</f>
        <v>2016</v>
      </c>
      <c r="E4023">
        <f>MONTH(C4023)</f>
        <v>12</v>
      </c>
      <c r="F4023" t="str">
        <f>TEXT(Table1[[#This Row],[Order Date]],"mmm")</f>
        <v>Dec</v>
      </c>
      <c r="G4023" t="str">
        <f>TEXT(Table1[[#This Row],[Order Date]],"ddd")</f>
        <v>Thu</v>
      </c>
      <c r="H4023" s="1">
        <v>42710</v>
      </c>
      <c r="I4023" t="s">
        <v>22</v>
      </c>
      <c r="J4023" t="s">
        <v>3395</v>
      </c>
      <c r="K4023" t="s">
        <v>3396</v>
      </c>
      <c r="L4023" t="s">
        <v>25</v>
      </c>
      <c r="M4023" t="s">
        <v>26</v>
      </c>
      <c r="N4023" t="s">
        <v>606</v>
      </c>
      <c r="O4023" t="s">
        <v>1231</v>
      </c>
      <c r="P4023">
        <v>2038</v>
      </c>
      <c r="Q4023" t="s">
        <v>145</v>
      </c>
      <c r="R4023" t="s">
        <v>7353</v>
      </c>
      <c r="S4023" t="s">
        <v>70</v>
      </c>
      <c r="T4023" t="s">
        <v>71</v>
      </c>
      <c r="U4023" t="s">
        <v>7354</v>
      </c>
      <c r="V4023" s="3">
        <v>137.94</v>
      </c>
      <c r="W4023">
        <v>3</v>
      </c>
      <c r="X4023" s="2">
        <v>0</v>
      </c>
      <c r="Y4023" s="13">
        <v>35.864400000000003</v>
      </c>
      <c r="Z4023" s="2">
        <f>Y4023/V4023</f>
        <v>0.26</v>
      </c>
    </row>
    <row r="4024" spans="1:26" x14ac:dyDescent="0.25">
      <c r="A4024">
        <v>8397</v>
      </c>
      <c r="B4024" t="s">
        <v>9588</v>
      </c>
      <c r="C4024" s="1">
        <v>41820</v>
      </c>
      <c r="D4024">
        <f>YEAR(C4024)</f>
        <v>2014</v>
      </c>
      <c r="E4024">
        <f>MONTH(C4024)</f>
        <v>6</v>
      </c>
      <c r="F4024" t="str">
        <f>TEXT(Table1[[#This Row],[Order Date]],"mmm")</f>
        <v>Jun</v>
      </c>
      <c r="G4024" t="str">
        <f>TEXT(Table1[[#This Row],[Order Date]],"ddd")</f>
        <v>Mon</v>
      </c>
      <c r="H4024" s="1">
        <v>41820</v>
      </c>
      <c r="I4024" t="s">
        <v>1276</v>
      </c>
      <c r="J4024" t="s">
        <v>3080</v>
      </c>
      <c r="K4024" t="s">
        <v>3081</v>
      </c>
      <c r="L4024" t="s">
        <v>25</v>
      </c>
      <c r="M4024" t="s">
        <v>26</v>
      </c>
      <c r="N4024" t="s">
        <v>514</v>
      </c>
      <c r="O4024" t="s">
        <v>87</v>
      </c>
      <c r="P4024">
        <v>28403</v>
      </c>
      <c r="Q4024" t="s">
        <v>29</v>
      </c>
      <c r="R4024" t="s">
        <v>692</v>
      </c>
      <c r="S4024" t="s">
        <v>45</v>
      </c>
      <c r="T4024" t="s">
        <v>89</v>
      </c>
      <c r="U4024" t="s">
        <v>693</v>
      </c>
      <c r="V4024" s="3">
        <v>310.68799999999999</v>
      </c>
      <c r="W4024">
        <v>7</v>
      </c>
      <c r="X4024" s="2">
        <v>0.2</v>
      </c>
      <c r="Y4024" s="13">
        <v>108.74079999999999</v>
      </c>
      <c r="Z4024" s="2">
        <f>Y4024/V4024</f>
        <v>0.35</v>
      </c>
    </row>
    <row r="4025" spans="1:26" x14ac:dyDescent="0.25">
      <c r="A4025">
        <v>8398</v>
      </c>
      <c r="B4025" t="s">
        <v>9589</v>
      </c>
      <c r="C4025" s="1">
        <v>41885</v>
      </c>
      <c r="D4025">
        <f>YEAR(C4025)</f>
        <v>2014</v>
      </c>
      <c r="E4025">
        <f>MONTH(C4025)</f>
        <v>9</v>
      </c>
      <c r="F4025" t="str">
        <f>TEXT(Table1[[#This Row],[Order Date]],"mmm")</f>
        <v>Sep</v>
      </c>
      <c r="G4025" t="str">
        <f>TEXT(Table1[[#This Row],[Order Date]],"ddd")</f>
        <v>Wed</v>
      </c>
      <c r="H4025" s="1">
        <v>41886</v>
      </c>
      <c r="I4025" t="s">
        <v>185</v>
      </c>
      <c r="J4025" t="s">
        <v>2286</v>
      </c>
      <c r="K4025" t="s">
        <v>2287</v>
      </c>
      <c r="L4025" t="s">
        <v>101</v>
      </c>
      <c r="M4025" t="s">
        <v>26</v>
      </c>
      <c r="N4025" t="s">
        <v>181</v>
      </c>
      <c r="O4025" t="s">
        <v>103</v>
      </c>
      <c r="P4025">
        <v>77095</v>
      </c>
      <c r="Q4025" t="s">
        <v>104</v>
      </c>
      <c r="R4025" t="s">
        <v>7926</v>
      </c>
      <c r="S4025" t="s">
        <v>45</v>
      </c>
      <c r="T4025" t="s">
        <v>74</v>
      </c>
      <c r="U4025" t="s">
        <v>7927</v>
      </c>
      <c r="V4025" s="3">
        <v>7.68</v>
      </c>
      <c r="W4025">
        <v>5</v>
      </c>
      <c r="X4025" s="2">
        <v>0.8</v>
      </c>
      <c r="Y4025" s="13">
        <v>-11.52</v>
      </c>
      <c r="Z4025" s="2">
        <f>Y4025/V4025</f>
        <v>-1.5</v>
      </c>
    </row>
    <row r="4026" spans="1:26" x14ac:dyDescent="0.25">
      <c r="A4026">
        <v>8400</v>
      </c>
      <c r="B4026" t="s">
        <v>9590</v>
      </c>
      <c r="C4026" s="1">
        <v>42107</v>
      </c>
      <c r="D4026">
        <f>YEAR(C4026)</f>
        <v>2015</v>
      </c>
      <c r="E4026">
        <f>MONTH(C4026)</f>
        <v>4</v>
      </c>
      <c r="F4026" t="str">
        <f>TEXT(Table1[[#This Row],[Order Date]],"mmm")</f>
        <v>Apr</v>
      </c>
      <c r="G4026" t="str">
        <f>TEXT(Table1[[#This Row],[Order Date]],"ddd")</f>
        <v>Mon</v>
      </c>
      <c r="H4026" s="1">
        <v>42112</v>
      </c>
      <c r="I4026" t="s">
        <v>49</v>
      </c>
      <c r="J4026" t="s">
        <v>4216</v>
      </c>
      <c r="K4026" t="s">
        <v>4217</v>
      </c>
      <c r="L4026" t="s">
        <v>25</v>
      </c>
      <c r="M4026" t="s">
        <v>26</v>
      </c>
      <c r="N4026" t="s">
        <v>3843</v>
      </c>
      <c r="O4026" t="s">
        <v>303</v>
      </c>
      <c r="P4026">
        <v>85301</v>
      </c>
      <c r="Q4026" t="s">
        <v>43</v>
      </c>
      <c r="R4026" t="s">
        <v>3973</v>
      </c>
      <c r="S4026" t="s">
        <v>45</v>
      </c>
      <c r="T4026" t="s">
        <v>58</v>
      </c>
      <c r="U4026" t="s">
        <v>3974</v>
      </c>
      <c r="V4026" s="3">
        <v>10.744</v>
      </c>
      <c r="W4026">
        <v>1</v>
      </c>
      <c r="X4026" s="2">
        <v>0.2</v>
      </c>
      <c r="Y4026" s="13">
        <v>0.80579999999999996</v>
      </c>
      <c r="Z4026" s="2">
        <f>Y4026/V4026</f>
        <v>7.4999999999999997E-2</v>
      </c>
    </row>
    <row r="4027" spans="1:26" x14ac:dyDescent="0.25">
      <c r="A4027">
        <v>8401</v>
      </c>
      <c r="B4027" t="s">
        <v>9591</v>
      </c>
      <c r="C4027" s="1">
        <v>42343</v>
      </c>
      <c r="D4027">
        <f>YEAR(C4027)</f>
        <v>2015</v>
      </c>
      <c r="E4027">
        <f>MONTH(C4027)</f>
        <v>12</v>
      </c>
      <c r="F4027" t="str">
        <f>TEXT(Table1[[#This Row],[Order Date]],"mmm")</f>
        <v>Dec</v>
      </c>
      <c r="G4027" t="str">
        <f>TEXT(Table1[[#This Row],[Order Date]],"ddd")</f>
        <v>Sat</v>
      </c>
      <c r="H4027" s="1">
        <v>42347</v>
      </c>
      <c r="I4027" t="s">
        <v>22</v>
      </c>
      <c r="J4027" t="s">
        <v>5524</v>
      </c>
      <c r="K4027" t="s">
        <v>5525</v>
      </c>
      <c r="L4027" t="s">
        <v>25</v>
      </c>
      <c r="M4027" t="s">
        <v>26</v>
      </c>
      <c r="N4027" t="s">
        <v>263</v>
      </c>
      <c r="O4027" t="s">
        <v>264</v>
      </c>
      <c r="P4027">
        <v>10009</v>
      </c>
      <c r="Q4027" t="s">
        <v>145</v>
      </c>
      <c r="R4027" t="s">
        <v>3482</v>
      </c>
      <c r="S4027" t="s">
        <v>45</v>
      </c>
      <c r="T4027" t="s">
        <v>74</v>
      </c>
      <c r="U4027" t="s">
        <v>3483</v>
      </c>
      <c r="V4027" s="3">
        <v>232.4</v>
      </c>
      <c r="W4027">
        <v>5</v>
      </c>
      <c r="X4027" s="2">
        <v>0.2</v>
      </c>
      <c r="Y4027" s="13">
        <v>78.435000000000002</v>
      </c>
      <c r="Z4027" s="2">
        <f>Y4027/V4027</f>
        <v>0.33750000000000002</v>
      </c>
    </row>
    <row r="4028" spans="1:26" x14ac:dyDescent="0.25">
      <c r="A4028">
        <v>8404</v>
      </c>
      <c r="B4028" t="s">
        <v>9592</v>
      </c>
      <c r="C4028" s="1">
        <v>42401</v>
      </c>
      <c r="D4028">
        <f>YEAR(C4028)</f>
        <v>2016</v>
      </c>
      <c r="E4028">
        <f>MONTH(C4028)</f>
        <v>2</v>
      </c>
      <c r="F4028" t="str">
        <f>TEXT(Table1[[#This Row],[Order Date]],"mmm")</f>
        <v>Feb</v>
      </c>
      <c r="G4028" t="str">
        <f>TEXT(Table1[[#This Row],[Order Date]],"ddd")</f>
        <v>Mon</v>
      </c>
      <c r="H4028" s="1">
        <v>42407</v>
      </c>
      <c r="I4028" t="s">
        <v>49</v>
      </c>
      <c r="J4028" t="s">
        <v>3433</v>
      </c>
      <c r="K4028" t="s">
        <v>3434</v>
      </c>
      <c r="L4028" t="s">
        <v>40</v>
      </c>
      <c r="M4028" t="s">
        <v>26</v>
      </c>
      <c r="N4028" t="s">
        <v>41</v>
      </c>
      <c r="O4028" t="s">
        <v>42</v>
      </c>
      <c r="P4028">
        <v>90036</v>
      </c>
      <c r="Q4028" t="s">
        <v>43</v>
      </c>
      <c r="R4028" t="s">
        <v>625</v>
      </c>
      <c r="S4028" t="s">
        <v>45</v>
      </c>
      <c r="T4028" t="s">
        <v>89</v>
      </c>
      <c r="U4028" t="s">
        <v>626</v>
      </c>
      <c r="V4028" s="3">
        <v>105.52</v>
      </c>
      <c r="W4028">
        <v>4</v>
      </c>
      <c r="X4028" s="2">
        <v>0</v>
      </c>
      <c r="Y4028" s="13">
        <v>48.539200000000001</v>
      </c>
      <c r="Z4028" s="2">
        <f>Y4028/V4028</f>
        <v>0.46</v>
      </c>
    </row>
    <row r="4029" spans="1:26" x14ac:dyDescent="0.25">
      <c r="A4029">
        <v>8405</v>
      </c>
      <c r="B4029" t="s">
        <v>9593</v>
      </c>
      <c r="C4029" s="1">
        <v>42924</v>
      </c>
      <c r="D4029">
        <f>YEAR(C4029)</f>
        <v>2017</v>
      </c>
      <c r="E4029">
        <f>MONTH(C4029)</f>
        <v>7</v>
      </c>
      <c r="F4029" t="str">
        <f>TEXT(Table1[[#This Row],[Order Date]],"mmm")</f>
        <v>Jul</v>
      </c>
      <c r="G4029" t="str">
        <f>TEXT(Table1[[#This Row],[Order Date]],"ddd")</f>
        <v>Sat</v>
      </c>
      <c r="H4029" s="1">
        <v>42928</v>
      </c>
      <c r="I4029" t="s">
        <v>49</v>
      </c>
      <c r="J4029" t="s">
        <v>9462</v>
      </c>
      <c r="K4029" t="s">
        <v>9463</v>
      </c>
      <c r="L4029" t="s">
        <v>40</v>
      </c>
      <c r="M4029" t="s">
        <v>26</v>
      </c>
      <c r="N4029" t="s">
        <v>600</v>
      </c>
      <c r="O4029" t="s">
        <v>242</v>
      </c>
      <c r="P4029">
        <v>19711</v>
      </c>
      <c r="Q4029" t="s">
        <v>145</v>
      </c>
      <c r="R4029" t="s">
        <v>6085</v>
      </c>
      <c r="S4029" t="s">
        <v>31</v>
      </c>
      <c r="T4029" t="s">
        <v>64</v>
      </c>
      <c r="U4029" t="s">
        <v>6086</v>
      </c>
      <c r="V4029" s="3">
        <v>83.92</v>
      </c>
      <c r="W4029">
        <v>4</v>
      </c>
      <c r="X4029" s="2">
        <v>0</v>
      </c>
      <c r="Y4029" s="13">
        <v>5.8743999999999996</v>
      </c>
      <c r="Z4029" s="2">
        <f>Y4029/V4029</f>
        <v>6.9999999999999993E-2</v>
      </c>
    </row>
    <row r="4030" spans="1:26" x14ac:dyDescent="0.25">
      <c r="A4030">
        <v>8410</v>
      </c>
      <c r="B4030" t="s">
        <v>9594</v>
      </c>
      <c r="C4030" s="1">
        <v>42349</v>
      </c>
      <c r="D4030">
        <f>YEAR(C4030)</f>
        <v>2015</v>
      </c>
      <c r="E4030">
        <f>MONTH(C4030)</f>
        <v>12</v>
      </c>
      <c r="F4030" t="str">
        <f>TEXT(Table1[[#This Row],[Order Date]],"mmm")</f>
        <v>Dec</v>
      </c>
      <c r="G4030" t="str">
        <f>TEXT(Table1[[#This Row],[Order Date]],"ddd")</f>
        <v>Fri</v>
      </c>
      <c r="H4030" s="1">
        <v>42355</v>
      </c>
      <c r="I4030" t="s">
        <v>49</v>
      </c>
      <c r="J4030" t="s">
        <v>714</v>
      </c>
      <c r="K4030" t="s">
        <v>715</v>
      </c>
      <c r="L4030" t="s">
        <v>101</v>
      </c>
      <c r="M4030" t="s">
        <v>26</v>
      </c>
      <c r="N4030" t="s">
        <v>4773</v>
      </c>
      <c r="O4030" t="s">
        <v>42</v>
      </c>
      <c r="P4030">
        <v>92404</v>
      </c>
      <c r="Q4030" t="s">
        <v>43</v>
      </c>
      <c r="R4030" t="s">
        <v>2519</v>
      </c>
      <c r="S4030" t="s">
        <v>45</v>
      </c>
      <c r="T4030" t="s">
        <v>74</v>
      </c>
      <c r="U4030" t="s">
        <v>2520</v>
      </c>
      <c r="V4030" s="3">
        <v>110.52800000000001</v>
      </c>
      <c r="W4030">
        <v>4</v>
      </c>
      <c r="X4030" s="2">
        <v>0.2</v>
      </c>
      <c r="Y4030" s="13">
        <v>38.684800000000003</v>
      </c>
      <c r="Z4030" s="2">
        <f>Y4030/V4030</f>
        <v>0.35000000000000003</v>
      </c>
    </row>
    <row r="4031" spans="1:26" x14ac:dyDescent="0.25">
      <c r="A4031">
        <v>8411</v>
      </c>
      <c r="B4031" t="s">
        <v>9595</v>
      </c>
      <c r="C4031" s="1">
        <v>42689</v>
      </c>
      <c r="D4031">
        <f>YEAR(C4031)</f>
        <v>2016</v>
      </c>
      <c r="E4031">
        <f>MONTH(C4031)</f>
        <v>11</v>
      </c>
      <c r="F4031" t="str">
        <f>TEXT(Table1[[#This Row],[Order Date]],"mmm")</f>
        <v>Nov</v>
      </c>
      <c r="G4031" t="str">
        <f>TEXT(Table1[[#This Row],[Order Date]],"ddd")</f>
        <v>Tue</v>
      </c>
      <c r="H4031" s="1">
        <v>42689</v>
      </c>
      <c r="I4031" t="s">
        <v>1276</v>
      </c>
      <c r="J4031" t="s">
        <v>223</v>
      </c>
      <c r="K4031" t="s">
        <v>224</v>
      </c>
      <c r="L4031" t="s">
        <v>40</v>
      </c>
      <c r="M4031" t="s">
        <v>26</v>
      </c>
      <c r="N4031" t="s">
        <v>2184</v>
      </c>
      <c r="O4031" t="s">
        <v>87</v>
      </c>
      <c r="P4031">
        <v>27217</v>
      </c>
      <c r="Q4031" t="s">
        <v>29</v>
      </c>
      <c r="R4031" t="s">
        <v>503</v>
      </c>
      <c r="S4031" t="s">
        <v>31</v>
      </c>
      <c r="T4031" t="s">
        <v>55</v>
      </c>
      <c r="U4031" t="s">
        <v>504</v>
      </c>
      <c r="V4031" s="3">
        <v>630.024</v>
      </c>
      <c r="W4031">
        <v>4</v>
      </c>
      <c r="X4031" s="2">
        <v>0.4</v>
      </c>
      <c r="Y4031" s="13">
        <v>-199.5076</v>
      </c>
      <c r="Z4031" s="2">
        <f>Y4031/V4031</f>
        <v>-0.31666666666666665</v>
      </c>
    </row>
    <row r="4032" spans="1:26" x14ac:dyDescent="0.25">
      <c r="A4032">
        <v>8412</v>
      </c>
      <c r="B4032" t="s">
        <v>9596</v>
      </c>
      <c r="C4032" s="1">
        <v>42499</v>
      </c>
      <c r="D4032">
        <f>YEAR(C4032)</f>
        <v>2016</v>
      </c>
      <c r="E4032">
        <f>MONTH(C4032)</f>
        <v>5</v>
      </c>
      <c r="F4032" t="str">
        <f>TEXT(Table1[[#This Row],[Order Date]],"mmm")</f>
        <v>May</v>
      </c>
      <c r="G4032" t="str">
        <f>TEXT(Table1[[#This Row],[Order Date]],"ddd")</f>
        <v>Mon</v>
      </c>
      <c r="H4032" s="1">
        <v>42502</v>
      </c>
      <c r="I4032" t="s">
        <v>22</v>
      </c>
      <c r="J4032" t="s">
        <v>4216</v>
      </c>
      <c r="K4032" t="s">
        <v>4217</v>
      </c>
      <c r="L4032" t="s">
        <v>25</v>
      </c>
      <c r="M4032" t="s">
        <v>26</v>
      </c>
      <c r="N4032" t="s">
        <v>1943</v>
      </c>
      <c r="O4032" t="s">
        <v>312</v>
      </c>
      <c r="P4032">
        <v>24153</v>
      </c>
      <c r="Q4032" t="s">
        <v>29</v>
      </c>
      <c r="R4032" t="s">
        <v>763</v>
      </c>
      <c r="S4032" t="s">
        <v>45</v>
      </c>
      <c r="T4032" t="s">
        <v>67</v>
      </c>
      <c r="U4032" t="s">
        <v>764</v>
      </c>
      <c r="V4032" s="3">
        <v>27.86</v>
      </c>
      <c r="W4032">
        <v>7</v>
      </c>
      <c r="X4032" s="2">
        <v>0</v>
      </c>
      <c r="Y4032" s="13">
        <v>9.1937999999999995</v>
      </c>
      <c r="Z4032" s="2">
        <f>Y4032/V4032</f>
        <v>0.33</v>
      </c>
    </row>
    <row r="4033" spans="1:26" x14ac:dyDescent="0.25">
      <c r="A4033">
        <v>8413</v>
      </c>
      <c r="B4033" t="s">
        <v>9597</v>
      </c>
      <c r="C4033" s="1">
        <v>42804</v>
      </c>
      <c r="D4033">
        <f>YEAR(C4033)</f>
        <v>2017</v>
      </c>
      <c r="E4033">
        <f>MONTH(C4033)</f>
        <v>3</v>
      </c>
      <c r="F4033" t="str">
        <f>TEXT(Table1[[#This Row],[Order Date]],"mmm")</f>
        <v>Mar</v>
      </c>
      <c r="G4033" t="str">
        <f>TEXT(Table1[[#This Row],[Order Date]],"ddd")</f>
        <v>Fri</v>
      </c>
      <c r="H4033" s="1">
        <v>42808</v>
      </c>
      <c r="I4033" t="s">
        <v>49</v>
      </c>
      <c r="J4033" t="s">
        <v>1677</v>
      </c>
      <c r="K4033" t="s">
        <v>1678</v>
      </c>
      <c r="L4033" t="s">
        <v>25</v>
      </c>
      <c r="M4033" t="s">
        <v>26</v>
      </c>
      <c r="N4033" t="s">
        <v>808</v>
      </c>
      <c r="O4033" t="s">
        <v>103</v>
      </c>
      <c r="P4033">
        <v>75217</v>
      </c>
      <c r="Q4033" t="s">
        <v>104</v>
      </c>
      <c r="R4033" t="s">
        <v>2309</v>
      </c>
      <c r="S4033" t="s">
        <v>31</v>
      </c>
      <c r="T4033" t="s">
        <v>55</v>
      </c>
      <c r="U4033" t="s">
        <v>2310</v>
      </c>
      <c r="V4033" s="3">
        <v>933.40800000000002</v>
      </c>
      <c r="W4033">
        <v>4</v>
      </c>
      <c r="X4033" s="2">
        <v>0.3</v>
      </c>
      <c r="Y4033" s="13">
        <v>-173.34719999999999</v>
      </c>
      <c r="Z4033" s="2">
        <f>Y4033/V4033</f>
        <v>-0.18571428571428569</v>
      </c>
    </row>
    <row r="4034" spans="1:26" x14ac:dyDescent="0.25">
      <c r="A4034">
        <v>8414</v>
      </c>
      <c r="B4034" t="s">
        <v>9598</v>
      </c>
      <c r="C4034" s="1">
        <v>42721</v>
      </c>
      <c r="D4034">
        <f>YEAR(C4034)</f>
        <v>2016</v>
      </c>
      <c r="E4034">
        <f>MONTH(C4034)</f>
        <v>12</v>
      </c>
      <c r="F4034" t="str">
        <f>TEXT(Table1[[#This Row],[Order Date]],"mmm")</f>
        <v>Dec</v>
      </c>
      <c r="G4034" t="str">
        <f>TEXT(Table1[[#This Row],[Order Date]],"ddd")</f>
        <v>Sat</v>
      </c>
      <c r="H4034" s="1">
        <v>42725</v>
      </c>
      <c r="I4034" t="s">
        <v>49</v>
      </c>
      <c r="J4034" t="s">
        <v>2772</v>
      </c>
      <c r="K4034" t="s">
        <v>2773</v>
      </c>
      <c r="L4034" t="s">
        <v>40</v>
      </c>
      <c r="M4034" t="s">
        <v>26</v>
      </c>
      <c r="N4034" t="s">
        <v>1117</v>
      </c>
      <c r="O4034" t="s">
        <v>103</v>
      </c>
      <c r="P4034">
        <v>76017</v>
      </c>
      <c r="Q4034" t="s">
        <v>104</v>
      </c>
      <c r="R4034" t="s">
        <v>4663</v>
      </c>
      <c r="S4034" t="s">
        <v>45</v>
      </c>
      <c r="T4034" t="s">
        <v>89</v>
      </c>
      <c r="U4034" t="s">
        <v>4664</v>
      </c>
      <c r="V4034" s="3">
        <v>51.84</v>
      </c>
      <c r="W4034">
        <v>10</v>
      </c>
      <c r="X4034" s="2">
        <v>0.2</v>
      </c>
      <c r="Y4034" s="13">
        <v>18.143999999999998</v>
      </c>
      <c r="Z4034" s="2">
        <f>Y4034/V4034</f>
        <v>0.34999999999999992</v>
      </c>
    </row>
    <row r="4035" spans="1:26" x14ac:dyDescent="0.25">
      <c r="A4035">
        <v>8416</v>
      </c>
      <c r="B4035" t="s">
        <v>9599</v>
      </c>
      <c r="C4035" s="1">
        <v>42831</v>
      </c>
      <c r="D4035">
        <f>YEAR(C4035)</f>
        <v>2017</v>
      </c>
      <c r="E4035">
        <f>MONTH(C4035)</f>
        <v>4</v>
      </c>
      <c r="F4035" t="str">
        <f>TEXT(Table1[[#This Row],[Order Date]],"mmm")</f>
        <v>Apr</v>
      </c>
      <c r="G4035" t="str">
        <f>TEXT(Table1[[#This Row],[Order Date]],"ddd")</f>
        <v>Thu</v>
      </c>
      <c r="H4035" s="1">
        <v>42837</v>
      </c>
      <c r="I4035" t="s">
        <v>49</v>
      </c>
      <c r="J4035" t="s">
        <v>4368</v>
      </c>
      <c r="K4035" t="s">
        <v>4369</v>
      </c>
      <c r="L4035" t="s">
        <v>101</v>
      </c>
      <c r="M4035" t="s">
        <v>26</v>
      </c>
      <c r="N4035" t="s">
        <v>5047</v>
      </c>
      <c r="O4035" t="s">
        <v>482</v>
      </c>
      <c r="P4035">
        <v>52302</v>
      </c>
      <c r="Q4035" t="s">
        <v>104</v>
      </c>
      <c r="R4035" t="s">
        <v>1044</v>
      </c>
      <c r="S4035" t="s">
        <v>45</v>
      </c>
      <c r="T4035" t="s">
        <v>89</v>
      </c>
      <c r="U4035" t="s">
        <v>183</v>
      </c>
      <c r="V4035" s="3">
        <v>106.32</v>
      </c>
      <c r="W4035">
        <v>3</v>
      </c>
      <c r="X4035" s="2">
        <v>0</v>
      </c>
      <c r="Y4035" s="13">
        <v>49.970399999999998</v>
      </c>
      <c r="Z4035" s="2">
        <f>Y4035/V4035</f>
        <v>0.47000000000000003</v>
      </c>
    </row>
    <row r="4036" spans="1:26" x14ac:dyDescent="0.25">
      <c r="A4036">
        <v>8417</v>
      </c>
      <c r="B4036" t="s">
        <v>9600</v>
      </c>
      <c r="C4036" s="1">
        <v>42864</v>
      </c>
      <c r="D4036">
        <f>YEAR(C4036)</f>
        <v>2017</v>
      </c>
      <c r="E4036">
        <f>MONTH(C4036)</f>
        <v>5</v>
      </c>
      <c r="F4036" t="str">
        <f>TEXT(Table1[[#This Row],[Order Date]],"mmm")</f>
        <v>May</v>
      </c>
      <c r="G4036" t="str">
        <f>TEXT(Table1[[#This Row],[Order Date]],"ddd")</f>
        <v>Tue</v>
      </c>
      <c r="H4036" s="1">
        <v>42866</v>
      </c>
      <c r="I4036" t="s">
        <v>185</v>
      </c>
      <c r="J4036" t="s">
        <v>6289</v>
      </c>
      <c r="K4036" t="s">
        <v>6290</v>
      </c>
      <c r="L4036" t="s">
        <v>101</v>
      </c>
      <c r="M4036" t="s">
        <v>26</v>
      </c>
      <c r="N4036" t="s">
        <v>94</v>
      </c>
      <c r="O4036" t="s">
        <v>95</v>
      </c>
      <c r="P4036">
        <v>98105</v>
      </c>
      <c r="Q4036" t="s">
        <v>43</v>
      </c>
      <c r="R4036" t="s">
        <v>3077</v>
      </c>
      <c r="S4036" t="s">
        <v>45</v>
      </c>
      <c r="T4036" t="s">
        <v>74</v>
      </c>
      <c r="U4036" t="s">
        <v>3078</v>
      </c>
      <c r="V4036" s="3">
        <v>147.91999999999999</v>
      </c>
      <c r="W4036">
        <v>5</v>
      </c>
      <c r="X4036" s="2">
        <v>0.2</v>
      </c>
      <c r="Y4036" s="13">
        <v>46.225000000000001</v>
      </c>
      <c r="Z4036" s="2">
        <f>Y4036/V4036</f>
        <v>0.31250000000000006</v>
      </c>
    </row>
    <row r="4037" spans="1:26" x14ac:dyDescent="0.25">
      <c r="A4037">
        <v>8422</v>
      </c>
      <c r="B4037" t="s">
        <v>9601</v>
      </c>
      <c r="C4037" s="1">
        <v>43020</v>
      </c>
      <c r="D4037">
        <f>YEAR(C4037)</f>
        <v>2017</v>
      </c>
      <c r="E4037">
        <f>MONTH(C4037)</f>
        <v>10</v>
      </c>
      <c r="F4037" t="str">
        <f>TEXT(Table1[[#This Row],[Order Date]],"mmm")</f>
        <v>Oct</v>
      </c>
      <c r="G4037" t="str">
        <f>TEXT(Table1[[#This Row],[Order Date]],"ddd")</f>
        <v>Thu</v>
      </c>
      <c r="H4037" s="1">
        <v>43024</v>
      </c>
      <c r="I4037" t="s">
        <v>49</v>
      </c>
      <c r="J4037" t="s">
        <v>638</v>
      </c>
      <c r="K4037" t="s">
        <v>639</v>
      </c>
      <c r="L4037" t="s">
        <v>25</v>
      </c>
      <c r="M4037" t="s">
        <v>26</v>
      </c>
      <c r="N4037" t="s">
        <v>1109</v>
      </c>
      <c r="O4037" t="s">
        <v>781</v>
      </c>
      <c r="P4037">
        <v>8701</v>
      </c>
      <c r="Q4037" t="s">
        <v>145</v>
      </c>
      <c r="R4037" t="s">
        <v>243</v>
      </c>
      <c r="S4037" t="s">
        <v>70</v>
      </c>
      <c r="T4037" t="s">
        <v>158</v>
      </c>
      <c r="U4037" t="s">
        <v>244</v>
      </c>
      <c r="V4037" s="3">
        <v>45</v>
      </c>
      <c r="W4037">
        <v>3</v>
      </c>
      <c r="X4037" s="2">
        <v>0</v>
      </c>
      <c r="Y4037" s="13">
        <v>4.95</v>
      </c>
      <c r="Z4037" s="2">
        <f>Y4037/V4037</f>
        <v>0.11</v>
      </c>
    </row>
    <row r="4038" spans="1:26" x14ac:dyDescent="0.25">
      <c r="A4038">
        <v>8426</v>
      </c>
      <c r="B4038" t="s">
        <v>9602</v>
      </c>
      <c r="C4038" s="1">
        <v>42610</v>
      </c>
      <c r="D4038">
        <f>YEAR(C4038)</f>
        <v>2016</v>
      </c>
      <c r="E4038">
        <f>MONTH(C4038)</f>
        <v>8</v>
      </c>
      <c r="F4038" t="str">
        <f>TEXT(Table1[[#This Row],[Order Date]],"mmm")</f>
        <v>Aug</v>
      </c>
      <c r="G4038" t="str">
        <f>TEXT(Table1[[#This Row],[Order Date]],"ddd")</f>
        <v>Sun</v>
      </c>
      <c r="H4038" s="1">
        <v>42612</v>
      </c>
      <c r="I4038" t="s">
        <v>185</v>
      </c>
      <c r="J4038" t="s">
        <v>4033</v>
      </c>
      <c r="K4038" t="s">
        <v>4034</v>
      </c>
      <c r="L4038" t="s">
        <v>40</v>
      </c>
      <c r="M4038" t="s">
        <v>26</v>
      </c>
      <c r="N4038" t="s">
        <v>999</v>
      </c>
      <c r="O4038" t="s">
        <v>491</v>
      </c>
      <c r="P4038">
        <v>45231</v>
      </c>
      <c r="Q4038" t="s">
        <v>145</v>
      </c>
      <c r="R4038" t="s">
        <v>7926</v>
      </c>
      <c r="S4038" t="s">
        <v>45</v>
      </c>
      <c r="T4038" t="s">
        <v>74</v>
      </c>
      <c r="U4038" t="s">
        <v>7927</v>
      </c>
      <c r="V4038" s="3">
        <v>18.431999999999999</v>
      </c>
      <c r="W4038">
        <v>8</v>
      </c>
      <c r="X4038" s="2">
        <v>0.7</v>
      </c>
      <c r="Y4038" s="13">
        <v>-12.288</v>
      </c>
      <c r="Z4038" s="2">
        <f>Y4038/V4038</f>
        <v>-0.66666666666666674</v>
      </c>
    </row>
    <row r="4039" spans="1:26" x14ac:dyDescent="0.25">
      <c r="A4039">
        <v>8427</v>
      </c>
      <c r="B4039" t="s">
        <v>9603</v>
      </c>
      <c r="C4039" s="1">
        <v>42279</v>
      </c>
      <c r="D4039">
        <f>YEAR(C4039)</f>
        <v>2015</v>
      </c>
      <c r="E4039">
        <f>MONTH(C4039)</f>
        <v>10</v>
      </c>
      <c r="F4039" t="str">
        <f>TEXT(Table1[[#This Row],[Order Date]],"mmm")</f>
        <v>Oct</v>
      </c>
      <c r="G4039" t="str">
        <f>TEXT(Table1[[#This Row],[Order Date]],"ddd")</f>
        <v>Fri</v>
      </c>
      <c r="H4039" s="1">
        <v>42284</v>
      </c>
      <c r="I4039" t="s">
        <v>49</v>
      </c>
      <c r="J4039" t="s">
        <v>2141</v>
      </c>
      <c r="K4039" t="s">
        <v>2142</v>
      </c>
      <c r="L4039" t="s">
        <v>25</v>
      </c>
      <c r="M4039" t="s">
        <v>26</v>
      </c>
      <c r="N4039" t="s">
        <v>6795</v>
      </c>
      <c r="O4039" t="s">
        <v>450</v>
      </c>
      <c r="P4039">
        <v>80229</v>
      </c>
      <c r="Q4039" t="s">
        <v>43</v>
      </c>
      <c r="R4039" t="s">
        <v>9566</v>
      </c>
      <c r="S4039" t="s">
        <v>45</v>
      </c>
      <c r="T4039" t="s">
        <v>572</v>
      </c>
      <c r="U4039" t="s">
        <v>9567</v>
      </c>
      <c r="V4039" s="3">
        <v>10.944000000000001</v>
      </c>
      <c r="W4039">
        <v>2</v>
      </c>
      <c r="X4039" s="2">
        <v>0.2</v>
      </c>
      <c r="Y4039" s="13">
        <v>0.95760000000000001</v>
      </c>
      <c r="Z4039" s="2">
        <f>Y4039/V4039</f>
        <v>8.7499999999999994E-2</v>
      </c>
    </row>
    <row r="4040" spans="1:26" x14ac:dyDescent="0.25">
      <c r="A4040">
        <v>8428</v>
      </c>
      <c r="B4040" t="s">
        <v>9604</v>
      </c>
      <c r="C4040" s="1">
        <v>43062</v>
      </c>
      <c r="D4040">
        <f>YEAR(C4040)</f>
        <v>2017</v>
      </c>
      <c r="E4040">
        <f>MONTH(C4040)</f>
        <v>11</v>
      </c>
      <c r="F4040" t="str">
        <f>TEXT(Table1[[#This Row],[Order Date]],"mmm")</f>
        <v>Nov</v>
      </c>
      <c r="G4040" t="str">
        <f>TEXT(Table1[[#This Row],[Order Date]],"ddd")</f>
        <v>Thu</v>
      </c>
      <c r="H4040" s="1">
        <v>43064</v>
      </c>
      <c r="I4040" t="s">
        <v>185</v>
      </c>
      <c r="J4040" t="s">
        <v>3450</v>
      </c>
      <c r="K4040" t="s">
        <v>3451</v>
      </c>
      <c r="L4040" t="s">
        <v>25</v>
      </c>
      <c r="M4040" t="s">
        <v>26</v>
      </c>
      <c r="N4040" t="s">
        <v>560</v>
      </c>
      <c r="O4040" t="s">
        <v>235</v>
      </c>
      <c r="P4040">
        <v>48066</v>
      </c>
      <c r="Q4040" t="s">
        <v>104</v>
      </c>
      <c r="R4040" t="s">
        <v>1839</v>
      </c>
      <c r="S4040" t="s">
        <v>45</v>
      </c>
      <c r="T4040" t="s">
        <v>572</v>
      </c>
      <c r="U4040" t="s">
        <v>1283</v>
      </c>
      <c r="V4040" s="3">
        <v>4.3600000000000003</v>
      </c>
      <c r="W4040">
        <v>2</v>
      </c>
      <c r="X4040" s="2">
        <v>0</v>
      </c>
      <c r="Y4040" s="13">
        <v>0.1744</v>
      </c>
      <c r="Z4040" s="2">
        <f>Y4040/V4040</f>
        <v>3.9999999999999994E-2</v>
      </c>
    </row>
    <row r="4041" spans="1:26" x14ac:dyDescent="0.25">
      <c r="A4041">
        <v>8429</v>
      </c>
      <c r="B4041" t="s">
        <v>9605</v>
      </c>
      <c r="C4041" s="1">
        <v>43051</v>
      </c>
      <c r="D4041">
        <f>YEAR(C4041)</f>
        <v>2017</v>
      </c>
      <c r="E4041">
        <f>MONTH(C4041)</f>
        <v>11</v>
      </c>
      <c r="F4041" t="str">
        <f>TEXT(Table1[[#This Row],[Order Date]],"mmm")</f>
        <v>Nov</v>
      </c>
      <c r="G4041" t="str">
        <f>TEXT(Table1[[#This Row],[Order Date]],"ddd")</f>
        <v>Sun</v>
      </c>
      <c r="H4041" s="1">
        <v>43055</v>
      </c>
      <c r="I4041" t="s">
        <v>49</v>
      </c>
      <c r="J4041" t="s">
        <v>1169</v>
      </c>
      <c r="K4041" t="s">
        <v>1170</v>
      </c>
      <c r="L4041" t="s">
        <v>40</v>
      </c>
      <c r="M4041" t="s">
        <v>26</v>
      </c>
      <c r="N4041" t="s">
        <v>3972</v>
      </c>
      <c r="O4041" t="s">
        <v>303</v>
      </c>
      <c r="P4041">
        <v>85281</v>
      </c>
      <c r="Q4041" t="s">
        <v>43</v>
      </c>
      <c r="R4041" t="s">
        <v>5738</v>
      </c>
      <c r="S4041" t="s">
        <v>70</v>
      </c>
      <c r="T4041" t="s">
        <v>158</v>
      </c>
      <c r="U4041" t="s">
        <v>5739</v>
      </c>
      <c r="V4041" s="3">
        <v>62.351999999999997</v>
      </c>
      <c r="W4041">
        <v>6</v>
      </c>
      <c r="X4041" s="2">
        <v>0.2</v>
      </c>
      <c r="Y4041" s="13">
        <v>-10.9116</v>
      </c>
      <c r="Z4041" s="2">
        <f>Y4041/V4041</f>
        <v>-0.17500000000000002</v>
      </c>
    </row>
    <row r="4042" spans="1:26" x14ac:dyDescent="0.25">
      <c r="A4042">
        <v>8430</v>
      </c>
      <c r="B4042" t="s">
        <v>9606</v>
      </c>
      <c r="C4042" s="1">
        <v>42723</v>
      </c>
      <c r="D4042">
        <f>YEAR(C4042)</f>
        <v>2016</v>
      </c>
      <c r="E4042">
        <f>MONTH(C4042)</f>
        <v>12</v>
      </c>
      <c r="F4042" t="str">
        <f>TEXT(Table1[[#This Row],[Order Date]],"mmm")</f>
        <v>Dec</v>
      </c>
      <c r="G4042" t="str">
        <f>TEXT(Table1[[#This Row],[Order Date]],"ddd")</f>
        <v>Mon</v>
      </c>
      <c r="H4042" s="1">
        <v>42725</v>
      </c>
      <c r="I4042" t="s">
        <v>22</v>
      </c>
      <c r="J4042" t="s">
        <v>479</v>
      </c>
      <c r="K4042" t="s">
        <v>480</v>
      </c>
      <c r="L4042" t="s">
        <v>25</v>
      </c>
      <c r="M4042" t="s">
        <v>26</v>
      </c>
      <c r="N4042" t="s">
        <v>4649</v>
      </c>
      <c r="O4042" t="s">
        <v>144</v>
      </c>
      <c r="P4042">
        <v>19601</v>
      </c>
      <c r="Q4042" t="s">
        <v>145</v>
      </c>
      <c r="R4042" t="s">
        <v>6809</v>
      </c>
      <c r="S4042" t="s">
        <v>31</v>
      </c>
      <c r="T4042" t="s">
        <v>64</v>
      </c>
      <c r="U4042" t="s">
        <v>6810</v>
      </c>
      <c r="V4042" s="3">
        <v>303.92</v>
      </c>
      <c r="W4042">
        <v>5</v>
      </c>
      <c r="X4042" s="2">
        <v>0.2</v>
      </c>
      <c r="Y4042" s="13">
        <v>-30.391999999999999</v>
      </c>
      <c r="Z4042" s="2">
        <f>Y4042/V4042</f>
        <v>-9.9999999999999992E-2</v>
      </c>
    </row>
    <row r="4043" spans="1:26" x14ac:dyDescent="0.25">
      <c r="A4043">
        <v>8431</v>
      </c>
      <c r="B4043" t="s">
        <v>9607</v>
      </c>
      <c r="C4043" s="1">
        <v>41728</v>
      </c>
      <c r="D4043">
        <f>YEAR(C4043)</f>
        <v>2014</v>
      </c>
      <c r="E4043">
        <f>MONTH(C4043)</f>
        <v>3</v>
      </c>
      <c r="F4043" t="str">
        <f>TEXT(Table1[[#This Row],[Order Date]],"mmm")</f>
        <v>Mar</v>
      </c>
      <c r="G4043" t="str">
        <f>TEXT(Table1[[#This Row],[Order Date]],"ddd")</f>
        <v>Sun</v>
      </c>
      <c r="H4043" s="1">
        <v>41734</v>
      </c>
      <c r="I4043" t="s">
        <v>49</v>
      </c>
      <c r="J4043" t="s">
        <v>3225</v>
      </c>
      <c r="K4043" t="s">
        <v>3226</v>
      </c>
      <c r="L4043" t="s">
        <v>25</v>
      </c>
      <c r="M4043" t="s">
        <v>26</v>
      </c>
      <c r="N4043" t="s">
        <v>5957</v>
      </c>
      <c r="O4043" t="s">
        <v>226</v>
      </c>
      <c r="P4043">
        <v>55124</v>
      </c>
      <c r="Q4043" t="s">
        <v>104</v>
      </c>
      <c r="R4043" t="s">
        <v>2127</v>
      </c>
      <c r="S4043" t="s">
        <v>45</v>
      </c>
      <c r="T4043" t="s">
        <v>58</v>
      </c>
      <c r="U4043" t="s">
        <v>2128</v>
      </c>
      <c r="V4043" s="3">
        <v>129.30000000000001</v>
      </c>
      <c r="W4043">
        <v>2</v>
      </c>
      <c r="X4043" s="2">
        <v>0</v>
      </c>
      <c r="Y4043" s="13">
        <v>6.4649999999999999</v>
      </c>
      <c r="Z4043" s="2">
        <f>Y4043/V4043</f>
        <v>4.9999999999999996E-2</v>
      </c>
    </row>
    <row r="4044" spans="1:26" x14ac:dyDescent="0.25">
      <c r="A4044">
        <v>8432</v>
      </c>
      <c r="B4044" t="s">
        <v>9608</v>
      </c>
      <c r="C4044" s="1">
        <v>43047</v>
      </c>
      <c r="D4044">
        <f>YEAR(C4044)</f>
        <v>2017</v>
      </c>
      <c r="E4044">
        <f>MONTH(C4044)</f>
        <v>11</v>
      </c>
      <c r="F4044" t="str">
        <f>TEXT(Table1[[#This Row],[Order Date]],"mmm")</f>
        <v>Nov</v>
      </c>
      <c r="G4044" t="str">
        <f>TEXT(Table1[[#This Row],[Order Date]],"ddd")</f>
        <v>Wed</v>
      </c>
      <c r="H4044" s="1">
        <v>43052</v>
      </c>
      <c r="I4044" t="s">
        <v>49</v>
      </c>
      <c r="J4044" t="s">
        <v>5568</v>
      </c>
      <c r="K4044" t="s">
        <v>5569</v>
      </c>
      <c r="L4044" t="s">
        <v>40</v>
      </c>
      <c r="M4044" t="s">
        <v>26</v>
      </c>
      <c r="N4044" t="s">
        <v>4381</v>
      </c>
      <c r="O4044" t="s">
        <v>2689</v>
      </c>
      <c r="P4044">
        <v>21215</v>
      </c>
      <c r="Q4044" t="s">
        <v>145</v>
      </c>
      <c r="R4044" t="s">
        <v>3422</v>
      </c>
      <c r="S4044" t="s">
        <v>31</v>
      </c>
      <c r="T4044" t="s">
        <v>64</v>
      </c>
      <c r="U4044" t="s">
        <v>3423</v>
      </c>
      <c r="V4044" s="3">
        <v>274.2</v>
      </c>
      <c r="W4044">
        <v>10</v>
      </c>
      <c r="X4044" s="2">
        <v>0</v>
      </c>
      <c r="Y4044" s="13">
        <v>112.422</v>
      </c>
      <c r="Z4044" s="2">
        <f>Y4044/V4044</f>
        <v>0.41000000000000003</v>
      </c>
    </row>
    <row r="4045" spans="1:26" x14ac:dyDescent="0.25">
      <c r="A4045">
        <v>8433</v>
      </c>
      <c r="B4045" t="s">
        <v>9609</v>
      </c>
      <c r="C4045" s="1">
        <v>41896</v>
      </c>
      <c r="D4045">
        <f>YEAR(C4045)</f>
        <v>2014</v>
      </c>
      <c r="E4045">
        <f>MONTH(C4045)</f>
        <v>9</v>
      </c>
      <c r="F4045" t="str">
        <f>TEXT(Table1[[#This Row],[Order Date]],"mmm")</f>
        <v>Sep</v>
      </c>
      <c r="G4045" t="str">
        <f>TEXT(Table1[[#This Row],[Order Date]],"ddd")</f>
        <v>Sun</v>
      </c>
      <c r="H4045" s="1">
        <v>41900</v>
      </c>
      <c r="I4045" t="s">
        <v>22</v>
      </c>
      <c r="J4045" t="s">
        <v>5241</v>
      </c>
      <c r="K4045" t="s">
        <v>5242</v>
      </c>
      <c r="L4045" t="s">
        <v>40</v>
      </c>
      <c r="M4045" t="s">
        <v>26</v>
      </c>
      <c r="N4045" t="s">
        <v>5812</v>
      </c>
      <c r="O4045" t="s">
        <v>103</v>
      </c>
      <c r="P4045">
        <v>78415</v>
      </c>
      <c r="Q4045" t="s">
        <v>104</v>
      </c>
      <c r="R4045" t="s">
        <v>3702</v>
      </c>
      <c r="S4045" t="s">
        <v>45</v>
      </c>
      <c r="T4045" t="s">
        <v>266</v>
      </c>
      <c r="U4045" t="s">
        <v>3703</v>
      </c>
      <c r="V4045" s="3">
        <v>6.048</v>
      </c>
      <c r="W4045">
        <v>4</v>
      </c>
      <c r="X4045" s="2">
        <v>0.2</v>
      </c>
      <c r="Y4045" s="13">
        <v>-1.3608</v>
      </c>
      <c r="Z4045" s="2">
        <f>Y4045/V4045</f>
        <v>-0.22500000000000001</v>
      </c>
    </row>
    <row r="4046" spans="1:26" x14ac:dyDescent="0.25">
      <c r="A4046">
        <v>8437</v>
      </c>
      <c r="B4046" t="s">
        <v>9610</v>
      </c>
      <c r="C4046" s="1">
        <v>42267</v>
      </c>
      <c r="D4046">
        <f>YEAR(C4046)</f>
        <v>2015</v>
      </c>
      <c r="E4046">
        <f>MONTH(C4046)</f>
        <v>9</v>
      </c>
      <c r="F4046" t="str">
        <f>TEXT(Table1[[#This Row],[Order Date]],"mmm")</f>
        <v>Sep</v>
      </c>
      <c r="G4046" t="str">
        <f>TEXT(Table1[[#This Row],[Order Date]],"ddd")</f>
        <v>Sun</v>
      </c>
      <c r="H4046" s="1">
        <v>42273</v>
      </c>
      <c r="I4046" t="s">
        <v>49</v>
      </c>
      <c r="J4046" t="s">
        <v>4768</v>
      </c>
      <c r="K4046" t="s">
        <v>4769</v>
      </c>
      <c r="L4046" t="s">
        <v>25</v>
      </c>
      <c r="M4046" t="s">
        <v>26</v>
      </c>
      <c r="N4046" t="s">
        <v>1378</v>
      </c>
      <c r="O4046" t="s">
        <v>1379</v>
      </c>
      <c r="P4046">
        <v>89115</v>
      </c>
      <c r="Q4046" t="s">
        <v>43</v>
      </c>
      <c r="R4046" t="s">
        <v>6189</v>
      </c>
      <c r="S4046" t="s">
        <v>45</v>
      </c>
      <c r="T4046" t="s">
        <v>74</v>
      </c>
      <c r="U4046" t="s">
        <v>6190</v>
      </c>
      <c r="V4046" s="3">
        <v>45.584000000000003</v>
      </c>
      <c r="W4046">
        <v>11</v>
      </c>
      <c r="X4046" s="2">
        <v>0.2</v>
      </c>
      <c r="Y4046" s="13">
        <v>16.5242</v>
      </c>
      <c r="Z4046" s="2">
        <f>Y4046/V4046</f>
        <v>0.36249999999999999</v>
      </c>
    </row>
    <row r="4047" spans="1:26" x14ac:dyDescent="0.25">
      <c r="A4047">
        <v>8438</v>
      </c>
      <c r="B4047" t="s">
        <v>9611</v>
      </c>
      <c r="C4047" s="1">
        <v>42348</v>
      </c>
      <c r="D4047">
        <f>YEAR(C4047)</f>
        <v>2015</v>
      </c>
      <c r="E4047">
        <f>MONTH(C4047)</f>
        <v>12</v>
      </c>
      <c r="F4047" t="str">
        <f>TEXT(Table1[[#This Row],[Order Date]],"mmm")</f>
        <v>Dec</v>
      </c>
      <c r="G4047" t="str">
        <f>TEXT(Table1[[#This Row],[Order Date]],"ddd")</f>
        <v>Thu</v>
      </c>
      <c r="H4047" s="1">
        <v>42354</v>
      </c>
      <c r="I4047" t="s">
        <v>49</v>
      </c>
      <c r="J4047" t="s">
        <v>2933</v>
      </c>
      <c r="K4047" t="s">
        <v>2934</v>
      </c>
      <c r="L4047" t="s">
        <v>25</v>
      </c>
      <c r="M4047" t="s">
        <v>26</v>
      </c>
      <c r="N4047" t="s">
        <v>2143</v>
      </c>
      <c r="O4047" t="s">
        <v>491</v>
      </c>
      <c r="P4047">
        <v>44105</v>
      </c>
      <c r="Q4047" t="s">
        <v>145</v>
      </c>
      <c r="R4047" t="s">
        <v>5475</v>
      </c>
      <c r="S4047" t="s">
        <v>70</v>
      </c>
      <c r="T4047" t="s">
        <v>158</v>
      </c>
      <c r="U4047" t="s">
        <v>5476</v>
      </c>
      <c r="V4047" s="3">
        <v>25.488</v>
      </c>
      <c r="W4047">
        <v>2</v>
      </c>
      <c r="X4047" s="2">
        <v>0.2</v>
      </c>
      <c r="Y4047" s="13">
        <v>4.4603999999999999</v>
      </c>
      <c r="Z4047" s="2">
        <f>Y4047/V4047</f>
        <v>0.17499999999999999</v>
      </c>
    </row>
    <row r="4048" spans="1:26" x14ac:dyDescent="0.25">
      <c r="A4048">
        <v>8439</v>
      </c>
      <c r="B4048" t="s">
        <v>9612</v>
      </c>
      <c r="C4048" s="1">
        <v>41787</v>
      </c>
      <c r="D4048">
        <f>YEAR(C4048)</f>
        <v>2014</v>
      </c>
      <c r="E4048">
        <f>MONTH(C4048)</f>
        <v>5</v>
      </c>
      <c r="F4048" t="str">
        <f>TEXT(Table1[[#This Row],[Order Date]],"mmm")</f>
        <v>May</v>
      </c>
      <c r="G4048" t="str">
        <f>TEXT(Table1[[#This Row],[Order Date]],"ddd")</f>
        <v>Wed</v>
      </c>
      <c r="H4048" s="1">
        <v>41791</v>
      </c>
      <c r="I4048" t="s">
        <v>49</v>
      </c>
      <c r="J4048" t="s">
        <v>4860</v>
      </c>
      <c r="K4048" t="s">
        <v>4861</v>
      </c>
      <c r="L4048" t="s">
        <v>25</v>
      </c>
      <c r="M4048" t="s">
        <v>26</v>
      </c>
      <c r="N4048" t="s">
        <v>94</v>
      </c>
      <c r="O4048" t="s">
        <v>95</v>
      </c>
      <c r="P4048">
        <v>98105</v>
      </c>
      <c r="Q4048" t="s">
        <v>43</v>
      </c>
      <c r="R4048" t="s">
        <v>7084</v>
      </c>
      <c r="S4048" t="s">
        <v>45</v>
      </c>
      <c r="T4048" t="s">
        <v>74</v>
      </c>
      <c r="U4048" t="s">
        <v>7085</v>
      </c>
      <c r="V4048" s="3">
        <v>136.96</v>
      </c>
      <c r="W4048">
        <v>4</v>
      </c>
      <c r="X4048" s="2">
        <v>0.2</v>
      </c>
      <c r="Y4048" s="13">
        <v>51.36</v>
      </c>
      <c r="Z4048" s="2">
        <f>Y4048/V4048</f>
        <v>0.375</v>
      </c>
    </row>
    <row r="4049" spans="1:26" x14ac:dyDescent="0.25">
      <c r="A4049">
        <v>8440</v>
      </c>
      <c r="B4049" t="s">
        <v>9613</v>
      </c>
      <c r="C4049" s="1">
        <v>42808</v>
      </c>
      <c r="D4049">
        <f>YEAR(C4049)</f>
        <v>2017</v>
      </c>
      <c r="E4049">
        <f>MONTH(C4049)</f>
        <v>3</v>
      </c>
      <c r="F4049" t="str">
        <f>TEXT(Table1[[#This Row],[Order Date]],"mmm")</f>
        <v>Mar</v>
      </c>
      <c r="G4049" t="str">
        <f>TEXT(Table1[[#This Row],[Order Date]],"ddd")</f>
        <v>Tue</v>
      </c>
      <c r="H4049" s="1">
        <v>42811</v>
      </c>
      <c r="I4049" t="s">
        <v>22</v>
      </c>
      <c r="J4049" t="s">
        <v>2234</v>
      </c>
      <c r="K4049" t="s">
        <v>2235</v>
      </c>
      <c r="L4049" t="s">
        <v>40</v>
      </c>
      <c r="M4049" t="s">
        <v>26</v>
      </c>
      <c r="N4049" t="s">
        <v>296</v>
      </c>
      <c r="O4049" t="s">
        <v>208</v>
      </c>
      <c r="P4049">
        <v>60623</v>
      </c>
      <c r="Q4049" t="s">
        <v>104</v>
      </c>
      <c r="R4049" t="s">
        <v>7304</v>
      </c>
      <c r="S4049" t="s">
        <v>70</v>
      </c>
      <c r="T4049" t="s">
        <v>71</v>
      </c>
      <c r="U4049" t="s">
        <v>7305</v>
      </c>
      <c r="V4049" s="3">
        <v>49.616</v>
      </c>
      <c r="W4049">
        <v>2</v>
      </c>
      <c r="X4049" s="2">
        <v>0.2</v>
      </c>
      <c r="Y4049" s="13">
        <v>4.9615999999999998</v>
      </c>
      <c r="Z4049" s="2">
        <f>Y4049/V4049</f>
        <v>9.9999999999999992E-2</v>
      </c>
    </row>
    <row r="4050" spans="1:26" x14ac:dyDescent="0.25">
      <c r="A4050">
        <v>8441</v>
      </c>
      <c r="B4050" t="s">
        <v>9614</v>
      </c>
      <c r="C4050" s="1">
        <v>42712</v>
      </c>
      <c r="D4050">
        <f>YEAR(C4050)</f>
        <v>2016</v>
      </c>
      <c r="E4050">
        <f>MONTH(C4050)</f>
        <v>12</v>
      </c>
      <c r="F4050" t="str">
        <f>TEXT(Table1[[#This Row],[Order Date]],"mmm")</f>
        <v>Dec</v>
      </c>
      <c r="G4050" t="str">
        <f>TEXT(Table1[[#This Row],[Order Date]],"ddd")</f>
        <v>Thu</v>
      </c>
      <c r="H4050" s="1">
        <v>42716</v>
      </c>
      <c r="I4050" t="s">
        <v>22</v>
      </c>
      <c r="J4050" t="s">
        <v>6011</v>
      </c>
      <c r="K4050" t="s">
        <v>6012</v>
      </c>
      <c r="L4050" t="s">
        <v>101</v>
      </c>
      <c r="M4050" t="s">
        <v>26</v>
      </c>
      <c r="N4050" t="s">
        <v>490</v>
      </c>
      <c r="O4050" t="s">
        <v>491</v>
      </c>
      <c r="P4050">
        <v>43229</v>
      </c>
      <c r="Q4050" t="s">
        <v>145</v>
      </c>
      <c r="R4050" t="s">
        <v>1018</v>
      </c>
      <c r="S4050" t="s">
        <v>45</v>
      </c>
      <c r="T4050" t="s">
        <v>89</v>
      </c>
      <c r="U4050" t="s">
        <v>1019</v>
      </c>
      <c r="V4050" s="3">
        <v>10.584</v>
      </c>
      <c r="W4050">
        <v>3</v>
      </c>
      <c r="X4050" s="2">
        <v>0.2</v>
      </c>
      <c r="Y4050" s="13">
        <v>3.4398</v>
      </c>
      <c r="Z4050" s="2">
        <f>Y4050/V4050</f>
        <v>0.32500000000000001</v>
      </c>
    </row>
    <row r="4051" spans="1:26" x14ac:dyDescent="0.25">
      <c r="A4051">
        <v>8442</v>
      </c>
      <c r="B4051" t="s">
        <v>9615</v>
      </c>
      <c r="C4051" s="1">
        <v>42861</v>
      </c>
      <c r="D4051">
        <f>YEAR(C4051)</f>
        <v>2017</v>
      </c>
      <c r="E4051">
        <f>MONTH(C4051)</f>
        <v>5</v>
      </c>
      <c r="F4051" t="str">
        <f>TEXT(Table1[[#This Row],[Order Date]],"mmm")</f>
        <v>May</v>
      </c>
      <c r="G4051" t="str">
        <f>TEXT(Table1[[#This Row],[Order Date]],"ddd")</f>
        <v>Sat</v>
      </c>
      <c r="H4051" s="1">
        <v>42865</v>
      </c>
      <c r="I4051" t="s">
        <v>49</v>
      </c>
      <c r="J4051" t="s">
        <v>1197</v>
      </c>
      <c r="K4051" t="s">
        <v>1198</v>
      </c>
      <c r="L4051" t="s">
        <v>25</v>
      </c>
      <c r="M4051" t="s">
        <v>26</v>
      </c>
      <c r="N4051" t="s">
        <v>1297</v>
      </c>
      <c r="O4051" t="s">
        <v>303</v>
      </c>
      <c r="P4051">
        <v>85705</v>
      </c>
      <c r="Q4051" t="s">
        <v>43</v>
      </c>
      <c r="R4051" t="s">
        <v>625</v>
      </c>
      <c r="S4051" t="s">
        <v>45</v>
      </c>
      <c r="T4051" t="s">
        <v>89</v>
      </c>
      <c r="U4051" t="s">
        <v>626</v>
      </c>
      <c r="V4051" s="3">
        <v>84.415999999999997</v>
      </c>
      <c r="W4051">
        <v>4</v>
      </c>
      <c r="X4051" s="2">
        <v>0.2</v>
      </c>
      <c r="Y4051" s="13">
        <v>27.435199999999998</v>
      </c>
      <c r="Z4051" s="2">
        <f>Y4051/V4051</f>
        <v>0.32500000000000001</v>
      </c>
    </row>
    <row r="4052" spans="1:26" x14ac:dyDescent="0.25">
      <c r="A4052">
        <v>8443</v>
      </c>
      <c r="B4052" t="s">
        <v>9616</v>
      </c>
      <c r="C4052" s="1">
        <v>42435</v>
      </c>
      <c r="D4052">
        <f>YEAR(C4052)</f>
        <v>2016</v>
      </c>
      <c r="E4052">
        <f>MONTH(C4052)</f>
        <v>3</v>
      </c>
      <c r="F4052" t="str">
        <f>TEXT(Table1[[#This Row],[Order Date]],"mmm")</f>
        <v>Mar</v>
      </c>
      <c r="G4052" t="str">
        <f>TEXT(Table1[[#This Row],[Order Date]],"ddd")</f>
        <v>Sun</v>
      </c>
      <c r="H4052" s="1">
        <v>42439</v>
      </c>
      <c r="I4052" t="s">
        <v>49</v>
      </c>
      <c r="J4052" t="s">
        <v>6011</v>
      </c>
      <c r="K4052" t="s">
        <v>6012</v>
      </c>
      <c r="L4052" t="s">
        <v>101</v>
      </c>
      <c r="M4052" t="s">
        <v>26</v>
      </c>
      <c r="N4052" t="s">
        <v>143</v>
      </c>
      <c r="O4052" t="s">
        <v>144</v>
      </c>
      <c r="P4052">
        <v>19120</v>
      </c>
      <c r="Q4052" t="s">
        <v>145</v>
      </c>
      <c r="R4052" t="s">
        <v>3430</v>
      </c>
      <c r="S4052" t="s">
        <v>70</v>
      </c>
      <c r="T4052" t="s">
        <v>71</v>
      </c>
      <c r="U4052" t="s">
        <v>3431</v>
      </c>
      <c r="V4052" s="3">
        <v>431.94</v>
      </c>
      <c r="W4052">
        <v>2</v>
      </c>
      <c r="X4052" s="2">
        <v>0.4</v>
      </c>
      <c r="Y4052" s="13">
        <v>-71.989999999999995</v>
      </c>
      <c r="Z4052" s="2">
        <f>Y4052/V4052</f>
        <v>-0.16666666666666666</v>
      </c>
    </row>
    <row r="4053" spans="1:26" x14ac:dyDescent="0.25">
      <c r="A4053">
        <v>8446</v>
      </c>
      <c r="B4053" t="s">
        <v>9617</v>
      </c>
      <c r="C4053" s="1">
        <v>43031</v>
      </c>
      <c r="D4053">
        <f>YEAR(C4053)</f>
        <v>2017</v>
      </c>
      <c r="E4053">
        <f>MONTH(C4053)</f>
        <v>10</v>
      </c>
      <c r="F4053" t="str">
        <f>TEXT(Table1[[#This Row],[Order Date]],"mmm")</f>
        <v>Oct</v>
      </c>
      <c r="G4053" t="str">
        <f>TEXT(Table1[[#This Row],[Order Date]],"ddd")</f>
        <v>Mon</v>
      </c>
      <c r="H4053" s="1">
        <v>43032</v>
      </c>
      <c r="I4053" t="s">
        <v>185</v>
      </c>
      <c r="J4053" t="s">
        <v>2772</v>
      </c>
      <c r="K4053" t="s">
        <v>2773</v>
      </c>
      <c r="L4053" t="s">
        <v>40</v>
      </c>
      <c r="M4053" t="s">
        <v>26</v>
      </c>
      <c r="N4053" t="s">
        <v>7076</v>
      </c>
      <c r="O4053" t="s">
        <v>1386</v>
      </c>
      <c r="P4053">
        <v>2920</v>
      </c>
      <c r="Q4053" t="s">
        <v>145</v>
      </c>
      <c r="R4053" t="s">
        <v>3729</v>
      </c>
      <c r="S4053" t="s">
        <v>31</v>
      </c>
      <c r="T4053" t="s">
        <v>55</v>
      </c>
      <c r="U4053" t="s">
        <v>3201</v>
      </c>
      <c r="V4053" s="3">
        <v>240.744</v>
      </c>
      <c r="W4053">
        <v>4</v>
      </c>
      <c r="X4053" s="2">
        <v>0.3</v>
      </c>
      <c r="Y4053" s="13">
        <v>-13.7568</v>
      </c>
      <c r="Z4053" s="2">
        <f>Y4053/V4053</f>
        <v>-5.7142857142857141E-2</v>
      </c>
    </row>
    <row r="4054" spans="1:26" x14ac:dyDescent="0.25">
      <c r="A4054">
        <v>8452</v>
      </c>
      <c r="B4054" t="s">
        <v>9618</v>
      </c>
      <c r="C4054" s="1">
        <v>41757</v>
      </c>
      <c r="D4054">
        <f>YEAR(C4054)</f>
        <v>2014</v>
      </c>
      <c r="E4054">
        <f>MONTH(C4054)</f>
        <v>4</v>
      </c>
      <c r="F4054" t="str">
        <f>TEXT(Table1[[#This Row],[Order Date]],"mmm")</f>
        <v>Apr</v>
      </c>
      <c r="G4054" t="str">
        <f>TEXT(Table1[[#This Row],[Order Date]],"ddd")</f>
        <v>Mon</v>
      </c>
      <c r="H4054" s="1">
        <v>41759</v>
      </c>
      <c r="I4054" t="s">
        <v>185</v>
      </c>
      <c r="J4054" t="s">
        <v>3941</v>
      </c>
      <c r="K4054" t="s">
        <v>3942</v>
      </c>
      <c r="L4054" t="s">
        <v>25</v>
      </c>
      <c r="M4054" t="s">
        <v>26</v>
      </c>
      <c r="N4054" t="s">
        <v>126</v>
      </c>
      <c r="O4054" t="s">
        <v>42</v>
      </c>
      <c r="P4054">
        <v>94122</v>
      </c>
      <c r="Q4054" t="s">
        <v>43</v>
      </c>
      <c r="R4054" t="s">
        <v>5979</v>
      </c>
      <c r="S4054" t="s">
        <v>70</v>
      </c>
      <c r="T4054" t="s">
        <v>71</v>
      </c>
      <c r="U4054" t="s">
        <v>5980</v>
      </c>
      <c r="V4054" s="3">
        <v>1679.96</v>
      </c>
      <c r="W4054">
        <v>5</v>
      </c>
      <c r="X4054" s="2">
        <v>0.2</v>
      </c>
      <c r="Y4054" s="13">
        <v>125.997</v>
      </c>
      <c r="Z4054" s="2">
        <f>Y4054/V4054</f>
        <v>7.4999999999999997E-2</v>
      </c>
    </row>
    <row r="4055" spans="1:26" x14ac:dyDescent="0.25">
      <c r="A4055">
        <v>8453</v>
      </c>
      <c r="B4055" t="s">
        <v>9619</v>
      </c>
      <c r="C4055" s="1">
        <v>42478</v>
      </c>
      <c r="D4055">
        <f>YEAR(C4055)</f>
        <v>2016</v>
      </c>
      <c r="E4055">
        <f>MONTH(C4055)</f>
        <v>4</v>
      </c>
      <c r="F4055" t="str">
        <f>TEXT(Table1[[#This Row],[Order Date]],"mmm")</f>
        <v>Apr</v>
      </c>
      <c r="G4055" t="str">
        <f>TEXT(Table1[[#This Row],[Order Date]],"ddd")</f>
        <v>Mon</v>
      </c>
      <c r="H4055" s="1">
        <v>42483</v>
      </c>
      <c r="I4055" t="s">
        <v>49</v>
      </c>
      <c r="J4055" t="s">
        <v>7997</v>
      </c>
      <c r="K4055" t="s">
        <v>7998</v>
      </c>
      <c r="L4055" t="s">
        <v>40</v>
      </c>
      <c r="M4055" t="s">
        <v>26</v>
      </c>
      <c r="N4055" t="s">
        <v>181</v>
      </c>
      <c r="O4055" t="s">
        <v>103</v>
      </c>
      <c r="P4055">
        <v>77070</v>
      </c>
      <c r="Q4055" t="s">
        <v>104</v>
      </c>
      <c r="R4055" t="s">
        <v>3119</v>
      </c>
      <c r="S4055" t="s">
        <v>31</v>
      </c>
      <c r="T4055" t="s">
        <v>35</v>
      </c>
      <c r="U4055" t="s">
        <v>3120</v>
      </c>
      <c r="V4055" s="3">
        <v>344.37200000000001</v>
      </c>
      <c r="W4055">
        <v>4</v>
      </c>
      <c r="X4055" s="2">
        <v>0.3</v>
      </c>
      <c r="Y4055" s="13">
        <v>-93.472399999999993</v>
      </c>
      <c r="Z4055" s="2">
        <f>Y4055/V4055</f>
        <v>-0.27142857142857141</v>
      </c>
    </row>
    <row r="4056" spans="1:26" x14ac:dyDescent="0.25">
      <c r="A4056">
        <v>8456</v>
      </c>
      <c r="B4056" t="s">
        <v>9620</v>
      </c>
      <c r="C4056" s="1">
        <v>42512</v>
      </c>
      <c r="D4056">
        <f>YEAR(C4056)</f>
        <v>2016</v>
      </c>
      <c r="E4056">
        <f>MONTH(C4056)</f>
        <v>5</v>
      </c>
      <c r="F4056" t="str">
        <f>TEXT(Table1[[#This Row],[Order Date]],"mmm")</f>
        <v>May</v>
      </c>
      <c r="G4056" t="str">
        <f>TEXT(Table1[[#This Row],[Order Date]],"ddd")</f>
        <v>Sun</v>
      </c>
      <c r="H4056" s="1">
        <v>42519</v>
      </c>
      <c r="I4056" t="s">
        <v>49</v>
      </c>
      <c r="J4056" t="s">
        <v>4396</v>
      </c>
      <c r="K4056" t="s">
        <v>4397</v>
      </c>
      <c r="L4056" t="s">
        <v>40</v>
      </c>
      <c r="M4056" t="s">
        <v>26</v>
      </c>
      <c r="N4056" t="s">
        <v>41</v>
      </c>
      <c r="O4056" t="s">
        <v>42</v>
      </c>
      <c r="P4056">
        <v>90049</v>
      </c>
      <c r="Q4056" t="s">
        <v>43</v>
      </c>
      <c r="R4056" t="s">
        <v>820</v>
      </c>
      <c r="S4056" t="s">
        <v>70</v>
      </c>
      <c r="T4056" t="s">
        <v>71</v>
      </c>
      <c r="U4056" t="s">
        <v>821</v>
      </c>
      <c r="V4056" s="3">
        <v>222.38399999999999</v>
      </c>
      <c r="W4056">
        <v>2</v>
      </c>
      <c r="X4056" s="2">
        <v>0.2</v>
      </c>
      <c r="Y4056" s="13">
        <v>22.238399999999999</v>
      </c>
      <c r="Z4056" s="2">
        <f>Y4056/V4056</f>
        <v>0.1</v>
      </c>
    </row>
    <row r="4057" spans="1:26" x14ac:dyDescent="0.25">
      <c r="A4057">
        <v>8457</v>
      </c>
      <c r="B4057" t="s">
        <v>9621</v>
      </c>
      <c r="C4057" s="1">
        <v>42883</v>
      </c>
      <c r="D4057">
        <f>YEAR(C4057)</f>
        <v>2017</v>
      </c>
      <c r="E4057">
        <f>MONTH(C4057)</f>
        <v>5</v>
      </c>
      <c r="F4057" t="str">
        <f>TEXT(Table1[[#This Row],[Order Date]],"mmm")</f>
        <v>May</v>
      </c>
      <c r="G4057" t="str">
        <f>TEXT(Table1[[#This Row],[Order Date]],"ddd")</f>
        <v>Sun</v>
      </c>
      <c r="H4057" s="1">
        <v>42888</v>
      </c>
      <c r="I4057" t="s">
        <v>22</v>
      </c>
      <c r="J4057" t="s">
        <v>2134</v>
      </c>
      <c r="K4057" t="s">
        <v>2135</v>
      </c>
      <c r="L4057" t="s">
        <v>40</v>
      </c>
      <c r="M4057" t="s">
        <v>26</v>
      </c>
      <c r="N4057" t="s">
        <v>296</v>
      </c>
      <c r="O4057" t="s">
        <v>208</v>
      </c>
      <c r="P4057">
        <v>60653</v>
      </c>
      <c r="Q4057" t="s">
        <v>104</v>
      </c>
      <c r="R4057" t="s">
        <v>297</v>
      </c>
      <c r="S4057" t="s">
        <v>31</v>
      </c>
      <c r="T4057" t="s">
        <v>35</v>
      </c>
      <c r="U4057" t="s">
        <v>545</v>
      </c>
      <c r="V4057" s="3">
        <v>106.869</v>
      </c>
      <c r="W4057">
        <v>3</v>
      </c>
      <c r="X4057" s="2">
        <v>0.3</v>
      </c>
      <c r="Y4057" s="13">
        <v>-29.007300000000001</v>
      </c>
      <c r="Z4057" s="2">
        <f>Y4057/V4057</f>
        <v>-0.27142857142857146</v>
      </c>
    </row>
    <row r="4058" spans="1:26" x14ac:dyDescent="0.25">
      <c r="A4058">
        <v>8459</v>
      </c>
      <c r="B4058" t="s">
        <v>9622</v>
      </c>
      <c r="C4058" s="1">
        <v>41876</v>
      </c>
      <c r="D4058">
        <f>YEAR(C4058)</f>
        <v>2014</v>
      </c>
      <c r="E4058">
        <f>MONTH(C4058)</f>
        <v>8</v>
      </c>
      <c r="F4058" t="str">
        <f>TEXT(Table1[[#This Row],[Order Date]],"mmm")</f>
        <v>Aug</v>
      </c>
      <c r="G4058" t="str">
        <f>TEXT(Table1[[#This Row],[Order Date]],"ddd")</f>
        <v>Mon</v>
      </c>
      <c r="H4058" s="1">
        <v>41880</v>
      </c>
      <c r="I4058" t="s">
        <v>49</v>
      </c>
      <c r="J4058" t="s">
        <v>4676</v>
      </c>
      <c r="K4058" t="s">
        <v>4677</v>
      </c>
      <c r="L4058" t="s">
        <v>25</v>
      </c>
      <c r="M4058" t="s">
        <v>26</v>
      </c>
      <c r="N4058" t="s">
        <v>181</v>
      </c>
      <c r="O4058" t="s">
        <v>103</v>
      </c>
      <c r="P4058">
        <v>77070</v>
      </c>
      <c r="Q4058" t="s">
        <v>104</v>
      </c>
      <c r="R4058" t="s">
        <v>4528</v>
      </c>
      <c r="S4058" t="s">
        <v>45</v>
      </c>
      <c r="T4058" t="s">
        <v>74</v>
      </c>
      <c r="U4058" t="s">
        <v>4529</v>
      </c>
      <c r="V4058" s="3">
        <v>25.68</v>
      </c>
      <c r="W4058">
        <v>3</v>
      </c>
      <c r="X4058" s="2">
        <v>0.8</v>
      </c>
      <c r="Y4058" s="13">
        <v>-39.804000000000002</v>
      </c>
      <c r="Z4058" s="2">
        <f>Y4058/V4058</f>
        <v>-1.55</v>
      </c>
    </row>
    <row r="4059" spans="1:26" x14ac:dyDescent="0.25">
      <c r="A4059">
        <v>8461</v>
      </c>
      <c r="B4059" t="s">
        <v>9623</v>
      </c>
      <c r="C4059" s="1">
        <v>41881</v>
      </c>
      <c r="D4059">
        <f>YEAR(C4059)</f>
        <v>2014</v>
      </c>
      <c r="E4059">
        <f>MONTH(C4059)</f>
        <v>8</v>
      </c>
      <c r="F4059" t="str">
        <f>TEXT(Table1[[#This Row],[Order Date]],"mmm")</f>
        <v>Aug</v>
      </c>
      <c r="G4059" t="str">
        <f>TEXT(Table1[[#This Row],[Order Date]],"ddd")</f>
        <v>Sat</v>
      </c>
      <c r="H4059" s="1">
        <v>41886</v>
      </c>
      <c r="I4059" t="s">
        <v>49</v>
      </c>
      <c r="J4059" t="s">
        <v>2037</v>
      </c>
      <c r="K4059" t="s">
        <v>2038</v>
      </c>
      <c r="L4059" t="s">
        <v>25</v>
      </c>
      <c r="M4059" t="s">
        <v>26</v>
      </c>
      <c r="N4059" t="s">
        <v>508</v>
      </c>
      <c r="O4059" t="s">
        <v>740</v>
      </c>
      <c r="P4059">
        <v>6010</v>
      </c>
      <c r="Q4059" t="s">
        <v>145</v>
      </c>
      <c r="R4059" t="s">
        <v>3346</v>
      </c>
      <c r="S4059" t="s">
        <v>45</v>
      </c>
      <c r="T4059" t="s">
        <v>74</v>
      </c>
      <c r="U4059" t="s">
        <v>3347</v>
      </c>
      <c r="V4059" s="3">
        <v>25.3</v>
      </c>
      <c r="W4059">
        <v>5</v>
      </c>
      <c r="X4059" s="2">
        <v>0</v>
      </c>
      <c r="Y4059" s="13">
        <v>11.891</v>
      </c>
      <c r="Z4059" s="2">
        <f>Y4059/V4059</f>
        <v>0.47</v>
      </c>
    </row>
    <row r="4060" spans="1:26" x14ac:dyDescent="0.25">
      <c r="A4060">
        <v>8463</v>
      </c>
      <c r="B4060" t="s">
        <v>9624</v>
      </c>
      <c r="C4060" s="1">
        <v>42250</v>
      </c>
      <c r="D4060">
        <f>YEAR(C4060)</f>
        <v>2015</v>
      </c>
      <c r="E4060">
        <f>MONTH(C4060)</f>
        <v>9</v>
      </c>
      <c r="F4060" t="str">
        <f>TEXT(Table1[[#This Row],[Order Date]],"mmm")</f>
        <v>Sep</v>
      </c>
      <c r="G4060" t="str">
        <f>TEXT(Table1[[#This Row],[Order Date]],"ddd")</f>
        <v>Thu</v>
      </c>
      <c r="H4060" s="1">
        <v>42254</v>
      </c>
      <c r="I4060" t="s">
        <v>22</v>
      </c>
      <c r="J4060" t="s">
        <v>4977</v>
      </c>
      <c r="K4060" t="s">
        <v>4978</v>
      </c>
      <c r="L4060" t="s">
        <v>25</v>
      </c>
      <c r="M4060" t="s">
        <v>26</v>
      </c>
      <c r="N4060" t="s">
        <v>8119</v>
      </c>
      <c r="O4060" t="s">
        <v>235</v>
      </c>
      <c r="P4060">
        <v>49423</v>
      </c>
      <c r="Q4060" t="s">
        <v>104</v>
      </c>
      <c r="R4060" t="s">
        <v>6537</v>
      </c>
      <c r="S4060" t="s">
        <v>45</v>
      </c>
      <c r="T4060" t="s">
        <v>46</v>
      </c>
      <c r="U4060" t="s">
        <v>6538</v>
      </c>
      <c r="V4060" s="3">
        <v>7.5</v>
      </c>
      <c r="W4060">
        <v>2</v>
      </c>
      <c r="X4060" s="2">
        <v>0</v>
      </c>
      <c r="Y4060" s="13">
        <v>3.6</v>
      </c>
      <c r="Z4060" s="2">
        <f>Y4060/V4060</f>
        <v>0.48000000000000004</v>
      </c>
    </row>
    <row r="4061" spans="1:26" x14ac:dyDescent="0.25">
      <c r="A4061">
        <v>8464</v>
      </c>
      <c r="B4061" t="s">
        <v>9625</v>
      </c>
      <c r="C4061" s="1">
        <v>41726</v>
      </c>
      <c r="D4061">
        <f>YEAR(C4061)</f>
        <v>2014</v>
      </c>
      <c r="E4061">
        <f>MONTH(C4061)</f>
        <v>3</v>
      </c>
      <c r="F4061" t="str">
        <f>TEXT(Table1[[#This Row],[Order Date]],"mmm")</f>
        <v>Mar</v>
      </c>
      <c r="G4061" t="str">
        <f>TEXT(Table1[[#This Row],[Order Date]],"ddd")</f>
        <v>Fri</v>
      </c>
      <c r="H4061" s="1">
        <v>41730</v>
      </c>
      <c r="I4061" t="s">
        <v>49</v>
      </c>
      <c r="J4061" t="s">
        <v>5835</v>
      </c>
      <c r="K4061" t="s">
        <v>5836</v>
      </c>
      <c r="L4061" t="s">
        <v>101</v>
      </c>
      <c r="M4061" t="s">
        <v>26</v>
      </c>
      <c r="N4061" t="s">
        <v>5328</v>
      </c>
      <c r="O4061" t="s">
        <v>660</v>
      </c>
      <c r="P4061">
        <v>87105</v>
      </c>
      <c r="Q4061" t="s">
        <v>43</v>
      </c>
      <c r="R4061" t="s">
        <v>730</v>
      </c>
      <c r="S4061" t="s">
        <v>70</v>
      </c>
      <c r="T4061" t="s">
        <v>71</v>
      </c>
      <c r="U4061" t="s">
        <v>731</v>
      </c>
      <c r="V4061" s="3">
        <v>302.37599999999998</v>
      </c>
      <c r="W4061">
        <v>3</v>
      </c>
      <c r="X4061" s="2">
        <v>0.2</v>
      </c>
      <c r="Y4061" s="13">
        <v>22.6782</v>
      </c>
      <c r="Z4061" s="2">
        <f>Y4061/V4061</f>
        <v>7.5000000000000011E-2</v>
      </c>
    </row>
    <row r="4062" spans="1:26" x14ac:dyDescent="0.25">
      <c r="A4062">
        <v>8465</v>
      </c>
      <c r="B4062" t="s">
        <v>9626</v>
      </c>
      <c r="C4062" s="1">
        <v>42134</v>
      </c>
      <c r="D4062">
        <f>YEAR(C4062)</f>
        <v>2015</v>
      </c>
      <c r="E4062">
        <f>MONTH(C4062)</f>
        <v>5</v>
      </c>
      <c r="F4062" t="str">
        <f>TEXT(Table1[[#This Row],[Order Date]],"mmm")</f>
        <v>May</v>
      </c>
      <c r="G4062" t="str">
        <f>TEXT(Table1[[#This Row],[Order Date]],"ddd")</f>
        <v>Sun</v>
      </c>
      <c r="H4062" s="1">
        <v>42139</v>
      </c>
      <c r="I4062" t="s">
        <v>49</v>
      </c>
      <c r="J4062" t="s">
        <v>2206</v>
      </c>
      <c r="K4062" t="s">
        <v>2207</v>
      </c>
      <c r="L4062" t="s">
        <v>25</v>
      </c>
      <c r="M4062" t="s">
        <v>26</v>
      </c>
      <c r="N4062" t="s">
        <v>1456</v>
      </c>
      <c r="O4062" t="s">
        <v>450</v>
      </c>
      <c r="P4062">
        <v>80027</v>
      </c>
      <c r="Q4062" t="s">
        <v>43</v>
      </c>
      <c r="R4062" t="s">
        <v>4712</v>
      </c>
      <c r="S4062" t="s">
        <v>70</v>
      </c>
      <c r="T4062" t="s">
        <v>158</v>
      </c>
      <c r="U4062" t="s">
        <v>4713</v>
      </c>
      <c r="V4062" s="3">
        <v>46.688000000000002</v>
      </c>
      <c r="W4062">
        <v>4</v>
      </c>
      <c r="X4062" s="2">
        <v>0.2</v>
      </c>
      <c r="Y4062" s="13">
        <v>-2.9180000000000001</v>
      </c>
      <c r="Z4062" s="2">
        <f>Y4062/V4062</f>
        <v>-6.25E-2</v>
      </c>
    </row>
    <row r="4063" spans="1:26" x14ac:dyDescent="0.25">
      <c r="A4063">
        <v>8466</v>
      </c>
      <c r="B4063" t="s">
        <v>9627</v>
      </c>
      <c r="C4063" s="1">
        <v>42103</v>
      </c>
      <c r="D4063">
        <f>YEAR(C4063)</f>
        <v>2015</v>
      </c>
      <c r="E4063">
        <f>MONTH(C4063)</f>
        <v>4</v>
      </c>
      <c r="F4063" t="str">
        <f>TEXT(Table1[[#This Row],[Order Date]],"mmm")</f>
        <v>Apr</v>
      </c>
      <c r="G4063" t="str">
        <f>TEXT(Table1[[#This Row],[Order Date]],"ddd")</f>
        <v>Thu</v>
      </c>
      <c r="H4063" s="1">
        <v>42108</v>
      </c>
      <c r="I4063" t="s">
        <v>49</v>
      </c>
      <c r="J4063" t="s">
        <v>4067</v>
      </c>
      <c r="K4063" t="s">
        <v>4068</v>
      </c>
      <c r="L4063" t="s">
        <v>25</v>
      </c>
      <c r="M4063" t="s">
        <v>26</v>
      </c>
      <c r="N4063" t="s">
        <v>263</v>
      </c>
      <c r="O4063" t="s">
        <v>264</v>
      </c>
      <c r="P4063">
        <v>10024</v>
      </c>
      <c r="Q4063" t="s">
        <v>145</v>
      </c>
      <c r="R4063" t="s">
        <v>4681</v>
      </c>
      <c r="S4063" t="s">
        <v>45</v>
      </c>
      <c r="T4063" t="s">
        <v>58</v>
      </c>
      <c r="U4063" t="s">
        <v>4682</v>
      </c>
      <c r="V4063" s="3">
        <v>17.940000000000001</v>
      </c>
      <c r="W4063">
        <v>3</v>
      </c>
      <c r="X4063" s="2">
        <v>0</v>
      </c>
      <c r="Y4063" s="13">
        <v>3.0497999999999998</v>
      </c>
      <c r="Z4063" s="2">
        <f>Y4063/V4063</f>
        <v>0.16999999999999998</v>
      </c>
    </row>
    <row r="4064" spans="1:26" x14ac:dyDescent="0.25">
      <c r="A4064">
        <v>8467</v>
      </c>
      <c r="B4064" t="s">
        <v>9628</v>
      </c>
      <c r="C4064" s="1">
        <v>42103</v>
      </c>
      <c r="D4064">
        <f>YEAR(C4064)</f>
        <v>2015</v>
      </c>
      <c r="E4064">
        <f>MONTH(C4064)</f>
        <v>4</v>
      </c>
      <c r="F4064" t="str">
        <f>TEXT(Table1[[#This Row],[Order Date]],"mmm")</f>
        <v>Apr</v>
      </c>
      <c r="G4064" t="str">
        <f>TEXT(Table1[[#This Row],[Order Date]],"ddd")</f>
        <v>Thu</v>
      </c>
      <c r="H4064" s="1">
        <v>42108</v>
      </c>
      <c r="I4064" t="s">
        <v>49</v>
      </c>
      <c r="J4064" t="s">
        <v>4009</v>
      </c>
      <c r="K4064" t="s">
        <v>4010</v>
      </c>
      <c r="L4064" t="s">
        <v>25</v>
      </c>
      <c r="M4064" t="s">
        <v>26</v>
      </c>
      <c r="N4064" t="s">
        <v>2751</v>
      </c>
      <c r="O4064" t="s">
        <v>740</v>
      </c>
      <c r="P4064">
        <v>6360</v>
      </c>
      <c r="Q4064" t="s">
        <v>145</v>
      </c>
      <c r="R4064" t="s">
        <v>2027</v>
      </c>
      <c r="S4064" t="s">
        <v>45</v>
      </c>
      <c r="T4064" t="s">
        <v>77</v>
      </c>
      <c r="U4064" t="s">
        <v>2028</v>
      </c>
      <c r="V4064" s="3">
        <v>370.14</v>
      </c>
      <c r="W4064">
        <v>3</v>
      </c>
      <c r="X4064" s="2">
        <v>0</v>
      </c>
      <c r="Y4064" s="13">
        <v>144.3546</v>
      </c>
      <c r="Z4064" s="2">
        <f>Y4064/V4064</f>
        <v>0.39</v>
      </c>
    </row>
    <row r="4065" spans="1:26" x14ac:dyDescent="0.25">
      <c r="A4065">
        <v>8468</v>
      </c>
      <c r="B4065" t="s">
        <v>9629</v>
      </c>
      <c r="C4065" s="1">
        <v>42632</v>
      </c>
      <c r="D4065">
        <f>YEAR(C4065)</f>
        <v>2016</v>
      </c>
      <c r="E4065">
        <f>MONTH(C4065)</f>
        <v>9</v>
      </c>
      <c r="F4065" t="str">
        <f>TEXT(Table1[[#This Row],[Order Date]],"mmm")</f>
        <v>Sep</v>
      </c>
      <c r="G4065" t="str">
        <f>TEXT(Table1[[#This Row],[Order Date]],"ddd")</f>
        <v>Mon</v>
      </c>
      <c r="H4065" s="1">
        <v>42636</v>
      </c>
      <c r="I4065" t="s">
        <v>49</v>
      </c>
      <c r="J4065" t="s">
        <v>3212</v>
      </c>
      <c r="K4065" t="s">
        <v>3213</v>
      </c>
      <c r="L4065" t="s">
        <v>40</v>
      </c>
      <c r="M4065" t="s">
        <v>26</v>
      </c>
      <c r="N4065" t="s">
        <v>126</v>
      </c>
      <c r="O4065" t="s">
        <v>42</v>
      </c>
      <c r="P4065">
        <v>94122</v>
      </c>
      <c r="Q4065" t="s">
        <v>43</v>
      </c>
      <c r="R4065" t="s">
        <v>354</v>
      </c>
      <c r="S4065" t="s">
        <v>45</v>
      </c>
      <c r="T4065" t="s">
        <v>74</v>
      </c>
      <c r="U4065" t="s">
        <v>355</v>
      </c>
      <c r="V4065" s="3">
        <v>8.9280000000000008</v>
      </c>
      <c r="W4065">
        <v>2</v>
      </c>
      <c r="X4065" s="2">
        <v>0.2</v>
      </c>
      <c r="Y4065" s="13">
        <v>3.1248</v>
      </c>
      <c r="Z4065" s="2">
        <f>Y4065/V4065</f>
        <v>0.35</v>
      </c>
    </row>
    <row r="4066" spans="1:26" x14ac:dyDescent="0.25">
      <c r="A4066">
        <v>8469</v>
      </c>
      <c r="B4066" t="s">
        <v>9630</v>
      </c>
      <c r="C4066" s="1">
        <v>42685</v>
      </c>
      <c r="D4066">
        <f>YEAR(C4066)</f>
        <v>2016</v>
      </c>
      <c r="E4066">
        <f>MONTH(C4066)</f>
        <v>11</v>
      </c>
      <c r="F4066" t="str">
        <f>TEXT(Table1[[#This Row],[Order Date]],"mmm")</f>
        <v>Nov</v>
      </c>
      <c r="G4066" t="str">
        <f>TEXT(Table1[[#This Row],[Order Date]],"ddd")</f>
        <v>Fri</v>
      </c>
      <c r="H4066" s="1">
        <v>42691</v>
      </c>
      <c r="I4066" t="s">
        <v>49</v>
      </c>
      <c r="J4066" t="s">
        <v>1325</v>
      </c>
      <c r="K4066" t="s">
        <v>1326</v>
      </c>
      <c r="L4066" t="s">
        <v>40</v>
      </c>
      <c r="M4066" t="s">
        <v>26</v>
      </c>
      <c r="N4066" t="s">
        <v>5943</v>
      </c>
      <c r="O4066" t="s">
        <v>251</v>
      </c>
      <c r="P4066">
        <v>46060</v>
      </c>
      <c r="Q4066" t="s">
        <v>104</v>
      </c>
      <c r="R4066" t="s">
        <v>5166</v>
      </c>
      <c r="S4066" t="s">
        <v>31</v>
      </c>
      <c r="T4066" t="s">
        <v>55</v>
      </c>
      <c r="U4066" t="s">
        <v>5167</v>
      </c>
      <c r="V4066" s="3">
        <v>2678.94</v>
      </c>
      <c r="W4066">
        <v>6</v>
      </c>
      <c r="X4066" s="2">
        <v>0</v>
      </c>
      <c r="Y4066" s="13">
        <v>241.1046</v>
      </c>
      <c r="Z4066" s="2">
        <f>Y4066/V4066</f>
        <v>0.09</v>
      </c>
    </row>
    <row r="4067" spans="1:26" x14ac:dyDescent="0.25">
      <c r="A4067">
        <v>8470</v>
      </c>
      <c r="B4067" t="s">
        <v>9631</v>
      </c>
      <c r="C4067" s="1">
        <v>42848</v>
      </c>
      <c r="D4067">
        <f>YEAR(C4067)</f>
        <v>2017</v>
      </c>
      <c r="E4067">
        <f>MONTH(C4067)</f>
        <v>4</v>
      </c>
      <c r="F4067" t="str">
        <f>TEXT(Table1[[#This Row],[Order Date]],"mmm")</f>
        <v>Apr</v>
      </c>
      <c r="G4067" t="str">
        <f>TEXT(Table1[[#This Row],[Order Date]],"ddd")</f>
        <v>Sun</v>
      </c>
      <c r="H4067" s="1">
        <v>42852</v>
      </c>
      <c r="I4067" t="s">
        <v>49</v>
      </c>
      <c r="J4067" t="s">
        <v>417</v>
      </c>
      <c r="K4067" t="s">
        <v>418</v>
      </c>
      <c r="L4067" t="s">
        <v>101</v>
      </c>
      <c r="M4067" t="s">
        <v>26</v>
      </c>
      <c r="N4067" t="s">
        <v>5217</v>
      </c>
      <c r="O4067" t="s">
        <v>328</v>
      </c>
      <c r="P4067">
        <v>37042</v>
      </c>
      <c r="Q4067" t="s">
        <v>29</v>
      </c>
      <c r="R4067" t="s">
        <v>1427</v>
      </c>
      <c r="S4067" t="s">
        <v>31</v>
      </c>
      <c r="T4067" t="s">
        <v>32</v>
      </c>
      <c r="U4067" t="s">
        <v>1428</v>
      </c>
      <c r="V4067" s="3">
        <v>387.13600000000002</v>
      </c>
      <c r="W4067">
        <v>4</v>
      </c>
      <c r="X4067" s="2">
        <v>0.2</v>
      </c>
      <c r="Y4067" s="13">
        <v>-14.5176</v>
      </c>
      <c r="Z4067" s="2">
        <f>Y4067/V4067</f>
        <v>-3.7499999999999999E-2</v>
      </c>
    </row>
    <row r="4068" spans="1:26" x14ac:dyDescent="0.25">
      <c r="A4068">
        <v>8474</v>
      </c>
      <c r="B4068" t="s">
        <v>9632</v>
      </c>
      <c r="C4068" s="1">
        <v>42299</v>
      </c>
      <c r="D4068">
        <f>YEAR(C4068)</f>
        <v>2015</v>
      </c>
      <c r="E4068">
        <f>MONTH(C4068)</f>
        <v>10</v>
      </c>
      <c r="F4068" t="str">
        <f>TEXT(Table1[[#This Row],[Order Date]],"mmm")</f>
        <v>Oct</v>
      </c>
      <c r="G4068" t="str">
        <f>TEXT(Table1[[#This Row],[Order Date]],"ddd")</f>
        <v>Thu</v>
      </c>
      <c r="H4068" s="1">
        <v>42303</v>
      </c>
      <c r="I4068" t="s">
        <v>22</v>
      </c>
      <c r="J4068" t="s">
        <v>3490</v>
      </c>
      <c r="K4068" t="s">
        <v>3491</v>
      </c>
      <c r="L4068" t="s">
        <v>25</v>
      </c>
      <c r="M4068" t="s">
        <v>26</v>
      </c>
      <c r="N4068" t="s">
        <v>7012</v>
      </c>
      <c r="O4068" t="s">
        <v>53</v>
      </c>
      <c r="P4068">
        <v>33021</v>
      </c>
      <c r="Q4068" t="s">
        <v>29</v>
      </c>
      <c r="R4068" t="s">
        <v>1029</v>
      </c>
      <c r="S4068" t="s">
        <v>45</v>
      </c>
      <c r="T4068" t="s">
        <v>58</v>
      </c>
      <c r="U4068" t="s">
        <v>1030</v>
      </c>
      <c r="V4068" s="3">
        <v>9.952</v>
      </c>
      <c r="W4068">
        <v>1</v>
      </c>
      <c r="X4068" s="2">
        <v>0.2</v>
      </c>
      <c r="Y4068" s="13">
        <v>0.99519999999999997</v>
      </c>
      <c r="Z4068" s="2">
        <f>Y4068/V4068</f>
        <v>9.9999999999999992E-2</v>
      </c>
    </row>
    <row r="4069" spans="1:26" x14ac:dyDescent="0.25">
      <c r="A4069">
        <v>8475</v>
      </c>
      <c r="B4069" t="s">
        <v>9633</v>
      </c>
      <c r="C4069" s="1">
        <v>42834</v>
      </c>
      <c r="D4069">
        <f>YEAR(C4069)</f>
        <v>2017</v>
      </c>
      <c r="E4069">
        <f>MONTH(C4069)</f>
        <v>4</v>
      </c>
      <c r="F4069" t="str">
        <f>TEXT(Table1[[#This Row],[Order Date]],"mmm")</f>
        <v>Apr</v>
      </c>
      <c r="G4069" t="str">
        <f>TEXT(Table1[[#This Row],[Order Date]],"ddd")</f>
        <v>Sun</v>
      </c>
      <c r="H4069" s="1">
        <v>42839</v>
      </c>
      <c r="I4069" t="s">
        <v>49</v>
      </c>
      <c r="J4069" t="s">
        <v>4535</v>
      </c>
      <c r="K4069" t="s">
        <v>4536</v>
      </c>
      <c r="L4069" t="s">
        <v>40</v>
      </c>
      <c r="M4069" t="s">
        <v>26</v>
      </c>
      <c r="N4069" t="s">
        <v>4943</v>
      </c>
      <c r="O4069" t="s">
        <v>144</v>
      </c>
      <c r="P4069">
        <v>17403</v>
      </c>
      <c r="Q4069" t="s">
        <v>145</v>
      </c>
      <c r="R4069" t="s">
        <v>1380</v>
      </c>
      <c r="S4069" t="s">
        <v>45</v>
      </c>
      <c r="T4069" t="s">
        <v>74</v>
      </c>
      <c r="U4069" t="s">
        <v>1381</v>
      </c>
      <c r="V4069" s="3">
        <v>37.896000000000001</v>
      </c>
      <c r="W4069">
        <v>4</v>
      </c>
      <c r="X4069" s="2">
        <v>0.7</v>
      </c>
      <c r="Y4069" s="13">
        <v>-29.053599999999999</v>
      </c>
      <c r="Z4069" s="2">
        <f>Y4069/V4069</f>
        <v>-0.76666666666666661</v>
      </c>
    </row>
    <row r="4070" spans="1:26" x14ac:dyDescent="0.25">
      <c r="A4070">
        <v>8478</v>
      </c>
      <c r="B4070" t="s">
        <v>9634</v>
      </c>
      <c r="C4070" s="1">
        <v>42307</v>
      </c>
      <c r="D4070">
        <f>YEAR(C4070)</f>
        <v>2015</v>
      </c>
      <c r="E4070">
        <f>MONTH(C4070)</f>
        <v>10</v>
      </c>
      <c r="F4070" t="str">
        <f>TEXT(Table1[[#This Row],[Order Date]],"mmm")</f>
        <v>Oct</v>
      </c>
      <c r="G4070" t="str">
        <f>TEXT(Table1[[#This Row],[Order Date]],"ddd")</f>
        <v>Fri</v>
      </c>
      <c r="H4070" s="1">
        <v>42307</v>
      </c>
      <c r="I4070" t="s">
        <v>1276</v>
      </c>
      <c r="J4070" t="s">
        <v>2373</v>
      </c>
      <c r="K4070" t="s">
        <v>2374</v>
      </c>
      <c r="L4070" t="s">
        <v>40</v>
      </c>
      <c r="M4070" t="s">
        <v>26</v>
      </c>
      <c r="N4070" t="s">
        <v>263</v>
      </c>
      <c r="O4070" t="s">
        <v>264</v>
      </c>
      <c r="P4070">
        <v>10024</v>
      </c>
      <c r="Q4070" t="s">
        <v>145</v>
      </c>
      <c r="R4070" t="s">
        <v>9635</v>
      </c>
      <c r="S4070" t="s">
        <v>70</v>
      </c>
      <c r="T4070" t="s">
        <v>675</v>
      </c>
      <c r="U4070" t="s">
        <v>9636</v>
      </c>
      <c r="V4070" s="3">
        <v>1035.8</v>
      </c>
      <c r="W4070">
        <v>4</v>
      </c>
      <c r="X4070" s="2">
        <v>0</v>
      </c>
      <c r="Y4070" s="13">
        <v>269.30799999999999</v>
      </c>
      <c r="Z4070" s="2">
        <f>Y4070/V4070</f>
        <v>0.26</v>
      </c>
    </row>
    <row r="4071" spans="1:26" x14ac:dyDescent="0.25">
      <c r="A4071">
        <v>8479</v>
      </c>
      <c r="B4071" t="s">
        <v>9637</v>
      </c>
      <c r="C4071" s="1">
        <v>43087</v>
      </c>
      <c r="D4071">
        <f>YEAR(C4071)</f>
        <v>2017</v>
      </c>
      <c r="E4071">
        <f>MONTH(C4071)</f>
        <v>12</v>
      </c>
      <c r="F4071" t="str">
        <f>TEXT(Table1[[#This Row],[Order Date]],"mmm")</f>
        <v>Dec</v>
      </c>
      <c r="G4071" t="str">
        <f>TEXT(Table1[[#This Row],[Order Date]],"ddd")</f>
        <v>Mon</v>
      </c>
      <c r="H4071" s="1">
        <v>43093</v>
      </c>
      <c r="I4071" t="s">
        <v>49</v>
      </c>
      <c r="J4071" t="s">
        <v>4073</v>
      </c>
      <c r="K4071" t="s">
        <v>4074</v>
      </c>
      <c r="L4071" t="s">
        <v>101</v>
      </c>
      <c r="M4071" t="s">
        <v>26</v>
      </c>
      <c r="N4071" t="s">
        <v>126</v>
      </c>
      <c r="O4071" t="s">
        <v>42</v>
      </c>
      <c r="P4071">
        <v>94110</v>
      </c>
      <c r="Q4071" t="s">
        <v>43</v>
      </c>
      <c r="R4071" t="s">
        <v>2563</v>
      </c>
      <c r="S4071" t="s">
        <v>45</v>
      </c>
      <c r="T4071" t="s">
        <v>67</v>
      </c>
      <c r="U4071" t="s">
        <v>2564</v>
      </c>
      <c r="V4071" s="3">
        <v>5.76</v>
      </c>
      <c r="W4071">
        <v>2</v>
      </c>
      <c r="X4071" s="2">
        <v>0</v>
      </c>
      <c r="Y4071" s="13">
        <v>1.6704000000000001</v>
      </c>
      <c r="Z4071" s="2">
        <f>Y4071/V4071</f>
        <v>0.29000000000000004</v>
      </c>
    </row>
    <row r="4072" spans="1:26" x14ac:dyDescent="0.25">
      <c r="A4072">
        <v>8480</v>
      </c>
      <c r="B4072" t="s">
        <v>9638</v>
      </c>
      <c r="C4072" s="1">
        <v>42441</v>
      </c>
      <c r="D4072">
        <f>YEAR(C4072)</f>
        <v>2016</v>
      </c>
      <c r="E4072">
        <f>MONTH(C4072)</f>
        <v>3</v>
      </c>
      <c r="F4072" t="str">
        <f>TEXT(Table1[[#This Row],[Order Date]],"mmm")</f>
        <v>Mar</v>
      </c>
      <c r="G4072" t="str">
        <f>TEXT(Table1[[#This Row],[Order Date]],"ddd")</f>
        <v>Sat</v>
      </c>
      <c r="H4072" s="1">
        <v>42445</v>
      </c>
      <c r="I4072" t="s">
        <v>49</v>
      </c>
      <c r="J4072" t="s">
        <v>4898</v>
      </c>
      <c r="K4072" t="s">
        <v>4899</v>
      </c>
      <c r="L4072" t="s">
        <v>25</v>
      </c>
      <c r="M4072" t="s">
        <v>26</v>
      </c>
      <c r="N4072" t="s">
        <v>41</v>
      </c>
      <c r="O4072" t="s">
        <v>42</v>
      </c>
      <c r="P4072">
        <v>90036</v>
      </c>
      <c r="Q4072" t="s">
        <v>43</v>
      </c>
      <c r="R4072" t="s">
        <v>7062</v>
      </c>
      <c r="S4072" t="s">
        <v>45</v>
      </c>
      <c r="T4072" t="s">
        <v>89</v>
      </c>
      <c r="U4072" t="s">
        <v>7063</v>
      </c>
      <c r="V4072" s="3">
        <v>19.98</v>
      </c>
      <c r="W4072">
        <v>2</v>
      </c>
      <c r="X4072" s="2">
        <v>0</v>
      </c>
      <c r="Y4072" s="13">
        <v>8.9909999999999997</v>
      </c>
      <c r="Z4072" s="2">
        <f>Y4072/V4072</f>
        <v>0.44999999999999996</v>
      </c>
    </row>
    <row r="4073" spans="1:26" x14ac:dyDescent="0.25">
      <c r="A4073">
        <v>8481</v>
      </c>
      <c r="B4073" t="s">
        <v>9639</v>
      </c>
      <c r="C4073" s="1">
        <v>41841</v>
      </c>
      <c r="D4073">
        <f>YEAR(C4073)</f>
        <v>2014</v>
      </c>
      <c r="E4073">
        <f>MONTH(C4073)</f>
        <v>7</v>
      </c>
      <c r="F4073" t="str">
        <f>TEXT(Table1[[#This Row],[Order Date]],"mmm")</f>
        <v>Jul</v>
      </c>
      <c r="G4073" t="str">
        <f>TEXT(Table1[[#This Row],[Order Date]],"ddd")</f>
        <v>Mon</v>
      </c>
      <c r="H4073" s="1">
        <v>41847</v>
      </c>
      <c r="I4073" t="s">
        <v>49</v>
      </c>
      <c r="J4073" t="s">
        <v>2529</v>
      </c>
      <c r="K4073" t="s">
        <v>2530</v>
      </c>
      <c r="L4073" t="s">
        <v>25</v>
      </c>
      <c r="M4073" t="s">
        <v>26</v>
      </c>
      <c r="N4073" t="s">
        <v>2494</v>
      </c>
      <c r="O4073" t="s">
        <v>135</v>
      </c>
      <c r="P4073">
        <v>68104</v>
      </c>
      <c r="Q4073" t="s">
        <v>104</v>
      </c>
      <c r="R4073" t="s">
        <v>8215</v>
      </c>
      <c r="S4073" t="s">
        <v>70</v>
      </c>
      <c r="T4073" t="s">
        <v>71</v>
      </c>
      <c r="U4073" t="s">
        <v>8216</v>
      </c>
      <c r="V4073" s="3">
        <v>35.979999999999997</v>
      </c>
      <c r="W4073">
        <v>2</v>
      </c>
      <c r="X4073" s="2">
        <v>0</v>
      </c>
      <c r="Y4073" s="13">
        <v>10.074400000000001</v>
      </c>
      <c r="Z4073" s="2">
        <f>Y4073/V4073</f>
        <v>0.28000000000000003</v>
      </c>
    </row>
    <row r="4074" spans="1:26" x14ac:dyDescent="0.25">
      <c r="A4074">
        <v>8483</v>
      </c>
      <c r="B4074" t="s">
        <v>9640</v>
      </c>
      <c r="C4074" s="1">
        <v>42777</v>
      </c>
      <c r="D4074">
        <f>YEAR(C4074)</f>
        <v>2017</v>
      </c>
      <c r="E4074">
        <f>MONTH(C4074)</f>
        <v>2</v>
      </c>
      <c r="F4074" t="str">
        <f>TEXT(Table1[[#This Row],[Order Date]],"mmm")</f>
        <v>Feb</v>
      </c>
      <c r="G4074" t="str">
        <f>TEXT(Table1[[#This Row],[Order Date]],"ddd")</f>
        <v>Sat</v>
      </c>
      <c r="H4074" s="1">
        <v>42781</v>
      </c>
      <c r="I4074" t="s">
        <v>49</v>
      </c>
      <c r="J4074" t="s">
        <v>1169</v>
      </c>
      <c r="K4074" t="s">
        <v>1170</v>
      </c>
      <c r="L4074" t="s">
        <v>40</v>
      </c>
      <c r="M4074" t="s">
        <v>26</v>
      </c>
      <c r="N4074" t="s">
        <v>263</v>
      </c>
      <c r="O4074" t="s">
        <v>264</v>
      </c>
      <c r="P4074">
        <v>10024</v>
      </c>
      <c r="Q4074" t="s">
        <v>145</v>
      </c>
      <c r="R4074" t="s">
        <v>1865</v>
      </c>
      <c r="S4074" t="s">
        <v>45</v>
      </c>
      <c r="T4074" t="s">
        <v>46</v>
      </c>
      <c r="U4074" t="s">
        <v>1866</v>
      </c>
      <c r="V4074" s="3">
        <v>20.7</v>
      </c>
      <c r="W4074">
        <v>2</v>
      </c>
      <c r="X4074" s="2">
        <v>0</v>
      </c>
      <c r="Y4074" s="13">
        <v>9.9359999999999999</v>
      </c>
      <c r="Z4074" s="2">
        <f>Y4074/V4074</f>
        <v>0.48000000000000004</v>
      </c>
    </row>
    <row r="4075" spans="1:26" x14ac:dyDescent="0.25">
      <c r="A4075">
        <v>8484</v>
      </c>
      <c r="B4075" t="s">
        <v>9641</v>
      </c>
      <c r="C4075" s="1">
        <v>42633</v>
      </c>
      <c r="D4075">
        <f>YEAR(C4075)</f>
        <v>2016</v>
      </c>
      <c r="E4075">
        <f>MONTH(C4075)</f>
        <v>9</v>
      </c>
      <c r="F4075" t="str">
        <f>TEXT(Table1[[#This Row],[Order Date]],"mmm")</f>
        <v>Sep</v>
      </c>
      <c r="G4075" t="str">
        <f>TEXT(Table1[[#This Row],[Order Date]],"ddd")</f>
        <v>Tue</v>
      </c>
      <c r="H4075" s="1">
        <v>42637</v>
      </c>
      <c r="I4075" t="s">
        <v>49</v>
      </c>
      <c r="J4075" t="s">
        <v>5565</v>
      </c>
      <c r="K4075" t="s">
        <v>5566</v>
      </c>
      <c r="L4075" t="s">
        <v>25</v>
      </c>
      <c r="M4075" t="s">
        <v>26</v>
      </c>
      <c r="N4075" t="s">
        <v>6280</v>
      </c>
      <c r="O4075" t="s">
        <v>235</v>
      </c>
      <c r="P4075">
        <v>49505</v>
      </c>
      <c r="Q4075" t="s">
        <v>104</v>
      </c>
      <c r="R4075" t="s">
        <v>6802</v>
      </c>
      <c r="S4075" t="s">
        <v>45</v>
      </c>
      <c r="T4075" t="s">
        <v>74</v>
      </c>
      <c r="U4075" t="s">
        <v>6803</v>
      </c>
      <c r="V4075" s="3">
        <v>83.7</v>
      </c>
      <c r="W4075">
        <v>5</v>
      </c>
      <c r="X4075" s="2">
        <v>0</v>
      </c>
      <c r="Y4075" s="13">
        <v>41.012999999999998</v>
      </c>
      <c r="Z4075" s="2">
        <f>Y4075/V4075</f>
        <v>0.48999999999999994</v>
      </c>
    </row>
    <row r="4076" spans="1:26" x14ac:dyDescent="0.25">
      <c r="A4076">
        <v>8485</v>
      </c>
      <c r="B4076" t="s">
        <v>9642</v>
      </c>
      <c r="C4076" s="1">
        <v>43002</v>
      </c>
      <c r="D4076">
        <f>YEAR(C4076)</f>
        <v>2017</v>
      </c>
      <c r="E4076">
        <f>MONTH(C4076)</f>
        <v>9</v>
      </c>
      <c r="F4076" t="str">
        <f>TEXT(Table1[[#This Row],[Order Date]],"mmm")</f>
        <v>Sep</v>
      </c>
      <c r="G4076" t="str">
        <f>TEXT(Table1[[#This Row],[Order Date]],"ddd")</f>
        <v>Sun</v>
      </c>
      <c r="H4076" s="1">
        <v>43002</v>
      </c>
      <c r="I4076" t="s">
        <v>1276</v>
      </c>
      <c r="J4076" t="s">
        <v>1443</v>
      </c>
      <c r="K4076" t="s">
        <v>1444</v>
      </c>
      <c r="L4076" t="s">
        <v>25</v>
      </c>
      <c r="M4076" t="s">
        <v>26</v>
      </c>
      <c r="N4076" t="s">
        <v>94</v>
      </c>
      <c r="O4076" t="s">
        <v>95</v>
      </c>
      <c r="P4076">
        <v>98115</v>
      </c>
      <c r="Q4076" t="s">
        <v>43</v>
      </c>
      <c r="R4076" t="s">
        <v>2147</v>
      </c>
      <c r="S4076" t="s">
        <v>31</v>
      </c>
      <c r="T4076" t="s">
        <v>64</v>
      </c>
      <c r="U4076" t="s">
        <v>2148</v>
      </c>
      <c r="V4076" s="3">
        <v>199.8</v>
      </c>
      <c r="W4076">
        <v>10</v>
      </c>
      <c r="X4076" s="2">
        <v>0</v>
      </c>
      <c r="Y4076" s="13">
        <v>71.927999999999997</v>
      </c>
      <c r="Z4076" s="2">
        <f>Y4076/V4076</f>
        <v>0.36</v>
      </c>
    </row>
    <row r="4077" spans="1:26" x14ac:dyDescent="0.25">
      <c r="A4077">
        <v>8486</v>
      </c>
      <c r="B4077" t="s">
        <v>9643</v>
      </c>
      <c r="C4077" s="1">
        <v>42821</v>
      </c>
      <c r="D4077">
        <f>YEAR(C4077)</f>
        <v>2017</v>
      </c>
      <c r="E4077">
        <f>MONTH(C4077)</f>
        <v>3</v>
      </c>
      <c r="F4077" t="str">
        <f>TEXT(Table1[[#This Row],[Order Date]],"mmm")</f>
        <v>Mar</v>
      </c>
      <c r="G4077" t="str">
        <f>TEXT(Table1[[#This Row],[Order Date]],"ddd")</f>
        <v>Mon</v>
      </c>
      <c r="H4077" s="1">
        <v>42825</v>
      </c>
      <c r="I4077" t="s">
        <v>49</v>
      </c>
      <c r="J4077" t="s">
        <v>9644</v>
      </c>
      <c r="K4077" t="s">
        <v>9645</v>
      </c>
      <c r="L4077" t="s">
        <v>101</v>
      </c>
      <c r="M4077" t="s">
        <v>26</v>
      </c>
      <c r="N4077" t="s">
        <v>3403</v>
      </c>
      <c r="O4077" t="s">
        <v>42</v>
      </c>
      <c r="P4077">
        <v>93727</v>
      </c>
      <c r="Q4077" t="s">
        <v>43</v>
      </c>
      <c r="R4077" t="s">
        <v>4991</v>
      </c>
      <c r="S4077" t="s">
        <v>45</v>
      </c>
      <c r="T4077" t="s">
        <v>89</v>
      </c>
      <c r="U4077" t="s">
        <v>4992</v>
      </c>
      <c r="V4077" s="3">
        <v>45.68</v>
      </c>
      <c r="W4077">
        <v>2</v>
      </c>
      <c r="X4077" s="2">
        <v>0</v>
      </c>
      <c r="Y4077" s="13">
        <v>21.012799999999999</v>
      </c>
      <c r="Z4077" s="2">
        <f>Y4077/V4077</f>
        <v>0.45999999999999996</v>
      </c>
    </row>
    <row r="4078" spans="1:26" x14ac:dyDescent="0.25">
      <c r="A4078">
        <v>8489</v>
      </c>
      <c r="B4078" t="s">
        <v>9646</v>
      </c>
      <c r="C4078" s="1">
        <v>42402</v>
      </c>
      <c r="D4078">
        <f>YEAR(C4078)</f>
        <v>2016</v>
      </c>
      <c r="E4078">
        <f>MONTH(C4078)</f>
        <v>2</v>
      </c>
      <c r="F4078" t="str">
        <f>TEXT(Table1[[#This Row],[Order Date]],"mmm")</f>
        <v>Feb</v>
      </c>
      <c r="G4078" t="str">
        <f>TEXT(Table1[[#This Row],[Order Date]],"ddd")</f>
        <v>Tue</v>
      </c>
      <c r="H4078" s="1">
        <v>42404</v>
      </c>
      <c r="I4078" t="s">
        <v>22</v>
      </c>
      <c r="J4078" t="s">
        <v>2764</v>
      </c>
      <c r="K4078" t="s">
        <v>2765</v>
      </c>
      <c r="L4078" t="s">
        <v>25</v>
      </c>
      <c r="M4078" t="s">
        <v>26</v>
      </c>
      <c r="N4078" t="s">
        <v>1117</v>
      </c>
      <c r="O4078" t="s">
        <v>312</v>
      </c>
      <c r="P4078">
        <v>22204</v>
      </c>
      <c r="Q4078" t="s">
        <v>29</v>
      </c>
      <c r="R4078" t="s">
        <v>7007</v>
      </c>
      <c r="S4078" t="s">
        <v>70</v>
      </c>
      <c r="T4078" t="s">
        <v>675</v>
      </c>
      <c r="U4078" t="s">
        <v>7008</v>
      </c>
      <c r="V4078" s="3">
        <v>8749.9500000000007</v>
      </c>
      <c r="W4078">
        <v>5</v>
      </c>
      <c r="X4078" s="2">
        <v>0</v>
      </c>
      <c r="Y4078" s="13">
        <v>2799.9839999999999</v>
      </c>
      <c r="Z4078" s="2">
        <f>Y4078/V4078</f>
        <v>0.31999999999999995</v>
      </c>
    </row>
    <row r="4079" spans="1:26" x14ac:dyDescent="0.25">
      <c r="A4079">
        <v>8492</v>
      </c>
      <c r="B4079" t="s">
        <v>9647</v>
      </c>
      <c r="C4079" s="1">
        <v>42923</v>
      </c>
      <c r="D4079">
        <f>YEAR(C4079)</f>
        <v>2017</v>
      </c>
      <c r="E4079">
        <f>MONTH(C4079)</f>
        <v>7</v>
      </c>
      <c r="F4079" t="str">
        <f>TEXT(Table1[[#This Row],[Order Date]],"mmm")</f>
        <v>Jul</v>
      </c>
      <c r="G4079" t="str">
        <f>TEXT(Table1[[#This Row],[Order Date]],"ddd")</f>
        <v>Fri</v>
      </c>
      <c r="H4079" s="1">
        <v>42927</v>
      </c>
      <c r="I4079" t="s">
        <v>49</v>
      </c>
      <c r="J4079" t="s">
        <v>2037</v>
      </c>
      <c r="K4079" t="s">
        <v>2038</v>
      </c>
      <c r="L4079" t="s">
        <v>25</v>
      </c>
      <c r="M4079" t="s">
        <v>26</v>
      </c>
      <c r="N4079" t="s">
        <v>41</v>
      </c>
      <c r="O4079" t="s">
        <v>42</v>
      </c>
      <c r="P4079">
        <v>90049</v>
      </c>
      <c r="Q4079" t="s">
        <v>43</v>
      </c>
      <c r="R4079" t="s">
        <v>4193</v>
      </c>
      <c r="S4079" t="s">
        <v>45</v>
      </c>
      <c r="T4079" t="s">
        <v>266</v>
      </c>
      <c r="U4079" t="s">
        <v>4194</v>
      </c>
      <c r="V4079" s="3">
        <v>5.94</v>
      </c>
      <c r="W4079">
        <v>3</v>
      </c>
      <c r="X4079" s="2">
        <v>0</v>
      </c>
      <c r="Y4079" s="13">
        <v>0.1188</v>
      </c>
      <c r="Z4079" s="2">
        <f>Y4079/V4079</f>
        <v>0.02</v>
      </c>
    </row>
    <row r="4080" spans="1:26" x14ac:dyDescent="0.25">
      <c r="A4080">
        <v>8493</v>
      </c>
      <c r="B4080" t="s">
        <v>9648</v>
      </c>
      <c r="C4080" s="1">
        <v>42300</v>
      </c>
      <c r="D4080">
        <f>YEAR(C4080)</f>
        <v>2015</v>
      </c>
      <c r="E4080">
        <f>MONTH(C4080)</f>
        <v>10</v>
      </c>
      <c r="F4080" t="str">
        <f>TEXT(Table1[[#This Row],[Order Date]],"mmm")</f>
        <v>Oct</v>
      </c>
      <c r="G4080" t="str">
        <f>TEXT(Table1[[#This Row],[Order Date]],"ddd")</f>
        <v>Fri</v>
      </c>
      <c r="H4080" s="1">
        <v>42305</v>
      </c>
      <c r="I4080" t="s">
        <v>49</v>
      </c>
      <c r="J4080" t="s">
        <v>4375</v>
      </c>
      <c r="K4080" t="s">
        <v>4376</v>
      </c>
      <c r="L4080" t="s">
        <v>25</v>
      </c>
      <c r="M4080" t="s">
        <v>26</v>
      </c>
      <c r="N4080" t="s">
        <v>4755</v>
      </c>
      <c r="O4080" t="s">
        <v>103</v>
      </c>
      <c r="P4080">
        <v>79424</v>
      </c>
      <c r="Q4080" t="s">
        <v>104</v>
      </c>
      <c r="R4080" t="s">
        <v>6761</v>
      </c>
      <c r="S4080" t="s">
        <v>45</v>
      </c>
      <c r="T4080" t="s">
        <v>89</v>
      </c>
      <c r="U4080" t="s">
        <v>6762</v>
      </c>
      <c r="V4080" s="3">
        <v>60.735999999999997</v>
      </c>
      <c r="W4080">
        <v>8</v>
      </c>
      <c r="X4080" s="2">
        <v>0.2</v>
      </c>
      <c r="Y4080" s="13">
        <v>20.4984</v>
      </c>
      <c r="Z4080" s="2">
        <f>Y4080/V4080</f>
        <v>0.33750000000000002</v>
      </c>
    </row>
    <row r="4081" spans="1:26" x14ac:dyDescent="0.25">
      <c r="A4081">
        <v>8496</v>
      </c>
      <c r="B4081" t="s">
        <v>9649</v>
      </c>
      <c r="C4081" s="1">
        <v>42706</v>
      </c>
      <c r="D4081">
        <f>YEAR(C4081)</f>
        <v>2016</v>
      </c>
      <c r="E4081">
        <f>MONTH(C4081)</f>
        <v>12</v>
      </c>
      <c r="F4081" t="str">
        <f>TEXT(Table1[[#This Row],[Order Date]],"mmm")</f>
        <v>Dec</v>
      </c>
      <c r="G4081" t="str">
        <f>TEXT(Table1[[#This Row],[Order Date]],"ddd")</f>
        <v>Fri</v>
      </c>
      <c r="H4081" s="1">
        <v>42712</v>
      </c>
      <c r="I4081" t="s">
        <v>49</v>
      </c>
      <c r="J4081" t="s">
        <v>1098</v>
      </c>
      <c r="K4081" t="s">
        <v>1099</v>
      </c>
      <c r="L4081" t="s">
        <v>40</v>
      </c>
      <c r="M4081" t="s">
        <v>26</v>
      </c>
      <c r="N4081" t="s">
        <v>9137</v>
      </c>
      <c r="O4081" t="s">
        <v>450</v>
      </c>
      <c r="P4081">
        <v>80501</v>
      </c>
      <c r="Q4081" t="s">
        <v>43</v>
      </c>
      <c r="R4081" t="s">
        <v>6922</v>
      </c>
      <c r="S4081" t="s">
        <v>70</v>
      </c>
      <c r="T4081" t="s">
        <v>158</v>
      </c>
      <c r="U4081" t="s">
        <v>6923</v>
      </c>
      <c r="V4081" s="3">
        <v>165.6</v>
      </c>
      <c r="W4081">
        <v>3</v>
      </c>
      <c r="X4081" s="2">
        <v>0.2</v>
      </c>
      <c r="Y4081" s="13">
        <v>-6.21</v>
      </c>
      <c r="Z4081" s="2">
        <f>Y4081/V4081</f>
        <v>-3.7499999999999999E-2</v>
      </c>
    </row>
    <row r="4082" spans="1:26" x14ac:dyDescent="0.25">
      <c r="A4082">
        <v>8497</v>
      </c>
      <c r="B4082" t="s">
        <v>9650</v>
      </c>
      <c r="C4082" s="1">
        <v>41703</v>
      </c>
      <c r="D4082">
        <f>YEAR(C4082)</f>
        <v>2014</v>
      </c>
      <c r="E4082">
        <f>MONTH(C4082)</f>
        <v>3</v>
      </c>
      <c r="F4082" t="str">
        <f>TEXT(Table1[[#This Row],[Order Date]],"mmm")</f>
        <v>Mar</v>
      </c>
      <c r="G4082" t="str">
        <f>TEXT(Table1[[#This Row],[Order Date]],"ddd")</f>
        <v>Wed</v>
      </c>
      <c r="H4082" s="1">
        <v>41706</v>
      </c>
      <c r="I4082" t="s">
        <v>22</v>
      </c>
      <c r="J4082" t="s">
        <v>4023</v>
      </c>
      <c r="K4082" t="s">
        <v>4024</v>
      </c>
      <c r="L4082" t="s">
        <v>25</v>
      </c>
      <c r="M4082" t="s">
        <v>26</v>
      </c>
      <c r="N4082" t="s">
        <v>3122</v>
      </c>
      <c r="O4082" t="s">
        <v>264</v>
      </c>
      <c r="P4082">
        <v>10701</v>
      </c>
      <c r="Q4082" t="s">
        <v>145</v>
      </c>
      <c r="R4082" t="s">
        <v>1538</v>
      </c>
      <c r="S4082" t="s">
        <v>45</v>
      </c>
      <c r="T4082" t="s">
        <v>67</v>
      </c>
      <c r="U4082" t="s">
        <v>1539</v>
      </c>
      <c r="V4082" s="3">
        <v>59.52</v>
      </c>
      <c r="W4082">
        <v>3</v>
      </c>
      <c r="X4082" s="2">
        <v>0</v>
      </c>
      <c r="Y4082" s="13">
        <v>15.475199999999999</v>
      </c>
      <c r="Z4082" s="2">
        <f>Y4082/V4082</f>
        <v>0.25999999999999995</v>
      </c>
    </row>
    <row r="4083" spans="1:26" x14ac:dyDescent="0.25">
      <c r="A4083">
        <v>8502</v>
      </c>
      <c r="B4083" t="s">
        <v>9651</v>
      </c>
      <c r="C4083" s="1">
        <v>42064</v>
      </c>
      <c r="D4083">
        <f>YEAR(C4083)</f>
        <v>2015</v>
      </c>
      <c r="E4083">
        <f>MONTH(C4083)</f>
        <v>3</v>
      </c>
      <c r="F4083" t="str">
        <f>TEXT(Table1[[#This Row],[Order Date]],"mmm")</f>
        <v>Mar</v>
      </c>
      <c r="G4083" t="str">
        <f>TEXT(Table1[[#This Row],[Order Date]],"ddd")</f>
        <v>Sun</v>
      </c>
      <c r="H4083" s="1">
        <v>42066</v>
      </c>
      <c r="I4083" t="s">
        <v>22</v>
      </c>
      <c r="J4083" t="s">
        <v>6414</v>
      </c>
      <c r="K4083" t="s">
        <v>6415</v>
      </c>
      <c r="L4083" t="s">
        <v>40</v>
      </c>
      <c r="M4083" t="s">
        <v>26</v>
      </c>
      <c r="N4083" t="s">
        <v>41</v>
      </c>
      <c r="O4083" t="s">
        <v>42</v>
      </c>
      <c r="P4083">
        <v>90045</v>
      </c>
      <c r="Q4083" t="s">
        <v>43</v>
      </c>
      <c r="R4083" t="s">
        <v>1655</v>
      </c>
      <c r="S4083" t="s">
        <v>70</v>
      </c>
      <c r="T4083" t="s">
        <v>71</v>
      </c>
      <c r="U4083" t="s">
        <v>1656</v>
      </c>
      <c r="V4083" s="3">
        <v>15.984</v>
      </c>
      <c r="W4083">
        <v>2</v>
      </c>
      <c r="X4083" s="2">
        <v>0.2</v>
      </c>
      <c r="Y4083" s="13">
        <v>1.1988000000000001</v>
      </c>
      <c r="Z4083" s="2">
        <f>Y4083/V4083</f>
        <v>7.5000000000000011E-2</v>
      </c>
    </row>
    <row r="4084" spans="1:26" x14ac:dyDescent="0.25">
      <c r="A4084">
        <v>8504</v>
      </c>
      <c r="B4084" t="s">
        <v>9652</v>
      </c>
      <c r="C4084" s="1">
        <v>41690</v>
      </c>
      <c r="D4084">
        <f>YEAR(C4084)</f>
        <v>2014</v>
      </c>
      <c r="E4084">
        <f>MONTH(C4084)</f>
        <v>2</v>
      </c>
      <c r="F4084" t="str">
        <f>TEXT(Table1[[#This Row],[Order Date]],"mmm")</f>
        <v>Feb</v>
      </c>
      <c r="G4084" t="str">
        <f>TEXT(Table1[[#This Row],[Order Date]],"ddd")</f>
        <v>Thu</v>
      </c>
      <c r="H4084" s="1">
        <v>41694</v>
      </c>
      <c r="I4084" t="s">
        <v>49</v>
      </c>
      <c r="J4084" t="s">
        <v>2111</v>
      </c>
      <c r="K4084" t="s">
        <v>2112</v>
      </c>
      <c r="L4084" t="s">
        <v>101</v>
      </c>
      <c r="M4084" t="s">
        <v>26</v>
      </c>
      <c r="N4084" t="s">
        <v>41</v>
      </c>
      <c r="O4084" t="s">
        <v>42</v>
      </c>
      <c r="P4084">
        <v>90049</v>
      </c>
      <c r="Q4084" t="s">
        <v>43</v>
      </c>
      <c r="R4084" t="s">
        <v>6481</v>
      </c>
      <c r="S4084" t="s">
        <v>45</v>
      </c>
      <c r="T4084" t="s">
        <v>89</v>
      </c>
      <c r="U4084" t="s">
        <v>6482</v>
      </c>
      <c r="V4084" s="3">
        <v>12.96</v>
      </c>
      <c r="W4084">
        <v>2</v>
      </c>
      <c r="X4084" s="2">
        <v>0</v>
      </c>
      <c r="Y4084" s="13">
        <v>6.2207999999999997</v>
      </c>
      <c r="Z4084" s="2">
        <f>Y4084/V4084</f>
        <v>0.47999999999999993</v>
      </c>
    </row>
    <row r="4085" spans="1:26" x14ac:dyDescent="0.25">
      <c r="A4085">
        <v>8505</v>
      </c>
      <c r="B4085" t="s">
        <v>9653</v>
      </c>
      <c r="C4085" s="1">
        <v>42492</v>
      </c>
      <c r="D4085">
        <f>YEAR(C4085)</f>
        <v>2016</v>
      </c>
      <c r="E4085">
        <f>MONTH(C4085)</f>
        <v>5</v>
      </c>
      <c r="F4085" t="str">
        <f>TEXT(Table1[[#This Row],[Order Date]],"mmm")</f>
        <v>May</v>
      </c>
      <c r="G4085" t="str">
        <f>TEXT(Table1[[#This Row],[Order Date]],"ddd")</f>
        <v>Mon</v>
      </c>
      <c r="H4085" s="1">
        <v>42496</v>
      </c>
      <c r="I4085" t="s">
        <v>49</v>
      </c>
      <c r="J4085" t="s">
        <v>7465</v>
      </c>
      <c r="K4085" t="s">
        <v>7466</v>
      </c>
      <c r="L4085" t="s">
        <v>25</v>
      </c>
      <c r="M4085" t="s">
        <v>26</v>
      </c>
      <c r="N4085" t="s">
        <v>1587</v>
      </c>
      <c r="O4085" t="s">
        <v>103</v>
      </c>
      <c r="P4085">
        <v>79109</v>
      </c>
      <c r="Q4085" t="s">
        <v>104</v>
      </c>
      <c r="R4085" t="s">
        <v>6752</v>
      </c>
      <c r="S4085" t="s">
        <v>31</v>
      </c>
      <c r="T4085" t="s">
        <v>35</v>
      </c>
      <c r="U4085" t="s">
        <v>6753</v>
      </c>
      <c r="V4085" s="3">
        <v>366.74400000000003</v>
      </c>
      <c r="W4085">
        <v>4</v>
      </c>
      <c r="X4085" s="2">
        <v>0.3</v>
      </c>
      <c r="Y4085" s="13">
        <v>-110.0232</v>
      </c>
      <c r="Z4085" s="2">
        <f>Y4085/V4085</f>
        <v>-0.3</v>
      </c>
    </row>
    <row r="4086" spans="1:26" x14ac:dyDescent="0.25">
      <c r="A4086">
        <v>8506</v>
      </c>
      <c r="B4086" t="s">
        <v>9654</v>
      </c>
      <c r="C4086" s="1">
        <v>42437</v>
      </c>
      <c r="D4086">
        <f>YEAR(C4086)</f>
        <v>2016</v>
      </c>
      <c r="E4086">
        <f>MONTH(C4086)</f>
        <v>3</v>
      </c>
      <c r="F4086" t="str">
        <f>TEXT(Table1[[#This Row],[Order Date]],"mmm")</f>
        <v>Mar</v>
      </c>
      <c r="G4086" t="str">
        <f>TEXT(Table1[[#This Row],[Order Date]],"ddd")</f>
        <v>Tue</v>
      </c>
      <c r="H4086" s="1">
        <v>42441</v>
      </c>
      <c r="I4086" t="s">
        <v>49</v>
      </c>
      <c r="J4086" t="s">
        <v>2611</v>
      </c>
      <c r="K4086" t="s">
        <v>2612</v>
      </c>
      <c r="L4086" t="s">
        <v>101</v>
      </c>
      <c r="M4086" t="s">
        <v>26</v>
      </c>
      <c r="N4086" t="s">
        <v>808</v>
      </c>
      <c r="O4086" t="s">
        <v>103</v>
      </c>
      <c r="P4086">
        <v>75217</v>
      </c>
      <c r="Q4086" t="s">
        <v>104</v>
      </c>
      <c r="R4086" t="s">
        <v>4618</v>
      </c>
      <c r="S4086" t="s">
        <v>45</v>
      </c>
      <c r="T4086" t="s">
        <v>74</v>
      </c>
      <c r="U4086" t="s">
        <v>4619</v>
      </c>
      <c r="V4086" s="3">
        <v>8.8559999999999999</v>
      </c>
      <c r="W4086">
        <v>9</v>
      </c>
      <c r="X4086" s="2">
        <v>0.8</v>
      </c>
      <c r="Y4086" s="13">
        <v>-14.169600000000001</v>
      </c>
      <c r="Z4086" s="2">
        <f>Y4086/V4086</f>
        <v>-1.6</v>
      </c>
    </row>
    <row r="4087" spans="1:26" x14ac:dyDescent="0.25">
      <c r="A4087">
        <v>8509</v>
      </c>
      <c r="B4087" t="s">
        <v>9655</v>
      </c>
      <c r="C4087" s="1">
        <v>42349</v>
      </c>
      <c r="D4087">
        <f>YEAR(C4087)</f>
        <v>2015</v>
      </c>
      <c r="E4087">
        <f>MONTH(C4087)</f>
        <v>12</v>
      </c>
      <c r="F4087" t="str">
        <f>TEXT(Table1[[#This Row],[Order Date]],"mmm")</f>
        <v>Dec</v>
      </c>
      <c r="G4087" t="str">
        <f>TEXT(Table1[[#This Row],[Order Date]],"ddd")</f>
        <v>Fri</v>
      </c>
      <c r="H4087" s="1">
        <v>42352</v>
      </c>
      <c r="I4087" t="s">
        <v>185</v>
      </c>
      <c r="J4087" t="s">
        <v>1875</v>
      </c>
      <c r="K4087" t="s">
        <v>1876</v>
      </c>
      <c r="L4087" t="s">
        <v>25</v>
      </c>
      <c r="M4087" t="s">
        <v>26</v>
      </c>
      <c r="N4087" t="s">
        <v>873</v>
      </c>
      <c r="O4087" t="s">
        <v>235</v>
      </c>
      <c r="P4087">
        <v>48205</v>
      </c>
      <c r="Q4087" t="s">
        <v>104</v>
      </c>
      <c r="R4087" t="s">
        <v>3024</v>
      </c>
      <c r="S4087" t="s">
        <v>70</v>
      </c>
      <c r="T4087" t="s">
        <v>158</v>
      </c>
      <c r="U4087" t="s">
        <v>3025</v>
      </c>
      <c r="V4087" s="3">
        <v>175.23</v>
      </c>
      <c r="W4087">
        <v>11</v>
      </c>
      <c r="X4087" s="2">
        <v>0</v>
      </c>
      <c r="Y4087" s="13">
        <v>61.330500000000001</v>
      </c>
      <c r="Z4087" s="2">
        <f>Y4087/V4087</f>
        <v>0.35000000000000003</v>
      </c>
    </row>
    <row r="4088" spans="1:26" x14ac:dyDescent="0.25">
      <c r="A4088">
        <v>8512</v>
      </c>
      <c r="B4088" t="s">
        <v>9656</v>
      </c>
      <c r="C4088" s="1">
        <v>42726</v>
      </c>
      <c r="D4088">
        <f>YEAR(C4088)</f>
        <v>2016</v>
      </c>
      <c r="E4088">
        <f>MONTH(C4088)</f>
        <v>12</v>
      </c>
      <c r="F4088" t="str">
        <f>TEXT(Table1[[#This Row],[Order Date]],"mmm")</f>
        <v>Dec</v>
      </c>
      <c r="G4088" t="str">
        <f>TEXT(Table1[[#This Row],[Order Date]],"ddd")</f>
        <v>Thu</v>
      </c>
      <c r="H4088" s="1">
        <v>42730</v>
      </c>
      <c r="I4088" t="s">
        <v>49</v>
      </c>
      <c r="J4088" t="s">
        <v>558</v>
      </c>
      <c r="K4088" t="s">
        <v>559</v>
      </c>
      <c r="L4088" t="s">
        <v>25</v>
      </c>
      <c r="M4088" t="s">
        <v>26</v>
      </c>
      <c r="N4088" t="s">
        <v>263</v>
      </c>
      <c r="O4088" t="s">
        <v>264</v>
      </c>
      <c r="P4088">
        <v>10035</v>
      </c>
      <c r="Q4088" t="s">
        <v>145</v>
      </c>
      <c r="R4088" t="s">
        <v>5629</v>
      </c>
      <c r="S4088" t="s">
        <v>45</v>
      </c>
      <c r="T4088" t="s">
        <v>74</v>
      </c>
      <c r="U4088" t="s">
        <v>5630</v>
      </c>
      <c r="V4088" s="3">
        <v>25.584</v>
      </c>
      <c r="W4088">
        <v>2</v>
      </c>
      <c r="X4088" s="2">
        <v>0.2</v>
      </c>
      <c r="Y4088" s="13">
        <v>8.9543999999999997</v>
      </c>
      <c r="Z4088" s="2">
        <f>Y4088/V4088</f>
        <v>0.35</v>
      </c>
    </row>
    <row r="4089" spans="1:26" x14ac:dyDescent="0.25">
      <c r="A4089">
        <v>8513</v>
      </c>
      <c r="B4089" t="s">
        <v>9657</v>
      </c>
      <c r="C4089" s="1">
        <v>42402</v>
      </c>
      <c r="D4089">
        <f>YEAR(C4089)</f>
        <v>2016</v>
      </c>
      <c r="E4089">
        <f>MONTH(C4089)</f>
        <v>2</v>
      </c>
      <c r="F4089" t="str">
        <f>TEXT(Table1[[#This Row],[Order Date]],"mmm")</f>
        <v>Feb</v>
      </c>
      <c r="G4089" t="str">
        <f>TEXT(Table1[[#This Row],[Order Date]],"ddd")</f>
        <v>Tue</v>
      </c>
      <c r="H4089" s="1">
        <v>42408</v>
      </c>
      <c r="I4089" t="s">
        <v>49</v>
      </c>
      <c r="J4089" t="s">
        <v>3029</v>
      </c>
      <c r="K4089" t="s">
        <v>3030</v>
      </c>
      <c r="L4089" t="s">
        <v>40</v>
      </c>
      <c r="M4089" t="s">
        <v>26</v>
      </c>
      <c r="N4089" t="s">
        <v>181</v>
      </c>
      <c r="O4089" t="s">
        <v>103</v>
      </c>
      <c r="P4089">
        <v>77041</v>
      </c>
      <c r="Q4089" t="s">
        <v>104</v>
      </c>
      <c r="R4089" t="s">
        <v>2826</v>
      </c>
      <c r="S4089" t="s">
        <v>31</v>
      </c>
      <c r="T4089" t="s">
        <v>64</v>
      </c>
      <c r="U4089" t="s">
        <v>2827</v>
      </c>
      <c r="V4089" s="3">
        <v>73.784000000000006</v>
      </c>
      <c r="W4089">
        <v>2</v>
      </c>
      <c r="X4089" s="2">
        <v>0.6</v>
      </c>
      <c r="Y4089" s="13">
        <v>-77.473200000000006</v>
      </c>
      <c r="Z4089" s="2">
        <f>Y4089/V4089</f>
        <v>-1.05</v>
      </c>
    </row>
    <row r="4090" spans="1:26" x14ac:dyDescent="0.25">
      <c r="A4090">
        <v>8514</v>
      </c>
      <c r="B4090" t="s">
        <v>9658</v>
      </c>
      <c r="C4090" s="1">
        <v>42891</v>
      </c>
      <c r="D4090">
        <f>YEAR(C4090)</f>
        <v>2017</v>
      </c>
      <c r="E4090">
        <f>MONTH(C4090)</f>
        <v>6</v>
      </c>
      <c r="F4090" t="str">
        <f>TEXT(Table1[[#This Row],[Order Date]],"mmm")</f>
        <v>Jun</v>
      </c>
      <c r="G4090" t="str">
        <f>TEXT(Table1[[#This Row],[Order Date]],"ddd")</f>
        <v>Mon</v>
      </c>
      <c r="H4090" s="1">
        <v>42895</v>
      </c>
      <c r="I4090" t="s">
        <v>49</v>
      </c>
      <c r="J4090" t="s">
        <v>3029</v>
      </c>
      <c r="K4090" t="s">
        <v>3030</v>
      </c>
      <c r="L4090" t="s">
        <v>40</v>
      </c>
      <c r="M4090" t="s">
        <v>26</v>
      </c>
      <c r="N4090" t="s">
        <v>5890</v>
      </c>
      <c r="O4090" t="s">
        <v>53</v>
      </c>
      <c r="P4090">
        <v>32839</v>
      </c>
      <c r="Q4090" t="s">
        <v>29</v>
      </c>
      <c r="R4090" t="s">
        <v>5130</v>
      </c>
      <c r="S4090" t="s">
        <v>45</v>
      </c>
      <c r="T4090" t="s">
        <v>89</v>
      </c>
      <c r="U4090" t="s">
        <v>5131</v>
      </c>
      <c r="V4090" s="3">
        <v>20.736000000000001</v>
      </c>
      <c r="W4090">
        <v>4</v>
      </c>
      <c r="X4090" s="2">
        <v>0.2</v>
      </c>
      <c r="Y4090" s="13">
        <v>7.2576000000000001</v>
      </c>
      <c r="Z4090" s="2">
        <f>Y4090/V4090</f>
        <v>0.35</v>
      </c>
    </row>
    <row r="4091" spans="1:26" x14ac:dyDescent="0.25">
      <c r="A4091">
        <v>8515</v>
      </c>
      <c r="B4091" t="s">
        <v>9659</v>
      </c>
      <c r="C4091" s="1">
        <v>42237</v>
      </c>
      <c r="D4091">
        <f>YEAR(C4091)</f>
        <v>2015</v>
      </c>
      <c r="E4091">
        <f>MONTH(C4091)</f>
        <v>8</v>
      </c>
      <c r="F4091" t="str">
        <f>TEXT(Table1[[#This Row],[Order Date]],"mmm")</f>
        <v>Aug</v>
      </c>
      <c r="G4091" t="str">
        <f>TEXT(Table1[[#This Row],[Order Date]],"ddd")</f>
        <v>Fri</v>
      </c>
      <c r="H4091" s="1">
        <v>42242</v>
      </c>
      <c r="I4091" t="s">
        <v>49</v>
      </c>
      <c r="J4091" t="s">
        <v>3542</v>
      </c>
      <c r="K4091" t="s">
        <v>3543</v>
      </c>
      <c r="L4091" t="s">
        <v>40</v>
      </c>
      <c r="M4091" t="s">
        <v>26</v>
      </c>
      <c r="N4091" t="s">
        <v>2541</v>
      </c>
      <c r="O4091" t="s">
        <v>28</v>
      </c>
      <c r="P4091">
        <v>41042</v>
      </c>
      <c r="Q4091" t="s">
        <v>29</v>
      </c>
      <c r="R4091" t="s">
        <v>990</v>
      </c>
      <c r="S4091" t="s">
        <v>45</v>
      </c>
      <c r="T4091" t="s">
        <v>67</v>
      </c>
      <c r="U4091" t="s">
        <v>991</v>
      </c>
      <c r="V4091" s="3">
        <v>17.52</v>
      </c>
      <c r="W4091">
        <v>3</v>
      </c>
      <c r="X4091" s="2">
        <v>0</v>
      </c>
      <c r="Y4091" s="13">
        <v>8.2344000000000008</v>
      </c>
      <c r="Z4091" s="2">
        <f>Y4091/V4091</f>
        <v>0.47000000000000008</v>
      </c>
    </row>
    <row r="4092" spans="1:26" x14ac:dyDescent="0.25">
      <c r="A4092">
        <v>8517</v>
      </c>
      <c r="B4092" t="s">
        <v>9660</v>
      </c>
      <c r="C4092" s="1">
        <v>42467</v>
      </c>
      <c r="D4092">
        <f>YEAR(C4092)</f>
        <v>2016</v>
      </c>
      <c r="E4092">
        <f>MONTH(C4092)</f>
        <v>4</v>
      </c>
      <c r="F4092" t="str">
        <f>TEXT(Table1[[#This Row],[Order Date]],"mmm")</f>
        <v>Apr</v>
      </c>
      <c r="G4092" t="str">
        <f>TEXT(Table1[[#This Row],[Order Date]],"ddd")</f>
        <v>Thu</v>
      </c>
      <c r="H4092" s="1">
        <v>42471</v>
      </c>
      <c r="I4092" t="s">
        <v>49</v>
      </c>
      <c r="J4092" t="s">
        <v>1908</v>
      </c>
      <c r="K4092" t="s">
        <v>1909</v>
      </c>
      <c r="L4092" t="s">
        <v>25</v>
      </c>
      <c r="M4092" t="s">
        <v>26</v>
      </c>
      <c r="N4092" t="s">
        <v>263</v>
      </c>
      <c r="O4092" t="s">
        <v>264</v>
      </c>
      <c r="P4092">
        <v>10009</v>
      </c>
      <c r="Q4092" t="s">
        <v>145</v>
      </c>
      <c r="R4092" t="s">
        <v>66</v>
      </c>
      <c r="S4092" t="s">
        <v>45</v>
      </c>
      <c r="T4092" t="s">
        <v>67</v>
      </c>
      <c r="U4092" t="s">
        <v>68</v>
      </c>
      <c r="V4092" s="3">
        <v>3.64</v>
      </c>
      <c r="W4092">
        <v>2</v>
      </c>
      <c r="X4092" s="2">
        <v>0</v>
      </c>
      <c r="Y4092" s="13">
        <v>0.98280000000000001</v>
      </c>
      <c r="Z4092" s="2">
        <f>Y4092/V4092</f>
        <v>0.27</v>
      </c>
    </row>
    <row r="4093" spans="1:26" x14ac:dyDescent="0.25">
      <c r="A4093">
        <v>8518</v>
      </c>
      <c r="B4093" t="s">
        <v>9661</v>
      </c>
      <c r="C4093" s="1">
        <v>42890</v>
      </c>
      <c r="D4093">
        <f>YEAR(C4093)</f>
        <v>2017</v>
      </c>
      <c r="E4093">
        <f>MONTH(C4093)</f>
        <v>6</v>
      </c>
      <c r="F4093" t="str">
        <f>TEXT(Table1[[#This Row],[Order Date]],"mmm")</f>
        <v>Jun</v>
      </c>
      <c r="G4093" t="str">
        <f>TEXT(Table1[[#This Row],[Order Date]],"ddd")</f>
        <v>Sun</v>
      </c>
      <c r="H4093" s="1">
        <v>42893</v>
      </c>
      <c r="I4093" t="s">
        <v>22</v>
      </c>
      <c r="J4093" t="s">
        <v>1633</v>
      </c>
      <c r="K4093" t="s">
        <v>1634</v>
      </c>
      <c r="L4093" t="s">
        <v>25</v>
      </c>
      <c r="M4093" t="s">
        <v>26</v>
      </c>
      <c r="N4093" t="s">
        <v>5748</v>
      </c>
      <c r="O4093" t="s">
        <v>103</v>
      </c>
      <c r="P4093">
        <v>75034</v>
      </c>
      <c r="Q4093" t="s">
        <v>104</v>
      </c>
      <c r="R4093" t="s">
        <v>5227</v>
      </c>
      <c r="S4093" t="s">
        <v>31</v>
      </c>
      <c r="T4093" t="s">
        <v>64</v>
      </c>
      <c r="U4093" t="s">
        <v>5228</v>
      </c>
      <c r="V4093" s="3">
        <v>30.335999999999999</v>
      </c>
      <c r="W4093">
        <v>6</v>
      </c>
      <c r="X4093" s="2">
        <v>0.6</v>
      </c>
      <c r="Y4093" s="13">
        <v>-17.443200000000001</v>
      </c>
      <c r="Z4093" s="2">
        <f>Y4093/V4093</f>
        <v>-0.57500000000000007</v>
      </c>
    </row>
    <row r="4094" spans="1:26" x14ac:dyDescent="0.25">
      <c r="A4094">
        <v>8519</v>
      </c>
      <c r="B4094" t="s">
        <v>9662</v>
      </c>
      <c r="C4094" s="1">
        <v>43073</v>
      </c>
      <c r="D4094">
        <f>YEAR(C4094)</f>
        <v>2017</v>
      </c>
      <c r="E4094">
        <f>MONTH(C4094)</f>
        <v>12</v>
      </c>
      <c r="F4094" t="str">
        <f>TEXT(Table1[[#This Row],[Order Date]],"mmm")</f>
        <v>Dec</v>
      </c>
      <c r="G4094" t="str">
        <f>TEXT(Table1[[#This Row],[Order Date]],"ddd")</f>
        <v>Mon</v>
      </c>
      <c r="H4094" s="1">
        <v>43079</v>
      </c>
      <c r="I4094" t="s">
        <v>49</v>
      </c>
      <c r="J4094" t="s">
        <v>8213</v>
      </c>
      <c r="K4094" t="s">
        <v>8214</v>
      </c>
      <c r="L4094" t="s">
        <v>25</v>
      </c>
      <c r="M4094" t="s">
        <v>26</v>
      </c>
      <c r="N4094" t="s">
        <v>4702</v>
      </c>
      <c r="O4094" t="s">
        <v>781</v>
      </c>
      <c r="P4094">
        <v>7501</v>
      </c>
      <c r="Q4094" t="s">
        <v>145</v>
      </c>
      <c r="R4094" t="s">
        <v>9206</v>
      </c>
      <c r="S4094" t="s">
        <v>31</v>
      </c>
      <c r="T4094" t="s">
        <v>64</v>
      </c>
      <c r="U4094" t="s">
        <v>9207</v>
      </c>
      <c r="V4094" s="3">
        <v>12.99</v>
      </c>
      <c r="W4094">
        <v>1</v>
      </c>
      <c r="X4094" s="2">
        <v>0</v>
      </c>
      <c r="Y4094" s="13">
        <v>1.5588</v>
      </c>
      <c r="Z4094" s="2">
        <f>Y4094/V4094</f>
        <v>0.12</v>
      </c>
    </row>
    <row r="4095" spans="1:26" x14ac:dyDescent="0.25">
      <c r="A4095">
        <v>8522</v>
      </c>
      <c r="B4095" t="s">
        <v>9663</v>
      </c>
      <c r="C4095" s="1">
        <v>42380</v>
      </c>
      <c r="D4095">
        <f>YEAR(C4095)</f>
        <v>2016</v>
      </c>
      <c r="E4095">
        <f>MONTH(C4095)</f>
        <v>1</v>
      </c>
      <c r="F4095" t="str">
        <f>TEXT(Table1[[#This Row],[Order Date]],"mmm")</f>
        <v>Jan</v>
      </c>
      <c r="G4095" t="str">
        <f>TEXT(Table1[[#This Row],[Order Date]],"ddd")</f>
        <v>Mon</v>
      </c>
      <c r="H4095" s="1">
        <v>42384</v>
      </c>
      <c r="I4095" t="s">
        <v>49</v>
      </c>
      <c r="J4095" t="s">
        <v>755</v>
      </c>
      <c r="K4095" t="s">
        <v>756</v>
      </c>
      <c r="L4095" t="s">
        <v>101</v>
      </c>
      <c r="M4095" t="s">
        <v>26</v>
      </c>
      <c r="N4095" t="s">
        <v>490</v>
      </c>
      <c r="O4095" t="s">
        <v>491</v>
      </c>
      <c r="P4095">
        <v>43229</v>
      </c>
      <c r="Q4095" t="s">
        <v>145</v>
      </c>
      <c r="R4095" t="s">
        <v>3325</v>
      </c>
      <c r="S4095" t="s">
        <v>31</v>
      </c>
      <c r="T4095" t="s">
        <v>64</v>
      </c>
      <c r="U4095" t="s">
        <v>3326</v>
      </c>
      <c r="V4095" s="3">
        <v>54.991999999999997</v>
      </c>
      <c r="W4095">
        <v>14</v>
      </c>
      <c r="X4095" s="2">
        <v>0.2</v>
      </c>
      <c r="Y4095" s="13">
        <v>8.9361999999999995</v>
      </c>
      <c r="Z4095" s="2">
        <f>Y4095/V4095</f>
        <v>0.16250000000000001</v>
      </c>
    </row>
    <row r="4096" spans="1:26" x14ac:dyDescent="0.25">
      <c r="A4096">
        <v>8523</v>
      </c>
      <c r="B4096" t="s">
        <v>9664</v>
      </c>
      <c r="C4096" s="1">
        <v>42461</v>
      </c>
      <c r="D4096">
        <f>YEAR(C4096)</f>
        <v>2016</v>
      </c>
      <c r="E4096">
        <f>MONTH(C4096)</f>
        <v>4</v>
      </c>
      <c r="F4096" t="str">
        <f>TEXT(Table1[[#This Row],[Order Date]],"mmm")</f>
        <v>Apr</v>
      </c>
      <c r="G4096" t="str">
        <f>TEXT(Table1[[#This Row],[Order Date]],"ddd")</f>
        <v>Fri</v>
      </c>
      <c r="H4096" s="1">
        <v>42467</v>
      </c>
      <c r="I4096" t="s">
        <v>49</v>
      </c>
      <c r="J4096" t="s">
        <v>4090</v>
      </c>
      <c r="K4096" t="s">
        <v>4091</v>
      </c>
      <c r="L4096" t="s">
        <v>40</v>
      </c>
      <c r="M4096" t="s">
        <v>26</v>
      </c>
      <c r="N4096" t="s">
        <v>2512</v>
      </c>
      <c r="O4096" t="s">
        <v>113</v>
      </c>
      <c r="P4096">
        <v>53209</v>
      </c>
      <c r="Q4096" t="s">
        <v>104</v>
      </c>
      <c r="R4096" t="s">
        <v>2991</v>
      </c>
      <c r="S4096" t="s">
        <v>70</v>
      </c>
      <c r="T4096" t="s">
        <v>71</v>
      </c>
      <c r="U4096" t="s">
        <v>2992</v>
      </c>
      <c r="V4096" s="3">
        <v>12.99</v>
      </c>
      <c r="W4096">
        <v>1</v>
      </c>
      <c r="X4096" s="2">
        <v>0</v>
      </c>
      <c r="Y4096" s="13">
        <v>0.25979999999999998</v>
      </c>
      <c r="Z4096" s="2">
        <f>Y4096/V4096</f>
        <v>1.9999999999999997E-2</v>
      </c>
    </row>
    <row r="4097" spans="1:26" x14ac:dyDescent="0.25">
      <c r="A4097">
        <v>8524</v>
      </c>
      <c r="B4097" t="s">
        <v>9665</v>
      </c>
      <c r="C4097" s="1">
        <v>42999</v>
      </c>
      <c r="D4097">
        <f>YEAR(C4097)</f>
        <v>2017</v>
      </c>
      <c r="E4097">
        <f>MONTH(C4097)</f>
        <v>9</v>
      </c>
      <c r="F4097" t="str">
        <f>TEXT(Table1[[#This Row],[Order Date]],"mmm")</f>
        <v>Sep</v>
      </c>
      <c r="G4097" t="str">
        <f>TEXT(Table1[[#This Row],[Order Date]],"ddd")</f>
        <v>Thu</v>
      </c>
      <c r="H4097" s="1">
        <v>43003</v>
      </c>
      <c r="I4097" t="s">
        <v>49</v>
      </c>
      <c r="J4097" t="s">
        <v>1197</v>
      </c>
      <c r="K4097" t="s">
        <v>1198</v>
      </c>
      <c r="L4097" t="s">
        <v>25</v>
      </c>
      <c r="M4097" t="s">
        <v>26</v>
      </c>
      <c r="N4097" t="s">
        <v>126</v>
      </c>
      <c r="O4097" t="s">
        <v>42</v>
      </c>
      <c r="P4097">
        <v>94109</v>
      </c>
      <c r="Q4097" t="s">
        <v>43</v>
      </c>
      <c r="R4097" t="s">
        <v>929</v>
      </c>
      <c r="S4097" t="s">
        <v>45</v>
      </c>
      <c r="T4097" t="s">
        <v>89</v>
      </c>
      <c r="U4097" t="s">
        <v>930</v>
      </c>
      <c r="V4097" s="3">
        <v>55.86</v>
      </c>
      <c r="W4097">
        <v>7</v>
      </c>
      <c r="X4097" s="2">
        <v>0</v>
      </c>
      <c r="Y4097" s="13">
        <v>27.93</v>
      </c>
      <c r="Z4097" s="2">
        <f>Y4097/V4097</f>
        <v>0.5</v>
      </c>
    </row>
    <row r="4098" spans="1:26" x14ac:dyDescent="0.25">
      <c r="A4098">
        <v>8525</v>
      </c>
      <c r="B4098" t="s">
        <v>9666</v>
      </c>
      <c r="C4098" s="1">
        <v>42810</v>
      </c>
      <c r="D4098">
        <f>YEAR(C4098)</f>
        <v>2017</v>
      </c>
      <c r="E4098">
        <f>MONTH(C4098)</f>
        <v>3</v>
      </c>
      <c r="F4098" t="str">
        <f>TEXT(Table1[[#This Row],[Order Date]],"mmm")</f>
        <v>Mar</v>
      </c>
      <c r="G4098" t="str">
        <f>TEXT(Table1[[#This Row],[Order Date]],"ddd")</f>
        <v>Thu</v>
      </c>
      <c r="H4098" s="1">
        <v>42810</v>
      </c>
      <c r="I4098" t="s">
        <v>1276</v>
      </c>
      <c r="J4098" t="s">
        <v>6894</v>
      </c>
      <c r="K4098" t="s">
        <v>6895</v>
      </c>
      <c r="L4098" t="s">
        <v>25</v>
      </c>
      <c r="M4098" t="s">
        <v>26</v>
      </c>
      <c r="N4098" t="s">
        <v>490</v>
      </c>
      <c r="O4098" t="s">
        <v>491</v>
      </c>
      <c r="P4098">
        <v>43229</v>
      </c>
      <c r="Q4098" t="s">
        <v>145</v>
      </c>
      <c r="R4098" t="s">
        <v>3802</v>
      </c>
      <c r="S4098" t="s">
        <v>70</v>
      </c>
      <c r="T4098" t="s">
        <v>71</v>
      </c>
      <c r="U4098" t="s">
        <v>3803</v>
      </c>
      <c r="V4098" s="3">
        <v>44.375999999999998</v>
      </c>
      <c r="W4098">
        <v>2</v>
      </c>
      <c r="X4098" s="2">
        <v>0.4</v>
      </c>
      <c r="Y4098" s="13">
        <v>-7.3959999999999999</v>
      </c>
      <c r="Z4098" s="2">
        <f>Y4098/V4098</f>
        <v>-0.16666666666666669</v>
      </c>
    </row>
    <row r="4099" spans="1:26" x14ac:dyDescent="0.25">
      <c r="A4099">
        <v>8530</v>
      </c>
      <c r="B4099" t="s">
        <v>9667</v>
      </c>
      <c r="C4099" s="1">
        <v>43049</v>
      </c>
      <c r="D4099">
        <f>YEAR(C4099)</f>
        <v>2017</v>
      </c>
      <c r="E4099">
        <f>MONTH(C4099)</f>
        <v>11</v>
      </c>
      <c r="F4099" t="str">
        <f>TEXT(Table1[[#This Row],[Order Date]],"mmm")</f>
        <v>Nov</v>
      </c>
      <c r="G4099" t="str">
        <f>TEXT(Table1[[#This Row],[Order Date]],"ddd")</f>
        <v>Fri</v>
      </c>
      <c r="H4099" s="1">
        <v>43056</v>
      </c>
      <c r="I4099" t="s">
        <v>49</v>
      </c>
      <c r="J4099" t="s">
        <v>3816</v>
      </c>
      <c r="K4099" t="s">
        <v>3817</v>
      </c>
      <c r="L4099" t="s">
        <v>101</v>
      </c>
      <c r="M4099" t="s">
        <v>26</v>
      </c>
      <c r="N4099" t="s">
        <v>41</v>
      </c>
      <c r="O4099" t="s">
        <v>42</v>
      </c>
      <c r="P4099">
        <v>90008</v>
      </c>
      <c r="Q4099" t="s">
        <v>43</v>
      </c>
      <c r="R4099" t="s">
        <v>5256</v>
      </c>
      <c r="S4099" t="s">
        <v>31</v>
      </c>
      <c r="T4099" t="s">
        <v>35</v>
      </c>
      <c r="U4099" t="s">
        <v>5257</v>
      </c>
      <c r="V4099" s="3">
        <v>241.42400000000001</v>
      </c>
      <c r="W4099">
        <v>2</v>
      </c>
      <c r="X4099" s="2">
        <v>0.2</v>
      </c>
      <c r="Y4099" s="13">
        <v>-36.2136</v>
      </c>
      <c r="Z4099" s="2">
        <f>Y4099/V4099</f>
        <v>-0.15</v>
      </c>
    </row>
    <row r="4100" spans="1:26" x14ac:dyDescent="0.25">
      <c r="A4100">
        <v>8531</v>
      </c>
      <c r="B4100" t="s">
        <v>9668</v>
      </c>
      <c r="C4100" s="1">
        <v>42704</v>
      </c>
      <c r="D4100">
        <f>YEAR(C4100)</f>
        <v>2016</v>
      </c>
      <c r="E4100">
        <f>MONTH(C4100)</f>
        <v>11</v>
      </c>
      <c r="F4100" t="str">
        <f>TEXT(Table1[[#This Row],[Order Date]],"mmm")</f>
        <v>Nov</v>
      </c>
      <c r="G4100" t="str">
        <f>TEXT(Table1[[#This Row],[Order Date]],"ddd")</f>
        <v>Wed</v>
      </c>
      <c r="H4100" s="1">
        <v>42710</v>
      </c>
      <c r="I4100" t="s">
        <v>49</v>
      </c>
      <c r="J4100" t="s">
        <v>798</v>
      </c>
      <c r="K4100" t="s">
        <v>799</v>
      </c>
      <c r="L4100" t="s">
        <v>25</v>
      </c>
      <c r="M4100" t="s">
        <v>26</v>
      </c>
      <c r="N4100" t="s">
        <v>873</v>
      </c>
      <c r="O4100" t="s">
        <v>235</v>
      </c>
      <c r="P4100">
        <v>48227</v>
      </c>
      <c r="Q4100" t="s">
        <v>104</v>
      </c>
      <c r="R4100" t="s">
        <v>5211</v>
      </c>
      <c r="S4100" t="s">
        <v>45</v>
      </c>
      <c r="T4100" t="s">
        <v>89</v>
      </c>
      <c r="U4100" t="s">
        <v>5212</v>
      </c>
      <c r="V4100" s="3">
        <v>33.36</v>
      </c>
      <c r="W4100">
        <v>4</v>
      </c>
      <c r="X4100" s="2">
        <v>0</v>
      </c>
      <c r="Y4100" s="13">
        <v>16.68</v>
      </c>
      <c r="Z4100" s="2">
        <f>Y4100/V4100</f>
        <v>0.5</v>
      </c>
    </row>
    <row r="4101" spans="1:26" x14ac:dyDescent="0.25">
      <c r="A4101">
        <v>8535</v>
      </c>
      <c r="B4101" t="s">
        <v>9669</v>
      </c>
      <c r="C4101" s="1">
        <v>42017</v>
      </c>
      <c r="D4101">
        <f>YEAR(C4101)</f>
        <v>2015</v>
      </c>
      <c r="E4101">
        <f>MONTH(C4101)</f>
        <v>1</v>
      </c>
      <c r="F4101" t="str">
        <f>TEXT(Table1[[#This Row],[Order Date]],"mmm")</f>
        <v>Jan</v>
      </c>
      <c r="G4101" t="str">
        <f>TEXT(Table1[[#This Row],[Order Date]],"ddd")</f>
        <v>Tue</v>
      </c>
      <c r="H4101" s="1">
        <v>42019</v>
      </c>
      <c r="I4101" t="s">
        <v>22</v>
      </c>
      <c r="J4101" t="s">
        <v>7608</v>
      </c>
      <c r="K4101" t="s">
        <v>7609</v>
      </c>
      <c r="L4101" t="s">
        <v>40</v>
      </c>
      <c r="M4101" t="s">
        <v>26</v>
      </c>
      <c r="N4101" t="s">
        <v>490</v>
      </c>
      <c r="O4101" t="s">
        <v>1258</v>
      </c>
      <c r="P4101">
        <v>31907</v>
      </c>
      <c r="Q4101" t="s">
        <v>29</v>
      </c>
      <c r="R4101" t="s">
        <v>2328</v>
      </c>
      <c r="S4101" t="s">
        <v>45</v>
      </c>
      <c r="T4101" t="s">
        <v>46</v>
      </c>
      <c r="U4101" t="s">
        <v>2329</v>
      </c>
      <c r="V4101" s="3">
        <v>9.82</v>
      </c>
      <c r="W4101">
        <v>2</v>
      </c>
      <c r="X4101" s="2">
        <v>0</v>
      </c>
      <c r="Y4101" s="13">
        <v>4.8117999999999999</v>
      </c>
      <c r="Z4101" s="2">
        <f>Y4101/V4101</f>
        <v>0.49</v>
      </c>
    </row>
    <row r="4102" spans="1:26" x14ac:dyDescent="0.25">
      <c r="A4102">
        <v>8536</v>
      </c>
      <c r="B4102" t="s">
        <v>9670</v>
      </c>
      <c r="C4102" s="1">
        <v>41775</v>
      </c>
      <c r="D4102">
        <f>YEAR(C4102)</f>
        <v>2014</v>
      </c>
      <c r="E4102">
        <f>MONTH(C4102)</f>
        <v>5</v>
      </c>
      <c r="F4102" t="str">
        <f>TEXT(Table1[[#This Row],[Order Date]],"mmm")</f>
        <v>May</v>
      </c>
      <c r="G4102" t="str">
        <f>TEXT(Table1[[#This Row],[Order Date]],"ddd")</f>
        <v>Fri</v>
      </c>
      <c r="H4102" s="1">
        <v>41779</v>
      </c>
      <c r="I4102" t="s">
        <v>49</v>
      </c>
      <c r="J4102" t="s">
        <v>6261</v>
      </c>
      <c r="K4102" t="s">
        <v>6262</v>
      </c>
      <c r="L4102" t="s">
        <v>25</v>
      </c>
      <c r="M4102" t="s">
        <v>26</v>
      </c>
      <c r="N4102" t="s">
        <v>126</v>
      </c>
      <c r="O4102" t="s">
        <v>42</v>
      </c>
      <c r="P4102">
        <v>94122</v>
      </c>
      <c r="Q4102" t="s">
        <v>43</v>
      </c>
      <c r="R4102" t="s">
        <v>4695</v>
      </c>
      <c r="S4102" t="s">
        <v>70</v>
      </c>
      <c r="T4102" t="s">
        <v>158</v>
      </c>
      <c r="U4102" t="s">
        <v>4696</v>
      </c>
      <c r="V4102" s="3">
        <v>56.4</v>
      </c>
      <c r="W4102">
        <v>3</v>
      </c>
      <c r="X4102" s="2">
        <v>0</v>
      </c>
      <c r="Y4102" s="13">
        <v>3.3839999999999999</v>
      </c>
      <c r="Z4102" s="2">
        <f>Y4102/V4102</f>
        <v>0.06</v>
      </c>
    </row>
    <row r="4103" spans="1:26" x14ac:dyDescent="0.25">
      <c r="A4103">
        <v>8537</v>
      </c>
      <c r="B4103" t="s">
        <v>9671</v>
      </c>
      <c r="C4103" s="1">
        <v>42162</v>
      </c>
      <c r="D4103">
        <f>YEAR(C4103)</f>
        <v>2015</v>
      </c>
      <c r="E4103">
        <f>MONTH(C4103)</f>
        <v>6</v>
      </c>
      <c r="F4103" t="str">
        <f>TEXT(Table1[[#This Row],[Order Date]],"mmm")</f>
        <v>Jun</v>
      </c>
      <c r="G4103" t="str">
        <f>TEXT(Table1[[#This Row],[Order Date]],"ddd")</f>
        <v>Sun</v>
      </c>
      <c r="H4103" s="1">
        <v>42166</v>
      </c>
      <c r="I4103" t="s">
        <v>49</v>
      </c>
      <c r="J4103" t="s">
        <v>9672</v>
      </c>
      <c r="K4103" t="s">
        <v>9673</v>
      </c>
      <c r="L4103" t="s">
        <v>101</v>
      </c>
      <c r="M4103" t="s">
        <v>26</v>
      </c>
      <c r="N4103" t="s">
        <v>143</v>
      </c>
      <c r="O4103" t="s">
        <v>144</v>
      </c>
      <c r="P4103">
        <v>19143</v>
      </c>
      <c r="Q4103" t="s">
        <v>145</v>
      </c>
      <c r="R4103" t="s">
        <v>3010</v>
      </c>
      <c r="S4103" t="s">
        <v>45</v>
      </c>
      <c r="T4103" t="s">
        <v>74</v>
      </c>
      <c r="U4103" t="s">
        <v>3011</v>
      </c>
      <c r="V4103" s="3">
        <v>18.312000000000001</v>
      </c>
      <c r="W4103">
        <v>4</v>
      </c>
      <c r="X4103" s="2">
        <v>0.7</v>
      </c>
      <c r="Y4103" s="13">
        <v>-12.208</v>
      </c>
      <c r="Z4103" s="2">
        <f>Y4103/V4103</f>
        <v>-0.66666666666666663</v>
      </c>
    </row>
    <row r="4104" spans="1:26" x14ac:dyDescent="0.25">
      <c r="A4104">
        <v>8540</v>
      </c>
      <c r="B4104" t="s">
        <v>9674</v>
      </c>
      <c r="C4104" s="1">
        <v>42803</v>
      </c>
      <c r="D4104">
        <f>YEAR(C4104)</f>
        <v>2017</v>
      </c>
      <c r="E4104">
        <f>MONTH(C4104)</f>
        <v>3</v>
      </c>
      <c r="F4104" t="str">
        <f>TEXT(Table1[[#This Row],[Order Date]],"mmm")</f>
        <v>Mar</v>
      </c>
      <c r="G4104" t="str">
        <f>TEXT(Table1[[#This Row],[Order Date]],"ddd")</f>
        <v>Thu</v>
      </c>
      <c r="H4104" s="1">
        <v>42807</v>
      </c>
      <c r="I4104" t="s">
        <v>49</v>
      </c>
      <c r="J4104" t="s">
        <v>400</v>
      </c>
      <c r="K4104" t="s">
        <v>401</v>
      </c>
      <c r="L4104" t="s">
        <v>25</v>
      </c>
      <c r="M4104" t="s">
        <v>26</v>
      </c>
      <c r="N4104" t="s">
        <v>41</v>
      </c>
      <c r="O4104" t="s">
        <v>42</v>
      </c>
      <c r="P4104">
        <v>90008</v>
      </c>
      <c r="Q4104" t="s">
        <v>43</v>
      </c>
      <c r="R4104" t="s">
        <v>5286</v>
      </c>
      <c r="S4104" t="s">
        <v>70</v>
      </c>
      <c r="T4104" t="s">
        <v>1202</v>
      </c>
      <c r="U4104" t="s">
        <v>5287</v>
      </c>
      <c r="V4104" s="3">
        <v>479.98399999999998</v>
      </c>
      <c r="W4104">
        <v>2</v>
      </c>
      <c r="X4104" s="2">
        <v>0.2</v>
      </c>
      <c r="Y4104" s="13">
        <v>59.997999999999998</v>
      </c>
      <c r="Z4104" s="2">
        <f>Y4104/V4104</f>
        <v>0.125</v>
      </c>
    </row>
    <row r="4105" spans="1:26" x14ac:dyDescent="0.25">
      <c r="A4105">
        <v>8542</v>
      </c>
      <c r="B4105" t="s">
        <v>9675</v>
      </c>
      <c r="C4105" s="1">
        <v>42360</v>
      </c>
      <c r="D4105">
        <f>YEAR(C4105)</f>
        <v>2015</v>
      </c>
      <c r="E4105">
        <f>MONTH(C4105)</f>
        <v>12</v>
      </c>
      <c r="F4105" t="str">
        <f>TEXT(Table1[[#This Row],[Order Date]],"mmm")</f>
        <v>Dec</v>
      </c>
      <c r="G4105" t="str">
        <f>TEXT(Table1[[#This Row],[Order Date]],"ddd")</f>
        <v>Tue</v>
      </c>
      <c r="H4105" s="1">
        <v>42361</v>
      </c>
      <c r="I4105" t="s">
        <v>185</v>
      </c>
      <c r="J4105" t="s">
        <v>3310</v>
      </c>
      <c r="K4105" t="s">
        <v>3311</v>
      </c>
      <c r="L4105" t="s">
        <v>40</v>
      </c>
      <c r="M4105" t="s">
        <v>26</v>
      </c>
      <c r="N4105" t="s">
        <v>143</v>
      </c>
      <c r="O4105" t="s">
        <v>144</v>
      </c>
      <c r="P4105">
        <v>19140</v>
      </c>
      <c r="Q4105" t="s">
        <v>145</v>
      </c>
      <c r="R4105" t="s">
        <v>4782</v>
      </c>
      <c r="S4105" t="s">
        <v>45</v>
      </c>
      <c r="T4105" t="s">
        <v>58</v>
      </c>
      <c r="U4105" t="s">
        <v>4783</v>
      </c>
      <c r="V4105" s="3">
        <v>33.567999999999998</v>
      </c>
      <c r="W4105">
        <v>2</v>
      </c>
      <c r="X4105" s="2">
        <v>0.2</v>
      </c>
      <c r="Y4105" s="13">
        <v>1.6783999999999999</v>
      </c>
      <c r="Z4105" s="2">
        <f>Y4105/V4105</f>
        <v>0.05</v>
      </c>
    </row>
    <row r="4106" spans="1:26" x14ac:dyDescent="0.25">
      <c r="A4106">
        <v>8544</v>
      </c>
      <c r="B4106" t="s">
        <v>9676</v>
      </c>
      <c r="C4106" s="1">
        <v>41857</v>
      </c>
      <c r="D4106">
        <f>YEAR(C4106)</f>
        <v>2014</v>
      </c>
      <c r="E4106">
        <f>MONTH(C4106)</f>
        <v>8</v>
      </c>
      <c r="F4106" t="str">
        <f>TEXT(Table1[[#This Row],[Order Date]],"mmm")</f>
        <v>Aug</v>
      </c>
      <c r="G4106" t="str">
        <f>TEXT(Table1[[#This Row],[Order Date]],"ddd")</f>
        <v>Wed</v>
      </c>
      <c r="H4106" s="1">
        <v>41862</v>
      </c>
      <c r="I4106" t="s">
        <v>49</v>
      </c>
      <c r="J4106" t="s">
        <v>4931</v>
      </c>
      <c r="K4106" t="s">
        <v>4932</v>
      </c>
      <c r="L4106" t="s">
        <v>25</v>
      </c>
      <c r="M4106" t="s">
        <v>26</v>
      </c>
      <c r="N4106" t="s">
        <v>263</v>
      </c>
      <c r="O4106" t="s">
        <v>264</v>
      </c>
      <c r="P4106">
        <v>10035</v>
      </c>
      <c r="Q4106" t="s">
        <v>145</v>
      </c>
      <c r="R4106" t="s">
        <v>1569</v>
      </c>
      <c r="S4106" t="s">
        <v>70</v>
      </c>
      <c r="T4106" t="s">
        <v>158</v>
      </c>
      <c r="U4106" t="s">
        <v>1570</v>
      </c>
      <c r="V4106" s="3">
        <v>199.98</v>
      </c>
      <c r="W4106">
        <v>2</v>
      </c>
      <c r="X4106" s="2">
        <v>0</v>
      </c>
      <c r="Y4106" s="13">
        <v>83.991600000000005</v>
      </c>
      <c r="Z4106" s="2">
        <f>Y4106/V4106</f>
        <v>0.42000000000000004</v>
      </c>
    </row>
    <row r="4107" spans="1:26" x14ac:dyDescent="0.25">
      <c r="A4107">
        <v>8545</v>
      </c>
      <c r="B4107" t="s">
        <v>9677</v>
      </c>
      <c r="C4107" s="1">
        <v>42456</v>
      </c>
      <c r="D4107">
        <f>YEAR(C4107)</f>
        <v>2016</v>
      </c>
      <c r="E4107">
        <f>MONTH(C4107)</f>
        <v>3</v>
      </c>
      <c r="F4107" t="str">
        <f>TEXT(Table1[[#This Row],[Order Date]],"mmm")</f>
        <v>Mar</v>
      </c>
      <c r="G4107" t="str">
        <f>TEXT(Table1[[#This Row],[Order Date]],"ddd")</f>
        <v>Sun</v>
      </c>
      <c r="H4107" s="1">
        <v>42460</v>
      </c>
      <c r="I4107" t="s">
        <v>49</v>
      </c>
      <c r="J4107" t="s">
        <v>871</v>
      </c>
      <c r="K4107" t="s">
        <v>872</v>
      </c>
      <c r="L4107" t="s">
        <v>40</v>
      </c>
      <c r="M4107" t="s">
        <v>26</v>
      </c>
      <c r="N4107" t="s">
        <v>490</v>
      </c>
      <c r="O4107" t="s">
        <v>1258</v>
      </c>
      <c r="P4107">
        <v>31907</v>
      </c>
      <c r="Q4107" t="s">
        <v>29</v>
      </c>
      <c r="R4107" t="s">
        <v>7198</v>
      </c>
      <c r="S4107" t="s">
        <v>31</v>
      </c>
      <c r="T4107" t="s">
        <v>64</v>
      </c>
      <c r="U4107" t="s">
        <v>7199</v>
      </c>
      <c r="V4107" s="3">
        <v>20.239999999999998</v>
      </c>
      <c r="W4107">
        <v>1</v>
      </c>
      <c r="X4107" s="2">
        <v>0</v>
      </c>
      <c r="Y4107" s="13">
        <v>8.7032000000000007</v>
      </c>
      <c r="Z4107" s="2">
        <f>Y4107/V4107</f>
        <v>0.43000000000000005</v>
      </c>
    </row>
    <row r="4108" spans="1:26" x14ac:dyDescent="0.25">
      <c r="A4108">
        <v>8548</v>
      </c>
      <c r="B4108" t="s">
        <v>9678</v>
      </c>
      <c r="C4108" s="1">
        <v>42343</v>
      </c>
      <c r="D4108">
        <f>YEAR(C4108)</f>
        <v>2015</v>
      </c>
      <c r="E4108">
        <f>MONTH(C4108)</f>
        <v>12</v>
      </c>
      <c r="F4108" t="str">
        <f>TEXT(Table1[[#This Row],[Order Date]],"mmm")</f>
        <v>Dec</v>
      </c>
      <c r="G4108" t="str">
        <f>TEXT(Table1[[#This Row],[Order Date]],"ddd")</f>
        <v>Sat</v>
      </c>
      <c r="H4108" s="1">
        <v>42348</v>
      </c>
      <c r="I4108" t="s">
        <v>49</v>
      </c>
      <c r="J4108" t="s">
        <v>2713</v>
      </c>
      <c r="K4108" t="s">
        <v>2714</v>
      </c>
      <c r="L4108" t="s">
        <v>40</v>
      </c>
      <c r="M4108" t="s">
        <v>26</v>
      </c>
      <c r="N4108" t="s">
        <v>41</v>
      </c>
      <c r="O4108" t="s">
        <v>42</v>
      </c>
      <c r="P4108">
        <v>90049</v>
      </c>
      <c r="Q4108" t="s">
        <v>43</v>
      </c>
      <c r="R4108" t="s">
        <v>837</v>
      </c>
      <c r="S4108" t="s">
        <v>70</v>
      </c>
      <c r="T4108" t="s">
        <v>158</v>
      </c>
      <c r="U4108" t="s">
        <v>838</v>
      </c>
      <c r="V4108" s="3">
        <v>39</v>
      </c>
      <c r="W4108">
        <v>3</v>
      </c>
      <c r="X4108" s="2">
        <v>0</v>
      </c>
      <c r="Y4108" s="13">
        <v>17.55</v>
      </c>
      <c r="Z4108" s="2">
        <f>Y4108/V4108</f>
        <v>0.45</v>
      </c>
    </row>
    <row r="4109" spans="1:26" x14ac:dyDescent="0.25">
      <c r="A4109">
        <v>8550</v>
      </c>
      <c r="B4109" t="s">
        <v>9679</v>
      </c>
      <c r="C4109" s="1">
        <v>42258</v>
      </c>
      <c r="D4109">
        <f>YEAR(C4109)</f>
        <v>2015</v>
      </c>
      <c r="E4109">
        <f>MONTH(C4109)</f>
        <v>9</v>
      </c>
      <c r="F4109" t="str">
        <f>TEXT(Table1[[#This Row],[Order Date]],"mmm")</f>
        <v>Sep</v>
      </c>
      <c r="G4109" t="str">
        <f>TEXT(Table1[[#This Row],[Order Date]],"ddd")</f>
        <v>Fri</v>
      </c>
      <c r="H4109" s="1">
        <v>42259</v>
      </c>
      <c r="I4109" t="s">
        <v>185</v>
      </c>
      <c r="J4109" t="s">
        <v>2713</v>
      </c>
      <c r="K4109" t="s">
        <v>2714</v>
      </c>
      <c r="L4109" t="s">
        <v>40</v>
      </c>
      <c r="M4109" t="s">
        <v>26</v>
      </c>
      <c r="N4109" t="s">
        <v>449</v>
      </c>
      <c r="O4109" t="s">
        <v>450</v>
      </c>
      <c r="P4109">
        <v>80013</v>
      </c>
      <c r="Q4109" t="s">
        <v>43</v>
      </c>
      <c r="R4109" t="s">
        <v>1689</v>
      </c>
      <c r="S4109" t="s">
        <v>31</v>
      </c>
      <c r="T4109" t="s">
        <v>64</v>
      </c>
      <c r="U4109" t="s">
        <v>1690</v>
      </c>
      <c r="V4109" s="3">
        <v>24.64</v>
      </c>
      <c r="W4109">
        <v>4</v>
      </c>
      <c r="X4109" s="2">
        <v>0.2</v>
      </c>
      <c r="Y4109" s="13">
        <v>4.0039999999999996</v>
      </c>
      <c r="Z4109" s="2">
        <f>Y4109/V4109</f>
        <v>0.16249999999999998</v>
      </c>
    </row>
    <row r="4110" spans="1:26" x14ac:dyDescent="0.25">
      <c r="A4110">
        <v>8551</v>
      </c>
      <c r="B4110" t="s">
        <v>9680</v>
      </c>
      <c r="C4110" s="1">
        <v>42202</v>
      </c>
      <c r="D4110">
        <f>YEAR(C4110)</f>
        <v>2015</v>
      </c>
      <c r="E4110">
        <f>MONTH(C4110)</f>
        <v>7</v>
      </c>
      <c r="F4110" t="str">
        <f>TEXT(Table1[[#This Row],[Order Date]],"mmm")</f>
        <v>Jul</v>
      </c>
      <c r="G4110" t="str">
        <f>TEXT(Table1[[#This Row],[Order Date]],"ddd")</f>
        <v>Fri</v>
      </c>
      <c r="H4110" s="1">
        <v>42209</v>
      </c>
      <c r="I4110" t="s">
        <v>49</v>
      </c>
      <c r="J4110" t="s">
        <v>1256</v>
      </c>
      <c r="K4110" t="s">
        <v>1257</v>
      </c>
      <c r="L4110" t="s">
        <v>40</v>
      </c>
      <c r="M4110" t="s">
        <v>26</v>
      </c>
      <c r="N4110" t="s">
        <v>181</v>
      </c>
      <c r="O4110" t="s">
        <v>103</v>
      </c>
      <c r="P4110">
        <v>77041</v>
      </c>
      <c r="Q4110" t="s">
        <v>104</v>
      </c>
      <c r="R4110" t="s">
        <v>8703</v>
      </c>
      <c r="S4110" t="s">
        <v>45</v>
      </c>
      <c r="T4110" t="s">
        <v>46</v>
      </c>
      <c r="U4110" t="s">
        <v>8704</v>
      </c>
      <c r="V4110" s="3">
        <v>6.2640000000000002</v>
      </c>
      <c r="W4110">
        <v>3</v>
      </c>
      <c r="X4110" s="2">
        <v>0.2</v>
      </c>
      <c r="Y4110" s="13">
        <v>2.0358000000000001</v>
      </c>
      <c r="Z4110" s="2">
        <f>Y4110/V4110</f>
        <v>0.32500000000000001</v>
      </c>
    </row>
    <row r="4111" spans="1:26" x14ac:dyDescent="0.25">
      <c r="A4111">
        <v>8553</v>
      </c>
      <c r="B4111" t="s">
        <v>9681</v>
      </c>
      <c r="C4111" s="1">
        <v>41789</v>
      </c>
      <c r="D4111">
        <f>YEAR(C4111)</f>
        <v>2014</v>
      </c>
      <c r="E4111">
        <f>MONTH(C4111)</f>
        <v>5</v>
      </c>
      <c r="F4111" t="str">
        <f>TEXT(Table1[[#This Row],[Order Date]],"mmm")</f>
        <v>May</v>
      </c>
      <c r="G4111" t="str">
        <f>TEXT(Table1[[#This Row],[Order Date]],"ddd")</f>
        <v>Fri</v>
      </c>
      <c r="H4111" s="1">
        <v>41793</v>
      </c>
      <c r="I4111" t="s">
        <v>49</v>
      </c>
      <c r="J4111" t="s">
        <v>3810</v>
      </c>
      <c r="K4111" t="s">
        <v>3811</v>
      </c>
      <c r="L4111" t="s">
        <v>40</v>
      </c>
      <c r="M4111" t="s">
        <v>26</v>
      </c>
      <c r="N4111" t="s">
        <v>296</v>
      </c>
      <c r="O4111" t="s">
        <v>208</v>
      </c>
      <c r="P4111">
        <v>60623</v>
      </c>
      <c r="Q4111" t="s">
        <v>104</v>
      </c>
      <c r="R4111" t="s">
        <v>3233</v>
      </c>
      <c r="S4111" t="s">
        <v>70</v>
      </c>
      <c r="T4111" t="s">
        <v>1202</v>
      </c>
      <c r="U4111" t="s">
        <v>3234</v>
      </c>
      <c r="V4111" s="3">
        <v>719.976</v>
      </c>
      <c r="W4111">
        <v>3</v>
      </c>
      <c r="X4111" s="2">
        <v>0.2</v>
      </c>
      <c r="Y4111" s="13">
        <v>134.99549999999999</v>
      </c>
      <c r="Z4111" s="2">
        <f>Y4111/V4111</f>
        <v>0.1875</v>
      </c>
    </row>
    <row r="4112" spans="1:26" x14ac:dyDescent="0.25">
      <c r="A4112">
        <v>8554</v>
      </c>
      <c r="B4112" t="s">
        <v>9682</v>
      </c>
      <c r="C4112" s="1">
        <v>43052</v>
      </c>
      <c r="D4112">
        <f>YEAR(C4112)</f>
        <v>2017</v>
      </c>
      <c r="E4112">
        <f>MONTH(C4112)</f>
        <v>11</v>
      </c>
      <c r="F4112" t="str">
        <f>TEXT(Table1[[#This Row],[Order Date]],"mmm")</f>
        <v>Nov</v>
      </c>
      <c r="G4112" t="str">
        <f>TEXT(Table1[[#This Row],[Order Date]],"ddd")</f>
        <v>Mon</v>
      </c>
      <c r="H4112" s="1">
        <v>43059</v>
      </c>
      <c r="I4112" t="s">
        <v>49</v>
      </c>
      <c r="J4112" t="s">
        <v>770</v>
      </c>
      <c r="K4112" t="s">
        <v>771</v>
      </c>
      <c r="L4112" t="s">
        <v>25</v>
      </c>
      <c r="M4112" t="s">
        <v>26</v>
      </c>
      <c r="N4112" t="s">
        <v>350</v>
      </c>
      <c r="O4112" t="s">
        <v>351</v>
      </c>
      <c r="P4112">
        <v>35601</v>
      </c>
      <c r="Q4112" t="s">
        <v>29</v>
      </c>
      <c r="R4112" t="s">
        <v>2692</v>
      </c>
      <c r="S4112" t="s">
        <v>70</v>
      </c>
      <c r="T4112" t="s">
        <v>158</v>
      </c>
      <c r="U4112" t="s">
        <v>2693</v>
      </c>
      <c r="V4112" s="3">
        <v>239.92</v>
      </c>
      <c r="W4112">
        <v>8</v>
      </c>
      <c r="X4112" s="2">
        <v>0</v>
      </c>
      <c r="Y4112" s="13">
        <v>23.992000000000001</v>
      </c>
      <c r="Z4112" s="2">
        <f>Y4112/V4112</f>
        <v>0.1</v>
      </c>
    </row>
    <row r="4113" spans="1:26" x14ac:dyDescent="0.25">
      <c r="A4113">
        <v>8555</v>
      </c>
      <c r="B4113" t="s">
        <v>9683</v>
      </c>
      <c r="C4113" s="1">
        <v>42713</v>
      </c>
      <c r="D4113">
        <f>YEAR(C4113)</f>
        <v>2016</v>
      </c>
      <c r="E4113">
        <f>MONTH(C4113)</f>
        <v>12</v>
      </c>
      <c r="F4113" t="str">
        <f>TEXT(Table1[[#This Row],[Order Date]],"mmm")</f>
        <v>Dec</v>
      </c>
      <c r="G4113" t="str">
        <f>TEXT(Table1[[#This Row],[Order Date]],"ddd")</f>
        <v>Fri</v>
      </c>
      <c r="H4113" s="1">
        <v>42715</v>
      </c>
      <c r="I4113" t="s">
        <v>185</v>
      </c>
      <c r="J4113" t="s">
        <v>3268</v>
      </c>
      <c r="K4113" t="s">
        <v>3269</v>
      </c>
      <c r="L4113" t="s">
        <v>25</v>
      </c>
      <c r="M4113" t="s">
        <v>26</v>
      </c>
      <c r="N4113" t="s">
        <v>311</v>
      </c>
      <c r="O4113" t="s">
        <v>312</v>
      </c>
      <c r="P4113">
        <v>22153</v>
      </c>
      <c r="Q4113" t="s">
        <v>29</v>
      </c>
      <c r="R4113" t="s">
        <v>3820</v>
      </c>
      <c r="S4113" t="s">
        <v>31</v>
      </c>
      <c r="T4113" t="s">
        <v>55</v>
      </c>
      <c r="U4113" t="s">
        <v>3821</v>
      </c>
      <c r="V4113" s="3">
        <v>1056.8599999999999</v>
      </c>
      <c r="W4113">
        <v>7</v>
      </c>
      <c r="X4113" s="2">
        <v>0</v>
      </c>
      <c r="Y4113" s="13">
        <v>158.529</v>
      </c>
      <c r="Z4113" s="2">
        <f>Y4113/V4113</f>
        <v>0.15000000000000002</v>
      </c>
    </row>
    <row r="4114" spans="1:26" x14ac:dyDescent="0.25">
      <c r="A4114">
        <v>8556</v>
      </c>
      <c r="B4114" t="s">
        <v>9684</v>
      </c>
      <c r="C4114" s="1">
        <v>42085</v>
      </c>
      <c r="D4114">
        <f>YEAR(C4114)</f>
        <v>2015</v>
      </c>
      <c r="E4114">
        <f>MONTH(C4114)</f>
        <v>3</v>
      </c>
      <c r="F4114" t="str">
        <f>TEXT(Table1[[#This Row],[Order Date]],"mmm")</f>
        <v>Mar</v>
      </c>
      <c r="G4114" t="str">
        <f>TEXT(Table1[[#This Row],[Order Date]],"ddd")</f>
        <v>Sun</v>
      </c>
      <c r="H4114" s="1">
        <v>42085</v>
      </c>
      <c r="I4114" t="s">
        <v>1276</v>
      </c>
      <c r="J4114" t="s">
        <v>2366</v>
      </c>
      <c r="K4114" t="s">
        <v>2367</v>
      </c>
      <c r="L4114" t="s">
        <v>25</v>
      </c>
      <c r="M4114" t="s">
        <v>26</v>
      </c>
      <c r="N4114" t="s">
        <v>6627</v>
      </c>
      <c r="O4114" t="s">
        <v>53</v>
      </c>
      <c r="P4114">
        <v>33317</v>
      </c>
      <c r="Q4114" t="s">
        <v>29</v>
      </c>
      <c r="R4114" t="s">
        <v>1635</v>
      </c>
      <c r="S4114" t="s">
        <v>70</v>
      </c>
      <c r="T4114" t="s">
        <v>158</v>
      </c>
      <c r="U4114" t="s">
        <v>1636</v>
      </c>
      <c r="V4114" s="3">
        <v>447.94400000000002</v>
      </c>
      <c r="W4114">
        <v>7</v>
      </c>
      <c r="X4114" s="2">
        <v>0.2</v>
      </c>
      <c r="Y4114" s="13">
        <v>89.588800000000006</v>
      </c>
      <c r="Z4114" s="2">
        <f>Y4114/V4114</f>
        <v>0.2</v>
      </c>
    </row>
    <row r="4115" spans="1:26" x14ac:dyDescent="0.25">
      <c r="A4115">
        <v>8563</v>
      </c>
      <c r="B4115" t="s">
        <v>9685</v>
      </c>
      <c r="C4115" s="1">
        <v>42462</v>
      </c>
      <c r="D4115">
        <f>YEAR(C4115)</f>
        <v>2016</v>
      </c>
      <c r="E4115">
        <f>MONTH(C4115)</f>
        <v>4</v>
      </c>
      <c r="F4115" t="str">
        <f>TEXT(Table1[[#This Row],[Order Date]],"mmm")</f>
        <v>Apr</v>
      </c>
      <c r="G4115" t="str">
        <f>TEXT(Table1[[#This Row],[Order Date]],"ddd")</f>
        <v>Sat</v>
      </c>
      <c r="H4115" s="1">
        <v>42466</v>
      </c>
      <c r="I4115" t="s">
        <v>22</v>
      </c>
      <c r="J4115" t="s">
        <v>2057</v>
      </c>
      <c r="K4115" t="s">
        <v>2058</v>
      </c>
      <c r="L4115" t="s">
        <v>40</v>
      </c>
      <c r="M4115" t="s">
        <v>26</v>
      </c>
      <c r="N4115" t="s">
        <v>2512</v>
      </c>
      <c r="O4115" t="s">
        <v>113</v>
      </c>
      <c r="P4115">
        <v>53209</v>
      </c>
      <c r="Q4115" t="s">
        <v>104</v>
      </c>
      <c r="R4115" t="s">
        <v>3846</v>
      </c>
      <c r="S4115" t="s">
        <v>31</v>
      </c>
      <c r="T4115" t="s">
        <v>35</v>
      </c>
      <c r="U4115" t="s">
        <v>3847</v>
      </c>
      <c r="V4115" s="3">
        <v>1454.9</v>
      </c>
      <c r="W4115">
        <v>5</v>
      </c>
      <c r="X4115" s="2">
        <v>0</v>
      </c>
      <c r="Y4115" s="13">
        <v>378.274</v>
      </c>
      <c r="Z4115" s="2">
        <f>Y4115/V4115</f>
        <v>0.26</v>
      </c>
    </row>
    <row r="4116" spans="1:26" x14ac:dyDescent="0.25">
      <c r="A4116">
        <v>8564</v>
      </c>
      <c r="B4116" t="s">
        <v>9686</v>
      </c>
      <c r="C4116" s="1">
        <v>42855</v>
      </c>
      <c r="D4116">
        <f>YEAR(C4116)</f>
        <v>2017</v>
      </c>
      <c r="E4116">
        <f>MONTH(C4116)</f>
        <v>4</v>
      </c>
      <c r="F4116" t="str">
        <f>TEXT(Table1[[#This Row],[Order Date]],"mmm")</f>
        <v>Apr</v>
      </c>
      <c r="G4116" t="str">
        <f>TEXT(Table1[[#This Row],[Order Date]],"ddd")</f>
        <v>Sun</v>
      </c>
      <c r="H4116" s="1">
        <v>42859</v>
      </c>
      <c r="I4116" t="s">
        <v>49</v>
      </c>
      <c r="J4116" t="s">
        <v>3418</v>
      </c>
      <c r="K4116" t="s">
        <v>3419</v>
      </c>
      <c r="L4116" t="s">
        <v>101</v>
      </c>
      <c r="M4116" t="s">
        <v>26</v>
      </c>
      <c r="N4116" t="s">
        <v>9687</v>
      </c>
      <c r="O4116" t="s">
        <v>53</v>
      </c>
      <c r="P4116">
        <v>32771</v>
      </c>
      <c r="Q4116" t="s">
        <v>29</v>
      </c>
      <c r="R4116" t="s">
        <v>3716</v>
      </c>
      <c r="S4116" t="s">
        <v>45</v>
      </c>
      <c r="T4116" t="s">
        <v>74</v>
      </c>
      <c r="U4116" t="s">
        <v>3717</v>
      </c>
      <c r="V4116" s="3">
        <v>4.8419999999999996</v>
      </c>
      <c r="W4116">
        <v>3</v>
      </c>
      <c r="X4116" s="2">
        <v>0.7</v>
      </c>
      <c r="Y4116" s="13">
        <v>-3.5508000000000002</v>
      </c>
      <c r="Z4116" s="2">
        <f>Y4116/V4116</f>
        <v>-0.73333333333333339</v>
      </c>
    </row>
    <row r="4117" spans="1:26" x14ac:dyDescent="0.25">
      <c r="A4117">
        <v>8566</v>
      </c>
      <c r="B4117" t="s">
        <v>9688</v>
      </c>
      <c r="C4117" s="1">
        <v>42691</v>
      </c>
      <c r="D4117">
        <f>YEAR(C4117)</f>
        <v>2016</v>
      </c>
      <c r="E4117">
        <f>MONTH(C4117)</f>
        <v>11</v>
      </c>
      <c r="F4117" t="str">
        <f>TEXT(Table1[[#This Row],[Order Date]],"mmm")</f>
        <v>Nov</v>
      </c>
      <c r="G4117" t="str">
        <f>TEXT(Table1[[#This Row],[Order Date]],"ddd")</f>
        <v>Thu</v>
      </c>
      <c r="H4117" s="1">
        <v>42692</v>
      </c>
      <c r="I4117" t="s">
        <v>185</v>
      </c>
      <c r="J4117" t="s">
        <v>8069</v>
      </c>
      <c r="K4117" t="s">
        <v>8070</v>
      </c>
      <c r="L4117" t="s">
        <v>25</v>
      </c>
      <c r="M4117" t="s">
        <v>26</v>
      </c>
      <c r="N4117" t="s">
        <v>7163</v>
      </c>
      <c r="O4117" t="s">
        <v>103</v>
      </c>
      <c r="P4117">
        <v>75056</v>
      </c>
      <c r="Q4117" t="s">
        <v>104</v>
      </c>
      <c r="R4117" t="s">
        <v>6097</v>
      </c>
      <c r="S4117" t="s">
        <v>70</v>
      </c>
      <c r="T4117" t="s">
        <v>71</v>
      </c>
      <c r="U4117" t="s">
        <v>6098</v>
      </c>
      <c r="V4117" s="3">
        <v>67.176000000000002</v>
      </c>
      <c r="W4117">
        <v>3</v>
      </c>
      <c r="X4117" s="2">
        <v>0.2</v>
      </c>
      <c r="Y4117" s="13">
        <v>6.7176</v>
      </c>
      <c r="Z4117" s="2">
        <f>Y4117/V4117</f>
        <v>9.9999999999999992E-2</v>
      </c>
    </row>
    <row r="4118" spans="1:26" x14ac:dyDescent="0.25">
      <c r="A4118">
        <v>8568</v>
      </c>
      <c r="B4118" t="s">
        <v>9689</v>
      </c>
      <c r="C4118" s="1">
        <v>42684</v>
      </c>
      <c r="D4118">
        <f>YEAR(C4118)</f>
        <v>2016</v>
      </c>
      <c r="E4118">
        <f>MONTH(C4118)</f>
        <v>11</v>
      </c>
      <c r="F4118" t="str">
        <f>TEXT(Table1[[#This Row],[Order Date]],"mmm")</f>
        <v>Nov</v>
      </c>
      <c r="G4118" t="str">
        <f>TEXT(Table1[[#This Row],[Order Date]],"ddd")</f>
        <v>Thu</v>
      </c>
      <c r="H4118" s="1">
        <v>42686</v>
      </c>
      <c r="I4118" t="s">
        <v>185</v>
      </c>
      <c r="J4118" t="s">
        <v>2267</v>
      </c>
      <c r="K4118" t="s">
        <v>2268</v>
      </c>
      <c r="L4118" t="s">
        <v>25</v>
      </c>
      <c r="M4118" t="s">
        <v>26</v>
      </c>
      <c r="N4118" t="s">
        <v>271</v>
      </c>
      <c r="O4118" t="s">
        <v>491</v>
      </c>
      <c r="P4118">
        <v>45373</v>
      </c>
      <c r="Q4118" t="s">
        <v>145</v>
      </c>
      <c r="R4118" t="s">
        <v>5130</v>
      </c>
      <c r="S4118" t="s">
        <v>45</v>
      </c>
      <c r="T4118" t="s">
        <v>89</v>
      </c>
      <c r="U4118" t="s">
        <v>5131</v>
      </c>
      <c r="V4118" s="3">
        <v>31.103999999999999</v>
      </c>
      <c r="W4118">
        <v>6</v>
      </c>
      <c r="X4118" s="2">
        <v>0.2</v>
      </c>
      <c r="Y4118" s="13">
        <v>10.8864</v>
      </c>
      <c r="Z4118" s="2">
        <f>Y4118/V4118</f>
        <v>0.35000000000000003</v>
      </c>
    </row>
    <row r="4119" spans="1:26" x14ac:dyDescent="0.25">
      <c r="A4119">
        <v>8569</v>
      </c>
      <c r="B4119" t="s">
        <v>9690</v>
      </c>
      <c r="C4119" s="1">
        <v>42710</v>
      </c>
      <c r="D4119">
        <f>YEAR(C4119)</f>
        <v>2016</v>
      </c>
      <c r="E4119">
        <f>MONTH(C4119)</f>
        <v>12</v>
      </c>
      <c r="F4119" t="str">
        <f>TEXT(Table1[[#This Row],[Order Date]],"mmm")</f>
        <v>Dec</v>
      </c>
      <c r="G4119" t="str">
        <f>TEXT(Table1[[#This Row],[Order Date]],"ddd")</f>
        <v>Tue</v>
      </c>
      <c r="H4119" s="1">
        <v>42716</v>
      </c>
      <c r="I4119" t="s">
        <v>49</v>
      </c>
      <c r="J4119" t="s">
        <v>2592</v>
      </c>
      <c r="K4119" t="s">
        <v>2593</v>
      </c>
      <c r="L4119" t="s">
        <v>40</v>
      </c>
      <c r="M4119" t="s">
        <v>26</v>
      </c>
      <c r="N4119" t="s">
        <v>5940</v>
      </c>
      <c r="O4119" t="s">
        <v>264</v>
      </c>
      <c r="P4119">
        <v>11550</v>
      </c>
      <c r="Q4119" t="s">
        <v>145</v>
      </c>
      <c r="R4119" t="s">
        <v>6783</v>
      </c>
      <c r="S4119" t="s">
        <v>45</v>
      </c>
      <c r="T4119" t="s">
        <v>74</v>
      </c>
      <c r="U4119" t="s">
        <v>6784</v>
      </c>
      <c r="V4119" s="3">
        <v>968.74400000000003</v>
      </c>
      <c r="W4119">
        <v>7</v>
      </c>
      <c r="X4119" s="2">
        <v>0.2</v>
      </c>
      <c r="Y4119" s="13">
        <v>314.84179999999998</v>
      </c>
      <c r="Z4119" s="2">
        <f>Y4119/V4119</f>
        <v>0.32499999999999996</v>
      </c>
    </row>
    <row r="4120" spans="1:26" x14ac:dyDescent="0.25">
      <c r="A4120">
        <v>8573</v>
      </c>
      <c r="B4120" t="s">
        <v>9691</v>
      </c>
      <c r="C4120" s="1">
        <v>41971</v>
      </c>
      <c r="D4120">
        <f>YEAR(C4120)</f>
        <v>2014</v>
      </c>
      <c r="E4120">
        <f>MONTH(C4120)</f>
        <v>11</v>
      </c>
      <c r="F4120" t="str">
        <f>TEXT(Table1[[#This Row],[Order Date]],"mmm")</f>
        <v>Nov</v>
      </c>
      <c r="G4120" t="str">
        <f>TEXT(Table1[[#This Row],[Order Date]],"ddd")</f>
        <v>Fri</v>
      </c>
      <c r="H4120" s="1">
        <v>41975</v>
      </c>
      <c r="I4120" t="s">
        <v>49</v>
      </c>
      <c r="J4120" t="s">
        <v>4444</v>
      </c>
      <c r="K4120" t="s">
        <v>4445</v>
      </c>
      <c r="L4120" t="s">
        <v>25</v>
      </c>
      <c r="M4120" t="s">
        <v>26</v>
      </c>
      <c r="N4120" t="s">
        <v>181</v>
      </c>
      <c r="O4120" t="s">
        <v>103</v>
      </c>
      <c r="P4120">
        <v>77041</v>
      </c>
      <c r="Q4120" t="s">
        <v>104</v>
      </c>
      <c r="R4120" t="s">
        <v>4254</v>
      </c>
      <c r="S4120" t="s">
        <v>70</v>
      </c>
      <c r="T4120" t="s">
        <v>675</v>
      </c>
      <c r="U4120" t="s">
        <v>4255</v>
      </c>
      <c r="V4120" s="3">
        <v>998.85</v>
      </c>
      <c r="W4120">
        <v>5</v>
      </c>
      <c r="X4120" s="2">
        <v>0.4</v>
      </c>
      <c r="Y4120" s="13">
        <v>-199.77</v>
      </c>
      <c r="Z4120" s="2">
        <f>Y4120/V4120</f>
        <v>-0.2</v>
      </c>
    </row>
    <row r="4121" spans="1:26" x14ac:dyDescent="0.25">
      <c r="A4121">
        <v>8574</v>
      </c>
      <c r="B4121" t="s">
        <v>9692</v>
      </c>
      <c r="C4121" s="1">
        <v>42297</v>
      </c>
      <c r="D4121">
        <f>YEAR(C4121)</f>
        <v>2015</v>
      </c>
      <c r="E4121">
        <f>MONTH(C4121)</f>
        <v>10</v>
      </c>
      <c r="F4121" t="str">
        <f>TEXT(Table1[[#This Row],[Order Date]],"mmm")</f>
        <v>Oct</v>
      </c>
      <c r="G4121" t="str">
        <f>TEXT(Table1[[#This Row],[Order Date]],"ddd")</f>
        <v>Tue</v>
      </c>
      <c r="H4121" s="1">
        <v>42299</v>
      </c>
      <c r="I4121" t="s">
        <v>185</v>
      </c>
      <c r="J4121" t="s">
        <v>3886</v>
      </c>
      <c r="K4121" t="s">
        <v>3887</v>
      </c>
      <c r="L4121" t="s">
        <v>25</v>
      </c>
      <c r="M4121" t="s">
        <v>26</v>
      </c>
      <c r="N4121" t="s">
        <v>263</v>
      </c>
      <c r="O4121" t="s">
        <v>264</v>
      </c>
      <c r="P4121">
        <v>10035</v>
      </c>
      <c r="Q4121" t="s">
        <v>145</v>
      </c>
      <c r="R4121" t="s">
        <v>182</v>
      </c>
      <c r="S4121" t="s">
        <v>45</v>
      </c>
      <c r="T4121" t="s">
        <v>89</v>
      </c>
      <c r="U4121" t="s">
        <v>183</v>
      </c>
      <c r="V4121" s="3">
        <v>24.56</v>
      </c>
      <c r="W4121">
        <v>2</v>
      </c>
      <c r="X4121" s="2">
        <v>0</v>
      </c>
      <c r="Y4121" s="13">
        <v>11.543200000000001</v>
      </c>
      <c r="Z4121" s="2">
        <f>Y4121/V4121</f>
        <v>0.47000000000000003</v>
      </c>
    </row>
    <row r="4122" spans="1:26" x14ac:dyDescent="0.25">
      <c r="A4122">
        <v>8575</v>
      </c>
      <c r="B4122" t="s">
        <v>9693</v>
      </c>
      <c r="C4122" s="1">
        <v>41901</v>
      </c>
      <c r="D4122">
        <f>YEAR(C4122)</f>
        <v>2014</v>
      </c>
      <c r="E4122">
        <f>MONTH(C4122)</f>
        <v>9</v>
      </c>
      <c r="F4122" t="str">
        <f>TEXT(Table1[[#This Row],[Order Date]],"mmm")</f>
        <v>Sep</v>
      </c>
      <c r="G4122" t="str">
        <f>TEXT(Table1[[#This Row],[Order Date]],"ddd")</f>
        <v>Fri</v>
      </c>
      <c r="H4122" s="1">
        <v>41901</v>
      </c>
      <c r="I4122" t="s">
        <v>1276</v>
      </c>
      <c r="J4122" t="s">
        <v>714</v>
      </c>
      <c r="K4122" t="s">
        <v>715</v>
      </c>
      <c r="L4122" t="s">
        <v>101</v>
      </c>
      <c r="M4122" t="s">
        <v>26</v>
      </c>
      <c r="N4122" t="s">
        <v>126</v>
      </c>
      <c r="O4122" t="s">
        <v>42</v>
      </c>
      <c r="P4122">
        <v>94110</v>
      </c>
      <c r="Q4122" t="s">
        <v>43</v>
      </c>
      <c r="R4122" t="s">
        <v>3702</v>
      </c>
      <c r="S4122" t="s">
        <v>45</v>
      </c>
      <c r="T4122" t="s">
        <v>266</v>
      </c>
      <c r="U4122" t="s">
        <v>3703</v>
      </c>
      <c r="V4122" s="3">
        <v>5.67</v>
      </c>
      <c r="W4122">
        <v>3</v>
      </c>
      <c r="X4122" s="2">
        <v>0</v>
      </c>
      <c r="Y4122" s="13">
        <v>0.1134</v>
      </c>
      <c r="Z4122" s="2">
        <f>Y4122/V4122</f>
        <v>0.02</v>
      </c>
    </row>
    <row r="4123" spans="1:26" x14ac:dyDescent="0.25">
      <c r="A4123">
        <v>8576</v>
      </c>
      <c r="B4123" t="s">
        <v>9694</v>
      </c>
      <c r="C4123" s="1">
        <v>42974</v>
      </c>
      <c r="D4123">
        <f>YEAR(C4123)</f>
        <v>2017</v>
      </c>
      <c r="E4123">
        <f>MONTH(C4123)</f>
        <v>8</v>
      </c>
      <c r="F4123" t="str">
        <f>TEXT(Table1[[#This Row],[Order Date]],"mmm")</f>
        <v>Aug</v>
      </c>
      <c r="G4123" t="str">
        <f>TEXT(Table1[[#This Row],[Order Date]],"ddd")</f>
        <v>Sun</v>
      </c>
      <c r="H4123" s="1">
        <v>42977</v>
      </c>
      <c r="I4123" t="s">
        <v>22</v>
      </c>
      <c r="J4123" t="s">
        <v>3773</v>
      </c>
      <c r="K4123" t="s">
        <v>3774</v>
      </c>
      <c r="L4123" t="s">
        <v>25</v>
      </c>
      <c r="M4123" t="s">
        <v>26</v>
      </c>
      <c r="N4123" t="s">
        <v>6652</v>
      </c>
      <c r="O4123" t="s">
        <v>53</v>
      </c>
      <c r="P4123">
        <v>34952</v>
      </c>
      <c r="Q4123" t="s">
        <v>29</v>
      </c>
      <c r="R4123" t="s">
        <v>2166</v>
      </c>
      <c r="S4123" t="s">
        <v>45</v>
      </c>
      <c r="T4123" t="s">
        <v>77</v>
      </c>
      <c r="U4123" t="s">
        <v>2167</v>
      </c>
      <c r="V4123" s="3">
        <v>14.336</v>
      </c>
      <c r="W4123">
        <v>4</v>
      </c>
      <c r="X4123" s="2">
        <v>0.2</v>
      </c>
      <c r="Y4123" s="13">
        <v>0.89600000000000002</v>
      </c>
      <c r="Z4123" s="2">
        <f>Y4123/V4123</f>
        <v>6.25E-2</v>
      </c>
    </row>
    <row r="4124" spans="1:26" x14ac:dyDescent="0.25">
      <c r="A4124">
        <v>8577</v>
      </c>
      <c r="B4124" t="s">
        <v>9695</v>
      </c>
      <c r="C4124" s="1">
        <v>42919</v>
      </c>
      <c r="D4124">
        <f>YEAR(C4124)</f>
        <v>2017</v>
      </c>
      <c r="E4124">
        <f>MONTH(C4124)</f>
        <v>7</v>
      </c>
      <c r="F4124" t="str">
        <f>TEXT(Table1[[#This Row],[Order Date]],"mmm")</f>
        <v>Jul</v>
      </c>
      <c r="G4124" t="str">
        <f>TEXT(Table1[[#This Row],[Order Date]],"ddd")</f>
        <v>Mon</v>
      </c>
      <c r="H4124" s="1">
        <v>42920</v>
      </c>
      <c r="I4124" t="s">
        <v>185</v>
      </c>
      <c r="J4124" t="s">
        <v>6342</v>
      </c>
      <c r="K4124" t="s">
        <v>6343</v>
      </c>
      <c r="L4124" t="s">
        <v>25</v>
      </c>
      <c r="M4124" t="s">
        <v>26</v>
      </c>
      <c r="N4124" t="s">
        <v>86</v>
      </c>
      <c r="O4124" t="s">
        <v>2648</v>
      </c>
      <c r="P4124">
        <v>3301</v>
      </c>
      <c r="Q4124" t="s">
        <v>145</v>
      </c>
      <c r="R4124" t="s">
        <v>2851</v>
      </c>
      <c r="S4124" t="s">
        <v>31</v>
      </c>
      <c r="T4124" t="s">
        <v>64</v>
      </c>
      <c r="U4124" t="s">
        <v>2852</v>
      </c>
      <c r="V4124" s="3">
        <v>102.3</v>
      </c>
      <c r="W4124">
        <v>1</v>
      </c>
      <c r="X4124" s="2">
        <v>0</v>
      </c>
      <c r="Y4124" s="13">
        <v>26.597999999999999</v>
      </c>
      <c r="Z4124" s="2">
        <f>Y4124/V4124</f>
        <v>0.26</v>
      </c>
    </row>
    <row r="4125" spans="1:26" x14ac:dyDescent="0.25">
      <c r="A4125">
        <v>8578</v>
      </c>
      <c r="B4125" t="s">
        <v>9696</v>
      </c>
      <c r="C4125" s="1">
        <v>43091</v>
      </c>
      <c r="D4125">
        <f>YEAR(C4125)</f>
        <v>2017</v>
      </c>
      <c r="E4125">
        <f>MONTH(C4125)</f>
        <v>12</v>
      </c>
      <c r="F4125" t="str">
        <f>TEXT(Table1[[#This Row],[Order Date]],"mmm")</f>
        <v>Dec</v>
      </c>
      <c r="G4125" t="str">
        <f>TEXT(Table1[[#This Row],[Order Date]],"ddd")</f>
        <v>Fri</v>
      </c>
      <c r="H4125" s="1">
        <v>43095</v>
      </c>
      <c r="I4125" t="s">
        <v>49</v>
      </c>
      <c r="J4125" t="s">
        <v>4043</v>
      </c>
      <c r="K4125" t="s">
        <v>4044</v>
      </c>
      <c r="L4125" t="s">
        <v>25</v>
      </c>
      <c r="M4125" t="s">
        <v>26</v>
      </c>
      <c r="N4125" t="s">
        <v>382</v>
      </c>
      <c r="O4125" t="s">
        <v>226</v>
      </c>
      <c r="P4125">
        <v>55901</v>
      </c>
      <c r="Q4125" t="s">
        <v>104</v>
      </c>
      <c r="R4125" t="s">
        <v>1313</v>
      </c>
      <c r="S4125" t="s">
        <v>31</v>
      </c>
      <c r="T4125" t="s">
        <v>55</v>
      </c>
      <c r="U4125" t="s">
        <v>1314</v>
      </c>
      <c r="V4125" s="3">
        <v>607.52</v>
      </c>
      <c r="W4125">
        <v>2</v>
      </c>
      <c r="X4125" s="2">
        <v>0</v>
      </c>
      <c r="Y4125" s="13">
        <v>97.203199999999995</v>
      </c>
      <c r="Z4125" s="2">
        <f>Y4125/V4125</f>
        <v>0.16</v>
      </c>
    </row>
    <row r="4126" spans="1:26" x14ac:dyDescent="0.25">
      <c r="A4126">
        <v>8580</v>
      </c>
      <c r="B4126" t="s">
        <v>9697</v>
      </c>
      <c r="C4126" s="1">
        <v>42731</v>
      </c>
      <c r="D4126">
        <f>YEAR(C4126)</f>
        <v>2016</v>
      </c>
      <c r="E4126">
        <f>MONTH(C4126)</f>
        <v>12</v>
      </c>
      <c r="F4126" t="str">
        <f>TEXT(Table1[[#This Row],[Order Date]],"mmm")</f>
        <v>Dec</v>
      </c>
      <c r="G4126" t="str">
        <f>TEXT(Table1[[#This Row],[Order Date]],"ddd")</f>
        <v>Tue</v>
      </c>
      <c r="H4126" s="1">
        <v>42737</v>
      </c>
      <c r="I4126" t="s">
        <v>49</v>
      </c>
      <c r="J4126" t="s">
        <v>4349</v>
      </c>
      <c r="K4126" t="s">
        <v>4350</v>
      </c>
      <c r="L4126" t="s">
        <v>25</v>
      </c>
      <c r="M4126" t="s">
        <v>26</v>
      </c>
      <c r="N4126" t="s">
        <v>1456</v>
      </c>
      <c r="O4126" t="s">
        <v>28</v>
      </c>
      <c r="P4126">
        <v>40214</v>
      </c>
      <c r="Q4126" t="s">
        <v>29</v>
      </c>
      <c r="R4126" t="s">
        <v>8703</v>
      </c>
      <c r="S4126" t="s">
        <v>45</v>
      </c>
      <c r="T4126" t="s">
        <v>46</v>
      </c>
      <c r="U4126" t="s">
        <v>8704</v>
      </c>
      <c r="V4126" s="3">
        <v>2.61</v>
      </c>
      <c r="W4126">
        <v>1</v>
      </c>
      <c r="X4126" s="2">
        <v>0</v>
      </c>
      <c r="Y4126" s="13">
        <v>1.2005999999999999</v>
      </c>
      <c r="Z4126" s="2">
        <f>Y4126/V4126</f>
        <v>0.45999999999999996</v>
      </c>
    </row>
    <row r="4127" spans="1:26" x14ac:dyDescent="0.25">
      <c r="A4127">
        <v>8581</v>
      </c>
      <c r="B4127" t="s">
        <v>9698</v>
      </c>
      <c r="C4127" s="1">
        <v>41779</v>
      </c>
      <c r="D4127">
        <f>YEAR(C4127)</f>
        <v>2014</v>
      </c>
      <c r="E4127">
        <f>MONTH(C4127)</f>
        <v>5</v>
      </c>
      <c r="F4127" t="str">
        <f>TEXT(Table1[[#This Row],[Order Date]],"mmm")</f>
        <v>May</v>
      </c>
      <c r="G4127" t="str">
        <f>TEXT(Table1[[#This Row],[Order Date]],"ddd")</f>
        <v>Tue</v>
      </c>
      <c r="H4127" s="1">
        <v>41781</v>
      </c>
      <c r="I4127" t="s">
        <v>22</v>
      </c>
      <c r="J4127" t="s">
        <v>4799</v>
      </c>
      <c r="K4127" t="s">
        <v>4800</v>
      </c>
      <c r="L4127" t="s">
        <v>40</v>
      </c>
      <c r="M4127" t="s">
        <v>26</v>
      </c>
      <c r="N4127" t="s">
        <v>9699</v>
      </c>
      <c r="O4127" t="s">
        <v>103</v>
      </c>
      <c r="P4127">
        <v>78666</v>
      </c>
      <c r="Q4127" t="s">
        <v>104</v>
      </c>
      <c r="R4127" t="s">
        <v>8495</v>
      </c>
      <c r="S4127" t="s">
        <v>31</v>
      </c>
      <c r="T4127" t="s">
        <v>64</v>
      </c>
      <c r="U4127" t="s">
        <v>8496</v>
      </c>
      <c r="V4127" s="3">
        <v>10.332000000000001</v>
      </c>
      <c r="W4127">
        <v>3</v>
      </c>
      <c r="X4127" s="2">
        <v>0.6</v>
      </c>
      <c r="Y4127" s="13">
        <v>-5.9409000000000001</v>
      </c>
      <c r="Z4127" s="2">
        <f>Y4127/V4127</f>
        <v>-0.57499999999999996</v>
      </c>
    </row>
    <row r="4128" spans="1:26" x14ac:dyDescent="0.25">
      <c r="A4128">
        <v>8585</v>
      </c>
      <c r="B4128" t="s">
        <v>9700</v>
      </c>
      <c r="C4128" s="1">
        <v>41674</v>
      </c>
      <c r="D4128">
        <f>YEAR(C4128)</f>
        <v>2014</v>
      </c>
      <c r="E4128">
        <f>MONTH(C4128)</f>
        <v>2</v>
      </c>
      <c r="F4128" t="str">
        <f>TEXT(Table1[[#This Row],[Order Date]],"mmm")</f>
        <v>Feb</v>
      </c>
      <c r="G4128" t="str">
        <f>TEXT(Table1[[#This Row],[Order Date]],"ddd")</f>
        <v>Tue</v>
      </c>
      <c r="H4128" s="1">
        <v>41678</v>
      </c>
      <c r="I4128" t="s">
        <v>22</v>
      </c>
      <c r="J4128" t="s">
        <v>8415</v>
      </c>
      <c r="K4128" t="s">
        <v>8416</v>
      </c>
      <c r="L4128" t="s">
        <v>40</v>
      </c>
      <c r="M4128" t="s">
        <v>26</v>
      </c>
      <c r="N4128" t="s">
        <v>3259</v>
      </c>
      <c r="O4128" t="s">
        <v>42</v>
      </c>
      <c r="P4128">
        <v>92025</v>
      </c>
      <c r="Q4128" t="s">
        <v>43</v>
      </c>
      <c r="R4128" t="s">
        <v>3173</v>
      </c>
      <c r="S4128" t="s">
        <v>45</v>
      </c>
      <c r="T4128" t="s">
        <v>74</v>
      </c>
      <c r="U4128" t="s">
        <v>3174</v>
      </c>
      <c r="V4128" s="3">
        <v>17.248000000000001</v>
      </c>
      <c r="W4128">
        <v>2</v>
      </c>
      <c r="X4128" s="2">
        <v>0.2</v>
      </c>
      <c r="Y4128" s="13">
        <v>6.0368000000000004</v>
      </c>
      <c r="Z4128" s="2">
        <f>Y4128/V4128</f>
        <v>0.35</v>
      </c>
    </row>
    <row r="4129" spans="1:26" x14ac:dyDescent="0.25">
      <c r="A4129">
        <v>8586</v>
      </c>
      <c r="B4129" t="s">
        <v>9701</v>
      </c>
      <c r="C4129" s="1">
        <v>43078</v>
      </c>
      <c r="D4129">
        <f>YEAR(C4129)</f>
        <v>2017</v>
      </c>
      <c r="E4129">
        <f>MONTH(C4129)</f>
        <v>12</v>
      </c>
      <c r="F4129" t="str">
        <f>TEXT(Table1[[#This Row],[Order Date]],"mmm")</f>
        <v>Dec</v>
      </c>
      <c r="G4129" t="str">
        <f>TEXT(Table1[[#This Row],[Order Date]],"ddd")</f>
        <v>Sat</v>
      </c>
      <c r="H4129" s="1">
        <v>43084</v>
      </c>
      <c r="I4129" t="s">
        <v>49</v>
      </c>
      <c r="J4129" t="s">
        <v>7182</v>
      </c>
      <c r="K4129" t="s">
        <v>7183</v>
      </c>
      <c r="L4129" t="s">
        <v>25</v>
      </c>
      <c r="M4129" t="s">
        <v>26</v>
      </c>
      <c r="N4129" t="s">
        <v>143</v>
      </c>
      <c r="O4129" t="s">
        <v>144</v>
      </c>
      <c r="P4129">
        <v>19134</v>
      </c>
      <c r="Q4129" t="s">
        <v>145</v>
      </c>
      <c r="R4129" t="s">
        <v>4212</v>
      </c>
      <c r="S4129" t="s">
        <v>45</v>
      </c>
      <c r="T4129" t="s">
        <v>74</v>
      </c>
      <c r="U4129" t="s">
        <v>4213</v>
      </c>
      <c r="V4129" s="3">
        <v>11.087999999999999</v>
      </c>
      <c r="W4129">
        <v>7</v>
      </c>
      <c r="X4129" s="2">
        <v>0.7</v>
      </c>
      <c r="Y4129" s="13">
        <v>-8.1311999999999998</v>
      </c>
      <c r="Z4129" s="2">
        <f>Y4129/V4129</f>
        <v>-0.73333333333333339</v>
      </c>
    </row>
    <row r="4130" spans="1:26" x14ac:dyDescent="0.25">
      <c r="A4130">
        <v>8587</v>
      </c>
      <c r="B4130" t="s">
        <v>9702</v>
      </c>
      <c r="C4130" s="1">
        <v>42927</v>
      </c>
      <c r="D4130">
        <f>YEAR(C4130)</f>
        <v>2017</v>
      </c>
      <c r="E4130">
        <f>MONTH(C4130)</f>
        <v>7</v>
      </c>
      <c r="F4130" t="str">
        <f>TEXT(Table1[[#This Row],[Order Date]],"mmm")</f>
        <v>Jul</v>
      </c>
      <c r="G4130" t="str">
        <f>TEXT(Table1[[#This Row],[Order Date]],"ddd")</f>
        <v>Tue</v>
      </c>
      <c r="H4130" s="1">
        <v>42934</v>
      </c>
      <c r="I4130" t="s">
        <v>49</v>
      </c>
      <c r="J4130" t="s">
        <v>1778</v>
      </c>
      <c r="K4130" t="s">
        <v>1779</v>
      </c>
      <c r="L4130" t="s">
        <v>40</v>
      </c>
      <c r="M4130" t="s">
        <v>26</v>
      </c>
      <c r="N4130" t="s">
        <v>41</v>
      </c>
      <c r="O4130" t="s">
        <v>42</v>
      </c>
      <c r="P4130">
        <v>90049</v>
      </c>
      <c r="Q4130" t="s">
        <v>43</v>
      </c>
      <c r="R4130" t="s">
        <v>900</v>
      </c>
      <c r="S4130" t="s">
        <v>70</v>
      </c>
      <c r="T4130" t="s">
        <v>158</v>
      </c>
      <c r="U4130" t="s">
        <v>901</v>
      </c>
      <c r="V4130" s="3">
        <v>1287.45</v>
      </c>
      <c r="W4130">
        <v>5</v>
      </c>
      <c r="X4130" s="2">
        <v>0</v>
      </c>
      <c r="Y4130" s="13">
        <v>244.6155</v>
      </c>
      <c r="Z4130" s="2">
        <f>Y4130/V4130</f>
        <v>0.19</v>
      </c>
    </row>
    <row r="4131" spans="1:26" x14ac:dyDescent="0.25">
      <c r="A4131">
        <v>8589</v>
      </c>
      <c r="B4131" t="s">
        <v>9703</v>
      </c>
      <c r="C4131" s="1">
        <v>42139</v>
      </c>
      <c r="D4131">
        <f>YEAR(C4131)</f>
        <v>2015</v>
      </c>
      <c r="E4131">
        <f>MONTH(C4131)</f>
        <v>5</v>
      </c>
      <c r="F4131" t="str">
        <f>TEXT(Table1[[#This Row],[Order Date]],"mmm")</f>
        <v>May</v>
      </c>
      <c r="G4131" t="str">
        <f>TEXT(Table1[[#This Row],[Order Date]],"ddd")</f>
        <v>Fri</v>
      </c>
      <c r="H4131" s="1">
        <v>42146</v>
      </c>
      <c r="I4131" t="s">
        <v>49</v>
      </c>
      <c r="J4131" t="s">
        <v>6556</v>
      </c>
      <c r="K4131" t="s">
        <v>6557</v>
      </c>
      <c r="L4131" t="s">
        <v>40</v>
      </c>
      <c r="M4131" t="s">
        <v>26</v>
      </c>
      <c r="N4131" t="s">
        <v>143</v>
      </c>
      <c r="O4131" t="s">
        <v>144</v>
      </c>
      <c r="P4131">
        <v>19140</v>
      </c>
      <c r="Q4131" t="s">
        <v>145</v>
      </c>
      <c r="R4131" t="s">
        <v>2179</v>
      </c>
      <c r="S4131" t="s">
        <v>45</v>
      </c>
      <c r="T4131" t="s">
        <v>58</v>
      </c>
      <c r="U4131" t="s">
        <v>2180</v>
      </c>
      <c r="V4131" s="3">
        <v>51.968000000000004</v>
      </c>
      <c r="W4131">
        <v>2</v>
      </c>
      <c r="X4131" s="2">
        <v>0.2</v>
      </c>
      <c r="Y4131" s="13">
        <v>-10.393599999999999</v>
      </c>
      <c r="Z4131" s="2">
        <f>Y4131/V4131</f>
        <v>-0.19999999999999998</v>
      </c>
    </row>
    <row r="4132" spans="1:26" x14ac:dyDescent="0.25">
      <c r="A4132">
        <v>8590</v>
      </c>
      <c r="B4132" t="s">
        <v>9704</v>
      </c>
      <c r="C4132" s="1">
        <v>42764</v>
      </c>
      <c r="D4132">
        <f>YEAR(C4132)</f>
        <v>2017</v>
      </c>
      <c r="E4132">
        <f>MONTH(C4132)</f>
        <v>1</v>
      </c>
      <c r="F4132" t="str">
        <f>TEXT(Table1[[#This Row],[Order Date]],"mmm")</f>
        <v>Jan</v>
      </c>
      <c r="G4132" t="str">
        <f>TEXT(Table1[[#This Row],[Order Date]],"ddd")</f>
        <v>Sun</v>
      </c>
      <c r="H4132" s="1">
        <v>42767</v>
      </c>
      <c r="I4132" t="s">
        <v>185</v>
      </c>
      <c r="J4132" t="s">
        <v>3465</v>
      </c>
      <c r="K4132" t="s">
        <v>3466</v>
      </c>
      <c r="L4132" t="s">
        <v>25</v>
      </c>
      <c r="M4132" t="s">
        <v>26</v>
      </c>
      <c r="N4132" t="s">
        <v>143</v>
      </c>
      <c r="O4132" t="s">
        <v>144</v>
      </c>
      <c r="P4132">
        <v>19120</v>
      </c>
      <c r="Q4132" t="s">
        <v>145</v>
      </c>
      <c r="R4132" t="s">
        <v>359</v>
      </c>
      <c r="S4132" t="s">
        <v>45</v>
      </c>
      <c r="T4132" t="s">
        <v>67</v>
      </c>
      <c r="U4132" t="s">
        <v>360</v>
      </c>
      <c r="V4132" s="3">
        <v>4.7679999999999998</v>
      </c>
      <c r="W4132">
        <v>2</v>
      </c>
      <c r="X4132" s="2">
        <v>0.2</v>
      </c>
      <c r="Y4132" s="13">
        <v>0.4768</v>
      </c>
      <c r="Z4132" s="2">
        <f>Y4132/V4132</f>
        <v>0.1</v>
      </c>
    </row>
    <row r="4133" spans="1:26" x14ac:dyDescent="0.25">
      <c r="A4133">
        <v>8591</v>
      </c>
      <c r="B4133" t="s">
        <v>9705</v>
      </c>
      <c r="C4133" s="1">
        <v>43007</v>
      </c>
      <c r="D4133">
        <f>YEAR(C4133)</f>
        <v>2017</v>
      </c>
      <c r="E4133">
        <f>MONTH(C4133)</f>
        <v>9</v>
      </c>
      <c r="F4133" t="str">
        <f>TEXT(Table1[[#This Row],[Order Date]],"mmm")</f>
        <v>Sep</v>
      </c>
      <c r="G4133" t="str">
        <f>TEXT(Table1[[#This Row],[Order Date]],"ddd")</f>
        <v>Fri</v>
      </c>
      <c r="H4133" s="1">
        <v>43009</v>
      </c>
      <c r="I4133" t="s">
        <v>185</v>
      </c>
      <c r="J4133" t="s">
        <v>785</v>
      </c>
      <c r="K4133" t="s">
        <v>786</v>
      </c>
      <c r="L4133" t="s">
        <v>40</v>
      </c>
      <c r="M4133" t="s">
        <v>26</v>
      </c>
      <c r="N4133" t="s">
        <v>5940</v>
      </c>
      <c r="O4133" t="s">
        <v>264</v>
      </c>
      <c r="P4133">
        <v>11550</v>
      </c>
      <c r="Q4133" t="s">
        <v>145</v>
      </c>
      <c r="R4133" t="s">
        <v>6249</v>
      </c>
      <c r="S4133" t="s">
        <v>45</v>
      </c>
      <c r="T4133" t="s">
        <v>170</v>
      </c>
      <c r="U4133" t="s">
        <v>6250</v>
      </c>
      <c r="V4133" s="3">
        <v>7.98</v>
      </c>
      <c r="W4133">
        <v>3</v>
      </c>
      <c r="X4133" s="2">
        <v>0</v>
      </c>
      <c r="Y4133" s="13">
        <v>3.9102000000000001</v>
      </c>
      <c r="Z4133" s="2">
        <f>Y4133/V4133</f>
        <v>0.49</v>
      </c>
    </row>
    <row r="4134" spans="1:26" x14ac:dyDescent="0.25">
      <c r="A4134">
        <v>8592</v>
      </c>
      <c r="B4134" t="s">
        <v>9706</v>
      </c>
      <c r="C4134" s="1">
        <v>42848</v>
      </c>
      <c r="D4134">
        <f>YEAR(C4134)</f>
        <v>2017</v>
      </c>
      <c r="E4134">
        <f>MONTH(C4134)</f>
        <v>4</v>
      </c>
      <c r="F4134" t="str">
        <f>TEXT(Table1[[#This Row],[Order Date]],"mmm")</f>
        <v>Apr</v>
      </c>
      <c r="G4134" t="str">
        <f>TEXT(Table1[[#This Row],[Order Date]],"ddd")</f>
        <v>Sun</v>
      </c>
      <c r="H4134" s="1">
        <v>42851</v>
      </c>
      <c r="I4134" t="s">
        <v>185</v>
      </c>
      <c r="J4134" t="s">
        <v>50</v>
      </c>
      <c r="K4134" t="s">
        <v>51</v>
      </c>
      <c r="L4134" t="s">
        <v>25</v>
      </c>
      <c r="M4134" t="s">
        <v>26</v>
      </c>
      <c r="N4134" t="s">
        <v>9707</v>
      </c>
      <c r="O4134" t="s">
        <v>450</v>
      </c>
      <c r="P4134">
        <v>80634</v>
      </c>
      <c r="Q4134" t="s">
        <v>43</v>
      </c>
      <c r="R4134" t="s">
        <v>4028</v>
      </c>
      <c r="S4134" t="s">
        <v>45</v>
      </c>
      <c r="T4134" t="s">
        <v>170</v>
      </c>
      <c r="U4134" t="s">
        <v>662</v>
      </c>
      <c r="V4134" s="3">
        <v>18.687999999999999</v>
      </c>
      <c r="W4134">
        <v>2</v>
      </c>
      <c r="X4134" s="2">
        <v>0.2</v>
      </c>
      <c r="Y4134" s="13">
        <v>7.008</v>
      </c>
      <c r="Z4134" s="2">
        <f>Y4134/V4134</f>
        <v>0.375</v>
      </c>
    </row>
    <row r="4135" spans="1:26" x14ac:dyDescent="0.25">
      <c r="A4135">
        <v>8594</v>
      </c>
      <c r="B4135" t="s">
        <v>9708</v>
      </c>
      <c r="C4135" s="1">
        <v>43048</v>
      </c>
      <c r="D4135">
        <f>YEAR(C4135)</f>
        <v>2017</v>
      </c>
      <c r="E4135">
        <f>MONTH(C4135)</f>
        <v>11</v>
      </c>
      <c r="F4135" t="str">
        <f>TEXT(Table1[[#This Row],[Order Date]],"mmm")</f>
        <v>Nov</v>
      </c>
      <c r="G4135" t="str">
        <f>TEXT(Table1[[#This Row],[Order Date]],"ddd")</f>
        <v>Thu</v>
      </c>
      <c r="H4135" s="1">
        <v>43052</v>
      </c>
      <c r="I4135" t="s">
        <v>49</v>
      </c>
      <c r="J4135" t="s">
        <v>2671</v>
      </c>
      <c r="K4135" t="s">
        <v>2672</v>
      </c>
      <c r="L4135" t="s">
        <v>101</v>
      </c>
      <c r="M4135" t="s">
        <v>26</v>
      </c>
      <c r="N4135" t="s">
        <v>1504</v>
      </c>
      <c r="O4135" t="s">
        <v>53</v>
      </c>
      <c r="P4135">
        <v>32216</v>
      </c>
      <c r="Q4135" t="s">
        <v>29</v>
      </c>
      <c r="R4135" t="s">
        <v>1635</v>
      </c>
      <c r="S4135" t="s">
        <v>70</v>
      </c>
      <c r="T4135" t="s">
        <v>158</v>
      </c>
      <c r="U4135" t="s">
        <v>1636</v>
      </c>
      <c r="V4135" s="3">
        <v>191.976</v>
      </c>
      <c r="W4135">
        <v>3</v>
      </c>
      <c r="X4135" s="2">
        <v>0.2</v>
      </c>
      <c r="Y4135" s="13">
        <v>38.395200000000003</v>
      </c>
      <c r="Z4135" s="2">
        <f>Y4135/V4135</f>
        <v>0.2</v>
      </c>
    </row>
    <row r="4136" spans="1:26" x14ac:dyDescent="0.25">
      <c r="A4136">
        <v>8596</v>
      </c>
      <c r="B4136" t="s">
        <v>9709</v>
      </c>
      <c r="C4136" s="1">
        <v>41764</v>
      </c>
      <c r="D4136">
        <f>YEAR(C4136)</f>
        <v>2014</v>
      </c>
      <c r="E4136">
        <f>MONTH(C4136)</f>
        <v>5</v>
      </c>
      <c r="F4136" t="str">
        <f>TEXT(Table1[[#This Row],[Order Date]],"mmm")</f>
        <v>May</v>
      </c>
      <c r="G4136" t="str">
        <f>TEXT(Table1[[#This Row],[Order Date]],"ddd")</f>
        <v>Mon</v>
      </c>
      <c r="H4136" s="1">
        <v>41766</v>
      </c>
      <c r="I4136" t="s">
        <v>185</v>
      </c>
      <c r="J4136" t="s">
        <v>1993</v>
      </c>
      <c r="K4136" t="s">
        <v>1994</v>
      </c>
      <c r="L4136" t="s">
        <v>40</v>
      </c>
      <c r="M4136" t="s">
        <v>26</v>
      </c>
      <c r="N4136" t="s">
        <v>1117</v>
      </c>
      <c r="O4136" t="s">
        <v>312</v>
      </c>
      <c r="P4136">
        <v>22204</v>
      </c>
      <c r="Q4136" t="s">
        <v>29</v>
      </c>
      <c r="R4136" t="s">
        <v>3782</v>
      </c>
      <c r="S4136" t="s">
        <v>45</v>
      </c>
      <c r="T4136" t="s">
        <v>74</v>
      </c>
      <c r="U4136" t="s">
        <v>1200</v>
      </c>
      <c r="V4136" s="3">
        <v>11.88</v>
      </c>
      <c r="W4136">
        <v>2</v>
      </c>
      <c r="X4136" s="2">
        <v>0</v>
      </c>
      <c r="Y4136" s="13">
        <v>5.3460000000000001</v>
      </c>
      <c r="Z4136" s="2">
        <f>Y4136/V4136</f>
        <v>0.44999999999999996</v>
      </c>
    </row>
    <row r="4137" spans="1:26" x14ac:dyDescent="0.25">
      <c r="A4137">
        <v>8599</v>
      </c>
      <c r="B4137" t="s">
        <v>9710</v>
      </c>
      <c r="C4137" s="1">
        <v>41969</v>
      </c>
      <c r="D4137">
        <f>YEAR(C4137)</f>
        <v>2014</v>
      </c>
      <c r="E4137">
        <f>MONTH(C4137)</f>
        <v>11</v>
      </c>
      <c r="F4137" t="str">
        <f>TEXT(Table1[[#This Row],[Order Date]],"mmm")</f>
        <v>Nov</v>
      </c>
      <c r="G4137" t="str">
        <f>TEXT(Table1[[#This Row],[Order Date]],"ddd")</f>
        <v>Wed</v>
      </c>
      <c r="H4137" s="1">
        <v>41974</v>
      </c>
      <c r="I4137" t="s">
        <v>49</v>
      </c>
      <c r="J4137" t="s">
        <v>5442</v>
      </c>
      <c r="K4137" t="s">
        <v>5443</v>
      </c>
      <c r="L4137" t="s">
        <v>40</v>
      </c>
      <c r="M4137" t="s">
        <v>26</v>
      </c>
      <c r="N4137" t="s">
        <v>3403</v>
      </c>
      <c r="O4137" t="s">
        <v>42</v>
      </c>
      <c r="P4137">
        <v>93727</v>
      </c>
      <c r="Q4137" t="s">
        <v>43</v>
      </c>
      <c r="R4137" t="s">
        <v>2880</v>
      </c>
      <c r="S4137" t="s">
        <v>45</v>
      </c>
      <c r="T4137" t="s">
        <v>74</v>
      </c>
      <c r="U4137" t="s">
        <v>2881</v>
      </c>
      <c r="V4137" s="3">
        <v>4.32</v>
      </c>
      <c r="W4137">
        <v>3</v>
      </c>
      <c r="X4137" s="2">
        <v>0.2</v>
      </c>
      <c r="Y4137" s="13">
        <v>1.512</v>
      </c>
      <c r="Z4137" s="2">
        <f>Y4137/V4137</f>
        <v>0.35</v>
      </c>
    </row>
    <row r="4138" spans="1:26" x14ac:dyDescent="0.25">
      <c r="A4138">
        <v>8603</v>
      </c>
      <c r="B4138" t="s">
        <v>9711</v>
      </c>
      <c r="C4138" s="1">
        <v>42004</v>
      </c>
      <c r="D4138">
        <f>YEAR(C4138)</f>
        <v>2014</v>
      </c>
      <c r="E4138">
        <f>MONTH(C4138)</f>
        <v>12</v>
      </c>
      <c r="F4138" t="str">
        <f>TEXT(Table1[[#This Row],[Order Date]],"mmm")</f>
        <v>Dec</v>
      </c>
      <c r="G4138" t="str">
        <f>TEXT(Table1[[#This Row],[Order Date]],"ddd")</f>
        <v>Wed</v>
      </c>
      <c r="H4138" s="1">
        <v>42004</v>
      </c>
      <c r="I4138" t="s">
        <v>1276</v>
      </c>
      <c r="J4138" t="s">
        <v>2555</v>
      </c>
      <c r="K4138" t="s">
        <v>2556</v>
      </c>
      <c r="L4138" t="s">
        <v>101</v>
      </c>
      <c r="M4138" t="s">
        <v>26</v>
      </c>
      <c r="N4138" t="s">
        <v>3240</v>
      </c>
      <c r="O4138" t="s">
        <v>1379</v>
      </c>
      <c r="P4138">
        <v>89502</v>
      </c>
      <c r="Q4138" t="s">
        <v>43</v>
      </c>
      <c r="R4138" t="s">
        <v>6162</v>
      </c>
      <c r="S4138" t="s">
        <v>70</v>
      </c>
      <c r="T4138" t="s">
        <v>71</v>
      </c>
      <c r="U4138" t="s">
        <v>6163</v>
      </c>
      <c r="V4138" s="3">
        <v>475.94400000000002</v>
      </c>
      <c r="W4138">
        <v>7</v>
      </c>
      <c r="X4138" s="2">
        <v>0.2</v>
      </c>
      <c r="Y4138" s="13">
        <v>59.493000000000002</v>
      </c>
      <c r="Z4138" s="2">
        <f>Y4138/V4138</f>
        <v>0.125</v>
      </c>
    </row>
    <row r="4139" spans="1:26" x14ac:dyDescent="0.25">
      <c r="A4139">
        <v>8604</v>
      </c>
      <c r="B4139" t="s">
        <v>9712</v>
      </c>
      <c r="C4139" s="1">
        <v>42372</v>
      </c>
      <c r="D4139">
        <f>YEAR(C4139)</f>
        <v>2016</v>
      </c>
      <c r="E4139">
        <f>MONTH(C4139)</f>
        <v>1</v>
      </c>
      <c r="F4139" t="str">
        <f>TEXT(Table1[[#This Row],[Order Date]],"mmm")</f>
        <v>Jan</v>
      </c>
      <c r="G4139" t="str">
        <f>TEXT(Table1[[#This Row],[Order Date]],"ddd")</f>
        <v>Sun</v>
      </c>
      <c r="H4139" s="1">
        <v>42377</v>
      </c>
      <c r="I4139" t="s">
        <v>49</v>
      </c>
      <c r="J4139" t="s">
        <v>997</v>
      </c>
      <c r="K4139" t="s">
        <v>998</v>
      </c>
      <c r="L4139" t="s">
        <v>40</v>
      </c>
      <c r="M4139" t="s">
        <v>26</v>
      </c>
      <c r="N4139" t="s">
        <v>671</v>
      </c>
      <c r="O4139" t="s">
        <v>103</v>
      </c>
      <c r="P4139">
        <v>78207</v>
      </c>
      <c r="Q4139" t="s">
        <v>104</v>
      </c>
      <c r="R4139" t="s">
        <v>4695</v>
      </c>
      <c r="S4139" t="s">
        <v>70</v>
      </c>
      <c r="T4139" t="s">
        <v>158</v>
      </c>
      <c r="U4139" t="s">
        <v>4696</v>
      </c>
      <c r="V4139" s="3">
        <v>30.08</v>
      </c>
      <c r="W4139">
        <v>2</v>
      </c>
      <c r="X4139" s="2">
        <v>0.2</v>
      </c>
      <c r="Y4139" s="13">
        <v>-5.2640000000000002</v>
      </c>
      <c r="Z4139" s="2">
        <f>Y4139/V4139</f>
        <v>-0.17500000000000002</v>
      </c>
    </row>
    <row r="4140" spans="1:26" x14ac:dyDescent="0.25">
      <c r="A4140">
        <v>8607</v>
      </c>
      <c r="B4140" t="s">
        <v>9713</v>
      </c>
      <c r="C4140" s="1">
        <v>42965</v>
      </c>
      <c r="D4140">
        <f>YEAR(C4140)</f>
        <v>2017</v>
      </c>
      <c r="E4140">
        <f>MONTH(C4140)</f>
        <v>8</v>
      </c>
      <c r="F4140" t="str">
        <f>TEXT(Table1[[#This Row],[Order Date]],"mmm")</f>
        <v>Aug</v>
      </c>
      <c r="G4140" t="str">
        <f>TEXT(Table1[[#This Row],[Order Date]],"ddd")</f>
        <v>Fri</v>
      </c>
      <c r="H4140" s="1">
        <v>42969</v>
      </c>
      <c r="I4140" t="s">
        <v>49</v>
      </c>
      <c r="J4140" t="s">
        <v>3083</v>
      </c>
      <c r="K4140" t="s">
        <v>3084</v>
      </c>
      <c r="L4140" t="s">
        <v>25</v>
      </c>
      <c r="M4140" t="s">
        <v>26</v>
      </c>
      <c r="N4140" t="s">
        <v>3823</v>
      </c>
      <c r="O4140" t="s">
        <v>1231</v>
      </c>
      <c r="P4140">
        <v>2740</v>
      </c>
      <c r="Q4140" t="s">
        <v>145</v>
      </c>
      <c r="R4140" t="s">
        <v>2168</v>
      </c>
      <c r="S4140" t="s">
        <v>70</v>
      </c>
      <c r="T4140" t="s">
        <v>158</v>
      </c>
      <c r="U4140" t="s">
        <v>2169</v>
      </c>
      <c r="V4140" s="3">
        <v>23.18</v>
      </c>
      <c r="W4140">
        <v>2</v>
      </c>
      <c r="X4140" s="2">
        <v>0</v>
      </c>
      <c r="Y4140" s="13">
        <v>7.6494</v>
      </c>
      <c r="Z4140" s="2">
        <f>Y4140/V4140</f>
        <v>0.33</v>
      </c>
    </row>
    <row r="4141" spans="1:26" x14ac:dyDescent="0.25">
      <c r="A4141">
        <v>8608</v>
      </c>
      <c r="B4141" t="s">
        <v>9714</v>
      </c>
      <c r="C4141" s="1">
        <v>41794</v>
      </c>
      <c r="D4141">
        <f>YEAR(C4141)</f>
        <v>2014</v>
      </c>
      <c r="E4141">
        <f>MONTH(C4141)</f>
        <v>6</v>
      </c>
      <c r="F4141" t="str">
        <f>TEXT(Table1[[#This Row],[Order Date]],"mmm")</f>
        <v>Jun</v>
      </c>
      <c r="G4141" t="str">
        <f>TEXT(Table1[[#This Row],[Order Date]],"ddd")</f>
        <v>Wed</v>
      </c>
      <c r="H4141" s="1">
        <v>41799</v>
      </c>
      <c r="I4141" t="s">
        <v>49</v>
      </c>
      <c r="J4141" t="s">
        <v>5052</v>
      </c>
      <c r="K4141" t="s">
        <v>5053</v>
      </c>
      <c r="L4141" t="s">
        <v>25</v>
      </c>
      <c r="M4141" t="s">
        <v>26</v>
      </c>
      <c r="N4141" t="s">
        <v>263</v>
      </c>
      <c r="O4141" t="s">
        <v>264</v>
      </c>
      <c r="P4141">
        <v>10035</v>
      </c>
      <c r="Q4141" t="s">
        <v>145</v>
      </c>
      <c r="R4141" t="s">
        <v>4469</v>
      </c>
      <c r="S4141" t="s">
        <v>31</v>
      </c>
      <c r="T4141" t="s">
        <v>64</v>
      </c>
      <c r="U4141" t="s">
        <v>4470</v>
      </c>
      <c r="V4141" s="3">
        <v>56.96</v>
      </c>
      <c r="W4141">
        <v>2</v>
      </c>
      <c r="X4141" s="2">
        <v>0</v>
      </c>
      <c r="Y4141" s="13">
        <v>21.075199999999999</v>
      </c>
      <c r="Z4141" s="2">
        <f>Y4141/V4141</f>
        <v>0.37</v>
      </c>
    </row>
    <row r="4142" spans="1:26" x14ac:dyDescent="0.25">
      <c r="A4142">
        <v>8612</v>
      </c>
      <c r="B4142" t="s">
        <v>9715</v>
      </c>
      <c r="C4142" s="1">
        <v>43052</v>
      </c>
      <c r="D4142">
        <f>YEAR(C4142)</f>
        <v>2017</v>
      </c>
      <c r="E4142">
        <f>MONTH(C4142)</f>
        <v>11</v>
      </c>
      <c r="F4142" t="str">
        <f>TEXT(Table1[[#This Row],[Order Date]],"mmm")</f>
        <v>Nov</v>
      </c>
      <c r="G4142" t="str">
        <f>TEXT(Table1[[#This Row],[Order Date]],"ddd")</f>
        <v>Mon</v>
      </c>
      <c r="H4142" s="1">
        <v>43056</v>
      </c>
      <c r="I4142" t="s">
        <v>22</v>
      </c>
      <c r="J4142" t="s">
        <v>2764</v>
      </c>
      <c r="K4142" t="s">
        <v>2765</v>
      </c>
      <c r="L4142" t="s">
        <v>25</v>
      </c>
      <c r="M4142" t="s">
        <v>26</v>
      </c>
      <c r="N4142" t="s">
        <v>8504</v>
      </c>
      <c r="O4142" t="s">
        <v>42</v>
      </c>
      <c r="P4142">
        <v>93030</v>
      </c>
      <c r="Q4142" t="s">
        <v>43</v>
      </c>
      <c r="R4142" t="s">
        <v>5399</v>
      </c>
      <c r="S4142" t="s">
        <v>70</v>
      </c>
      <c r="T4142" t="s">
        <v>158</v>
      </c>
      <c r="U4142" t="s">
        <v>5400</v>
      </c>
      <c r="V4142" s="3">
        <v>82.95</v>
      </c>
      <c r="W4142">
        <v>5</v>
      </c>
      <c r="X4142" s="2">
        <v>0</v>
      </c>
      <c r="Y4142" s="13">
        <v>29.032499999999999</v>
      </c>
      <c r="Z4142" s="2">
        <f>Y4142/V4142</f>
        <v>0.35</v>
      </c>
    </row>
    <row r="4143" spans="1:26" x14ac:dyDescent="0.25">
      <c r="A4143">
        <v>8613</v>
      </c>
      <c r="B4143" t="s">
        <v>9716</v>
      </c>
      <c r="C4143" s="1">
        <v>42397</v>
      </c>
      <c r="D4143">
        <f>YEAR(C4143)</f>
        <v>2016</v>
      </c>
      <c r="E4143">
        <f>MONTH(C4143)</f>
        <v>1</v>
      </c>
      <c r="F4143" t="str">
        <f>TEXT(Table1[[#This Row],[Order Date]],"mmm")</f>
        <v>Jan</v>
      </c>
      <c r="G4143" t="str">
        <f>TEXT(Table1[[#This Row],[Order Date]],"ddd")</f>
        <v>Thu</v>
      </c>
      <c r="H4143" s="1">
        <v>42401</v>
      </c>
      <c r="I4143" t="s">
        <v>22</v>
      </c>
      <c r="J4143" t="s">
        <v>3542</v>
      </c>
      <c r="K4143" t="s">
        <v>3543</v>
      </c>
      <c r="L4143" t="s">
        <v>40</v>
      </c>
      <c r="M4143" t="s">
        <v>26</v>
      </c>
      <c r="N4143" t="s">
        <v>41</v>
      </c>
      <c r="O4143" t="s">
        <v>42</v>
      </c>
      <c r="P4143">
        <v>90036</v>
      </c>
      <c r="Q4143" t="s">
        <v>43</v>
      </c>
      <c r="R4143" t="s">
        <v>1538</v>
      </c>
      <c r="S4143" t="s">
        <v>45</v>
      </c>
      <c r="T4143" t="s">
        <v>67</v>
      </c>
      <c r="U4143" t="s">
        <v>1539</v>
      </c>
      <c r="V4143" s="3">
        <v>39.68</v>
      </c>
      <c r="W4143">
        <v>2</v>
      </c>
      <c r="X4143" s="2">
        <v>0</v>
      </c>
      <c r="Y4143" s="13">
        <v>10.316800000000001</v>
      </c>
      <c r="Z4143" s="2">
        <f>Y4143/V4143</f>
        <v>0.26</v>
      </c>
    </row>
    <row r="4144" spans="1:26" x14ac:dyDescent="0.25">
      <c r="A4144">
        <v>8614</v>
      </c>
      <c r="B4144" t="s">
        <v>9717</v>
      </c>
      <c r="C4144" s="1">
        <v>42683</v>
      </c>
      <c r="D4144">
        <f>YEAR(C4144)</f>
        <v>2016</v>
      </c>
      <c r="E4144">
        <f>MONTH(C4144)</f>
        <v>11</v>
      </c>
      <c r="F4144" t="str">
        <f>TEXT(Table1[[#This Row],[Order Date]],"mmm")</f>
        <v>Nov</v>
      </c>
      <c r="G4144" t="str">
        <f>TEXT(Table1[[#This Row],[Order Date]],"ddd")</f>
        <v>Wed</v>
      </c>
      <c r="H4144" s="1">
        <v>42688</v>
      </c>
      <c r="I4144" t="s">
        <v>49</v>
      </c>
      <c r="J4144" t="s">
        <v>529</v>
      </c>
      <c r="K4144" t="s">
        <v>530</v>
      </c>
      <c r="L4144" t="s">
        <v>25</v>
      </c>
      <c r="M4144" t="s">
        <v>26</v>
      </c>
      <c r="N4144" t="s">
        <v>3130</v>
      </c>
      <c r="O4144" t="s">
        <v>42</v>
      </c>
      <c r="P4144">
        <v>94601</v>
      </c>
      <c r="Q4144" t="s">
        <v>43</v>
      </c>
      <c r="R4144" t="s">
        <v>1064</v>
      </c>
      <c r="S4144" t="s">
        <v>70</v>
      </c>
      <c r="T4144" t="s">
        <v>158</v>
      </c>
      <c r="U4144" t="s">
        <v>1065</v>
      </c>
      <c r="V4144" s="3">
        <v>479.97</v>
      </c>
      <c r="W4144">
        <v>3</v>
      </c>
      <c r="X4144" s="2">
        <v>0</v>
      </c>
      <c r="Y4144" s="13">
        <v>177.5889</v>
      </c>
      <c r="Z4144" s="2">
        <f>Y4144/V4144</f>
        <v>0.37</v>
      </c>
    </row>
    <row r="4145" spans="1:26" x14ac:dyDescent="0.25">
      <c r="A4145">
        <v>8615</v>
      </c>
      <c r="B4145" t="s">
        <v>9718</v>
      </c>
      <c r="C4145" s="1">
        <v>42623</v>
      </c>
      <c r="D4145">
        <f>YEAR(C4145)</f>
        <v>2016</v>
      </c>
      <c r="E4145">
        <f>MONTH(C4145)</f>
        <v>9</v>
      </c>
      <c r="F4145" t="str">
        <f>TEXT(Table1[[#This Row],[Order Date]],"mmm")</f>
        <v>Sep</v>
      </c>
      <c r="G4145" t="str">
        <f>TEXT(Table1[[#This Row],[Order Date]],"ddd")</f>
        <v>Sat</v>
      </c>
      <c r="H4145" s="1">
        <v>42627</v>
      </c>
      <c r="I4145" t="s">
        <v>49</v>
      </c>
      <c r="J4145" t="s">
        <v>3465</v>
      </c>
      <c r="K4145" t="s">
        <v>3466</v>
      </c>
      <c r="L4145" t="s">
        <v>25</v>
      </c>
      <c r="M4145" t="s">
        <v>26</v>
      </c>
      <c r="N4145" t="s">
        <v>2498</v>
      </c>
      <c r="O4145" t="s">
        <v>95</v>
      </c>
      <c r="P4145">
        <v>98026</v>
      </c>
      <c r="Q4145" t="s">
        <v>43</v>
      </c>
      <c r="R4145" t="s">
        <v>7148</v>
      </c>
      <c r="S4145" t="s">
        <v>45</v>
      </c>
      <c r="T4145" t="s">
        <v>46</v>
      </c>
      <c r="U4145" t="s">
        <v>7149</v>
      </c>
      <c r="V4145" s="3">
        <v>7.38</v>
      </c>
      <c r="W4145">
        <v>2</v>
      </c>
      <c r="X4145" s="2">
        <v>0</v>
      </c>
      <c r="Y4145" s="13">
        <v>3.4685999999999999</v>
      </c>
      <c r="Z4145" s="2">
        <f>Y4145/V4145</f>
        <v>0.47</v>
      </c>
    </row>
    <row r="4146" spans="1:26" x14ac:dyDescent="0.25">
      <c r="A4146">
        <v>8619</v>
      </c>
      <c r="B4146" t="s">
        <v>9719</v>
      </c>
      <c r="C4146" s="1">
        <v>42797</v>
      </c>
      <c r="D4146">
        <f>YEAR(C4146)</f>
        <v>2017</v>
      </c>
      <c r="E4146">
        <f>MONTH(C4146)</f>
        <v>3</v>
      </c>
      <c r="F4146" t="str">
        <f>TEXT(Table1[[#This Row],[Order Date]],"mmm")</f>
        <v>Mar</v>
      </c>
      <c r="G4146" t="str">
        <f>TEXT(Table1[[#This Row],[Order Date]],"ddd")</f>
        <v>Fri</v>
      </c>
      <c r="H4146" s="1">
        <v>42802</v>
      </c>
      <c r="I4146" t="s">
        <v>49</v>
      </c>
      <c r="J4146" t="s">
        <v>3116</v>
      </c>
      <c r="K4146" t="s">
        <v>3117</v>
      </c>
      <c r="L4146" t="s">
        <v>40</v>
      </c>
      <c r="M4146" t="s">
        <v>26</v>
      </c>
      <c r="N4146" t="s">
        <v>41</v>
      </c>
      <c r="O4146" t="s">
        <v>42</v>
      </c>
      <c r="P4146">
        <v>90004</v>
      </c>
      <c r="Q4146" t="s">
        <v>43</v>
      </c>
      <c r="R4146" t="s">
        <v>2754</v>
      </c>
      <c r="S4146" t="s">
        <v>31</v>
      </c>
      <c r="T4146" t="s">
        <v>55</v>
      </c>
      <c r="U4146" t="s">
        <v>2755</v>
      </c>
      <c r="V4146" s="3">
        <v>399.67200000000003</v>
      </c>
      <c r="W4146">
        <v>7</v>
      </c>
      <c r="X4146" s="2">
        <v>0.2</v>
      </c>
      <c r="Y4146" s="13">
        <v>-14.9877</v>
      </c>
      <c r="Z4146" s="2">
        <f>Y4146/V4146</f>
        <v>-3.7499999999999999E-2</v>
      </c>
    </row>
    <row r="4147" spans="1:26" x14ac:dyDescent="0.25">
      <c r="A4147">
        <v>8620</v>
      </c>
      <c r="B4147" t="s">
        <v>9720</v>
      </c>
      <c r="C4147" s="1">
        <v>42986</v>
      </c>
      <c r="D4147">
        <f>YEAR(C4147)</f>
        <v>2017</v>
      </c>
      <c r="E4147">
        <f>MONTH(C4147)</f>
        <v>9</v>
      </c>
      <c r="F4147" t="str">
        <f>TEXT(Table1[[#This Row],[Order Date]],"mmm")</f>
        <v>Sep</v>
      </c>
      <c r="G4147" t="str">
        <f>TEXT(Table1[[#This Row],[Order Date]],"ddd")</f>
        <v>Fri</v>
      </c>
      <c r="H4147" s="1">
        <v>42991</v>
      </c>
      <c r="I4147" t="s">
        <v>22</v>
      </c>
      <c r="J4147" t="s">
        <v>2568</v>
      </c>
      <c r="K4147" t="s">
        <v>2569</v>
      </c>
      <c r="L4147" t="s">
        <v>40</v>
      </c>
      <c r="M4147" t="s">
        <v>26</v>
      </c>
      <c r="N4147" t="s">
        <v>263</v>
      </c>
      <c r="O4147" t="s">
        <v>264</v>
      </c>
      <c r="P4147">
        <v>10024</v>
      </c>
      <c r="Q4147" t="s">
        <v>145</v>
      </c>
      <c r="R4147" t="s">
        <v>6640</v>
      </c>
      <c r="S4147" t="s">
        <v>45</v>
      </c>
      <c r="T4147" t="s">
        <v>58</v>
      </c>
      <c r="U4147" t="s">
        <v>6641</v>
      </c>
      <c r="V4147" s="3">
        <v>65.12</v>
      </c>
      <c r="W4147">
        <v>4</v>
      </c>
      <c r="X4147" s="2">
        <v>0</v>
      </c>
      <c r="Y4147" s="13">
        <v>16.9312</v>
      </c>
      <c r="Z4147" s="2">
        <f>Y4147/V4147</f>
        <v>0.26</v>
      </c>
    </row>
    <row r="4148" spans="1:26" x14ac:dyDescent="0.25">
      <c r="A4148">
        <v>8621</v>
      </c>
      <c r="B4148" t="s">
        <v>9721</v>
      </c>
      <c r="C4148" s="1">
        <v>43045</v>
      </c>
      <c r="D4148">
        <f>YEAR(C4148)</f>
        <v>2017</v>
      </c>
      <c r="E4148">
        <f>MONTH(C4148)</f>
        <v>11</v>
      </c>
      <c r="F4148" t="str">
        <f>TEXT(Table1[[#This Row],[Order Date]],"mmm")</f>
        <v>Nov</v>
      </c>
      <c r="G4148" t="str">
        <f>TEXT(Table1[[#This Row],[Order Date]],"ddd")</f>
        <v>Mon</v>
      </c>
      <c r="H4148" s="1">
        <v>43048</v>
      </c>
      <c r="I4148" t="s">
        <v>22</v>
      </c>
      <c r="J4148" t="s">
        <v>6383</v>
      </c>
      <c r="K4148" t="s">
        <v>6384</v>
      </c>
      <c r="L4148" t="s">
        <v>25</v>
      </c>
      <c r="M4148" t="s">
        <v>26</v>
      </c>
      <c r="N4148" t="s">
        <v>808</v>
      </c>
      <c r="O4148" t="s">
        <v>103</v>
      </c>
      <c r="P4148">
        <v>75217</v>
      </c>
      <c r="Q4148" t="s">
        <v>104</v>
      </c>
      <c r="R4148" t="s">
        <v>2583</v>
      </c>
      <c r="S4148" t="s">
        <v>31</v>
      </c>
      <c r="T4148" t="s">
        <v>64</v>
      </c>
      <c r="U4148" t="s">
        <v>2584</v>
      </c>
      <c r="V4148" s="3">
        <v>30.56</v>
      </c>
      <c r="W4148">
        <v>5</v>
      </c>
      <c r="X4148" s="2">
        <v>0.6</v>
      </c>
      <c r="Y4148" s="13">
        <v>-19.864000000000001</v>
      </c>
      <c r="Z4148" s="2">
        <f>Y4148/V4148</f>
        <v>-0.65</v>
      </c>
    </row>
    <row r="4149" spans="1:26" x14ac:dyDescent="0.25">
      <c r="A4149">
        <v>8622</v>
      </c>
      <c r="B4149" t="s">
        <v>9722</v>
      </c>
      <c r="C4149" s="1">
        <v>42868</v>
      </c>
      <c r="D4149">
        <f>YEAR(C4149)</f>
        <v>2017</v>
      </c>
      <c r="E4149">
        <f>MONTH(C4149)</f>
        <v>5</v>
      </c>
      <c r="F4149" t="str">
        <f>TEXT(Table1[[#This Row],[Order Date]],"mmm")</f>
        <v>May</v>
      </c>
      <c r="G4149" t="str">
        <f>TEXT(Table1[[#This Row],[Order Date]],"ddd")</f>
        <v>Sat</v>
      </c>
      <c r="H4149" s="1">
        <v>42873</v>
      </c>
      <c r="I4149" t="s">
        <v>49</v>
      </c>
      <c r="J4149" t="s">
        <v>3212</v>
      </c>
      <c r="K4149" t="s">
        <v>3213</v>
      </c>
      <c r="L4149" t="s">
        <v>40</v>
      </c>
      <c r="M4149" t="s">
        <v>26</v>
      </c>
      <c r="N4149" t="s">
        <v>606</v>
      </c>
      <c r="O4149" t="s">
        <v>328</v>
      </c>
      <c r="P4149">
        <v>37064</v>
      </c>
      <c r="Q4149" t="s">
        <v>29</v>
      </c>
      <c r="R4149" t="s">
        <v>430</v>
      </c>
      <c r="S4149" t="s">
        <v>45</v>
      </c>
      <c r="T4149" t="s">
        <v>77</v>
      </c>
      <c r="U4149" t="s">
        <v>431</v>
      </c>
      <c r="V4149" s="3">
        <v>20.768000000000001</v>
      </c>
      <c r="W4149">
        <v>2</v>
      </c>
      <c r="X4149" s="2">
        <v>0.2</v>
      </c>
      <c r="Y4149" s="13">
        <v>2.3363999999999998</v>
      </c>
      <c r="Z4149" s="2">
        <f>Y4149/V4149</f>
        <v>0.11249999999999999</v>
      </c>
    </row>
    <row r="4150" spans="1:26" x14ac:dyDescent="0.25">
      <c r="A4150">
        <v>8623</v>
      </c>
      <c r="B4150" t="s">
        <v>9723</v>
      </c>
      <c r="C4150" s="1">
        <v>42701</v>
      </c>
      <c r="D4150">
        <f>YEAR(C4150)</f>
        <v>2016</v>
      </c>
      <c r="E4150">
        <f>MONTH(C4150)</f>
        <v>11</v>
      </c>
      <c r="F4150" t="str">
        <f>TEXT(Table1[[#This Row],[Order Date]],"mmm")</f>
        <v>Nov</v>
      </c>
      <c r="G4150" t="str">
        <f>TEXT(Table1[[#This Row],[Order Date]],"ddd")</f>
        <v>Sun</v>
      </c>
      <c r="H4150" s="1">
        <v>42705</v>
      </c>
      <c r="I4150" t="s">
        <v>49</v>
      </c>
      <c r="J4150" t="s">
        <v>5535</v>
      </c>
      <c r="K4150" t="s">
        <v>5536</v>
      </c>
      <c r="L4150" t="s">
        <v>25</v>
      </c>
      <c r="M4150" t="s">
        <v>26</v>
      </c>
      <c r="N4150" t="s">
        <v>537</v>
      </c>
      <c r="O4150" t="s">
        <v>303</v>
      </c>
      <c r="P4150">
        <v>85023</v>
      </c>
      <c r="Q4150" t="s">
        <v>43</v>
      </c>
      <c r="R4150" t="s">
        <v>1029</v>
      </c>
      <c r="S4150" t="s">
        <v>45</v>
      </c>
      <c r="T4150" t="s">
        <v>58</v>
      </c>
      <c r="U4150" t="s">
        <v>1030</v>
      </c>
      <c r="V4150" s="3">
        <v>39.808</v>
      </c>
      <c r="W4150">
        <v>4</v>
      </c>
      <c r="X4150" s="2">
        <v>0.2</v>
      </c>
      <c r="Y4150" s="13">
        <v>3.9807999999999999</v>
      </c>
      <c r="Z4150" s="2">
        <f>Y4150/V4150</f>
        <v>9.9999999999999992E-2</v>
      </c>
    </row>
    <row r="4151" spans="1:26" x14ac:dyDescent="0.25">
      <c r="A4151">
        <v>8624</v>
      </c>
      <c r="B4151" t="s">
        <v>9724</v>
      </c>
      <c r="C4151" s="1">
        <v>42321</v>
      </c>
      <c r="D4151">
        <f>YEAR(C4151)</f>
        <v>2015</v>
      </c>
      <c r="E4151">
        <f>MONTH(C4151)</f>
        <v>11</v>
      </c>
      <c r="F4151" t="str">
        <f>TEXT(Table1[[#This Row],[Order Date]],"mmm")</f>
        <v>Nov</v>
      </c>
      <c r="G4151" t="str">
        <f>TEXT(Table1[[#This Row],[Order Date]],"ddd")</f>
        <v>Fri</v>
      </c>
      <c r="H4151" s="1">
        <v>42326</v>
      </c>
      <c r="I4151" t="s">
        <v>49</v>
      </c>
      <c r="J4151" t="s">
        <v>2045</v>
      </c>
      <c r="K4151" t="s">
        <v>2046</v>
      </c>
      <c r="L4151" t="s">
        <v>25</v>
      </c>
      <c r="M4151" t="s">
        <v>26</v>
      </c>
      <c r="N4151" t="s">
        <v>1404</v>
      </c>
      <c r="O4151" t="s">
        <v>53</v>
      </c>
      <c r="P4151">
        <v>33178</v>
      </c>
      <c r="Q4151" t="s">
        <v>29</v>
      </c>
      <c r="R4151" t="s">
        <v>4196</v>
      </c>
      <c r="S4151" t="s">
        <v>45</v>
      </c>
      <c r="T4151" t="s">
        <v>74</v>
      </c>
      <c r="U4151" t="s">
        <v>4197</v>
      </c>
      <c r="V4151" s="3">
        <v>121.104</v>
      </c>
      <c r="W4151">
        <v>6</v>
      </c>
      <c r="X4151" s="2">
        <v>0.7</v>
      </c>
      <c r="Y4151" s="13">
        <v>-100.92</v>
      </c>
      <c r="Z4151" s="2">
        <f>Y4151/V4151</f>
        <v>-0.83333333333333337</v>
      </c>
    </row>
    <row r="4152" spans="1:26" x14ac:dyDescent="0.25">
      <c r="A4152">
        <v>8626</v>
      </c>
      <c r="B4152" t="s">
        <v>9725</v>
      </c>
      <c r="C4152" s="1">
        <v>42346</v>
      </c>
      <c r="D4152">
        <f>YEAR(C4152)</f>
        <v>2015</v>
      </c>
      <c r="E4152">
        <f>MONTH(C4152)</f>
        <v>12</v>
      </c>
      <c r="F4152" t="str">
        <f>TEXT(Table1[[#This Row],[Order Date]],"mmm")</f>
        <v>Dec</v>
      </c>
      <c r="G4152" t="str">
        <f>TEXT(Table1[[#This Row],[Order Date]],"ddd")</f>
        <v>Tue</v>
      </c>
      <c r="H4152" s="1">
        <v>42350</v>
      </c>
      <c r="I4152" t="s">
        <v>49</v>
      </c>
      <c r="J4152" t="s">
        <v>3542</v>
      </c>
      <c r="K4152" t="s">
        <v>3543</v>
      </c>
      <c r="L4152" t="s">
        <v>40</v>
      </c>
      <c r="M4152" t="s">
        <v>26</v>
      </c>
      <c r="N4152" t="s">
        <v>1071</v>
      </c>
      <c r="O4152" t="s">
        <v>450</v>
      </c>
      <c r="P4152">
        <v>80906</v>
      </c>
      <c r="Q4152" t="s">
        <v>43</v>
      </c>
      <c r="R4152" t="s">
        <v>4770</v>
      </c>
      <c r="S4152" t="s">
        <v>45</v>
      </c>
      <c r="T4152" t="s">
        <v>89</v>
      </c>
      <c r="U4152" t="s">
        <v>4771</v>
      </c>
      <c r="V4152" s="3">
        <v>15.696</v>
      </c>
      <c r="W4152">
        <v>3</v>
      </c>
      <c r="X4152" s="2">
        <v>0.2</v>
      </c>
      <c r="Y4152" s="13">
        <v>5.1012000000000004</v>
      </c>
      <c r="Z4152" s="2">
        <f>Y4152/V4152</f>
        <v>0.32500000000000001</v>
      </c>
    </row>
    <row r="4153" spans="1:26" x14ac:dyDescent="0.25">
      <c r="A4153">
        <v>8627</v>
      </c>
      <c r="B4153" t="s">
        <v>9726</v>
      </c>
      <c r="C4153" s="1">
        <v>42254</v>
      </c>
      <c r="D4153">
        <f>YEAR(C4153)</f>
        <v>2015</v>
      </c>
      <c r="E4153">
        <f>MONTH(C4153)</f>
        <v>9</v>
      </c>
      <c r="F4153" t="str">
        <f>TEXT(Table1[[#This Row],[Order Date]],"mmm")</f>
        <v>Sep</v>
      </c>
      <c r="G4153" t="str">
        <f>TEXT(Table1[[#This Row],[Order Date]],"ddd")</f>
        <v>Mon</v>
      </c>
      <c r="H4153" s="1">
        <v>42259</v>
      </c>
      <c r="I4153" t="s">
        <v>49</v>
      </c>
      <c r="J4153" t="s">
        <v>1137</v>
      </c>
      <c r="K4153" t="s">
        <v>1138</v>
      </c>
      <c r="L4153" t="s">
        <v>40</v>
      </c>
      <c r="M4153" t="s">
        <v>26</v>
      </c>
      <c r="N4153" t="s">
        <v>263</v>
      </c>
      <c r="O4153" t="s">
        <v>264</v>
      </c>
      <c r="P4153">
        <v>10011</v>
      </c>
      <c r="Q4153" t="s">
        <v>145</v>
      </c>
      <c r="R4153" t="s">
        <v>4892</v>
      </c>
      <c r="S4153" t="s">
        <v>45</v>
      </c>
      <c r="T4153" t="s">
        <v>58</v>
      </c>
      <c r="U4153" t="s">
        <v>4893</v>
      </c>
      <c r="V4153" s="3">
        <v>70.260000000000005</v>
      </c>
      <c r="W4153">
        <v>3</v>
      </c>
      <c r="X4153" s="2">
        <v>0</v>
      </c>
      <c r="Y4153" s="13">
        <v>18.970199999999998</v>
      </c>
      <c r="Z4153" s="2">
        <f>Y4153/V4153</f>
        <v>0.26999999999999996</v>
      </c>
    </row>
    <row r="4154" spans="1:26" x14ac:dyDescent="0.25">
      <c r="A4154">
        <v>8632</v>
      </c>
      <c r="B4154" t="s">
        <v>9727</v>
      </c>
      <c r="C4154" s="1">
        <v>42579</v>
      </c>
      <c r="D4154">
        <f>YEAR(C4154)</f>
        <v>2016</v>
      </c>
      <c r="E4154">
        <f>MONTH(C4154)</f>
        <v>7</v>
      </c>
      <c r="F4154" t="str">
        <f>TEXT(Table1[[#This Row],[Order Date]],"mmm")</f>
        <v>Jul</v>
      </c>
      <c r="G4154" t="str">
        <f>TEXT(Table1[[#This Row],[Order Date]],"ddd")</f>
        <v>Thu</v>
      </c>
      <c r="H4154" s="1">
        <v>42580</v>
      </c>
      <c r="I4154" t="s">
        <v>185</v>
      </c>
      <c r="J4154" t="s">
        <v>1863</v>
      </c>
      <c r="K4154" t="s">
        <v>1864</v>
      </c>
      <c r="L4154" t="s">
        <v>25</v>
      </c>
      <c r="M4154" t="s">
        <v>26</v>
      </c>
      <c r="N4154" t="s">
        <v>7816</v>
      </c>
      <c r="O4154" t="s">
        <v>144</v>
      </c>
      <c r="P4154">
        <v>18018</v>
      </c>
      <c r="Q4154" t="s">
        <v>145</v>
      </c>
      <c r="R4154" t="s">
        <v>2426</v>
      </c>
      <c r="S4154" t="s">
        <v>31</v>
      </c>
      <c r="T4154" t="s">
        <v>32</v>
      </c>
      <c r="U4154" t="s">
        <v>2427</v>
      </c>
      <c r="V4154" s="3">
        <v>177.45</v>
      </c>
      <c r="W4154">
        <v>5</v>
      </c>
      <c r="X4154" s="2">
        <v>0.5</v>
      </c>
      <c r="Y4154" s="13">
        <v>-78.078000000000003</v>
      </c>
      <c r="Z4154" s="2">
        <f>Y4154/V4154</f>
        <v>-0.44000000000000006</v>
      </c>
    </row>
    <row r="4155" spans="1:26" x14ac:dyDescent="0.25">
      <c r="A4155">
        <v>8635</v>
      </c>
      <c r="B4155" t="s">
        <v>9728</v>
      </c>
      <c r="C4155" s="1">
        <v>42972</v>
      </c>
      <c r="D4155">
        <f>YEAR(C4155)</f>
        <v>2017</v>
      </c>
      <c r="E4155">
        <f>MONTH(C4155)</f>
        <v>8</v>
      </c>
      <c r="F4155" t="str">
        <f>TEXT(Table1[[#This Row],[Order Date]],"mmm")</f>
        <v>Aug</v>
      </c>
      <c r="G4155" t="str">
        <f>TEXT(Table1[[#This Row],[Order Date]],"ddd")</f>
        <v>Fri</v>
      </c>
      <c r="H4155" s="1">
        <v>42976</v>
      </c>
      <c r="I4155" t="s">
        <v>49</v>
      </c>
      <c r="J4155" t="s">
        <v>2267</v>
      </c>
      <c r="K4155" t="s">
        <v>2268</v>
      </c>
      <c r="L4155" t="s">
        <v>25</v>
      </c>
      <c r="M4155" t="s">
        <v>26</v>
      </c>
      <c r="N4155" t="s">
        <v>143</v>
      </c>
      <c r="O4155" t="s">
        <v>144</v>
      </c>
      <c r="P4155">
        <v>19140</v>
      </c>
      <c r="Q4155" t="s">
        <v>145</v>
      </c>
      <c r="R4155" t="s">
        <v>30</v>
      </c>
      <c r="S4155" t="s">
        <v>31</v>
      </c>
      <c r="T4155" t="s">
        <v>32</v>
      </c>
      <c r="U4155" t="s">
        <v>33</v>
      </c>
      <c r="V4155" s="3">
        <v>130.97999999999999</v>
      </c>
      <c r="W4155">
        <v>2</v>
      </c>
      <c r="X4155" s="2">
        <v>0.5</v>
      </c>
      <c r="Y4155" s="13">
        <v>-89.066400000000002</v>
      </c>
      <c r="Z4155" s="2">
        <f>Y4155/V4155</f>
        <v>-0.68</v>
      </c>
    </row>
    <row r="4156" spans="1:26" x14ac:dyDescent="0.25">
      <c r="A4156">
        <v>8636</v>
      </c>
      <c r="B4156" t="s">
        <v>9729</v>
      </c>
      <c r="C4156" s="1">
        <v>41759</v>
      </c>
      <c r="D4156">
        <f>YEAR(C4156)</f>
        <v>2014</v>
      </c>
      <c r="E4156">
        <f>MONTH(C4156)</f>
        <v>4</v>
      </c>
      <c r="F4156" t="str">
        <f>TEXT(Table1[[#This Row],[Order Date]],"mmm")</f>
        <v>Apr</v>
      </c>
      <c r="G4156" t="str">
        <f>TEXT(Table1[[#This Row],[Order Date]],"ddd")</f>
        <v>Wed</v>
      </c>
      <c r="H4156" s="1">
        <v>41761</v>
      </c>
      <c r="I4156" t="s">
        <v>185</v>
      </c>
      <c r="J4156" t="s">
        <v>5092</v>
      </c>
      <c r="K4156" t="s">
        <v>5093</v>
      </c>
      <c r="L4156" t="s">
        <v>25</v>
      </c>
      <c r="M4156" t="s">
        <v>26</v>
      </c>
      <c r="N4156" t="s">
        <v>1456</v>
      </c>
      <c r="O4156" t="s">
        <v>28</v>
      </c>
      <c r="P4156">
        <v>40214</v>
      </c>
      <c r="Q4156" t="s">
        <v>29</v>
      </c>
      <c r="R4156" t="s">
        <v>8059</v>
      </c>
      <c r="S4156" t="s">
        <v>45</v>
      </c>
      <c r="T4156" t="s">
        <v>67</v>
      </c>
      <c r="U4156" t="s">
        <v>8060</v>
      </c>
      <c r="V4156" s="3">
        <v>174.95</v>
      </c>
      <c r="W4156">
        <v>5</v>
      </c>
      <c r="X4156" s="2">
        <v>0</v>
      </c>
      <c r="Y4156" s="13">
        <v>45.487000000000002</v>
      </c>
      <c r="Z4156" s="2">
        <f>Y4156/V4156</f>
        <v>0.26</v>
      </c>
    </row>
    <row r="4157" spans="1:26" x14ac:dyDescent="0.25">
      <c r="A4157">
        <v>8638</v>
      </c>
      <c r="B4157" t="s">
        <v>9730</v>
      </c>
      <c r="C4157" s="1">
        <v>42852</v>
      </c>
      <c r="D4157">
        <f>YEAR(C4157)</f>
        <v>2017</v>
      </c>
      <c r="E4157">
        <f>MONTH(C4157)</f>
        <v>4</v>
      </c>
      <c r="F4157" t="str">
        <f>TEXT(Table1[[#This Row],[Order Date]],"mmm")</f>
        <v>Apr</v>
      </c>
      <c r="G4157" t="str">
        <f>TEXT(Table1[[#This Row],[Order Date]],"ddd")</f>
        <v>Thu</v>
      </c>
      <c r="H4157" s="1">
        <v>42857</v>
      </c>
      <c r="I4157" t="s">
        <v>49</v>
      </c>
      <c r="J4157" t="s">
        <v>316</v>
      </c>
      <c r="K4157" t="s">
        <v>317</v>
      </c>
      <c r="L4157" t="s">
        <v>25</v>
      </c>
      <c r="M4157" t="s">
        <v>26</v>
      </c>
      <c r="N4157" t="s">
        <v>94</v>
      </c>
      <c r="O4157" t="s">
        <v>95</v>
      </c>
      <c r="P4157">
        <v>98105</v>
      </c>
      <c r="Q4157" t="s">
        <v>43</v>
      </c>
      <c r="R4157" t="s">
        <v>291</v>
      </c>
      <c r="S4157" t="s">
        <v>31</v>
      </c>
      <c r="T4157" t="s">
        <v>64</v>
      </c>
      <c r="U4157" t="s">
        <v>292</v>
      </c>
      <c r="V4157" s="3">
        <v>139.58000000000001</v>
      </c>
      <c r="W4157">
        <v>7</v>
      </c>
      <c r="X4157" s="2">
        <v>0</v>
      </c>
      <c r="Y4157" s="13">
        <v>39.0824</v>
      </c>
      <c r="Z4157" s="2">
        <f>Y4157/V4157</f>
        <v>0.27999999999999997</v>
      </c>
    </row>
    <row r="4158" spans="1:26" x14ac:dyDescent="0.25">
      <c r="A4158">
        <v>8639</v>
      </c>
      <c r="B4158" t="s">
        <v>9731</v>
      </c>
      <c r="C4158" s="1">
        <v>42939</v>
      </c>
      <c r="D4158">
        <f>YEAR(C4158)</f>
        <v>2017</v>
      </c>
      <c r="E4158">
        <f>MONTH(C4158)</f>
        <v>7</v>
      </c>
      <c r="F4158" t="str">
        <f>TEXT(Table1[[#This Row],[Order Date]],"mmm")</f>
        <v>Jul</v>
      </c>
      <c r="G4158" t="str">
        <f>TEXT(Table1[[#This Row],[Order Date]],"ddd")</f>
        <v>Sun</v>
      </c>
      <c r="H4158" s="1">
        <v>42940</v>
      </c>
      <c r="I4158" t="s">
        <v>185</v>
      </c>
      <c r="J4158" t="s">
        <v>1508</v>
      </c>
      <c r="K4158" t="s">
        <v>1509</v>
      </c>
      <c r="L4158" t="s">
        <v>101</v>
      </c>
      <c r="M4158" t="s">
        <v>26</v>
      </c>
      <c r="N4158" t="s">
        <v>4403</v>
      </c>
      <c r="O4158" t="s">
        <v>113</v>
      </c>
      <c r="P4158">
        <v>53142</v>
      </c>
      <c r="Q4158" t="s">
        <v>104</v>
      </c>
      <c r="R4158" t="s">
        <v>4308</v>
      </c>
      <c r="S4158" t="s">
        <v>70</v>
      </c>
      <c r="T4158" t="s">
        <v>158</v>
      </c>
      <c r="U4158" t="s">
        <v>4309</v>
      </c>
      <c r="V4158" s="3">
        <v>399.95</v>
      </c>
      <c r="W4158">
        <v>5</v>
      </c>
      <c r="X4158" s="2">
        <v>0</v>
      </c>
      <c r="Y4158" s="13">
        <v>143.982</v>
      </c>
      <c r="Z4158" s="2">
        <f>Y4158/V4158</f>
        <v>0.36</v>
      </c>
    </row>
    <row r="4159" spans="1:26" x14ac:dyDescent="0.25">
      <c r="A4159">
        <v>8640</v>
      </c>
      <c r="B4159" t="s">
        <v>9732</v>
      </c>
      <c r="C4159" s="1">
        <v>41986</v>
      </c>
      <c r="D4159">
        <f>YEAR(C4159)</f>
        <v>2014</v>
      </c>
      <c r="E4159">
        <f>MONTH(C4159)</f>
        <v>12</v>
      </c>
      <c r="F4159" t="str">
        <f>TEXT(Table1[[#This Row],[Order Date]],"mmm")</f>
        <v>Dec</v>
      </c>
      <c r="G4159" t="str">
        <f>TEXT(Table1[[#This Row],[Order Date]],"ddd")</f>
        <v>Sat</v>
      </c>
      <c r="H4159" s="1">
        <v>41988</v>
      </c>
      <c r="I4159" t="s">
        <v>22</v>
      </c>
      <c r="J4159" t="s">
        <v>1432</v>
      </c>
      <c r="K4159" t="s">
        <v>1433</v>
      </c>
      <c r="L4159" t="s">
        <v>40</v>
      </c>
      <c r="M4159" t="s">
        <v>26</v>
      </c>
      <c r="N4159" t="s">
        <v>27</v>
      </c>
      <c r="O4159" t="s">
        <v>28</v>
      </c>
      <c r="P4159">
        <v>42420</v>
      </c>
      <c r="Q4159" t="s">
        <v>29</v>
      </c>
      <c r="R4159" t="s">
        <v>3502</v>
      </c>
      <c r="S4159" t="s">
        <v>45</v>
      </c>
      <c r="T4159" t="s">
        <v>74</v>
      </c>
      <c r="U4159" t="s">
        <v>3503</v>
      </c>
      <c r="V4159" s="3">
        <v>12.39</v>
      </c>
      <c r="W4159">
        <v>3</v>
      </c>
      <c r="X4159" s="2">
        <v>0</v>
      </c>
      <c r="Y4159" s="13">
        <v>5.8232999999999997</v>
      </c>
      <c r="Z4159" s="2">
        <f>Y4159/V4159</f>
        <v>0.47</v>
      </c>
    </row>
    <row r="4160" spans="1:26" x14ac:dyDescent="0.25">
      <c r="A4160">
        <v>8641</v>
      </c>
      <c r="B4160" t="s">
        <v>9733</v>
      </c>
      <c r="C4160" s="1">
        <v>42747</v>
      </c>
      <c r="D4160">
        <f>YEAR(C4160)</f>
        <v>2017</v>
      </c>
      <c r="E4160">
        <f>MONTH(C4160)</f>
        <v>1</v>
      </c>
      <c r="F4160" t="str">
        <f>TEXT(Table1[[#This Row],[Order Date]],"mmm")</f>
        <v>Jan</v>
      </c>
      <c r="G4160" t="str">
        <f>TEXT(Table1[[#This Row],[Order Date]],"ddd")</f>
        <v>Thu</v>
      </c>
      <c r="H4160" s="1">
        <v>42751</v>
      </c>
      <c r="I4160" t="s">
        <v>49</v>
      </c>
      <c r="J4160" t="s">
        <v>903</v>
      </c>
      <c r="K4160" t="s">
        <v>904</v>
      </c>
      <c r="L4160" t="s">
        <v>40</v>
      </c>
      <c r="M4160" t="s">
        <v>26</v>
      </c>
      <c r="N4160" t="s">
        <v>808</v>
      </c>
      <c r="O4160" t="s">
        <v>103</v>
      </c>
      <c r="P4160">
        <v>75217</v>
      </c>
      <c r="Q4160" t="s">
        <v>104</v>
      </c>
      <c r="R4160" t="s">
        <v>2646</v>
      </c>
      <c r="S4160" t="s">
        <v>45</v>
      </c>
      <c r="T4160" t="s">
        <v>74</v>
      </c>
      <c r="U4160" t="s">
        <v>2647</v>
      </c>
      <c r="V4160" s="3">
        <v>760.98</v>
      </c>
      <c r="W4160">
        <v>5</v>
      </c>
      <c r="X4160" s="2">
        <v>0.8</v>
      </c>
      <c r="Y4160" s="13">
        <v>-1141.47</v>
      </c>
      <c r="Z4160" s="2">
        <f>Y4160/V4160</f>
        <v>-1.5</v>
      </c>
    </row>
    <row r="4161" spans="1:26" x14ac:dyDescent="0.25">
      <c r="A4161">
        <v>8642</v>
      </c>
      <c r="B4161" t="s">
        <v>9734</v>
      </c>
      <c r="C4161" s="1">
        <v>43071</v>
      </c>
      <c r="D4161">
        <f>YEAR(C4161)</f>
        <v>2017</v>
      </c>
      <c r="E4161">
        <f>MONTH(C4161)</f>
        <v>12</v>
      </c>
      <c r="F4161" t="str">
        <f>TEXT(Table1[[#This Row],[Order Date]],"mmm")</f>
        <v>Dec</v>
      </c>
      <c r="G4161" t="str">
        <f>TEXT(Table1[[#This Row],[Order Date]],"ddd")</f>
        <v>Sat</v>
      </c>
      <c r="H4161" s="1">
        <v>43071</v>
      </c>
      <c r="I4161" t="s">
        <v>1276</v>
      </c>
      <c r="J4161" t="s">
        <v>5181</v>
      </c>
      <c r="K4161" t="s">
        <v>5182</v>
      </c>
      <c r="L4161" t="s">
        <v>25</v>
      </c>
      <c r="M4161" t="s">
        <v>26</v>
      </c>
      <c r="N4161" t="s">
        <v>1372</v>
      </c>
      <c r="O4161" t="s">
        <v>303</v>
      </c>
      <c r="P4161">
        <v>85345</v>
      </c>
      <c r="Q4161" t="s">
        <v>43</v>
      </c>
      <c r="R4161" t="s">
        <v>1695</v>
      </c>
      <c r="S4161" t="s">
        <v>45</v>
      </c>
      <c r="T4161" t="s">
        <v>74</v>
      </c>
      <c r="U4161" t="s">
        <v>1696</v>
      </c>
      <c r="V4161" s="3">
        <v>67.86</v>
      </c>
      <c r="W4161">
        <v>6</v>
      </c>
      <c r="X4161" s="2">
        <v>0.7</v>
      </c>
      <c r="Y4161" s="13">
        <v>-45.24</v>
      </c>
      <c r="Z4161" s="2">
        <f>Y4161/V4161</f>
        <v>-0.66666666666666674</v>
      </c>
    </row>
    <row r="4162" spans="1:26" x14ac:dyDescent="0.25">
      <c r="A4162">
        <v>8643</v>
      </c>
      <c r="B4162" t="s">
        <v>9735</v>
      </c>
      <c r="C4162" s="1">
        <v>42316</v>
      </c>
      <c r="D4162">
        <f>YEAR(C4162)</f>
        <v>2015</v>
      </c>
      <c r="E4162">
        <f>MONTH(C4162)</f>
        <v>11</v>
      </c>
      <c r="F4162" t="str">
        <f>TEXT(Table1[[#This Row],[Order Date]],"mmm")</f>
        <v>Nov</v>
      </c>
      <c r="G4162" t="str">
        <f>TEXT(Table1[[#This Row],[Order Date]],"ddd")</f>
        <v>Sun</v>
      </c>
      <c r="H4162" s="1">
        <v>42323</v>
      </c>
      <c r="I4162" t="s">
        <v>49</v>
      </c>
      <c r="J4162" t="s">
        <v>3029</v>
      </c>
      <c r="K4162" t="s">
        <v>3030</v>
      </c>
      <c r="L4162" t="s">
        <v>40</v>
      </c>
      <c r="M4162" t="s">
        <v>26</v>
      </c>
      <c r="N4162" t="s">
        <v>1504</v>
      </c>
      <c r="O4162" t="s">
        <v>87</v>
      </c>
      <c r="P4162">
        <v>28540</v>
      </c>
      <c r="Q4162" t="s">
        <v>29</v>
      </c>
      <c r="R4162" t="s">
        <v>1160</v>
      </c>
      <c r="S4162" t="s">
        <v>45</v>
      </c>
      <c r="T4162" t="s">
        <v>266</v>
      </c>
      <c r="U4162" t="s">
        <v>1161</v>
      </c>
      <c r="V4162" s="3">
        <v>31.504000000000001</v>
      </c>
      <c r="W4162">
        <v>11</v>
      </c>
      <c r="X4162" s="2">
        <v>0.2</v>
      </c>
      <c r="Y4162" s="13">
        <v>11.814</v>
      </c>
      <c r="Z4162" s="2">
        <f>Y4162/V4162</f>
        <v>0.375</v>
      </c>
    </row>
    <row r="4163" spans="1:26" x14ac:dyDescent="0.25">
      <c r="A4163">
        <v>8647</v>
      </c>
      <c r="B4163" t="s">
        <v>9736</v>
      </c>
      <c r="C4163" s="1">
        <v>42699</v>
      </c>
      <c r="D4163">
        <f>YEAR(C4163)</f>
        <v>2016</v>
      </c>
      <c r="E4163">
        <f>MONTH(C4163)</f>
        <v>11</v>
      </c>
      <c r="F4163" t="str">
        <f>TEXT(Table1[[#This Row],[Order Date]],"mmm")</f>
        <v>Nov</v>
      </c>
      <c r="G4163" t="str">
        <f>TEXT(Table1[[#This Row],[Order Date]],"ddd")</f>
        <v>Fri</v>
      </c>
      <c r="H4163" s="1">
        <v>42703</v>
      </c>
      <c r="I4163" t="s">
        <v>49</v>
      </c>
      <c r="J4163" t="s">
        <v>6471</v>
      </c>
      <c r="K4163" t="s">
        <v>6472</v>
      </c>
      <c r="L4163" t="s">
        <v>25</v>
      </c>
      <c r="M4163" t="s">
        <v>26</v>
      </c>
      <c r="N4163" t="s">
        <v>41</v>
      </c>
      <c r="O4163" t="s">
        <v>42</v>
      </c>
      <c r="P4163">
        <v>90032</v>
      </c>
      <c r="Q4163" t="s">
        <v>43</v>
      </c>
      <c r="R4163" t="s">
        <v>709</v>
      </c>
      <c r="S4163" t="s">
        <v>31</v>
      </c>
      <c r="T4163" t="s">
        <v>35</v>
      </c>
      <c r="U4163" t="s">
        <v>710</v>
      </c>
      <c r="V4163" s="3">
        <v>194.352</v>
      </c>
      <c r="W4163">
        <v>3</v>
      </c>
      <c r="X4163" s="2">
        <v>0.2</v>
      </c>
      <c r="Y4163" s="13">
        <v>19.435199999999998</v>
      </c>
      <c r="Z4163" s="2">
        <f>Y4163/V4163</f>
        <v>9.9999999999999992E-2</v>
      </c>
    </row>
    <row r="4164" spans="1:26" x14ac:dyDescent="0.25">
      <c r="A4164">
        <v>8648</v>
      </c>
      <c r="B4164" t="s">
        <v>9737</v>
      </c>
      <c r="C4164" s="1">
        <v>42343</v>
      </c>
      <c r="D4164">
        <f>YEAR(C4164)</f>
        <v>2015</v>
      </c>
      <c r="E4164">
        <f>MONTH(C4164)</f>
        <v>12</v>
      </c>
      <c r="F4164" t="str">
        <f>TEXT(Table1[[#This Row],[Order Date]],"mmm")</f>
        <v>Dec</v>
      </c>
      <c r="G4164" t="str">
        <f>TEXT(Table1[[#This Row],[Order Date]],"ddd")</f>
        <v>Sat</v>
      </c>
      <c r="H4164" s="1">
        <v>42346</v>
      </c>
      <c r="I4164" t="s">
        <v>185</v>
      </c>
      <c r="J4164" t="s">
        <v>5647</v>
      </c>
      <c r="K4164" t="s">
        <v>5648</v>
      </c>
      <c r="L4164" t="s">
        <v>40</v>
      </c>
      <c r="M4164" t="s">
        <v>26</v>
      </c>
      <c r="N4164" t="s">
        <v>5519</v>
      </c>
      <c r="O4164" t="s">
        <v>328</v>
      </c>
      <c r="P4164">
        <v>37211</v>
      </c>
      <c r="Q4164" t="s">
        <v>29</v>
      </c>
      <c r="R4164" t="s">
        <v>885</v>
      </c>
      <c r="S4164" t="s">
        <v>31</v>
      </c>
      <c r="T4164" t="s">
        <v>35</v>
      </c>
      <c r="U4164" t="s">
        <v>886</v>
      </c>
      <c r="V4164" s="3">
        <v>97.424000000000007</v>
      </c>
      <c r="W4164">
        <v>2</v>
      </c>
      <c r="X4164" s="2">
        <v>0.2</v>
      </c>
      <c r="Y4164" s="13">
        <v>10.9602</v>
      </c>
      <c r="Z4164" s="2">
        <f>Y4164/V4164</f>
        <v>0.1125</v>
      </c>
    </row>
    <row r="4165" spans="1:26" x14ac:dyDescent="0.25">
      <c r="A4165">
        <v>8649</v>
      </c>
      <c r="B4165" t="s">
        <v>9738</v>
      </c>
      <c r="C4165" s="1">
        <v>42580</v>
      </c>
      <c r="D4165">
        <f>YEAR(C4165)</f>
        <v>2016</v>
      </c>
      <c r="E4165">
        <f>MONTH(C4165)</f>
        <v>7</v>
      </c>
      <c r="F4165" t="str">
        <f>TEXT(Table1[[#This Row],[Order Date]],"mmm")</f>
        <v>Jul</v>
      </c>
      <c r="G4165" t="str">
        <f>TEXT(Table1[[#This Row],[Order Date]],"ddd")</f>
        <v>Fri</v>
      </c>
      <c r="H4165" s="1">
        <v>42585</v>
      </c>
      <c r="I4165" t="s">
        <v>49</v>
      </c>
      <c r="J4165" t="s">
        <v>5752</v>
      </c>
      <c r="K4165" t="s">
        <v>5753</v>
      </c>
      <c r="L4165" t="s">
        <v>25</v>
      </c>
      <c r="M4165" t="s">
        <v>26</v>
      </c>
      <c r="N4165" t="s">
        <v>460</v>
      </c>
      <c r="O4165" t="s">
        <v>87</v>
      </c>
      <c r="P4165">
        <v>28205</v>
      </c>
      <c r="Q4165" t="s">
        <v>29</v>
      </c>
      <c r="R4165" t="s">
        <v>2746</v>
      </c>
      <c r="S4165" t="s">
        <v>45</v>
      </c>
      <c r="T4165" t="s">
        <v>58</v>
      </c>
      <c r="U4165" t="s">
        <v>2747</v>
      </c>
      <c r="V4165" s="3">
        <v>704.76</v>
      </c>
      <c r="W4165">
        <v>5</v>
      </c>
      <c r="X4165" s="2">
        <v>0.2</v>
      </c>
      <c r="Y4165" s="13">
        <v>26.4285</v>
      </c>
      <c r="Z4165" s="2">
        <f>Y4165/V4165</f>
        <v>3.7499999999999999E-2</v>
      </c>
    </row>
    <row r="4166" spans="1:26" x14ac:dyDescent="0.25">
      <c r="A4166">
        <v>8651</v>
      </c>
      <c r="B4166" t="s">
        <v>9739</v>
      </c>
      <c r="C4166" s="1">
        <v>41895</v>
      </c>
      <c r="D4166">
        <f>YEAR(C4166)</f>
        <v>2014</v>
      </c>
      <c r="E4166">
        <f>MONTH(C4166)</f>
        <v>9</v>
      </c>
      <c r="F4166" t="str">
        <f>TEXT(Table1[[#This Row],[Order Date]],"mmm")</f>
        <v>Sep</v>
      </c>
      <c r="G4166" t="str">
        <f>TEXT(Table1[[#This Row],[Order Date]],"ddd")</f>
        <v>Sat</v>
      </c>
      <c r="H4166" s="1">
        <v>41895</v>
      </c>
      <c r="I4166" t="s">
        <v>1276</v>
      </c>
      <c r="J4166" t="s">
        <v>2141</v>
      </c>
      <c r="K4166" t="s">
        <v>2142</v>
      </c>
      <c r="L4166" t="s">
        <v>25</v>
      </c>
      <c r="M4166" t="s">
        <v>26</v>
      </c>
      <c r="N4166" t="s">
        <v>94</v>
      </c>
      <c r="O4166" t="s">
        <v>95</v>
      </c>
      <c r="P4166">
        <v>98103</v>
      </c>
      <c r="Q4166" t="s">
        <v>43</v>
      </c>
      <c r="R4166" t="s">
        <v>7570</v>
      </c>
      <c r="S4166" t="s">
        <v>45</v>
      </c>
      <c r="T4166" t="s">
        <v>266</v>
      </c>
      <c r="U4166" t="s">
        <v>7571</v>
      </c>
      <c r="V4166" s="3">
        <v>5.7</v>
      </c>
      <c r="W4166">
        <v>5</v>
      </c>
      <c r="X4166" s="2">
        <v>0</v>
      </c>
      <c r="Y4166" s="13">
        <v>2.6789999999999998</v>
      </c>
      <c r="Z4166" s="2">
        <f>Y4166/V4166</f>
        <v>0.47</v>
      </c>
    </row>
    <row r="4167" spans="1:26" x14ac:dyDescent="0.25">
      <c r="A4167">
        <v>8659</v>
      </c>
      <c r="B4167" t="s">
        <v>9740</v>
      </c>
      <c r="C4167" s="1">
        <v>42542</v>
      </c>
      <c r="D4167">
        <f>YEAR(C4167)</f>
        <v>2016</v>
      </c>
      <c r="E4167">
        <f>MONTH(C4167)</f>
        <v>6</v>
      </c>
      <c r="F4167" t="str">
        <f>TEXT(Table1[[#This Row],[Order Date]],"mmm")</f>
        <v>Jun</v>
      </c>
      <c r="G4167" t="str">
        <f>TEXT(Table1[[#This Row],[Order Date]],"ddd")</f>
        <v>Tue</v>
      </c>
      <c r="H4167" s="1">
        <v>42546</v>
      </c>
      <c r="I4167" t="s">
        <v>49</v>
      </c>
      <c r="J4167" t="s">
        <v>336</v>
      </c>
      <c r="K4167" t="s">
        <v>337</v>
      </c>
      <c r="L4167" t="s">
        <v>40</v>
      </c>
      <c r="M4167" t="s">
        <v>26</v>
      </c>
      <c r="N4167" t="s">
        <v>296</v>
      </c>
      <c r="O4167" t="s">
        <v>208</v>
      </c>
      <c r="P4167">
        <v>60623</v>
      </c>
      <c r="Q4167" t="s">
        <v>104</v>
      </c>
      <c r="R4167" t="s">
        <v>3101</v>
      </c>
      <c r="S4167" t="s">
        <v>45</v>
      </c>
      <c r="T4167" t="s">
        <v>74</v>
      </c>
      <c r="U4167" t="s">
        <v>3102</v>
      </c>
      <c r="V4167" s="3">
        <v>0.83599999999999997</v>
      </c>
      <c r="W4167">
        <v>1</v>
      </c>
      <c r="X4167" s="2">
        <v>0.8</v>
      </c>
      <c r="Y4167" s="13">
        <v>-1.3375999999999999</v>
      </c>
      <c r="Z4167" s="2">
        <f>Y4167/V4167</f>
        <v>-1.5999999999999999</v>
      </c>
    </row>
    <row r="4168" spans="1:26" x14ac:dyDescent="0.25">
      <c r="A4168">
        <v>8660</v>
      </c>
      <c r="B4168" t="s">
        <v>9741</v>
      </c>
      <c r="C4168" s="1">
        <v>42616</v>
      </c>
      <c r="D4168">
        <f>YEAR(C4168)</f>
        <v>2016</v>
      </c>
      <c r="E4168">
        <f>MONTH(C4168)</f>
        <v>9</v>
      </c>
      <c r="F4168" t="str">
        <f>TEXT(Table1[[#This Row],[Order Date]],"mmm")</f>
        <v>Sep</v>
      </c>
      <c r="G4168" t="str">
        <f>TEXT(Table1[[#This Row],[Order Date]],"ddd")</f>
        <v>Sat</v>
      </c>
      <c r="H4168" s="1">
        <v>42621</v>
      </c>
      <c r="I4168" t="s">
        <v>49</v>
      </c>
      <c r="J4168" t="s">
        <v>5042</v>
      </c>
      <c r="K4168" t="s">
        <v>5043</v>
      </c>
      <c r="L4168" t="s">
        <v>40</v>
      </c>
      <c r="M4168" t="s">
        <v>26</v>
      </c>
      <c r="N4168" t="s">
        <v>999</v>
      </c>
      <c r="O4168" t="s">
        <v>491</v>
      </c>
      <c r="P4168">
        <v>45231</v>
      </c>
      <c r="Q4168" t="s">
        <v>145</v>
      </c>
      <c r="R4168" t="s">
        <v>5675</v>
      </c>
      <c r="S4168" t="s">
        <v>45</v>
      </c>
      <c r="T4168" t="s">
        <v>89</v>
      </c>
      <c r="U4168" t="s">
        <v>5676</v>
      </c>
      <c r="V4168" s="3">
        <v>30.96</v>
      </c>
      <c r="W4168">
        <v>6</v>
      </c>
      <c r="X4168" s="2">
        <v>0.2</v>
      </c>
      <c r="Y4168" s="13">
        <v>11.223000000000001</v>
      </c>
      <c r="Z4168" s="2">
        <f>Y4168/V4168</f>
        <v>0.36249999999999999</v>
      </c>
    </row>
    <row r="4169" spans="1:26" x14ac:dyDescent="0.25">
      <c r="A4169">
        <v>8661</v>
      </c>
      <c r="B4169" t="s">
        <v>9742</v>
      </c>
      <c r="C4169" s="1">
        <v>43064</v>
      </c>
      <c r="D4169">
        <f>YEAR(C4169)</f>
        <v>2017</v>
      </c>
      <c r="E4169">
        <f>MONTH(C4169)</f>
        <v>11</v>
      </c>
      <c r="F4169" t="str">
        <f>TEXT(Table1[[#This Row],[Order Date]],"mmm")</f>
        <v>Nov</v>
      </c>
      <c r="G4169" t="str">
        <f>TEXT(Table1[[#This Row],[Order Date]],"ddd")</f>
        <v>Sat</v>
      </c>
      <c r="H4169" s="1">
        <v>43069</v>
      </c>
      <c r="I4169" t="s">
        <v>49</v>
      </c>
      <c r="J4169" t="s">
        <v>4272</v>
      </c>
      <c r="K4169" t="s">
        <v>4273</v>
      </c>
      <c r="L4169" t="s">
        <v>25</v>
      </c>
      <c r="M4169" t="s">
        <v>26</v>
      </c>
      <c r="N4169" t="s">
        <v>52</v>
      </c>
      <c r="O4169" t="s">
        <v>53</v>
      </c>
      <c r="P4169">
        <v>33311</v>
      </c>
      <c r="Q4169" t="s">
        <v>29</v>
      </c>
      <c r="R4169" t="s">
        <v>4301</v>
      </c>
      <c r="S4169" t="s">
        <v>31</v>
      </c>
      <c r="T4169" t="s">
        <v>32</v>
      </c>
      <c r="U4169" t="s">
        <v>4302</v>
      </c>
      <c r="V4169" s="3">
        <v>723.92</v>
      </c>
      <c r="W4169">
        <v>5</v>
      </c>
      <c r="X4169" s="2">
        <v>0.2</v>
      </c>
      <c r="Y4169" s="13">
        <v>-81.441000000000003</v>
      </c>
      <c r="Z4169" s="2">
        <f>Y4169/V4169</f>
        <v>-0.11250000000000002</v>
      </c>
    </row>
    <row r="4170" spans="1:26" x14ac:dyDescent="0.25">
      <c r="A4170">
        <v>8665</v>
      </c>
      <c r="B4170" t="s">
        <v>9743</v>
      </c>
      <c r="C4170" s="1">
        <v>42824</v>
      </c>
      <c r="D4170">
        <f>YEAR(C4170)</f>
        <v>2017</v>
      </c>
      <c r="E4170">
        <f>MONTH(C4170)</f>
        <v>3</v>
      </c>
      <c r="F4170" t="str">
        <f>TEXT(Table1[[#This Row],[Order Date]],"mmm")</f>
        <v>Mar</v>
      </c>
      <c r="G4170" t="str">
        <f>TEXT(Table1[[#This Row],[Order Date]],"ddd")</f>
        <v>Thu</v>
      </c>
      <c r="H4170" s="1">
        <v>42826</v>
      </c>
      <c r="I4170" t="s">
        <v>22</v>
      </c>
      <c r="J4170" t="s">
        <v>2206</v>
      </c>
      <c r="K4170" t="s">
        <v>2207</v>
      </c>
      <c r="L4170" t="s">
        <v>25</v>
      </c>
      <c r="M4170" t="s">
        <v>26</v>
      </c>
      <c r="N4170" t="s">
        <v>1109</v>
      </c>
      <c r="O4170" t="s">
        <v>42</v>
      </c>
      <c r="P4170">
        <v>90712</v>
      </c>
      <c r="Q4170" t="s">
        <v>43</v>
      </c>
      <c r="R4170" t="s">
        <v>4514</v>
      </c>
      <c r="S4170" t="s">
        <v>31</v>
      </c>
      <c r="T4170" t="s">
        <v>64</v>
      </c>
      <c r="U4170" t="s">
        <v>4515</v>
      </c>
      <c r="V4170" s="3">
        <v>94.2</v>
      </c>
      <c r="W4170">
        <v>5</v>
      </c>
      <c r="X4170" s="2">
        <v>0</v>
      </c>
      <c r="Y4170" s="13">
        <v>39.564</v>
      </c>
      <c r="Z4170" s="2">
        <f>Y4170/V4170</f>
        <v>0.42</v>
      </c>
    </row>
    <row r="4171" spans="1:26" x14ac:dyDescent="0.25">
      <c r="A4171">
        <v>8666</v>
      </c>
      <c r="B4171" t="s">
        <v>9744</v>
      </c>
      <c r="C4171" s="1">
        <v>42691</v>
      </c>
      <c r="D4171">
        <f>YEAR(C4171)</f>
        <v>2016</v>
      </c>
      <c r="E4171">
        <f>MONTH(C4171)</f>
        <v>11</v>
      </c>
      <c r="F4171" t="str">
        <f>TEXT(Table1[[#This Row],[Order Date]],"mmm")</f>
        <v>Nov</v>
      </c>
      <c r="G4171" t="str">
        <f>TEXT(Table1[[#This Row],[Order Date]],"ddd")</f>
        <v>Thu</v>
      </c>
      <c r="H4171" s="1">
        <v>42692</v>
      </c>
      <c r="I4171" t="s">
        <v>185</v>
      </c>
      <c r="J4171" t="s">
        <v>6465</v>
      </c>
      <c r="K4171" t="s">
        <v>6466</v>
      </c>
      <c r="L4171" t="s">
        <v>101</v>
      </c>
      <c r="M4171" t="s">
        <v>26</v>
      </c>
      <c r="N4171" t="s">
        <v>126</v>
      </c>
      <c r="O4171" t="s">
        <v>42</v>
      </c>
      <c r="P4171">
        <v>94122</v>
      </c>
      <c r="Q4171" t="s">
        <v>43</v>
      </c>
      <c r="R4171" t="s">
        <v>2136</v>
      </c>
      <c r="S4171" t="s">
        <v>45</v>
      </c>
      <c r="T4171" t="s">
        <v>572</v>
      </c>
      <c r="U4171" t="s">
        <v>2137</v>
      </c>
      <c r="V4171" s="3">
        <v>49.5</v>
      </c>
      <c r="W4171">
        <v>5</v>
      </c>
      <c r="X4171" s="2">
        <v>0</v>
      </c>
      <c r="Y4171" s="13">
        <v>13.365</v>
      </c>
      <c r="Z4171" s="2">
        <f>Y4171/V4171</f>
        <v>0.27</v>
      </c>
    </row>
    <row r="4172" spans="1:26" x14ac:dyDescent="0.25">
      <c r="A4172">
        <v>8667</v>
      </c>
      <c r="B4172" t="s">
        <v>9745</v>
      </c>
      <c r="C4172" s="1">
        <v>42734</v>
      </c>
      <c r="D4172">
        <f>YEAR(C4172)</f>
        <v>2016</v>
      </c>
      <c r="E4172">
        <f>MONTH(C4172)</f>
        <v>12</v>
      </c>
      <c r="F4172" t="str">
        <f>TEXT(Table1[[#This Row],[Order Date]],"mmm")</f>
        <v>Dec</v>
      </c>
      <c r="G4172" t="str">
        <f>TEXT(Table1[[#This Row],[Order Date]],"ddd")</f>
        <v>Fri</v>
      </c>
      <c r="H4172" s="1">
        <v>42737</v>
      </c>
      <c r="I4172" t="s">
        <v>185</v>
      </c>
      <c r="J4172" t="s">
        <v>9746</v>
      </c>
      <c r="K4172" t="s">
        <v>9747</v>
      </c>
      <c r="L4172" t="s">
        <v>40</v>
      </c>
      <c r="M4172" t="s">
        <v>26</v>
      </c>
      <c r="N4172" t="s">
        <v>143</v>
      </c>
      <c r="O4172" t="s">
        <v>144</v>
      </c>
      <c r="P4172">
        <v>19140</v>
      </c>
      <c r="Q4172" t="s">
        <v>145</v>
      </c>
      <c r="R4172" t="s">
        <v>6609</v>
      </c>
      <c r="S4172" t="s">
        <v>45</v>
      </c>
      <c r="T4172" t="s">
        <v>67</v>
      </c>
      <c r="U4172" t="s">
        <v>6610</v>
      </c>
      <c r="V4172" s="3">
        <v>16.52</v>
      </c>
      <c r="W4172">
        <v>5</v>
      </c>
      <c r="X4172" s="2">
        <v>0.2</v>
      </c>
      <c r="Y4172" s="13">
        <v>1.6519999999999999</v>
      </c>
      <c r="Z4172" s="2">
        <f>Y4172/V4172</f>
        <v>9.9999999999999992E-2</v>
      </c>
    </row>
    <row r="4173" spans="1:26" x14ac:dyDescent="0.25">
      <c r="A4173">
        <v>8668</v>
      </c>
      <c r="B4173" t="s">
        <v>9748</v>
      </c>
      <c r="C4173" s="1">
        <v>42726</v>
      </c>
      <c r="D4173">
        <f>YEAR(C4173)</f>
        <v>2016</v>
      </c>
      <c r="E4173">
        <f>MONTH(C4173)</f>
        <v>12</v>
      </c>
      <c r="F4173" t="str">
        <f>TEXT(Table1[[#This Row],[Order Date]],"mmm")</f>
        <v>Dec</v>
      </c>
      <c r="G4173" t="str">
        <f>TEXT(Table1[[#This Row],[Order Date]],"ddd")</f>
        <v>Thu</v>
      </c>
      <c r="H4173" s="1">
        <v>42728</v>
      </c>
      <c r="I4173" t="s">
        <v>22</v>
      </c>
      <c r="J4173" t="s">
        <v>4334</v>
      </c>
      <c r="K4173" t="s">
        <v>4335</v>
      </c>
      <c r="L4173" t="s">
        <v>101</v>
      </c>
      <c r="M4173" t="s">
        <v>26</v>
      </c>
      <c r="N4173" t="s">
        <v>94</v>
      </c>
      <c r="O4173" t="s">
        <v>95</v>
      </c>
      <c r="P4173">
        <v>98115</v>
      </c>
      <c r="Q4173" t="s">
        <v>43</v>
      </c>
      <c r="R4173" t="s">
        <v>666</v>
      </c>
      <c r="S4173" t="s">
        <v>45</v>
      </c>
      <c r="T4173" t="s">
        <v>74</v>
      </c>
      <c r="U4173" t="s">
        <v>667</v>
      </c>
      <c r="V4173" s="3">
        <v>55.36</v>
      </c>
      <c r="W4173">
        <v>4</v>
      </c>
      <c r="X4173" s="2">
        <v>0.2</v>
      </c>
      <c r="Y4173" s="13">
        <v>19.376000000000001</v>
      </c>
      <c r="Z4173" s="2">
        <f>Y4173/V4173</f>
        <v>0.35000000000000003</v>
      </c>
    </row>
    <row r="4174" spans="1:26" x14ac:dyDescent="0.25">
      <c r="A4174">
        <v>8670</v>
      </c>
      <c r="B4174" t="s">
        <v>9749</v>
      </c>
      <c r="C4174" s="1">
        <v>42358</v>
      </c>
      <c r="D4174">
        <f>YEAR(C4174)</f>
        <v>2015</v>
      </c>
      <c r="E4174">
        <f>MONTH(C4174)</f>
        <v>12</v>
      </c>
      <c r="F4174" t="str">
        <f>TEXT(Table1[[#This Row],[Order Date]],"mmm")</f>
        <v>Dec</v>
      </c>
      <c r="G4174" t="str">
        <f>TEXT(Table1[[#This Row],[Order Date]],"ddd")</f>
        <v>Sun</v>
      </c>
      <c r="H4174" s="1">
        <v>42363</v>
      </c>
      <c r="I4174" t="s">
        <v>22</v>
      </c>
      <c r="J4174" t="s">
        <v>3941</v>
      </c>
      <c r="K4174" t="s">
        <v>3942</v>
      </c>
      <c r="L4174" t="s">
        <v>25</v>
      </c>
      <c r="M4174" t="s">
        <v>26</v>
      </c>
      <c r="N4174" t="s">
        <v>41</v>
      </c>
      <c r="O4174" t="s">
        <v>42</v>
      </c>
      <c r="P4174">
        <v>90036</v>
      </c>
      <c r="Q4174" t="s">
        <v>43</v>
      </c>
      <c r="R4174" t="s">
        <v>4341</v>
      </c>
      <c r="S4174" t="s">
        <v>45</v>
      </c>
      <c r="T4174" t="s">
        <v>89</v>
      </c>
      <c r="U4174" t="s">
        <v>183</v>
      </c>
      <c r="V4174" s="3">
        <v>17.12</v>
      </c>
      <c r="W4174">
        <v>4</v>
      </c>
      <c r="X4174" s="2">
        <v>0</v>
      </c>
      <c r="Y4174" s="13">
        <v>7.7039999999999997</v>
      </c>
      <c r="Z4174" s="2">
        <f>Y4174/V4174</f>
        <v>0.44999999999999996</v>
      </c>
    </row>
    <row r="4175" spans="1:26" x14ac:dyDescent="0.25">
      <c r="A4175">
        <v>8671</v>
      </c>
      <c r="B4175" t="s">
        <v>9750</v>
      </c>
      <c r="C4175" s="1">
        <v>42000</v>
      </c>
      <c r="D4175">
        <f>YEAR(C4175)</f>
        <v>2014</v>
      </c>
      <c r="E4175">
        <f>MONTH(C4175)</f>
        <v>12</v>
      </c>
      <c r="F4175" t="str">
        <f>TEXT(Table1[[#This Row],[Order Date]],"mmm")</f>
        <v>Dec</v>
      </c>
      <c r="G4175" t="str">
        <f>TEXT(Table1[[#This Row],[Order Date]],"ddd")</f>
        <v>Sat</v>
      </c>
      <c r="H4175" s="1">
        <v>42005</v>
      </c>
      <c r="I4175" t="s">
        <v>22</v>
      </c>
      <c r="J4175" t="s">
        <v>400</v>
      </c>
      <c r="K4175" t="s">
        <v>401</v>
      </c>
      <c r="L4175" t="s">
        <v>25</v>
      </c>
      <c r="M4175" t="s">
        <v>26</v>
      </c>
      <c r="N4175" t="s">
        <v>2143</v>
      </c>
      <c r="O4175" t="s">
        <v>491</v>
      </c>
      <c r="P4175">
        <v>44105</v>
      </c>
      <c r="Q4175" t="s">
        <v>145</v>
      </c>
      <c r="R4175" t="s">
        <v>6809</v>
      </c>
      <c r="S4175" t="s">
        <v>31</v>
      </c>
      <c r="T4175" t="s">
        <v>64</v>
      </c>
      <c r="U4175" t="s">
        <v>6810</v>
      </c>
      <c r="V4175" s="3">
        <v>182.352</v>
      </c>
      <c r="W4175">
        <v>3</v>
      </c>
      <c r="X4175" s="2">
        <v>0.2</v>
      </c>
      <c r="Y4175" s="13">
        <v>-18.235199999999999</v>
      </c>
      <c r="Z4175" s="2">
        <f>Y4175/V4175</f>
        <v>-9.9999999999999992E-2</v>
      </c>
    </row>
    <row r="4176" spans="1:26" x14ac:dyDescent="0.25">
      <c r="A4176">
        <v>8673</v>
      </c>
      <c r="B4176" t="s">
        <v>9751</v>
      </c>
      <c r="C4176" s="1">
        <v>42782</v>
      </c>
      <c r="D4176">
        <f>YEAR(C4176)</f>
        <v>2017</v>
      </c>
      <c r="E4176">
        <f>MONTH(C4176)</f>
        <v>2</v>
      </c>
      <c r="F4176" t="str">
        <f>TEXT(Table1[[#This Row],[Order Date]],"mmm")</f>
        <v>Feb</v>
      </c>
      <c r="G4176" t="str">
        <f>TEXT(Table1[[#This Row],[Order Date]],"ddd")</f>
        <v>Thu</v>
      </c>
      <c r="H4176" s="1">
        <v>42787</v>
      </c>
      <c r="I4176" t="s">
        <v>49</v>
      </c>
      <c r="J4176" t="s">
        <v>4744</v>
      </c>
      <c r="K4176" t="s">
        <v>4745</v>
      </c>
      <c r="L4176" t="s">
        <v>25</v>
      </c>
      <c r="M4176" t="s">
        <v>26</v>
      </c>
      <c r="N4176" t="s">
        <v>350</v>
      </c>
      <c r="O4176" t="s">
        <v>208</v>
      </c>
      <c r="P4176">
        <v>62521</v>
      </c>
      <c r="Q4176" t="s">
        <v>104</v>
      </c>
      <c r="R4176" t="s">
        <v>1080</v>
      </c>
      <c r="S4176" t="s">
        <v>45</v>
      </c>
      <c r="T4176" t="s">
        <v>266</v>
      </c>
      <c r="U4176" t="s">
        <v>1081</v>
      </c>
      <c r="V4176" s="3">
        <v>18.367999999999999</v>
      </c>
      <c r="W4176">
        <v>2</v>
      </c>
      <c r="X4176" s="2">
        <v>0.2</v>
      </c>
      <c r="Y4176" s="13">
        <v>6.1992000000000003</v>
      </c>
      <c r="Z4176" s="2">
        <f>Y4176/V4176</f>
        <v>0.33750000000000002</v>
      </c>
    </row>
    <row r="4177" spans="1:26" x14ac:dyDescent="0.25">
      <c r="A4177">
        <v>8678</v>
      </c>
      <c r="B4177" t="s">
        <v>9752</v>
      </c>
      <c r="C4177" s="1">
        <v>43032</v>
      </c>
      <c r="D4177">
        <f>YEAR(C4177)</f>
        <v>2017</v>
      </c>
      <c r="E4177">
        <f>MONTH(C4177)</f>
        <v>10</v>
      </c>
      <c r="F4177" t="str">
        <f>TEXT(Table1[[#This Row],[Order Date]],"mmm")</f>
        <v>Oct</v>
      </c>
      <c r="G4177" t="str">
        <f>TEXT(Table1[[#This Row],[Order Date]],"ddd")</f>
        <v>Tue</v>
      </c>
      <c r="H4177" s="1">
        <v>43034</v>
      </c>
      <c r="I4177" t="s">
        <v>185</v>
      </c>
      <c r="J4177" t="s">
        <v>1175</v>
      </c>
      <c r="K4177" t="s">
        <v>1176</v>
      </c>
      <c r="L4177" t="s">
        <v>25</v>
      </c>
      <c r="M4177" t="s">
        <v>26</v>
      </c>
      <c r="N4177" t="s">
        <v>9753</v>
      </c>
      <c r="O4177" t="s">
        <v>103</v>
      </c>
      <c r="P4177">
        <v>76063</v>
      </c>
      <c r="Q4177" t="s">
        <v>104</v>
      </c>
      <c r="R4177" t="s">
        <v>4346</v>
      </c>
      <c r="S4177" t="s">
        <v>31</v>
      </c>
      <c r="T4177" t="s">
        <v>55</v>
      </c>
      <c r="U4177" t="s">
        <v>4347</v>
      </c>
      <c r="V4177" s="3">
        <v>517.40499999999997</v>
      </c>
      <c r="W4177">
        <v>5</v>
      </c>
      <c r="X4177" s="2">
        <v>0.3</v>
      </c>
      <c r="Y4177" s="13">
        <v>-81.3065</v>
      </c>
      <c r="Z4177" s="2">
        <f>Y4177/V4177</f>
        <v>-0.15714285714285714</v>
      </c>
    </row>
    <row r="4178" spans="1:26" x14ac:dyDescent="0.25">
      <c r="A4178">
        <v>8679</v>
      </c>
      <c r="B4178" t="s">
        <v>9754</v>
      </c>
      <c r="C4178" s="1">
        <v>42615</v>
      </c>
      <c r="D4178">
        <f>YEAR(C4178)</f>
        <v>2016</v>
      </c>
      <c r="E4178">
        <f>MONTH(C4178)</f>
        <v>9</v>
      </c>
      <c r="F4178" t="str">
        <f>TEXT(Table1[[#This Row],[Order Date]],"mmm")</f>
        <v>Sep</v>
      </c>
      <c r="G4178" t="str">
        <f>TEXT(Table1[[#This Row],[Order Date]],"ddd")</f>
        <v>Fri</v>
      </c>
      <c r="H4178" s="1">
        <v>42620</v>
      </c>
      <c r="I4178" t="s">
        <v>22</v>
      </c>
      <c r="J4178" t="s">
        <v>2276</v>
      </c>
      <c r="K4178" t="s">
        <v>2277</v>
      </c>
      <c r="L4178" t="s">
        <v>101</v>
      </c>
      <c r="M4178" t="s">
        <v>26</v>
      </c>
      <c r="N4178" t="s">
        <v>181</v>
      </c>
      <c r="O4178" t="s">
        <v>103</v>
      </c>
      <c r="P4178">
        <v>77070</v>
      </c>
      <c r="Q4178" t="s">
        <v>104</v>
      </c>
      <c r="R4178" t="s">
        <v>2443</v>
      </c>
      <c r="S4178" t="s">
        <v>45</v>
      </c>
      <c r="T4178" t="s">
        <v>74</v>
      </c>
      <c r="U4178" t="s">
        <v>2444</v>
      </c>
      <c r="V4178" s="3">
        <v>8.6080000000000005</v>
      </c>
      <c r="W4178">
        <v>8</v>
      </c>
      <c r="X4178" s="2">
        <v>0.8</v>
      </c>
      <c r="Y4178" s="13">
        <v>-13.3424</v>
      </c>
      <c r="Z4178" s="2">
        <f>Y4178/V4178</f>
        <v>-1.5499999999999998</v>
      </c>
    </row>
    <row r="4179" spans="1:26" x14ac:dyDescent="0.25">
      <c r="A4179">
        <v>8681</v>
      </c>
      <c r="B4179" t="s">
        <v>9755</v>
      </c>
      <c r="C4179" s="1">
        <v>42705</v>
      </c>
      <c r="D4179">
        <f>YEAR(C4179)</f>
        <v>2016</v>
      </c>
      <c r="E4179">
        <f>MONTH(C4179)</f>
        <v>12</v>
      </c>
      <c r="F4179" t="str">
        <f>TEXT(Table1[[#This Row],[Order Date]],"mmm")</f>
        <v>Dec</v>
      </c>
      <c r="G4179" t="str">
        <f>TEXT(Table1[[#This Row],[Order Date]],"ddd")</f>
        <v>Thu</v>
      </c>
      <c r="H4179" s="1">
        <v>42707</v>
      </c>
      <c r="I4179" t="s">
        <v>22</v>
      </c>
      <c r="J4179" t="s">
        <v>575</v>
      </c>
      <c r="K4179" t="s">
        <v>576</v>
      </c>
      <c r="L4179" t="s">
        <v>40</v>
      </c>
      <c r="M4179" t="s">
        <v>26</v>
      </c>
      <c r="N4179" t="s">
        <v>1448</v>
      </c>
      <c r="O4179" t="s">
        <v>312</v>
      </c>
      <c r="P4179">
        <v>23223</v>
      </c>
      <c r="Q4179" t="s">
        <v>29</v>
      </c>
      <c r="R4179" t="s">
        <v>931</v>
      </c>
      <c r="S4179" t="s">
        <v>45</v>
      </c>
      <c r="T4179" t="s">
        <v>77</v>
      </c>
      <c r="U4179" t="s">
        <v>932</v>
      </c>
      <c r="V4179" s="3">
        <v>2104.5500000000002</v>
      </c>
      <c r="W4179">
        <v>7</v>
      </c>
      <c r="X4179" s="2">
        <v>0</v>
      </c>
      <c r="Y4179" s="13">
        <v>694.50149999999996</v>
      </c>
      <c r="Z4179" s="2">
        <f>Y4179/V4179</f>
        <v>0.32999999999999996</v>
      </c>
    </row>
    <row r="4180" spans="1:26" x14ac:dyDescent="0.25">
      <c r="A4180">
        <v>8683</v>
      </c>
      <c r="B4180" t="s">
        <v>9756</v>
      </c>
      <c r="C4180" s="1">
        <v>41948</v>
      </c>
      <c r="D4180">
        <f>YEAR(C4180)</f>
        <v>2014</v>
      </c>
      <c r="E4180">
        <f>MONTH(C4180)</f>
        <v>11</v>
      </c>
      <c r="F4180" t="str">
        <f>TEXT(Table1[[#This Row],[Order Date]],"mmm")</f>
        <v>Nov</v>
      </c>
      <c r="G4180" t="str">
        <f>TEXT(Table1[[#This Row],[Order Date]],"ddd")</f>
        <v>Wed</v>
      </c>
      <c r="H4180" s="1">
        <v>41953</v>
      </c>
      <c r="I4180" t="s">
        <v>49</v>
      </c>
      <c r="J4180" t="s">
        <v>2111</v>
      </c>
      <c r="K4180" t="s">
        <v>2112</v>
      </c>
      <c r="L4180" t="s">
        <v>101</v>
      </c>
      <c r="M4180" t="s">
        <v>26</v>
      </c>
      <c r="N4180" t="s">
        <v>1117</v>
      </c>
      <c r="O4180" t="s">
        <v>312</v>
      </c>
      <c r="P4180">
        <v>22204</v>
      </c>
      <c r="Q4180" t="s">
        <v>29</v>
      </c>
      <c r="R4180" t="s">
        <v>5475</v>
      </c>
      <c r="S4180" t="s">
        <v>70</v>
      </c>
      <c r="T4180" t="s">
        <v>158</v>
      </c>
      <c r="U4180" t="s">
        <v>5476</v>
      </c>
      <c r="V4180" s="3">
        <v>47.79</v>
      </c>
      <c r="W4180">
        <v>3</v>
      </c>
      <c r="X4180" s="2">
        <v>0</v>
      </c>
      <c r="Y4180" s="13">
        <v>16.2486</v>
      </c>
      <c r="Z4180" s="2">
        <f>Y4180/V4180</f>
        <v>0.34</v>
      </c>
    </row>
    <row r="4181" spans="1:26" x14ac:dyDescent="0.25">
      <c r="A4181">
        <v>8684</v>
      </c>
      <c r="B4181" t="s">
        <v>9757</v>
      </c>
      <c r="C4181" s="1">
        <v>43064</v>
      </c>
      <c r="D4181">
        <f>YEAR(C4181)</f>
        <v>2017</v>
      </c>
      <c r="E4181">
        <f>MONTH(C4181)</f>
        <v>11</v>
      </c>
      <c r="F4181" t="str">
        <f>TEXT(Table1[[#This Row],[Order Date]],"mmm")</f>
        <v>Nov</v>
      </c>
      <c r="G4181" t="str">
        <f>TEXT(Table1[[#This Row],[Order Date]],"ddd")</f>
        <v>Sat</v>
      </c>
      <c r="H4181" s="1">
        <v>43070</v>
      </c>
      <c r="I4181" t="s">
        <v>49</v>
      </c>
      <c r="J4181" t="s">
        <v>2891</v>
      </c>
      <c r="K4181" t="s">
        <v>2892</v>
      </c>
      <c r="L4181" t="s">
        <v>25</v>
      </c>
      <c r="M4181" t="s">
        <v>26</v>
      </c>
      <c r="N4181" t="s">
        <v>126</v>
      </c>
      <c r="O4181" t="s">
        <v>42</v>
      </c>
      <c r="P4181">
        <v>94122</v>
      </c>
      <c r="Q4181" t="s">
        <v>43</v>
      </c>
      <c r="R4181" t="s">
        <v>2595</v>
      </c>
      <c r="S4181" t="s">
        <v>45</v>
      </c>
      <c r="T4181" t="s">
        <v>67</v>
      </c>
      <c r="U4181" t="s">
        <v>2596</v>
      </c>
      <c r="V4181" s="3">
        <v>5.16</v>
      </c>
      <c r="W4181">
        <v>2</v>
      </c>
      <c r="X4181" s="2">
        <v>0</v>
      </c>
      <c r="Y4181" s="13">
        <v>1.3415999999999999</v>
      </c>
      <c r="Z4181" s="2">
        <f>Y4181/V4181</f>
        <v>0.25999999999999995</v>
      </c>
    </row>
    <row r="4182" spans="1:26" x14ac:dyDescent="0.25">
      <c r="A4182">
        <v>8686</v>
      </c>
      <c r="B4182" t="s">
        <v>9758</v>
      </c>
      <c r="C4182" s="1">
        <v>43053</v>
      </c>
      <c r="D4182">
        <f>YEAR(C4182)</f>
        <v>2017</v>
      </c>
      <c r="E4182">
        <f>MONTH(C4182)</f>
        <v>11</v>
      </c>
      <c r="F4182" t="str">
        <f>TEXT(Table1[[#This Row],[Order Date]],"mmm")</f>
        <v>Nov</v>
      </c>
      <c r="G4182" t="str">
        <f>TEXT(Table1[[#This Row],[Order Date]],"ddd")</f>
        <v>Tue</v>
      </c>
      <c r="H4182" s="1">
        <v>43057</v>
      </c>
      <c r="I4182" t="s">
        <v>22</v>
      </c>
      <c r="J4182" t="s">
        <v>3787</v>
      </c>
      <c r="K4182" t="s">
        <v>3788</v>
      </c>
      <c r="L4182" t="s">
        <v>40</v>
      </c>
      <c r="M4182" t="s">
        <v>26</v>
      </c>
      <c r="N4182" t="s">
        <v>4000</v>
      </c>
      <c r="O4182" t="s">
        <v>264</v>
      </c>
      <c r="P4182">
        <v>13601</v>
      </c>
      <c r="Q4182" t="s">
        <v>145</v>
      </c>
      <c r="R4182" t="s">
        <v>4813</v>
      </c>
      <c r="S4182" t="s">
        <v>45</v>
      </c>
      <c r="T4182" t="s">
        <v>58</v>
      </c>
      <c r="U4182" t="s">
        <v>4814</v>
      </c>
      <c r="V4182" s="3">
        <v>96.36</v>
      </c>
      <c r="W4182">
        <v>6</v>
      </c>
      <c r="X4182" s="2">
        <v>0</v>
      </c>
      <c r="Y4182" s="13">
        <v>25.053599999999999</v>
      </c>
      <c r="Z4182" s="2">
        <f>Y4182/V4182</f>
        <v>0.26</v>
      </c>
    </row>
    <row r="4183" spans="1:26" x14ac:dyDescent="0.25">
      <c r="A4183">
        <v>8687</v>
      </c>
      <c r="B4183" t="s">
        <v>9759</v>
      </c>
      <c r="C4183" s="1">
        <v>42547</v>
      </c>
      <c r="D4183">
        <f>YEAR(C4183)</f>
        <v>2016</v>
      </c>
      <c r="E4183">
        <f>MONTH(C4183)</f>
        <v>6</v>
      </c>
      <c r="F4183" t="str">
        <f>TEXT(Table1[[#This Row],[Order Date]],"mmm")</f>
        <v>Jun</v>
      </c>
      <c r="G4183" t="str">
        <f>TEXT(Table1[[#This Row],[Order Date]],"ddd")</f>
        <v>Sun</v>
      </c>
      <c r="H4183" s="1">
        <v>42547</v>
      </c>
      <c r="I4183" t="s">
        <v>1276</v>
      </c>
      <c r="J4183" t="s">
        <v>2772</v>
      </c>
      <c r="K4183" t="s">
        <v>2773</v>
      </c>
      <c r="L4183" t="s">
        <v>40</v>
      </c>
      <c r="M4183" t="s">
        <v>26</v>
      </c>
      <c r="N4183" t="s">
        <v>41</v>
      </c>
      <c r="O4183" t="s">
        <v>42</v>
      </c>
      <c r="P4183">
        <v>90036</v>
      </c>
      <c r="Q4183" t="s">
        <v>43</v>
      </c>
      <c r="R4183" t="s">
        <v>1578</v>
      </c>
      <c r="S4183" t="s">
        <v>45</v>
      </c>
      <c r="T4183" t="s">
        <v>572</v>
      </c>
      <c r="U4183" t="s">
        <v>1579</v>
      </c>
      <c r="V4183" s="3">
        <v>231.72</v>
      </c>
      <c r="W4183">
        <v>2</v>
      </c>
      <c r="X4183" s="2">
        <v>0</v>
      </c>
      <c r="Y4183" s="13">
        <v>11.586</v>
      </c>
      <c r="Z4183" s="2">
        <f>Y4183/V4183</f>
        <v>0.05</v>
      </c>
    </row>
    <row r="4184" spans="1:26" x14ac:dyDescent="0.25">
      <c r="A4184">
        <v>8690</v>
      </c>
      <c r="B4184" t="s">
        <v>9760</v>
      </c>
      <c r="C4184" s="1">
        <v>41999</v>
      </c>
      <c r="D4184">
        <f>YEAR(C4184)</f>
        <v>2014</v>
      </c>
      <c r="E4184">
        <f>MONTH(C4184)</f>
        <v>12</v>
      </c>
      <c r="F4184" t="str">
        <f>TEXT(Table1[[#This Row],[Order Date]],"mmm")</f>
        <v>Dec</v>
      </c>
      <c r="G4184" t="str">
        <f>TEXT(Table1[[#This Row],[Order Date]],"ddd")</f>
        <v>Fri</v>
      </c>
      <c r="H4184" s="1">
        <v>42003</v>
      </c>
      <c r="I4184" t="s">
        <v>49</v>
      </c>
      <c r="J4184" t="s">
        <v>5989</v>
      </c>
      <c r="K4184" t="s">
        <v>5990</v>
      </c>
      <c r="L4184" t="s">
        <v>40</v>
      </c>
      <c r="M4184" t="s">
        <v>26</v>
      </c>
      <c r="N4184" t="s">
        <v>143</v>
      </c>
      <c r="O4184" t="s">
        <v>144</v>
      </c>
      <c r="P4184">
        <v>19140</v>
      </c>
      <c r="Q4184" t="s">
        <v>145</v>
      </c>
      <c r="R4184" t="s">
        <v>4739</v>
      </c>
      <c r="S4184" t="s">
        <v>45</v>
      </c>
      <c r="T4184" t="s">
        <v>67</v>
      </c>
      <c r="U4184" t="s">
        <v>4740</v>
      </c>
      <c r="V4184" s="3">
        <v>8.016</v>
      </c>
      <c r="W4184">
        <v>3</v>
      </c>
      <c r="X4184" s="2">
        <v>0.2</v>
      </c>
      <c r="Y4184" s="13">
        <v>1.1022000000000001</v>
      </c>
      <c r="Z4184" s="2">
        <f>Y4184/V4184</f>
        <v>0.13750000000000001</v>
      </c>
    </row>
    <row r="4185" spans="1:26" x14ac:dyDescent="0.25">
      <c r="A4185">
        <v>8691</v>
      </c>
      <c r="B4185" t="s">
        <v>9761</v>
      </c>
      <c r="C4185" s="1">
        <v>42596</v>
      </c>
      <c r="D4185">
        <f>YEAR(C4185)</f>
        <v>2016</v>
      </c>
      <c r="E4185">
        <f>MONTH(C4185)</f>
        <v>8</v>
      </c>
      <c r="F4185" t="str">
        <f>TEXT(Table1[[#This Row],[Order Date]],"mmm")</f>
        <v>Aug</v>
      </c>
      <c r="G4185" t="str">
        <f>TEXT(Table1[[#This Row],[Order Date]],"ddd")</f>
        <v>Sun</v>
      </c>
      <c r="H4185" s="1">
        <v>42600</v>
      </c>
      <c r="I4185" t="s">
        <v>49</v>
      </c>
      <c r="J4185" t="s">
        <v>620</v>
      </c>
      <c r="K4185" t="s">
        <v>621</v>
      </c>
      <c r="L4185" t="s">
        <v>40</v>
      </c>
      <c r="M4185" t="s">
        <v>26</v>
      </c>
      <c r="N4185" t="s">
        <v>794</v>
      </c>
      <c r="O4185" t="s">
        <v>491</v>
      </c>
      <c r="P4185">
        <v>44312</v>
      </c>
      <c r="Q4185" t="s">
        <v>145</v>
      </c>
      <c r="R4185" t="s">
        <v>3892</v>
      </c>
      <c r="S4185" t="s">
        <v>70</v>
      </c>
      <c r="T4185" t="s">
        <v>71</v>
      </c>
      <c r="U4185" t="s">
        <v>3893</v>
      </c>
      <c r="V4185" s="3">
        <v>259.89600000000002</v>
      </c>
      <c r="W4185">
        <v>2</v>
      </c>
      <c r="X4185" s="2">
        <v>0.4</v>
      </c>
      <c r="Y4185" s="13">
        <v>-56.3108</v>
      </c>
      <c r="Z4185" s="2">
        <f>Y4185/V4185</f>
        <v>-0.21666666666666665</v>
      </c>
    </row>
    <row r="4186" spans="1:26" x14ac:dyDescent="0.25">
      <c r="A4186">
        <v>8694</v>
      </c>
      <c r="B4186" t="s">
        <v>9762</v>
      </c>
      <c r="C4186" s="1">
        <v>42667</v>
      </c>
      <c r="D4186">
        <f>YEAR(C4186)</f>
        <v>2016</v>
      </c>
      <c r="E4186">
        <f>MONTH(C4186)</f>
        <v>10</v>
      </c>
      <c r="F4186" t="str">
        <f>TEXT(Table1[[#This Row],[Order Date]],"mmm")</f>
        <v>Oct</v>
      </c>
      <c r="G4186" t="str">
        <f>TEXT(Table1[[#This Row],[Order Date]],"ddd")</f>
        <v>Mon</v>
      </c>
      <c r="H4186" s="1">
        <v>42671</v>
      </c>
      <c r="I4186" t="s">
        <v>49</v>
      </c>
      <c r="J4186" t="s">
        <v>4334</v>
      </c>
      <c r="K4186" t="s">
        <v>4335</v>
      </c>
      <c r="L4186" t="s">
        <v>101</v>
      </c>
      <c r="M4186" t="s">
        <v>26</v>
      </c>
      <c r="N4186" t="s">
        <v>126</v>
      </c>
      <c r="O4186" t="s">
        <v>42</v>
      </c>
      <c r="P4186">
        <v>94110</v>
      </c>
      <c r="Q4186" t="s">
        <v>43</v>
      </c>
      <c r="R4186" t="s">
        <v>1154</v>
      </c>
      <c r="S4186" t="s">
        <v>70</v>
      </c>
      <c r="T4186" t="s">
        <v>158</v>
      </c>
      <c r="U4186" t="s">
        <v>1155</v>
      </c>
      <c r="V4186" s="3">
        <v>450</v>
      </c>
      <c r="W4186">
        <v>5</v>
      </c>
      <c r="X4186" s="2">
        <v>0</v>
      </c>
      <c r="Y4186" s="13">
        <v>162</v>
      </c>
      <c r="Z4186" s="2">
        <f>Y4186/V4186</f>
        <v>0.36</v>
      </c>
    </row>
    <row r="4187" spans="1:26" x14ac:dyDescent="0.25">
      <c r="A4187">
        <v>8695</v>
      </c>
      <c r="B4187" t="s">
        <v>9763</v>
      </c>
      <c r="C4187" s="1">
        <v>41874</v>
      </c>
      <c r="D4187">
        <f>YEAR(C4187)</f>
        <v>2014</v>
      </c>
      <c r="E4187">
        <f>MONTH(C4187)</f>
        <v>8</v>
      </c>
      <c r="F4187" t="str">
        <f>TEXT(Table1[[#This Row],[Order Date]],"mmm")</f>
        <v>Aug</v>
      </c>
      <c r="G4187" t="str">
        <f>TEXT(Table1[[#This Row],[Order Date]],"ddd")</f>
        <v>Sat</v>
      </c>
      <c r="H4187" s="1">
        <v>41879</v>
      </c>
      <c r="I4187" t="s">
        <v>22</v>
      </c>
      <c r="J4187" t="s">
        <v>1107</v>
      </c>
      <c r="K4187" t="s">
        <v>1108</v>
      </c>
      <c r="L4187" t="s">
        <v>101</v>
      </c>
      <c r="M4187" t="s">
        <v>26</v>
      </c>
      <c r="N4187" t="s">
        <v>6280</v>
      </c>
      <c r="O4187" t="s">
        <v>235</v>
      </c>
      <c r="P4187">
        <v>49505</v>
      </c>
      <c r="Q4187" t="s">
        <v>104</v>
      </c>
      <c r="R4187" t="s">
        <v>2092</v>
      </c>
      <c r="S4187" t="s">
        <v>45</v>
      </c>
      <c r="T4187" t="s">
        <v>89</v>
      </c>
      <c r="U4187" t="s">
        <v>2093</v>
      </c>
      <c r="V4187" s="3">
        <v>19.440000000000001</v>
      </c>
      <c r="W4187">
        <v>3</v>
      </c>
      <c r="X4187" s="2">
        <v>0</v>
      </c>
      <c r="Y4187" s="13">
        <v>9.5256000000000007</v>
      </c>
      <c r="Z4187" s="2">
        <f>Y4187/V4187</f>
        <v>0.49</v>
      </c>
    </row>
    <row r="4188" spans="1:26" x14ac:dyDescent="0.25">
      <c r="A4188">
        <v>8696</v>
      </c>
      <c r="B4188" t="s">
        <v>9764</v>
      </c>
      <c r="C4188" s="1">
        <v>42993</v>
      </c>
      <c r="D4188">
        <f>YEAR(C4188)</f>
        <v>2017</v>
      </c>
      <c r="E4188">
        <f>MONTH(C4188)</f>
        <v>9</v>
      </c>
      <c r="F4188" t="str">
        <f>TEXT(Table1[[#This Row],[Order Date]],"mmm")</f>
        <v>Sep</v>
      </c>
      <c r="G4188" t="str">
        <f>TEXT(Table1[[#This Row],[Order Date]],"ddd")</f>
        <v>Fri</v>
      </c>
      <c r="H4188" s="1">
        <v>42995</v>
      </c>
      <c r="I4188" t="s">
        <v>22</v>
      </c>
      <c r="J4188" t="s">
        <v>370</v>
      </c>
      <c r="K4188" t="s">
        <v>371</v>
      </c>
      <c r="L4188" t="s">
        <v>101</v>
      </c>
      <c r="M4188" t="s">
        <v>26</v>
      </c>
      <c r="N4188" t="s">
        <v>126</v>
      </c>
      <c r="O4188" t="s">
        <v>42</v>
      </c>
      <c r="P4188">
        <v>94109</v>
      </c>
      <c r="Q4188" t="s">
        <v>43</v>
      </c>
      <c r="R4188" t="s">
        <v>896</v>
      </c>
      <c r="S4188" t="s">
        <v>31</v>
      </c>
      <c r="T4188" t="s">
        <v>55</v>
      </c>
      <c r="U4188" t="s">
        <v>897</v>
      </c>
      <c r="V4188" s="3">
        <v>300.904</v>
      </c>
      <c r="W4188">
        <v>1</v>
      </c>
      <c r="X4188" s="2">
        <v>0.2</v>
      </c>
      <c r="Y4188" s="13">
        <v>11.283899999999999</v>
      </c>
      <c r="Z4188" s="2">
        <f>Y4188/V4188</f>
        <v>3.7499999999999999E-2</v>
      </c>
    </row>
    <row r="4189" spans="1:26" x14ac:dyDescent="0.25">
      <c r="A4189">
        <v>8697</v>
      </c>
      <c r="B4189" t="s">
        <v>9765</v>
      </c>
      <c r="C4189" s="1">
        <v>42901</v>
      </c>
      <c r="D4189">
        <f>YEAR(C4189)</f>
        <v>2017</v>
      </c>
      <c r="E4189">
        <f>MONTH(C4189)</f>
        <v>6</v>
      </c>
      <c r="F4189" t="str">
        <f>TEXT(Table1[[#This Row],[Order Date]],"mmm")</f>
        <v>Jun</v>
      </c>
      <c r="G4189" t="str">
        <f>TEXT(Table1[[#This Row],[Order Date]],"ddd")</f>
        <v>Thu</v>
      </c>
      <c r="H4189" s="1">
        <v>42906</v>
      </c>
      <c r="I4189" t="s">
        <v>49</v>
      </c>
      <c r="J4189" t="s">
        <v>1131</v>
      </c>
      <c r="K4189" t="s">
        <v>1132</v>
      </c>
      <c r="L4189" t="s">
        <v>40</v>
      </c>
      <c r="M4189" t="s">
        <v>26</v>
      </c>
      <c r="N4189" t="s">
        <v>5519</v>
      </c>
      <c r="O4189" t="s">
        <v>328</v>
      </c>
      <c r="P4189">
        <v>37211</v>
      </c>
      <c r="Q4189" t="s">
        <v>29</v>
      </c>
      <c r="R4189" t="s">
        <v>5069</v>
      </c>
      <c r="S4189" t="s">
        <v>70</v>
      </c>
      <c r="T4189" t="s">
        <v>71</v>
      </c>
      <c r="U4189" t="s">
        <v>5070</v>
      </c>
      <c r="V4189" s="3">
        <v>239.976</v>
      </c>
      <c r="W4189">
        <v>3</v>
      </c>
      <c r="X4189" s="2">
        <v>0.2</v>
      </c>
      <c r="Y4189" s="13">
        <v>26.997299999999999</v>
      </c>
      <c r="Z4189" s="2">
        <f>Y4189/V4189</f>
        <v>0.1125</v>
      </c>
    </row>
    <row r="4190" spans="1:26" x14ac:dyDescent="0.25">
      <c r="A4190">
        <v>8704</v>
      </c>
      <c r="B4190" t="s">
        <v>9766</v>
      </c>
      <c r="C4190" s="1">
        <v>42064</v>
      </c>
      <c r="D4190">
        <f>YEAR(C4190)</f>
        <v>2015</v>
      </c>
      <c r="E4190">
        <f>MONTH(C4190)</f>
        <v>3</v>
      </c>
      <c r="F4190" t="str">
        <f>TEXT(Table1[[#This Row],[Order Date]],"mmm")</f>
        <v>Mar</v>
      </c>
      <c r="G4190" t="str">
        <f>TEXT(Table1[[#This Row],[Order Date]],"ddd")</f>
        <v>Sun</v>
      </c>
      <c r="H4190" s="1">
        <v>42068</v>
      </c>
      <c r="I4190" t="s">
        <v>49</v>
      </c>
      <c r="J4190" t="s">
        <v>2141</v>
      </c>
      <c r="K4190" t="s">
        <v>2142</v>
      </c>
      <c r="L4190" t="s">
        <v>25</v>
      </c>
      <c r="M4190" t="s">
        <v>26</v>
      </c>
      <c r="N4190" t="s">
        <v>143</v>
      </c>
      <c r="O4190" t="s">
        <v>144</v>
      </c>
      <c r="P4190">
        <v>19120</v>
      </c>
      <c r="Q4190" t="s">
        <v>145</v>
      </c>
      <c r="R4190" t="s">
        <v>4315</v>
      </c>
      <c r="S4190" t="s">
        <v>45</v>
      </c>
      <c r="T4190" t="s">
        <v>77</v>
      </c>
      <c r="U4190" t="s">
        <v>4316</v>
      </c>
      <c r="V4190" s="3">
        <v>3.552</v>
      </c>
      <c r="W4190">
        <v>2</v>
      </c>
      <c r="X4190" s="2">
        <v>0.2</v>
      </c>
      <c r="Y4190" s="13">
        <v>0.44400000000000001</v>
      </c>
      <c r="Z4190" s="2">
        <f>Y4190/V4190</f>
        <v>0.125</v>
      </c>
    </row>
    <row r="4191" spans="1:26" x14ac:dyDescent="0.25">
      <c r="A4191">
        <v>8705</v>
      </c>
      <c r="B4191" t="s">
        <v>9767</v>
      </c>
      <c r="C4191" s="1">
        <v>42574</v>
      </c>
      <c r="D4191">
        <f>YEAR(C4191)</f>
        <v>2016</v>
      </c>
      <c r="E4191">
        <f>MONTH(C4191)</f>
        <v>7</v>
      </c>
      <c r="F4191" t="str">
        <f>TEXT(Table1[[#This Row],[Order Date]],"mmm")</f>
        <v>Jul</v>
      </c>
      <c r="G4191" t="str">
        <f>TEXT(Table1[[#This Row],[Order Date]],"ddd")</f>
        <v>Sat</v>
      </c>
      <c r="H4191" s="1">
        <v>42577</v>
      </c>
      <c r="I4191" t="s">
        <v>185</v>
      </c>
      <c r="J4191" t="s">
        <v>4982</v>
      </c>
      <c r="K4191" t="s">
        <v>4983</v>
      </c>
      <c r="L4191" t="s">
        <v>25</v>
      </c>
      <c r="M4191" t="s">
        <v>26</v>
      </c>
      <c r="N4191" t="s">
        <v>181</v>
      </c>
      <c r="O4191" t="s">
        <v>103</v>
      </c>
      <c r="P4191">
        <v>77041</v>
      </c>
      <c r="Q4191" t="s">
        <v>104</v>
      </c>
      <c r="R4191" t="s">
        <v>8215</v>
      </c>
      <c r="S4191" t="s">
        <v>70</v>
      </c>
      <c r="T4191" t="s">
        <v>71</v>
      </c>
      <c r="U4191" t="s">
        <v>8216</v>
      </c>
      <c r="V4191" s="3">
        <v>115.136</v>
      </c>
      <c r="W4191">
        <v>8</v>
      </c>
      <c r="X4191" s="2">
        <v>0.2</v>
      </c>
      <c r="Y4191" s="13">
        <v>11.5136</v>
      </c>
      <c r="Z4191" s="2">
        <f>Y4191/V4191</f>
        <v>0.1</v>
      </c>
    </row>
    <row r="4192" spans="1:26" x14ac:dyDescent="0.25">
      <c r="A4192">
        <v>8706</v>
      </c>
      <c r="B4192" t="s">
        <v>9768</v>
      </c>
      <c r="C4192" s="1">
        <v>41913</v>
      </c>
      <c r="D4192">
        <f>YEAR(C4192)</f>
        <v>2014</v>
      </c>
      <c r="E4192">
        <f>MONTH(C4192)</f>
        <v>10</v>
      </c>
      <c r="F4192" t="str">
        <f>TEXT(Table1[[#This Row],[Order Date]],"mmm")</f>
        <v>Oct</v>
      </c>
      <c r="G4192" t="str">
        <f>TEXT(Table1[[#This Row],[Order Date]],"ddd")</f>
        <v>Wed</v>
      </c>
      <c r="H4192" s="1">
        <v>41917</v>
      </c>
      <c r="I4192" t="s">
        <v>49</v>
      </c>
      <c r="J4192" t="s">
        <v>7105</v>
      </c>
      <c r="K4192" t="s">
        <v>7106</v>
      </c>
      <c r="L4192" t="s">
        <v>101</v>
      </c>
      <c r="M4192" t="s">
        <v>26</v>
      </c>
      <c r="N4192" t="s">
        <v>3240</v>
      </c>
      <c r="O4192" t="s">
        <v>1379</v>
      </c>
      <c r="P4192">
        <v>89502</v>
      </c>
      <c r="Q4192" t="s">
        <v>43</v>
      </c>
      <c r="R4192" t="s">
        <v>9487</v>
      </c>
      <c r="S4192" t="s">
        <v>45</v>
      </c>
      <c r="T4192" t="s">
        <v>266</v>
      </c>
      <c r="U4192" t="s">
        <v>9488</v>
      </c>
      <c r="V4192" s="3">
        <v>4.71</v>
      </c>
      <c r="W4192">
        <v>1</v>
      </c>
      <c r="X4192" s="2">
        <v>0</v>
      </c>
      <c r="Y4192" s="13">
        <v>0</v>
      </c>
      <c r="Z4192" s="2">
        <f>Y4192/V4192</f>
        <v>0</v>
      </c>
    </row>
    <row r="4193" spans="1:26" x14ac:dyDescent="0.25">
      <c r="A4193">
        <v>8707</v>
      </c>
      <c r="B4193" t="s">
        <v>9769</v>
      </c>
      <c r="C4193" s="1">
        <v>41890</v>
      </c>
      <c r="D4193">
        <f>YEAR(C4193)</f>
        <v>2014</v>
      </c>
      <c r="E4193">
        <f>MONTH(C4193)</f>
        <v>9</v>
      </c>
      <c r="F4193" t="str">
        <f>TEXT(Table1[[#This Row],[Order Date]],"mmm")</f>
        <v>Sep</v>
      </c>
      <c r="G4193" t="str">
        <f>TEXT(Table1[[#This Row],[Order Date]],"ddd")</f>
        <v>Mon</v>
      </c>
      <c r="H4193" s="1">
        <v>41895</v>
      </c>
      <c r="I4193" t="s">
        <v>49</v>
      </c>
      <c r="J4193" t="s">
        <v>3697</v>
      </c>
      <c r="K4193" t="s">
        <v>3698</v>
      </c>
      <c r="L4193" t="s">
        <v>101</v>
      </c>
      <c r="M4193" t="s">
        <v>26</v>
      </c>
      <c r="N4193" t="s">
        <v>263</v>
      </c>
      <c r="O4193" t="s">
        <v>264</v>
      </c>
      <c r="P4193">
        <v>10009</v>
      </c>
      <c r="Q4193" t="s">
        <v>145</v>
      </c>
      <c r="R4193" t="s">
        <v>3794</v>
      </c>
      <c r="S4193" t="s">
        <v>31</v>
      </c>
      <c r="T4193" t="s">
        <v>35</v>
      </c>
      <c r="U4193" t="s">
        <v>3795</v>
      </c>
      <c r="V4193" s="3">
        <v>172.76400000000001</v>
      </c>
      <c r="W4193">
        <v>2</v>
      </c>
      <c r="X4193" s="2">
        <v>0.1</v>
      </c>
      <c r="Y4193" s="13">
        <v>13.437200000000001</v>
      </c>
      <c r="Z4193" s="2">
        <f>Y4193/V4193</f>
        <v>7.7777777777777779E-2</v>
      </c>
    </row>
    <row r="4194" spans="1:26" x14ac:dyDescent="0.25">
      <c r="A4194">
        <v>8709</v>
      </c>
      <c r="B4194" t="s">
        <v>9770</v>
      </c>
      <c r="C4194" s="1">
        <v>41959</v>
      </c>
      <c r="D4194">
        <f>YEAR(C4194)</f>
        <v>2014</v>
      </c>
      <c r="E4194">
        <f>MONTH(C4194)</f>
        <v>11</v>
      </c>
      <c r="F4194" t="str">
        <f>TEXT(Table1[[#This Row],[Order Date]],"mmm")</f>
        <v>Nov</v>
      </c>
      <c r="G4194" t="str">
        <f>TEXT(Table1[[#This Row],[Order Date]],"ddd")</f>
        <v>Sun</v>
      </c>
      <c r="H4194" s="1">
        <v>41961</v>
      </c>
      <c r="I4194" t="s">
        <v>185</v>
      </c>
      <c r="J4194" t="s">
        <v>2074</v>
      </c>
      <c r="K4194" t="s">
        <v>2075</v>
      </c>
      <c r="L4194" t="s">
        <v>40</v>
      </c>
      <c r="M4194" t="s">
        <v>26</v>
      </c>
      <c r="N4194" t="s">
        <v>41</v>
      </c>
      <c r="O4194" t="s">
        <v>42</v>
      </c>
      <c r="P4194">
        <v>90008</v>
      </c>
      <c r="Q4194" t="s">
        <v>43</v>
      </c>
      <c r="R4194" t="s">
        <v>2966</v>
      </c>
      <c r="S4194" t="s">
        <v>70</v>
      </c>
      <c r="T4194" t="s">
        <v>71</v>
      </c>
      <c r="U4194" t="s">
        <v>2967</v>
      </c>
      <c r="V4194" s="3">
        <v>79.968000000000004</v>
      </c>
      <c r="W4194">
        <v>4</v>
      </c>
      <c r="X4194" s="2">
        <v>0.2</v>
      </c>
      <c r="Y4194" s="13">
        <v>-17.992799999999999</v>
      </c>
      <c r="Z4194" s="2">
        <f>Y4194/V4194</f>
        <v>-0.22499999999999998</v>
      </c>
    </row>
    <row r="4195" spans="1:26" x14ac:dyDescent="0.25">
      <c r="A4195">
        <v>8712</v>
      </c>
      <c r="B4195" t="s">
        <v>9771</v>
      </c>
      <c r="C4195" s="1">
        <v>41701</v>
      </c>
      <c r="D4195">
        <f>YEAR(C4195)</f>
        <v>2014</v>
      </c>
      <c r="E4195">
        <f>MONTH(C4195)</f>
        <v>3</v>
      </c>
      <c r="F4195" t="str">
        <f>TEXT(Table1[[#This Row],[Order Date]],"mmm")</f>
        <v>Mar</v>
      </c>
      <c r="G4195" t="str">
        <f>TEXT(Table1[[#This Row],[Order Date]],"ddd")</f>
        <v>Mon</v>
      </c>
      <c r="H4195" s="1">
        <v>41705</v>
      </c>
      <c r="I4195" t="s">
        <v>49</v>
      </c>
      <c r="J4195" t="s">
        <v>3395</v>
      </c>
      <c r="K4195" t="s">
        <v>3396</v>
      </c>
      <c r="L4195" t="s">
        <v>25</v>
      </c>
      <c r="M4195" t="s">
        <v>26</v>
      </c>
      <c r="N4195" t="s">
        <v>941</v>
      </c>
      <c r="O4195" t="s">
        <v>42</v>
      </c>
      <c r="P4195">
        <v>92037</v>
      </c>
      <c r="Q4195" t="s">
        <v>43</v>
      </c>
      <c r="R4195" t="s">
        <v>3711</v>
      </c>
      <c r="S4195" t="s">
        <v>31</v>
      </c>
      <c r="T4195" t="s">
        <v>55</v>
      </c>
      <c r="U4195" t="s">
        <v>3712</v>
      </c>
      <c r="V4195" s="3">
        <v>626.35199999999998</v>
      </c>
      <c r="W4195">
        <v>3</v>
      </c>
      <c r="X4195" s="2">
        <v>0.2</v>
      </c>
      <c r="Y4195" s="13">
        <v>-23.488199999999999</v>
      </c>
      <c r="Z4195" s="2">
        <f>Y4195/V4195</f>
        <v>-3.7499999999999999E-2</v>
      </c>
    </row>
    <row r="4196" spans="1:26" x14ac:dyDescent="0.25">
      <c r="A4196">
        <v>8713</v>
      </c>
      <c r="B4196" t="s">
        <v>9772</v>
      </c>
      <c r="C4196" s="1">
        <v>42341</v>
      </c>
      <c r="D4196">
        <f>YEAR(C4196)</f>
        <v>2015</v>
      </c>
      <c r="E4196">
        <f>MONTH(C4196)</f>
        <v>12</v>
      </c>
      <c r="F4196" t="str">
        <f>TEXT(Table1[[#This Row],[Order Date]],"mmm")</f>
        <v>Dec</v>
      </c>
      <c r="G4196" t="str">
        <f>TEXT(Table1[[#This Row],[Order Date]],"ddd")</f>
        <v>Thu</v>
      </c>
      <c r="H4196" s="1">
        <v>42345</v>
      </c>
      <c r="I4196" t="s">
        <v>49</v>
      </c>
      <c r="J4196" t="s">
        <v>5360</v>
      </c>
      <c r="K4196" t="s">
        <v>5361</v>
      </c>
      <c r="L4196" t="s">
        <v>25</v>
      </c>
      <c r="M4196" t="s">
        <v>26</v>
      </c>
      <c r="N4196" t="s">
        <v>126</v>
      </c>
      <c r="O4196" t="s">
        <v>42</v>
      </c>
      <c r="P4196">
        <v>94110</v>
      </c>
      <c r="Q4196" t="s">
        <v>43</v>
      </c>
      <c r="R4196" t="s">
        <v>4894</v>
      </c>
      <c r="S4196" t="s">
        <v>31</v>
      </c>
      <c r="T4196" t="s">
        <v>32</v>
      </c>
      <c r="U4196" t="s">
        <v>5395</v>
      </c>
      <c r="V4196" s="3">
        <v>359.49900000000002</v>
      </c>
      <c r="W4196">
        <v>3</v>
      </c>
      <c r="X4196" s="2">
        <v>0.15</v>
      </c>
      <c r="Y4196" s="13">
        <v>-29.605799999999999</v>
      </c>
      <c r="Z4196" s="2">
        <f>Y4196/V4196</f>
        <v>-8.2352941176470573E-2</v>
      </c>
    </row>
    <row r="4197" spans="1:26" x14ac:dyDescent="0.25">
      <c r="A4197">
        <v>8714</v>
      </c>
      <c r="B4197" t="s">
        <v>9773</v>
      </c>
      <c r="C4197" s="1">
        <v>42927</v>
      </c>
      <c r="D4197">
        <f>YEAR(C4197)</f>
        <v>2017</v>
      </c>
      <c r="E4197">
        <f>MONTH(C4197)</f>
        <v>7</v>
      </c>
      <c r="F4197" t="str">
        <f>TEXT(Table1[[#This Row],[Order Date]],"mmm")</f>
        <v>Jul</v>
      </c>
      <c r="G4197" t="str">
        <f>TEXT(Table1[[#This Row],[Order Date]],"ddd")</f>
        <v>Tue</v>
      </c>
      <c r="H4197" s="1">
        <v>42932</v>
      </c>
      <c r="I4197" t="s">
        <v>49</v>
      </c>
      <c r="J4197" t="s">
        <v>7380</v>
      </c>
      <c r="K4197" t="s">
        <v>7381</v>
      </c>
      <c r="L4197" t="s">
        <v>40</v>
      </c>
      <c r="M4197" t="s">
        <v>26</v>
      </c>
      <c r="N4197" t="s">
        <v>941</v>
      </c>
      <c r="O4197" t="s">
        <v>42</v>
      </c>
      <c r="P4197">
        <v>92105</v>
      </c>
      <c r="Q4197" t="s">
        <v>43</v>
      </c>
      <c r="R4197" t="s">
        <v>2344</v>
      </c>
      <c r="S4197" t="s">
        <v>70</v>
      </c>
      <c r="T4197" t="s">
        <v>71</v>
      </c>
      <c r="U4197" t="s">
        <v>2345</v>
      </c>
      <c r="V4197" s="3">
        <v>71.951999999999998</v>
      </c>
      <c r="W4197">
        <v>6</v>
      </c>
      <c r="X4197" s="2">
        <v>0.2</v>
      </c>
      <c r="Y4197" s="13">
        <v>5.3963999999999999</v>
      </c>
      <c r="Z4197" s="2">
        <f>Y4197/V4197</f>
        <v>7.4999999999999997E-2</v>
      </c>
    </row>
    <row r="4198" spans="1:26" x14ac:dyDescent="0.25">
      <c r="A4198">
        <v>8716</v>
      </c>
      <c r="B4198" t="s">
        <v>9774</v>
      </c>
      <c r="C4198" s="1">
        <v>43055</v>
      </c>
      <c r="D4198">
        <f>YEAR(C4198)</f>
        <v>2017</v>
      </c>
      <c r="E4198">
        <f>MONTH(C4198)</f>
        <v>11</v>
      </c>
      <c r="F4198" t="str">
        <f>TEXT(Table1[[#This Row],[Order Date]],"mmm")</f>
        <v>Nov</v>
      </c>
      <c r="G4198" t="str">
        <f>TEXT(Table1[[#This Row],[Order Date]],"ddd")</f>
        <v>Thu</v>
      </c>
      <c r="H4198" s="1">
        <v>43059</v>
      </c>
      <c r="I4198" t="s">
        <v>22</v>
      </c>
      <c r="J4198" t="s">
        <v>2561</v>
      </c>
      <c r="K4198" t="s">
        <v>2562</v>
      </c>
      <c r="L4198" t="s">
        <v>40</v>
      </c>
      <c r="M4198" t="s">
        <v>26</v>
      </c>
      <c r="N4198" t="s">
        <v>9775</v>
      </c>
      <c r="O4198" t="s">
        <v>491</v>
      </c>
      <c r="P4198">
        <v>44035</v>
      </c>
      <c r="Q4198" t="s">
        <v>145</v>
      </c>
      <c r="R4198" t="s">
        <v>2003</v>
      </c>
      <c r="S4198" t="s">
        <v>45</v>
      </c>
      <c r="T4198" t="s">
        <v>74</v>
      </c>
      <c r="U4198" t="s">
        <v>2004</v>
      </c>
      <c r="V4198" s="3">
        <v>1.8240000000000001</v>
      </c>
      <c r="W4198">
        <v>1</v>
      </c>
      <c r="X4198" s="2">
        <v>0.7</v>
      </c>
      <c r="Y4198" s="13">
        <v>-1.3984000000000001</v>
      </c>
      <c r="Z4198" s="2">
        <f>Y4198/V4198</f>
        <v>-0.76666666666666672</v>
      </c>
    </row>
    <row r="4199" spans="1:26" x14ac:dyDescent="0.25">
      <c r="A4199">
        <v>8717</v>
      </c>
      <c r="B4199" t="s">
        <v>9776</v>
      </c>
      <c r="C4199" s="1">
        <v>42533</v>
      </c>
      <c r="D4199">
        <f>YEAR(C4199)</f>
        <v>2016</v>
      </c>
      <c r="E4199">
        <f>MONTH(C4199)</f>
        <v>6</v>
      </c>
      <c r="F4199" t="str">
        <f>TEXT(Table1[[#This Row],[Order Date]],"mmm")</f>
        <v>Jun</v>
      </c>
      <c r="G4199" t="str">
        <f>TEXT(Table1[[#This Row],[Order Date]],"ddd")</f>
        <v>Sun</v>
      </c>
      <c r="H4199" s="1">
        <v>42537</v>
      </c>
      <c r="I4199" t="s">
        <v>22</v>
      </c>
      <c r="J4199" t="s">
        <v>5020</v>
      </c>
      <c r="K4199" t="s">
        <v>5021</v>
      </c>
      <c r="L4199" t="s">
        <v>101</v>
      </c>
      <c r="M4199" t="s">
        <v>26</v>
      </c>
      <c r="N4199" t="s">
        <v>181</v>
      </c>
      <c r="O4199" t="s">
        <v>103</v>
      </c>
      <c r="P4199">
        <v>77070</v>
      </c>
      <c r="Q4199" t="s">
        <v>104</v>
      </c>
      <c r="R4199" t="s">
        <v>5786</v>
      </c>
      <c r="S4199" t="s">
        <v>45</v>
      </c>
      <c r="T4199" t="s">
        <v>77</v>
      </c>
      <c r="U4199" t="s">
        <v>5787</v>
      </c>
      <c r="V4199" s="3">
        <v>64.384</v>
      </c>
      <c r="W4199">
        <v>4</v>
      </c>
      <c r="X4199" s="2">
        <v>0.8</v>
      </c>
      <c r="Y4199" s="13">
        <v>-160.96</v>
      </c>
      <c r="Z4199" s="2">
        <f>Y4199/V4199</f>
        <v>-2.5</v>
      </c>
    </row>
    <row r="4200" spans="1:26" x14ac:dyDescent="0.25">
      <c r="A4200">
        <v>8724</v>
      </c>
      <c r="B4200" t="s">
        <v>9777</v>
      </c>
      <c r="C4200" s="1">
        <v>42733</v>
      </c>
      <c r="D4200">
        <f>YEAR(C4200)</f>
        <v>2016</v>
      </c>
      <c r="E4200">
        <f>MONTH(C4200)</f>
        <v>12</v>
      </c>
      <c r="F4200" t="str">
        <f>TEXT(Table1[[#This Row],[Order Date]],"mmm")</f>
        <v>Dec</v>
      </c>
      <c r="G4200" t="str">
        <f>TEXT(Table1[[#This Row],[Order Date]],"ddd")</f>
        <v>Thu</v>
      </c>
      <c r="H4200" s="1">
        <v>42735</v>
      </c>
      <c r="I4200" t="s">
        <v>22</v>
      </c>
      <c r="J4200" t="s">
        <v>7939</v>
      </c>
      <c r="K4200" t="s">
        <v>7940</v>
      </c>
      <c r="L4200" t="s">
        <v>101</v>
      </c>
      <c r="M4200" t="s">
        <v>26</v>
      </c>
      <c r="N4200" t="s">
        <v>1404</v>
      </c>
      <c r="O4200" t="s">
        <v>53</v>
      </c>
      <c r="P4200">
        <v>33178</v>
      </c>
      <c r="Q4200" t="s">
        <v>29</v>
      </c>
      <c r="R4200" t="s">
        <v>1836</v>
      </c>
      <c r="S4200" t="s">
        <v>45</v>
      </c>
      <c r="T4200" t="s">
        <v>89</v>
      </c>
      <c r="U4200" t="s">
        <v>1837</v>
      </c>
      <c r="V4200" s="3">
        <v>37.408000000000001</v>
      </c>
      <c r="W4200">
        <v>7</v>
      </c>
      <c r="X4200" s="2">
        <v>0.2</v>
      </c>
      <c r="Y4200" s="13">
        <v>13.0928</v>
      </c>
      <c r="Z4200" s="2">
        <f>Y4200/V4200</f>
        <v>0.35</v>
      </c>
    </row>
    <row r="4201" spans="1:26" x14ac:dyDescent="0.25">
      <c r="A4201">
        <v>8726</v>
      </c>
      <c r="B4201" t="s">
        <v>9778</v>
      </c>
      <c r="C4201" s="1">
        <v>42812</v>
      </c>
      <c r="D4201">
        <f>YEAR(C4201)</f>
        <v>2017</v>
      </c>
      <c r="E4201">
        <f>MONTH(C4201)</f>
        <v>3</v>
      </c>
      <c r="F4201" t="str">
        <f>TEXT(Table1[[#This Row],[Order Date]],"mmm")</f>
        <v>Mar</v>
      </c>
      <c r="G4201" t="str">
        <f>TEXT(Table1[[#This Row],[Order Date]],"ddd")</f>
        <v>Sat</v>
      </c>
      <c r="H4201" s="1">
        <v>42817</v>
      </c>
      <c r="I4201" t="s">
        <v>49</v>
      </c>
      <c r="J4201" t="s">
        <v>2841</v>
      </c>
      <c r="K4201" t="s">
        <v>2842</v>
      </c>
      <c r="L4201" t="s">
        <v>25</v>
      </c>
      <c r="M4201" t="s">
        <v>26</v>
      </c>
      <c r="N4201" t="s">
        <v>94</v>
      </c>
      <c r="O4201" t="s">
        <v>95</v>
      </c>
      <c r="P4201">
        <v>98115</v>
      </c>
      <c r="Q4201" t="s">
        <v>43</v>
      </c>
      <c r="R4201" t="s">
        <v>2617</v>
      </c>
      <c r="S4201" t="s">
        <v>45</v>
      </c>
      <c r="T4201" t="s">
        <v>67</v>
      </c>
      <c r="U4201" t="s">
        <v>2618</v>
      </c>
      <c r="V4201" s="3">
        <v>46.2</v>
      </c>
      <c r="W4201">
        <v>4</v>
      </c>
      <c r="X4201" s="2">
        <v>0</v>
      </c>
      <c r="Y4201" s="13">
        <v>21.251999999999999</v>
      </c>
      <c r="Z4201" s="2">
        <f>Y4201/V4201</f>
        <v>0.45999999999999996</v>
      </c>
    </row>
    <row r="4202" spans="1:26" x14ac:dyDescent="0.25">
      <c r="A4202">
        <v>8727</v>
      </c>
      <c r="B4202" t="s">
        <v>9779</v>
      </c>
      <c r="C4202" s="1">
        <v>42365</v>
      </c>
      <c r="D4202">
        <f>YEAR(C4202)</f>
        <v>2015</v>
      </c>
      <c r="E4202">
        <f>MONTH(C4202)</f>
        <v>12</v>
      </c>
      <c r="F4202" t="str">
        <f>TEXT(Table1[[#This Row],[Order Date]],"mmm")</f>
        <v>Dec</v>
      </c>
      <c r="G4202" t="str">
        <f>TEXT(Table1[[#This Row],[Order Date]],"ddd")</f>
        <v>Sun</v>
      </c>
      <c r="H4202" s="1">
        <v>42369</v>
      </c>
      <c r="I4202" t="s">
        <v>49</v>
      </c>
      <c r="J4202" t="s">
        <v>1145</v>
      </c>
      <c r="K4202" t="s">
        <v>1146</v>
      </c>
      <c r="L4202" t="s">
        <v>40</v>
      </c>
      <c r="M4202" t="s">
        <v>26</v>
      </c>
      <c r="N4202" t="s">
        <v>1171</v>
      </c>
      <c r="O4202" t="s">
        <v>328</v>
      </c>
      <c r="P4202">
        <v>37130</v>
      </c>
      <c r="Q4202" t="s">
        <v>29</v>
      </c>
      <c r="R4202" t="s">
        <v>9544</v>
      </c>
      <c r="S4202" t="s">
        <v>70</v>
      </c>
      <c r="T4202" t="s">
        <v>158</v>
      </c>
      <c r="U4202" t="s">
        <v>9545</v>
      </c>
      <c r="V4202" s="3">
        <v>4.7279999999999998</v>
      </c>
      <c r="W4202">
        <v>3</v>
      </c>
      <c r="X4202" s="2">
        <v>0.2</v>
      </c>
      <c r="Y4202" s="13">
        <v>0.70920000000000005</v>
      </c>
      <c r="Z4202" s="2">
        <f>Y4202/V4202</f>
        <v>0.15000000000000002</v>
      </c>
    </row>
    <row r="4203" spans="1:26" x14ac:dyDescent="0.25">
      <c r="A4203">
        <v>8732</v>
      </c>
      <c r="B4203" t="s">
        <v>9780</v>
      </c>
      <c r="C4203" s="1">
        <v>42216</v>
      </c>
      <c r="D4203">
        <f>YEAR(C4203)</f>
        <v>2015</v>
      </c>
      <c r="E4203">
        <f>MONTH(C4203)</f>
        <v>7</v>
      </c>
      <c r="F4203" t="str">
        <f>TEXT(Table1[[#This Row],[Order Date]],"mmm")</f>
        <v>Jul</v>
      </c>
      <c r="G4203" t="str">
        <f>TEXT(Table1[[#This Row],[Order Date]],"ddd")</f>
        <v>Fri</v>
      </c>
      <c r="H4203" s="1">
        <v>42222</v>
      </c>
      <c r="I4203" t="s">
        <v>49</v>
      </c>
      <c r="J4203" t="s">
        <v>2291</v>
      </c>
      <c r="K4203" t="s">
        <v>2292</v>
      </c>
      <c r="L4203" t="s">
        <v>40</v>
      </c>
      <c r="M4203" t="s">
        <v>26</v>
      </c>
      <c r="N4203" t="s">
        <v>4955</v>
      </c>
      <c r="O4203" t="s">
        <v>590</v>
      </c>
      <c r="P4203">
        <v>63116</v>
      </c>
      <c r="Q4203" t="s">
        <v>104</v>
      </c>
      <c r="R4203" t="s">
        <v>1392</v>
      </c>
      <c r="S4203" t="s">
        <v>45</v>
      </c>
      <c r="T4203" t="s">
        <v>572</v>
      </c>
      <c r="U4203" t="s">
        <v>1393</v>
      </c>
      <c r="V4203" s="3">
        <v>52.59</v>
      </c>
      <c r="W4203">
        <v>3</v>
      </c>
      <c r="X4203" s="2">
        <v>0</v>
      </c>
      <c r="Y4203" s="13">
        <v>15.776999999999999</v>
      </c>
      <c r="Z4203" s="2">
        <f>Y4203/V4203</f>
        <v>0.3</v>
      </c>
    </row>
    <row r="4204" spans="1:26" x14ac:dyDescent="0.25">
      <c r="A4204">
        <v>8733</v>
      </c>
      <c r="B4204" t="s">
        <v>9781</v>
      </c>
      <c r="C4204" s="1">
        <v>42913</v>
      </c>
      <c r="D4204">
        <f>YEAR(C4204)</f>
        <v>2017</v>
      </c>
      <c r="E4204">
        <f>MONTH(C4204)</f>
        <v>6</v>
      </c>
      <c r="F4204" t="str">
        <f>TEXT(Table1[[#This Row],[Order Date]],"mmm")</f>
        <v>Jun</v>
      </c>
      <c r="G4204" t="str">
        <f>TEXT(Table1[[#This Row],[Order Date]],"ddd")</f>
        <v>Tue</v>
      </c>
      <c r="H4204" s="1">
        <v>42915</v>
      </c>
      <c r="I4204" t="s">
        <v>22</v>
      </c>
      <c r="J4204" t="s">
        <v>3787</v>
      </c>
      <c r="K4204" t="s">
        <v>3788</v>
      </c>
      <c r="L4204" t="s">
        <v>40</v>
      </c>
      <c r="M4204" t="s">
        <v>26</v>
      </c>
      <c r="N4204" t="s">
        <v>94</v>
      </c>
      <c r="O4204" t="s">
        <v>95</v>
      </c>
      <c r="P4204">
        <v>98105</v>
      </c>
      <c r="Q4204" t="s">
        <v>43</v>
      </c>
      <c r="R4204" t="s">
        <v>6006</v>
      </c>
      <c r="S4204" t="s">
        <v>45</v>
      </c>
      <c r="T4204" t="s">
        <v>89</v>
      </c>
      <c r="U4204" t="s">
        <v>6007</v>
      </c>
      <c r="V4204" s="3">
        <v>19.440000000000001</v>
      </c>
      <c r="W4204">
        <v>3</v>
      </c>
      <c r="X4204" s="2">
        <v>0</v>
      </c>
      <c r="Y4204" s="13">
        <v>9.3312000000000008</v>
      </c>
      <c r="Z4204" s="2">
        <f>Y4204/V4204</f>
        <v>0.48000000000000004</v>
      </c>
    </row>
    <row r="4205" spans="1:26" x14ac:dyDescent="0.25">
      <c r="A4205">
        <v>8736</v>
      </c>
      <c r="B4205" t="s">
        <v>9782</v>
      </c>
      <c r="C4205" s="1">
        <v>41677</v>
      </c>
      <c r="D4205">
        <f>YEAR(C4205)</f>
        <v>2014</v>
      </c>
      <c r="E4205">
        <f>MONTH(C4205)</f>
        <v>2</v>
      </c>
      <c r="F4205" t="str">
        <f>TEXT(Table1[[#This Row],[Order Date]],"mmm")</f>
        <v>Feb</v>
      </c>
      <c r="G4205" t="str">
        <f>TEXT(Table1[[#This Row],[Order Date]],"ddd")</f>
        <v>Fri</v>
      </c>
      <c r="H4205" s="1">
        <v>41680</v>
      </c>
      <c r="I4205" t="s">
        <v>22</v>
      </c>
      <c r="J4205" t="s">
        <v>2383</v>
      </c>
      <c r="K4205" t="s">
        <v>2384</v>
      </c>
      <c r="L4205" t="s">
        <v>40</v>
      </c>
      <c r="M4205" t="s">
        <v>26</v>
      </c>
      <c r="N4205" t="s">
        <v>263</v>
      </c>
      <c r="O4205" t="s">
        <v>264</v>
      </c>
      <c r="P4205">
        <v>10024</v>
      </c>
      <c r="Q4205" t="s">
        <v>145</v>
      </c>
      <c r="R4205" t="s">
        <v>2759</v>
      </c>
      <c r="S4205" t="s">
        <v>45</v>
      </c>
      <c r="T4205" t="s">
        <v>58</v>
      </c>
      <c r="U4205" t="s">
        <v>2760</v>
      </c>
      <c r="V4205" s="3">
        <v>64.959999999999994</v>
      </c>
      <c r="W4205">
        <v>4</v>
      </c>
      <c r="X4205" s="2">
        <v>0</v>
      </c>
      <c r="Y4205" s="13">
        <v>9.7439999999999998</v>
      </c>
      <c r="Z4205" s="2">
        <f>Y4205/V4205</f>
        <v>0.15000000000000002</v>
      </c>
    </row>
    <row r="4206" spans="1:26" x14ac:dyDescent="0.25">
      <c r="A4206">
        <v>8737</v>
      </c>
      <c r="B4206" t="s">
        <v>9783</v>
      </c>
      <c r="C4206" s="1">
        <v>42617</v>
      </c>
      <c r="D4206">
        <f>YEAR(C4206)</f>
        <v>2016</v>
      </c>
      <c r="E4206">
        <f>MONTH(C4206)</f>
        <v>9</v>
      </c>
      <c r="F4206" t="str">
        <f>TEXT(Table1[[#This Row],[Order Date]],"mmm")</f>
        <v>Sep</v>
      </c>
      <c r="G4206" t="str">
        <f>TEXT(Table1[[#This Row],[Order Date]],"ddd")</f>
        <v>Sun</v>
      </c>
      <c r="H4206" s="1">
        <v>42622</v>
      </c>
      <c r="I4206" t="s">
        <v>49</v>
      </c>
      <c r="J4206" t="s">
        <v>4401</v>
      </c>
      <c r="K4206" t="s">
        <v>4402</v>
      </c>
      <c r="L4206" t="s">
        <v>40</v>
      </c>
      <c r="M4206" t="s">
        <v>26</v>
      </c>
      <c r="N4206" t="s">
        <v>7876</v>
      </c>
      <c r="O4206" t="s">
        <v>226</v>
      </c>
      <c r="P4206">
        <v>55125</v>
      </c>
      <c r="Q4206" t="s">
        <v>104</v>
      </c>
      <c r="R4206" t="s">
        <v>1976</v>
      </c>
      <c r="S4206" t="s">
        <v>45</v>
      </c>
      <c r="T4206" t="s">
        <v>58</v>
      </c>
      <c r="U4206" t="s">
        <v>1977</v>
      </c>
      <c r="V4206" s="3">
        <v>535.41</v>
      </c>
      <c r="W4206">
        <v>3</v>
      </c>
      <c r="X4206" s="2">
        <v>0</v>
      </c>
      <c r="Y4206" s="13">
        <v>160.62299999999999</v>
      </c>
      <c r="Z4206" s="2">
        <f>Y4206/V4206</f>
        <v>0.3</v>
      </c>
    </row>
    <row r="4207" spans="1:26" x14ac:dyDescent="0.25">
      <c r="A4207">
        <v>8738</v>
      </c>
      <c r="B4207" t="s">
        <v>9784</v>
      </c>
      <c r="C4207" s="1">
        <v>42831</v>
      </c>
      <c r="D4207">
        <f>YEAR(C4207)</f>
        <v>2017</v>
      </c>
      <c r="E4207">
        <f>MONTH(C4207)</f>
        <v>4</v>
      </c>
      <c r="F4207" t="str">
        <f>TEXT(Table1[[#This Row],[Order Date]],"mmm")</f>
        <v>Apr</v>
      </c>
      <c r="G4207" t="str">
        <f>TEXT(Table1[[#This Row],[Order Date]],"ddd")</f>
        <v>Thu</v>
      </c>
      <c r="H4207" s="1">
        <v>42835</v>
      </c>
      <c r="I4207" t="s">
        <v>49</v>
      </c>
      <c r="J4207" t="s">
        <v>6909</v>
      </c>
      <c r="K4207" t="s">
        <v>6910</v>
      </c>
      <c r="L4207" t="s">
        <v>40</v>
      </c>
      <c r="M4207" t="s">
        <v>26</v>
      </c>
      <c r="N4207" t="s">
        <v>6068</v>
      </c>
      <c r="O4207" t="s">
        <v>328</v>
      </c>
      <c r="P4207">
        <v>37421</v>
      </c>
      <c r="Q4207" t="s">
        <v>29</v>
      </c>
      <c r="R4207" t="s">
        <v>3096</v>
      </c>
      <c r="S4207" t="s">
        <v>45</v>
      </c>
      <c r="T4207" t="s">
        <v>74</v>
      </c>
      <c r="U4207" t="s">
        <v>3097</v>
      </c>
      <c r="V4207" s="3">
        <v>8.1</v>
      </c>
      <c r="W4207">
        <v>5</v>
      </c>
      <c r="X4207" s="2">
        <v>0.7</v>
      </c>
      <c r="Y4207" s="13">
        <v>-5.94</v>
      </c>
      <c r="Z4207" s="2">
        <f>Y4207/V4207</f>
        <v>-0.73333333333333339</v>
      </c>
    </row>
    <row r="4208" spans="1:26" x14ac:dyDescent="0.25">
      <c r="A4208">
        <v>8739</v>
      </c>
      <c r="B4208" t="s">
        <v>9785</v>
      </c>
      <c r="C4208" s="1">
        <v>43077</v>
      </c>
      <c r="D4208">
        <f>YEAR(C4208)</f>
        <v>2017</v>
      </c>
      <c r="E4208">
        <f>MONTH(C4208)</f>
        <v>12</v>
      </c>
      <c r="F4208" t="str">
        <f>TEXT(Table1[[#This Row],[Order Date]],"mmm")</f>
        <v>Dec</v>
      </c>
      <c r="G4208" t="str">
        <f>TEXT(Table1[[#This Row],[Order Date]],"ddd")</f>
        <v>Fri</v>
      </c>
      <c r="H4208" s="1">
        <v>43080</v>
      </c>
      <c r="I4208" t="s">
        <v>185</v>
      </c>
      <c r="J4208" t="s">
        <v>664</v>
      </c>
      <c r="K4208" t="s">
        <v>665</v>
      </c>
      <c r="L4208" t="s">
        <v>25</v>
      </c>
      <c r="M4208" t="s">
        <v>26</v>
      </c>
      <c r="N4208" t="s">
        <v>143</v>
      </c>
      <c r="O4208" t="s">
        <v>144</v>
      </c>
      <c r="P4208">
        <v>19140</v>
      </c>
      <c r="Q4208" t="s">
        <v>145</v>
      </c>
      <c r="R4208" t="s">
        <v>672</v>
      </c>
      <c r="S4208" t="s">
        <v>45</v>
      </c>
      <c r="T4208" t="s">
        <v>67</v>
      </c>
      <c r="U4208" t="s">
        <v>673</v>
      </c>
      <c r="V4208" s="3">
        <v>13.247999999999999</v>
      </c>
      <c r="W4208">
        <v>4</v>
      </c>
      <c r="X4208" s="2">
        <v>0.2</v>
      </c>
      <c r="Y4208" s="13">
        <v>3.6432000000000002</v>
      </c>
      <c r="Z4208" s="2">
        <f>Y4208/V4208</f>
        <v>0.27500000000000002</v>
      </c>
    </row>
    <row r="4209" spans="1:26" x14ac:dyDescent="0.25">
      <c r="A4209">
        <v>8741</v>
      </c>
      <c r="B4209" t="s">
        <v>9786</v>
      </c>
      <c r="C4209" s="1">
        <v>42575</v>
      </c>
      <c r="D4209">
        <f>YEAR(C4209)</f>
        <v>2016</v>
      </c>
      <c r="E4209">
        <f>MONTH(C4209)</f>
        <v>7</v>
      </c>
      <c r="F4209" t="str">
        <f>TEXT(Table1[[#This Row],[Order Date]],"mmm")</f>
        <v>Jul</v>
      </c>
      <c r="G4209" t="str">
        <f>TEXT(Table1[[#This Row],[Order Date]],"ddd")</f>
        <v>Sun</v>
      </c>
      <c r="H4209" s="1">
        <v>42576</v>
      </c>
      <c r="I4209" t="s">
        <v>185</v>
      </c>
      <c r="J4209" t="s">
        <v>4158</v>
      </c>
      <c r="K4209" t="s">
        <v>4159</v>
      </c>
      <c r="L4209" t="s">
        <v>25</v>
      </c>
      <c r="M4209" t="s">
        <v>26</v>
      </c>
      <c r="N4209" t="s">
        <v>4165</v>
      </c>
      <c r="O4209" t="s">
        <v>729</v>
      </c>
      <c r="P4209">
        <v>70506</v>
      </c>
      <c r="Q4209" t="s">
        <v>29</v>
      </c>
      <c r="R4209" t="s">
        <v>4128</v>
      </c>
      <c r="S4209" t="s">
        <v>45</v>
      </c>
      <c r="T4209" t="s">
        <v>67</v>
      </c>
      <c r="U4209" t="s">
        <v>4129</v>
      </c>
      <c r="V4209" s="3">
        <v>73.2</v>
      </c>
      <c r="W4209">
        <v>5</v>
      </c>
      <c r="X4209" s="2">
        <v>0</v>
      </c>
      <c r="Y4209" s="13">
        <v>21.228000000000002</v>
      </c>
      <c r="Z4209" s="2">
        <f>Y4209/V4209</f>
        <v>0.29000000000000004</v>
      </c>
    </row>
    <row r="4210" spans="1:26" x14ac:dyDescent="0.25">
      <c r="A4210">
        <v>8743</v>
      </c>
      <c r="B4210" t="s">
        <v>9787</v>
      </c>
      <c r="C4210" s="1">
        <v>42279</v>
      </c>
      <c r="D4210">
        <f>YEAR(C4210)</f>
        <v>2015</v>
      </c>
      <c r="E4210">
        <f>MONTH(C4210)</f>
        <v>10</v>
      </c>
      <c r="F4210" t="str">
        <f>TEXT(Table1[[#This Row],[Order Date]],"mmm")</f>
        <v>Oct</v>
      </c>
      <c r="G4210" t="str">
        <f>TEXT(Table1[[#This Row],[Order Date]],"ddd")</f>
        <v>Fri</v>
      </c>
      <c r="H4210" s="1">
        <v>42281</v>
      </c>
      <c r="I4210" t="s">
        <v>185</v>
      </c>
      <c r="J4210" t="s">
        <v>1969</v>
      </c>
      <c r="K4210" t="s">
        <v>1970</v>
      </c>
      <c r="L4210" t="s">
        <v>25</v>
      </c>
      <c r="M4210" t="s">
        <v>26</v>
      </c>
      <c r="N4210" t="s">
        <v>9047</v>
      </c>
      <c r="O4210" t="s">
        <v>413</v>
      </c>
      <c r="P4210">
        <v>97123</v>
      </c>
      <c r="Q4210" t="s">
        <v>43</v>
      </c>
      <c r="R4210" t="s">
        <v>419</v>
      </c>
      <c r="S4210" t="s">
        <v>31</v>
      </c>
      <c r="T4210" t="s">
        <v>64</v>
      </c>
      <c r="U4210" t="s">
        <v>420</v>
      </c>
      <c r="V4210" s="3">
        <v>11.032</v>
      </c>
      <c r="W4210">
        <v>1</v>
      </c>
      <c r="X4210" s="2">
        <v>0.2</v>
      </c>
      <c r="Y4210" s="13">
        <v>3.0337999999999998</v>
      </c>
      <c r="Z4210" s="2">
        <f>Y4210/V4210</f>
        <v>0.27499999999999997</v>
      </c>
    </row>
    <row r="4211" spans="1:26" x14ac:dyDescent="0.25">
      <c r="A4211">
        <v>8745</v>
      </c>
      <c r="B4211" t="s">
        <v>9788</v>
      </c>
      <c r="C4211" s="1">
        <v>42330</v>
      </c>
      <c r="D4211">
        <f>YEAR(C4211)</f>
        <v>2015</v>
      </c>
      <c r="E4211">
        <f>MONTH(C4211)</f>
        <v>11</v>
      </c>
      <c r="F4211" t="str">
        <f>TEXT(Table1[[#This Row],[Order Date]],"mmm")</f>
        <v>Nov</v>
      </c>
      <c r="G4211" t="str">
        <f>TEXT(Table1[[#This Row],[Order Date]],"ddd")</f>
        <v>Sun</v>
      </c>
      <c r="H4211" s="1">
        <v>42333</v>
      </c>
      <c r="I4211" t="s">
        <v>22</v>
      </c>
      <c r="J4211" t="s">
        <v>9672</v>
      </c>
      <c r="K4211" t="s">
        <v>9673</v>
      </c>
      <c r="L4211" t="s">
        <v>101</v>
      </c>
      <c r="M4211" t="s">
        <v>26</v>
      </c>
      <c r="N4211" t="s">
        <v>8474</v>
      </c>
      <c r="O4211" t="s">
        <v>1231</v>
      </c>
      <c r="P4211">
        <v>2138</v>
      </c>
      <c r="Q4211" t="s">
        <v>145</v>
      </c>
      <c r="R4211" t="s">
        <v>127</v>
      </c>
      <c r="S4211" t="s">
        <v>45</v>
      </c>
      <c r="T4211" t="s">
        <v>67</v>
      </c>
      <c r="U4211" t="s">
        <v>128</v>
      </c>
      <c r="V4211" s="3">
        <v>17.12</v>
      </c>
      <c r="W4211">
        <v>4</v>
      </c>
      <c r="X4211" s="2">
        <v>0</v>
      </c>
      <c r="Y4211" s="13">
        <v>4.9648000000000003</v>
      </c>
      <c r="Z4211" s="2">
        <f>Y4211/V4211</f>
        <v>0.28999999999999998</v>
      </c>
    </row>
    <row r="4212" spans="1:26" x14ac:dyDescent="0.25">
      <c r="A4212">
        <v>8752</v>
      </c>
      <c r="B4212" t="s">
        <v>9789</v>
      </c>
      <c r="C4212" s="1">
        <v>42495</v>
      </c>
      <c r="D4212">
        <f>YEAR(C4212)</f>
        <v>2016</v>
      </c>
      <c r="E4212">
        <f>MONTH(C4212)</f>
        <v>5</v>
      </c>
      <c r="F4212" t="str">
        <f>TEXT(Table1[[#This Row],[Order Date]],"mmm")</f>
        <v>May</v>
      </c>
      <c r="G4212" t="str">
        <f>TEXT(Table1[[#This Row],[Order Date]],"ddd")</f>
        <v>Thu</v>
      </c>
      <c r="H4212" s="1">
        <v>42499</v>
      </c>
      <c r="I4212" t="s">
        <v>49</v>
      </c>
      <c r="J4212" t="s">
        <v>433</v>
      </c>
      <c r="K4212" t="s">
        <v>434</v>
      </c>
      <c r="L4212" t="s">
        <v>101</v>
      </c>
      <c r="M4212" t="s">
        <v>26</v>
      </c>
      <c r="N4212" t="s">
        <v>5505</v>
      </c>
      <c r="O4212" t="s">
        <v>53</v>
      </c>
      <c r="P4212">
        <v>32303</v>
      </c>
      <c r="Q4212" t="s">
        <v>29</v>
      </c>
      <c r="R4212" t="s">
        <v>9790</v>
      </c>
      <c r="S4212" t="s">
        <v>45</v>
      </c>
      <c r="T4212" t="s">
        <v>89</v>
      </c>
      <c r="U4212" t="s">
        <v>9791</v>
      </c>
      <c r="V4212" s="3">
        <v>93.248000000000005</v>
      </c>
      <c r="W4212">
        <v>4</v>
      </c>
      <c r="X4212" s="2">
        <v>0.2</v>
      </c>
      <c r="Y4212" s="13">
        <v>31.4712</v>
      </c>
      <c r="Z4212" s="2">
        <f>Y4212/V4212</f>
        <v>0.33749999999999997</v>
      </c>
    </row>
    <row r="4213" spans="1:26" x14ac:dyDescent="0.25">
      <c r="A4213">
        <v>8754</v>
      </c>
      <c r="B4213" t="s">
        <v>9792</v>
      </c>
      <c r="C4213" s="1">
        <v>42987</v>
      </c>
      <c r="D4213">
        <f>YEAR(C4213)</f>
        <v>2017</v>
      </c>
      <c r="E4213">
        <f>MONTH(C4213)</f>
        <v>9</v>
      </c>
      <c r="F4213" t="str">
        <f>TEXT(Table1[[#This Row],[Order Date]],"mmm")</f>
        <v>Sep</v>
      </c>
      <c r="G4213" t="str">
        <f>TEXT(Table1[[#This Row],[Order Date]],"ddd")</f>
        <v>Sat</v>
      </c>
      <c r="H4213" s="1">
        <v>42988</v>
      </c>
      <c r="I4213" t="s">
        <v>185</v>
      </c>
      <c r="J4213" t="s">
        <v>4708</v>
      </c>
      <c r="K4213" t="s">
        <v>4709</v>
      </c>
      <c r="L4213" t="s">
        <v>25</v>
      </c>
      <c r="M4213" t="s">
        <v>26</v>
      </c>
      <c r="N4213" t="s">
        <v>2785</v>
      </c>
      <c r="O4213" t="s">
        <v>491</v>
      </c>
      <c r="P4213">
        <v>43615</v>
      </c>
      <c r="Q4213" t="s">
        <v>145</v>
      </c>
      <c r="R4213" t="s">
        <v>4448</v>
      </c>
      <c r="S4213" t="s">
        <v>45</v>
      </c>
      <c r="T4213" t="s">
        <v>46</v>
      </c>
      <c r="U4213" t="s">
        <v>4449</v>
      </c>
      <c r="V4213" s="3">
        <v>17.712</v>
      </c>
      <c r="W4213">
        <v>6</v>
      </c>
      <c r="X4213" s="2">
        <v>0.2</v>
      </c>
      <c r="Y4213" s="13">
        <v>5.9778000000000002</v>
      </c>
      <c r="Z4213" s="2">
        <f>Y4213/V4213</f>
        <v>0.33750000000000002</v>
      </c>
    </row>
    <row r="4214" spans="1:26" x14ac:dyDescent="0.25">
      <c r="A4214">
        <v>8757</v>
      </c>
      <c r="B4214" t="s">
        <v>9793</v>
      </c>
      <c r="C4214" s="1">
        <v>42573</v>
      </c>
      <c r="D4214">
        <f>YEAR(C4214)</f>
        <v>2016</v>
      </c>
      <c r="E4214">
        <f>MONTH(C4214)</f>
        <v>7</v>
      </c>
      <c r="F4214" t="str">
        <f>TEXT(Table1[[#This Row],[Order Date]],"mmm")</f>
        <v>Jul</v>
      </c>
      <c r="G4214" t="str">
        <f>TEXT(Table1[[#This Row],[Order Date]],"ddd")</f>
        <v>Fri</v>
      </c>
      <c r="H4214" s="1">
        <v>42577</v>
      </c>
      <c r="I4214" t="s">
        <v>49</v>
      </c>
      <c r="J4214" t="s">
        <v>6665</v>
      </c>
      <c r="K4214" t="s">
        <v>6666</v>
      </c>
      <c r="L4214" t="s">
        <v>40</v>
      </c>
      <c r="M4214" t="s">
        <v>26</v>
      </c>
      <c r="N4214" t="s">
        <v>375</v>
      </c>
      <c r="O4214" t="s">
        <v>2689</v>
      </c>
      <c r="P4214">
        <v>21044</v>
      </c>
      <c r="Q4214" t="s">
        <v>145</v>
      </c>
      <c r="R4214" t="s">
        <v>2102</v>
      </c>
      <c r="S4214" t="s">
        <v>45</v>
      </c>
      <c r="T4214" t="s">
        <v>77</v>
      </c>
      <c r="U4214" t="s">
        <v>2103</v>
      </c>
      <c r="V4214" s="3">
        <v>37.68</v>
      </c>
      <c r="W4214">
        <v>2</v>
      </c>
      <c r="X4214" s="2">
        <v>0</v>
      </c>
      <c r="Y4214" s="13">
        <v>10.5504</v>
      </c>
      <c r="Z4214" s="2">
        <f>Y4214/V4214</f>
        <v>0.27999999999999997</v>
      </c>
    </row>
    <row r="4215" spans="1:26" x14ac:dyDescent="0.25">
      <c r="A4215">
        <v>8761</v>
      </c>
      <c r="B4215" t="s">
        <v>9794</v>
      </c>
      <c r="C4215" s="1">
        <v>42400</v>
      </c>
      <c r="D4215">
        <f>YEAR(C4215)</f>
        <v>2016</v>
      </c>
      <c r="E4215">
        <f>MONTH(C4215)</f>
        <v>1</v>
      </c>
      <c r="F4215" t="str">
        <f>TEXT(Table1[[#This Row],[Order Date]],"mmm")</f>
        <v>Jan</v>
      </c>
      <c r="G4215" t="str">
        <f>TEXT(Table1[[#This Row],[Order Date]],"ddd")</f>
        <v>Sun</v>
      </c>
      <c r="H4215" s="1">
        <v>42406</v>
      </c>
      <c r="I4215" t="s">
        <v>49</v>
      </c>
      <c r="J4215" t="s">
        <v>3353</v>
      </c>
      <c r="K4215" t="s">
        <v>3354</v>
      </c>
      <c r="L4215" t="s">
        <v>101</v>
      </c>
      <c r="M4215" t="s">
        <v>26</v>
      </c>
      <c r="N4215" t="s">
        <v>1709</v>
      </c>
      <c r="O4215" t="s">
        <v>1258</v>
      </c>
      <c r="P4215">
        <v>30318</v>
      </c>
      <c r="Q4215" t="s">
        <v>29</v>
      </c>
      <c r="R4215" t="s">
        <v>1715</v>
      </c>
      <c r="S4215" t="s">
        <v>45</v>
      </c>
      <c r="T4215" t="s">
        <v>74</v>
      </c>
      <c r="U4215" t="s">
        <v>1716</v>
      </c>
      <c r="V4215" s="3">
        <v>1270.99</v>
      </c>
      <c r="W4215">
        <v>1</v>
      </c>
      <c r="X4215" s="2">
        <v>0</v>
      </c>
      <c r="Y4215" s="13">
        <v>635.495</v>
      </c>
      <c r="Z4215" s="2">
        <f>Y4215/V4215</f>
        <v>0.5</v>
      </c>
    </row>
    <row r="4216" spans="1:26" x14ac:dyDescent="0.25">
      <c r="A4216">
        <v>8763</v>
      </c>
      <c r="B4216" t="s">
        <v>9795</v>
      </c>
      <c r="C4216" s="1">
        <v>42733</v>
      </c>
      <c r="D4216">
        <f>YEAR(C4216)</f>
        <v>2016</v>
      </c>
      <c r="E4216">
        <f>MONTH(C4216)</f>
        <v>12</v>
      </c>
      <c r="F4216" t="str">
        <f>TEXT(Table1[[#This Row],[Order Date]],"mmm")</f>
        <v>Dec</v>
      </c>
      <c r="G4216" t="str">
        <f>TEXT(Table1[[#This Row],[Order Date]],"ddd")</f>
        <v>Thu</v>
      </c>
      <c r="H4216" s="1">
        <v>42737</v>
      </c>
      <c r="I4216" t="s">
        <v>49</v>
      </c>
      <c r="J4216" t="s">
        <v>3094</v>
      </c>
      <c r="K4216" t="s">
        <v>3095</v>
      </c>
      <c r="L4216" t="s">
        <v>25</v>
      </c>
      <c r="M4216" t="s">
        <v>26</v>
      </c>
      <c r="N4216" t="s">
        <v>5255</v>
      </c>
      <c r="O4216" t="s">
        <v>42</v>
      </c>
      <c r="P4216">
        <v>95823</v>
      </c>
      <c r="Q4216" t="s">
        <v>43</v>
      </c>
      <c r="R4216" t="s">
        <v>2953</v>
      </c>
      <c r="S4216" t="s">
        <v>45</v>
      </c>
      <c r="T4216" t="s">
        <v>58</v>
      </c>
      <c r="U4216" t="s">
        <v>2954</v>
      </c>
      <c r="V4216" s="3">
        <v>14.03</v>
      </c>
      <c r="W4216">
        <v>1</v>
      </c>
      <c r="X4216" s="2">
        <v>0</v>
      </c>
      <c r="Y4216" s="13">
        <v>4.0686999999999998</v>
      </c>
      <c r="Z4216" s="2">
        <f>Y4216/V4216</f>
        <v>0.28999999999999998</v>
      </c>
    </row>
    <row r="4217" spans="1:26" x14ac:dyDescent="0.25">
      <c r="A4217">
        <v>8765</v>
      </c>
      <c r="B4217" t="s">
        <v>9796</v>
      </c>
      <c r="C4217" s="1">
        <v>42329</v>
      </c>
      <c r="D4217">
        <f>YEAR(C4217)</f>
        <v>2015</v>
      </c>
      <c r="E4217">
        <f>MONTH(C4217)</f>
        <v>11</v>
      </c>
      <c r="F4217" t="str">
        <f>TEXT(Table1[[#This Row],[Order Date]],"mmm")</f>
        <v>Nov</v>
      </c>
      <c r="G4217" t="str">
        <f>TEXT(Table1[[#This Row],[Order Date]],"ddd")</f>
        <v>Sat</v>
      </c>
      <c r="H4217" s="1">
        <v>42335</v>
      </c>
      <c r="I4217" t="s">
        <v>49</v>
      </c>
      <c r="J4217" t="s">
        <v>1513</v>
      </c>
      <c r="K4217" t="s">
        <v>1514</v>
      </c>
      <c r="L4217" t="s">
        <v>40</v>
      </c>
      <c r="M4217" t="s">
        <v>26</v>
      </c>
      <c r="N4217" t="s">
        <v>102</v>
      </c>
      <c r="O4217" t="s">
        <v>103</v>
      </c>
      <c r="P4217">
        <v>76106</v>
      </c>
      <c r="Q4217" t="s">
        <v>104</v>
      </c>
      <c r="R4217" t="s">
        <v>4739</v>
      </c>
      <c r="S4217" t="s">
        <v>45</v>
      </c>
      <c r="T4217" t="s">
        <v>67</v>
      </c>
      <c r="U4217" t="s">
        <v>4740</v>
      </c>
      <c r="V4217" s="3">
        <v>5.3440000000000003</v>
      </c>
      <c r="W4217">
        <v>2</v>
      </c>
      <c r="X4217" s="2">
        <v>0.2</v>
      </c>
      <c r="Y4217" s="13">
        <v>0.73480000000000001</v>
      </c>
      <c r="Z4217" s="2">
        <f>Y4217/V4217</f>
        <v>0.13749999999999998</v>
      </c>
    </row>
    <row r="4218" spans="1:26" x14ac:dyDescent="0.25">
      <c r="A4218">
        <v>8769</v>
      </c>
      <c r="B4218" t="s">
        <v>9797</v>
      </c>
      <c r="C4218" s="1">
        <v>42282</v>
      </c>
      <c r="D4218">
        <f>YEAR(C4218)</f>
        <v>2015</v>
      </c>
      <c r="E4218">
        <f>MONTH(C4218)</f>
        <v>10</v>
      </c>
      <c r="F4218" t="str">
        <f>TEXT(Table1[[#This Row],[Order Date]],"mmm")</f>
        <v>Oct</v>
      </c>
      <c r="G4218" t="str">
        <f>TEXT(Table1[[#This Row],[Order Date]],"ddd")</f>
        <v>Mon</v>
      </c>
      <c r="H4218" s="1">
        <v>42286</v>
      </c>
      <c r="I4218" t="s">
        <v>49</v>
      </c>
      <c r="J4218" t="s">
        <v>4982</v>
      </c>
      <c r="K4218" t="s">
        <v>4983</v>
      </c>
      <c r="L4218" t="s">
        <v>25</v>
      </c>
      <c r="M4218" t="s">
        <v>26</v>
      </c>
      <c r="N4218" t="s">
        <v>490</v>
      </c>
      <c r="O4218" t="s">
        <v>491</v>
      </c>
      <c r="P4218">
        <v>43229</v>
      </c>
      <c r="Q4218" t="s">
        <v>145</v>
      </c>
      <c r="R4218" t="s">
        <v>1154</v>
      </c>
      <c r="S4218" t="s">
        <v>70</v>
      </c>
      <c r="T4218" t="s">
        <v>158</v>
      </c>
      <c r="U4218" t="s">
        <v>1155</v>
      </c>
      <c r="V4218" s="3">
        <v>288</v>
      </c>
      <c r="W4218">
        <v>4</v>
      </c>
      <c r="X4218" s="2">
        <v>0.2</v>
      </c>
      <c r="Y4218" s="13">
        <v>57.6</v>
      </c>
      <c r="Z4218" s="2">
        <f>Y4218/V4218</f>
        <v>0.2</v>
      </c>
    </row>
    <row r="4219" spans="1:26" x14ac:dyDescent="0.25">
      <c r="A4219">
        <v>8770</v>
      </c>
      <c r="B4219" t="s">
        <v>9798</v>
      </c>
      <c r="C4219" s="1">
        <v>42625</v>
      </c>
      <c r="D4219">
        <f>YEAR(C4219)</f>
        <v>2016</v>
      </c>
      <c r="E4219">
        <f>MONTH(C4219)</f>
        <v>9</v>
      </c>
      <c r="F4219" t="str">
        <f>TEXT(Table1[[#This Row],[Order Date]],"mmm")</f>
        <v>Sep</v>
      </c>
      <c r="G4219" t="str">
        <f>TEXT(Table1[[#This Row],[Order Date]],"ddd")</f>
        <v>Mon</v>
      </c>
      <c r="H4219" s="1">
        <v>42626</v>
      </c>
      <c r="I4219" t="s">
        <v>1276</v>
      </c>
      <c r="J4219" t="s">
        <v>1508</v>
      </c>
      <c r="K4219" t="s">
        <v>1509</v>
      </c>
      <c r="L4219" t="s">
        <v>101</v>
      </c>
      <c r="M4219" t="s">
        <v>26</v>
      </c>
      <c r="N4219" t="s">
        <v>1456</v>
      </c>
      <c r="O4219" t="s">
        <v>450</v>
      </c>
      <c r="P4219">
        <v>80027</v>
      </c>
      <c r="Q4219" t="s">
        <v>43</v>
      </c>
      <c r="R4219" t="s">
        <v>8038</v>
      </c>
      <c r="S4219" t="s">
        <v>70</v>
      </c>
      <c r="T4219" t="s">
        <v>71</v>
      </c>
      <c r="U4219" t="s">
        <v>8039</v>
      </c>
      <c r="V4219" s="3">
        <v>146.952</v>
      </c>
      <c r="W4219">
        <v>3</v>
      </c>
      <c r="X4219" s="2">
        <v>0.2</v>
      </c>
      <c r="Y4219" s="13">
        <v>9.1844999999999999</v>
      </c>
      <c r="Z4219" s="2">
        <f>Y4219/V4219</f>
        <v>6.25E-2</v>
      </c>
    </row>
    <row r="4220" spans="1:26" x14ac:dyDescent="0.25">
      <c r="A4220">
        <v>8772</v>
      </c>
      <c r="B4220" t="s">
        <v>9799</v>
      </c>
      <c r="C4220" s="1">
        <v>42992</v>
      </c>
      <c r="D4220">
        <f>YEAR(C4220)</f>
        <v>2017</v>
      </c>
      <c r="E4220">
        <f>MONTH(C4220)</f>
        <v>9</v>
      </c>
      <c r="F4220" t="str">
        <f>TEXT(Table1[[#This Row],[Order Date]],"mmm")</f>
        <v>Sep</v>
      </c>
      <c r="G4220" t="str">
        <f>TEXT(Table1[[#This Row],[Order Date]],"ddd")</f>
        <v>Thu</v>
      </c>
      <c r="H4220" s="1">
        <v>42995</v>
      </c>
      <c r="I4220" t="s">
        <v>185</v>
      </c>
      <c r="J4220" t="s">
        <v>5037</v>
      </c>
      <c r="K4220" t="s">
        <v>5038</v>
      </c>
      <c r="L4220" t="s">
        <v>40</v>
      </c>
      <c r="M4220" t="s">
        <v>26</v>
      </c>
      <c r="N4220" t="s">
        <v>4474</v>
      </c>
      <c r="O4220" t="s">
        <v>87</v>
      </c>
      <c r="P4220">
        <v>27604</v>
      </c>
      <c r="Q4220" t="s">
        <v>29</v>
      </c>
      <c r="R4220" t="s">
        <v>4746</v>
      </c>
      <c r="S4220" t="s">
        <v>45</v>
      </c>
      <c r="T4220" t="s">
        <v>77</v>
      </c>
      <c r="U4220" t="s">
        <v>4747</v>
      </c>
      <c r="V4220" s="3">
        <v>942.78399999999999</v>
      </c>
      <c r="W4220">
        <v>4</v>
      </c>
      <c r="X4220" s="2">
        <v>0.2</v>
      </c>
      <c r="Y4220" s="13">
        <v>94.278400000000005</v>
      </c>
      <c r="Z4220" s="2">
        <f>Y4220/V4220</f>
        <v>0.1</v>
      </c>
    </row>
    <row r="4221" spans="1:26" x14ac:dyDescent="0.25">
      <c r="A4221">
        <v>8774</v>
      </c>
      <c r="B4221" t="s">
        <v>9800</v>
      </c>
      <c r="C4221" s="1">
        <v>42058</v>
      </c>
      <c r="D4221">
        <f>YEAR(C4221)</f>
        <v>2015</v>
      </c>
      <c r="E4221">
        <f>MONTH(C4221)</f>
        <v>2</v>
      </c>
      <c r="F4221" t="str">
        <f>TEXT(Table1[[#This Row],[Order Date]],"mmm")</f>
        <v>Feb</v>
      </c>
      <c r="G4221" t="str">
        <f>TEXT(Table1[[#This Row],[Order Date]],"ddd")</f>
        <v>Mon</v>
      </c>
      <c r="H4221" s="1">
        <v>42063</v>
      </c>
      <c r="I4221" t="s">
        <v>49</v>
      </c>
      <c r="J4221" t="s">
        <v>9408</v>
      </c>
      <c r="K4221" t="s">
        <v>9409</v>
      </c>
      <c r="L4221" t="s">
        <v>101</v>
      </c>
      <c r="M4221" t="s">
        <v>26</v>
      </c>
      <c r="N4221" t="s">
        <v>263</v>
      </c>
      <c r="O4221" t="s">
        <v>264</v>
      </c>
      <c r="P4221">
        <v>10024</v>
      </c>
      <c r="Q4221" t="s">
        <v>145</v>
      </c>
      <c r="R4221" t="s">
        <v>2166</v>
      </c>
      <c r="S4221" t="s">
        <v>45</v>
      </c>
      <c r="T4221" t="s">
        <v>77</v>
      </c>
      <c r="U4221" t="s">
        <v>2167</v>
      </c>
      <c r="V4221" s="3">
        <v>26.88</v>
      </c>
      <c r="W4221">
        <v>6</v>
      </c>
      <c r="X4221" s="2">
        <v>0</v>
      </c>
      <c r="Y4221" s="13">
        <v>6.72</v>
      </c>
      <c r="Z4221" s="2">
        <f>Y4221/V4221</f>
        <v>0.25</v>
      </c>
    </row>
    <row r="4222" spans="1:26" x14ac:dyDescent="0.25">
      <c r="A4222">
        <v>8776</v>
      </c>
      <c r="B4222" t="s">
        <v>9801</v>
      </c>
      <c r="C4222" s="1">
        <v>42709</v>
      </c>
      <c r="D4222">
        <f>YEAR(C4222)</f>
        <v>2016</v>
      </c>
      <c r="E4222">
        <f>MONTH(C4222)</f>
        <v>12</v>
      </c>
      <c r="F4222" t="str">
        <f>TEXT(Table1[[#This Row],[Order Date]],"mmm")</f>
        <v>Dec</v>
      </c>
      <c r="G4222" t="str">
        <f>TEXT(Table1[[#This Row],[Order Date]],"ddd")</f>
        <v>Mon</v>
      </c>
      <c r="H4222" s="1">
        <v>42713</v>
      </c>
      <c r="I4222" t="s">
        <v>22</v>
      </c>
      <c r="J4222" t="s">
        <v>3979</v>
      </c>
      <c r="K4222" t="s">
        <v>3980</v>
      </c>
      <c r="L4222" t="s">
        <v>101</v>
      </c>
      <c r="M4222" t="s">
        <v>26</v>
      </c>
      <c r="N4222" t="s">
        <v>296</v>
      </c>
      <c r="O4222" t="s">
        <v>208</v>
      </c>
      <c r="P4222">
        <v>60623</v>
      </c>
      <c r="Q4222" t="s">
        <v>104</v>
      </c>
      <c r="R4222" t="s">
        <v>632</v>
      </c>
      <c r="S4222" t="s">
        <v>45</v>
      </c>
      <c r="T4222" t="s">
        <v>67</v>
      </c>
      <c r="U4222" t="s">
        <v>633</v>
      </c>
      <c r="V4222" s="3">
        <v>3.536</v>
      </c>
      <c r="W4222">
        <v>2</v>
      </c>
      <c r="X4222" s="2">
        <v>0.2</v>
      </c>
      <c r="Y4222" s="13">
        <v>0.30940000000000001</v>
      </c>
      <c r="Z4222" s="2">
        <f>Y4222/V4222</f>
        <v>8.7500000000000008E-2</v>
      </c>
    </row>
    <row r="4223" spans="1:26" x14ac:dyDescent="0.25">
      <c r="A4223">
        <v>8777</v>
      </c>
      <c r="B4223" t="s">
        <v>9802</v>
      </c>
      <c r="C4223" s="1">
        <v>42553</v>
      </c>
      <c r="D4223">
        <f>YEAR(C4223)</f>
        <v>2016</v>
      </c>
      <c r="E4223">
        <f>MONTH(C4223)</f>
        <v>7</v>
      </c>
      <c r="F4223" t="str">
        <f>TEXT(Table1[[#This Row],[Order Date]],"mmm")</f>
        <v>Jul</v>
      </c>
      <c r="G4223" t="str">
        <f>TEXT(Table1[[#This Row],[Order Date]],"ddd")</f>
        <v>Sat</v>
      </c>
      <c r="H4223" s="1">
        <v>42554</v>
      </c>
      <c r="I4223" t="s">
        <v>185</v>
      </c>
      <c r="J4223" t="s">
        <v>888</v>
      </c>
      <c r="K4223" t="s">
        <v>889</v>
      </c>
      <c r="L4223" t="s">
        <v>40</v>
      </c>
      <c r="M4223" t="s">
        <v>26</v>
      </c>
      <c r="N4223" t="s">
        <v>1654</v>
      </c>
      <c r="O4223" t="s">
        <v>103</v>
      </c>
      <c r="P4223">
        <v>77340</v>
      </c>
      <c r="Q4223" t="s">
        <v>104</v>
      </c>
      <c r="R4223" t="s">
        <v>2542</v>
      </c>
      <c r="S4223" t="s">
        <v>31</v>
      </c>
      <c r="T4223" t="s">
        <v>35</v>
      </c>
      <c r="U4223" t="s">
        <v>2543</v>
      </c>
      <c r="V4223" s="3">
        <v>528.42999999999995</v>
      </c>
      <c r="W4223">
        <v>5</v>
      </c>
      <c r="X4223" s="2">
        <v>0.3</v>
      </c>
      <c r="Y4223" s="13">
        <v>0</v>
      </c>
      <c r="Z4223" s="2">
        <f>Y4223/V4223</f>
        <v>0</v>
      </c>
    </row>
    <row r="4224" spans="1:26" x14ac:dyDescent="0.25">
      <c r="A4224">
        <v>8779</v>
      </c>
      <c r="B4224" t="s">
        <v>9803</v>
      </c>
      <c r="C4224" s="1">
        <v>43082</v>
      </c>
      <c r="D4224">
        <f>YEAR(C4224)</f>
        <v>2017</v>
      </c>
      <c r="E4224">
        <f>MONTH(C4224)</f>
        <v>12</v>
      </c>
      <c r="F4224" t="str">
        <f>TEXT(Table1[[#This Row],[Order Date]],"mmm")</f>
        <v>Dec</v>
      </c>
      <c r="G4224" t="str">
        <f>TEXT(Table1[[#This Row],[Order Date]],"ddd")</f>
        <v>Wed</v>
      </c>
      <c r="H4224" s="1">
        <v>43087</v>
      </c>
      <c r="I4224" t="s">
        <v>49</v>
      </c>
      <c r="J4224" t="s">
        <v>1370</v>
      </c>
      <c r="K4224" t="s">
        <v>1371</v>
      </c>
      <c r="L4224" t="s">
        <v>40</v>
      </c>
      <c r="M4224" t="s">
        <v>26</v>
      </c>
      <c r="N4224" t="s">
        <v>263</v>
      </c>
      <c r="O4224" t="s">
        <v>264</v>
      </c>
      <c r="P4224">
        <v>10024</v>
      </c>
      <c r="Q4224" t="s">
        <v>145</v>
      </c>
      <c r="R4224" t="s">
        <v>2195</v>
      </c>
      <c r="S4224" t="s">
        <v>31</v>
      </c>
      <c r="T4224" t="s">
        <v>32</v>
      </c>
      <c r="U4224" t="s">
        <v>2196</v>
      </c>
      <c r="V4224" s="3">
        <v>287.976</v>
      </c>
      <c r="W4224">
        <v>3</v>
      </c>
      <c r="X4224" s="2">
        <v>0.2</v>
      </c>
      <c r="Y4224" s="13">
        <v>7.1993999999999998</v>
      </c>
      <c r="Z4224" s="2">
        <f>Y4224/V4224</f>
        <v>2.4999999999999998E-2</v>
      </c>
    </row>
    <row r="4225" spans="1:26" x14ac:dyDescent="0.25">
      <c r="A4225">
        <v>8780</v>
      </c>
      <c r="B4225" t="s">
        <v>9804</v>
      </c>
      <c r="C4225" s="1">
        <v>42083</v>
      </c>
      <c r="D4225">
        <f>YEAR(C4225)</f>
        <v>2015</v>
      </c>
      <c r="E4225">
        <f>MONTH(C4225)</f>
        <v>3</v>
      </c>
      <c r="F4225" t="str">
        <f>TEXT(Table1[[#This Row],[Order Date]],"mmm")</f>
        <v>Mar</v>
      </c>
      <c r="G4225" t="str">
        <f>TEXT(Table1[[#This Row],[Order Date]],"ddd")</f>
        <v>Fri</v>
      </c>
      <c r="H4225" s="1">
        <v>42085</v>
      </c>
      <c r="I4225" t="s">
        <v>22</v>
      </c>
      <c r="J4225" t="s">
        <v>2424</v>
      </c>
      <c r="K4225" t="s">
        <v>2425</v>
      </c>
      <c r="L4225" t="s">
        <v>25</v>
      </c>
      <c r="M4225" t="s">
        <v>26</v>
      </c>
      <c r="N4225" t="s">
        <v>1943</v>
      </c>
      <c r="O4225" t="s">
        <v>413</v>
      </c>
      <c r="P4225">
        <v>97301</v>
      </c>
      <c r="Q4225" t="s">
        <v>43</v>
      </c>
      <c r="R4225" t="s">
        <v>2924</v>
      </c>
      <c r="S4225" t="s">
        <v>45</v>
      </c>
      <c r="T4225" t="s">
        <v>58</v>
      </c>
      <c r="U4225" t="s">
        <v>2925</v>
      </c>
      <c r="V4225" s="3">
        <v>29.303999999999998</v>
      </c>
      <c r="W4225">
        <v>3</v>
      </c>
      <c r="X4225" s="2">
        <v>0.2</v>
      </c>
      <c r="Y4225" s="13">
        <v>2.5640999999999998</v>
      </c>
      <c r="Z4225" s="2">
        <f>Y4225/V4225</f>
        <v>8.7499999999999994E-2</v>
      </c>
    </row>
    <row r="4226" spans="1:26" x14ac:dyDescent="0.25">
      <c r="A4226">
        <v>8781</v>
      </c>
      <c r="B4226" t="s">
        <v>9805</v>
      </c>
      <c r="C4226" s="1">
        <v>42064</v>
      </c>
      <c r="D4226">
        <f>YEAR(C4226)</f>
        <v>2015</v>
      </c>
      <c r="E4226">
        <f>MONTH(C4226)</f>
        <v>3</v>
      </c>
      <c r="F4226" t="str">
        <f>TEXT(Table1[[#This Row],[Order Date]],"mmm")</f>
        <v>Mar</v>
      </c>
      <c r="G4226" t="str">
        <f>TEXT(Table1[[#This Row],[Order Date]],"ddd")</f>
        <v>Sun</v>
      </c>
      <c r="H4226" s="1">
        <v>42067</v>
      </c>
      <c r="I4226" t="s">
        <v>185</v>
      </c>
      <c r="J4226" t="s">
        <v>9143</v>
      </c>
      <c r="K4226" t="s">
        <v>9144</v>
      </c>
      <c r="L4226" t="s">
        <v>40</v>
      </c>
      <c r="M4226" t="s">
        <v>26</v>
      </c>
      <c r="N4226" t="s">
        <v>181</v>
      </c>
      <c r="O4226" t="s">
        <v>103</v>
      </c>
      <c r="P4226">
        <v>77070</v>
      </c>
      <c r="Q4226" t="s">
        <v>104</v>
      </c>
      <c r="R4226" t="s">
        <v>4967</v>
      </c>
      <c r="S4226" t="s">
        <v>45</v>
      </c>
      <c r="T4226" t="s">
        <v>67</v>
      </c>
      <c r="U4226" t="s">
        <v>4968</v>
      </c>
      <c r="V4226" s="3">
        <v>55.328000000000003</v>
      </c>
      <c r="W4226">
        <v>2</v>
      </c>
      <c r="X4226" s="2">
        <v>0.2</v>
      </c>
      <c r="Y4226" s="13">
        <v>6.2244000000000002</v>
      </c>
      <c r="Z4226" s="2">
        <f>Y4226/V4226</f>
        <v>0.1125</v>
      </c>
    </row>
    <row r="4227" spans="1:26" x14ac:dyDescent="0.25">
      <c r="A4227">
        <v>8783</v>
      </c>
      <c r="B4227" t="s">
        <v>9806</v>
      </c>
      <c r="C4227" s="1">
        <v>42628</v>
      </c>
      <c r="D4227">
        <f>YEAR(C4227)</f>
        <v>2016</v>
      </c>
      <c r="E4227">
        <f>MONTH(C4227)</f>
        <v>9</v>
      </c>
      <c r="F4227" t="str">
        <f>TEXT(Table1[[#This Row],[Order Date]],"mmm")</f>
        <v>Sep</v>
      </c>
      <c r="G4227" t="str">
        <f>TEXT(Table1[[#This Row],[Order Date]],"ddd")</f>
        <v>Thu</v>
      </c>
      <c r="H4227" s="1">
        <v>42633</v>
      </c>
      <c r="I4227" t="s">
        <v>49</v>
      </c>
      <c r="J4227" t="s">
        <v>2074</v>
      </c>
      <c r="K4227" t="s">
        <v>2075</v>
      </c>
      <c r="L4227" t="s">
        <v>40</v>
      </c>
      <c r="M4227" t="s">
        <v>26</v>
      </c>
      <c r="N4227" t="s">
        <v>9807</v>
      </c>
      <c r="O4227" t="s">
        <v>6084</v>
      </c>
      <c r="P4227">
        <v>83301</v>
      </c>
      <c r="Q4227" t="s">
        <v>43</v>
      </c>
      <c r="R4227" t="s">
        <v>4710</v>
      </c>
      <c r="S4227" t="s">
        <v>45</v>
      </c>
      <c r="T4227" t="s">
        <v>74</v>
      </c>
      <c r="U4227" t="s">
        <v>4711</v>
      </c>
      <c r="V4227" s="3">
        <v>20.416</v>
      </c>
      <c r="W4227">
        <v>4</v>
      </c>
      <c r="X4227" s="2">
        <v>0.2</v>
      </c>
      <c r="Y4227" s="13">
        <v>6.6352000000000002</v>
      </c>
      <c r="Z4227" s="2">
        <f>Y4227/V4227</f>
        <v>0.32500000000000001</v>
      </c>
    </row>
    <row r="4228" spans="1:26" x14ac:dyDescent="0.25">
      <c r="A4228">
        <v>8786</v>
      </c>
      <c r="B4228" t="s">
        <v>9808</v>
      </c>
      <c r="C4228" s="1">
        <v>42883</v>
      </c>
      <c r="D4228">
        <f>YEAR(C4228)</f>
        <v>2017</v>
      </c>
      <c r="E4228">
        <f>MONTH(C4228)</f>
        <v>5</v>
      </c>
      <c r="F4228" t="str">
        <f>TEXT(Table1[[#This Row],[Order Date]],"mmm")</f>
        <v>May</v>
      </c>
      <c r="G4228" t="str">
        <f>TEXT(Table1[[#This Row],[Order Date]],"ddd")</f>
        <v>Sun</v>
      </c>
      <c r="H4228" s="1">
        <v>42888</v>
      </c>
      <c r="I4228" t="s">
        <v>49</v>
      </c>
      <c r="J4228" t="s">
        <v>6292</v>
      </c>
      <c r="K4228" t="s">
        <v>6293</v>
      </c>
      <c r="L4228" t="s">
        <v>40</v>
      </c>
      <c r="M4228" t="s">
        <v>26</v>
      </c>
      <c r="N4228" t="s">
        <v>537</v>
      </c>
      <c r="O4228" t="s">
        <v>303</v>
      </c>
      <c r="P4228">
        <v>85023</v>
      </c>
      <c r="Q4228" t="s">
        <v>43</v>
      </c>
      <c r="R4228" t="s">
        <v>7444</v>
      </c>
      <c r="S4228" t="s">
        <v>70</v>
      </c>
      <c r="T4228" t="s">
        <v>71</v>
      </c>
      <c r="U4228" t="s">
        <v>7445</v>
      </c>
      <c r="V4228" s="3">
        <v>195.96</v>
      </c>
      <c r="W4228">
        <v>5</v>
      </c>
      <c r="X4228" s="2">
        <v>0.2</v>
      </c>
      <c r="Y4228" s="13">
        <v>19.596</v>
      </c>
      <c r="Z4228" s="2">
        <f>Y4228/V4228</f>
        <v>9.9999999999999992E-2</v>
      </c>
    </row>
    <row r="4229" spans="1:26" x14ac:dyDescent="0.25">
      <c r="A4229">
        <v>8791</v>
      </c>
      <c r="B4229" t="s">
        <v>9809</v>
      </c>
      <c r="C4229" s="1">
        <v>42253</v>
      </c>
      <c r="D4229">
        <f>YEAR(C4229)</f>
        <v>2015</v>
      </c>
      <c r="E4229">
        <f>MONTH(C4229)</f>
        <v>9</v>
      </c>
      <c r="F4229" t="str">
        <f>TEXT(Table1[[#This Row],[Order Date]],"mmm")</f>
        <v>Sep</v>
      </c>
      <c r="G4229" t="str">
        <f>TEXT(Table1[[#This Row],[Order Date]],"ddd")</f>
        <v>Sun</v>
      </c>
      <c r="H4229" s="1">
        <v>42259</v>
      </c>
      <c r="I4229" t="s">
        <v>49</v>
      </c>
      <c r="J4229" t="s">
        <v>1137</v>
      </c>
      <c r="K4229" t="s">
        <v>1138</v>
      </c>
      <c r="L4229" t="s">
        <v>40</v>
      </c>
      <c r="M4229" t="s">
        <v>26</v>
      </c>
      <c r="N4229" t="s">
        <v>1448</v>
      </c>
      <c r="O4229" t="s">
        <v>312</v>
      </c>
      <c r="P4229">
        <v>23223</v>
      </c>
      <c r="Q4229" t="s">
        <v>29</v>
      </c>
      <c r="R4229" t="s">
        <v>6053</v>
      </c>
      <c r="S4229" t="s">
        <v>45</v>
      </c>
      <c r="T4229" t="s">
        <v>74</v>
      </c>
      <c r="U4229" t="s">
        <v>6054</v>
      </c>
      <c r="V4229" s="3">
        <v>46.62</v>
      </c>
      <c r="W4229">
        <v>9</v>
      </c>
      <c r="X4229" s="2">
        <v>0</v>
      </c>
      <c r="Y4229" s="13">
        <v>21.4452</v>
      </c>
      <c r="Z4229" s="2">
        <f>Y4229/V4229</f>
        <v>0.46</v>
      </c>
    </row>
    <row r="4230" spans="1:26" x14ac:dyDescent="0.25">
      <c r="A4230">
        <v>8792</v>
      </c>
      <c r="B4230" t="s">
        <v>9810</v>
      </c>
      <c r="C4230" s="1">
        <v>42812</v>
      </c>
      <c r="D4230">
        <f>YEAR(C4230)</f>
        <v>2017</v>
      </c>
      <c r="E4230">
        <f>MONTH(C4230)</f>
        <v>3</v>
      </c>
      <c r="F4230" t="str">
        <f>TEXT(Table1[[#This Row],[Order Date]],"mmm")</f>
        <v>Mar</v>
      </c>
      <c r="G4230" t="str">
        <f>TEXT(Table1[[#This Row],[Order Date]],"ddd")</f>
        <v>Sat</v>
      </c>
      <c r="H4230" s="1">
        <v>42818</v>
      </c>
      <c r="I4230" t="s">
        <v>49</v>
      </c>
      <c r="J4230" t="s">
        <v>5473</v>
      </c>
      <c r="K4230" t="s">
        <v>5474</v>
      </c>
      <c r="L4230" t="s">
        <v>25</v>
      </c>
      <c r="M4230" t="s">
        <v>26</v>
      </c>
      <c r="N4230" t="s">
        <v>181</v>
      </c>
      <c r="O4230" t="s">
        <v>103</v>
      </c>
      <c r="P4230">
        <v>77041</v>
      </c>
      <c r="Q4230" t="s">
        <v>104</v>
      </c>
      <c r="R4230" t="s">
        <v>2544</v>
      </c>
      <c r="S4230" t="s">
        <v>70</v>
      </c>
      <c r="T4230" t="s">
        <v>71</v>
      </c>
      <c r="U4230" t="s">
        <v>2545</v>
      </c>
      <c r="V4230" s="3">
        <v>537.54399999999998</v>
      </c>
      <c r="W4230">
        <v>7</v>
      </c>
      <c r="X4230" s="2">
        <v>0.2</v>
      </c>
      <c r="Y4230" s="13">
        <v>47.0351</v>
      </c>
      <c r="Z4230" s="2">
        <f>Y4230/V4230</f>
        <v>8.7500000000000008E-2</v>
      </c>
    </row>
    <row r="4231" spans="1:26" x14ac:dyDescent="0.25">
      <c r="A4231">
        <v>8793</v>
      </c>
      <c r="B4231" t="s">
        <v>9811</v>
      </c>
      <c r="C4231" s="1">
        <v>41992</v>
      </c>
      <c r="D4231">
        <f>YEAR(C4231)</f>
        <v>2014</v>
      </c>
      <c r="E4231">
        <f>MONTH(C4231)</f>
        <v>12</v>
      </c>
      <c r="F4231" t="str">
        <f>TEXT(Table1[[#This Row],[Order Date]],"mmm")</f>
        <v>Dec</v>
      </c>
      <c r="G4231" t="str">
        <f>TEXT(Table1[[#This Row],[Order Date]],"ddd")</f>
        <v>Fri</v>
      </c>
      <c r="H4231" s="1">
        <v>41994</v>
      </c>
      <c r="I4231" t="s">
        <v>185</v>
      </c>
      <c r="J4231" t="s">
        <v>1370</v>
      </c>
      <c r="K4231" t="s">
        <v>1371</v>
      </c>
      <c r="L4231" t="s">
        <v>40</v>
      </c>
      <c r="M4231" t="s">
        <v>26</v>
      </c>
      <c r="N4231" t="s">
        <v>41</v>
      </c>
      <c r="O4231" t="s">
        <v>42</v>
      </c>
      <c r="P4231">
        <v>90008</v>
      </c>
      <c r="Q4231" t="s">
        <v>43</v>
      </c>
      <c r="R4231" t="s">
        <v>2190</v>
      </c>
      <c r="S4231" t="s">
        <v>45</v>
      </c>
      <c r="T4231" t="s">
        <v>46</v>
      </c>
      <c r="U4231" t="s">
        <v>2191</v>
      </c>
      <c r="V4231" s="3">
        <v>14.62</v>
      </c>
      <c r="W4231">
        <v>2</v>
      </c>
      <c r="X4231" s="2">
        <v>0</v>
      </c>
      <c r="Y4231" s="13">
        <v>6.8714000000000004</v>
      </c>
      <c r="Z4231" s="2">
        <f>Y4231/V4231</f>
        <v>0.47000000000000003</v>
      </c>
    </row>
    <row r="4232" spans="1:26" x14ac:dyDescent="0.25">
      <c r="A4232">
        <v>8797</v>
      </c>
      <c r="B4232" t="s">
        <v>9812</v>
      </c>
      <c r="C4232" s="1">
        <v>42558</v>
      </c>
      <c r="D4232">
        <f>YEAR(C4232)</f>
        <v>2016</v>
      </c>
      <c r="E4232">
        <f>MONTH(C4232)</f>
        <v>7</v>
      </c>
      <c r="F4232" t="str">
        <f>TEXT(Table1[[#This Row],[Order Date]],"mmm")</f>
        <v>Jul</v>
      </c>
      <c r="G4232" t="str">
        <f>TEXT(Table1[[#This Row],[Order Date]],"ddd")</f>
        <v>Thu</v>
      </c>
      <c r="H4232" s="1">
        <v>42564</v>
      </c>
      <c r="I4232" t="s">
        <v>49</v>
      </c>
      <c r="J4232" t="s">
        <v>664</v>
      </c>
      <c r="K4232" t="s">
        <v>665</v>
      </c>
      <c r="L4232" t="s">
        <v>25</v>
      </c>
      <c r="M4232" t="s">
        <v>26</v>
      </c>
      <c r="N4232" t="s">
        <v>151</v>
      </c>
      <c r="O4232" t="s">
        <v>120</v>
      </c>
      <c r="P4232">
        <v>84057</v>
      </c>
      <c r="Q4232" t="s">
        <v>43</v>
      </c>
      <c r="R4232" t="s">
        <v>1869</v>
      </c>
      <c r="S4232" t="s">
        <v>45</v>
      </c>
      <c r="T4232" t="s">
        <v>89</v>
      </c>
      <c r="U4232" t="s">
        <v>1870</v>
      </c>
      <c r="V4232" s="3">
        <v>12.96</v>
      </c>
      <c r="W4232">
        <v>2</v>
      </c>
      <c r="X4232" s="2">
        <v>0</v>
      </c>
      <c r="Y4232" s="13">
        <v>6.2207999999999997</v>
      </c>
      <c r="Z4232" s="2">
        <f>Y4232/V4232</f>
        <v>0.47999999999999993</v>
      </c>
    </row>
    <row r="4233" spans="1:26" x14ac:dyDescent="0.25">
      <c r="A4233">
        <v>8799</v>
      </c>
      <c r="B4233" t="s">
        <v>9813</v>
      </c>
      <c r="C4233" s="1">
        <v>42466</v>
      </c>
      <c r="D4233">
        <f>YEAR(C4233)</f>
        <v>2016</v>
      </c>
      <c r="E4233">
        <f>MONTH(C4233)</f>
        <v>4</v>
      </c>
      <c r="F4233" t="str">
        <f>TEXT(Table1[[#This Row],[Order Date]],"mmm")</f>
        <v>Apr</v>
      </c>
      <c r="G4233" t="str">
        <f>TEXT(Table1[[#This Row],[Order Date]],"ddd")</f>
        <v>Wed</v>
      </c>
      <c r="H4233" s="1">
        <v>42470</v>
      </c>
      <c r="I4233" t="s">
        <v>49</v>
      </c>
      <c r="J4233" t="s">
        <v>778</v>
      </c>
      <c r="K4233" t="s">
        <v>779</v>
      </c>
      <c r="L4233" t="s">
        <v>101</v>
      </c>
      <c r="M4233" t="s">
        <v>26</v>
      </c>
      <c r="N4233" t="s">
        <v>2184</v>
      </c>
      <c r="O4233" t="s">
        <v>5072</v>
      </c>
      <c r="P4233">
        <v>5408</v>
      </c>
      <c r="Q4233" t="s">
        <v>145</v>
      </c>
      <c r="R4233" t="s">
        <v>5486</v>
      </c>
      <c r="S4233" t="s">
        <v>70</v>
      </c>
      <c r="T4233" t="s">
        <v>71</v>
      </c>
      <c r="U4233" t="s">
        <v>5487</v>
      </c>
      <c r="V4233" s="3">
        <v>1294.75</v>
      </c>
      <c r="W4233">
        <v>5</v>
      </c>
      <c r="X4233" s="2">
        <v>0</v>
      </c>
      <c r="Y4233" s="13">
        <v>336.63499999999999</v>
      </c>
      <c r="Z4233" s="2">
        <f>Y4233/V4233</f>
        <v>0.26</v>
      </c>
    </row>
    <row r="4234" spans="1:26" x14ac:dyDescent="0.25">
      <c r="A4234">
        <v>8800</v>
      </c>
      <c r="B4234" t="s">
        <v>9814</v>
      </c>
      <c r="C4234" s="1">
        <v>41767</v>
      </c>
      <c r="D4234">
        <f>YEAR(C4234)</f>
        <v>2014</v>
      </c>
      <c r="E4234">
        <f>MONTH(C4234)</f>
        <v>5</v>
      </c>
      <c r="F4234" t="str">
        <f>TEXT(Table1[[#This Row],[Order Date]],"mmm")</f>
        <v>May</v>
      </c>
      <c r="G4234" t="str">
        <f>TEXT(Table1[[#This Row],[Order Date]],"ddd")</f>
        <v>Thu</v>
      </c>
      <c r="H4234" s="1">
        <v>41769</v>
      </c>
      <c r="I4234" t="s">
        <v>185</v>
      </c>
      <c r="J4234" t="s">
        <v>3365</v>
      </c>
      <c r="K4234" t="s">
        <v>3366</v>
      </c>
      <c r="L4234" t="s">
        <v>25</v>
      </c>
      <c r="M4234" t="s">
        <v>26</v>
      </c>
      <c r="N4234" t="s">
        <v>143</v>
      </c>
      <c r="O4234" t="s">
        <v>144</v>
      </c>
      <c r="P4234">
        <v>19134</v>
      </c>
      <c r="Q4234" t="s">
        <v>145</v>
      </c>
      <c r="R4234" t="s">
        <v>1201</v>
      </c>
      <c r="S4234" t="s">
        <v>70</v>
      </c>
      <c r="T4234" t="s">
        <v>1202</v>
      </c>
      <c r="U4234" t="s">
        <v>1203</v>
      </c>
      <c r="V4234" s="3">
        <v>1799.97</v>
      </c>
      <c r="W4234">
        <v>5</v>
      </c>
      <c r="X4234" s="2">
        <v>0.4</v>
      </c>
      <c r="Y4234" s="13">
        <v>239.99600000000001</v>
      </c>
      <c r="Z4234" s="2">
        <f>Y4234/V4234</f>
        <v>0.13333333333333333</v>
      </c>
    </row>
    <row r="4235" spans="1:26" x14ac:dyDescent="0.25">
      <c r="A4235">
        <v>8802</v>
      </c>
      <c r="B4235" t="s">
        <v>9815</v>
      </c>
      <c r="C4235" s="1">
        <v>42684</v>
      </c>
      <c r="D4235">
        <f>YEAR(C4235)</f>
        <v>2016</v>
      </c>
      <c r="E4235">
        <f>MONTH(C4235)</f>
        <v>11</v>
      </c>
      <c r="F4235" t="str">
        <f>TEXT(Table1[[#This Row],[Order Date]],"mmm")</f>
        <v>Nov</v>
      </c>
      <c r="G4235" t="str">
        <f>TEXT(Table1[[#This Row],[Order Date]],"ddd")</f>
        <v>Thu</v>
      </c>
      <c r="H4235" s="1">
        <v>42686</v>
      </c>
      <c r="I4235" t="s">
        <v>185</v>
      </c>
      <c r="J4235" t="s">
        <v>7631</v>
      </c>
      <c r="K4235" t="s">
        <v>7632</v>
      </c>
      <c r="L4235" t="s">
        <v>25</v>
      </c>
      <c r="M4235" t="s">
        <v>26</v>
      </c>
      <c r="N4235" t="s">
        <v>4723</v>
      </c>
      <c r="O4235" t="s">
        <v>641</v>
      </c>
      <c r="P4235">
        <v>73120</v>
      </c>
      <c r="Q4235" t="s">
        <v>104</v>
      </c>
      <c r="R4235" t="s">
        <v>7712</v>
      </c>
      <c r="S4235" t="s">
        <v>70</v>
      </c>
      <c r="T4235" t="s">
        <v>71</v>
      </c>
      <c r="U4235" t="s">
        <v>7713</v>
      </c>
      <c r="V4235" s="3">
        <v>221.98</v>
      </c>
      <c r="W4235">
        <v>2</v>
      </c>
      <c r="X4235" s="2">
        <v>0</v>
      </c>
      <c r="Y4235" s="13">
        <v>62.154400000000003</v>
      </c>
      <c r="Z4235" s="2">
        <f>Y4235/V4235</f>
        <v>0.28000000000000003</v>
      </c>
    </row>
    <row r="4236" spans="1:26" x14ac:dyDescent="0.25">
      <c r="A4236">
        <v>8804</v>
      </c>
      <c r="B4236" t="s">
        <v>9816</v>
      </c>
      <c r="C4236" s="1">
        <v>42004</v>
      </c>
      <c r="D4236">
        <f>YEAR(C4236)</f>
        <v>2014</v>
      </c>
      <c r="E4236">
        <f>MONTH(C4236)</f>
        <v>12</v>
      </c>
      <c r="F4236" t="str">
        <f>TEXT(Table1[[#This Row],[Order Date]],"mmm")</f>
        <v>Dec</v>
      </c>
      <c r="G4236" t="str">
        <f>TEXT(Table1[[#This Row],[Order Date]],"ddd")</f>
        <v>Wed</v>
      </c>
      <c r="H4236" s="1">
        <v>42005</v>
      </c>
      <c r="I4236" t="s">
        <v>185</v>
      </c>
      <c r="J4236" t="s">
        <v>6232</v>
      </c>
      <c r="K4236" t="s">
        <v>6233</v>
      </c>
      <c r="L4236" t="s">
        <v>40</v>
      </c>
      <c r="M4236" t="s">
        <v>26</v>
      </c>
      <c r="N4236" t="s">
        <v>263</v>
      </c>
      <c r="O4236" t="s">
        <v>264</v>
      </c>
      <c r="P4236">
        <v>10035</v>
      </c>
      <c r="Q4236" t="s">
        <v>145</v>
      </c>
      <c r="R4236" t="s">
        <v>2168</v>
      </c>
      <c r="S4236" t="s">
        <v>70</v>
      </c>
      <c r="T4236" t="s">
        <v>158</v>
      </c>
      <c r="U4236" t="s">
        <v>2169</v>
      </c>
      <c r="V4236" s="3">
        <v>34.770000000000003</v>
      </c>
      <c r="W4236">
        <v>3</v>
      </c>
      <c r="X4236" s="2">
        <v>0</v>
      </c>
      <c r="Y4236" s="13">
        <v>11.4741</v>
      </c>
      <c r="Z4236" s="2">
        <f>Y4236/V4236</f>
        <v>0.32999999999999996</v>
      </c>
    </row>
    <row r="4237" spans="1:26" x14ac:dyDescent="0.25">
      <c r="A4237">
        <v>8806</v>
      </c>
      <c r="B4237" t="s">
        <v>9817</v>
      </c>
      <c r="C4237" s="1">
        <v>42966</v>
      </c>
      <c r="D4237">
        <f>YEAR(C4237)</f>
        <v>2017</v>
      </c>
      <c r="E4237">
        <f>MONTH(C4237)</f>
        <v>8</v>
      </c>
      <c r="F4237" t="str">
        <f>TEXT(Table1[[#This Row],[Order Date]],"mmm")</f>
        <v>Aug</v>
      </c>
      <c r="G4237" t="str">
        <f>TEXT(Table1[[#This Row],[Order Date]],"ddd")</f>
        <v>Sat</v>
      </c>
      <c r="H4237" s="1">
        <v>42970</v>
      </c>
      <c r="I4237" t="s">
        <v>49</v>
      </c>
      <c r="J4237" t="s">
        <v>1337</v>
      </c>
      <c r="K4237" t="s">
        <v>1338</v>
      </c>
      <c r="L4237" t="s">
        <v>25</v>
      </c>
      <c r="M4237" t="s">
        <v>26</v>
      </c>
      <c r="N4237" t="s">
        <v>4990</v>
      </c>
      <c r="O4237" t="s">
        <v>120</v>
      </c>
      <c r="P4237">
        <v>84106</v>
      </c>
      <c r="Q4237" t="s">
        <v>43</v>
      </c>
      <c r="R4237" t="s">
        <v>4528</v>
      </c>
      <c r="S4237" t="s">
        <v>45</v>
      </c>
      <c r="T4237" t="s">
        <v>74</v>
      </c>
      <c r="U4237" t="s">
        <v>4529</v>
      </c>
      <c r="V4237" s="3">
        <v>102.72</v>
      </c>
      <c r="W4237">
        <v>3</v>
      </c>
      <c r="X4237" s="2">
        <v>0.2</v>
      </c>
      <c r="Y4237" s="13">
        <v>37.235999999999997</v>
      </c>
      <c r="Z4237" s="2">
        <f>Y4237/V4237</f>
        <v>0.36249999999999999</v>
      </c>
    </row>
    <row r="4238" spans="1:26" x14ac:dyDescent="0.25">
      <c r="A4238">
        <v>8807</v>
      </c>
      <c r="B4238" t="s">
        <v>9818</v>
      </c>
      <c r="C4238" s="1">
        <v>42625</v>
      </c>
      <c r="D4238">
        <f>YEAR(C4238)</f>
        <v>2016</v>
      </c>
      <c r="E4238">
        <f>MONTH(C4238)</f>
        <v>9</v>
      </c>
      <c r="F4238" t="str">
        <f>TEXT(Table1[[#This Row],[Order Date]],"mmm")</f>
        <v>Sep</v>
      </c>
      <c r="G4238" t="str">
        <f>TEXT(Table1[[#This Row],[Order Date]],"ddd")</f>
        <v>Mon</v>
      </c>
      <c r="H4238" s="1">
        <v>42629</v>
      </c>
      <c r="I4238" t="s">
        <v>49</v>
      </c>
      <c r="J4238" t="s">
        <v>4799</v>
      </c>
      <c r="K4238" t="s">
        <v>4800</v>
      </c>
      <c r="L4238" t="s">
        <v>40</v>
      </c>
      <c r="M4238" t="s">
        <v>26</v>
      </c>
      <c r="N4238" t="s">
        <v>8204</v>
      </c>
      <c r="O4238" t="s">
        <v>264</v>
      </c>
      <c r="P4238">
        <v>13501</v>
      </c>
      <c r="Q4238" t="s">
        <v>145</v>
      </c>
      <c r="R4238" t="s">
        <v>7531</v>
      </c>
      <c r="S4238" t="s">
        <v>31</v>
      </c>
      <c r="T4238" t="s">
        <v>64</v>
      </c>
      <c r="U4238" t="s">
        <v>7532</v>
      </c>
      <c r="V4238" s="3">
        <v>40.479999999999997</v>
      </c>
      <c r="W4238">
        <v>2</v>
      </c>
      <c r="X4238" s="2">
        <v>0</v>
      </c>
      <c r="Y4238" s="13">
        <v>14.572800000000001</v>
      </c>
      <c r="Z4238" s="2">
        <f>Y4238/V4238</f>
        <v>0.36000000000000004</v>
      </c>
    </row>
    <row r="4239" spans="1:26" x14ac:dyDescent="0.25">
      <c r="A4239">
        <v>8812</v>
      </c>
      <c r="B4239" t="s">
        <v>9819</v>
      </c>
      <c r="C4239" s="1">
        <v>42437</v>
      </c>
      <c r="D4239">
        <f>YEAR(C4239)</f>
        <v>2016</v>
      </c>
      <c r="E4239">
        <f>MONTH(C4239)</f>
        <v>3</v>
      </c>
      <c r="F4239" t="str">
        <f>TEXT(Table1[[#This Row],[Order Date]],"mmm")</f>
        <v>Mar</v>
      </c>
      <c r="G4239" t="str">
        <f>TEXT(Table1[[#This Row],[Order Date]],"ddd")</f>
        <v>Tue</v>
      </c>
      <c r="H4239" s="1">
        <v>42442</v>
      </c>
      <c r="I4239" t="s">
        <v>49</v>
      </c>
      <c r="J4239" t="s">
        <v>620</v>
      </c>
      <c r="K4239" t="s">
        <v>621</v>
      </c>
      <c r="L4239" t="s">
        <v>40</v>
      </c>
      <c r="M4239" t="s">
        <v>26</v>
      </c>
      <c r="N4239" t="s">
        <v>321</v>
      </c>
      <c r="O4239" t="s">
        <v>235</v>
      </c>
      <c r="P4239">
        <v>49201</v>
      </c>
      <c r="Q4239" t="s">
        <v>104</v>
      </c>
      <c r="R4239" t="s">
        <v>4461</v>
      </c>
      <c r="S4239" t="s">
        <v>45</v>
      </c>
      <c r="T4239" t="s">
        <v>77</v>
      </c>
      <c r="U4239" t="s">
        <v>4462</v>
      </c>
      <c r="V4239" s="3">
        <v>207.14400000000001</v>
      </c>
      <c r="W4239">
        <v>3</v>
      </c>
      <c r="X4239" s="2">
        <v>0.1</v>
      </c>
      <c r="Y4239" s="13">
        <v>48.333599999999997</v>
      </c>
      <c r="Z4239" s="2">
        <f>Y4239/V4239</f>
        <v>0.23333333333333331</v>
      </c>
    </row>
    <row r="4240" spans="1:26" x14ac:dyDescent="0.25">
      <c r="A4240">
        <v>8814</v>
      </c>
      <c r="B4240" t="s">
        <v>9820</v>
      </c>
      <c r="C4240" s="1">
        <v>42211</v>
      </c>
      <c r="D4240">
        <f>YEAR(C4240)</f>
        <v>2015</v>
      </c>
      <c r="E4240">
        <f>MONTH(C4240)</f>
        <v>7</v>
      </c>
      <c r="F4240" t="str">
        <f>TEXT(Table1[[#This Row],[Order Date]],"mmm")</f>
        <v>Jul</v>
      </c>
      <c r="G4240" t="str">
        <f>TEXT(Table1[[#This Row],[Order Date]],"ddd")</f>
        <v>Sun</v>
      </c>
      <c r="H4240" s="1">
        <v>42216</v>
      </c>
      <c r="I4240" t="s">
        <v>49</v>
      </c>
      <c r="J4240" t="s">
        <v>2586</v>
      </c>
      <c r="K4240" t="s">
        <v>2587</v>
      </c>
      <c r="L4240" t="s">
        <v>40</v>
      </c>
      <c r="M4240" t="s">
        <v>26</v>
      </c>
      <c r="N4240" t="s">
        <v>3843</v>
      </c>
      <c r="O4240" t="s">
        <v>303</v>
      </c>
      <c r="P4240">
        <v>85301</v>
      </c>
      <c r="Q4240" t="s">
        <v>43</v>
      </c>
      <c r="R4240" t="s">
        <v>2445</v>
      </c>
      <c r="S4240" t="s">
        <v>31</v>
      </c>
      <c r="T4240" t="s">
        <v>35</v>
      </c>
      <c r="U4240" t="s">
        <v>2446</v>
      </c>
      <c r="V4240" s="3">
        <v>266.35199999999998</v>
      </c>
      <c r="W4240">
        <v>3</v>
      </c>
      <c r="X4240" s="2">
        <v>0.2</v>
      </c>
      <c r="Y4240" s="13">
        <v>13.317600000000001</v>
      </c>
      <c r="Z4240" s="2">
        <f>Y4240/V4240</f>
        <v>5.000000000000001E-2</v>
      </c>
    </row>
    <row r="4241" spans="1:26" x14ac:dyDescent="0.25">
      <c r="A4241">
        <v>8815</v>
      </c>
      <c r="B4241" t="s">
        <v>9821</v>
      </c>
      <c r="C4241" s="1">
        <v>42331</v>
      </c>
      <c r="D4241">
        <f>YEAR(C4241)</f>
        <v>2015</v>
      </c>
      <c r="E4241">
        <f>MONTH(C4241)</f>
        <v>11</v>
      </c>
      <c r="F4241" t="str">
        <f>TEXT(Table1[[#This Row],[Order Date]],"mmm")</f>
        <v>Nov</v>
      </c>
      <c r="G4241" t="str">
        <f>TEXT(Table1[[#This Row],[Order Date]],"ddd")</f>
        <v>Mon</v>
      </c>
      <c r="H4241" s="1">
        <v>42333</v>
      </c>
      <c r="I4241" t="s">
        <v>22</v>
      </c>
      <c r="J4241" t="s">
        <v>5360</v>
      </c>
      <c r="K4241" t="s">
        <v>5361</v>
      </c>
      <c r="L4241" t="s">
        <v>25</v>
      </c>
      <c r="M4241" t="s">
        <v>26</v>
      </c>
      <c r="N4241" t="s">
        <v>514</v>
      </c>
      <c r="O4241" t="s">
        <v>242</v>
      </c>
      <c r="P4241">
        <v>19805</v>
      </c>
      <c r="Q4241" t="s">
        <v>145</v>
      </c>
      <c r="R4241" t="s">
        <v>1365</v>
      </c>
      <c r="S4241" t="s">
        <v>70</v>
      </c>
      <c r="T4241" t="s">
        <v>71</v>
      </c>
      <c r="U4241" t="s">
        <v>1366</v>
      </c>
      <c r="V4241" s="3">
        <v>307.98</v>
      </c>
      <c r="W4241">
        <v>2</v>
      </c>
      <c r="X4241" s="2">
        <v>0</v>
      </c>
      <c r="Y4241" s="13">
        <v>89.3142</v>
      </c>
      <c r="Z4241" s="2">
        <f>Y4241/V4241</f>
        <v>0.28999999999999998</v>
      </c>
    </row>
    <row r="4242" spans="1:26" x14ac:dyDescent="0.25">
      <c r="A4242">
        <v>8821</v>
      </c>
      <c r="B4242" t="s">
        <v>9824</v>
      </c>
      <c r="C4242" s="1">
        <v>43042</v>
      </c>
      <c r="D4242">
        <f>YEAR(C4242)</f>
        <v>2017</v>
      </c>
      <c r="E4242">
        <f>MONTH(C4242)</f>
        <v>11</v>
      </c>
      <c r="F4242" t="str">
        <f>TEXT(Table1[[#This Row],[Order Date]],"mmm")</f>
        <v>Nov</v>
      </c>
      <c r="G4242" t="str">
        <f>TEXT(Table1[[#This Row],[Order Date]],"ddd")</f>
        <v>Fri</v>
      </c>
      <c r="H4242" s="1">
        <v>43046</v>
      </c>
      <c r="I4242" t="s">
        <v>49</v>
      </c>
      <c r="J4242" t="s">
        <v>501</v>
      </c>
      <c r="K4242" t="s">
        <v>502</v>
      </c>
      <c r="L4242" t="s">
        <v>25</v>
      </c>
      <c r="M4242" t="s">
        <v>26</v>
      </c>
      <c r="N4242" t="s">
        <v>5890</v>
      </c>
      <c r="O4242" t="s">
        <v>53</v>
      </c>
      <c r="P4242">
        <v>32839</v>
      </c>
      <c r="Q4242" t="s">
        <v>29</v>
      </c>
      <c r="R4242" t="s">
        <v>1736</v>
      </c>
      <c r="S4242" t="s">
        <v>70</v>
      </c>
      <c r="T4242" t="s">
        <v>1202</v>
      </c>
      <c r="U4242" t="s">
        <v>1737</v>
      </c>
      <c r="V4242" s="3">
        <v>959.98400000000004</v>
      </c>
      <c r="W4242">
        <v>2</v>
      </c>
      <c r="X4242" s="2">
        <v>0.2</v>
      </c>
      <c r="Y4242" s="13">
        <v>311.9948</v>
      </c>
      <c r="Z4242" s="2">
        <f>Y4242/V4242</f>
        <v>0.32500000000000001</v>
      </c>
    </row>
    <row r="4243" spans="1:26" x14ac:dyDescent="0.25">
      <c r="A4243">
        <v>8825</v>
      </c>
      <c r="B4243" t="s">
        <v>9825</v>
      </c>
      <c r="C4243" s="1">
        <v>42815</v>
      </c>
      <c r="D4243">
        <f>YEAR(C4243)</f>
        <v>2017</v>
      </c>
      <c r="E4243">
        <f>MONTH(C4243)</f>
        <v>3</v>
      </c>
      <c r="F4243" t="str">
        <f>TEXT(Table1[[#This Row],[Order Date]],"mmm")</f>
        <v>Mar</v>
      </c>
      <c r="G4243" t="str">
        <f>TEXT(Table1[[#This Row],[Order Date]],"ddd")</f>
        <v>Tue</v>
      </c>
      <c r="H4243" s="1">
        <v>42817</v>
      </c>
      <c r="I4243" t="s">
        <v>22</v>
      </c>
      <c r="J4243" t="s">
        <v>269</v>
      </c>
      <c r="K4243" t="s">
        <v>270</v>
      </c>
      <c r="L4243" t="s">
        <v>25</v>
      </c>
      <c r="M4243" t="s">
        <v>26</v>
      </c>
      <c r="N4243" t="s">
        <v>4649</v>
      </c>
      <c r="O4243" t="s">
        <v>144</v>
      </c>
      <c r="P4243">
        <v>19601</v>
      </c>
      <c r="Q4243" t="s">
        <v>145</v>
      </c>
      <c r="R4243" t="s">
        <v>1664</v>
      </c>
      <c r="S4243" t="s">
        <v>45</v>
      </c>
      <c r="T4243" t="s">
        <v>170</v>
      </c>
      <c r="U4243" t="s">
        <v>1665</v>
      </c>
      <c r="V4243" s="3">
        <v>8.8559999999999999</v>
      </c>
      <c r="W4243">
        <v>3</v>
      </c>
      <c r="X4243" s="2">
        <v>0.2</v>
      </c>
      <c r="Y4243" s="13">
        <v>2.8782000000000001</v>
      </c>
      <c r="Z4243" s="2">
        <f>Y4243/V4243</f>
        <v>0.32500000000000001</v>
      </c>
    </row>
    <row r="4244" spans="1:26" x14ac:dyDescent="0.25">
      <c r="A4244">
        <v>8826</v>
      </c>
      <c r="B4244" t="s">
        <v>9826</v>
      </c>
      <c r="C4244" s="1">
        <v>42357</v>
      </c>
      <c r="D4244">
        <f>YEAR(C4244)</f>
        <v>2015</v>
      </c>
      <c r="E4244">
        <f>MONTH(C4244)</f>
        <v>12</v>
      </c>
      <c r="F4244" t="str">
        <f>TEXT(Table1[[#This Row],[Order Date]],"mmm")</f>
        <v>Dec</v>
      </c>
      <c r="G4244" t="str">
        <f>TEXT(Table1[[#This Row],[Order Date]],"ddd")</f>
        <v>Sat</v>
      </c>
      <c r="H4244" s="1">
        <v>42360</v>
      </c>
      <c r="I4244" t="s">
        <v>185</v>
      </c>
      <c r="J4244" t="s">
        <v>1295</v>
      </c>
      <c r="K4244" t="s">
        <v>1296</v>
      </c>
      <c r="L4244" t="s">
        <v>25</v>
      </c>
      <c r="M4244" t="s">
        <v>26</v>
      </c>
      <c r="N4244" t="s">
        <v>143</v>
      </c>
      <c r="O4244" t="s">
        <v>144</v>
      </c>
      <c r="P4244">
        <v>19134</v>
      </c>
      <c r="Q4244" t="s">
        <v>145</v>
      </c>
      <c r="R4244" t="s">
        <v>4635</v>
      </c>
      <c r="S4244" t="s">
        <v>45</v>
      </c>
      <c r="T4244" t="s">
        <v>46</v>
      </c>
      <c r="U4244" t="s">
        <v>4636</v>
      </c>
      <c r="V4244" s="3">
        <v>6.9119999999999999</v>
      </c>
      <c r="W4244">
        <v>3</v>
      </c>
      <c r="X4244" s="2">
        <v>0.2</v>
      </c>
      <c r="Y4244" s="13">
        <v>2.5055999999999998</v>
      </c>
      <c r="Z4244" s="2">
        <f>Y4244/V4244</f>
        <v>0.36249999999999999</v>
      </c>
    </row>
    <row r="4245" spans="1:26" x14ac:dyDescent="0.25">
      <c r="A4245">
        <v>8827</v>
      </c>
      <c r="B4245" t="s">
        <v>9827</v>
      </c>
      <c r="C4245" s="1">
        <v>41731</v>
      </c>
      <c r="D4245">
        <f>YEAR(C4245)</f>
        <v>2014</v>
      </c>
      <c r="E4245">
        <f>MONTH(C4245)</f>
        <v>4</v>
      </c>
      <c r="F4245" t="str">
        <f>TEXT(Table1[[#This Row],[Order Date]],"mmm")</f>
        <v>Apr</v>
      </c>
      <c r="G4245" t="str">
        <f>TEXT(Table1[[#This Row],[Order Date]],"ddd")</f>
        <v>Wed</v>
      </c>
      <c r="H4245" s="1">
        <v>41735</v>
      </c>
      <c r="I4245" t="s">
        <v>22</v>
      </c>
      <c r="J4245" t="s">
        <v>6503</v>
      </c>
      <c r="K4245" t="s">
        <v>6504</v>
      </c>
      <c r="L4245" t="s">
        <v>25</v>
      </c>
      <c r="M4245" t="s">
        <v>26</v>
      </c>
      <c r="N4245" t="s">
        <v>181</v>
      </c>
      <c r="O4245" t="s">
        <v>103</v>
      </c>
      <c r="P4245">
        <v>77095</v>
      </c>
      <c r="Q4245" t="s">
        <v>104</v>
      </c>
      <c r="R4245" t="s">
        <v>1836</v>
      </c>
      <c r="S4245" t="s">
        <v>45</v>
      </c>
      <c r="T4245" t="s">
        <v>89</v>
      </c>
      <c r="U4245" t="s">
        <v>1837</v>
      </c>
      <c r="V4245" s="3">
        <v>26.72</v>
      </c>
      <c r="W4245">
        <v>5</v>
      </c>
      <c r="X4245" s="2">
        <v>0.2</v>
      </c>
      <c r="Y4245" s="13">
        <v>9.3520000000000003</v>
      </c>
      <c r="Z4245" s="2">
        <f>Y4245/V4245</f>
        <v>0.35000000000000003</v>
      </c>
    </row>
    <row r="4246" spans="1:26" x14ac:dyDescent="0.25">
      <c r="A4246">
        <v>8829</v>
      </c>
      <c r="B4246" t="s">
        <v>9828</v>
      </c>
      <c r="C4246" s="1">
        <v>42160</v>
      </c>
      <c r="D4246">
        <f>YEAR(C4246)</f>
        <v>2015</v>
      </c>
      <c r="E4246">
        <f>MONTH(C4246)</f>
        <v>6</v>
      </c>
      <c r="F4246" t="str">
        <f>TEXT(Table1[[#This Row],[Order Date]],"mmm")</f>
        <v>Jun</v>
      </c>
      <c r="G4246" t="str">
        <f>TEXT(Table1[[#This Row],[Order Date]],"ddd")</f>
        <v>Fri</v>
      </c>
      <c r="H4246" s="1">
        <v>42164</v>
      </c>
      <c r="I4246" t="s">
        <v>49</v>
      </c>
      <c r="J4246" t="s">
        <v>1513</v>
      </c>
      <c r="K4246" t="s">
        <v>1514</v>
      </c>
      <c r="L4246" t="s">
        <v>40</v>
      </c>
      <c r="M4246" t="s">
        <v>26</v>
      </c>
      <c r="N4246" t="s">
        <v>8943</v>
      </c>
      <c r="O4246" t="s">
        <v>590</v>
      </c>
      <c r="P4246">
        <v>63301</v>
      </c>
      <c r="Q4246" t="s">
        <v>104</v>
      </c>
      <c r="R4246" t="s">
        <v>4521</v>
      </c>
      <c r="S4246" t="s">
        <v>45</v>
      </c>
      <c r="T4246" t="s">
        <v>89</v>
      </c>
      <c r="U4246" t="s">
        <v>4522</v>
      </c>
      <c r="V4246" s="3">
        <v>10.56</v>
      </c>
      <c r="W4246">
        <v>2</v>
      </c>
      <c r="X4246" s="2">
        <v>0</v>
      </c>
      <c r="Y4246" s="13">
        <v>4.7519999999999998</v>
      </c>
      <c r="Z4246" s="2">
        <f>Y4246/V4246</f>
        <v>0.44999999999999996</v>
      </c>
    </row>
    <row r="4247" spans="1:26" x14ac:dyDescent="0.25">
      <c r="A4247">
        <v>8830</v>
      </c>
      <c r="B4247" t="s">
        <v>9829</v>
      </c>
      <c r="C4247" s="1">
        <v>41918</v>
      </c>
      <c r="D4247">
        <f>YEAR(C4247)</f>
        <v>2014</v>
      </c>
      <c r="E4247">
        <f>MONTH(C4247)</f>
        <v>10</v>
      </c>
      <c r="F4247" t="str">
        <f>TEXT(Table1[[#This Row],[Order Date]],"mmm")</f>
        <v>Oct</v>
      </c>
      <c r="G4247" t="str">
        <f>TEXT(Table1[[#This Row],[Order Date]],"ddd")</f>
        <v>Mon</v>
      </c>
      <c r="H4247" s="1">
        <v>41921</v>
      </c>
      <c r="I4247" t="s">
        <v>185</v>
      </c>
      <c r="J4247" t="s">
        <v>8656</v>
      </c>
      <c r="K4247" t="s">
        <v>8657</v>
      </c>
      <c r="L4247" t="s">
        <v>40</v>
      </c>
      <c r="M4247" t="s">
        <v>26</v>
      </c>
      <c r="N4247" t="s">
        <v>4270</v>
      </c>
      <c r="O4247" t="s">
        <v>251</v>
      </c>
      <c r="P4247">
        <v>46203</v>
      </c>
      <c r="Q4247" t="s">
        <v>104</v>
      </c>
      <c r="R4247" t="s">
        <v>7265</v>
      </c>
      <c r="S4247" t="s">
        <v>45</v>
      </c>
      <c r="T4247" t="s">
        <v>58</v>
      </c>
      <c r="U4247" t="s">
        <v>7266</v>
      </c>
      <c r="V4247" s="3">
        <v>386.34</v>
      </c>
      <c r="W4247">
        <v>2</v>
      </c>
      <c r="X4247" s="2">
        <v>0</v>
      </c>
      <c r="Y4247" s="13">
        <v>54.087600000000002</v>
      </c>
      <c r="Z4247" s="2">
        <f>Y4247/V4247</f>
        <v>0.14000000000000001</v>
      </c>
    </row>
    <row r="4248" spans="1:26" x14ac:dyDescent="0.25">
      <c r="A4248">
        <v>8831</v>
      </c>
      <c r="B4248" t="s">
        <v>9830</v>
      </c>
      <c r="C4248" s="1">
        <v>42603</v>
      </c>
      <c r="D4248">
        <f>YEAR(C4248)</f>
        <v>2016</v>
      </c>
      <c r="E4248">
        <f>MONTH(C4248)</f>
        <v>8</v>
      </c>
      <c r="F4248" t="str">
        <f>TEXT(Table1[[#This Row],[Order Date]],"mmm")</f>
        <v>Aug</v>
      </c>
      <c r="G4248" t="str">
        <f>TEXT(Table1[[#This Row],[Order Date]],"ddd")</f>
        <v>Sun</v>
      </c>
      <c r="H4248" s="1">
        <v>42606</v>
      </c>
      <c r="I4248" t="s">
        <v>22</v>
      </c>
      <c r="J4248" t="s">
        <v>2801</v>
      </c>
      <c r="K4248" t="s">
        <v>2802</v>
      </c>
      <c r="L4248" t="s">
        <v>40</v>
      </c>
      <c r="M4248" t="s">
        <v>26</v>
      </c>
      <c r="N4248" t="s">
        <v>94</v>
      </c>
      <c r="O4248" t="s">
        <v>95</v>
      </c>
      <c r="P4248">
        <v>98115</v>
      </c>
      <c r="Q4248" t="s">
        <v>43</v>
      </c>
      <c r="R4248" t="s">
        <v>3101</v>
      </c>
      <c r="S4248" t="s">
        <v>45</v>
      </c>
      <c r="T4248" t="s">
        <v>74</v>
      </c>
      <c r="U4248" t="s">
        <v>3102</v>
      </c>
      <c r="V4248" s="3">
        <v>33.44</v>
      </c>
      <c r="W4248">
        <v>10</v>
      </c>
      <c r="X4248" s="2">
        <v>0.2</v>
      </c>
      <c r="Y4248" s="13">
        <v>11.704000000000001</v>
      </c>
      <c r="Z4248" s="2">
        <f>Y4248/V4248</f>
        <v>0.35000000000000003</v>
      </c>
    </row>
    <row r="4249" spans="1:26" x14ac:dyDescent="0.25">
      <c r="A4249">
        <v>8833</v>
      </c>
      <c r="B4249" t="s">
        <v>9831</v>
      </c>
      <c r="C4249" s="1">
        <v>42177</v>
      </c>
      <c r="D4249">
        <f>YEAR(C4249)</f>
        <v>2015</v>
      </c>
      <c r="E4249">
        <f>MONTH(C4249)</f>
        <v>6</v>
      </c>
      <c r="F4249" t="str">
        <f>TEXT(Table1[[#This Row],[Order Date]],"mmm")</f>
        <v>Jun</v>
      </c>
      <c r="G4249" t="str">
        <f>TEXT(Table1[[#This Row],[Order Date]],"ddd")</f>
        <v>Mon</v>
      </c>
      <c r="H4249" s="1">
        <v>42182</v>
      </c>
      <c r="I4249" t="s">
        <v>49</v>
      </c>
      <c r="J4249" t="s">
        <v>4244</v>
      </c>
      <c r="K4249" t="s">
        <v>4245</v>
      </c>
      <c r="L4249" t="s">
        <v>25</v>
      </c>
      <c r="M4249" t="s">
        <v>26</v>
      </c>
      <c r="N4249" t="s">
        <v>382</v>
      </c>
      <c r="O4249" t="s">
        <v>264</v>
      </c>
      <c r="P4249">
        <v>14609</v>
      </c>
      <c r="Q4249" t="s">
        <v>145</v>
      </c>
      <c r="R4249" t="s">
        <v>2646</v>
      </c>
      <c r="S4249" t="s">
        <v>45</v>
      </c>
      <c r="T4249" t="s">
        <v>74</v>
      </c>
      <c r="U4249" t="s">
        <v>2647</v>
      </c>
      <c r="V4249" s="3">
        <v>1217.568</v>
      </c>
      <c r="W4249">
        <v>2</v>
      </c>
      <c r="X4249" s="2">
        <v>0.2</v>
      </c>
      <c r="Y4249" s="13">
        <v>456.58800000000002</v>
      </c>
      <c r="Z4249" s="2">
        <f>Y4249/V4249</f>
        <v>0.375</v>
      </c>
    </row>
    <row r="4250" spans="1:26" x14ac:dyDescent="0.25">
      <c r="A4250">
        <v>8834</v>
      </c>
      <c r="B4250" t="s">
        <v>9832</v>
      </c>
      <c r="C4250" s="1">
        <v>43002</v>
      </c>
      <c r="D4250">
        <f>YEAR(C4250)</f>
        <v>2017</v>
      </c>
      <c r="E4250">
        <f>MONTH(C4250)</f>
        <v>9</v>
      </c>
      <c r="F4250" t="str">
        <f>TEXT(Table1[[#This Row],[Order Date]],"mmm")</f>
        <v>Sep</v>
      </c>
      <c r="G4250" t="str">
        <f>TEXT(Table1[[#This Row],[Order Date]],"ddd")</f>
        <v>Sun</v>
      </c>
      <c r="H4250" s="1">
        <v>43006</v>
      </c>
      <c r="I4250" t="s">
        <v>49</v>
      </c>
      <c r="J4250" t="s">
        <v>4970</v>
      </c>
      <c r="K4250" t="s">
        <v>4971</v>
      </c>
      <c r="L4250" t="s">
        <v>101</v>
      </c>
      <c r="M4250" t="s">
        <v>26</v>
      </c>
      <c r="N4250" t="s">
        <v>7253</v>
      </c>
      <c r="O4250" t="s">
        <v>1258</v>
      </c>
      <c r="P4250">
        <v>30328</v>
      </c>
      <c r="Q4250" t="s">
        <v>29</v>
      </c>
      <c r="R4250" t="s">
        <v>3913</v>
      </c>
      <c r="S4250" t="s">
        <v>45</v>
      </c>
      <c r="T4250" t="s">
        <v>58</v>
      </c>
      <c r="U4250" t="s">
        <v>6396</v>
      </c>
      <c r="V4250" s="3">
        <v>15.51</v>
      </c>
      <c r="W4250">
        <v>1</v>
      </c>
      <c r="X4250" s="2">
        <v>0</v>
      </c>
      <c r="Y4250" s="13">
        <v>3.8774999999999999</v>
      </c>
      <c r="Z4250" s="2">
        <f>Y4250/V4250</f>
        <v>0.25</v>
      </c>
    </row>
    <row r="4251" spans="1:26" x14ac:dyDescent="0.25">
      <c r="A4251">
        <v>8839</v>
      </c>
      <c r="B4251" t="s">
        <v>9833</v>
      </c>
      <c r="C4251" s="1">
        <v>41735</v>
      </c>
      <c r="D4251">
        <f>YEAR(C4251)</f>
        <v>2014</v>
      </c>
      <c r="E4251">
        <f>MONTH(C4251)</f>
        <v>4</v>
      </c>
      <c r="F4251" t="str">
        <f>TEXT(Table1[[#This Row],[Order Date]],"mmm")</f>
        <v>Apr</v>
      </c>
      <c r="G4251" t="str">
        <f>TEXT(Table1[[#This Row],[Order Date]],"ddd")</f>
        <v>Sun</v>
      </c>
      <c r="H4251" s="1">
        <v>41739</v>
      </c>
      <c r="I4251" t="s">
        <v>22</v>
      </c>
      <c r="J4251" t="s">
        <v>3212</v>
      </c>
      <c r="K4251" t="s">
        <v>3213</v>
      </c>
      <c r="L4251" t="s">
        <v>40</v>
      </c>
      <c r="M4251" t="s">
        <v>26</v>
      </c>
      <c r="N4251" t="s">
        <v>41</v>
      </c>
      <c r="O4251" t="s">
        <v>42</v>
      </c>
      <c r="P4251">
        <v>90004</v>
      </c>
      <c r="Q4251" t="s">
        <v>43</v>
      </c>
      <c r="R4251" t="s">
        <v>6607</v>
      </c>
      <c r="S4251" t="s">
        <v>45</v>
      </c>
      <c r="T4251" t="s">
        <v>67</v>
      </c>
      <c r="U4251" t="s">
        <v>6608</v>
      </c>
      <c r="V4251" s="3">
        <v>70.95</v>
      </c>
      <c r="W4251">
        <v>3</v>
      </c>
      <c r="X4251" s="2">
        <v>0</v>
      </c>
      <c r="Y4251" s="13">
        <v>18.446999999999999</v>
      </c>
      <c r="Z4251" s="2">
        <f>Y4251/V4251</f>
        <v>0.25999999999999995</v>
      </c>
    </row>
    <row r="4252" spans="1:26" x14ac:dyDescent="0.25">
      <c r="A4252">
        <v>8842</v>
      </c>
      <c r="B4252" t="s">
        <v>9834</v>
      </c>
      <c r="C4252" s="1">
        <v>42409</v>
      </c>
      <c r="D4252">
        <f>YEAR(C4252)</f>
        <v>2016</v>
      </c>
      <c r="E4252">
        <f>MONTH(C4252)</f>
        <v>2</v>
      </c>
      <c r="F4252" t="str">
        <f>TEXT(Table1[[#This Row],[Order Date]],"mmm")</f>
        <v>Feb</v>
      </c>
      <c r="G4252" t="str">
        <f>TEXT(Table1[[#This Row],[Order Date]],"ddd")</f>
        <v>Tue</v>
      </c>
      <c r="H4252" s="1">
        <v>42413</v>
      </c>
      <c r="I4252" t="s">
        <v>49</v>
      </c>
      <c r="J4252" t="s">
        <v>2718</v>
      </c>
      <c r="K4252" t="s">
        <v>2719</v>
      </c>
      <c r="L4252" t="s">
        <v>40</v>
      </c>
      <c r="M4252" t="s">
        <v>26</v>
      </c>
      <c r="N4252" t="s">
        <v>126</v>
      </c>
      <c r="O4252" t="s">
        <v>42</v>
      </c>
      <c r="P4252">
        <v>94110</v>
      </c>
      <c r="Q4252" t="s">
        <v>43</v>
      </c>
      <c r="R4252" t="s">
        <v>1010</v>
      </c>
      <c r="S4252" t="s">
        <v>70</v>
      </c>
      <c r="T4252" t="s">
        <v>158</v>
      </c>
      <c r="U4252" t="s">
        <v>1011</v>
      </c>
      <c r="V4252" s="3">
        <v>89.97</v>
      </c>
      <c r="W4252">
        <v>3</v>
      </c>
      <c r="X4252" s="2">
        <v>0</v>
      </c>
      <c r="Y4252" s="13">
        <v>39.586799999999997</v>
      </c>
      <c r="Z4252" s="2">
        <f>Y4252/V4252</f>
        <v>0.43999999999999995</v>
      </c>
    </row>
    <row r="4253" spans="1:26" x14ac:dyDescent="0.25">
      <c r="A4253">
        <v>8844</v>
      </c>
      <c r="B4253" t="s">
        <v>9835</v>
      </c>
      <c r="C4253" s="1">
        <v>41961</v>
      </c>
      <c r="D4253">
        <f>YEAR(C4253)</f>
        <v>2014</v>
      </c>
      <c r="E4253">
        <f>MONTH(C4253)</f>
        <v>11</v>
      </c>
      <c r="F4253" t="str">
        <f>TEXT(Table1[[#This Row],[Order Date]],"mmm")</f>
        <v>Nov</v>
      </c>
      <c r="G4253" t="str">
        <f>TEXT(Table1[[#This Row],[Order Date]],"ddd")</f>
        <v>Tue</v>
      </c>
      <c r="H4253" s="1">
        <v>41963</v>
      </c>
      <c r="I4253" t="s">
        <v>22</v>
      </c>
      <c r="J4253" t="s">
        <v>364</v>
      </c>
      <c r="K4253" t="s">
        <v>365</v>
      </c>
      <c r="L4253" t="s">
        <v>40</v>
      </c>
      <c r="M4253" t="s">
        <v>26</v>
      </c>
      <c r="N4253" t="s">
        <v>402</v>
      </c>
      <c r="O4253" t="s">
        <v>226</v>
      </c>
      <c r="P4253">
        <v>55407</v>
      </c>
      <c r="Q4253" t="s">
        <v>104</v>
      </c>
      <c r="R4253" t="s">
        <v>7365</v>
      </c>
      <c r="S4253" t="s">
        <v>45</v>
      </c>
      <c r="T4253" t="s">
        <v>58</v>
      </c>
      <c r="U4253" t="s">
        <v>7366</v>
      </c>
      <c r="V4253" s="3">
        <v>67.150000000000006</v>
      </c>
      <c r="W4253">
        <v>5</v>
      </c>
      <c r="X4253" s="2">
        <v>0</v>
      </c>
      <c r="Y4253" s="13">
        <v>16.787500000000001</v>
      </c>
      <c r="Z4253" s="2">
        <f>Y4253/V4253</f>
        <v>0.25</v>
      </c>
    </row>
    <row r="4254" spans="1:26" x14ac:dyDescent="0.25">
      <c r="A4254">
        <v>8849</v>
      </c>
      <c r="B4254" t="s">
        <v>9836</v>
      </c>
      <c r="C4254" s="1">
        <v>42187</v>
      </c>
      <c r="D4254">
        <f>YEAR(C4254)</f>
        <v>2015</v>
      </c>
      <c r="E4254">
        <f>MONTH(C4254)</f>
        <v>7</v>
      </c>
      <c r="F4254" t="str">
        <f>TEXT(Table1[[#This Row],[Order Date]],"mmm")</f>
        <v>Jul</v>
      </c>
      <c r="G4254" t="str">
        <f>TEXT(Table1[[#This Row],[Order Date]],"ddd")</f>
        <v>Thu</v>
      </c>
      <c r="H4254" s="1">
        <v>42189</v>
      </c>
      <c r="I4254" t="s">
        <v>185</v>
      </c>
      <c r="J4254" t="s">
        <v>1157</v>
      </c>
      <c r="K4254" t="s">
        <v>1158</v>
      </c>
      <c r="L4254" t="s">
        <v>40</v>
      </c>
      <c r="M4254" t="s">
        <v>26</v>
      </c>
      <c r="N4254" t="s">
        <v>4474</v>
      </c>
      <c r="O4254" t="s">
        <v>87</v>
      </c>
      <c r="P4254">
        <v>27604</v>
      </c>
      <c r="Q4254" t="s">
        <v>29</v>
      </c>
      <c r="R4254" t="s">
        <v>3477</v>
      </c>
      <c r="S4254" t="s">
        <v>70</v>
      </c>
      <c r="T4254" t="s">
        <v>71</v>
      </c>
      <c r="U4254" t="s">
        <v>3478</v>
      </c>
      <c r="V4254" s="3">
        <v>74.239999999999995</v>
      </c>
      <c r="W4254">
        <v>1</v>
      </c>
      <c r="X4254" s="2">
        <v>0.2</v>
      </c>
      <c r="Y4254" s="13">
        <v>8.3520000000000003</v>
      </c>
      <c r="Z4254" s="2">
        <f>Y4254/V4254</f>
        <v>0.11250000000000002</v>
      </c>
    </row>
    <row r="4255" spans="1:26" x14ac:dyDescent="0.25">
      <c r="A4255">
        <v>8853</v>
      </c>
      <c r="B4255" t="s">
        <v>9837</v>
      </c>
      <c r="C4255" s="1">
        <v>41920</v>
      </c>
      <c r="D4255">
        <f>YEAR(C4255)</f>
        <v>2014</v>
      </c>
      <c r="E4255">
        <f>MONTH(C4255)</f>
        <v>10</v>
      </c>
      <c r="F4255" t="str">
        <f>TEXT(Table1[[#This Row],[Order Date]],"mmm")</f>
        <v>Oct</v>
      </c>
      <c r="G4255" t="str">
        <f>TEXT(Table1[[#This Row],[Order Date]],"ddd")</f>
        <v>Wed</v>
      </c>
      <c r="H4255" s="1">
        <v>41925</v>
      </c>
      <c r="I4255" t="s">
        <v>22</v>
      </c>
      <c r="J4255" t="s">
        <v>357</v>
      </c>
      <c r="K4255" t="s">
        <v>358</v>
      </c>
      <c r="L4255" t="s">
        <v>25</v>
      </c>
      <c r="M4255" t="s">
        <v>26</v>
      </c>
      <c r="N4255" t="s">
        <v>263</v>
      </c>
      <c r="O4255" t="s">
        <v>264</v>
      </c>
      <c r="P4255">
        <v>10011</v>
      </c>
      <c r="Q4255" t="s">
        <v>145</v>
      </c>
      <c r="R4255" t="s">
        <v>3917</v>
      </c>
      <c r="S4255" t="s">
        <v>45</v>
      </c>
      <c r="T4255" t="s">
        <v>89</v>
      </c>
      <c r="U4255" t="s">
        <v>3918</v>
      </c>
      <c r="V4255" s="3">
        <v>123.92</v>
      </c>
      <c r="W4255">
        <v>4</v>
      </c>
      <c r="X4255" s="2">
        <v>0</v>
      </c>
      <c r="Y4255" s="13">
        <v>55.764000000000003</v>
      </c>
      <c r="Z4255" s="2">
        <f>Y4255/V4255</f>
        <v>0.45</v>
      </c>
    </row>
    <row r="4256" spans="1:26" x14ac:dyDescent="0.25">
      <c r="A4256">
        <v>8854</v>
      </c>
      <c r="B4256" t="s">
        <v>9838</v>
      </c>
      <c r="C4256" s="1">
        <v>42269</v>
      </c>
      <c r="D4256">
        <f>YEAR(C4256)</f>
        <v>2015</v>
      </c>
      <c r="E4256">
        <f>MONTH(C4256)</f>
        <v>9</v>
      </c>
      <c r="F4256" t="str">
        <f>TEXT(Table1[[#This Row],[Order Date]],"mmm")</f>
        <v>Sep</v>
      </c>
      <c r="G4256" t="str">
        <f>TEXT(Table1[[#This Row],[Order Date]],"ddd")</f>
        <v>Tue</v>
      </c>
      <c r="H4256" s="1">
        <v>42272</v>
      </c>
      <c r="I4256" t="s">
        <v>185</v>
      </c>
      <c r="J4256" t="s">
        <v>3094</v>
      </c>
      <c r="K4256" t="s">
        <v>3095</v>
      </c>
      <c r="L4256" t="s">
        <v>25</v>
      </c>
      <c r="M4256" t="s">
        <v>26</v>
      </c>
      <c r="N4256" t="s">
        <v>143</v>
      </c>
      <c r="O4256" t="s">
        <v>144</v>
      </c>
      <c r="P4256">
        <v>19143</v>
      </c>
      <c r="Q4256" t="s">
        <v>145</v>
      </c>
      <c r="R4256" t="s">
        <v>4703</v>
      </c>
      <c r="S4256" t="s">
        <v>45</v>
      </c>
      <c r="T4256" t="s">
        <v>572</v>
      </c>
      <c r="U4256" t="s">
        <v>4704</v>
      </c>
      <c r="V4256" s="3">
        <v>55.6</v>
      </c>
      <c r="W4256">
        <v>5</v>
      </c>
      <c r="X4256" s="2">
        <v>0.2</v>
      </c>
      <c r="Y4256" s="13">
        <v>6.2549999999999999</v>
      </c>
      <c r="Z4256" s="2">
        <f>Y4256/V4256</f>
        <v>0.11249999999999999</v>
      </c>
    </row>
    <row r="4257" spans="1:26" x14ac:dyDescent="0.25">
      <c r="A4257">
        <v>8856</v>
      </c>
      <c r="B4257" t="s">
        <v>9839</v>
      </c>
      <c r="C4257" s="1">
        <v>43093</v>
      </c>
      <c r="D4257">
        <f>YEAR(C4257)</f>
        <v>2017</v>
      </c>
      <c r="E4257">
        <f>MONTH(C4257)</f>
        <v>12</v>
      </c>
      <c r="F4257" t="str">
        <f>TEXT(Table1[[#This Row],[Order Date]],"mmm")</f>
        <v>Dec</v>
      </c>
      <c r="G4257" t="str">
        <f>TEXT(Table1[[#This Row],[Order Date]],"ddd")</f>
        <v>Sun</v>
      </c>
      <c r="H4257" s="1">
        <v>43099</v>
      </c>
      <c r="I4257" t="s">
        <v>49</v>
      </c>
      <c r="J4257" t="s">
        <v>2592</v>
      </c>
      <c r="K4257" t="s">
        <v>2593</v>
      </c>
      <c r="L4257" t="s">
        <v>40</v>
      </c>
      <c r="M4257" t="s">
        <v>26</v>
      </c>
      <c r="N4257" t="s">
        <v>6083</v>
      </c>
      <c r="O4257" t="s">
        <v>6084</v>
      </c>
      <c r="P4257">
        <v>83642</v>
      </c>
      <c r="Q4257" t="s">
        <v>43</v>
      </c>
      <c r="R4257" t="s">
        <v>890</v>
      </c>
      <c r="S4257" t="s">
        <v>45</v>
      </c>
      <c r="T4257" t="s">
        <v>74</v>
      </c>
      <c r="U4257" t="s">
        <v>891</v>
      </c>
      <c r="V4257" s="3">
        <v>21.312000000000001</v>
      </c>
      <c r="W4257">
        <v>3</v>
      </c>
      <c r="X4257" s="2">
        <v>0.2</v>
      </c>
      <c r="Y4257" s="13">
        <v>7.992</v>
      </c>
      <c r="Z4257" s="2">
        <f>Y4257/V4257</f>
        <v>0.375</v>
      </c>
    </row>
    <row r="4258" spans="1:26" x14ac:dyDescent="0.25">
      <c r="A4258">
        <v>8857</v>
      </c>
      <c r="B4258" t="s">
        <v>9840</v>
      </c>
      <c r="C4258" s="1">
        <v>43021</v>
      </c>
      <c r="D4258">
        <f>YEAR(C4258)</f>
        <v>2017</v>
      </c>
      <c r="E4258">
        <f>MONTH(C4258)</f>
        <v>10</v>
      </c>
      <c r="F4258" t="str">
        <f>TEXT(Table1[[#This Row],[Order Date]],"mmm")</f>
        <v>Oct</v>
      </c>
      <c r="G4258" t="str">
        <f>TEXT(Table1[[#This Row],[Order Date]],"ddd")</f>
        <v>Fri</v>
      </c>
      <c r="H4258" s="1">
        <v>43028</v>
      </c>
      <c r="I4258" t="s">
        <v>49</v>
      </c>
      <c r="J4258" t="s">
        <v>3906</v>
      </c>
      <c r="K4258" t="s">
        <v>3907</v>
      </c>
      <c r="L4258" t="s">
        <v>40</v>
      </c>
      <c r="M4258" t="s">
        <v>26</v>
      </c>
      <c r="N4258" t="s">
        <v>5255</v>
      </c>
      <c r="O4258" t="s">
        <v>42</v>
      </c>
      <c r="P4258">
        <v>95823</v>
      </c>
      <c r="Q4258" t="s">
        <v>43</v>
      </c>
      <c r="R4258" t="s">
        <v>1342</v>
      </c>
      <c r="S4258" t="s">
        <v>70</v>
      </c>
      <c r="T4258" t="s">
        <v>158</v>
      </c>
      <c r="U4258" t="s">
        <v>1343</v>
      </c>
      <c r="V4258" s="3">
        <v>209.94</v>
      </c>
      <c r="W4258">
        <v>6</v>
      </c>
      <c r="X4258" s="2">
        <v>0</v>
      </c>
      <c r="Y4258" s="13">
        <v>39.888599999999997</v>
      </c>
      <c r="Z4258" s="2">
        <f>Y4258/V4258</f>
        <v>0.18999999999999997</v>
      </c>
    </row>
    <row r="4259" spans="1:26" x14ac:dyDescent="0.25">
      <c r="A4259">
        <v>8860</v>
      </c>
      <c r="B4259" t="s">
        <v>9841</v>
      </c>
      <c r="C4259" s="1">
        <v>42967</v>
      </c>
      <c r="D4259">
        <f>YEAR(C4259)</f>
        <v>2017</v>
      </c>
      <c r="E4259">
        <f>MONTH(C4259)</f>
        <v>8</v>
      </c>
      <c r="F4259" t="str">
        <f>TEXT(Table1[[#This Row],[Order Date]],"mmm")</f>
        <v>Aug</v>
      </c>
      <c r="G4259" t="str">
        <f>TEXT(Table1[[#This Row],[Order Date]],"ddd")</f>
        <v>Sun</v>
      </c>
      <c r="H4259" s="1">
        <v>42973</v>
      </c>
      <c r="I4259" t="s">
        <v>49</v>
      </c>
      <c r="J4259" t="s">
        <v>4073</v>
      </c>
      <c r="K4259" t="s">
        <v>4074</v>
      </c>
      <c r="L4259" t="s">
        <v>101</v>
      </c>
      <c r="M4259" t="s">
        <v>26</v>
      </c>
      <c r="N4259" t="s">
        <v>460</v>
      </c>
      <c r="O4259" t="s">
        <v>87</v>
      </c>
      <c r="P4259">
        <v>28205</v>
      </c>
      <c r="Q4259" t="s">
        <v>29</v>
      </c>
      <c r="R4259" t="s">
        <v>6302</v>
      </c>
      <c r="S4259" t="s">
        <v>70</v>
      </c>
      <c r="T4259" t="s">
        <v>71</v>
      </c>
      <c r="U4259" t="s">
        <v>6303</v>
      </c>
      <c r="V4259" s="3">
        <v>35.96</v>
      </c>
      <c r="W4259">
        <v>1</v>
      </c>
      <c r="X4259" s="2">
        <v>0.2</v>
      </c>
      <c r="Y4259" s="13">
        <v>3.5960000000000001</v>
      </c>
      <c r="Z4259" s="2">
        <f>Y4259/V4259</f>
        <v>0.1</v>
      </c>
    </row>
    <row r="4260" spans="1:26" x14ac:dyDescent="0.25">
      <c r="A4260">
        <v>8861</v>
      </c>
      <c r="B4260" t="s">
        <v>9842</v>
      </c>
      <c r="C4260" s="1">
        <v>42258</v>
      </c>
      <c r="D4260">
        <f>YEAR(C4260)</f>
        <v>2015</v>
      </c>
      <c r="E4260">
        <f>MONTH(C4260)</f>
        <v>9</v>
      </c>
      <c r="F4260" t="str">
        <f>TEXT(Table1[[#This Row],[Order Date]],"mmm")</f>
        <v>Sep</v>
      </c>
      <c r="G4260" t="str">
        <f>TEXT(Table1[[#This Row],[Order Date]],"ddd")</f>
        <v>Fri</v>
      </c>
      <c r="H4260" s="1">
        <v>42265</v>
      </c>
      <c r="I4260" t="s">
        <v>49</v>
      </c>
      <c r="J4260" t="s">
        <v>3088</v>
      </c>
      <c r="K4260" t="s">
        <v>3089</v>
      </c>
      <c r="L4260" t="s">
        <v>101</v>
      </c>
      <c r="M4260" t="s">
        <v>26</v>
      </c>
      <c r="N4260" t="s">
        <v>4702</v>
      </c>
      <c r="O4260" t="s">
        <v>781</v>
      </c>
      <c r="P4260">
        <v>7501</v>
      </c>
      <c r="Q4260" t="s">
        <v>145</v>
      </c>
      <c r="R4260" t="s">
        <v>7216</v>
      </c>
      <c r="S4260" t="s">
        <v>45</v>
      </c>
      <c r="T4260" t="s">
        <v>46</v>
      </c>
      <c r="U4260" t="s">
        <v>7217</v>
      </c>
      <c r="V4260" s="3">
        <v>31.05</v>
      </c>
      <c r="W4260">
        <v>3</v>
      </c>
      <c r="X4260" s="2">
        <v>0</v>
      </c>
      <c r="Y4260" s="13">
        <v>14.904</v>
      </c>
      <c r="Z4260" s="2">
        <f>Y4260/V4260</f>
        <v>0.48</v>
      </c>
    </row>
    <row r="4261" spans="1:26" x14ac:dyDescent="0.25">
      <c r="A4261">
        <v>8866</v>
      </c>
      <c r="B4261" t="s">
        <v>9843</v>
      </c>
      <c r="C4261" s="1">
        <v>42358</v>
      </c>
      <c r="D4261">
        <f>YEAR(C4261)</f>
        <v>2015</v>
      </c>
      <c r="E4261">
        <f>MONTH(C4261)</f>
        <v>12</v>
      </c>
      <c r="F4261" t="str">
        <f>TEXT(Table1[[#This Row],[Order Date]],"mmm")</f>
        <v>Dec</v>
      </c>
      <c r="G4261" t="str">
        <f>TEXT(Table1[[#This Row],[Order Date]],"ddd")</f>
        <v>Sun</v>
      </c>
      <c r="H4261" s="1">
        <v>42364</v>
      </c>
      <c r="I4261" t="s">
        <v>49</v>
      </c>
      <c r="J4261" t="s">
        <v>5428</v>
      </c>
      <c r="K4261" t="s">
        <v>5429</v>
      </c>
      <c r="L4261" t="s">
        <v>25</v>
      </c>
      <c r="M4261" t="s">
        <v>26</v>
      </c>
      <c r="N4261" t="s">
        <v>1117</v>
      </c>
      <c r="O4261" t="s">
        <v>312</v>
      </c>
      <c r="P4261">
        <v>22204</v>
      </c>
      <c r="Q4261" t="s">
        <v>29</v>
      </c>
      <c r="R4261" t="s">
        <v>4699</v>
      </c>
      <c r="S4261" t="s">
        <v>45</v>
      </c>
      <c r="T4261" t="s">
        <v>77</v>
      </c>
      <c r="U4261" t="s">
        <v>4700</v>
      </c>
      <c r="V4261" s="3">
        <v>36.270000000000003</v>
      </c>
      <c r="W4261">
        <v>3</v>
      </c>
      <c r="X4261" s="2">
        <v>0</v>
      </c>
      <c r="Y4261" s="13">
        <v>10.881</v>
      </c>
      <c r="Z4261" s="2">
        <f>Y4261/V4261</f>
        <v>0.3</v>
      </c>
    </row>
    <row r="4262" spans="1:26" x14ac:dyDescent="0.25">
      <c r="A4262">
        <v>8867</v>
      </c>
      <c r="B4262" t="s">
        <v>9844</v>
      </c>
      <c r="C4262" s="1">
        <v>41902</v>
      </c>
      <c r="D4262">
        <f>YEAR(C4262)</f>
        <v>2014</v>
      </c>
      <c r="E4262">
        <f>MONTH(C4262)</f>
        <v>9</v>
      </c>
      <c r="F4262" t="str">
        <f>TEXT(Table1[[#This Row],[Order Date]],"mmm")</f>
        <v>Sep</v>
      </c>
      <c r="G4262" t="str">
        <f>TEXT(Table1[[#This Row],[Order Date]],"ddd")</f>
        <v>Sat</v>
      </c>
      <c r="H4262" s="1">
        <v>41905</v>
      </c>
      <c r="I4262" t="s">
        <v>185</v>
      </c>
      <c r="J4262" t="s">
        <v>8055</v>
      </c>
      <c r="K4262" t="s">
        <v>8056</v>
      </c>
      <c r="L4262" t="s">
        <v>25</v>
      </c>
      <c r="M4262" t="s">
        <v>26</v>
      </c>
      <c r="N4262" t="s">
        <v>296</v>
      </c>
      <c r="O4262" t="s">
        <v>208</v>
      </c>
      <c r="P4262">
        <v>60653</v>
      </c>
      <c r="Q4262" t="s">
        <v>104</v>
      </c>
      <c r="R4262" t="s">
        <v>6844</v>
      </c>
      <c r="S4262" t="s">
        <v>31</v>
      </c>
      <c r="T4262" t="s">
        <v>32</v>
      </c>
      <c r="U4262" t="s">
        <v>6845</v>
      </c>
      <c r="V4262" s="3">
        <v>493.43</v>
      </c>
      <c r="W4262">
        <v>5</v>
      </c>
      <c r="X4262" s="2">
        <v>0.3</v>
      </c>
      <c r="Y4262" s="13">
        <v>-70.489999999999995</v>
      </c>
      <c r="Z4262" s="2">
        <f>Y4262/V4262</f>
        <v>-0.14285714285714285</v>
      </c>
    </row>
    <row r="4263" spans="1:26" x14ac:dyDescent="0.25">
      <c r="A4263">
        <v>8869</v>
      </c>
      <c r="B4263" t="s">
        <v>9845</v>
      </c>
      <c r="C4263" s="1">
        <v>42678</v>
      </c>
      <c r="D4263">
        <f>YEAR(C4263)</f>
        <v>2016</v>
      </c>
      <c r="E4263">
        <f>MONTH(C4263)</f>
        <v>11</v>
      </c>
      <c r="F4263" t="str">
        <f>TEXT(Table1[[#This Row],[Order Date]],"mmm")</f>
        <v>Nov</v>
      </c>
      <c r="G4263" t="str">
        <f>TEXT(Table1[[#This Row],[Order Date]],"ddd")</f>
        <v>Fri</v>
      </c>
      <c r="H4263" s="1">
        <v>42682</v>
      </c>
      <c r="I4263" t="s">
        <v>49</v>
      </c>
      <c r="J4263" t="s">
        <v>6261</v>
      </c>
      <c r="K4263" t="s">
        <v>6262</v>
      </c>
      <c r="L4263" t="s">
        <v>25</v>
      </c>
      <c r="M4263" t="s">
        <v>26</v>
      </c>
      <c r="N4263" t="s">
        <v>941</v>
      </c>
      <c r="O4263" t="s">
        <v>42</v>
      </c>
      <c r="P4263">
        <v>92037</v>
      </c>
      <c r="Q4263" t="s">
        <v>43</v>
      </c>
      <c r="R4263" t="s">
        <v>8352</v>
      </c>
      <c r="S4263" t="s">
        <v>70</v>
      </c>
      <c r="T4263" t="s">
        <v>675</v>
      </c>
      <c r="U4263" t="s">
        <v>8353</v>
      </c>
      <c r="V4263" s="3">
        <v>686.4</v>
      </c>
      <c r="W4263">
        <v>2</v>
      </c>
      <c r="X4263" s="2">
        <v>0.2</v>
      </c>
      <c r="Y4263" s="13">
        <v>77.22</v>
      </c>
      <c r="Z4263" s="2">
        <f>Y4263/V4263</f>
        <v>0.1125</v>
      </c>
    </row>
    <row r="4264" spans="1:26" x14ac:dyDescent="0.25">
      <c r="A4264">
        <v>8870</v>
      </c>
      <c r="B4264" t="s">
        <v>9846</v>
      </c>
      <c r="C4264" s="1">
        <v>43070</v>
      </c>
      <c r="D4264">
        <f>YEAR(C4264)</f>
        <v>2017</v>
      </c>
      <c r="E4264">
        <f>MONTH(C4264)</f>
        <v>12</v>
      </c>
      <c r="F4264" t="str">
        <f>TEXT(Table1[[#This Row],[Order Date]],"mmm")</f>
        <v>Dec</v>
      </c>
      <c r="G4264" t="str">
        <f>TEXT(Table1[[#This Row],[Order Date]],"ddd")</f>
        <v>Fri</v>
      </c>
      <c r="H4264" s="1">
        <v>43075</v>
      </c>
      <c r="I4264" t="s">
        <v>49</v>
      </c>
      <c r="J4264" t="s">
        <v>578</v>
      </c>
      <c r="K4264" t="s">
        <v>579</v>
      </c>
      <c r="L4264" t="s">
        <v>40</v>
      </c>
      <c r="M4264" t="s">
        <v>26</v>
      </c>
      <c r="N4264" t="s">
        <v>94</v>
      </c>
      <c r="O4264" t="s">
        <v>95</v>
      </c>
      <c r="P4264">
        <v>98105</v>
      </c>
      <c r="Q4264" t="s">
        <v>43</v>
      </c>
      <c r="R4264" t="s">
        <v>5668</v>
      </c>
      <c r="S4264" t="s">
        <v>45</v>
      </c>
      <c r="T4264" t="s">
        <v>74</v>
      </c>
      <c r="U4264" t="s">
        <v>5669</v>
      </c>
      <c r="V4264" s="3">
        <v>15.92</v>
      </c>
      <c r="W4264">
        <v>5</v>
      </c>
      <c r="X4264" s="2">
        <v>0.2</v>
      </c>
      <c r="Y4264" s="13">
        <v>5.3730000000000002</v>
      </c>
      <c r="Z4264" s="2">
        <f>Y4264/V4264</f>
        <v>0.33750000000000002</v>
      </c>
    </row>
    <row r="4265" spans="1:26" x14ac:dyDescent="0.25">
      <c r="A4265">
        <v>8873</v>
      </c>
      <c r="B4265" t="s">
        <v>9847</v>
      </c>
      <c r="C4265" s="1">
        <v>41922</v>
      </c>
      <c r="D4265">
        <f>YEAR(C4265)</f>
        <v>2014</v>
      </c>
      <c r="E4265">
        <f>MONTH(C4265)</f>
        <v>10</v>
      </c>
      <c r="F4265" t="str">
        <f>TEXT(Table1[[#This Row],[Order Date]],"mmm")</f>
        <v>Oct</v>
      </c>
      <c r="G4265" t="str">
        <f>TEXT(Table1[[#This Row],[Order Date]],"ddd")</f>
        <v>Fri</v>
      </c>
      <c r="H4265" s="1">
        <v>41922</v>
      </c>
      <c r="I4265" t="s">
        <v>1276</v>
      </c>
      <c r="J4265" t="s">
        <v>4953</v>
      </c>
      <c r="K4265" t="s">
        <v>4954</v>
      </c>
      <c r="L4265" t="s">
        <v>25</v>
      </c>
      <c r="M4265" t="s">
        <v>26</v>
      </c>
      <c r="N4265" t="s">
        <v>490</v>
      </c>
      <c r="O4265" t="s">
        <v>491</v>
      </c>
      <c r="P4265">
        <v>43229</v>
      </c>
      <c r="Q4265" t="s">
        <v>145</v>
      </c>
      <c r="R4265" t="s">
        <v>9848</v>
      </c>
      <c r="S4265" t="s">
        <v>70</v>
      </c>
      <c r="T4265" t="s">
        <v>675</v>
      </c>
      <c r="U4265" t="s">
        <v>9849</v>
      </c>
      <c r="V4265" s="3">
        <v>101.994</v>
      </c>
      <c r="W4265">
        <v>2</v>
      </c>
      <c r="X4265" s="2">
        <v>0.7</v>
      </c>
      <c r="Y4265" s="13">
        <v>-71.395799999999994</v>
      </c>
      <c r="Z4265" s="2">
        <f>Y4265/V4265</f>
        <v>-0.7</v>
      </c>
    </row>
    <row r="4266" spans="1:26" x14ac:dyDescent="0.25">
      <c r="A4266">
        <v>8875</v>
      </c>
      <c r="B4266" t="s">
        <v>9850</v>
      </c>
      <c r="C4266" s="1">
        <v>43053</v>
      </c>
      <c r="D4266">
        <f>YEAR(C4266)</f>
        <v>2017</v>
      </c>
      <c r="E4266">
        <f>MONTH(C4266)</f>
        <v>11</v>
      </c>
      <c r="F4266" t="str">
        <f>TEXT(Table1[[#This Row],[Order Date]],"mmm")</f>
        <v>Nov</v>
      </c>
      <c r="G4266" t="str">
        <f>TEXT(Table1[[#This Row],[Order Date]],"ddd")</f>
        <v>Tue</v>
      </c>
      <c r="H4266" s="1">
        <v>43055</v>
      </c>
      <c r="I4266" t="s">
        <v>22</v>
      </c>
      <c r="J4266" t="s">
        <v>5654</v>
      </c>
      <c r="K4266" t="s">
        <v>5655</v>
      </c>
      <c r="L4266" t="s">
        <v>25</v>
      </c>
      <c r="M4266" t="s">
        <v>26</v>
      </c>
      <c r="N4266" t="s">
        <v>181</v>
      </c>
      <c r="O4266" t="s">
        <v>103</v>
      </c>
      <c r="P4266">
        <v>77095</v>
      </c>
      <c r="Q4266" t="s">
        <v>104</v>
      </c>
      <c r="R4266" t="s">
        <v>2739</v>
      </c>
      <c r="S4266" t="s">
        <v>45</v>
      </c>
      <c r="T4266" t="s">
        <v>74</v>
      </c>
      <c r="U4266" t="s">
        <v>2740</v>
      </c>
      <c r="V4266" s="3">
        <v>21.99</v>
      </c>
      <c r="W4266">
        <v>5</v>
      </c>
      <c r="X4266" s="2">
        <v>0.8</v>
      </c>
      <c r="Y4266" s="13">
        <v>-32.984999999999999</v>
      </c>
      <c r="Z4266" s="2">
        <f>Y4266/V4266</f>
        <v>-1.5</v>
      </c>
    </row>
    <row r="4267" spans="1:26" x14ac:dyDescent="0.25">
      <c r="A4267">
        <v>8876</v>
      </c>
      <c r="B4267" t="s">
        <v>9851</v>
      </c>
      <c r="C4267" s="1">
        <v>42595</v>
      </c>
      <c r="D4267">
        <f>YEAR(C4267)</f>
        <v>2016</v>
      </c>
      <c r="E4267">
        <f>MONTH(C4267)</f>
        <v>8</v>
      </c>
      <c r="F4267" t="str">
        <f>TEXT(Table1[[#This Row],[Order Date]],"mmm")</f>
        <v>Aug</v>
      </c>
      <c r="G4267" t="str">
        <f>TEXT(Table1[[#This Row],[Order Date]],"ddd")</f>
        <v>Sat</v>
      </c>
      <c r="H4267" s="1">
        <v>42601</v>
      </c>
      <c r="I4267" t="s">
        <v>49</v>
      </c>
      <c r="J4267" t="s">
        <v>4786</v>
      </c>
      <c r="K4267" t="s">
        <v>4787</v>
      </c>
      <c r="L4267" t="s">
        <v>25</v>
      </c>
      <c r="M4267" t="s">
        <v>26</v>
      </c>
      <c r="N4267" t="s">
        <v>3827</v>
      </c>
      <c r="O4267" t="s">
        <v>103</v>
      </c>
      <c r="P4267">
        <v>75061</v>
      </c>
      <c r="Q4267" t="s">
        <v>104</v>
      </c>
      <c r="R4267" t="s">
        <v>1578</v>
      </c>
      <c r="S4267" t="s">
        <v>45</v>
      </c>
      <c r="T4267" t="s">
        <v>572</v>
      </c>
      <c r="U4267" t="s">
        <v>1579</v>
      </c>
      <c r="V4267" s="3">
        <v>185.376</v>
      </c>
      <c r="W4267">
        <v>2</v>
      </c>
      <c r="X4267" s="2">
        <v>0.2</v>
      </c>
      <c r="Y4267" s="13">
        <v>-34.758000000000003</v>
      </c>
      <c r="Z4267" s="2">
        <f>Y4267/V4267</f>
        <v>-0.1875</v>
      </c>
    </row>
    <row r="4268" spans="1:26" x14ac:dyDescent="0.25">
      <c r="A4268">
        <v>8878</v>
      </c>
      <c r="B4268" t="s">
        <v>9852</v>
      </c>
      <c r="C4268" s="1">
        <v>42995</v>
      </c>
      <c r="D4268">
        <f>YEAR(C4268)</f>
        <v>2017</v>
      </c>
      <c r="E4268">
        <f>MONTH(C4268)</f>
        <v>9</v>
      </c>
      <c r="F4268" t="str">
        <f>TEXT(Table1[[#This Row],[Order Date]],"mmm")</f>
        <v>Sep</v>
      </c>
      <c r="G4268" t="str">
        <f>TEXT(Table1[[#This Row],[Order Date]],"ddd")</f>
        <v>Sun</v>
      </c>
      <c r="H4268" s="1">
        <v>43001</v>
      </c>
      <c r="I4268" t="s">
        <v>49</v>
      </c>
      <c r="J4268" t="s">
        <v>442</v>
      </c>
      <c r="K4268" t="s">
        <v>443</v>
      </c>
      <c r="L4268" t="s">
        <v>25</v>
      </c>
      <c r="M4268" t="s">
        <v>26</v>
      </c>
      <c r="N4268" t="s">
        <v>993</v>
      </c>
      <c r="O4268" t="s">
        <v>781</v>
      </c>
      <c r="P4268">
        <v>7960</v>
      </c>
      <c r="Q4268" t="s">
        <v>145</v>
      </c>
      <c r="R4268" t="s">
        <v>9853</v>
      </c>
      <c r="S4268" t="s">
        <v>70</v>
      </c>
      <c r="T4268" t="s">
        <v>675</v>
      </c>
      <c r="U4268" t="s">
        <v>9854</v>
      </c>
      <c r="V4268" s="3">
        <v>480</v>
      </c>
      <c r="W4268">
        <v>4</v>
      </c>
      <c r="X4268" s="2">
        <v>0</v>
      </c>
      <c r="Y4268" s="13">
        <v>225.6</v>
      </c>
      <c r="Z4268" s="2">
        <f>Y4268/V4268</f>
        <v>0.47</v>
      </c>
    </row>
    <row r="4269" spans="1:26" x14ac:dyDescent="0.25">
      <c r="A4269">
        <v>8880</v>
      </c>
      <c r="B4269" t="s">
        <v>9855</v>
      </c>
      <c r="C4269" s="1">
        <v>42086</v>
      </c>
      <c r="D4269">
        <f>YEAR(C4269)</f>
        <v>2015</v>
      </c>
      <c r="E4269">
        <f>MONTH(C4269)</f>
        <v>3</v>
      </c>
      <c r="F4269" t="str">
        <f>TEXT(Table1[[#This Row],[Order Date]],"mmm")</f>
        <v>Mar</v>
      </c>
      <c r="G4269" t="str">
        <f>TEXT(Table1[[#This Row],[Order Date]],"ddd")</f>
        <v>Mon</v>
      </c>
      <c r="H4269" s="1">
        <v>42088</v>
      </c>
      <c r="I4269" t="s">
        <v>185</v>
      </c>
      <c r="J4269" t="s">
        <v>749</v>
      </c>
      <c r="K4269" t="s">
        <v>750</v>
      </c>
      <c r="L4269" t="s">
        <v>40</v>
      </c>
      <c r="M4269" t="s">
        <v>26</v>
      </c>
      <c r="N4269" t="s">
        <v>41</v>
      </c>
      <c r="O4269" t="s">
        <v>42</v>
      </c>
      <c r="P4269">
        <v>90008</v>
      </c>
      <c r="Q4269" t="s">
        <v>43</v>
      </c>
      <c r="R4269" t="s">
        <v>690</v>
      </c>
      <c r="S4269" t="s">
        <v>45</v>
      </c>
      <c r="T4269" t="s">
        <v>89</v>
      </c>
      <c r="U4269" t="s">
        <v>5234</v>
      </c>
      <c r="V4269" s="3">
        <v>192.72</v>
      </c>
      <c r="W4269">
        <v>11</v>
      </c>
      <c r="X4269" s="2">
        <v>0</v>
      </c>
      <c r="Y4269" s="13">
        <v>92.505600000000001</v>
      </c>
      <c r="Z4269" s="2">
        <f>Y4269/V4269</f>
        <v>0.48</v>
      </c>
    </row>
    <row r="4270" spans="1:26" x14ac:dyDescent="0.25">
      <c r="A4270">
        <v>8882</v>
      </c>
      <c r="B4270" t="s">
        <v>9856</v>
      </c>
      <c r="C4270" s="1">
        <v>42551</v>
      </c>
      <c r="D4270">
        <f>YEAR(C4270)</f>
        <v>2016</v>
      </c>
      <c r="E4270">
        <f>MONTH(C4270)</f>
        <v>6</v>
      </c>
      <c r="F4270" t="str">
        <f>TEXT(Table1[[#This Row],[Order Date]],"mmm")</f>
        <v>Jun</v>
      </c>
      <c r="G4270" t="str">
        <f>TEXT(Table1[[#This Row],[Order Date]],"ddd")</f>
        <v>Thu</v>
      </c>
      <c r="H4270" s="1">
        <v>42554</v>
      </c>
      <c r="I4270" t="s">
        <v>22</v>
      </c>
      <c r="J4270" t="s">
        <v>4878</v>
      </c>
      <c r="K4270" t="s">
        <v>4879</v>
      </c>
      <c r="L4270" t="s">
        <v>101</v>
      </c>
      <c r="M4270" t="s">
        <v>26</v>
      </c>
      <c r="N4270" t="s">
        <v>449</v>
      </c>
      <c r="O4270" t="s">
        <v>208</v>
      </c>
      <c r="P4270">
        <v>60505</v>
      </c>
      <c r="Q4270" t="s">
        <v>104</v>
      </c>
      <c r="R4270" t="s">
        <v>4053</v>
      </c>
      <c r="S4270" t="s">
        <v>70</v>
      </c>
      <c r="T4270" t="s">
        <v>158</v>
      </c>
      <c r="U4270" t="s">
        <v>4054</v>
      </c>
      <c r="V4270" s="3">
        <v>50.12</v>
      </c>
      <c r="W4270">
        <v>7</v>
      </c>
      <c r="X4270" s="2">
        <v>0.2</v>
      </c>
      <c r="Y4270" s="13">
        <v>-0.62649999999999995</v>
      </c>
      <c r="Z4270" s="2">
        <f>Y4270/V4270</f>
        <v>-1.2499999999999999E-2</v>
      </c>
    </row>
    <row r="4271" spans="1:26" x14ac:dyDescent="0.25">
      <c r="A4271">
        <v>8883</v>
      </c>
      <c r="B4271" t="s">
        <v>9857</v>
      </c>
      <c r="C4271" s="1">
        <v>43028</v>
      </c>
      <c r="D4271">
        <f>YEAR(C4271)</f>
        <v>2017</v>
      </c>
      <c r="E4271">
        <f>MONTH(C4271)</f>
        <v>10</v>
      </c>
      <c r="F4271" t="str">
        <f>TEXT(Table1[[#This Row],[Order Date]],"mmm")</f>
        <v>Oct</v>
      </c>
      <c r="G4271" t="str">
        <f>TEXT(Table1[[#This Row],[Order Date]],"ddd")</f>
        <v>Fri</v>
      </c>
      <c r="H4271" s="1">
        <v>43033</v>
      </c>
      <c r="I4271" t="s">
        <v>49</v>
      </c>
      <c r="J4271" t="s">
        <v>4090</v>
      </c>
      <c r="K4271" t="s">
        <v>4091</v>
      </c>
      <c r="L4271" t="s">
        <v>40</v>
      </c>
      <c r="M4271" t="s">
        <v>26</v>
      </c>
      <c r="N4271" t="s">
        <v>366</v>
      </c>
      <c r="O4271" t="s">
        <v>87</v>
      </c>
      <c r="P4271">
        <v>27707</v>
      </c>
      <c r="Q4271" t="s">
        <v>29</v>
      </c>
      <c r="R4271" t="s">
        <v>6593</v>
      </c>
      <c r="S4271" t="s">
        <v>70</v>
      </c>
      <c r="T4271" t="s">
        <v>71</v>
      </c>
      <c r="U4271" t="s">
        <v>6594</v>
      </c>
      <c r="V4271" s="3">
        <v>15.984</v>
      </c>
      <c r="W4271">
        <v>2</v>
      </c>
      <c r="X4271" s="2">
        <v>0.2</v>
      </c>
      <c r="Y4271" s="13">
        <v>1.3986000000000001</v>
      </c>
      <c r="Z4271" s="2">
        <f>Y4271/V4271</f>
        <v>8.7500000000000008E-2</v>
      </c>
    </row>
    <row r="4272" spans="1:26" x14ac:dyDescent="0.25">
      <c r="A4272">
        <v>8885</v>
      </c>
      <c r="B4272" t="s">
        <v>9858</v>
      </c>
      <c r="C4272" s="1">
        <v>41876</v>
      </c>
      <c r="D4272">
        <f>YEAR(C4272)</f>
        <v>2014</v>
      </c>
      <c r="E4272">
        <f>MONTH(C4272)</f>
        <v>8</v>
      </c>
      <c r="F4272" t="str">
        <f>TEXT(Table1[[#This Row],[Order Date]],"mmm")</f>
        <v>Aug</v>
      </c>
      <c r="G4272" t="str">
        <f>TEXT(Table1[[#This Row],[Order Date]],"ddd")</f>
        <v>Mon</v>
      </c>
      <c r="H4272" s="1">
        <v>41881</v>
      </c>
      <c r="I4272" t="s">
        <v>49</v>
      </c>
      <c r="J4272" t="s">
        <v>300</v>
      </c>
      <c r="K4272" t="s">
        <v>301</v>
      </c>
      <c r="L4272" t="s">
        <v>40</v>
      </c>
      <c r="M4272" t="s">
        <v>26</v>
      </c>
      <c r="N4272" t="s">
        <v>490</v>
      </c>
      <c r="O4272" t="s">
        <v>491</v>
      </c>
      <c r="P4272">
        <v>43229</v>
      </c>
      <c r="Q4272" t="s">
        <v>145</v>
      </c>
      <c r="R4272" t="s">
        <v>1194</v>
      </c>
      <c r="S4272" t="s">
        <v>45</v>
      </c>
      <c r="T4272" t="s">
        <v>74</v>
      </c>
      <c r="U4272" t="s">
        <v>1195</v>
      </c>
      <c r="V4272" s="3">
        <v>6.5279999999999996</v>
      </c>
      <c r="W4272">
        <v>4</v>
      </c>
      <c r="X4272" s="2">
        <v>0.7</v>
      </c>
      <c r="Y4272" s="13">
        <v>-4.5696000000000003</v>
      </c>
      <c r="Z4272" s="2">
        <f>Y4272/V4272</f>
        <v>-0.70000000000000007</v>
      </c>
    </row>
    <row r="4273" spans="1:26" x14ac:dyDescent="0.25">
      <c r="A4273">
        <v>8888</v>
      </c>
      <c r="B4273" t="s">
        <v>9859</v>
      </c>
      <c r="C4273" s="1">
        <v>41847</v>
      </c>
      <c r="D4273">
        <f>YEAR(C4273)</f>
        <v>2014</v>
      </c>
      <c r="E4273">
        <f>MONTH(C4273)</f>
        <v>7</v>
      </c>
      <c r="F4273" t="str">
        <f>TEXT(Table1[[#This Row],[Order Date]],"mmm")</f>
        <v>Jul</v>
      </c>
      <c r="G4273" t="str">
        <f>TEXT(Table1[[#This Row],[Order Date]],"ddd")</f>
        <v>Sun</v>
      </c>
      <c r="H4273" s="1">
        <v>41850</v>
      </c>
      <c r="I4273" t="s">
        <v>22</v>
      </c>
      <c r="J4273" t="s">
        <v>1015</v>
      </c>
      <c r="K4273" t="s">
        <v>1016</v>
      </c>
      <c r="L4273" t="s">
        <v>40</v>
      </c>
      <c r="M4273" t="s">
        <v>26</v>
      </c>
      <c r="N4273" t="s">
        <v>41</v>
      </c>
      <c r="O4273" t="s">
        <v>42</v>
      </c>
      <c r="P4273">
        <v>90036</v>
      </c>
      <c r="Q4273" t="s">
        <v>43</v>
      </c>
      <c r="R4273" t="s">
        <v>3600</v>
      </c>
      <c r="S4273" t="s">
        <v>45</v>
      </c>
      <c r="T4273" t="s">
        <v>58</v>
      </c>
      <c r="U4273" t="s">
        <v>3601</v>
      </c>
      <c r="V4273" s="3">
        <v>276.27999999999997</v>
      </c>
      <c r="W4273">
        <v>2</v>
      </c>
      <c r="X4273" s="2">
        <v>0</v>
      </c>
      <c r="Y4273" s="13">
        <v>0</v>
      </c>
      <c r="Z4273" s="2">
        <f>Y4273/V4273</f>
        <v>0</v>
      </c>
    </row>
    <row r="4274" spans="1:26" x14ac:dyDescent="0.25">
      <c r="A4274">
        <v>8889</v>
      </c>
      <c r="B4274" t="s">
        <v>9860</v>
      </c>
      <c r="C4274" s="1">
        <v>43070</v>
      </c>
      <c r="D4274">
        <f>YEAR(C4274)</f>
        <v>2017</v>
      </c>
      <c r="E4274">
        <f>MONTH(C4274)</f>
        <v>12</v>
      </c>
      <c r="F4274" t="str">
        <f>TEXT(Table1[[#This Row],[Order Date]],"mmm")</f>
        <v>Dec</v>
      </c>
      <c r="G4274" t="str">
        <f>TEXT(Table1[[#This Row],[Order Date]],"ddd")</f>
        <v>Fri</v>
      </c>
      <c r="H4274" s="1">
        <v>43076</v>
      </c>
      <c r="I4274" t="s">
        <v>49</v>
      </c>
      <c r="J4274" t="s">
        <v>4368</v>
      </c>
      <c r="K4274" t="s">
        <v>4369</v>
      </c>
      <c r="L4274" t="s">
        <v>101</v>
      </c>
      <c r="M4274" t="s">
        <v>26</v>
      </c>
      <c r="N4274" t="s">
        <v>4900</v>
      </c>
      <c r="O4274" t="s">
        <v>42</v>
      </c>
      <c r="P4274">
        <v>95207</v>
      </c>
      <c r="Q4274" t="s">
        <v>43</v>
      </c>
      <c r="R4274" t="s">
        <v>2226</v>
      </c>
      <c r="S4274" t="s">
        <v>31</v>
      </c>
      <c r="T4274" t="s">
        <v>64</v>
      </c>
      <c r="U4274" t="s">
        <v>2227</v>
      </c>
      <c r="V4274" s="3">
        <v>629.64</v>
      </c>
      <c r="W4274">
        <v>9</v>
      </c>
      <c r="X4274" s="2">
        <v>0</v>
      </c>
      <c r="Y4274" s="13">
        <v>107.03879999999999</v>
      </c>
      <c r="Z4274" s="2">
        <f>Y4274/V4274</f>
        <v>0.16999999999999998</v>
      </c>
    </row>
    <row r="4275" spans="1:26" x14ac:dyDescent="0.25">
      <c r="A4275">
        <v>8890</v>
      </c>
      <c r="B4275" t="s">
        <v>9861</v>
      </c>
      <c r="C4275" s="1">
        <v>42660</v>
      </c>
      <c r="D4275">
        <f>YEAR(C4275)</f>
        <v>2016</v>
      </c>
      <c r="E4275">
        <f>MONTH(C4275)</f>
        <v>10</v>
      </c>
      <c r="F4275" t="str">
        <f>TEXT(Table1[[#This Row],[Order Date]],"mmm")</f>
        <v>Oct</v>
      </c>
      <c r="G4275" t="str">
        <f>TEXT(Table1[[#This Row],[Order Date]],"ddd")</f>
        <v>Mon</v>
      </c>
      <c r="H4275" s="1">
        <v>42664</v>
      </c>
      <c r="I4275" t="s">
        <v>22</v>
      </c>
      <c r="J4275" t="s">
        <v>7943</v>
      </c>
      <c r="K4275" t="s">
        <v>7944</v>
      </c>
      <c r="L4275" t="s">
        <v>101</v>
      </c>
      <c r="M4275" t="s">
        <v>26</v>
      </c>
      <c r="N4275" t="s">
        <v>375</v>
      </c>
      <c r="O4275" t="s">
        <v>590</v>
      </c>
      <c r="P4275">
        <v>65203</v>
      </c>
      <c r="Q4275" t="s">
        <v>104</v>
      </c>
      <c r="R4275" t="s">
        <v>5314</v>
      </c>
      <c r="S4275" t="s">
        <v>70</v>
      </c>
      <c r="T4275" t="s">
        <v>71</v>
      </c>
      <c r="U4275" t="s">
        <v>5315</v>
      </c>
      <c r="V4275" s="3">
        <v>449.97</v>
      </c>
      <c r="W4275">
        <v>3</v>
      </c>
      <c r="X4275" s="2">
        <v>0</v>
      </c>
      <c r="Y4275" s="13">
        <v>220.4853</v>
      </c>
      <c r="Z4275" s="2">
        <f>Y4275/V4275</f>
        <v>0.48999999999999994</v>
      </c>
    </row>
    <row r="4276" spans="1:26" x14ac:dyDescent="0.25">
      <c r="A4276">
        <v>8892</v>
      </c>
      <c r="B4276" t="s">
        <v>9862</v>
      </c>
      <c r="C4276" s="1">
        <v>42629</v>
      </c>
      <c r="D4276">
        <f>YEAR(C4276)</f>
        <v>2016</v>
      </c>
      <c r="E4276">
        <f>MONTH(C4276)</f>
        <v>9</v>
      </c>
      <c r="F4276" t="str">
        <f>TEXT(Table1[[#This Row],[Order Date]],"mmm")</f>
        <v>Sep</v>
      </c>
      <c r="G4276" t="str">
        <f>TEXT(Table1[[#This Row],[Order Date]],"ddd")</f>
        <v>Fri</v>
      </c>
      <c r="H4276" s="1">
        <v>42631</v>
      </c>
      <c r="I4276" t="s">
        <v>185</v>
      </c>
      <c r="J4276" t="s">
        <v>1107</v>
      </c>
      <c r="K4276" t="s">
        <v>1108</v>
      </c>
      <c r="L4276" t="s">
        <v>101</v>
      </c>
      <c r="M4276" t="s">
        <v>26</v>
      </c>
      <c r="N4276" t="s">
        <v>490</v>
      </c>
      <c r="O4276" t="s">
        <v>1258</v>
      </c>
      <c r="P4276">
        <v>31907</v>
      </c>
      <c r="Q4276" t="s">
        <v>29</v>
      </c>
      <c r="R4276" t="s">
        <v>297</v>
      </c>
      <c r="S4276" t="s">
        <v>31</v>
      </c>
      <c r="T4276" t="s">
        <v>35</v>
      </c>
      <c r="U4276" t="s">
        <v>298</v>
      </c>
      <c r="V4276" s="3">
        <v>121.78</v>
      </c>
      <c r="W4276">
        <v>2</v>
      </c>
      <c r="X4276" s="2">
        <v>0</v>
      </c>
      <c r="Y4276" s="13">
        <v>30.445</v>
      </c>
      <c r="Z4276" s="2">
        <f>Y4276/V4276</f>
        <v>0.25</v>
      </c>
    </row>
    <row r="4277" spans="1:26" x14ac:dyDescent="0.25">
      <c r="A4277">
        <v>8893</v>
      </c>
      <c r="B4277" t="s">
        <v>9863</v>
      </c>
      <c r="C4277" s="1">
        <v>42339</v>
      </c>
      <c r="D4277">
        <f>YEAR(C4277)</f>
        <v>2015</v>
      </c>
      <c r="E4277">
        <f>MONTH(C4277)</f>
        <v>12</v>
      </c>
      <c r="F4277" t="str">
        <f>TEXT(Table1[[#This Row],[Order Date]],"mmm")</f>
        <v>Dec</v>
      </c>
      <c r="G4277" t="str">
        <f>TEXT(Table1[[#This Row],[Order Date]],"ddd")</f>
        <v>Tue</v>
      </c>
      <c r="H4277" s="1">
        <v>42344</v>
      </c>
      <c r="I4277" t="s">
        <v>49</v>
      </c>
      <c r="J4277" t="s">
        <v>9408</v>
      </c>
      <c r="K4277" t="s">
        <v>9409</v>
      </c>
      <c r="L4277" t="s">
        <v>101</v>
      </c>
      <c r="M4277" t="s">
        <v>26</v>
      </c>
      <c r="N4277" t="s">
        <v>941</v>
      </c>
      <c r="O4277" t="s">
        <v>42</v>
      </c>
      <c r="P4277">
        <v>92037</v>
      </c>
      <c r="Q4277" t="s">
        <v>43</v>
      </c>
      <c r="R4277" t="s">
        <v>3321</v>
      </c>
      <c r="S4277" t="s">
        <v>31</v>
      </c>
      <c r="T4277" t="s">
        <v>35</v>
      </c>
      <c r="U4277" t="s">
        <v>3322</v>
      </c>
      <c r="V4277" s="3">
        <v>2676.672</v>
      </c>
      <c r="W4277">
        <v>9</v>
      </c>
      <c r="X4277" s="2">
        <v>0.2</v>
      </c>
      <c r="Y4277" s="13">
        <v>267.66719999999998</v>
      </c>
      <c r="Z4277" s="2">
        <f>Y4277/V4277</f>
        <v>9.9999999999999992E-2</v>
      </c>
    </row>
    <row r="4278" spans="1:26" x14ac:dyDescent="0.25">
      <c r="A4278">
        <v>8894</v>
      </c>
      <c r="B4278" t="s">
        <v>9864</v>
      </c>
      <c r="C4278" s="1">
        <v>41856</v>
      </c>
      <c r="D4278">
        <f>YEAR(C4278)</f>
        <v>2014</v>
      </c>
      <c r="E4278">
        <f>MONTH(C4278)</f>
        <v>8</v>
      </c>
      <c r="F4278" t="str">
        <f>TEXT(Table1[[#This Row],[Order Date]],"mmm")</f>
        <v>Aug</v>
      </c>
      <c r="G4278" t="str">
        <f>TEXT(Table1[[#This Row],[Order Date]],"ddd")</f>
        <v>Tue</v>
      </c>
      <c r="H4278" s="1">
        <v>41863</v>
      </c>
      <c r="I4278" t="s">
        <v>49</v>
      </c>
      <c r="J4278" t="s">
        <v>442</v>
      </c>
      <c r="K4278" t="s">
        <v>443</v>
      </c>
      <c r="L4278" t="s">
        <v>25</v>
      </c>
      <c r="M4278" t="s">
        <v>26</v>
      </c>
      <c r="N4278" t="s">
        <v>8659</v>
      </c>
      <c r="O4278" t="s">
        <v>103</v>
      </c>
      <c r="P4278">
        <v>77590</v>
      </c>
      <c r="Q4278" t="s">
        <v>104</v>
      </c>
      <c r="R4278" t="s">
        <v>4320</v>
      </c>
      <c r="S4278" t="s">
        <v>31</v>
      </c>
      <c r="T4278" t="s">
        <v>55</v>
      </c>
      <c r="U4278" t="s">
        <v>4321</v>
      </c>
      <c r="V4278" s="3">
        <v>489.23</v>
      </c>
      <c r="W4278">
        <v>2</v>
      </c>
      <c r="X4278" s="2">
        <v>0.3</v>
      </c>
      <c r="Y4278" s="13">
        <v>41.933999999999997</v>
      </c>
      <c r="Z4278" s="2">
        <f>Y4278/V4278</f>
        <v>8.5714285714285701E-2</v>
      </c>
    </row>
    <row r="4279" spans="1:26" x14ac:dyDescent="0.25">
      <c r="A4279">
        <v>8895</v>
      </c>
      <c r="B4279" t="s">
        <v>9865</v>
      </c>
      <c r="C4279" s="1">
        <v>42597</v>
      </c>
      <c r="D4279">
        <f>YEAR(C4279)</f>
        <v>2016</v>
      </c>
      <c r="E4279">
        <f>MONTH(C4279)</f>
        <v>8</v>
      </c>
      <c r="F4279" t="str">
        <f>TEXT(Table1[[#This Row],[Order Date]],"mmm")</f>
        <v>Aug</v>
      </c>
      <c r="G4279" t="str">
        <f>TEXT(Table1[[#This Row],[Order Date]],"ddd")</f>
        <v>Mon</v>
      </c>
      <c r="H4279" s="1">
        <v>42604</v>
      </c>
      <c r="I4279" t="s">
        <v>49</v>
      </c>
      <c r="J4279" t="s">
        <v>1841</v>
      </c>
      <c r="K4279" t="s">
        <v>1842</v>
      </c>
      <c r="L4279" t="s">
        <v>25</v>
      </c>
      <c r="M4279" t="s">
        <v>26</v>
      </c>
      <c r="N4279" t="s">
        <v>41</v>
      </c>
      <c r="O4279" t="s">
        <v>42</v>
      </c>
      <c r="P4279">
        <v>90004</v>
      </c>
      <c r="Q4279" t="s">
        <v>43</v>
      </c>
      <c r="R4279" t="s">
        <v>2201</v>
      </c>
      <c r="S4279" t="s">
        <v>31</v>
      </c>
      <c r="T4279" t="s">
        <v>64</v>
      </c>
      <c r="U4279" t="s">
        <v>2202</v>
      </c>
      <c r="V4279" s="3">
        <v>312.02999999999997</v>
      </c>
      <c r="W4279">
        <v>3</v>
      </c>
      <c r="X4279" s="2">
        <v>0</v>
      </c>
      <c r="Y4279" s="13">
        <v>43.684199999999997</v>
      </c>
      <c r="Z4279" s="2">
        <f>Y4279/V4279</f>
        <v>0.14000000000000001</v>
      </c>
    </row>
    <row r="4280" spans="1:26" x14ac:dyDescent="0.25">
      <c r="A4280">
        <v>8899</v>
      </c>
      <c r="B4280" t="s">
        <v>9866</v>
      </c>
      <c r="C4280" s="1">
        <v>42223</v>
      </c>
      <c r="D4280">
        <f>YEAR(C4280)</f>
        <v>2015</v>
      </c>
      <c r="E4280">
        <f>MONTH(C4280)</f>
        <v>8</v>
      </c>
      <c r="F4280" t="str">
        <f>TEXT(Table1[[#This Row],[Order Date]],"mmm")</f>
        <v>Aug</v>
      </c>
      <c r="G4280" t="str">
        <f>TEXT(Table1[[#This Row],[Order Date]],"ddd")</f>
        <v>Fri</v>
      </c>
      <c r="H4280" s="1">
        <v>42225</v>
      </c>
      <c r="I4280" t="s">
        <v>22</v>
      </c>
      <c r="J4280" t="s">
        <v>2568</v>
      </c>
      <c r="K4280" t="s">
        <v>2569</v>
      </c>
      <c r="L4280" t="s">
        <v>40</v>
      </c>
      <c r="M4280" t="s">
        <v>26</v>
      </c>
      <c r="N4280" t="s">
        <v>311</v>
      </c>
      <c r="O4280" t="s">
        <v>312</v>
      </c>
      <c r="P4280">
        <v>22153</v>
      </c>
      <c r="Q4280" t="s">
        <v>29</v>
      </c>
      <c r="R4280" t="s">
        <v>5663</v>
      </c>
      <c r="S4280" t="s">
        <v>70</v>
      </c>
      <c r="T4280" t="s">
        <v>71</v>
      </c>
      <c r="U4280" t="s">
        <v>5664</v>
      </c>
      <c r="V4280" s="3">
        <v>494.97</v>
      </c>
      <c r="W4280">
        <v>3</v>
      </c>
      <c r="X4280" s="2">
        <v>0</v>
      </c>
      <c r="Y4280" s="13">
        <v>148.49100000000001</v>
      </c>
      <c r="Z4280" s="2">
        <f>Y4280/V4280</f>
        <v>0.3</v>
      </c>
    </row>
    <row r="4281" spans="1:26" x14ac:dyDescent="0.25">
      <c r="A4281">
        <v>8901</v>
      </c>
      <c r="B4281" t="s">
        <v>9867</v>
      </c>
      <c r="C4281" s="1">
        <v>42521</v>
      </c>
      <c r="D4281">
        <f>YEAR(C4281)</f>
        <v>2016</v>
      </c>
      <c r="E4281">
        <f>MONTH(C4281)</f>
        <v>5</v>
      </c>
      <c r="F4281" t="str">
        <f>TEXT(Table1[[#This Row],[Order Date]],"mmm")</f>
        <v>May</v>
      </c>
      <c r="G4281" t="str">
        <f>TEXT(Table1[[#This Row],[Order Date]],"ddd")</f>
        <v>Tue</v>
      </c>
      <c r="H4281" s="1">
        <v>42525</v>
      </c>
      <c r="I4281" t="s">
        <v>49</v>
      </c>
      <c r="J4281" t="s">
        <v>3635</v>
      </c>
      <c r="K4281" t="s">
        <v>3636</v>
      </c>
      <c r="L4281" t="s">
        <v>25</v>
      </c>
      <c r="M4281" t="s">
        <v>26</v>
      </c>
      <c r="N4281" t="s">
        <v>350</v>
      </c>
      <c r="O4281" t="s">
        <v>208</v>
      </c>
      <c r="P4281">
        <v>62521</v>
      </c>
      <c r="Q4281" t="s">
        <v>104</v>
      </c>
      <c r="R4281" t="s">
        <v>9390</v>
      </c>
      <c r="S4281" t="s">
        <v>31</v>
      </c>
      <c r="T4281" t="s">
        <v>64</v>
      </c>
      <c r="U4281" t="s">
        <v>9391</v>
      </c>
      <c r="V4281" s="3">
        <v>32.064</v>
      </c>
      <c r="W4281">
        <v>3</v>
      </c>
      <c r="X4281" s="2">
        <v>0.6</v>
      </c>
      <c r="Y4281" s="13">
        <v>-12.8256</v>
      </c>
      <c r="Z4281" s="2">
        <f>Y4281/V4281</f>
        <v>-0.39999999999999997</v>
      </c>
    </row>
    <row r="4282" spans="1:26" x14ac:dyDescent="0.25">
      <c r="A4282">
        <v>8905</v>
      </c>
      <c r="B4282" t="s">
        <v>9868</v>
      </c>
      <c r="C4282" s="1">
        <v>42552</v>
      </c>
      <c r="D4282">
        <f>YEAR(C4282)</f>
        <v>2016</v>
      </c>
      <c r="E4282">
        <f>MONTH(C4282)</f>
        <v>7</v>
      </c>
      <c r="F4282" t="str">
        <f>TEXT(Table1[[#This Row],[Order Date]],"mmm")</f>
        <v>Jul</v>
      </c>
      <c r="G4282" t="str">
        <f>TEXT(Table1[[#This Row],[Order Date]],"ddd")</f>
        <v>Fri</v>
      </c>
      <c r="H4282" s="1">
        <v>42552</v>
      </c>
      <c r="I4282" t="s">
        <v>1276</v>
      </c>
      <c r="J4282" t="s">
        <v>6520</v>
      </c>
      <c r="K4282" t="s">
        <v>6521</v>
      </c>
      <c r="L4282" t="s">
        <v>101</v>
      </c>
      <c r="M4282" t="s">
        <v>26</v>
      </c>
      <c r="N4282" t="s">
        <v>263</v>
      </c>
      <c r="O4282" t="s">
        <v>264</v>
      </c>
      <c r="P4282">
        <v>10009</v>
      </c>
      <c r="Q4282" t="s">
        <v>145</v>
      </c>
      <c r="R4282" t="s">
        <v>3538</v>
      </c>
      <c r="S4282" t="s">
        <v>45</v>
      </c>
      <c r="T4282" t="s">
        <v>46</v>
      </c>
      <c r="U4282" t="s">
        <v>3539</v>
      </c>
      <c r="V4282" s="3">
        <v>30.53</v>
      </c>
      <c r="W4282">
        <v>1</v>
      </c>
      <c r="X4282" s="2">
        <v>0</v>
      </c>
      <c r="Y4282" s="13">
        <v>14.043799999999999</v>
      </c>
      <c r="Z4282" s="2">
        <f>Y4282/V4282</f>
        <v>0.45999999999999996</v>
      </c>
    </row>
    <row r="4283" spans="1:26" x14ac:dyDescent="0.25">
      <c r="A4283">
        <v>8908</v>
      </c>
      <c r="B4283" t="s">
        <v>9869</v>
      </c>
      <c r="C4283" s="1">
        <v>42722</v>
      </c>
      <c r="D4283">
        <f>YEAR(C4283)</f>
        <v>2016</v>
      </c>
      <c r="E4283">
        <f>MONTH(C4283)</f>
        <v>12</v>
      </c>
      <c r="F4283" t="str">
        <f>TEXT(Table1[[#This Row],[Order Date]],"mmm")</f>
        <v>Dec</v>
      </c>
      <c r="G4283" t="str">
        <f>TEXT(Table1[[#This Row],[Order Date]],"ddd")</f>
        <v>Sun</v>
      </c>
      <c r="H4283" s="1">
        <v>42724</v>
      </c>
      <c r="I4283" t="s">
        <v>185</v>
      </c>
      <c r="J4283" t="s">
        <v>5989</v>
      </c>
      <c r="K4283" t="s">
        <v>5990</v>
      </c>
      <c r="L4283" t="s">
        <v>40</v>
      </c>
      <c r="M4283" t="s">
        <v>26</v>
      </c>
      <c r="N4283" t="s">
        <v>126</v>
      </c>
      <c r="O4283" t="s">
        <v>42</v>
      </c>
      <c r="P4283">
        <v>94110</v>
      </c>
      <c r="Q4283" t="s">
        <v>43</v>
      </c>
      <c r="R4283" t="s">
        <v>759</v>
      </c>
      <c r="S4283" t="s">
        <v>70</v>
      </c>
      <c r="T4283" t="s">
        <v>71</v>
      </c>
      <c r="U4283" t="s">
        <v>760</v>
      </c>
      <c r="V4283" s="3">
        <v>66.975999999999999</v>
      </c>
      <c r="W4283">
        <v>7</v>
      </c>
      <c r="X4283" s="2">
        <v>0.2</v>
      </c>
      <c r="Y4283" s="13">
        <v>6.6976000000000004</v>
      </c>
      <c r="Z4283" s="2">
        <f>Y4283/V4283</f>
        <v>0.1</v>
      </c>
    </row>
    <row r="4284" spans="1:26" x14ac:dyDescent="0.25">
      <c r="A4284">
        <v>8909</v>
      </c>
      <c r="B4284" t="s">
        <v>9870</v>
      </c>
      <c r="C4284" s="1">
        <v>42030</v>
      </c>
      <c r="D4284">
        <f>YEAR(C4284)</f>
        <v>2015</v>
      </c>
      <c r="E4284">
        <f>MONTH(C4284)</f>
        <v>1</v>
      </c>
      <c r="F4284" t="str">
        <f>TEXT(Table1[[#This Row],[Order Date]],"mmm")</f>
        <v>Jan</v>
      </c>
      <c r="G4284" t="str">
        <f>TEXT(Table1[[#This Row],[Order Date]],"ddd")</f>
        <v>Mon</v>
      </c>
      <c r="H4284" s="1">
        <v>42036</v>
      </c>
      <c r="I4284" t="s">
        <v>49</v>
      </c>
      <c r="J4284" t="s">
        <v>5187</v>
      </c>
      <c r="K4284" t="s">
        <v>5188</v>
      </c>
      <c r="L4284" t="s">
        <v>40</v>
      </c>
      <c r="M4284" t="s">
        <v>26</v>
      </c>
      <c r="N4284" t="s">
        <v>7691</v>
      </c>
      <c r="O4284" t="s">
        <v>42</v>
      </c>
      <c r="P4284">
        <v>92553</v>
      </c>
      <c r="Q4284" t="s">
        <v>43</v>
      </c>
      <c r="R4284" t="s">
        <v>5049</v>
      </c>
      <c r="S4284" t="s">
        <v>45</v>
      </c>
      <c r="T4284" t="s">
        <v>89</v>
      </c>
      <c r="U4284" t="s">
        <v>5050</v>
      </c>
      <c r="V4284" s="3">
        <v>182.72</v>
      </c>
      <c r="W4284">
        <v>8</v>
      </c>
      <c r="X4284" s="2">
        <v>0</v>
      </c>
      <c r="Y4284" s="13">
        <v>84.051199999999994</v>
      </c>
      <c r="Z4284" s="2">
        <f>Y4284/V4284</f>
        <v>0.45999999999999996</v>
      </c>
    </row>
    <row r="4285" spans="1:26" x14ac:dyDescent="0.25">
      <c r="A4285">
        <v>8911</v>
      </c>
      <c r="B4285" t="s">
        <v>9871</v>
      </c>
      <c r="C4285" s="1">
        <v>43043</v>
      </c>
      <c r="D4285">
        <f>YEAR(C4285)</f>
        <v>2017</v>
      </c>
      <c r="E4285">
        <f>MONTH(C4285)</f>
        <v>11</v>
      </c>
      <c r="F4285" t="str">
        <f>TEXT(Table1[[#This Row],[Order Date]],"mmm")</f>
        <v>Nov</v>
      </c>
      <c r="G4285" t="str">
        <f>TEXT(Table1[[#This Row],[Order Date]],"ddd")</f>
        <v>Sat</v>
      </c>
      <c r="H4285" s="1">
        <v>43047</v>
      </c>
      <c r="I4285" t="s">
        <v>49</v>
      </c>
      <c r="J4285" t="s">
        <v>2017</v>
      </c>
      <c r="K4285" t="s">
        <v>2018</v>
      </c>
      <c r="L4285" t="s">
        <v>25</v>
      </c>
      <c r="M4285" t="s">
        <v>26</v>
      </c>
      <c r="N4285" t="s">
        <v>6068</v>
      </c>
      <c r="O4285" t="s">
        <v>328</v>
      </c>
      <c r="P4285">
        <v>37421</v>
      </c>
      <c r="Q4285" t="s">
        <v>29</v>
      </c>
      <c r="R4285" t="s">
        <v>1657</v>
      </c>
      <c r="S4285" t="s">
        <v>70</v>
      </c>
      <c r="T4285" t="s">
        <v>158</v>
      </c>
      <c r="U4285" t="s">
        <v>1658</v>
      </c>
      <c r="V4285" s="3">
        <v>95.975999999999999</v>
      </c>
      <c r="W4285">
        <v>3</v>
      </c>
      <c r="X4285" s="2">
        <v>0.2</v>
      </c>
      <c r="Y4285" s="13">
        <v>15.5961</v>
      </c>
      <c r="Z4285" s="2">
        <f>Y4285/V4285</f>
        <v>0.16250000000000001</v>
      </c>
    </row>
    <row r="4286" spans="1:26" x14ac:dyDescent="0.25">
      <c r="A4286">
        <v>8915</v>
      </c>
      <c r="B4286" t="s">
        <v>9872</v>
      </c>
      <c r="C4286" s="1">
        <v>42499</v>
      </c>
      <c r="D4286">
        <f>YEAR(C4286)</f>
        <v>2016</v>
      </c>
      <c r="E4286">
        <f>MONTH(C4286)</f>
        <v>5</v>
      </c>
      <c r="F4286" t="str">
        <f>TEXT(Table1[[#This Row],[Order Date]],"mmm")</f>
        <v>May</v>
      </c>
      <c r="G4286" t="str">
        <f>TEXT(Table1[[#This Row],[Order Date]],"ddd")</f>
        <v>Mon</v>
      </c>
      <c r="H4286" s="1">
        <v>42503</v>
      </c>
      <c r="I4286" t="s">
        <v>49</v>
      </c>
      <c r="J4286" t="s">
        <v>474</v>
      </c>
      <c r="K4286" t="s">
        <v>475</v>
      </c>
      <c r="L4286" t="s">
        <v>40</v>
      </c>
      <c r="M4286" t="s">
        <v>26</v>
      </c>
      <c r="N4286" t="s">
        <v>1223</v>
      </c>
      <c r="O4286" t="s">
        <v>103</v>
      </c>
      <c r="P4286">
        <v>78745</v>
      </c>
      <c r="Q4286" t="s">
        <v>104</v>
      </c>
      <c r="R4286" t="s">
        <v>1976</v>
      </c>
      <c r="S4286" t="s">
        <v>45</v>
      </c>
      <c r="T4286" t="s">
        <v>58</v>
      </c>
      <c r="U4286" t="s">
        <v>1977</v>
      </c>
      <c r="V4286" s="3">
        <v>856.65599999999995</v>
      </c>
      <c r="W4286">
        <v>6</v>
      </c>
      <c r="X4286" s="2">
        <v>0.2</v>
      </c>
      <c r="Y4286" s="13">
        <v>107.08199999999999</v>
      </c>
      <c r="Z4286" s="2">
        <f>Y4286/V4286</f>
        <v>0.125</v>
      </c>
    </row>
    <row r="4287" spans="1:26" x14ac:dyDescent="0.25">
      <c r="A4287">
        <v>8920</v>
      </c>
      <c r="B4287" t="s">
        <v>9873</v>
      </c>
      <c r="C4287" s="1">
        <v>41731</v>
      </c>
      <c r="D4287">
        <f>YEAR(C4287)</f>
        <v>2014</v>
      </c>
      <c r="E4287">
        <f>MONTH(C4287)</f>
        <v>4</v>
      </c>
      <c r="F4287" t="str">
        <f>TEXT(Table1[[#This Row],[Order Date]],"mmm")</f>
        <v>Apr</v>
      </c>
      <c r="G4287" t="str">
        <f>TEXT(Table1[[#This Row],[Order Date]],"ddd")</f>
        <v>Wed</v>
      </c>
      <c r="H4287" s="1">
        <v>41737</v>
      </c>
      <c r="I4287" t="s">
        <v>49</v>
      </c>
      <c r="J4287" t="s">
        <v>6446</v>
      </c>
      <c r="K4287" t="s">
        <v>6447</v>
      </c>
      <c r="L4287" t="s">
        <v>40</v>
      </c>
      <c r="M4287" t="s">
        <v>26</v>
      </c>
      <c r="N4287" t="s">
        <v>2915</v>
      </c>
      <c r="O4287" t="s">
        <v>312</v>
      </c>
      <c r="P4287">
        <v>23464</v>
      </c>
      <c r="Q4287" t="s">
        <v>29</v>
      </c>
      <c r="R4287" t="s">
        <v>7950</v>
      </c>
      <c r="S4287" t="s">
        <v>31</v>
      </c>
      <c r="T4287" t="s">
        <v>64</v>
      </c>
      <c r="U4287" t="s">
        <v>7951</v>
      </c>
      <c r="V4287" s="3">
        <v>177.68</v>
      </c>
      <c r="W4287">
        <v>2</v>
      </c>
      <c r="X4287" s="2">
        <v>0</v>
      </c>
      <c r="Y4287" s="13">
        <v>46.196800000000003</v>
      </c>
      <c r="Z4287" s="2">
        <f>Y4287/V4287</f>
        <v>0.26</v>
      </c>
    </row>
    <row r="4288" spans="1:26" x14ac:dyDescent="0.25">
      <c r="A4288">
        <v>8921</v>
      </c>
      <c r="B4288" t="s">
        <v>9874</v>
      </c>
      <c r="C4288" s="1">
        <v>41757</v>
      </c>
      <c r="D4288">
        <f>YEAR(C4288)</f>
        <v>2014</v>
      </c>
      <c r="E4288">
        <f>MONTH(C4288)</f>
        <v>4</v>
      </c>
      <c r="F4288" t="str">
        <f>TEXT(Table1[[#This Row],[Order Date]],"mmm")</f>
        <v>Apr</v>
      </c>
      <c r="G4288" t="str">
        <f>TEXT(Table1[[#This Row],[Order Date]],"ddd")</f>
        <v>Mon</v>
      </c>
      <c r="H4288" s="1">
        <v>41762</v>
      </c>
      <c r="I4288" t="s">
        <v>49</v>
      </c>
      <c r="J4288" t="s">
        <v>871</v>
      </c>
      <c r="K4288" t="s">
        <v>872</v>
      </c>
      <c r="L4288" t="s">
        <v>40</v>
      </c>
      <c r="M4288" t="s">
        <v>26</v>
      </c>
      <c r="N4288" t="s">
        <v>5430</v>
      </c>
      <c r="O4288" t="s">
        <v>264</v>
      </c>
      <c r="P4288">
        <v>14701</v>
      </c>
      <c r="Q4288" t="s">
        <v>145</v>
      </c>
      <c r="R4288" t="s">
        <v>4308</v>
      </c>
      <c r="S4288" t="s">
        <v>70</v>
      </c>
      <c r="T4288" t="s">
        <v>158</v>
      </c>
      <c r="U4288" t="s">
        <v>4309</v>
      </c>
      <c r="V4288" s="3">
        <v>159.97999999999999</v>
      </c>
      <c r="W4288">
        <v>2</v>
      </c>
      <c r="X4288" s="2">
        <v>0</v>
      </c>
      <c r="Y4288" s="13">
        <v>57.592799999999997</v>
      </c>
      <c r="Z4288" s="2">
        <f>Y4288/V4288</f>
        <v>0.36</v>
      </c>
    </row>
    <row r="4289" spans="1:26" x14ac:dyDescent="0.25">
      <c r="A4289">
        <v>8922</v>
      </c>
      <c r="B4289" t="s">
        <v>9875</v>
      </c>
      <c r="C4289" s="1">
        <v>42647</v>
      </c>
      <c r="D4289">
        <f>YEAR(C4289)</f>
        <v>2016</v>
      </c>
      <c r="E4289">
        <f>MONTH(C4289)</f>
        <v>10</v>
      </c>
      <c r="F4289" t="str">
        <f>TEXT(Table1[[#This Row],[Order Date]],"mmm")</f>
        <v>Oct</v>
      </c>
      <c r="G4289" t="str">
        <f>TEXT(Table1[[#This Row],[Order Date]],"ddd")</f>
        <v>Tue</v>
      </c>
      <c r="H4289" s="1">
        <v>42651</v>
      </c>
      <c r="I4289" t="s">
        <v>49</v>
      </c>
      <c r="J4289" t="s">
        <v>6446</v>
      </c>
      <c r="K4289" t="s">
        <v>6447</v>
      </c>
      <c r="L4289" t="s">
        <v>40</v>
      </c>
      <c r="M4289" t="s">
        <v>26</v>
      </c>
      <c r="N4289" t="s">
        <v>9876</v>
      </c>
      <c r="O4289" t="s">
        <v>53</v>
      </c>
      <c r="P4289">
        <v>33134</v>
      </c>
      <c r="Q4289" t="s">
        <v>29</v>
      </c>
      <c r="R4289" t="s">
        <v>6266</v>
      </c>
      <c r="S4289" t="s">
        <v>70</v>
      </c>
      <c r="T4289" t="s">
        <v>71</v>
      </c>
      <c r="U4289" t="s">
        <v>6267</v>
      </c>
      <c r="V4289" s="3">
        <v>52.68</v>
      </c>
      <c r="W4289">
        <v>3</v>
      </c>
      <c r="X4289" s="2">
        <v>0.2</v>
      </c>
      <c r="Y4289" s="13">
        <v>19.754999999999999</v>
      </c>
      <c r="Z4289" s="2">
        <f>Y4289/V4289</f>
        <v>0.375</v>
      </c>
    </row>
    <row r="4290" spans="1:26" x14ac:dyDescent="0.25">
      <c r="A4290">
        <v>8924</v>
      </c>
      <c r="B4290" t="s">
        <v>9877</v>
      </c>
      <c r="C4290" s="1">
        <v>42897</v>
      </c>
      <c r="D4290">
        <f>YEAR(C4290)</f>
        <v>2017</v>
      </c>
      <c r="E4290">
        <f>MONTH(C4290)</f>
        <v>6</v>
      </c>
      <c r="F4290" t="str">
        <f>TEXT(Table1[[#This Row],[Order Date]],"mmm")</f>
        <v>Jun</v>
      </c>
      <c r="G4290" t="str">
        <f>TEXT(Table1[[#This Row],[Order Date]],"ddd")</f>
        <v>Sun</v>
      </c>
      <c r="H4290" s="1">
        <v>42903</v>
      </c>
      <c r="I4290" t="s">
        <v>49</v>
      </c>
      <c r="J4290" t="s">
        <v>1941</v>
      </c>
      <c r="K4290" t="s">
        <v>1942</v>
      </c>
      <c r="L4290" t="s">
        <v>25</v>
      </c>
      <c r="M4290" t="s">
        <v>26</v>
      </c>
      <c r="N4290" t="s">
        <v>6486</v>
      </c>
      <c r="O4290" t="s">
        <v>87</v>
      </c>
      <c r="P4290">
        <v>28601</v>
      </c>
      <c r="Q4290" t="s">
        <v>29</v>
      </c>
      <c r="R4290" t="s">
        <v>174</v>
      </c>
      <c r="S4290" t="s">
        <v>45</v>
      </c>
      <c r="T4290" t="s">
        <v>74</v>
      </c>
      <c r="U4290" t="s">
        <v>175</v>
      </c>
      <c r="V4290" s="3">
        <v>4.5720000000000001</v>
      </c>
      <c r="W4290">
        <v>4</v>
      </c>
      <c r="X4290" s="2">
        <v>0.7</v>
      </c>
      <c r="Y4290" s="13">
        <v>-3.81</v>
      </c>
      <c r="Z4290" s="2">
        <f>Y4290/V4290</f>
        <v>-0.83333333333333337</v>
      </c>
    </row>
    <row r="4291" spans="1:26" x14ac:dyDescent="0.25">
      <c r="A4291">
        <v>8925</v>
      </c>
      <c r="B4291" t="s">
        <v>9878</v>
      </c>
      <c r="C4291" s="1">
        <v>42399</v>
      </c>
      <c r="D4291">
        <f>YEAR(C4291)</f>
        <v>2016</v>
      </c>
      <c r="E4291">
        <f>MONTH(C4291)</f>
        <v>1</v>
      </c>
      <c r="F4291" t="str">
        <f>TEXT(Table1[[#This Row],[Order Date]],"mmm")</f>
        <v>Jan</v>
      </c>
      <c r="G4291" t="str">
        <f>TEXT(Table1[[#This Row],[Order Date]],"ddd")</f>
        <v>Sat</v>
      </c>
      <c r="H4291" s="1">
        <v>42403</v>
      </c>
      <c r="I4291" t="s">
        <v>49</v>
      </c>
      <c r="J4291" t="s">
        <v>5721</v>
      </c>
      <c r="K4291" t="s">
        <v>5722</v>
      </c>
      <c r="L4291" t="s">
        <v>25</v>
      </c>
      <c r="M4291" t="s">
        <v>26</v>
      </c>
      <c r="N4291" t="s">
        <v>3034</v>
      </c>
      <c r="O4291" t="s">
        <v>208</v>
      </c>
      <c r="P4291">
        <v>61107</v>
      </c>
      <c r="Q4291" t="s">
        <v>104</v>
      </c>
      <c r="R4291" t="s">
        <v>9879</v>
      </c>
      <c r="S4291" t="s">
        <v>70</v>
      </c>
      <c r="T4291" t="s">
        <v>71</v>
      </c>
      <c r="U4291" t="s">
        <v>9880</v>
      </c>
      <c r="V4291" s="3">
        <v>1439.9680000000001</v>
      </c>
      <c r="W4291">
        <v>4</v>
      </c>
      <c r="X4291" s="2">
        <v>0.2</v>
      </c>
      <c r="Y4291" s="13">
        <v>143.99680000000001</v>
      </c>
      <c r="Z4291" s="2">
        <f>Y4291/V4291</f>
        <v>0.1</v>
      </c>
    </row>
    <row r="4292" spans="1:26" x14ac:dyDescent="0.25">
      <c r="A4292">
        <v>8928</v>
      </c>
      <c r="B4292" t="s">
        <v>9881</v>
      </c>
      <c r="C4292" s="1">
        <v>42274</v>
      </c>
      <c r="D4292">
        <f>YEAR(C4292)</f>
        <v>2015</v>
      </c>
      <c r="E4292">
        <f>MONTH(C4292)</f>
        <v>9</v>
      </c>
      <c r="F4292" t="str">
        <f>TEXT(Table1[[#This Row],[Order Date]],"mmm")</f>
        <v>Sep</v>
      </c>
      <c r="G4292" t="str">
        <f>TEXT(Table1[[#This Row],[Order Date]],"ddd")</f>
        <v>Sun</v>
      </c>
      <c r="H4292" s="1">
        <v>42276</v>
      </c>
      <c r="I4292" t="s">
        <v>22</v>
      </c>
      <c r="J4292" t="s">
        <v>1383</v>
      </c>
      <c r="K4292" t="s">
        <v>1384</v>
      </c>
      <c r="L4292" t="s">
        <v>40</v>
      </c>
      <c r="M4292" t="s">
        <v>26</v>
      </c>
      <c r="N4292" t="s">
        <v>94</v>
      </c>
      <c r="O4292" t="s">
        <v>95</v>
      </c>
      <c r="P4292">
        <v>98103</v>
      </c>
      <c r="Q4292" t="s">
        <v>43</v>
      </c>
      <c r="R4292" t="s">
        <v>4552</v>
      </c>
      <c r="S4292" t="s">
        <v>45</v>
      </c>
      <c r="T4292" t="s">
        <v>67</v>
      </c>
      <c r="U4292" t="s">
        <v>4553</v>
      </c>
      <c r="V4292" s="3">
        <v>99.2</v>
      </c>
      <c r="W4292">
        <v>5</v>
      </c>
      <c r="X4292" s="2">
        <v>0</v>
      </c>
      <c r="Y4292" s="13">
        <v>25.792000000000002</v>
      </c>
      <c r="Z4292" s="2">
        <f>Y4292/V4292</f>
        <v>0.26</v>
      </c>
    </row>
    <row r="4293" spans="1:26" x14ac:dyDescent="0.25">
      <c r="A4293">
        <v>8929</v>
      </c>
      <c r="B4293" t="s">
        <v>9882</v>
      </c>
      <c r="C4293" s="1">
        <v>42107</v>
      </c>
      <c r="D4293">
        <f>YEAR(C4293)</f>
        <v>2015</v>
      </c>
      <c r="E4293">
        <f>MONTH(C4293)</f>
        <v>4</v>
      </c>
      <c r="F4293" t="str">
        <f>TEXT(Table1[[#This Row],[Order Date]],"mmm")</f>
        <v>Apr</v>
      </c>
      <c r="G4293" t="str">
        <f>TEXT(Table1[[#This Row],[Order Date]],"ddd")</f>
        <v>Mon</v>
      </c>
      <c r="H4293" s="1">
        <v>42111</v>
      </c>
      <c r="I4293" t="s">
        <v>49</v>
      </c>
      <c r="J4293" t="s">
        <v>1887</v>
      </c>
      <c r="K4293" t="s">
        <v>1888</v>
      </c>
      <c r="L4293" t="s">
        <v>25</v>
      </c>
      <c r="M4293" t="s">
        <v>26</v>
      </c>
      <c r="N4293" t="s">
        <v>1654</v>
      </c>
      <c r="O4293" t="s">
        <v>103</v>
      </c>
      <c r="P4293">
        <v>77340</v>
      </c>
      <c r="Q4293" t="s">
        <v>104</v>
      </c>
      <c r="R4293" t="s">
        <v>2149</v>
      </c>
      <c r="S4293" t="s">
        <v>31</v>
      </c>
      <c r="T4293" t="s">
        <v>55</v>
      </c>
      <c r="U4293" t="s">
        <v>2150</v>
      </c>
      <c r="V4293" s="3">
        <v>609.98</v>
      </c>
      <c r="W4293">
        <v>4</v>
      </c>
      <c r="X4293" s="2">
        <v>0.3</v>
      </c>
      <c r="Y4293" s="13">
        <v>-113.282</v>
      </c>
      <c r="Z4293" s="2">
        <f>Y4293/V4293</f>
        <v>-0.18571428571428569</v>
      </c>
    </row>
    <row r="4294" spans="1:26" x14ac:dyDescent="0.25">
      <c r="A4294">
        <v>8932</v>
      </c>
      <c r="B4294" t="s">
        <v>9883</v>
      </c>
      <c r="C4294" s="1">
        <v>43087</v>
      </c>
      <c r="D4294">
        <f>YEAR(C4294)</f>
        <v>2017</v>
      </c>
      <c r="E4294">
        <f>MONTH(C4294)</f>
        <v>12</v>
      </c>
      <c r="F4294" t="str">
        <f>TEXT(Table1[[#This Row],[Order Date]],"mmm")</f>
        <v>Dec</v>
      </c>
      <c r="G4294" t="str">
        <f>TEXT(Table1[[#This Row],[Order Date]],"ddd")</f>
        <v>Mon</v>
      </c>
      <c r="H4294" s="1">
        <v>43093</v>
      </c>
      <c r="I4294" t="s">
        <v>49</v>
      </c>
      <c r="J4294" t="s">
        <v>9462</v>
      </c>
      <c r="K4294" t="s">
        <v>9463</v>
      </c>
      <c r="L4294" t="s">
        <v>40</v>
      </c>
      <c r="M4294" t="s">
        <v>26</v>
      </c>
      <c r="N4294" t="s">
        <v>2512</v>
      </c>
      <c r="O4294" t="s">
        <v>113</v>
      </c>
      <c r="P4294">
        <v>53209</v>
      </c>
      <c r="Q4294" t="s">
        <v>104</v>
      </c>
      <c r="R4294" t="s">
        <v>8760</v>
      </c>
      <c r="S4294" t="s">
        <v>31</v>
      </c>
      <c r="T4294" t="s">
        <v>64</v>
      </c>
      <c r="U4294" t="s">
        <v>8761</v>
      </c>
      <c r="V4294" s="3">
        <v>99.95</v>
      </c>
      <c r="W4294">
        <v>5</v>
      </c>
      <c r="X4294" s="2">
        <v>0</v>
      </c>
      <c r="Y4294" s="13">
        <v>22.988499999999998</v>
      </c>
      <c r="Z4294" s="2">
        <f>Y4294/V4294</f>
        <v>0.22999999999999998</v>
      </c>
    </row>
    <row r="4295" spans="1:26" x14ac:dyDescent="0.25">
      <c r="A4295">
        <v>8934</v>
      </c>
      <c r="B4295" t="s">
        <v>9884</v>
      </c>
      <c r="C4295" s="1">
        <v>42443</v>
      </c>
      <c r="D4295">
        <f>YEAR(C4295)</f>
        <v>2016</v>
      </c>
      <c r="E4295">
        <f>MONTH(C4295)</f>
        <v>3</v>
      </c>
      <c r="F4295" t="str">
        <f>TEXT(Table1[[#This Row],[Order Date]],"mmm")</f>
        <v>Mar</v>
      </c>
      <c r="G4295" t="str">
        <f>TEXT(Table1[[#This Row],[Order Date]],"ddd")</f>
        <v>Mon</v>
      </c>
      <c r="H4295" s="1">
        <v>42448</v>
      </c>
      <c r="I4295" t="s">
        <v>49</v>
      </c>
      <c r="J4295" t="s">
        <v>2130</v>
      </c>
      <c r="K4295" t="s">
        <v>2131</v>
      </c>
      <c r="L4295" t="s">
        <v>40</v>
      </c>
      <c r="M4295" t="s">
        <v>26</v>
      </c>
      <c r="N4295" t="s">
        <v>1817</v>
      </c>
      <c r="O4295" t="s">
        <v>113</v>
      </c>
      <c r="P4295">
        <v>54302</v>
      </c>
      <c r="Q4295" t="s">
        <v>104</v>
      </c>
      <c r="R4295" t="s">
        <v>3420</v>
      </c>
      <c r="S4295" t="s">
        <v>31</v>
      </c>
      <c r="T4295" t="s">
        <v>64</v>
      </c>
      <c r="U4295" t="s">
        <v>3421</v>
      </c>
      <c r="V4295" s="3">
        <v>16.739999999999998</v>
      </c>
      <c r="W4295">
        <v>2</v>
      </c>
      <c r="X4295" s="2">
        <v>0</v>
      </c>
      <c r="Y4295" s="13">
        <v>4.3524000000000003</v>
      </c>
      <c r="Z4295" s="2">
        <f>Y4295/V4295</f>
        <v>0.26000000000000006</v>
      </c>
    </row>
    <row r="4296" spans="1:26" x14ac:dyDescent="0.25">
      <c r="A4296">
        <v>8935</v>
      </c>
      <c r="B4296" t="s">
        <v>9885</v>
      </c>
      <c r="C4296" s="1">
        <v>42974</v>
      </c>
      <c r="D4296">
        <f>YEAR(C4296)</f>
        <v>2017</v>
      </c>
      <c r="E4296">
        <f>MONTH(C4296)</f>
        <v>8</v>
      </c>
      <c r="F4296" t="str">
        <f>TEXT(Table1[[#This Row],[Order Date]],"mmm")</f>
        <v>Aug</v>
      </c>
      <c r="G4296" t="str">
        <f>TEXT(Table1[[#This Row],[Order Date]],"ddd")</f>
        <v>Sun</v>
      </c>
      <c r="H4296" s="1">
        <v>42974</v>
      </c>
      <c r="I4296" t="s">
        <v>1276</v>
      </c>
      <c r="J4296" t="s">
        <v>1121</v>
      </c>
      <c r="K4296" t="s">
        <v>1122</v>
      </c>
      <c r="L4296" t="s">
        <v>40</v>
      </c>
      <c r="M4296" t="s">
        <v>26</v>
      </c>
      <c r="N4296" t="s">
        <v>143</v>
      </c>
      <c r="O4296" t="s">
        <v>144</v>
      </c>
      <c r="P4296">
        <v>19120</v>
      </c>
      <c r="Q4296" t="s">
        <v>145</v>
      </c>
      <c r="R4296" t="s">
        <v>4521</v>
      </c>
      <c r="S4296" t="s">
        <v>45</v>
      </c>
      <c r="T4296" t="s">
        <v>89</v>
      </c>
      <c r="U4296" t="s">
        <v>4522</v>
      </c>
      <c r="V4296" s="3">
        <v>12.672000000000001</v>
      </c>
      <c r="W4296">
        <v>3</v>
      </c>
      <c r="X4296" s="2">
        <v>0.2</v>
      </c>
      <c r="Y4296" s="13">
        <v>3.96</v>
      </c>
      <c r="Z4296" s="2">
        <f>Y4296/V4296</f>
        <v>0.3125</v>
      </c>
    </row>
    <row r="4297" spans="1:26" x14ac:dyDescent="0.25">
      <c r="A4297">
        <v>8937</v>
      </c>
      <c r="B4297" t="s">
        <v>9886</v>
      </c>
      <c r="C4297" s="1">
        <v>42355</v>
      </c>
      <c r="D4297">
        <f>YEAR(C4297)</f>
        <v>2015</v>
      </c>
      <c r="E4297">
        <f>MONTH(C4297)</f>
        <v>12</v>
      </c>
      <c r="F4297" t="str">
        <f>TEXT(Table1[[#This Row],[Order Date]],"mmm")</f>
        <v>Dec</v>
      </c>
      <c r="G4297" t="str">
        <f>TEXT(Table1[[#This Row],[Order Date]],"ddd")</f>
        <v>Thu</v>
      </c>
      <c r="H4297" s="1">
        <v>42357</v>
      </c>
      <c r="I4297" t="s">
        <v>22</v>
      </c>
      <c r="J4297" t="s">
        <v>380</v>
      </c>
      <c r="K4297" t="s">
        <v>381</v>
      </c>
      <c r="L4297" t="s">
        <v>25</v>
      </c>
      <c r="M4297" t="s">
        <v>26</v>
      </c>
      <c r="N4297" t="s">
        <v>41</v>
      </c>
      <c r="O4297" t="s">
        <v>42</v>
      </c>
      <c r="P4297">
        <v>90008</v>
      </c>
      <c r="Q4297" t="s">
        <v>43</v>
      </c>
      <c r="R4297" t="s">
        <v>3386</v>
      </c>
      <c r="S4297" t="s">
        <v>45</v>
      </c>
      <c r="T4297" t="s">
        <v>67</v>
      </c>
      <c r="U4297" t="s">
        <v>3387</v>
      </c>
      <c r="V4297" s="3">
        <v>204.85</v>
      </c>
      <c r="W4297">
        <v>5</v>
      </c>
      <c r="X4297" s="2">
        <v>0</v>
      </c>
      <c r="Y4297" s="13">
        <v>53.261000000000003</v>
      </c>
      <c r="Z4297" s="2">
        <f>Y4297/V4297</f>
        <v>0.26</v>
      </c>
    </row>
    <row r="4298" spans="1:26" x14ac:dyDescent="0.25">
      <c r="A4298">
        <v>8941</v>
      </c>
      <c r="B4298" t="s">
        <v>9887</v>
      </c>
      <c r="C4298" s="1">
        <v>41873</v>
      </c>
      <c r="D4298">
        <f>YEAR(C4298)</f>
        <v>2014</v>
      </c>
      <c r="E4298">
        <f>MONTH(C4298)</f>
        <v>8</v>
      </c>
      <c r="F4298" t="str">
        <f>TEXT(Table1[[#This Row],[Order Date]],"mmm")</f>
        <v>Aug</v>
      </c>
      <c r="G4298" t="str">
        <f>TEXT(Table1[[#This Row],[Order Date]],"ddd")</f>
        <v>Fri</v>
      </c>
      <c r="H4298" s="1">
        <v>41875</v>
      </c>
      <c r="I4298" t="s">
        <v>22</v>
      </c>
      <c r="J4298" t="s">
        <v>1600</v>
      </c>
      <c r="K4298" t="s">
        <v>1601</v>
      </c>
      <c r="L4298" t="s">
        <v>25</v>
      </c>
      <c r="M4298" t="s">
        <v>26</v>
      </c>
      <c r="N4298" t="s">
        <v>6561</v>
      </c>
      <c r="O4298" t="s">
        <v>53</v>
      </c>
      <c r="P4298">
        <v>33161</v>
      </c>
      <c r="Q4298" t="s">
        <v>29</v>
      </c>
      <c r="R4298" t="s">
        <v>9888</v>
      </c>
      <c r="S4298" t="s">
        <v>45</v>
      </c>
      <c r="T4298" t="s">
        <v>572</v>
      </c>
      <c r="U4298" t="s">
        <v>9889</v>
      </c>
      <c r="V4298" s="3">
        <v>7.6319999999999997</v>
      </c>
      <c r="W4298">
        <v>3</v>
      </c>
      <c r="X4298" s="2">
        <v>0.2</v>
      </c>
      <c r="Y4298" s="13">
        <v>-1.8126</v>
      </c>
      <c r="Z4298" s="2">
        <f>Y4298/V4298</f>
        <v>-0.23750000000000002</v>
      </c>
    </row>
    <row r="4299" spans="1:26" x14ac:dyDescent="0.25">
      <c r="A4299">
        <v>8942</v>
      </c>
      <c r="B4299" t="s">
        <v>9890</v>
      </c>
      <c r="C4299" s="1">
        <v>42677</v>
      </c>
      <c r="D4299">
        <f>YEAR(C4299)</f>
        <v>2016</v>
      </c>
      <c r="E4299">
        <f>MONTH(C4299)</f>
        <v>11</v>
      </c>
      <c r="F4299" t="str">
        <f>TEXT(Table1[[#This Row],[Order Date]],"mmm")</f>
        <v>Nov</v>
      </c>
      <c r="G4299" t="str">
        <f>TEXT(Table1[[#This Row],[Order Date]],"ddd")</f>
        <v>Thu</v>
      </c>
      <c r="H4299" s="1">
        <v>42679</v>
      </c>
      <c r="I4299" t="s">
        <v>185</v>
      </c>
      <c r="J4299" t="s">
        <v>4173</v>
      </c>
      <c r="K4299" t="s">
        <v>4174</v>
      </c>
      <c r="L4299" t="s">
        <v>25</v>
      </c>
      <c r="M4299" t="s">
        <v>26</v>
      </c>
      <c r="N4299" t="s">
        <v>412</v>
      </c>
      <c r="O4299" t="s">
        <v>413</v>
      </c>
      <c r="P4299">
        <v>97206</v>
      </c>
      <c r="Q4299" t="s">
        <v>43</v>
      </c>
      <c r="R4299" t="s">
        <v>3487</v>
      </c>
      <c r="S4299" t="s">
        <v>45</v>
      </c>
      <c r="T4299" t="s">
        <v>74</v>
      </c>
      <c r="U4299" t="s">
        <v>3488</v>
      </c>
      <c r="V4299" s="3">
        <v>4.1580000000000004</v>
      </c>
      <c r="W4299">
        <v>7</v>
      </c>
      <c r="X4299" s="2">
        <v>0.7</v>
      </c>
      <c r="Y4299" s="13">
        <v>-3.4649999999999999</v>
      </c>
      <c r="Z4299" s="2">
        <f>Y4299/V4299</f>
        <v>-0.83333333333333326</v>
      </c>
    </row>
    <row r="4300" spans="1:26" x14ac:dyDescent="0.25">
      <c r="A4300">
        <v>8944</v>
      </c>
      <c r="B4300" t="s">
        <v>9891</v>
      </c>
      <c r="C4300" s="1">
        <v>43018</v>
      </c>
      <c r="D4300">
        <f>YEAR(C4300)</f>
        <v>2017</v>
      </c>
      <c r="E4300">
        <f>MONTH(C4300)</f>
        <v>10</v>
      </c>
      <c r="F4300" t="str">
        <f>TEXT(Table1[[#This Row],[Order Date]],"mmm")</f>
        <v>Oct</v>
      </c>
      <c r="G4300" t="str">
        <f>TEXT(Table1[[#This Row],[Order Date]],"ddd")</f>
        <v>Tue</v>
      </c>
      <c r="H4300" s="1">
        <v>43024</v>
      </c>
      <c r="I4300" t="s">
        <v>49</v>
      </c>
      <c r="J4300" t="s">
        <v>4898</v>
      </c>
      <c r="K4300" t="s">
        <v>4899</v>
      </c>
      <c r="L4300" t="s">
        <v>25</v>
      </c>
      <c r="M4300" t="s">
        <v>26</v>
      </c>
      <c r="N4300" t="s">
        <v>449</v>
      </c>
      <c r="O4300" t="s">
        <v>208</v>
      </c>
      <c r="P4300">
        <v>60505</v>
      </c>
      <c r="Q4300" t="s">
        <v>104</v>
      </c>
      <c r="R4300" t="s">
        <v>8083</v>
      </c>
      <c r="S4300" t="s">
        <v>31</v>
      </c>
      <c r="T4300" t="s">
        <v>35</v>
      </c>
      <c r="U4300" t="s">
        <v>8084</v>
      </c>
      <c r="V4300" s="3">
        <v>239.358</v>
      </c>
      <c r="W4300">
        <v>3</v>
      </c>
      <c r="X4300" s="2">
        <v>0.3</v>
      </c>
      <c r="Y4300" s="13">
        <v>-47.871600000000001</v>
      </c>
      <c r="Z4300" s="2">
        <f>Y4300/V4300</f>
        <v>-0.2</v>
      </c>
    </row>
    <row r="4301" spans="1:26" x14ac:dyDescent="0.25">
      <c r="A4301">
        <v>8946</v>
      </c>
      <c r="B4301" t="s">
        <v>9892</v>
      </c>
      <c r="C4301" s="1">
        <v>41958</v>
      </c>
      <c r="D4301">
        <f>YEAR(C4301)</f>
        <v>2014</v>
      </c>
      <c r="E4301">
        <f>MONTH(C4301)</f>
        <v>11</v>
      </c>
      <c r="F4301" t="str">
        <f>TEXT(Table1[[#This Row],[Order Date]],"mmm")</f>
        <v>Nov</v>
      </c>
      <c r="G4301" t="str">
        <f>TEXT(Table1[[#This Row],[Order Date]],"ddd")</f>
        <v>Sat</v>
      </c>
      <c r="H4301" s="1">
        <v>41960</v>
      </c>
      <c r="I4301" t="s">
        <v>22</v>
      </c>
      <c r="J4301" t="s">
        <v>5241</v>
      </c>
      <c r="K4301" t="s">
        <v>5242</v>
      </c>
      <c r="L4301" t="s">
        <v>40</v>
      </c>
      <c r="M4301" t="s">
        <v>26</v>
      </c>
      <c r="N4301" t="s">
        <v>126</v>
      </c>
      <c r="O4301" t="s">
        <v>42</v>
      </c>
      <c r="P4301">
        <v>94110</v>
      </c>
      <c r="Q4301" t="s">
        <v>43</v>
      </c>
      <c r="R4301" t="s">
        <v>1916</v>
      </c>
      <c r="S4301" t="s">
        <v>45</v>
      </c>
      <c r="T4301" t="s">
        <v>572</v>
      </c>
      <c r="U4301" t="s">
        <v>1917</v>
      </c>
      <c r="V4301" s="3">
        <v>10.95</v>
      </c>
      <c r="W4301">
        <v>3</v>
      </c>
      <c r="X4301" s="2">
        <v>0</v>
      </c>
      <c r="Y4301" s="13">
        <v>3.2850000000000001</v>
      </c>
      <c r="Z4301" s="2">
        <f>Y4301/V4301</f>
        <v>0.30000000000000004</v>
      </c>
    </row>
    <row r="4302" spans="1:26" x14ac:dyDescent="0.25">
      <c r="A4302">
        <v>8947</v>
      </c>
      <c r="B4302" t="s">
        <v>9893</v>
      </c>
      <c r="C4302" s="1">
        <v>43093</v>
      </c>
      <c r="D4302">
        <f>YEAR(C4302)</f>
        <v>2017</v>
      </c>
      <c r="E4302">
        <f>MONTH(C4302)</f>
        <v>12</v>
      </c>
      <c r="F4302" t="str">
        <f>TEXT(Table1[[#This Row],[Order Date]],"mmm")</f>
        <v>Dec</v>
      </c>
      <c r="G4302" t="str">
        <f>TEXT(Table1[[#This Row],[Order Date]],"ddd")</f>
        <v>Sun</v>
      </c>
      <c r="H4302" s="1">
        <v>43097</v>
      </c>
      <c r="I4302" t="s">
        <v>49</v>
      </c>
      <c r="J4302" t="s">
        <v>6587</v>
      </c>
      <c r="K4302" t="s">
        <v>6588</v>
      </c>
      <c r="L4302" t="s">
        <v>40</v>
      </c>
      <c r="M4302" t="s">
        <v>26</v>
      </c>
      <c r="N4302" t="s">
        <v>3823</v>
      </c>
      <c r="O4302" t="s">
        <v>1231</v>
      </c>
      <c r="P4302">
        <v>2740</v>
      </c>
      <c r="Q4302" t="s">
        <v>145</v>
      </c>
      <c r="R4302" t="s">
        <v>4663</v>
      </c>
      <c r="S4302" t="s">
        <v>45</v>
      </c>
      <c r="T4302" t="s">
        <v>89</v>
      </c>
      <c r="U4302" t="s">
        <v>4664</v>
      </c>
      <c r="V4302" s="3">
        <v>19.440000000000001</v>
      </c>
      <c r="W4302">
        <v>3</v>
      </c>
      <c r="X4302" s="2">
        <v>0</v>
      </c>
      <c r="Y4302" s="13">
        <v>9.3312000000000008</v>
      </c>
      <c r="Z4302" s="2">
        <f>Y4302/V4302</f>
        <v>0.48000000000000004</v>
      </c>
    </row>
    <row r="4303" spans="1:26" x14ac:dyDescent="0.25">
      <c r="A4303">
        <v>8949</v>
      </c>
      <c r="B4303" t="s">
        <v>9894</v>
      </c>
      <c r="C4303" s="1">
        <v>41997</v>
      </c>
      <c r="D4303">
        <f>YEAR(C4303)</f>
        <v>2014</v>
      </c>
      <c r="E4303">
        <f>MONTH(C4303)</f>
        <v>12</v>
      </c>
      <c r="F4303" t="str">
        <f>TEXT(Table1[[#This Row],[Order Date]],"mmm")</f>
        <v>Dec</v>
      </c>
      <c r="G4303" t="str">
        <f>TEXT(Table1[[#This Row],[Order Date]],"ddd")</f>
        <v>Wed</v>
      </c>
      <c r="H4303" s="1">
        <v>41999</v>
      </c>
      <c r="I4303" t="s">
        <v>185</v>
      </c>
      <c r="J4303" t="s">
        <v>4589</v>
      </c>
      <c r="K4303" t="s">
        <v>4590</v>
      </c>
      <c r="L4303" t="s">
        <v>25</v>
      </c>
      <c r="M4303" t="s">
        <v>26</v>
      </c>
      <c r="N4303" t="s">
        <v>941</v>
      </c>
      <c r="O4303" t="s">
        <v>42</v>
      </c>
      <c r="P4303">
        <v>92037</v>
      </c>
      <c r="Q4303" t="s">
        <v>43</v>
      </c>
      <c r="R4303" t="s">
        <v>8805</v>
      </c>
      <c r="S4303" t="s">
        <v>45</v>
      </c>
      <c r="T4303" t="s">
        <v>77</v>
      </c>
      <c r="U4303" t="s">
        <v>8806</v>
      </c>
      <c r="V4303" s="3">
        <v>13.97</v>
      </c>
      <c r="W4303">
        <v>1</v>
      </c>
      <c r="X4303" s="2">
        <v>0</v>
      </c>
      <c r="Y4303" s="13">
        <v>3.6322000000000001</v>
      </c>
      <c r="Z4303" s="2">
        <f>Y4303/V4303</f>
        <v>0.26</v>
      </c>
    </row>
    <row r="4304" spans="1:26" x14ac:dyDescent="0.25">
      <c r="A4304">
        <v>8950</v>
      </c>
      <c r="B4304" t="s">
        <v>9895</v>
      </c>
      <c r="C4304" s="1">
        <v>43091</v>
      </c>
      <c r="D4304">
        <f>YEAR(C4304)</f>
        <v>2017</v>
      </c>
      <c r="E4304">
        <f>MONTH(C4304)</f>
        <v>12</v>
      </c>
      <c r="F4304" t="str">
        <f>TEXT(Table1[[#This Row],[Order Date]],"mmm")</f>
        <v>Dec</v>
      </c>
      <c r="G4304" t="str">
        <f>TEXT(Table1[[#This Row],[Order Date]],"ddd")</f>
        <v>Fri</v>
      </c>
      <c r="H4304" s="1">
        <v>43097</v>
      </c>
      <c r="I4304" t="s">
        <v>49</v>
      </c>
      <c r="J4304" t="s">
        <v>6221</v>
      </c>
      <c r="K4304" t="s">
        <v>6222</v>
      </c>
      <c r="L4304" t="s">
        <v>25</v>
      </c>
      <c r="M4304" t="s">
        <v>26</v>
      </c>
      <c r="N4304" t="s">
        <v>321</v>
      </c>
      <c r="O4304" t="s">
        <v>328</v>
      </c>
      <c r="P4304">
        <v>38301</v>
      </c>
      <c r="Q4304" t="s">
        <v>29</v>
      </c>
      <c r="R4304" t="s">
        <v>1041</v>
      </c>
      <c r="S4304" t="s">
        <v>31</v>
      </c>
      <c r="T4304" t="s">
        <v>55</v>
      </c>
      <c r="U4304" t="s">
        <v>1042</v>
      </c>
      <c r="V4304" s="3">
        <v>934.95600000000002</v>
      </c>
      <c r="W4304">
        <v>6</v>
      </c>
      <c r="X4304" s="2">
        <v>0.4</v>
      </c>
      <c r="Y4304" s="13">
        <v>-249.32159999999999</v>
      </c>
      <c r="Z4304" s="2">
        <f>Y4304/V4304</f>
        <v>-0.26666666666666666</v>
      </c>
    </row>
    <row r="4305" spans="1:26" x14ac:dyDescent="0.25">
      <c r="A4305">
        <v>8955</v>
      </c>
      <c r="B4305" t="s">
        <v>9896</v>
      </c>
      <c r="C4305" s="1">
        <v>41859</v>
      </c>
      <c r="D4305">
        <f>YEAR(C4305)</f>
        <v>2014</v>
      </c>
      <c r="E4305">
        <f>MONTH(C4305)</f>
        <v>8</v>
      </c>
      <c r="F4305" t="str">
        <f>TEXT(Table1[[#This Row],[Order Date]],"mmm")</f>
        <v>Aug</v>
      </c>
      <c r="G4305" t="str">
        <f>TEXT(Table1[[#This Row],[Order Date]],"ddd")</f>
        <v>Fri</v>
      </c>
      <c r="H4305" s="1">
        <v>41861</v>
      </c>
      <c r="I4305" t="s">
        <v>22</v>
      </c>
      <c r="J4305" t="s">
        <v>2947</v>
      </c>
      <c r="K4305" t="s">
        <v>2948</v>
      </c>
      <c r="L4305" t="s">
        <v>25</v>
      </c>
      <c r="M4305" t="s">
        <v>26</v>
      </c>
      <c r="N4305" t="s">
        <v>1504</v>
      </c>
      <c r="O4305" t="s">
        <v>53</v>
      </c>
      <c r="P4305">
        <v>32216</v>
      </c>
      <c r="Q4305" t="s">
        <v>29</v>
      </c>
      <c r="R4305" t="s">
        <v>4669</v>
      </c>
      <c r="S4305" t="s">
        <v>31</v>
      </c>
      <c r="T4305" t="s">
        <v>32</v>
      </c>
      <c r="U4305" t="s">
        <v>4670</v>
      </c>
      <c r="V4305" s="3">
        <v>155.45599999999999</v>
      </c>
      <c r="W4305">
        <v>4</v>
      </c>
      <c r="X4305" s="2">
        <v>0.2</v>
      </c>
      <c r="Y4305" s="13">
        <v>-7.7728000000000002</v>
      </c>
      <c r="Z4305" s="2">
        <f>Y4305/V4305</f>
        <v>-0.05</v>
      </c>
    </row>
    <row r="4306" spans="1:26" x14ac:dyDescent="0.25">
      <c r="A4306">
        <v>8956</v>
      </c>
      <c r="B4306" t="s">
        <v>9897</v>
      </c>
      <c r="C4306" s="1">
        <v>41902</v>
      </c>
      <c r="D4306">
        <f>YEAR(C4306)</f>
        <v>2014</v>
      </c>
      <c r="E4306">
        <f>MONTH(C4306)</f>
        <v>9</v>
      </c>
      <c r="F4306" t="str">
        <f>TEXT(Table1[[#This Row],[Order Date]],"mmm")</f>
        <v>Sep</v>
      </c>
      <c r="G4306" t="str">
        <f>TEXT(Table1[[#This Row],[Order Date]],"ddd")</f>
        <v>Sat</v>
      </c>
      <c r="H4306" s="1">
        <v>41906</v>
      </c>
      <c r="I4306" t="s">
        <v>49</v>
      </c>
      <c r="J4306" t="s">
        <v>3542</v>
      </c>
      <c r="K4306" t="s">
        <v>3543</v>
      </c>
      <c r="L4306" t="s">
        <v>40</v>
      </c>
      <c r="M4306" t="s">
        <v>26</v>
      </c>
      <c r="N4306" t="s">
        <v>941</v>
      </c>
      <c r="O4306" t="s">
        <v>42</v>
      </c>
      <c r="P4306">
        <v>92024</v>
      </c>
      <c r="Q4306" t="s">
        <v>43</v>
      </c>
      <c r="R4306" t="s">
        <v>6398</v>
      </c>
      <c r="S4306" t="s">
        <v>45</v>
      </c>
      <c r="T4306" t="s">
        <v>89</v>
      </c>
      <c r="U4306" t="s">
        <v>6399</v>
      </c>
      <c r="V4306" s="3">
        <v>8.56</v>
      </c>
      <c r="W4306">
        <v>2</v>
      </c>
      <c r="X4306" s="2">
        <v>0</v>
      </c>
      <c r="Y4306" s="13">
        <v>3.8519999999999999</v>
      </c>
      <c r="Z4306" s="2">
        <f>Y4306/V4306</f>
        <v>0.44999999999999996</v>
      </c>
    </row>
    <row r="4307" spans="1:26" x14ac:dyDescent="0.25">
      <c r="A4307">
        <v>8957</v>
      </c>
      <c r="B4307" t="s">
        <v>9898</v>
      </c>
      <c r="C4307" s="1">
        <v>43094</v>
      </c>
      <c r="D4307">
        <f>YEAR(C4307)</f>
        <v>2017</v>
      </c>
      <c r="E4307">
        <f>MONTH(C4307)</f>
        <v>12</v>
      </c>
      <c r="F4307" t="str">
        <f>TEXT(Table1[[#This Row],[Order Date]],"mmm")</f>
        <v>Dec</v>
      </c>
      <c r="G4307" t="str">
        <f>TEXT(Table1[[#This Row],[Order Date]],"ddd")</f>
        <v>Mon</v>
      </c>
      <c r="H4307" s="1">
        <v>43097</v>
      </c>
      <c r="I4307" t="s">
        <v>185</v>
      </c>
      <c r="J4307" t="s">
        <v>3013</v>
      </c>
      <c r="K4307" t="s">
        <v>3014</v>
      </c>
      <c r="L4307" t="s">
        <v>25</v>
      </c>
      <c r="M4307" t="s">
        <v>26</v>
      </c>
      <c r="N4307" t="s">
        <v>2293</v>
      </c>
      <c r="O4307" t="s">
        <v>53</v>
      </c>
      <c r="P4307">
        <v>33012</v>
      </c>
      <c r="Q4307" t="s">
        <v>29</v>
      </c>
      <c r="R4307" t="s">
        <v>5968</v>
      </c>
      <c r="S4307" t="s">
        <v>31</v>
      </c>
      <c r="T4307" t="s">
        <v>64</v>
      </c>
      <c r="U4307" t="s">
        <v>5969</v>
      </c>
      <c r="V4307" s="3">
        <v>21</v>
      </c>
      <c r="W4307">
        <v>3</v>
      </c>
      <c r="X4307" s="2">
        <v>0.2</v>
      </c>
      <c r="Y4307" s="13">
        <v>5.7750000000000004</v>
      </c>
      <c r="Z4307" s="2">
        <f>Y4307/V4307</f>
        <v>0.27500000000000002</v>
      </c>
    </row>
    <row r="4308" spans="1:26" x14ac:dyDescent="0.25">
      <c r="A4308">
        <v>8959</v>
      </c>
      <c r="B4308" t="s">
        <v>9899</v>
      </c>
      <c r="C4308" s="1">
        <v>43064</v>
      </c>
      <c r="D4308">
        <f>YEAR(C4308)</f>
        <v>2017</v>
      </c>
      <c r="E4308">
        <f>MONTH(C4308)</f>
        <v>11</v>
      </c>
      <c r="F4308" t="str">
        <f>TEXT(Table1[[#This Row],[Order Date]],"mmm")</f>
        <v>Nov</v>
      </c>
      <c r="G4308" t="str">
        <f>TEXT(Table1[[#This Row],[Order Date]],"ddd")</f>
        <v>Sat</v>
      </c>
      <c r="H4308" s="1">
        <v>43069</v>
      </c>
      <c r="I4308" t="s">
        <v>49</v>
      </c>
      <c r="J4308" t="s">
        <v>1672</v>
      </c>
      <c r="K4308" t="s">
        <v>1673</v>
      </c>
      <c r="L4308" t="s">
        <v>25</v>
      </c>
      <c r="M4308" t="s">
        <v>26</v>
      </c>
      <c r="N4308" t="s">
        <v>181</v>
      </c>
      <c r="O4308" t="s">
        <v>103</v>
      </c>
      <c r="P4308">
        <v>77070</v>
      </c>
      <c r="Q4308" t="s">
        <v>104</v>
      </c>
      <c r="R4308" t="s">
        <v>3528</v>
      </c>
      <c r="S4308" t="s">
        <v>70</v>
      </c>
      <c r="T4308" t="s">
        <v>71</v>
      </c>
      <c r="U4308" t="s">
        <v>3529</v>
      </c>
      <c r="V4308" s="3">
        <v>299.95999999999998</v>
      </c>
      <c r="W4308">
        <v>5</v>
      </c>
      <c r="X4308" s="2">
        <v>0.2</v>
      </c>
      <c r="Y4308" s="13">
        <v>37.494999999999997</v>
      </c>
      <c r="Z4308" s="2">
        <f>Y4308/V4308</f>
        <v>0.125</v>
      </c>
    </row>
    <row r="4309" spans="1:26" x14ac:dyDescent="0.25">
      <c r="A4309">
        <v>8963</v>
      </c>
      <c r="B4309" t="s">
        <v>9900</v>
      </c>
      <c r="C4309" s="1">
        <v>42679</v>
      </c>
      <c r="D4309">
        <f>YEAR(C4309)</f>
        <v>2016</v>
      </c>
      <c r="E4309">
        <f>MONTH(C4309)</f>
        <v>11</v>
      </c>
      <c r="F4309" t="str">
        <f>TEXT(Table1[[#This Row],[Order Date]],"mmm")</f>
        <v>Nov</v>
      </c>
      <c r="G4309" t="str">
        <f>TEXT(Table1[[#This Row],[Order Date]],"ddd")</f>
        <v>Sat</v>
      </c>
      <c r="H4309" s="1">
        <v>42681</v>
      </c>
      <c r="I4309" t="s">
        <v>185</v>
      </c>
      <c r="J4309" t="s">
        <v>7536</v>
      </c>
      <c r="K4309" t="s">
        <v>7537</v>
      </c>
      <c r="L4309" t="s">
        <v>25</v>
      </c>
      <c r="M4309" t="s">
        <v>26</v>
      </c>
      <c r="N4309" t="s">
        <v>2915</v>
      </c>
      <c r="O4309" t="s">
        <v>312</v>
      </c>
      <c r="P4309">
        <v>23464</v>
      </c>
      <c r="Q4309" t="s">
        <v>29</v>
      </c>
      <c r="R4309" t="s">
        <v>5501</v>
      </c>
      <c r="S4309" t="s">
        <v>31</v>
      </c>
      <c r="T4309" t="s">
        <v>64</v>
      </c>
      <c r="U4309" t="s">
        <v>5502</v>
      </c>
      <c r="V4309" s="3">
        <v>273.95999999999998</v>
      </c>
      <c r="W4309">
        <v>2</v>
      </c>
      <c r="X4309" s="2">
        <v>0</v>
      </c>
      <c r="Y4309" s="13">
        <v>71.229600000000005</v>
      </c>
      <c r="Z4309" s="2">
        <f>Y4309/V4309</f>
        <v>0.26000000000000006</v>
      </c>
    </row>
    <row r="4310" spans="1:26" x14ac:dyDescent="0.25">
      <c r="A4310">
        <v>8966</v>
      </c>
      <c r="B4310" t="s">
        <v>9901</v>
      </c>
      <c r="C4310" s="1">
        <v>43045</v>
      </c>
      <c r="D4310">
        <f>YEAR(C4310)</f>
        <v>2017</v>
      </c>
      <c r="E4310">
        <f>MONTH(C4310)</f>
        <v>11</v>
      </c>
      <c r="F4310" t="str">
        <f>TEXT(Table1[[#This Row],[Order Date]],"mmm")</f>
        <v>Nov</v>
      </c>
      <c r="G4310" t="str">
        <f>TEXT(Table1[[#This Row],[Order Date]],"ddd")</f>
        <v>Mon</v>
      </c>
      <c r="H4310" s="1">
        <v>43051</v>
      </c>
      <c r="I4310" t="s">
        <v>49</v>
      </c>
      <c r="J4310" t="s">
        <v>5885</v>
      </c>
      <c r="K4310" t="s">
        <v>5886</v>
      </c>
      <c r="L4310" t="s">
        <v>25</v>
      </c>
      <c r="M4310" t="s">
        <v>26</v>
      </c>
      <c r="N4310" t="s">
        <v>181</v>
      </c>
      <c r="O4310" t="s">
        <v>103</v>
      </c>
      <c r="P4310">
        <v>77070</v>
      </c>
      <c r="Q4310" t="s">
        <v>104</v>
      </c>
      <c r="R4310" t="s">
        <v>2859</v>
      </c>
      <c r="S4310" t="s">
        <v>45</v>
      </c>
      <c r="T4310" t="s">
        <v>74</v>
      </c>
      <c r="U4310" t="s">
        <v>2860</v>
      </c>
      <c r="V4310" s="3">
        <v>1.248</v>
      </c>
      <c r="W4310">
        <v>2</v>
      </c>
      <c r="X4310" s="2">
        <v>0.8</v>
      </c>
      <c r="Y4310" s="13">
        <v>-1.9343999999999999</v>
      </c>
      <c r="Z4310" s="2">
        <f>Y4310/V4310</f>
        <v>-1.5499999999999998</v>
      </c>
    </row>
    <row r="4311" spans="1:26" x14ac:dyDescent="0.25">
      <c r="A4311">
        <v>8967</v>
      </c>
      <c r="B4311" t="s">
        <v>9902</v>
      </c>
      <c r="C4311" s="1">
        <v>42677</v>
      </c>
      <c r="D4311">
        <f>YEAR(C4311)</f>
        <v>2016</v>
      </c>
      <c r="E4311">
        <f>MONTH(C4311)</f>
        <v>11</v>
      </c>
      <c r="F4311" t="str">
        <f>TEXT(Table1[[#This Row],[Order Date]],"mmm")</f>
        <v>Nov</v>
      </c>
      <c r="G4311" t="str">
        <f>TEXT(Table1[[#This Row],[Order Date]],"ddd")</f>
        <v>Thu</v>
      </c>
      <c r="H4311" s="1">
        <v>42681</v>
      </c>
      <c r="I4311" t="s">
        <v>49</v>
      </c>
      <c r="J4311" t="s">
        <v>5767</v>
      </c>
      <c r="K4311" t="s">
        <v>5768</v>
      </c>
      <c r="L4311" t="s">
        <v>101</v>
      </c>
      <c r="M4311" t="s">
        <v>26</v>
      </c>
      <c r="N4311" t="s">
        <v>143</v>
      </c>
      <c r="O4311" t="s">
        <v>144</v>
      </c>
      <c r="P4311">
        <v>19120</v>
      </c>
      <c r="Q4311" t="s">
        <v>145</v>
      </c>
      <c r="R4311" t="s">
        <v>1154</v>
      </c>
      <c r="S4311" t="s">
        <v>70</v>
      </c>
      <c r="T4311" t="s">
        <v>158</v>
      </c>
      <c r="U4311" t="s">
        <v>1155</v>
      </c>
      <c r="V4311" s="3">
        <v>72</v>
      </c>
      <c r="W4311">
        <v>1</v>
      </c>
      <c r="X4311" s="2">
        <v>0.2</v>
      </c>
      <c r="Y4311" s="13">
        <v>14.4</v>
      </c>
      <c r="Z4311" s="2">
        <f>Y4311/V4311</f>
        <v>0.2</v>
      </c>
    </row>
    <row r="4312" spans="1:26" x14ac:dyDescent="0.25">
      <c r="A4312">
        <v>8969</v>
      </c>
      <c r="B4312" t="s">
        <v>9903</v>
      </c>
      <c r="C4312" s="1">
        <v>42003</v>
      </c>
      <c r="D4312">
        <f>YEAR(C4312)</f>
        <v>2014</v>
      </c>
      <c r="E4312">
        <f>MONTH(C4312)</f>
        <v>12</v>
      </c>
      <c r="F4312" t="str">
        <f>TEXT(Table1[[#This Row],[Order Date]],"mmm")</f>
        <v>Dec</v>
      </c>
      <c r="G4312" t="str">
        <f>TEXT(Table1[[#This Row],[Order Date]],"ddd")</f>
        <v>Tue</v>
      </c>
      <c r="H4312" s="1">
        <v>42005</v>
      </c>
      <c r="I4312" t="s">
        <v>185</v>
      </c>
      <c r="J4312" t="s">
        <v>6993</v>
      </c>
      <c r="K4312" t="s">
        <v>6994</v>
      </c>
      <c r="L4312" t="s">
        <v>25</v>
      </c>
      <c r="M4312" t="s">
        <v>26</v>
      </c>
      <c r="N4312" t="s">
        <v>327</v>
      </c>
      <c r="O4312" t="s">
        <v>328</v>
      </c>
      <c r="P4312">
        <v>38109</v>
      </c>
      <c r="Q4312" t="s">
        <v>29</v>
      </c>
      <c r="R4312" t="s">
        <v>4546</v>
      </c>
      <c r="S4312" t="s">
        <v>45</v>
      </c>
      <c r="T4312" t="s">
        <v>58</v>
      </c>
      <c r="U4312" t="s">
        <v>4547</v>
      </c>
      <c r="V4312" s="3">
        <v>39.128</v>
      </c>
      <c r="W4312">
        <v>1</v>
      </c>
      <c r="X4312" s="2">
        <v>0.2</v>
      </c>
      <c r="Y4312" s="13">
        <v>-8.8038000000000007</v>
      </c>
      <c r="Z4312" s="2">
        <f>Y4312/V4312</f>
        <v>-0.22500000000000001</v>
      </c>
    </row>
    <row r="4313" spans="1:26" x14ac:dyDescent="0.25">
      <c r="A4313">
        <v>8970</v>
      </c>
      <c r="B4313" t="s">
        <v>9904</v>
      </c>
      <c r="C4313" s="1">
        <v>43071</v>
      </c>
      <c r="D4313">
        <f>YEAR(C4313)</f>
        <v>2017</v>
      </c>
      <c r="E4313">
        <f>MONTH(C4313)</f>
        <v>12</v>
      </c>
      <c r="F4313" t="str">
        <f>TEXT(Table1[[#This Row],[Order Date]],"mmm")</f>
        <v>Dec</v>
      </c>
      <c r="G4313" t="str">
        <f>TEXT(Table1[[#This Row],[Order Date]],"ddd")</f>
        <v>Sat</v>
      </c>
      <c r="H4313" s="1">
        <v>43076</v>
      </c>
      <c r="I4313" t="s">
        <v>49</v>
      </c>
      <c r="J4313" t="s">
        <v>217</v>
      </c>
      <c r="K4313" t="s">
        <v>218</v>
      </c>
      <c r="L4313" t="s">
        <v>40</v>
      </c>
      <c r="M4313" t="s">
        <v>26</v>
      </c>
      <c r="N4313" t="s">
        <v>1109</v>
      </c>
      <c r="O4313" t="s">
        <v>491</v>
      </c>
      <c r="P4313">
        <v>44107</v>
      </c>
      <c r="Q4313" t="s">
        <v>145</v>
      </c>
      <c r="R4313" t="s">
        <v>1710</v>
      </c>
      <c r="S4313" t="s">
        <v>45</v>
      </c>
      <c r="T4313" t="s">
        <v>67</v>
      </c>
      <c r="U4313" t="s">
        <v>1711</v>
      </c>
      <c r="V4313" s="3">
        <v>19.728000000000002</v>
      </c>
      <c r="W4313">
        <v>9</v>
      </c>
      <c r="X4313" s="2">
        <v>0.2</v>
      </c>
      <c r="Y4313" s="13">
        <v>1.7262</v>
      </c>
      <c r="Z4313" s="2">
        <f>Y4313/V4313</f>
        <v>8.7499999999999994E-2</v>
      </c>
    </row>
    <row r="4314" spans="1:26" x14ac:dyDescent="0.25">
      <c r="A4314">
        <v>8972</v>
      </c>
      <c r="B4314" t="s">
        <v>9905</v>
      </c>
      <c r="C4314" s="1">
        <v>42818</v>
      </c>
      <c r="D4314">
        <f>YEAR(C4314)</f>
        <v>2017</v>
      </c>
      <c r="E4314">
        <f>MONTH(C4314)</f>
        <v>3</v>
      </c>
      <c r="F4314" t="str">
        <f>TEXT(Table1[[#This Row],[Order Date]],"mmm")</f>
        <v>Mar</v>
      </c>
      <c r="G4314" t="str">
        <f>TEXT(Table1[[#This Row],[Order Date]],"ddd")</f>
        <v>Fri</v>
      </c>
      <c r="H4314" s="1">
        <v>42822</v>
      </c>
      <c r="I4314" t="s">
        <v>49</v>
      </c>
      <c r="J4314" t="s">
        <v>5114</v>
      </c>
      <c r="K4314" t="s">
        <v>5115</v>
      </c>
      <c r="L4314" t="s">
        <v>25</v>
      </c>
      <c r="M4314" t="s">
        <v>26</v>
      </c>
      <c r="N4314" t="s">
        <v>263</v>
      </c>
      <c r="O4314" t="s">
        <v>264</v>
      </c>
      <c r="P4314">
        <v>10011</v>
      </c>
      <c r="Q4314" t="s">
        <v>145</v>
      </c>
      <c r="R4314" t="s">
        <v>2542</v>
      </c>
      <c r="S4314" t="s">
        <v>31</v>
      </c>
      <c r="T4314" t="s">
        <v>35</v>
      </c>
      <c r="U4314" t="s">
        <v>2543</v>
      </c>
      <c r="V4314" s="3">
        <v>271.76400000000001</v>
      </c>
      <c r="W4314">
        <v>2</v>
      </c>
      <c r="X4314" s="2">
        <v>0.1</v>
      </c>
      <c r="Y4314" s="13">
        <v>60.392000000000003</v>
      </c>
      <c r="Z4314" s="2">
        <f>Y4314/V4314</f>
        <v>0.22222222222222224</v>
      </c>
    </row>
    <row r="4315" spans="1:26" x14ac:dyDescent="0.25">
      <c r="A4315">
        <v>8973</v>
      </c>
      <c r="B4315" t="s">
        <v>9906</v>
      </c>
      <c r="C4315" s="1">
        <v>41962</v>
      </c>
      <c r="D4315">
        <f>YEAR(C4315)</f>
        <v>2014</v>
      </c>
      <c r="E4315">
        <f>MONTH(C4315)</f>
        <v>11</v>
      </c>
      <c r="F4315" t="str">
        <f>TEXT(Table1[[#This Row],[Order Date]],"mmm")</f>
        <v>Nov</v>
      </c>
      <c r="G4315" t="str">
        <f>TEXT(Table1[[#This Row],[Order Date]],"ddd")</f>
        <v>Wed</v>
      </c>
      <c r="H4315" s="1">
        <v>41964</v>
      </c>
      <c r="I4315" t="s">
        <v>185</v>
      </c>
      <c r="J4315" t="s">
        <v>657</v>
      </c>
      <c r="K4315" t="s">
        <v>658</v>
      </c>
      <c r="L4315" t="s">
        <v>25</v>
      </c>
      <c r="M4315" t="s">
        <v>26</v>
      </c>
      <c r="N4315" t="s">
        <v>143</v>
      </c>
      <c r="O4315" t="s">
        <v>144</v>
      </c>
      <c r="P4315">
        <v>19120</v>
      </c>
      <c r="Q4315" t="s">
        <v>145</v>
      </c>
      <c r="R4315" t="s">
        <v>4230</v>
      </c>
      <c r="S4315" t="s">
        <v>70</v>
      </c>
      <c r="T4315" t="s">
        <v>158</v>
      </c>
      <c r="U4315" t="s">
        <v>4231</v>
      </c>
      <c r="V4315" s="3">
        <v>47.496000000000002</v>
      </c>
      <c r="W4315">
        <v>1</v>
      </c>
      <c r="X4315" s="2">
        <v>0.2</v>
      </c>
      <c r="Y4315" s="13">
        <v>-1.1874</v>
      </c>
      <c r="Z4315" s="2">
        <f>Y4315/V4315</f>
        <v>-2.4999999999999998E-2</v>
      </c>
    </row>
    <row r="4316" spans="1:26" x14ac:dyDescent="0.25">
      <c r="A4316">
        <v>8974</v>
      </c>
      <c r="B4316" t="s">
        <v>9907</v>
      </c>
      <c r="C4316" s="1">
        <v>42850</v>
      </c>
      <c r="D4316">
        <f>YEAR(C4316)</f>
        <v>2017</v>
      </c>
      <c r="E4316">
        <f>MONTH(C4316)</f>
        <v>4</v>
      </c>
      <c r="F4316" t="str">
        <f>TEXT(Table1[[#This Row],[Order Date]],"mmm")</f>
        <v>Apr</v>
      </c>
      <c r="G4316" t="str">
        <f>TEXT(Table1[[#This Row],[Order Date]],"ddd")</f>
        <v>Tue</v>
      </c>
      <c r="H4316" s="1">
        <v>42852</v>
      </c>
      <c r="I4316" t="s">
        <v>22</v>
      </c>
      <c r="J4316" t="s">
        <v>1788</v>
      </c>
      <c r="K4316" t="s">
        <v>1789</v>
      </c>
      <c r="L4316" t="s">
        <v>25</v>
      </c>
      <c r="M4316" t="s">
        <v>26</v>
      </c>
      <c r="N4316" t="s">
        <v>41</v>
      </c>
      <c r="O4316" t="s">
        <v>42</v>
      </c>
      <c r="P4316">
        <v>90008</v>
      </c>
      <c r="Q4316" t="s">
        <v>43</v>
      </c>
      <c r="R4316" t="s">
        <v>1066</v>
      </c>
      <c r="S4316" t="s">
        <v>31</v>
      </c>
      <c r="T4316" t="s">
        <v>32</v>
      </c>
      <c r="U4316" t="s">
        <v>1067</v>
      </c>
      <c r="V4316" s="3">
        <v>344.98099999999999</v>
      </c>
      <c r="W4316">
        <v>7</v>
      </c>
      <c r="X4316" s="2">
        <v>0.15</v>
      </c>
      <c r="Y4316" s="13">
        <v>28.4102</v>
      </c>
      <c r="Z4316" s="2">
        <f>Y4316/V4316</f>
        <v>8.2352941176470587E-2</v>
      </c>
    </row>
    <row r="4317" spans="1:26" x14ac:dyDescent="0.25">
      <c r="A4317">
        <v>8975</v>
      </c>
      <c r="B4317" t="s">
        <v>9908</v>
      </c>
      <c r="C4317" s="1">
        <v>43062</v>
      </c>
      <c r="D4317">
        <f>YEAR(C4317)</f>
        <v>2017</v>
      </c>
      <c r="E4317">
        <f>MONTH(C4317)</f>
        <v>11</v>
      </c>
      <c r="F4317" t="str">
        <f>TEXT(Table1[[#This Row],[Order Date]],"mmm")</f>
        <v>Nov</v>
      </c>
      <c r="G4317" t="str">
        <f>TEXT(Table1[[#This Row],[Order Date]],"ddd")</f>
        <v>Thu</v>
      </c>
      <c r="H4317" s="1">
        <v>43065</v>
      </c>
      <c r="I4317" t="s">
        <v>185</v>
      </c>
      <c r="J4317" t="s">
        <v>6157</v>
      </c>
      <c r="K4317" t="s">
        <v>6158</v>
      </c>
      <c r="L4317" t="s">
        <v>40</v>
      </c>
      <c r="M4317" t="s">
        <v>26</v>
      </c>
      <c r="N4317" t="s">
        <v>808</v>
      </c>
      <c r="O4317" t="s">
        <v>103</v>
      </c>
      <c r="P4317">
        <v>75220</v>
      </c>
      <c r="Q4317" t="s">
        <v>104</v>
      </c>
      <c r="R4317" t="s">
        <v>4817</v>
      </c>
      <c r="S4317" t="s">
        <v>45</v>
      </c>
      <c r="T4317" t="s">
        <v>89</v>
      </c>
      <c r="U4317" t="s">
        <v>5096</v>
      </c>
      <c r="V4317" s="3">
        <v>36.287999999999997</v>
      </c>
      <c r="W4317">
        <v>7</v>
      </c>
      <c r="X4317" s="2">
        <v>0.2</v>
      </c>
      <c r="Y4317" s="13">
        <v>12.700799999999999</v>
      </c>
      <c r="Z4317" s="2">
        <f>Y4317/V4317</f>
        <v>0.35000000000000003</v>
      </c>
    </row>
    <row r="4318" spans="1:26" x14ac:dyDescent="0.25">
      <c r="A4318">
        <v>8979</v>
      </c>
      <c r="B4318" t="s">
        <v>9909</v>
      </c>
      <c r="C4318" s="1">
        <v>41946</v>
      </c>
      <c r="D4318">
        <f>YEAR(C4318)</f>
        <v>2014</v>
      </c>
      <c r="E4318">
        <f>MONTH(C4318)</f>
        <v>11</v>
      </c>
      <c r="F4318" t="str">
        <f>TEXT(Table1[[#This Row],[Order Date]],"mmm")</f>
        <v>Nov</v>
      </c>
      <c r="G4318" t="str">
        <f>TEXT(Table1[[#This Row],[Order Date]],"ddd")</f>
        <v>Mon</v>
      </c>
      <c r="H4318" s="1">
        <v>41948</v>
      </c>
      <c r="I4318" t="s">
        <v>22</v>
      </c>
      <c r="J4318" t="s">
        <v>5869</v>
      </c>
      <c r="K4318" t="s">
        <v>5870</v>
      </c>
      <c r="L4318" t="s">
        <v>40</v>
      </c>
      <c r="M4318" t="s">
        <v>26</v>
      </c>
      <c r="N4318" t="s">
        <v>5905</v>
      </c>
      <c r="O4318" t="s">
        <v>781</v>
      </c>
      <c r="P4318">
        <v>7050</v>
      </c>
      <c r="Q4318" t="s">
        <v>145</v>
      </c>
      <c r="R4318" t="s">
        <v>2354</v>
      </c>
      <c r="S4318" t="s">
        <v>45</v>
      </c>
      <c r="T4318" t="s">
        <v>74</v>
      </c>
      <c r="U4318" t="s">
        <v>2355</v>
      </c>
      <c r="V4318" s="3">
        <v>5.76</v>
      </c>
      <c r="W4318">
        <v>2</v>
      </c>
      <c r="X4318" s="2">
        <v>0</v>
      </c>
      <c r="Y4318" s="13">
        <v>2.8224</v>
      </c>
      <c r="Z4318" s="2">
        <f>Y4318/V4318</f>
        <v>0.49000000000000005</v>
      </c>
    </row>
    <row r="4319" spans="1:26" x14ac:dyDescent="0.25">
      <c r="A4319">
        <v>8981</v>
      </c>
      <c r="B4319" t="s">
        <v>9910</v>
      </c>
      <c r="C4319" s="1">
        <v>41676</v>
      </c>
      <c r="D4319">
        <f>YEAR(C4319)</f>
        <v>2014</v>
      </c>
      <c r="E4319">
        <f>MONTH(C4319)</f>
        <v>2</v>
      </c>
      <c r="F4319" t="str">
        <f>TEXT(Table1[[#This Row],[Order Date]],"mmm")</f>
        <v>Feb</v>
      </c>
      <c r="G4319" t="str">
        <f>TEXT(Table1[[#This Row],[Order Date]],"ddd")</f>
        <v>Thu</v>
      </c>
      <c r="H4319" s="1">
        <v>41680</v>
      </c>
      <c r="I4319" t="s">
        <v>22</v>
      </c>
      <c r="J4319" t="s">
        <v>945</v>
      </c>
      <c r="K4319" t="s">
        <v>946</v>
      </c>
      <c r="L4319" t="s">
        <v>25</v>
      </c>
      <c r="M4319" t="s">
        <v>26</v>
      </c>
      <c r="N4319" t="s">
        <v>9911</v>
      </c>
      <c r="O4319" t="s">
        <v>208</v>
      </c>
      <c r="P4319">
        <v>60441</v>
      </c>
      <c r="Q4319" t="s">
        <v>104</v>
      </c>
      <c r="R4319" t="s">
        <v>5661</v>
      </c>
      <c r="S4319" t="s">
        <v>45</v>
      </c>
      <c r="T4319" t="s">
        <v>74</v>
      </c>
      <c r="U4319" t="s">
        <v>5662</v>
      </c>
      <c r="V4319" s="3">
        <v>8.952</v>
      </c>
      <c r="W4319">
        <v>2</v>
      </c>
      <c r="X4319" s="2">
        <v>0.8</v>
      </c>
      <c r="Y4319" s="13">
        <v>-14.770799999999999</v>
      </c>
      <c r="Z4319" s="2">
        <f>Y4319/V4319</f>
        <v>-1.65</v>
      </c>
    </row>
    <row r="4320" spans="1:26" x14ac:dyDescent="0.25">
      <c r="A4320">
        <v>8982</v>
      </c>
      <c r="B4320" t="s">
        <v>9912</v>
      </c>
      <c r="C4320" s="1">
        <v>42435</v>
      </c>
      <c r="D4320">
        <f>YEAR(C4320)</f>
        <v>2016</v>
      </c>
      <c r="E4320">
        <f>MONTH(C4320)</f>
        <v>3</v>
      </c>
      <c r="F4320" t="str">
        <f>TEXT(Table1[[#This Row],[Order Date]],"mmm")</f>
        <v>Mar</v>
      </c>
      <c r="G4320" t="str">
        <f>TEXT(Table1[[#This Row],[Order Date]],"ddd")</f>
        <v>Sun</v>
      </c>
      <c r="H4320" s="1">
        <v>42441</v>
      </c>
      <c r="I4320" t="s">
        <v>49</v>
      </c>
      <c r="J4320" t="s">
        <v>447</v>
      </c>
      <c r="K4320" t="s">
        <v>448</v>
      </c>
      <c r="L4320" t="s">
        <v>25</v>
      </c>
      <c r="M4320" t="s">
        <v>26</v>
      </c>
      <c r="N4320" t="s">
        <v>296</v>
      </c>
      <c r="O4320" t="s">
        <v>208</v>
      </c>
      <c r="P4320">
        <v>60623</v>
      </c>
      <c r="Q4320" t="s">
        <v>104</v>
      </c>
      <c r="R4320" t="s">
        <v>3988</v>
      </c>
      <c r="S4320" t="s">
        <v>45</v>
      </c>
      <c r="T4320" t="s">
        <v>77</v>
      </c>
      <c r="U4320" t="s">
        <v>3989</v>
      </c>
      <c r="V4320" s="3">
        <v>2.3340000000000001</v>
      </c>
      <c r="W4320">
        <v>3</v>
      </c>
      <c r="X4320" s="2">
        <v>0.8</v>
      </c>
      <c r="Y4320" s="13">
        <v>-6.3018000000000001</v>
      </c>
      <c r="Z4320" s="2">
        <f>Y4320/V4320</f>
        <v>-2.6999999999999997</v>
      </c>
    </row>
    <row r="4321" spans="1:26" x14ac:dyDescent="0.25">
      <c r="A4321">
        <v>8986</v>
      </c>
      <c r="B4321" t="s">
        <v>9913</v>
      </c>
      <c r="C4321" s="1">
        <v>42341</v>
      </c>
      <c r="D4321">
        <f>YEAR(C4321)</f>
        <v>2015</v>
      </c>
      <c r="E4321">
        <f>MONTH(C4321)</f>
        <v>12</v>
      </c>
      <c r="F4321" t="str">
        <f>TEXT(Table1[[#This Row],[Order Date]],"mmm")</f>
        <v>Dec</v>
      </c>
      <c r="G4321" t="str">
        <f>TEXT(Table1[[#This Row],[Order Date]],"ddd")</f>
        <v>Thu</v>
      </c>
      <c r="H4321" s="1">
        <v>42345</v>
      </c>
      <c r="I4321" t="s">
        <v>49</v>
      </c>
      <c r="J4321" t="s">
        <v>1362</v>
      </c>
      <c r="K4321" t="s">
        <v>1363</v>
      </c>
      <c r="L4321" t="s">
        <v>25</v>
      </c>
      <c r="M4321" t="s">
        <v>26</v>
      </c>
      <c r="N4321" t="s">
        <v>1504</v>
      </c>
      <c r="O4321" t="s">
        <v>87</v>
      </c>
      <c r="P4321">
        <v>28540</v>
      </c>
      <c r="Q4321" t="s">
        <v>29</v>
      </c>
      <c r="R4321" t="s">
        <v>2288</v>
      </c>
      <c r="S4321" t="s">
        <v>31</v>
      </c>
      <c r="T4321" t="s">
        <v>64</v>
      </c>
      <c r="U4321" t="s">
        <v>2289</v>
      </c>
      <c r="V4321" s="3">
        <v>77.951999999999998</v>
      </c>
      <c r="W4321">
        <v>3</v>
      </c>
      <c r="X4321" s="2">
        <v>0.2</v>
      </c>
      <c r="Y4321" s="13">
        <v>12.667199999999999</v>
      </c>
      <c r="Z4321" s="2">
        <f>Y4321/V4321</f>
        <v>0.16250000000000001</v>
      </c>
    </row>
    <row r="4322" spans="1:26" x14ac:dyDescent="0.25">
      <c r="A4322">
        <v>8992</v>
      </c>
      <c r="B4322" t="s">
        <v>9914</v>
      </c>
      <c r="C4322" s="1">
        <v>43009</v>
      </c>
      <c r="D4322">
        <f>YEAR(C4322)</f>
        <v>2017</v>
      </c>
      <c r="E4322">
        <f>MONTH(C4322)</f>
        <v>10</v>
      </c>
      <c r="F4322" t="str">
        <f>TEXT(Table1[[#This Row],[Order Date]],"mmm")</f>
        <v>Oct</v>
      </c>
      <c r="G4322" t="str">
        <f>TEXT(Table1[[#This Row],[Order Date]],"ddd")</f>
        <v>Sun</v>
      </c>
      <c r="H4322" s="1">
        <v>43014</v>
      </c>
      <c r="I4322" t="s">
        <v>49</v>
      </c>
      <c r="J4322" t="s">
        <v>1574</v>
      </c>
      <c r="K4322" t="s">
        <v>1575</v>
      </c>
      <c r="L4322" t="s">
        <v>101</v>
      </c>
      <c r="M4322" t="s">
        <v>26</v>
      </c>
      <c r="N4322" t="s">
        <v>126</v>
      </c>
      <c r="O4322" t="s">
        <v>42</v>
      </c>
      <c r="P4322">
        <v>94110</v>
      </c>
      <c r="Q4322" t="s">
        <v>43</v>
      </c>
      <c r="R4322" t="s">
        <v>1334</v>
      </c>
      <c r="S4322" t="s">
        <v>70</v>
      </c>
      <c r="T4322" t="s">
        <v>158</v>
      </c>
      <c r="U4322" t="s">
        <v>1335</v>
      </c>
      <c r="V4322" s="3">
        <v>104.75</v>
      </c>
      <c r="W4322">
        <v>5</v>
      </c>
      <c r="X4322" s="2">
        <v>0</v>
      </c>
      <c r="Y4322" s="13">
        <v>21.997499999999999</v>
      </c>
      <c r="Z4322" s="2">
        <f>Y4322/V4322</f>
        <v>0.21</v>
      </c>
    </row>
    <row r="4323" spans="1:26" x14ac:dyDescent="0.25">
      <c r="A4323">
        <v>8993</v>
      </c>
      <c r="B4323" t="s">
        <v>9915</v>
      </c>
      <c r="C4323" s="1">
        <v>43024</v>
      </c>
      <c r="D4323">
        <f>YEAR(C4323)</f>
        <v>2017</v>
      </c>
      <c r="E4323">
        <f>MONTH(C4323)</f>
        <v>10</v>
      </c>
      <c r="F4323" t="str">
        <f>TEXT(Table1[[#This Row],[Order Date]],"mmm")</f>
        <v>Oct</v>
      </c>
      <c r="G4323" t="str">
        <f>TEXT(Table1[[#This Row],[Order Date]],"ddd")</f>
        <v>Mon</v>
      </c>
      <c r="H4323" s="1">
        <v>43029</v>
      </c>
      <c r="I4323" t="s">
        <v>49</v>
      </c>
      <c r="J4323" t="s">
        <v>8656</v>
      </c>
      <c r="K4323" t="s">
        <v>8657</v>
      </c>
      <c r="L4323" t="s">
        <v>40</v>
      </c>
      <c r="M4323" t="s">
        <v>26</v>
      </c>
      <c r="N4323" t="s">
        <v>375</v>
      </c>
      <c r="O4323" t="s">
        <v>328</v>
      </c>
      <c r="P4323">
        <v>38401</v>
      </c>
      <c r="Q4323" t="s">
        <v>29</v>
      </c>
      <c r="R4323" t="s">
        <v>461</v>
      </c>
      <c r="S4323" t="s">
        <v>70</v>
      </c>
      <c r="T4323" t="s">
        <v>158</v>
      </c>
      <c r="U4323" t="s">
        <v>462</v>
      </c>
      <c r="V4323" s="3">
        <v>18.527999999999999</v>
      </c>
      <c r="W4323">
        <v>2</v>
      </c>
      <c r="X4323" s="2">
        <v>0.2</v>
      </c>
      <c r="Y4323" s="13">
        <v>4.4004000000000003</v>
      </c>
      <c r="Z4323" s="2">
        <f>Y4323/V4323</f>
        <v>0.23750000000000004</v>
      </c>
    </row>
    <row r="4324" spans="1:26" x14ac:dyDescent="0.25">
      <c r="A4324">
        <v>8998</v>
      </c>
      <c r="B4324" t="s">
        <v>9916</v>
      </c>
      <c r="C4324" s="1">
        <v>42814</v>
      </c>
      <c r="D4324">
        <f>YEAR(C4324)</f>
        <v>2017</v>
      </c>
      <c r="E4324">
        <f>MONTH(C4324)</f>
        <v>3</v>
      </c>
      <c r="F4324" t="str">
        <f>TEXT(Table1[[#This Row],[Order Date]],"mmm")</f>
        <v>Mar</v>
      </c>
      <c r="G4324" t="str">
        <f>TEXT(Table1[[#This Row],[Order Date]],"ddd")</f>
        <v>Mon</v>
      </c>
      <c r="H4324" s="1">
        <v>42814</v>
      </c>
      <c r="I4324" t="s">
        <v>1276</v>
      </c>
      <c r="J4324" t="s">
        <v>5915</v>
      </c>
      <c r="K4324" t="s">
        <v>5916</v>
      </c>
      <c r="L4324" t="s">
        <v>25</v>
      </c>
      <c r="M4324" t="s">
        <v>26</v>
      </c>
      <c r="N4324" t="s">
        <v>181</v>
      </c>
      <c r="O4324" t="s">
        <v>103</v>
      </c>
      <c r="P4324">
        <v>77041</v>
      </c>
      <c r="Q4324" t="s">
        <v>104</v>
      </c>
      <c r="R4324" t="s">
        <v>1044</v>
      </c>
      <c r="S4324" t="s">
        <v>45</v>
      </c>
      <c r="T4324" t="s">
        <v>89</v>
      </c>
      <c r="U4324" t="s">
        <v>183</v>
      </c>
      <c r="V4324" s="3">
        <v>56.704000000000001</v>
      </c>
      <c r="W4324">
        <v>2</v>
      </c>
      <c r="X4324" s="2">
        <v>0.2</v>
      </c>
      <c r="Y4324" s="13">
        <v>19.137599999999999</v>
      </c>
      <c r="Z4324" s="2">
        <f>Y4324/V4324</f>
        <v>0.33749999999999997</v>
      </c>
    </row>
    <row r="4325" spans="1:26" x14ac:dyDescent="0.25">
      <c r="A4325">
        <v>9000</v>
      </c>
      <c r="B4325" t="s">
        <v>9917</v>
      </c>
      <c r="C4325" s="1">
        <v>42868</v>
      </c>
      <c r="D4325">
        <f>YEAR(C4325)</f>
        <v>2017</v>
      </c>
      <c r="E4325">
        <f>MONTH(C4325)</f>
        <v>5</v>
      </c>
      <c r="F4325" t="str">
        <f>TEXT(Table1[[#This Row],[Order Date]],"mmm")</f>
        <v>May</v>
      </c>
      <c r="G4325" t="str">
        <f>TEXT(Table1[[#This Row],[Order Date]],"ddd")</f>
        <v>Sat</v>
      </c>
      <c r="H4325" s="1">
        <v>42872</v>
      </c>
      <c r="I4325" t="s">
        <v>49</v>
      </c>
      <c r="J4325" t="s">
        <v>3418</v>
      </c>
      <c r="K4325" t="s">
        <v>3419</v>
      </c>
      <c r="L4325" t="s">
        <v>101</v>
      </c>
      <c r="M4325" t="s">
        <v>26</v>
      </c>
      <c r="N4325" t="s">
        <v>143</v>
      </c>
      <c r="O4325" t="s">
        <v>144</v>
      </c>
      <c r="P4325">
        <v>19140</v>
      </c>
      <c r="Q4325" t="s">
        <v>145</v>
      </c>
      <c r="R4325" t="s">
        <v>2060</v>
      </c>
      <c r="S4325" t="s">
        <v>31</v>
      </c>
      <c r="T4325" t="s">
        <v>35</v>
      </c>
      <c r="U4325" t="s">
        <v>2061</v>
      </c>
      <c r="V4325" s="3">
        <v>458.43</v>
      </c>
      <c r="W4325">
        <v>5</v>
      </c>
      <c r="X4325" s="2">
        <v>0.3</v>
      </c>
      <c r="Y4325" s="13">
        <v>-124.431</v>
      </c>
      <c r="Z4325" s="2">
        <f>Y4325/V4325</f>
        <v>-0.27142857142857141</v>
      </c>
    </row>
    <row r="4326" spans="1:26" x14ac:dyDescent="0.25">
      <c r="A4326">
        <v>9001</v>
      </c>
      <c r="B4326" t="s">
        <v>9918</v>
      </c>
      <c r="C4326" s="1">
        <v>41812</v>
      </c>
      <c r="D4326">
        <f>YEAR(C4326)</f>
        <v>2014</v>
      </c>
      <c r="E4326">
        <f>MONTH(C4326)</f>
        <v>6</v>
      </c>
      <c r="F4326" t="str">
        <f>TEXT(Table1[[#This Row],[Order Date]],"mmm")</f>
        <v>Jun</v>
      </c>
      <c r="G4326" t="str">
        <f>TEXT(Table1[[#This Row],[Order Date]],"ddd")</f>
        <v>Sun</v>
      </c>
      <c r="H4326" s="1">
        <v>41812</v>
      </c>
      <c r="I4326" t="s">
        <v>1276</v>
      </c>
      <c r="J4326" t="s">
        <v>4179</v>
      </c>
      <c r="K4326" t="s">
        <v>4180</v>
      </c>
      <c r="L4326" t="s">
        <v>25</v>
      </c>
      <c r="M4326" t="s">
        <v>26</v>
      </c>
      <c r="N4326" t="s">
        <v>537</v>
      </c>
      <c r="O4326" t="s">
        <v>303</v>
      </c>
      <c r="P4326">
        <v>85023</v>
      </c>
      <c r="Q4326" t="s">
        <v>43</v>
      </c>
      <c r="R4326" t="s">
        <v>5249</v>
      </c>
      <c r="S4326" t="s">
        <v>45</v>
      </c>
      <c r="T4326" t="s">
        <v>74</v>
      </c>
      <c r="U4326" t="s">
        <v>5250</v>
      </c>
      <c r="V4326" s="3">
        <v>8.2260000000000009</v>
      </c>
      <c r="W4326">
        <v>3</v>
      </c>
      <c r="X4326" s="2">
        <v>0.7</v>
      </c>
      <c r="Y4326" s="13">
        <v>-6.0324</v>
      </c>
      <c r="Z4326" s="2">
        <f>Y4326/V4326</f>
        <v>-0.73333333333333328</v>
      </c>
    </row>
    <row r="4327" spans="1:26" x14ac:dyDescent="0.25">
      <c r="A4327">
        <v>9002</v>
      </c>
      <c r="B4327" t="s">
        <v>9919</v>
      </c>
      <c r="C4327" s="1">
        <v>41975</v>
      </c>
      <c r="D4327">
        <f>YEAR(C4327)</f>
        <v>2014</v>
      </c>
      <c r="E4327">
        <f>MONTH(C4327)</f>
        <v>12</v>
      </c>
      <c r="F4327" t="str">
        <f>TEXT(Table1[[#This Row],[Order Date]],"mmm")</f>
        <v>Dec</v>
      </c>
      <c r="G4327" t="str">
        <f>TEXT(Table1[[#This Row],[Order Date]],"ddd")</f>
        <v>Tue</v>
      </c>
      <c r="H4327" s="1">
        <v>41982</v>
      </c>
      <c r="I4327" t="s">
        <v>49</v>
      </c>
      <c r="J4327" t="s">
        <v>5187</v>
      </c>
      <c r="K4327" t="s">
        <v>5188</v>
      </c>
      <c r="L4327" t="s">
        <v>40</v>
      </c>
      <c r="M4327" t="s">
        <v>26</v>
      </c>
      <c r="N4327" t="s">
        <v>7253</v>
      </c>
      <c r="O4327" t="s">
        <v>1258</v>
      </c>
      <c r="P4327">
        <v>30328</v>
      </c>
      <c r="Q4327" t="s">
        <v>29</v>
      </c>
      <c r="R4327" t="s">
        <v>7000</v>
      </c>
      <c r="S4327" t="s">
        <v>70</v>
      </c>
      <c r="T4327" t="s">
        <v>158</v>
      </c>
      <c r="U4327" t="s">
        <v>7001</v>
      </c>
      <c r="V4327" s="3">
        <v>5.95</v>
      </c>
      <c r="W4327">
        <v>1</v>
      </c>
      <c r="X4327" s="2">
        <v>0</v>
      </c>
      <c r="Y4327" s="13">
        <v>0.83299999999999996</v>
      </c>
      <c r="Z4327" s="2">
        <f>Y4327/V4327</f>
        <v>0.13999999999999999</v>
      </c>
    </row>
    <row r="4328" spans="1:26" x14ac:dyDescent="0.25">
      <c r="A4328">
        <v>9004</v>
      </c>
      <c r="B4328" t="s">
        <v>9920</v>
      </c>
      <c r="C4328" s="1">
        <v>42099</v>
      </c>
      <c r="D4328">
        <f>YEAR(C4328)</f>
        <v>2015</v>
      </c>
      <c r="E4328">
        <f>MONTH(C4328)</f>
        <v>4</v>
      </c>
      <c r="F4328" t="str">
        <f>TEXT(Table1[[#This Row],[Order Date]],"mmm")</f>
        <v>Apr</v>
      </c>
      <c r="G4328" t="str">
        <f>TEXT(Table1[[#This Row],[Order Date]],"ddd")</f>
        <v>Sun</v>
      </c>
      <c r="H4328" s="1">
        <v>42100</v>
      </c>
      <c r="I4328" t="s">
        <v>1276</v>
      </c>
      <c r="J4328" t="s">
        <v>1903</v>
      </c>
      <c r="K4328" t="s">
        <v>1904</v>
      </c>
      <c r="L4328" t="s">
        <v>25</v>
      </c>
      <c r="M4328" t="s">
        <v>26</v>
      </c>
      <c r="N4328" t="s">
        <v>4557</v>
      </c>
      <c r="O4328" t="s">
        <v>95</v>
      </c>
      <c r="P4328">
        <v>99207</v>
      </c>
      <c r="Q4328" t="s">
        <v>43</v>
      </c>
      <c r="R4328" t="s">
        <v>437</v>
      </c>
      <c r="S4328" t="s">
        <v>70</v>
      </c>
      <c r="T4328" t="s">
        <v>158</v>
      </c>
      <c r="U4328" t="s">
        <v>438</v>
      </c>
      <c r="V4328" s="3">
        <v>239.94</v>
      </c>
      <c r="W4328">
        <v>6</v>
      </c>
      <c r="X4328" s="2">
        <v>0</v>
      </c>
      <c r="Y4328" s="13">
        <v>26.3934</v>
      </c>
      <c r="Z4328" s="2">
        <f>Y4328/V4328</f>
        <v>0.11</v>
      </c>
    </row>
    <row r="4329" spans="1:26" x14ac:dyDescent="0.25">
      <c r="A4329">
        <v>9006</v>
      </c>
      <c r="B4329" t="s">
        <v>9921</v>
      </c>
      <c r="C4329" s="1">
        <v>43057</v>
      </c>
      <c r="D4329">
        <f>YEAR(C4329)</f>
        <v>2017</v>
      </c>
      <c r="E4329">
        <f>MONTH(C4329)</f>
        <v>11</v>
      </c>
      <c r="F4329" t="str">
        <f>TEXT(Table1[[#This Row],[Order Date]],"mmm")</f>
        <v>Nov</v>
      </c>
      <c r="G4329" t="str">
        <f>TEXT(Table1[[#This Row],[Order Date]],"ddd")</f>
        <v>Sat</v>
      </c>
      <c r="H4329" s="1">
        <v>43057</v>
      </c>
      <c r="I4329" t="s">
        <v>1276</v>
      </c>
      <c r="J4329" t="s">
        <v>1988</v>
      </c>
      <c r="K4329" t="s">
        <v>1989</v>
      </c>
      <c r="L4329" t="s">
        <v>40</v>
      </c>
      <c r="M4329" t="s">
        <v>26</v>
      </c>
      <c r="N4329" t="s">
        <v>2512</v>
      </c>
      <c r="O4329" t="s">
        <v>113</v>
      </c>
      <c r="P4329">
        <v>53209</v>
      </c>
      <c r="Q4329" t="s">
        <v>104</v>
      </c>
      <c r="R4329" t="s">
        <v>1608</v>
      </c>
      <c r="S4329" t="s">
        <v>45</v>
      </c>
      <c r="T4329" t="s">
        <v>58</v>
      </c>
      <c r="U4329" t="s">
        <v>1609</v>
      </c>
      <c r="V4329" s="3">
        <v>92.52</v>
      </c>
      <c r="W4329">
        <v>6</v>
      </c>
      <c r="X4329" s="2">
        <v>0</v>
      </c>
      <c r="Y4329" s="13">
        <v>24.980399999999999</v>
      </c>
      <c r="Z4329" s="2">
        <f>Y4329/V4329</f>
        <v>0.27</v>
      </c>
    </row>
    <row r="4330" spans="1:26" x14ac:dyDescent="0.25">
      <c r="A4330">
        <v>9010</v>
      </c>
      <c r="B4330" t="s">
        <v>9922</v>
      </c>
      <c r="C4330" s="1">
        <v>42928</v>
      </c>
      <c r="D4330">
        <f>YEAR(C4330)</f>
        <v>2017</v>
      </c>
      <c r="E4330">
        <f>MONTH(C4330)</f>
        <v>7</v>
      </c>
      <c r="F4330" t="str">
        <f>TEXT(Table1[[#This Row],[Order Date]],"mmm")</f>
        <v>Jul</v>
      </c>
      <c r="G4330" t="str">
        <f>TEXT(Table1[[#This Row],[Order Date]],"ddd")</f>
        <v>Wed</v>
      </c>
      <c r="H4330" s="1">
        <v>42934</v>
      </c>
      <c r="I4330" t="s">
        <v>49</v>
      </c>
      <c r="J4330" t="s">
        <v>7502</v>
      </c>
      <c r="K4330" t="s">
        <v>7503</v>
      </c>
      <c r="L4330" t="s">
        <v>25</v>
      </c>
      <c r="M4330" t="s">
        <v>26</v>
      </c>
      <c r="N4330" t="s">
        <v>739</v>
      </c>
      <c r="O4330" t="s">
        <v>491</v>
      </c>
      <c r="P4330">
        <v>45014</v>
      </c>
      <c r="Q4330" t="s">
        <v>145</v>
      </c>
      <c r="R4330" t="s">
        <v>5912</v>
      </c>
      <c r="S4330" t="s">
        <v>45</v>
      </c>
      <c r="T4330" t="s">
        <v>89</v>
      </c>
      <c r="U4330" t="s">
        <v>5913</v>
      </c>
      <c r="V4330" s="3">
        <v>3.8159999999999998</v>
      </c>
      <c r="W4330">
        <v>1</v>
      </c>
      <c r="X4330" s="2">
        <v>0.2</v>
      </c>
      <c r="Y4330" s="13">
        <v>1.1924999999999999</v>
      </c>
      <c r="Z4330" s="2">
        <f>Y4330/V4330</f>
        <v>0.3125</v>
      </c>
    </row>
    <row r="4331" spans="1:26" x14ac:dyDescent="0.25">
      <c r="A4331">
        <v>9011</v>
      </c>
      <c r="B4331" t="s">
        <v>9923</v>
      </c>
      <c r="C4331" s="1">
        <v>42874</v>
      </c>
      <c r="D4331">
        <f>YEAR(C4331)</f>
        <v>2017</v>
      </c>
      <c r="E4331">
        <f>MONTH(C4331)</f>
        <v>5</v>
      </c>
      <c r="F4331" t="str">
        <f>TEXT(Table1[[#This Row],[Order Date]],"mmm")</f>
        <v>May</v>
      </c>
      <c r="G4331" t="str">
        <f>TEXT(Table1[[#This Row],[Order Date]],"ddd")</f>
        <v>Fri</v>
      </c>
      <c r="H4331" s="1">
        <v>42878</v>
      </c>
      <c r="I4331" t="s">
        <v>49</v>
      </c>
      <c r="J4331" t="s">
        <v>4478</v>
      </c>
      <c r="K4331" t="s">
        <v>4479</v>
      </c>
      <c r="L4331" t="s">
        <v>40</v>
      </c>
      <c r="M4331" t="s">
        <v>26</v>
      </c>
      <c r="N4331" t="s">
        <v>1654</v>
      </c>
      <c r="O4331" t="s">
        <v>351</v>
      </c>
      <c r="P4331">
        <v>35810</v>
      </c>
      <c r="Q4331" t="s">
        <v>29</v>
      </c>
      <c r="R4331" t="s">
        <v>6212</v>
      </c>
      <c r="S4331" t="s">
        <v>45</v>
      </c>
      <c r="T4331" t="s">
        <v>74</v>
      </c>
      <c r="U4331" t="s">
        <v>6213</v>
      </c>
      <c r="V4331" s="3">
        <v>26.16</v>
      </c>
      <c r="W4331">
        <v>4</v>
      </c>
      <c r="X4331" s="2">
        <v>0</v>
      </c>
      <c r="Y4331" s="13">
        <v>12.8184</v>
      </c>
      <c r="Z4331" s="2">
        <f>Y4331/V4331</f>
        <v>0.49</v>
      </c>
    </row>
    <row r="4332" spans="1:26" x14ac:dyDescent="0.25">
      <c r="A4332">
        <v>9012</v>
      </c>
      <c r="B4332" t="s">
        <v>9924</v>
      </c>
      <c r="C4332" s="1">
        <v>42358</v>
      </c>
      <c r="D4332">
        <f>YEAR(C4332)</f>
        <v>2015</v>
      </c>
      <c r="E4332">
        <f>MONTH(C4332)</f>
        <v>12</v>
      </c>
      <c r="F4332" t="str">
        <f>TEXT(Table1[[#This Row],[Order Date]],"mmm")</f>
        <v>Dec</v>
      </c>
      <c r="G4332" t="str">
        <f>TEXT(Table1[[#This Row],[Order Date]],"ddd")</f>
        <v>Sun</v>
      </c>
      <c r="H4332" s="1">
        <v>42359</v>
      </c>
      <c r="I4332" t="s">
        <v>185</v>
      </c>
      <c r="J4332" t="s">
        <v>4334</v>
      </c>
      <c r="K4332" t="s">
        <v>4335</v>
      </c>
      <c r="L4332" t="s">
        <v>101</v>
      </c>
      <c r="M4332" t="s">
        <v>26</v>
      </c>
      <c r="N4332" t="s">
        <v>181</v>
      </c>
      <c r="O4332" t="s">
        <v>103</v>
      </c>
      <c r="P4332">
        <v>77036</v>
      </c>
      <c r="Q4332" t="s">
        <v>104</v>
      </c>
      <c r="R4332" t="s">
        <v>2779</v>
      </c>
      <c r="S4332" t="s">
        <v>70</v>
      </c>
      <c r="T4332" t="s">
        <v>158</v>
      </c>
      <c r="U4332" t="s">
        <v>2780</v>
      </c>
      <c r="V4332" s="3">
        <v>100.8</v>
      </c>
      <c r="W4332">
        <v>2</v>
      </c>
      <c r="X4332" s="2">
        <v>0.2</v>
      </c>
      <c r="Y4332" s="13">
        <v>21.42</v>
      </c>
      <c r="Z4332" s="2">
        <f>Y4332/V4332</f>
        <v>0.21250000000000002</v>
      </c>
    </row>
    <row r="4333" spans="1:26" x14ac:dyDescent="0.25">
      <c r="A4333">
        <v>9013</v>
      </c>
      <c r="B4333" t="s">
        <v>9925</v>
      </c>
      <c r="C4333" s="1">
        <v>42421</v>
      </c>
      <c r="D4333">
        <f>YEAR(C4333)</f>
        <v>2016</v>
      </c>
      <c r="E4333">
        <f>MONTH(C4333)</f>
        <v>2</v>
      </c>
      <c r="F4333" t="str">
        <f>TEXT(Table1[[#This Row],[Order Date]],"mmm")</f>
        <v>Feb</v>
      </c>
      <c r="G4333" t="str">
        <f>TEXT(Table1[[#This Row],[Order Date]],"ddd")</f>
        <v>Sun</v>
      </c>
      <c r="H4333" s="1">
        <v>42422</v>
      </c>
      <c r="I4333" t="s">
        <v>185</v>
      </c>
      <c r="J4333" t="s">
        <v>888</v>
      </c>
      <c r="K4333" t="s">
        <v>889</v>
      </c>
      <c r="L4333" t="s">
        <v>40</v>
      </c>
      <c r="M4333" t="s">
        <v>26</v>
      </c>
      <c r="N4333" t="s">
        <v>263</v>
      </c>
      <c r="O4333" t="s">
        <v>264</v>
      </c>
      <c r="P4333">
        <v>10011</v>
      </c>
      <c r="Q4333" t="s">
        <v>145</v>
      </c>
      <c r="R4333" t="s">
        <v>1090</v>
      </c>
      <c r="S4333" t="s">
        <v>31</v>
      </c>
      <c r="T4333" t="s">
        <v>64</v>
      </c>
      <c r="U4333" t="s">
        <v>1091</v>
      </c>
      <c r="V4333" s="3">
        <v>135.80000000000001</v>
      </c>
      <c r="W4333">
        <v>7</v>
      </c>
      <c r="X4333" s="2">
        <v>0</v>
      </c>
      <c r="Y4333" s="13">
        <v>66.542000000000002</v>
      </c>
      <c r="Z4333" s="2">
        <f>Y4333/V4333</f>
        <v>0.49</v>
      </c>
    </row>
    <row r="4334" spans="1:26" x14ac:dyDescent="0.25">
      <c r="A4334">
        <v>9014</v>
      </c>
      <c r="B4334" t="s">
        <v>9926</v>
      </c>
      <c r="C4334" s="1">
        <v>42812</v>
      </c>
      <c r="D4334">
        <f>YEAR(C4334)</f>
        <v>2017</v>
      </c>
      <c r="E4334">
        <f>MONTH(C4334)</f>
        <v>3</v>
      </c>
      <c r="F4334" t="str">
        <f>TEXT(Table1[[#This Row],[Order Date]],"mmm")</f>
        <v>Mar</v>
      </c>
      <c r="G4334" t="str">
        <f>TEXT(Table1[[#This Row],[Order Date]],"ddd")</f>
        <v>Sat</v>
      </c>
      <c r="H4334" s="1">
        <v>42816</v>
      </c>
      <c r="I4334" t="s">
        <v>49</v>
      </c>
      <c r="J4334" t="s">
        <v>8250</v>
      </c>
      <c r="K4334" t="s">
        <v>8251</v>
      </c>
      <c r="L4334" t="s">
        <v>40</v>
      </c>
      <c r="M4334" t="s">
        <v>26</v>
      </c>
      <c r="N4334" t="s">
        <v>41</v>
      </c>
      <c r="O4334" t="s">
        <v>42</v>
      </c>
      <c r="P4334">
        <v>90008</v>
      </c>
      <c r="Q4334" t="s">
        <v>43</v>
      </c>
      <c r="R4334" t="s">
        <v>6963</v>
      </c>
      <c r="S4334" t="s">
        <v>45</v>
      </c>
      <c r="T4334" t="s">
        <v>67</v>
      </c>
      <c r="U4334" t="s">
        <v>4121</v>
      </c>
      <c r="V4334" s="3">
        <v>13.9</v>
      </c>
      <c r="W4334">
        <v>5</v>
      </c>
      <c r="X4334" s="2">
        <v>0</v>
      </c>
      <c r="Y4334" s="13">
        <v>3.7530000000000001</v>
      </c>
      <c r="Z4334" s="2">
        <f>Y4334/V4334</f>
        <v>0.27</v>
      </c>
    </row>
    <row r="4335" spans="1:26" x14ac:dyDescent="0.25">
      <c r="A4335">
        <v>9016</v>
      </c>
      <c r="B4335" t="s">
        <v>9927</v>
      </c>
      <c r="C4335" s="1">
        <v>42721</v>
      </c>
      <c r="D4335">
        <f>YEAR(C4335)</f>
        <v>2016</v>
      </c>
      <c r="E4335">
        <f>MONTH(C4335)</f>
        <v>12</v>
      </c>
      <c r="F4335" t="str">
        <f>TEXT(Table1[[#This Row],[Order Date]],"mmm")</f>
        <v>Dec</v>
      </c>
      <c r="G4335" t="str">
        <f>TEXT(Table1[[#This Row],[Order Date]],"ddd")</f>
        <v>Sat</v>
      </c>
      <c r="H4335" s="1">
        <v>42727</v>
      </c>
      <c r="I4335" t="s">
        <v>49</v>
      </c>
      <c r="J4335" t="s">
        <v>3029</v>
      </c>
      <c r="K4335" t="s">
        <v>3030</v>
      </c>
      <c r="L4335" t="s">
        <v>40</v>
      </c>
      <c r="M4335" t="s">
        <v>26</v>
      </c>
      <c r="N4335" t="s">
        <v>659</v>
      </c>
      <c r="O4335" t="s">
        <v>660</v>
      </c>
      <c r="P4335">
        <v>88220</v>
      </c>
      <c r="Q4335" t="s">
        <v>43</v>
      </c>
      <c r="R4335" t="s">
        <v>2572</v>
      </c>
      <c r="S4335" t="s">
        <v>45</v>
      </c>
      <c r="T4335" t="s">
        <v>74</v>
      </c>
      <c r="U4335" t="s">
        <v>2573</v>
      </c>
      <c r="V4335" s="3">
        <v>13.488</v>
      </c>
      <c r="W4335">
        <v>2</v>
      </c>
      <c r="X4335" s="2">
        <v>0.2</v>
      </c>
      <c r="Y4335" s="13">
        <v>4.3836000000000004</v>
      </c>
      <c r="Z4335" s="2">
        <f>Y4335/V4335</f>
        <v>0.32500000000000007</v>
      </c>
    </row>
    <row r="4336" spans="1:26" x14ac:dyDescent="0.25">
      <c r="A4336">
        <v>9020</v>
      </c>
      <c r="B4336" t="s">
        <v>9928</v>
      </c>
      <c r="C4336" s="1">
        <v>41989</v>
      </c>
      <c r="D4336">
        <f>YEAR(C4336)</f>
        <v>2014</v>
      </c>
      <c r="E4336">
        <f>MONTH(C4336)</f>
        <v>12</v>
      </c>
      <c r="F4336" t="str">
        <f>TEXT(Table1[[#This Row],[Order Date]],"mmm")</f>
        <v>Dec</v>
      </c>
      <c r="G4336" t="str">
        <f>TEXT(Table1[[#This Row],[Order Date]],"ddd")</f>
        <v>Tue</v>
      </c>
      <c r="H4336" s="1">
        <v>41991</v>
      </c>
      <c r="I4336" t="s">
        <v>22</v>
      </c>
      <c r="J4336" t="s">
        <v>817</v>
      </c>
      <c r="K4336" t="s">
        <v>818</v>
      </c>
      <c r="L4336" t="s">
        <v>25</v>
      </c>
      <c r="M4336" t="s">
        <v>26</v>
      </c>
      <c r="N4336" t="s">
        <v>311</v>
      </c>
      <c r="O4336" t="s">
        <v>312</v>
      </c>
      <c r="P4336">
        <v>22153</v>
      </c>
      <c r="Q4336" t="s">
        <v>29</v>
      </c>
      <c r="R4336" t="s">
        <v>3667</v>
      </c>
      <c r="S4336" t="s">
        <v>70</v>
      </c>
      <c r="T4336" t="s">
        <v>158</v>
      </c>
      <c r="U4336" t="s">
        <v>3668</v>
      </c>
      <c r="V4336" s="3">
        <v>99.98</v>
      </c>
      <c r="W4336">
        <v>2</v>
      </c>
      <c r="X4336" s="2">
        <v>0</v>
      </c>
      <c r="Y4336" s="13">
        <v>7.9984000000000002</v>
      </c>
      <c r="Z4336" s="2">
        <f>Y4336/V4336</f>
        <v>0.08</v>
      </c>
    </row>
    <row r="4337" spans="1:26" x14ac:dyDescent="0.25">
      <c r="A4337">
        <v>9022</v>
      </c>
      <c r="B4337" t="s">
        <v>9929</v>
      </c>
      <c r="C4337" s="1">
        <v>42323</v>
      </c>
      <c r="D4337">
        <f>YEAR(C4337)</f>
        <v>2015</v>
      </c>
      <c r="E4337">
        <f>MONTH(C4337)</f>
        <v>11</v>
      </c>
      <c r="F4337" t="str">
        <f>TEXT(Table1[[#This Row],[Order Date]],"mmm")</f>
        <v>Nov</v>
      </c>
      <c r="G4337" t="str">
        <f>TEXT(Table1[[#This Row],[Order Date]],"ddd")</f>
        <v>Sun</v>
      </c>
      <c r="H4337" s="1">
        <v>42328</v>
      </c>
      <c r="I4337" t="s">
        <v>49</v>
      </c>
      <c r="J4337" t="s">
        <v>8656</v>
      </c>
      <c r="K4337" t="s">
        <v>8657</v>
      </c>
      <c r="L4337" t="s">
        <v>40</v>
      </c>
      <c r="M4337" t="s">
        <v>26</v>
      </c>
      <c r="N4337" t="s">
        <v>2785</v>
      </c>
      <c r="O4337" t="s">
        <v>491</v>
      </c>
      <c r="P4337">
        <v>43615</v>
      </c>
      <c r="Q4337" t="s">
        <v>145</v>
      </c>
      <c r="R4337" t="s">
        <v>4528</v>
      </c>
      <c r="S4337" t="s">
        <v>45</v>
      </c>
      <c r="T4337" t="s">
        <v>74</v>
      </c>
      <c r="U4337" t="s">
        <v>4529</v>
      </c>
      <c r="V4337" s="3">
        <v>166.92</v>
      </c>
      <c r="W4337">
        <v>13</v>
      </c>
      <c r="X4337" s="2">
        <v>0.7</v>
      </c>
      <c r="Y4337" s="13">
        <v>-116.84399999999999</v>
      </c>
      <c r="Z4337" s="2">
        <f>Y4337/V4337</f>
        <v>-0.70000000000000007</v>
      </c>
    </row>
    <row r="4338" spans="1:26" x14ac:dyDescent="0.25">
      <c r="A4338">
        <v>9023</v>
      </c>
      <c r="B4338" t="s">
        <v>9930</v>
      </c>
      <c r="C4338" s="1">
        <v>42604</v>
      </c>
      <c r="D4338">
        <f>YEAR(C4338)</f>
        <v>2016</v>
      </c>
      <c r="E4338">
        <f>MONTH(C4338)</f>
        <v>8</v>
      </c>
      <c r="F4338" t="str">
        <f>TEXT(Table1[[#This Row],[Order Date]],"mmm")</f>
        <v>Aug</v>
      </c>
      <c r="G4338" t="str">
        <f>TEXT(Table1[[#This Row],[Order Date]],"ddd")</f>
        <v>Mon</v>
      </c>
      <c r="H4338" s="1">
        <v>42605</v>
      </c>
      <c r="I4338" t="s">
        <v>185</v>
      </c>
      <c r="J4338" t="s">
        <v>6080</v>
      </c>
      <c r="K4338" t="s">
        <v>6081</v>
      </c>
      <c r="L4338" t="s">
        <v>101</v>
      </c>
      <c r="M4338" t="s">
        <v>26</v>
      </c>
      <c r="N4338" t="s">
        <v>5204</v>
      </c>
      <c r="O4338" t="s">
        <v>450</v>
      </c>
      <c r="P4338">
        <v>80525</v>
      </c>
      <c r="Q4338" t="s">
        <v>43</v>
      </c>
      <c r="R4338" t="s">
        <v>1961</v>
      </c>
      <c r="S4338" t="s">
        <v>31</v>
      </c>
      <c r="T4338" t="s">
        <v>64</v>
      </c>
      <c r="U4338" t="s">
        <v>1962</v>
      </c>
      <c r="V4338" s="3">
        <v>98.328000000000003</v>
      </c>
      <c r="W4338">
        <v>3</v>
      </c>
      <c r="X4338" s="2">
        <v>0.2</v>
      </c>
      <c r="Y4338" s="13">
        <v>9.8328000000000007</v>
      </c>
      <c r="Z4338" s="2">
        <f>Y4338/V4338</f>
        <v>0.1</v>
      </c>
    </row>
    <row r="4339" spans="1:26" x14ac:dyDescent="0.25">
      <c r="A4339">
        <v>9024</v>
      </c>
      <c r="B4339" t="s">
        <v>9931</v>
      </c>
      <c r="C4339" s="1">
        <v>42184</v>
      </c>
      <c r="D4339">
        <f>YEAR(C4339)</f>
        <v>2015</v>
      </c>
      <c r="E4339">
        <f>MONTH(C4339)</f>
        <v>6</v>
      </c>
      <c r="F4339" t="str">
        <f>TEXT(Table1[[#This Row],[Order Date]],"mmm")</f>
        <v>Jun</v>
      </c>
      <c r="G4339" t="str">
        <f>TEXT(Table1[[#This Row],[Order Date]],"ddd")</f>
        <v>Mon</v>
      </c>
      <c r="H4339" s="1">
        <v>42187</v>
      </c>
      <c r="I4339" t="s">
        <v>185</v>
      </c>
      <c r="J4339" t="s">
        <v>4040</v>
      </c>
      <c r="K4339" t="s">
        <v>4041</v>
      </c>
      <c r="L4339" t="s">
        <v>25</v>
      </c>
      <c r="M4339" t="s">
        <v>26</v>
      </c>
      <c r="N4339" t="s">
        <v>263</v>
      </c>
      <c r="O4339" t="s">
        <v>264</v>
      </c>
      <c r="P4339">
        <v>10024</v>
      </c>
      <c r="Q4339" t="s">
        <v>145</v>
      </c>
      <c r="R4339" t="s">
        <v>2060</v>
      </c>
      <c r="S4339" t="s">
        <v>31</v>
      </c>
      <c r="T4339" t="s">
        <v>35</v>
      </c>
      <c r="U4339" t="s">
        <v>2061</v>
      </c>
      <c r="V4339" s="3">
        <v>117.88200000000001</v>
      </c>
      <c r="W4339">
        <v>1</v>
      </c>
      <c r="X4339" s="2">
        <v>0.1</v>
      </c>
      <c r="Y4339" s="13">
        <v>1.3098000000000001</v>
      </c>
      <c r="Z4339" s="2">
        <f>Y4339/V4339</f>
        <v>1.1111111111111112E-2</v>
      </c>
    </row>
    <row r="4340" spans="1:26" x14ac:dyDescent="0.25">
      <c r="A4340">
        <v>9025</v>
      </c>
      <c r="B4340" t="s">
        <v>9932</v>
      </c>
      <c r="C4340" s="1">
        <v>42547</v>
      </c>
      <c r="D4340">
        <f>YEAR(C4340)</f>
        <v>2016</v>
      </c>
      <c r="E4340">
        <f>MONTH(C4340)</f>
        <v>6</v>
      </c>
      <c r="F4340" t="str">
        <f>TEXT(Table1[[#This Row],[Order Date]],"mmm")</f>
        <v>Jun</v>
      </c>
      <c r="G4340" t="str">
        <f>TEXT(Table1[[#This Row],[Order Date]],"ddd")</f>
        <v>Sun</v>
      </c>
      <c r="H4340" s="1">
        <v>42553</v>
      </c>
      <c r="I4340" t="s">
        <v>49</v>
      </c>
      <c r="J4340" t="s">
        <v>8656</v>
      </c>
      <c r="K4340" t="s">
        <v>8657</v>
      </c>
      <c r="L4340" t="s">
        <v>40</v>
      </c>
      <c r="M4340" t="s">
        <v>26</v>
      </c>
      <c r="N4340" t="s">
        <v>263</v>
      </c>
      <c r="O4340" t="s">
        <v>264</v>
      </c>
      <c r="P4340">
        <v>10035</v>
      </c>
      <c r="Q4340" t="s">
        <v>145</v>
      </c>
      <c r="R4340" t="s">
        <v>7486</v>
      </c>
      <c r="S4340" t="s">
        <v>70</v>
      </c>
      <c r="T4340" t="s">
        <v>158</v>
      </c>
      <c r="U4340" t="s">
        <v>7487</v>
      </c>
      <c r="V4340" s="3">
        <v>20.97</v>
      </c>
      <c r="W4340">
        <v>3</v>
      </c>
      <c r="X4340" s="2">
        <v>0</v>
      </c>
      <c r="Y4340" s="13">
        <v>9.0170999999999992</v>
      </c>
      <c r="Z4340" s="2">
        <f>Y4340/V4340</f>
        <v>0.43</v>
      </c>
    </row>
    <row r="4341" spans="1:26" x14ac:dyDescent="0.25">
      <c r="A4341">
        <v>9028</v>
      </c>
      <c r="B4341" t="s">
        <v>9933</v>
      </c>
      <c r="C4341" s="1">
        <v>42630</v>
      </c>
      <c r="D4341">
        <f>YEAR(C4341)</f>
        <v>2016</v>
      </c>
      <c r="E4341">
        <f>MONTH(C4341)</f>
        <v>9</v>
      </c>
      <c r="F4341" t="str">
        <f>TEXT(Table1[[#This Row],[Order Date]],"mmm")</f>
        <v>Sep</v>
      </c>
      <c r="G4341" t="str">
        <f>TEXT(Table1[[#This Row],[Order Date]],"ddd")</f>
        <v>Sat</v>
      </c>
      <c r="H4341" s="1">
        <v>42635</v>
      </c>
      <c r="I4341" t="s">
        <v>49</v>
      </c>
      <c r="J4341" t="s">
        <v>232</v>
      </c>
      <c r="K4341" t="s">
        <v>233</v>
      </c>
      <c r="L4341" t="s">
        <v>25</v>
      </c>
      <c r="M4341" t="s">
        <v>26</v>
      </c>
      <c r="N4341" t="s">
        <v>9934</v>
      </c>
      <c r="O4341" t="s">
        <v>1231</v>
      </c>
      <c r="P4341">
        <v>1752</v>
      </c>
      <c r="Q4341" t="s">
        <v>145</v>
      </c>
      <c r="R4341" t="s">
        <v>2411</v>
      </c>
      <c r="S4341" t="s">
        <v>31</v>
      </c>
      <c r="T4341" t="s">
        <v>64</v>
      </c>
      <c r="U4341" t="s">
        <v>2412</v>
      </c>
      <c r="V4341" s="3">
        <v>14.82</v>
      </c>
      <c r="W4341">
        <v>3</v>
      </c>
      <c r="X4341" s="2">
        <v>0</v>
      </c>
      <c r="Y4341" s="13">
        <v>6.2244000000000002</v>
      </c>
      <c r="Z4341" s="2">
        <f>Y4341/V4341</f>
        <v>0.42</v>
      </c>
    </row>
    <row r="4342" spans="1:26" x14ac:dyDescent="0.25">
      <c r="A4342">
        <v>9030</v>
      </c>
      <c r="B4342" t="s">
        <v>9935</v>
      </c>
      <c r="C4342" s="1">
        <v>41838</v>
      </c>
      <c r="D4342">
        <f>YEAR(C4342)</f>
        <v>2014</v>
      </c>
      <c r="E4342">
        <f>MONTH(C4342)</f>
        <v>7</v>
      </c>
      <c r="F4342" t="str">
        <f>TEXT(Table1[[#This Row],[Order Date]],"mmm")</f>
        <v>Jul</v>
      </c>
      <c r="G4342" t="str">
        <f>TEXT(Table1[[#This Row],[Order Date]],"ddd")</f>
        <v>Fri</v>
      </c>
      <c r="H4342" s="1">
        <v>41843</v>
      </c>
      <c r="I4342" t="s">
        <v>49</v>
      </c>
      <c r="J4342" t="s">
        <v>6221</v>
      </c>
      <c r="K4342" t="s">
        <v>6222</v>
      </c>
      <c r="L4342" t="s">
        <v>25</v>
      </c>
      <c r="M4342" t="s">
        <v>26</v>
      </c>
      <c r="N4342" t="s">
        <v>1482</v>
      </c>
      <c r="O4342" t="s">
        <v>264</v>
      </c>
      <c r="P4342">
        <v>10801</v>
      </c>
      <c r="Q4342" t="s">
        <v>145</v>
      </c>
      <c r="R4342" t="s">
        <v>2019</v>
      </c>
      <c r="S4342" t="s">
        <v>45</v>
      </c>
      <c r="T4342" t="s">
        <v>74</v>
      </c>
      <c r="U4342" t="s">
        <v>2020</v>
      </c>
      <c r="V4342" s="3">
        <v>13.904</v>
      </c>
      <c r="W4342">
        <v>2</v>
      </c>
      <c r="X4342" s="2">
        <v>0.2</v>
      </c>
      <c r="Y4342" s="13">
        <v>4.5187999999999997</v>
      </c>
      <c r="Z4342" s="2">
        <f>Y4342/V4342</f>
        <v>0.32499999999999996</v>
      </c>
    </row>
    <row r="4343" spans="1:26" x14ac:dyDescent="0.25">
      <c r="A4343">
        <v>9031</v>
      </c>
      <c r="B4343" t="s">
        <v>9936</v>
      </c>
      <c r="C4343" s="1">
        <v>42979</v>
      </c>
      <c r="D4343">
        <f>YEAR(C4343)</f>
        <v>2017</v>
      </c>
      <c r="E4343">
        <f>MONTH(C4343)</f>
        <v>9</v>
      </c>
      <c r="F4343" t="str">
        <f>TEXT(Table1[[#This Row],[Order Date]],"mmm")</f>
        <v>Sep</v>
      </c>
      <c r="G4343" t="str">
        <f>TEXT(Table1[[#This Row],[Order Date]],"ddd")</f>
        <v>Fri</v>
      </c>
      <c r="H4343" s="1">
        <v>42979</v>
      </c>
      <c r="I4343" t="s">
        <v>1276</v>
      </c>
      <c r="J4343" t="s">
        <v>3752</v>
      </c>
      <c r="K4343" t="s">
        <v>3753</v>
      </c>
      <c r="L4343" t="s">
        <v>40</v>
      </c>
      <c r="M4343" t="s">
        <v>26</v>
      </c>
      <c r="N4343" t="s">
        <v>94</v>
      </c>
      <c r="O4343" t="s">
        <v>95</v>
      </c>
      <c r="P4343">
        <v>98103</v>
      </c>
      <c r="Q4343" t="s">
        <v>43</v>
      </c>
      <c r="R4343" t="s">
        <v>4499</v>
      </c>
      <c r="S4343" t="s">
        <v>45</v>
      </c>
      <c r="T4343" t="s">
        <v>77</v>
      </c>
      <c r="U4343" t="s">
        <v>4500</v>
      </c>
      <c r="V4343" s="3">
        <v>314.60000000000002</v>
      </c>
      <c r="W4343">
        <v>4</v>
      </c>
      <c r="X4343" s="2">
        <v>0</v>
      </c>
      <c r="Y4343" s="13">
        <v>103.818</v>
      </c>
      <c r="Z4343" s="2">
        <f>Y4343/V4343</f>
        <v>0.32999999999999996</v>
      </c>
    </row>
    <row r="4344" spans="1:26" x14ac:dyDescent="0.25">
      <c r="A4344">
        <v>9033</v>
      </c>
      <c r="B4344" t="s">
        <v>9937</v>
      </c>
      <c r="C4344" s="1">
        <v>42908</v>
      </c>
      <c r="D4344">
        <f>YEAR(C4344)</f>
        <v>2017</v>
      </c>
      <c r="E4344">
        <f>MONTH(C4344)</f>
        <v>6</v>
      </c>
      <c r="F4344" t="str">
        <f>TEXT(Table1[[#This Row],[Order Date]],"mmm")</f>
        <v>Jun</v>
      </c>
      <c r="G4344" t="str">
        <f>TEXT(Table1[[#This Row],[Order Date]],"ddd")</f>
        <v>Thu</v>
      </c>
      <c r="H4344" s="1">
        <v>42912</v>
      </c>
      <c r="I4344" t="s">
        <v>49</v>
      </c>
      <c r="J4344" t="s">
        <v>433</v>
      </c>
      <c r="K4344" t="s">
        <v>434</v>
      </c>
      <c r="L4344" t="s">
        <v>101</v>
      </c>
      <c r="M4344" t="s">
        <v>26</v>
      </c>
      <c r="N4344" t="s">
        <v>873</v>
      </c>
      <c r="O4344" t="s">
        <v>235</v>
      </c>
      <c r="P4344">
        <v>48227</v>
      </c>
      <c r="Q4344" t="s">
        <v>104</v>
      </c>
      <c r="R4344" t="s">
        <v>34</v>
      </c>
      <c r="S4344" t="s">
        <v>31</v>
      </c>
      <c r="T4344" t="s">
        <v>35</v>
      </c>
      <c r="U4344" t="s">
        <v>36</v>
      </c>
      <c r="V4344" s="3">
        <v>487.96</v>
      </c>
      <c r="W4344">
        <v>2</v>
      </c>
      <c r="X4344" s="2">
        <v>0</v>
      </c>
      <c r="Y4344" s="13">
        <v>146.38800000000001</v>
      </c>
      <c r="Z4344" s="2">
        <f>Y4344/V4344</f>
        <v>0.30000000000000004</v>
      </c>
    </row>
    <row r="4345" spans="1:26" x14ac:dyDescent="0.25">
      <c r="A4345">
        <v>9034</v>
      </c>
      <c r="B4345" t="s">
        <v>9938</v>
      </c>
      <c r="C4345" s="1">
        <v>41884</v>
      </c>
      <c r="D4345">
        <f>YEAR(C4345)</f>
        <v>2014</v>
      </c>
      <c r="E4345">
        <f>MONTH(C4345)</f>
        <v>9</v>
      </c>
      <c r="F4345" t="str">
        <f>TEXT(Table1[[#This Row],[Order Date]],"mmm")</f>
        <v>Sep</v>
      </c>
      <c r="G4345" t="str">
        <f>TEXT(Table1[[#This Row],[Order Date]],"ddd")</f>
        <v>Tue</v>
      </c>
      <c r="H4345" s="1">
        <v>41889</v>
      </c>
      <c r="I4345" t="s">
        <v>49</v>
      </c>
      <c r="J4345" t="s">
        <v>1558</v>
      </c>
      <c r="K4345" t="s">
        <v>1559</v>
      </c>
      <c r="L4345" t="s">
        <v>25</v>
      </c>
      <c r="M4345" t="s">
        <v>26</v>
      </c>
      <c r="N4345" t="s">
        <v>1679</v>
      </c>
      <c r="O4345" t="s">
        <v>1680</v>
      </c>
      <c r="P4345">
        <v>72701</v>
      </c>
      <c r="Q4345" t="s">
        <v>29</v>
      </c>
      <c r="R4345" t="s">
        <v>4599</v>
      </c>
      <c r="S4345" t="s">
        <v>45</v>
      </c>
      <c r="T4345" t="s">
        <v>74</v>
      </c>
      <c r="U4345" t="s">
        <v>4600</v>
      </c>
      <c r="V4345" s="3">
        <v>1793.98</v>
      </c>
      <c r="W4345">
        <v>2</v>
      </c>
      <c r="X4345" s="2">
        <v>0</v>
      </c>
      <c r="Y4345" s="13">
        <v>843.17060000000004</v>
      </c>
      <c r="Z4345" s="2">
        <f>Y4345/V4345</f>
        <v>0.47000000000000003</v>
      </c>
    </row>
    <row r="4346" spans="1:26" x14ac:dyDescent="0.25">
      <c r="A4346">
        <v>9035</v>
      </c>
      <c r="B4346" t="s">
        <v>9939</v>
      </c>
      <c r="C4346" s="1">
        <v>42278</v>
      </c>
      <c r="D4346">
        <f>YEAR(C4346)</f>
        <v>2015</v>
      </c>
      <c r="E4346">
        <f>MONTH(C4346)</f>
        <v>10</v>
      </c>
      <c r="F4346" t="str">
        <f>TEXT(Table1[[#This Row],[Order Date]],"mmm")</f>
        <v>Oct</v>
      </c>
      <c r="G4346" t="str">
        <f>TEXT(Table1[[#This Row],[Order Date]],"ddd")</f>
        <v>Thu</v>
      </c>
      <c r="H4346" s="1">
        <v>42282</v>
      </c>
      <c r="I4346" t="s">
        <v>49</v>
      </c>
      <c r="J4346" t="s">
        <v>652</v>
      </c>
      <c r="K4346" t="s">
        <v>653</v>
      </c>
      <c r="L4346" t="s">
        <v>25</v>
      </c>
      <c r="M4346" t="s">
        <v>26</v>
      </c>
      <c r="N4346" t="s">
        <v>1307</v>
      </c>
      <c r="O4346" t="s">
        <v>208</v>
      </c>
      <c r="P4346">
        <v>62301</v>
      </c>
      <c r="Q4346" t="s">
        <v>104</v>
      </c>
      <c r="R4346" t="s">
        <v>5596</v>
      </c>
      <c r="S4346" t="s">
        <v>45</v>
      </c>
      <c r="T4346" t="s">
        <v>74</v>
      </c>
      <c r="U4346" t="s">
        <v>5597</v>
      </c>
      <c r="V4346" s="3">
        <v>2.992</v>
      </c>
      <c r="W4346">
        <v>4</v>
      </c>
      <c r="X4346" s="2">
        <v>0.8</v>
      </c>
      <c r="Y4346" s="13">
        <v>-4.4880000000000004</v>
      </c>
      <c r="Z4346" s="2">
        <f>Y4346/V4346</f>
        <v>-1.5000000000000002</v>
      </c>
    </row>
    <row r="4347" spans="1:26" x14ac:dyDescent="0.25">
      <c r="A4347">
        <v>9037</v>
      </c>
      <c r="B4347" t="s">
        <v>9940</v>
      </c>
      <c r="C4347" s="1">
        <v>42101</v>
      </c>
      <c r="D4347">
        <f>YEAR(C4347)</f>
        <v>2015</v>
      </c>
      <c r="E4347">
        <f>MONTH(C4347)</f>
        <v>4</v>
      </c>
      <c r="F4347" t="str">
        <f>TEXT(Table1[[#This Row],[Order Date]],"mmm")</f>
        <v>Apr</v>
      </c>
      <c r="G4347" t="str">
        <f>TEXT(Table1[[#This Row],[Order Date]],"ddd")</f>
        <v>Tue</v>
      </c>
      <c r="H4347" s="1">
        <v>42104</v>
      </c>
      <c r="I4347" t="s">
        <v>185</v>
      </c>
      <c r="J4347" t="s">
        <v>2141</v>
      </c>
      <c r="K4347" t="s">
        <v>2142</v>
      </c>
      <c r="L4347" t="s">
        <v>25</v>
      </c>
      <c r="M4347" t="s">
        <v>26</v>
      </c>
      <c r="N4347" t="s">
        <v>263</v>
      </c>
      <c r="O4347" t="s">
        <v>264</v>
      </c>
      <c r="P4347">
        <v>10035</v>
      </c>
      <c r="Q4347" t="s">
        <v>145</v>
      </c>
      <c r="R4347" t="s">
        <v>3873</v>
      </c>
      <c r="S4347" t="s">
        <v>45</v>
      </c>
      <c r="T4347" t="s">
        <v>89</v>
      </c>
      <c r="U4347" t="s">
        <v>3874</v>
      </c>
      <c r="V4347" s="3">
        <v>25.92</v>
      </c>
      <c r="W4347">
        <v>4</v>
      </c>
      <c r="X4347" s="2">
        <v>0</v>
      </c>
      <c r="Y4347" s="13">
        <v>12.441599999999999</v>
      </c>
      <c r="Z4347" s="2">
        <f>Y4347/V4347</f>
        <v>0.47999999999999993</v>
      </c>
    </row>
    <row r="4348" spans="1:26" x14ac:dyDescent="0.25">
      <c r="A4348">
        <v>9039</v>
      </c>
      <c r="B4348" t="s">
        <v>9941</v>
      </c>
      <c r="C4348" s="1">
        <v>43060</v>
      </c>
      <c r="D4348">
        <f>YEAR(C4348)</f>
        <v>2017</v>
      </c>
      <c r="E4348">
        <f>MONTH(C4348)</f>
        <v>11</v>
      </c>
      <c r="F4348" t="str">
        <f>TEXT(Table1[[#This Row],[Order Date]],"mmm")</f>
        <v>Nov</v>
      </c>
      <c r="G4348" t="str">
        <f>TEXT(Table1[[#This Row],[Order Date]],"ddd")</f>
        <v>Tue</v>
      </c>
      <c r="H4348" s="1">
        <v>43060</v>
      </c>
      <c r="I4348" t="s">
        <v>1276</v>
      </c>
      <c r="J4348" t="s">
        <v>4272</v>
      </c>
      <c r="K4348" t="s">
        <v>4273</v>
      </c>
      <c r="L4348" t="s">
        <v>25</v>
      </c>
      <c r="M4348" t="s">
        <v>26</v>
      </c>
      <c r="N4348" t="s">
        <v>181</v>
      </c>
      <c r="O4348" t="s">
        <v>103</v>
      </c>
      <c r="P4348">
        <v>77095</v>
      </c>
      <c r="Q4348" t="s">
        <v>104</v>
      </c>
      <c r="R4348" t="s">
        <v>1755</v>
      </c>
      <c r="S4348" t="s">
        <v>70</v>
      </c>
      <c r="T4348" t="s">
        <v>71</v>
      </c>
      <c r="U4348" t="s">
        <v>1756</v>
      </c>
      <c r="V4348" s="3">
        <v>55.176000000000002</v>
      </c>
      <c r="W4348">
        <v>3</v>
      </c>
      <c r="X4348" s="2">
        <v>0.2</v>
      </c>
      <c r="Y4348" s="13">
        <v>-12.4146</v>
      </c>
      <c r="Z4348" s="2">
        <f>Y4348/V4348</f>
        <v>-0.22500000000000001</v>
      </c>
    </row>
    <row r="4349" spans="1:26" x14ac:dyDescent="0.25">
      <c r="A4349">
        <v>9040</v>
      </c>
      <c r="B4349" t="s">
        <v>9942</v>
      </c>
      <c r="C4349" s="1">
        <v>42721</v>
      </c>
      <c r="D4349">
        <f>YEAR(C4349)</f>
        <v>2016</v>
      </c>
      <c r="E4349">
        <f>MONTH(C4349)</f>
        <v>12</v>
      </c>
      <c r="F4349" t="str">
        <f>TEXT(Table1[[#This Row],[Order Date]],"mmm")</f>
        <v>Dec</v>
      </c>
      <c r="G4349" t="str">
        <f>TEXT(Table1[[#This Row],[Order Date]],"ddd")</f>
        <v>Sat</v>
      </c>
      <c r="H4349" s="1">
        <v>42725</v>
      </c>
      <c r="I4349" t="s">
        <v>49</v>
      </c>
      <c r="J4349" t="s">
        <v>3734</v>
      </c>
      <c r="K4349" t="s">
        <v>3735</v>
      </c>
      <c r="L4349" t="s">
        <v>25</v>
      </c>
      <c r="M4349" t="s">
        <v>26</v>
      </c>
      <c r="N4349" t="s">
        <v>873</v>
      </c>
      <c r="O4349" t="s">
        <v>235</v>
      </c>
      <c r="P4349">
        <v>48205</v>
      </c>
      <c r="Q4349" t="s">
        <v>104</v>
      </c>
      <c r="R4349" t="s">
        <v>2646</v>
      </c>
      <c r="S4349" t="s">
        <v>45</v>
      </c>
      <c r="T4349" t="s">
        <v>74</v>
      </c>
      <c r="U4349" t="s">
        <v>2647</v>
      </c>
      <c r="V4349" s="3">
        <v>9892.74</v>
      </c>
      <c r="W4349">
        <v>13</v>
      </c>
      <c r="X4349" s="2">
        <v>0</v>
      </c>
      <c r="Y4349" s="13">
        <v>4946.37</v>
      </c>
      <c r="Z4349" s="2">
        <f>Y4349/V4349</f>
        <v>0.5</v>
      </c>
    </row>
    <row r="4350" spans="1:26" x14ac:dyDescent="0.25">
      <c r="A4350">
        <v>9041</v>
      </c>
      <c r="B4350" t="s">
        <v>9943</v>
      </c>
      <c r="C4350" s="1">
        <v>41901</v>
      </c>
      <c r="D4350">
        <f>YEAR(C4350)</f>
        <v>2014</v>
      </c>
      <c r="E4350">
        <f>MONTH(C4350)</f>
        <v>9</v>
      </c>
      <c r="F4350" t="str">
        <f>TEXT(Table1[[#This Row],[Order Date]],"mmm")</f>
        <v>Sep</v>
      </c>
      <c r="G4350" t="str">
        <f>TEXT(Table1[[#This Row],[Order Date]],"ddd")</f>
        <v>Fri</v>
      </c>
      <c r="H4350" s="1">
        <v>41906</v>
      </c>
      <c r="I4350" t="s">
        <v>49</v>
      </c>
      <c r="J4350" t="s">
        <v>4478</v>
      </c>
      <c r="K4350" t="s">
        <v>4479</v>
      </c>
      <c r="L4350" t="s">
        <v>40</v>
      </c>
      <c r="M4350" t="s">
        <v>26</v>
      </c>
      <c r="N4350" t="s">
        <v>7749</v>
      </c>
      <c r="O4350" t="s">
        <v>303</v>
      </c>
      <c r="P4350">
        <v>85224</v>
      </c>
      <c r="Q4350" t="s">
        <v>43</v>
      </c>
      <c r="R4350" t="s">
        <v>4346</v>
      </c>
      <c r="S4350" t="s">
        <v>31</v>
      </c>
      <c r="T4350" t="s">
        <v>55</v>
      </c>
      <c r="U4350" t="s">
        <v>4347</v>
      </c>
      <c r="V4350" s="3">
        <v>73.915000000000006</v>
      </c>
      <c r="W4350">
        <v>1</v>
      </c>
      <c r="X4350" s="2">
        <v>0.5</v>
      </c>
      <c r="Y4350" s="13">
        <v>-45.827300000000001</v>
      </c>
      <c r="Z4350" s="2">
        <f>Y4350/V4350</f>
        <v>-0.62</v>
      </c>
    </row>
    <row r="4351" spans="1:26" x14ac:dyDescent="0.25">
      <c r="A4351">
        <v>9042</v>
      </c>
      <c r="B4351" t="s">
        <v>9944</v>
      </c>
      <c r="C4351" s="1">
        <v>41910</v>
      </c>
      <c r="D4351">
        <f>YEAR(C4351)</f>
        <v>2014</v>
      </c>
      <c r="E4351">
        <f>MONTH(C4351)</f>
        <v>9</v>
      </c>
      <c r="F4351" t="str">
        <f>TEXT(Table1[[#This Row],[Order Date]],"mmm")</f>
        <v>Sep</v>
      </c>
      <c r="G4351" t="str">
        <f>TEXT(Table1[[#This Row],[Order Date]],"ddd")</f>
        <v>Sun</v>
      </c>
      <c r="H4351" s="1">
        <v>41915</v>
      </c>
      <c r="I4351" t="s">
        <v>49</v>
      </c>
      <c r="J4351" t="s">
        <v>1628</v>
      </c>
      <c r="K4351" t="s">
        <v>1629</v>
      </c>
      <c r="L4351" t="s">
        <v>25</v>
      </c>
      <c r="M4351" t="s">
        <v>26</v>
      </c>
      <c r="N4351" t="s">
        <v>7012</v>
      </c>
      <c r="O4351" t="s">
        <v>53</v>
      </c>
      <c r="P4351">
        <v>33021</v>
      </c>
      <c r="Q4351" t="s">
        <v>29</v>
      </c>
      <c r="R4351" t="s">
        <v>8832</v>
      </c>
      <c r="S4351" t="s">
        <v>31</v>
      </c>
      <c r="T4351" t="s">
        <v>64</v>
      </c>
      <c r="U4351" t="s">
        <v>8833</v>
      </c>
      <c r="V4351" s="3">
        <v>337.08800000000002</v>
      </c>
      <c r="W4351">
        <v>4</v>
      </c>
      <c r="X4351" s="2">
        <v>0.2</v>
      </c>
      <c r="Y4351" s="13">
        <v>16.854399999999998</v>
      </c>
      <c r="Z4351" s="2">
        <f>Y4351/V4351</f>
        <v>4.9999999999999989E-2</v>
      </c>
    </row>
    <row r="4352" spans="1:26" x14ac:dyDescent="0.25">
      <c r="A4352">
        <v>9043</v>
      </c>
      <c r="B4352" t="s">
        <v>9945</v>
      </c>
      <c r="C4352" s="1">
        <v>42269</v>
      </c>
      <c r="D4352">
        <f>YEAR(C4352)</f>
        <v>2015</v>
      </c>
      <c r="E4352">
        <f>MONTH(C4352)</f>
        <v>9</v>
      </c>
      <c r="F4352" t="str">
        <f>TEXT(Table1[[#This Row],[Order Date]],"mmm")</f>
        <v>Sep</v>
      </c>
      <c r="G4352" t="str">
        <f>TEXT(Table1[[#This Row],[Order Date]],"ddd")</f>
        <v>Tue</v>
      </c>
      <c r="H4352" s="1">
        <v>42273</v>
      </c>
      <c r="I4352" t="s">
        <v>22</v>
      </c>
      <c r="J4352" t="s">
        <v>1305</v>
      </c>
      <c r="K4352" t="s">
        <v>1306</v>
      </c>
      <c r="L4352" t="s">
        <v>40</v>
      </c>
      <c r="M4352" t="s">
        <v>26</v>
      </c>
      <c r="N4352" t="s">
        <v>41</v>
      </c>
      <c r="O4352" t="s">
        <v>42</v>
      </c>
      <c r="P4352">
        <v>90049</v>
      </c>
      <c r="Q4352" t="s">
        <v>43</v>
      </c>
      <c r="R4352" t="s">
        <v>2158</v>
      </c>
      <c r="S4352" t="s">
        <v>45</v>
      </c>
      <c r="T4352" t="s">
        <v>77</v>
      </c>
      <c r="U4352" t="s">
        <v>2159</v>
      </c>
      <c r="V4352" s="3">
        <v>61.44</v>
      </c>
      <c r="W4352">
        <v>3</v>
      </c>
      <c r="X4352" s="2">
        <v>0</v>
      </c>
      <c r="Y4352" s="13">
        <v>16.588799999999999</v>
      </c>
      <c r="Z4352" s="2">
        <f>Y4352/V4352</f>
        <v>0.27</v>
      </c>
    </row>
    <row r="4353" spans="1:26" x14ac:dyDescent="0.25">
      <c r="A4353">
        <v>9044</v>
      </c>
      <c r="B4353" t="s">
        <v>9946</v>
      </c>
      <c r="C4353" s="1">
        <v>42681</v>
      </c>
      <c r="D4353">
        <f>YEAR(C4353)</f>
        <v>2016</v>
      </c>
      <c r="E4353">
        <f>MONTH(C4353)</f>
        <v>11</v>
      </c>
      <c r="F4353" t="str">
        <f>TEXT(Table1[[#This Row],[Order Date]],"mmm")</f>
        <v>Nov</v>
      </c>
      <c r="G4353" t="str">
        <f>TEXT(Table1[[#This Row],[Order Date]],"ddd")</f>
        <v>Mon</v>
      </c>
      <c r="H4353" s="1">
        <v>42687</v>
      </c>
      <c r="I4353" t="s">
        <v>49</v>
      </c>
      <c r="J4353" t="s">
        <v>4133</v>
      </c>
      <c r="K4353" t="s">
        <v>4134</v>
      </c>
      <c r="L4353" t="s">
        <v>40</v>
      </c>
      <c r="M4353" t="s">
        <v>26</v>
      </c>
      <c r="N4353" t="s">
        <v>126</v>
      </c>
      <c r="O4353" t="s">
        <v>42</v>
      </c>
      <c r="P4353">
        <v>94122</v>
      </c>
      <c r="Q4353" t="s">
        <v>43</v>
      </c>
      <c r="R4353" t="s">
        <v>1298</v>
      </c>
      <c r="S4353" t="s">
        <v>70</v>
      </c>
      <c r="T4353" t="s">
        <v>158</v>
      </c>
      <c r="U4353" t="s">
        <v>1299</v>
      </c>
      <c r="V4353" s="3">
        <v>479.97</v>
      </c>
      <c r="W4353">
        <v>3</v>
      </c>
      <c r="X4353" s="2">
        <v>0</v>
      </c>
      <c r="Y4353" s="13">
        <v>163.18979999999999</v>
      </c>
      <c r="Z4353" s="2">
        <f>Y4353/V4353</f>
        <v>0.33999999999999997</v>
      </c>
    </row>
    <row r="4354" spans="1:26" x14ac:dyDescent="0.25">
      <c r="A4354">
        <v>9045</v>
      </c>
      <c r="B4354" t="s">
        <v>9947</v>
      </c>
      <c r="C4354" s="1">
        <v>43085</v>
      </c>
      <c r="D4354">
        <f>YEAR(C4354)</f>
        <v>2017</v>
      </c>
      <c r="E4354">
        <f>MONTH(C4354)</f>
        <v>12</v>
      </c>
      <c r="F4354" t="str">
        <f>TEXT(Table1[[#This Row],[Order Date]],"mmm")</f>
        <v>Dec</v>
      </c>
      <c r="G4354" t="str">
        <f>TEXT(Table1[[#This Row],[Order Date]],"ddd")</f>
        <v>Sat</v>
      </c>
      <c r="H4354" s="1">
        <v>43089</v>
      </c>
      <c r="I4354" t="s">
        <v>22</v>
      </c>
      <c r="J4354" t="s">
        <v>2962</v>
      </c>
      <c r="K4354" t="s">
        <v>2963</v>
      </c>
      <c r="L4354" t="s">
        <v>40</v>
      </c>
      <c r="M4354" t="s">
        <v>26</v>
      </c>
      <c r="N4354" t="s">
        <v>4905</v>
      </c>
      <c r="O4354" t="s">
        <v>42</v>
      </c>
      <c r="P4354">
        <v>94086</v>
      </c>
      <c r="Q4354" t="s">
        <v>43</v>
      </c>
      <c r="R4354" t="s">
        <v>5596</v>
      </c>
      <c r="S4354" t="s">
        <v>45</v>
      </c>
      <c r="T4354" t="s">
        <v>74</v>
      </c>
      <c r="U4354" t="s">
        <v>5597</v>
      </c>
      <c r="V4354" s="3">
        <v>5.984</v>
      </c>
      <c r="W4354">
        <v>2</v>
      </c>
      <c r="X4354" s="2">
        <v>0.2</v>
      </c>
      <c r="Y4354" s="13">
        <v>2.2440000000000002</v>
      </c>
      <c r="Z4354" s="2">
        <f>Y4354/V4354</f>
        <v>0.37500000000000006</v>
      </c>
    </row>
    <row r="4355" spans="1:26" x14ac:dyDescent="0.25">
      <c r="A4355">
        <v>9050</v>
      </c>
      <c r="B4355" t="s">
        <v>9948</v>
      </c>
      <c r="C4355" s="1">
        <v>41903</v>
      </c>
      <c r="D4355">
        <f>YEAR(C4355)</f>
        <v>2014</v>
      </c>
      <c r="E4355">
        <f>MONTH(C4355)</f>
        <v>9</v>
      </c>
      <c r="F4355" t="str">
        <f>TEXT(Table1[[#This Row],[Order Date]],"mmm")</f>
        <v>Sep</v>
      </c>
      <c r="G4355" t="str">
        <f>TEXT(Table1[[#This Row],[Order Date]],"ddd")</f>
        <v>Sun</v>
      </c>
      <c r="H4355" s="1">
        <v>41907</v>
      </c>
      <c r="I4355" t="s">
        <v>49</v>
      </c>
      <c r="J4355" t="s">
        <v>2909</v>
      </c>
      <c r="K4355" t="s">
        <v>2910</v>
      </c>
      <c r="L4355" t="s">
        <v>101</v>
      </c>
      <c r="M4355" t="s">
        <v>26</v>
      </c>
      <c r="N4355" t="s">
        <v>263</v>
      </c>
      <c r="O4355" t="s">
        <v>264</v>
      </c>
      <c r="P4355">
        <v>10011</v>
      </c>
      <c r="Q4355" t="s">
        <v>145</v>
      </c>
      <c r="R4355" t="s">
        <v>2547</v>
      </c>
      <c r="S4355" t="s">
        <v>45</v>
      </c>
      <c r="T4355" t="s">
        <v>67</v>
      </c>
      <c r="U4355" t="s">
        <v>2548</v>
      </c>
      <c r="V4355" s="3">
        <v>66.03</v>
      </c>
      <c r="W4355">
        <v>3</v>
      </c>
      <c r="X4355" s="2">
        <v>0</v>
      </c>
      <c r="Y4355" s="13">
        <v>17.1678</v>
      </c>
      <c r="Z4355" s="2">
        <f>Y4355/V4355</f>
        <v>0.26</v>
      </c>
    </row>
    <row r="4356" spans="1:26" x14ac:dyDescent="0.25">
      <c r="A4356">
        <v>9051</v>
      </c>
      <c r="B4356" t="s">
        <v>9949</v>
      </c>
      <c r="C4356" s="1">
        <v>42142</v>
      </c>
      <c r="D4356">
        <f>YEAR(C4356)</f>
        <v>2015</v>
      </c>
      <c r="E4356">
        <f>MONTH(C4356)</f>
        <v>5</v>
      </c>
      <c r="F4356" t="str">
        <f>TEXT(Table1[[#This Row],[Order Date]],"mmm")</f>
        <v>May</v>
      </c>
      <c r="G4356" t="str">
        <f>TEXT(Table1[[#This Row],[Order Date]],"ddd")</f>
        <v>Mon</v>
      </c>
      <c r="H4356" s="1">
        <v>42146</v>
      </c>
      <c r="I4356" t="s">
        <v>49</v>
      </c>
      <c r="J4356" t="s">
        <v>2627</v>
      </c>
      <c r="K4356" t="s">
        <v>2628</v>
      </c>
      <c r="L4356" t="s">
        <v>40</v>
      </c>
      <c r="M4356" t="s">
        <v>26</v>
      </c>
      <c r="N4356" t="s">
        <v>41</v>
      </c>
      <c r="O4356" t="s">
        <v>42</v>
      </c>
      <c r="P4356">
        <v>90004</v>
      </c>
      <c r="Q4356" t="s">
        <v>43</v>
      </c>
      <c r="R4356" t="s">
        <v>1418</v>
      </c>
      <c r="S4356" t="s">
        <v>45</v>
      </c>
      <c r="T4356" t="s">
        <v>89</v>
      </c>
      <c r="U4356" t="s">
        <v>1419</v>
      </c>
      <c r="V4356" s="3">
        <v>10.86</v>
      </c>
      <c r="W4356">
        <v>2</v>
      </c>
      <c r="X4356" s="2">
        <v>0</v>
      </c>
      <c r="Y4356" s="13">
        <v>5.3213999999999997</v>
      </c>
      <c r="Z4356" s="2">
        <f>Y4356/V4356</f>
        <v>0.49</v>
      </c>
    </row>
    <row r="4357" spans="1:26" x14ac:dyDescent="0.25">
      <c r="A4357">
        <v>9052</v>
      </c>
      <c r="B4357" t="s">
        <v>9950</v>
      </c>
      <c r="C4357" s="1">
        <v>41724</v>
      </c>
      <c r="D4357">
        <f>YEAR(C4357)</f>
        <v>2014</v>
      </c>
      <c r="E4357">
        <f>MONTH(C4357)</f>
        <v>3</v>
      </c>
      <c r="F4357" t="str">
        <f>TEXT(Table1[[#This Row],[Order Date]],"mmm")</f>
        <v>Mar</v>
      </c>
      <c r="G4357" t="str">
        <f>TEXT(Table1[[#This Row],[Order Date]],"ddd")</f>
        <v>Wed</v>
      </c>
      <c r="H4357" s="1">
        <v>41729</v>
      </c>
      <c r="I4357" t="s">
        <v>22</v>
      </c>
      <c r="J4357" t="s">
        <v>3761</v>
      </c>
      <c r="K4357" t="s">
        <v>3762</v>
      </c>
      <c r="L4357" t="s">
        <v>40</v>
      </c>
      <c r="M4357" t="s">
        <v>26</v>
      </c>
      <c r="N4357" t="s">
        <v>126</v>
      </c>
      <c r="O4357" t="s">
        <v>42</v>
      </c>
      <c r="P4357">
        <v>94122</v>
      </c>
      <c r="Q4357" t="s">
        <v>43</v>
      </c>
      <c r="R4357" t="s">
        <v>4888</v>
      </c>
      <c r="S4357" t="s">
        <v>45</v>
      </c>
      <c r="T4357" t="s">
        <v>67</v>
      </c>
      <c r="U4357" t="s">
        <v>4889</v>
      </c>
      <c r="V4357" s="3">
        <v>3.36</v>
      </c>
      <c r="W4357">
        <v>2</v>
      </c>
      <c r="X4357" s="2">
        <v>0</v>
      </c>
      <c r="Y4357" s="13">
        <v>0.84</v>
      </c>
      <c r="Z4357" s="2">
        <f>Y4357/V4357</f>
        <v>0.25</v>
      </c>
    </row>
    <row r="4358" spans="1:26" x14ac:dyDescent="0.25">
      <c r="A4358">
        <v>9055</v>
      </c>
      <c r="B4358" t="s">
        <v>9951</v>
      </c>
      <c r="C4358" s="1">
        <v>43000</v>
      </c>
      <c r="D4358">
        <f>YEAR(C4358)</f>
        <v>2017</v>
      </c>
      <c r="E4358">
        <f>MONTH(C4358)</f>
        <v>9</v>
      </c>
      <c r="F4358" t="str">
        <f>TEXT(Table1[[#This Row],[Order Date]],"mmm")</f>
        <v>Sep</v>
      </c>
      <c r="G4358" t="str">
        <f>TEXT(Table1[[#This Row],[Order Date]],"ddd")</f>
        <v>Fri</v>
      </c>
      <c r="H4358" s="1">
        <v>43006</v>
      </c>
      <c r="I4358" t="s">
        <v>49</v>
      </c>
      <c r="J4358" t="s">
        <v>2602</v>
      </c>
      <c r="K4358" t="s">
        <v>2603</v>
      </c>
      <c r="L4358" t="s">
        <v>25</v>
      </c>
      <c r="M4358" t="s">
        <v>26</v>
      </c>
      <c r="N4358" t="s">
        <v>2506</v>
      </c>
      <c r="O4358" t="s">
        <v>42</v>
      </c>
      <c r="P4358">
        <v>92704</v>
      </c>
      <c r="Q4358" t="s">
        <v>43</v>
      </c>
      <c r="R4358" t="s">
        <v>571</v>
      </c>
      <c r="S4358" t="s">
        <v>45</v>
      </c>
      <c r="T4358" t="s">
        <v>572</v>
      </c>
      <c r="U4358" t="s">
        <v>573</v>
      </c>
      <c r="V4358" s="3">
        <v>21.96</v>
      </c>
      <c r="W4358">
        <v>2</v>
      </c>
      <c r="X4358" s="2">
        <v>0</v>
      </c>
      <c r="Y4358" s="13">
        <v>6.1487999999999996</v>
      </c>
      <c r="Z4358" s="2">
        <f>Y4358/V4358</f>
        <v>0.27999999999999997</v>
      </c>
    </row>
    <row r="4359" spans="1:26" x14ac:dyDescent="0.25">
      <c r="A4359">
        <v>9056</v>
      </c>
      <c r="B4359" t="s">
        <v>9952</v>
      </c>
      <c r="C4359" s="1">
        <v>42259</v>
      </c>
      <c r="D4359">
        <f>YEAR(C4359)</f>
        <v>2015</v>
      </c>
      <c r="E4359">
        <f>MONTH(C4359)</f>
        <v>9</v>
      </c>
      <c r="F4359" t="str">
        <f>TEXT(Table1[[#This Row],[Order Date]],"mmm")</f>
        <v>Sep</v>
      </c>
      <c r="G4359" t="str">
        <f>TEXT(Table1[[#This Row],[Order Date]],"ddd")</f>
        <v>Sat</v>
      </c>
      <c r="H4359" s="1">
        <v>42264</v>
      </c>
      <c r="I4359" t="s">
        <v>22</v>
      </c>
      <c r="J4359" t="s">
        <v>959</v>
      </c>
      <c r="K4359" t="s">
        <v>960</v>
      </c>
      <c r="L4359" t="s">
        <v>25</v>
      </c>
      <c r="M4359" t="s">
        <v>26</v>
      </c>
      <c r="N4359" t="s">
        <v>94</v>
      </c>
      <c r="O4359" t="s">
        <v>95</v>
      </c>
      <c r="P4359">
        <v>98103</v>
      </c>
      <c r="Q4359" t="s">
        <v>43</v>
      </c>
      <c r="R4359" t="s">
        <v>3471</v>
      </c>
      <c r="S4359" t="s">
        <v>70</v>
      </c>
      <c r="T4359" t="s">
        <v>158</v>
      </c>
      <c r="U4359" t="s">
        <v>3472</v>
      </c>
      <c r="V4359" s="3">
        <v>21.98</v>
      </c>
      <c r="W4359">
        <v>2</v>
      </c>
      <c r="X4359" s="2">
        <v>0</v>
      </c>
      <c r="Y4359" s="13">
        <v>8.5722000000000005</v>
      </c>
      <c r="Z4359" s="2">
        <f>Y4359/V4359</f>
        <v>0.39</v>
      </c>
    </row>
    <row r="4360" spans="1:26" x14ac:dyDescent="0.25">
      <c r="A4360">
        <v>9057</v>
      </c>
      <c r="B4360" t="s">
        <v>9953</v>
      </c>
      <c r="C4360" s="1">
        <v>42310</v>
      </c>
      <c r="D4360">
        <f>YEAR(C4360)</f>
        <v>2015</v>
      </c>
      <c r="E4360">
        <f>MONTH(C4360)</f>
        <v>11</v>
      </c>
      <c r="F4360" t="str">
        <f>TEXT(Table1[[#This Row],[Order Date]],"mmm")</f>
        <v>Nov</v>
      </c>
      <c r="G4360" t="str">
        <f>TEXT(Table1[[#This Row],[Order Date]],"ddd")</f>
        <v>Mon</v>
      </c>
      <c r="H4360" s="1">
        <v>42312</v>
      </c>
      <c r="I4360" t="s">
        <v>185</v>
      </c>
      <c r="J4360" t="s">
        <v>4334</v>
      </c>
      <c r="K4360" t="s">
        <v>4335</v>
      </c>
      <c r="L4360" t="s">
        <v>101</v>
      </c>
      <c r="M4360" t="s">
        <v>26</v>
      </c>
      <c r="N4360" t="s">
        <v>263</v>
      </c>
      <c r="O4360" t="s">
        <v>264</v>
      </c>
      <c r="P4360">
        <v>10011</v>
      </c>
      <c r="Q4360" t="s">
        <v>145</v>
      </c>
      <c r="R4360" t="s">
        <v>8778</v>
      </c>
      <c r="S4360" t="s">
        <v>31</v>
      </c>
      <c r="T4360" t="s">
        <v>35</v>
      </c>
      <c r="U4360" t="s">
        <v>8779</v>
      </c>
      <c r="V4360" s="3">
        <v>2621.3220000000001</v>
      </c>
      <c r="W4360">
        <v>11</v>
      </c>
      <c r="X4360" s="2">
        <v>0.1</v>
      </c>
      <c r="Y4360" s="13">
        <v>553.39020000000005</v>
      </c>
      <c r="Z4360" s="2">
        <f>Y4360/V4360</f>
        <v>0.21111111111111111</v>
      </c>
    </row>
    <row r="4361" spans="1:26" x14ac:dyDescent="0.25">
      <c r="A4361">
        <v>9058</v>
      </c>
      <c r="B4361" t="s">
        <v>9954</v>
      </c>
      <c r="C4361" s="1">
        <v>42297</v>
      </c>
      <c r="D4361">
        <f>YEAR(C4361)</f>
        <v>2015</v>
      </c>
      <c r="E4361">
        <f>MONTH(C4361)</f>
        <v>10</v>
      </c>
      <c r="F4361" t="str">
        <f>TEXT(Table1[[#This Row],[Order Date]],"mmm")</f>
        <v>Oct</v>
      </c>
      <c r="G4361" t="str">
        <f>TEXT(Table1[[#This Row],[Order Date]],"ddd")</f>
        <v>Tue</v>
      </c>
      <c r="H4361" s="1">
        <v>42301</v>
      </c>
      <c r="I4361" t="s">
        <v>49</v>
      </c>
      <c r="J4361" t="s">
        <v>5658</v>
      </c>
      <c r="K4361" t="s">
        <v>5659</v>
      </c>
      <c r="L4361" t="s">
        <v>25</v>
      </c>
      <c r="M4361" t="s">
        <v>26</v>
      </c>
      <c r="N4361" t="s">
        <v>41</v>
      </c>
      <c r="O4361" t="s">
        <v>42</v>
      </c>
      <c r="P4361">
        <v>90045</v>
      </c>
      <c r="Q4361" t="s">
        <v>43</v>
      </c>
      <c r="R4361" t="s">
        <v>7376</v>
      </c>
      <c r="S4361" t="s">
        <v>31</v>
      </c>
      <c r="T4361" t="s">
        <v>64</v>
      </c>
      <c r="U4361" t="s">
        <v>7377</v>
      </c>
      <c r="V4361" s="3">
        <v>74.760000000000005</v>
      </c>
      <c r="W4361">
        <v>7</v>
      </c>
      <c r="X4361" s="2">
        <v>0</v>
      </c>
      <c r="Y4361" s="13">
        <v>23.923200000000001</v>
      </c>
      <c r="Z4361" s="2">
        <f>Y4361/V4361</f>
        <v>0.32</v>
      </c>
    </row>
    <row r="4362" spans="1:26" x14ac:dyDescent="0.25">
      <c r="A4362">
        <v>9060</v>
      </c>
      <c r="B4362" t="s">
        <v>9955</v>
      </c>
      <c r="C4362" s="1">
        <v>42535</v>
      </c>
      <c r="D4362">
        <f>YEAR(C4362)</f>
        <v>2016</v>
      </c>
      <c r="E4362">
        <f>MONTH(C4362)</f>
        <v>6</v>
      </c>
      <c r="F4362" t="str">
        <f>TEXT(Table1[[#This Row],[Order Date]],"mmm")</f>
        <v>Jun</v>
      </c>
      <c r="G4362" t="str">
        <f>TEXT(Table1[[#This Row],[Order Date]],"ddd")</f>
        <v>Tue</v>
      </c>
      <c r="H4362" s="1">
        <v>42539</v>
      </c>
      <c r="I4362" t="s">
        <v>49</v>
      </c>
      <c r="J4362" t="s">
        <v>2105</v>
      </c>
      <c r="K4362" t="s">
        <v>2106</v>
      </c>
      <c r="L4362" t="s">
        <v>40</v>
      </c>
      <c r="M4362" t="s">
        <v>26</v>
      </c>
      <c r="N4362" t="s">
        <v>94</v>
      </c>
      <c r="O4362" t="s">
        <v>95</v>
      </c>
      <c r="P4362">
        <v>98103</v>
      </c>
      <c r="Q4362" t="s">
        <v>43</v>
      </c>
      <c r="R4362" t="s">
        <v>3404</v>
      </c>
      <c r="S4362" t="s">
        <v>31</v>
      </c>
      <c r="T4362" t="s">
        <v>55</v>
      </c>
      <c r="U4362" t="s">
        <v>3405</v>
      </c>
      <c r="V4362" s="3">
        <v>1115.17</v>
      </c>
      <c r="W4362">
        <v>7</v>
      </c>
      <c r="X4362" s="2">
        <v>0</v>
      </c>
      <c r="Y4362" s="13">
        <v>334.55099999999999</v>
      </c>
      <c r="Z4362" s="2">
        <f>Y4362/V4362</f>
        <v>0.3</v>
      </c>
    </row>
    <row r="4363" spans="1:26" x14ac:dyDescent="0.25">
      <c r="A4363">
        <v>9061</v>
      </c>
      <c r="B4363" t="s">
        <v>9956</v>
      </c>
      <c r="C4363" s="1">
        <v>42328</v>
      </c>
      <c r="D4363">
        <f>YEAR(C4363)</f>
        <v>2015</v>
      </c>
      <c r="E4363">
        <f>MONTH(C4363)</f>
        <v>11</v>
      </c>
      <c r="F4363" t="str">
        <f>TEXT(Table1[[#This Row],[Order Date]],"mmm")</f>
        <v>Nov</v>
      </c>
      <c r="G4363" t="str">
        <f>TEXT(Table1[[#This Row],[Order Date]],"ddd")</f>
        <v>Fri</v>
      </c>
      <c r="H4363" s="1">
        <v>42329</v>
      </c>
      <c r="I4363" t="s">
        <v>185</v>
      </c>
      <c r="J4363" t="s">
        <v>2383</v>
      </c>
      <c r="K4363" t="s">
        <v>2384</v>
      </c>
      <c r="L4363" t="s">
        <v>40</v>
      </c>
      <c r="M4363" t="s">
        <v>26</v>
      </c>
      <c r="N4363" t="s">
        <v>941</v>
      </c>
      <c r="O4363" t="s">
        <v>42</v>
      </c>
      <c r="P4363">
        <v>92024</v>
      </c>
      <c r="Q4363" t="s">
        <v>43</v>
      </c>
      <c r="R4363" t="s">
        <v>3457</v>
      </c>
      <c r="S4363" t="s">
        <v>45</v>
      </c>
      <c r="T4363" t="s">
        <v>74</v>
      </c>
      <c r="U4363" t="s">
        <v>3458</v>
      </c>
      <c r="V4363" s="3">
        <v>89.695999999999998</v>
      </c>
      <c r="W4363">
        <v>4</v>
      </c>
      <c r="X4363" s="2">
        <v>0.2</v>
      </c>
      <c r="Y4363" s="13">
        <v>33.636000000000003</v>
      </c>
      <c r="Z4363" s="2">
        <f>Y4363/V4363</f>
        <v>0.37500000000000006</v>
      </c>
    </row>
    <row r="4364" spans="1:26" x14ac:dyDescent="0.25">
      <c r="A4364">
        <v>9063</v>
      </c>
      <c r="B4364" t="s">
        <v>9957</v>
      </c>
      <c r="C4364" s="1">
        <v>42428</v>
      </c>
      <c r="D4364">
        <f>YEAR(C4364)</f>
        <v>2016</v>
      </c>
      <c r="E4364">
        <f>MONTH(C4364)</f>
        <v>2</v>
      </c>
      <c r="F4364" t="str">
        <f>TEXT(Table1[[#This Row],[Order Date]],"mmm")</f>
        <v>Feb</v>
      </c>
      <c r="G4364" t="str">
        <f>TEXT(Table1[[#This Row],[Order Date]],"ddd")</f>
        <v>Sun</v>
      </c>
      <c r="H4364" s="1">
        <v>42435</v>
      </c>
      <c r="I4364" t="s">
        <v>49</v>
      </c>
      <c r="J4364" t="s">
        <v>5647</v>
      </c>
      <c r="K4364" t="s">
        <v>5648</v>
      </c>
      <c r="L4364" t="s">
        <v>40</v>
      </c>
      <c r="M4364" t="s">
        <v>26</v>
      </c>
      <c r="N4364" t="s">
        <v>263</v>
      </c>
      <c r="O4364" t="s">
        <v>264</v>
      </c>
      <c r="P4364">
        <v>10035</v>
      </c>
      <c r="Q4364" t="s">
        <v>145</v>
      </c>
      <c r="R4364" t="s">
        <v>3175</v>
      </c>
      <c r="S4364" t="s">
        <v>45</v>
      </c>
      <c r="T4364" t="s">
        <v>266</v>
      </c>
      <c r="U4364" t="s">
        <v>556</v>
      </c>
      <c r="V4364" s="3">
        <v>36.479999999999997</v>
      </c>
      <c r="W4364">
        <v>6</v>
      </c>
      <c r="X4364" s="2">
        <v>0</v>
      </c>
      <c r="Y4364" s="13">
        <v>18.239999999999998</v>
      </c>
      <c r="Z4364" s="2">
        <f>Y4364/V4364</f>
        <v>0.5</v>
      </c>
    </row>
    <row r="4365" spans="1:26" x14ac:dyDescent="0.25">
      <c r="A4365">
        <v>9064</v>
      </c>
      <c r="B4365" t="s">
        <v>9958</v>
      </c>
      <c r="C4365" s="1">
        <v>41926</v>
      </c>
      <c r="D4365">
        <f>YEAR(C4365)</f>
        <v>2014</v>
      </c>
      <c r="E4365">
        <f>MONTH(C4365)</f>
        <v>10</v>
      </c>
      <c r="F4365" t="str">
        <f>TEXT(Table1[[#This Row],[Order Date]],"mmm")</f>
        <v>Oct</v>
      </c>
      <c r="G4365" t="str">
        <f>TEXT(Table1[[#This Row],[Order Date]],"ddd")</f>
        <v>Tue</v>
      </c>
      <c r="H4365" s="1">
        <v>41932</v>
      </c>
      <c r="I4365" t="s">
        <v>49</v>
      </c>
      <c r="J4365" t="s">
        <v>1815</v>
      </c>
      <c r="K4365" t="s">
        <v>1816</v>
      </c>
      <c r="L4365" t="s">
        <v>25</v>
      </c>
      <c r="M4365" t="s">
        <v>26</v>
      </c>
      <c r="N4365" t="s">
        <v>296</v>
      </c>
      <c r="O4365" t="s">
        <v>208</v>
      </c>
      <c r="P4365">
        <v>60653</v>
      </c>
      <c r="Q4365" t="s">
        <v>104</v>
      </c>
      <c r="R4365" t="s">
        <v>5275</v>
      </c>
      <c r="S4365" t="s">
        <v>45</v>
      </c>
      <c r="T4365" t="s">
        <v>89</v>
      </c>
      <c r="U4365" t="s">
        <v>5276</v>
      </c>
      <c r="V4365" s="3">
        <v>322.19200000000001</v>
      </c>
      <c r="W4365">
        <v>13</v>
      </c>
      <c r="X4365" s="2">
        <v>0.2</v>
      </c>
      <c r="Y4365" s="13">
        <v>100.685</v>
      </c>
      <c r="Z4365" s="2">
        <f>Y4365/V4365</f>
        <v>0.3125</v>
      </c>
    </row>
    <row r="4366" spans="1:26" x14ac:dyDescent="0.25">
      <c r="A4366">
        <v>9067</v>
      </c>
      <c r="B4366" t="s">
        <v>9959</v>
      </c>
      <c r="C4366" s="1">
        <v>42881</v>
      </c>
      <c r="D4366">
        <f>YEAR(C4366)</f>
        <v>2017</v>
      </c>
      <c r="E4366">
        <f>MONTH(C4366)</f>
        <v>5</v>
      </c>
      <c r="F4366" t="str">
        <f>TEXT(Table1[[#This Row],[Order Date]],"mmm")</f>
        <v>May</v>
      </c>
      <c r="G4366" t="str">
        <f>TEXT(Table1[[#This Row],[Order Date]],"ddd")</f>
        <v>Fri</v>
      </c>
      <c r="H4366" s="1">
        <v>42885</v>
      </c>
      <c r="I4366" t="s">
        <v>49</v>
      </c>
      <c r="J4366" t="s">
        <v>2424</v>
      </c>
      <c r="K4366" t="s">
        <v>2425</v>
      </c>
      <c r="L4366" t="s">
        <v>25</v>
      </c>
      <c r="M4366" t="s">
        <v>26</v>
      </c>
      <c r="N4366" t="s">
        <v>3244</v>
      </c>
      <c r="O4366" t="s">
        <v>312</v>
      </c>
      <c r="P4366">
        <v>22801</v>
      </c>
      <c r="Q4366" t="s">
        <v>29</v>
      </c>
      <c r="R4366" t="s">
        <v>6672</v>
      </c>
      <c r="S4366" t="s">
        <v>70</v>
      </c>
      <c r="T4366" t="s">
        <v>158</v>
      </c>
      <c r="U4366" t="s">
        <v>6673</v>
      </c>
      <c r="V4366" s="3">
        <v>23.08</v>
      </c>
      <c r="W4366">
        <v>2</v>
      </c>
      <c r="X4366" s="2">
        <v>0</v>
      </c>
      <c r="Y4366" s="13">
        <v>6.9240000000000004</v>
      </c>
      <c r="Z4366" s="2">
        <f>Y4366/V4366</f>
        <v>0.30000000000000004</v>
      </c>
    </row>
    <row r="4367" spans="1:26" x14ac:dyDescent="0.25">
      <c r="A4367">
        <v>9068</v>
      </c>
      <c r="B4367" t="s">
        <v>9960</v>
      </c>
      <c r="C4367" s="1">
        <v>42404</v>
      </c>
      <c r="D4367">
        <f>YEAR(C4367)</f>
        <v>2016</v>
      </c>
      <c r="E4367">
        <f>MONTH(C4367)</f>
        <v>2</v>
      </c>
      <c r="F4367" t="str">
        <f>TEXT(Table1[[#This Row],[Order Date]],"mmm")</f>
        <v>Feb</v>
      </c>
      <c r="G4367" t="str">
        <f>TEXT(Table1[[#This Row],[Order Date]],"ddd")</f>
        <v>Thu</v>
      </c>
      <c r="H4367" s="1">
        <v>42410</v>
      </c>
      <c r="I4367" t="s">
        <v>49</v>
      </c>
      <c r="J4367" t="s">
        <v>2710</v>
      </c>
      <c r="K4367" t="s">
        <v>2711</v>
      </c>
      <c r="L4367" t="s">
        <v>25</v>
      </c>
      <c r="M4367" t="s">
        <v>26</v>
      </c>
      <c r="N4367" t="s">
        <v>3295</v>
      </c>
      <c r="O4367" t="s">
        <v>2689</v>
      </c>
      <c r="P4367">
        <v>20852</v>
      </c>
      <c r="Q4367" t="s">
        <v>145</v>
      </c>
      <c r="R4367" t="s">
        <v>5677</v>
      </c>
      <c r="S4367" t="s">
        <v>70</v>
      </c>
      <c r="T4367" t="s">
        <v>71</v>
      </c>
      <c r="U4367" t="s">
        <v>5678</v>
      </c>
      <c r="V4367" s="3">
        <v>90.48</v>
      </c>
      <c r="W4367">
        <v>2</v>
      </c>
      <c r="X4367" s="2">
        <v>0</v>
      </c>
      <c r="Y4367" s="13">
        <v>23.524799999999999</v>
      </c>
      <c r="Z4367" s="2">
        <f>Y4367/V4367</f>
        <v>0.25999999999999995</v>
      </c>
    </row>
    <row r="4368" spans="1:26" x14ac:dyDescent="0.25">
      <c r="A4368">
        <v>9069</v>
      </c>
      <c r="B4368" t="s">
        <v>9961</v>
      </c>
      <c r="C4368" s="1">
        <v>42615</v>
      </c>
      <c r="D4368">
        <f>YEAR(C4368)</f>
        <v>2016</v>
      </c>
      <c r="E4368">
        <f>MONTH(C4368)</f>
        <v>9</v>
      </c>
      <c r="F4368" t="str">
        <f>TEXT(Table1[[#This Row],[Order Date]],"mmm")</f>
        <v>Sep</v>
      </c>
      <c r="G4368" t="str">
        <f>TEXT(Table1[[#This Row],[Order Date]],"ddd")</f>
        <v>Fri</v>
      </c>
      <c r="H4368" s="1">
        <v>42618</v>
      </c>
      <c r="I4368" t="s">
        <v>22</v>
      </c>
      <c r="J4368" t="s">
        <v>669</v>
      </c>
      <c r="K4368" t="s">
        <v>670</v>
      </c>
      <c r="L4368" t="s">
        <v>25</v>
      </c>
      <c r="M4368" t="s">
        <v>26</v>
      </c>
      <c r="N4368" t="s">
        <v>1364</v>
      </c>
      <c r="O4368" t="s">
        <v>95</v>
      </c>
      <c r="P4368">
        <v>98198</v>
      </c>
      <c r="Q4368" t="s">
        <v>43</v>
      </c>
      <c r="R4368" t="s">
        <v>258</v>
      </c>
      <c r="S4368" t="s">
        <v>31</v>
      </c>
      <c r="T4368" t="s">
        <v>35</v>
      </c>
      <c r="U4368" t="s">
        <v>259</v>
      </c>
      <c r="V4368" s="3">
        <v>215.976</v>
      </c>
      <c r="W4368">
        <v>3</v>
      </c>
      <c r="X4368" s="2">
        <v>0.2</v>
      </c>
      <c r="Y4368" s="13">
        <v>-2.6997</v>
      </c>
      <c r="Z4368" s="2">
        <f>Y4368/V4368</f>
        <v>-1.2500000000000001E-2</v>
      </c>
    </row>
    <row r="4369" spans="1:26" x14ac:dyDescent="0.25">
      <c r="A4369">
        <v>9071</v>
      </c>
      <c r="B4369" t="s">
        <v>9962</v>
      </c>
      <c r="C4369" s="1">
        <v>43073</v>
      </c>
      <c r="D4369">
        <f>YEAR(C4369)</f>
        <v>2017</v>
      </c>
      <c r="E4369">
        <f>MONTH(C4369)</f>
        <v>12</v>
      </c>
      <c r="F4369" t="str">
        <f>TEXT(Table1[[#This Row],[Order Date]],"mmm")</f>
        <v>Dec</v>
      </c>
      <c r="G4369" t="str">
        <f>TEXT(Table1[[#This Row],[Order Date]],"ddd")</f>
        <v>Mon</v>
      </c>
      <c r="H4369" s="1">
        <v>43074</v>
      </c>
      <c r="I4369" t="s">
        <v>185</v>
      </c>
      <c r="J4369" t="s">
        <v>6776</v>
      </c>
      <c r="K4369" t="s">
        <v>6777</v>
      </c>
      <c r="L4369" t="s">
        <v>40</v>
      </c>
      <c r="M4369" t="s">
        <v>26</v>
      </c>
      <c r="N4369" t="s">
        <v>143</v>
      </c>
      <c r="O4369" t="s">
        <v>144</v>
      </c>
      <c r="P4369">
        <v>19134</v>
      </c>
      <c r="Q4369" t="s">
        <v>145</v>
      </c>
      <c r="R4369" t="s">
        <v>1124</v>
      </c>
      <c r="S4369" t="s">
        <v>31</v>
      </c>
      <c r="T4369" t="s">
        <v>64</v>
      </c>
      <c r="U4369" t="s">
        <v>1125</v>
      </c>
      <c r="V4369" s="3">
        <v>11.352</v>
      </c>
      <c r="W4369">
        <v>3</v>
      </c>
      <c r="X4369" s="2">
        <v>0.2</v>
      </c>
      <c r="Y4369" s="13">
        <v>2.6960999999999999</v>
      </c>
      <c r="Z4369" s="2">
        <f>Y4369/V4369</f>
        <v>0.23749999999999999</v>
      </c>
    </row>
    <row r="4370" spans="1:26" x14ac:dyDescent="0.25">
      <c r="A4370">
        <v>9072</v>
      </c>
      <c r="B4370" t="s">
        <v>9963</v>
      </c>
      <c r="C4370" s="1">
        <v>42167</v>
      </c>
      <c r="D4370">
        <f>YEAR(C4370)</f>
        <v>2015</v>
      </c>
      <c r="E4370">
        <f>MONTH(C4370)</f>
        <v>6</v>
      </c>
      <c r="F4370" t="str">
        <f>TEXT(Table1[[#This Row],[Order Date]],"mmm")</f>
        <v>Jun</v>
      </c>
      <c r="G4370" t="str">
        <f>TEXT(Table1[[#This Row],[Order Date]],"ddd")</f>
        <v>Fri</v>
      </c>
      <c r="H4370" s="1">
        <v>42171</v>
      </c>
      <c r="I4370" t="s">
        <v>49</v>
      </c>
      <c r="J4370" t="s">
        <v>3670</v>
      </c>
      <c r="K4370" t="s">
        <v>3671</v>
      </c>
      <c r="L4370" t="s">
        <v>101</v>
      </c>
      <c r="M4370" t="s">
        <v>26</v>
      </c>
      <c r="N4370" t="s">
        <v>490</v>
      </c>
      <c r="O4370" t="s">
        <v>251</v>
      </c>
      <c r="P4370">
        <v>47201</v>
      </c>
      <c r="Q4370" t="s">
        <v>104</v>
      </c>
      <c r="R4370" t="s">
        <v>2203</v>
      </c>
      <c r="S4370" t="s">
        <v>45</v>
      </c>
      <c r="T4370" t="s">
        <v>58</v>
      </c>
      <c r="U4370" t="s">
        <v>2204</v>
      </c>
      <c r="V4370" s="3">
        <v>24.56</v>
      </c>
      <c r="W4370">
        <v>2</v>
      </c>
      <c r="X4370" s="2">
        <v>0</v>
      </c>
      <c r="Y4370" s="13">
        <v>6.8768000000000002</v>
      </c>
      <c r="Z4370" s="2">
        <f>Y4370/V4370</f>
        <v>0.28000000000000003</v>
      </c>
    </row>
    <row r="4371" spans="1:26" x14ac:dyDescent="0.25">
      <c r="A4371">
        <v>9073</v>
      </c>
      <c r="B4371" t="s">
        <v>9964</v>
      </c>
      <c r="C4371" s="1">
        <v>42617</v>
      </c>
      <c r="D4371">
        <f>YEAR(C4371)</f>
        <v>2016</v>
      </c>
      <c r="E4371">
        <f>MONTH(C4371)</f>
        <v>9</v>
      </c>
      <c r="F4371" t="str">
        <f>TEXT(Table1[[#This Row],[Order Date]],"mmm")</f>
        <v>Sep</v>
      </c>
      <c r="G4371" t="str">
        <f>TEXT(Table1[[#This Row],[Order Date]],"ddd")</f>
        <v>Sun</v>
      </c>
      <c r="H4371" s="1">
        <v>42621</v>
      </c>
      <c r="I4371" t="s">
        <v>49</v>
      </c>
      <c r="J4371" t="s">
        <v>3835</v>
      </c>
      <c r="K4371" t="s">
        <v>3836</v>
      </c>
      <c r="L4371" t="s">
        <v>25</v>
      </c>
      <c r="M4371" t="s">
        <v>26</v>
      </c>
      <c r="N4371" t="s">
        <v>311</v>
      </c>
      <c r="O4371" t="s">
        <v>590</v>
      </c>
      <c r="P4371">
        <v>65807</v>
      </c>
      <c r="Q4371" t="s">
        <v>104</v>
      </c>
      <c r="R4371" t="s">
        <v>5941</v>
      </c>
      <c r="S4371" t="s">
        <v>45</v>
      </c>
      <c r="T4371" t="s">
        <v>170</v>
      </c>
      <c r="U4371" t="s">
        <v>662</v>
      </c>
      <c r="V4371" s="3">
        <v>16.559999999999999</v>
      </c>
      <c r="W4371">
        <v>2</v>
      </c>
      <c r="X4371" s="2">
        <v>0</v>
      </c>
      <c r="Y4371" s="13">
        <v>7.7831999999999999</v>
      </c>
      <c r="Z4371" s="2">
        <f>Y4371/V4371</f>
        <v>0.47000000000000003</v>
      </c>
    </row>
    <row r="4372" spans="1:26" x14ac:dyDescent="0.25">
      <c r="A4372">
        <v>9075</v>
      </c>
      <c r="B4372" t="s">
        <v>9965</v>
      </c>
      <c r="C4372" s="1">
        <v>41750</v>
      </c>
      <c r="D4372">
        <f>YEAR(C4372)</f>
        <v>2014</v>
      </c>
      <c r="E4372">
        <f>MONTH(C4372)</f>
        <v>4</v>
      </c>
      <c r="F4372" t="str">
        <f>TEXT(Table1[[#This Row],[Order Date]],"mmm")</f>
        <v>Apr</v>
      </c>
      <c r="G4372" t="str">
        <f>TEXT(Table1[[#This Row],[Order Date]],"ddd")</f>
        <v>Mon</v>
      </c>
      <c r="H4372" s="1">
        <v>41755</v>
      </c>
      <c r="I4372" t="s">
        <v>49</v>
      </c>
      <c r="J4372" t="s">
        <v>5037</v>
      </c>
      <c r="K4372" t="s">
        <v>5038</v>
      </c>
      <c r="L4372" t="s">
        <v>40</v>
      </c>
      <c r="M4372" t="s">
        <v>26</v>
      </c>
      <c r="N4372" t="s">
        <v>27</v>
      </c>
      <c r="O4372" t="s">
        <v>28</v>
      </c>
      <c r="P4372">
        <v>42420</v>
      </c>
      <c r="Q4372" t="s">
        <v>29</v>
      </c>
      <c r="R4372" t="s">
        <v>3600</v>
      </c>
      <c r="S4372" t="s">
        <v>45</v>
      </c>
      <c r="T4372" t="s">
        <v>58</v>
      </c>
      <c r="U4372" t="s">
        <v>3601</v>
      </c>
      <c r="V4372" s="3">
        <v>828.84</v>
      </c>
      <c r="W4372">
        <v>6</v>
      </c>
      <c r="X4372" s="2">
        <v>0</v>
      </c>
      <c r="Y4372" s="13">
        <v>0</v>
      </c>
      <c r="Z4372" s="2">
        <f>Y4372/V4372</f>
        <v>0</v>
      </c>
    </row>
    <row r="4373" spans="1:26" x14ac:dyDescent="0.25">
      <c r="A4373">
        <v>9076</v>
      </c>
      <c r="B4373" t="s">
        <v>9966</v>
      </c>
      <c r="C4373" s="1">
        <v>42313</v>
      </c>
      <c r="D4373">
        <f>YEAR(C4373)</f>
        <v>2015</v>
      </c>
      <c r="E4373">
        <f>MONTH(C4373)</f>
        <v>11</v>
      </c>
      <c r="F4373" t="str">
        <f>TEXT(Table1[[#This Row],[Order Date]],"mmm")</f>
        <v>Nov</v>
      </c>
      <c r="G4373" t="str">
        <f>TEXT(Table1[[#This Row],[Order Date]],"ddd")</f>
        <v>Thu</v>
      </c>
      <c r="H4373" s="1">
        <v>42316</v>
      </c>
      <c r="I4373" t="s">
        <v>185</v>
      </c>
      <c r="J4373" t="s">
        <v>4728</v>
      </c>
      <c r="K4373" t="s">
        <v>4729</v>
      </c>
      <c r="L4373" t="s">
        <v>25</v>
      </c>
      <c r="M4373" t="s">
        <v>26</v>
      </c>
      <c r="N4373" t="s">
        <v>1109</v>
      </c>
      <c r="O4373" t="s">
        <v>491</v>
      </c>
      <c r="P4373">
        <v>44107</v>
      </c>
      <c r="Q4373" t="s">
        <v>145</v>
      </c>
      <c r="R4373" t="s">
        <v>1505</v>
      </c>
      <c r="S4373" t="s">
        <v>45</v>
      </c>
      <c r="T4373" t="s">
        <v>74</v>
      </c>
      <c r="U4373" t="s">
        <v>1506</v>
      </c>
      <c r="V4373" s="3">
        <v>7.218</v>
      </c>
      <c r="W4373">
        <v>3</v>
      </c>
      <c r="X4373" s="2">
        <v>0.7</v>
      </c>
      <c r="Y4373" s="13">
        <v>-5.5338000000000003</v>
      </c>
      <c r="Z4373" s="2">
        <f>Y4373/V4373</f>
        <v>-0.76666666666666672</v>
      </c>
    </row>
    <row r="4374" spans="1:26" x14ac:dyDescent="0.25">
      <c r="A4374">
        <v>9078</v>
      </c>
      <c r="B4374" t="s">
        <v>9967</v>
      </c>
      <c r="C4374" s="1">
        <v>41946</v>
      </c>
      <c r="D4374">
        <f>YEAR(C4374)</f>
        <v>2014</v>
      </c>
      <c r="E4374">
        <f>MONTH(C4374)</f>
        <v>11</v>
      </c>
      <c r="F4374" t="str">
        <f>TEXT(Table1[[#This Row],[Order Date]],"mmm")</f>
        <v>Nov</v>
      </c>
      <c r="G4374" t="str">
        <f>TEXT(Table1[[#This Row],[Order Date]],"ddd")</f>
        <v>Mon</v>
      </c>
      <c r="H4374" s="1">
        <v>41950</v>
      </c>
      <c r="I4374" t="s">
        <v>49</v>
      </c>
      <c r="J4374" t="s">
        <v>620</v>
      </c>
      <c r="K4374" t="s">
        <v>621</v>
      </c>
      <c r="L4374" t="s">
        <v>40</v>
      </c>
      <c r="M4374" t="s">
        <v>26</v>
      </c>
      <c r="N4374" t="s">
        <v>2494</v>
      </c>
      <c r="O4374" t="s">
        <v>135</v>
      </c>
      <c r="P4374">
        <v>68104</v>
      </c>
      <c r="Q4374" t="s">
        <v>104</v>
      </c>
      <c r="R4374" t="s">
        <v>4064</v>
      </c>
      <c r="S4374" t="s">
        <v>70</v>
      </c>
      <c r="T4374" t="s">
        <v>158</v>
      </c>
      <c r="U4374" t="s">
        <v>4065</v>
      </c>
      <c r="V4374" s="3">
        <v>89.97</v>
      </c>
      <c r="W4374">
        <v>3</v>
      </c>
      <c r="X4374" s="2">
        <v>0</v>
      </c>
      <c r="Y4374" s="13">
        <v>18.893699999999999</v>
      </c>
      <c r="Z4374" s="2">
        <f>Y4374/V4374</f>
        <v>0.21</v>
      </c>
    </row>
    <row r="4375" spans="1:26" x14ac:dyDescent="0.25">
      <c r="A4375">
        <v>9079</v>
      </c>
      <c r="B4375" t="s">
        <v>9968</v>
      </c>
      <c r="C4375" s="1">
        <v>42416</v>
      </c>
      <c r="D4375">
        <f>YEAR(C4375)</f>
        <v>2016</v>
      </c>
      <c r="E4375">
        <f>MONTH(C4375)</f>
        <v>2</v>
      </c>
      <c r="F4375" t="str">
        <f>TEXT(Table1[[#This Row],[Order Date]],"mmm")</f>
        <v>Feb</v>
      </c>
      <c r="G4375" t="str">
        <f>TEXT(Table1[[#This Row],[Order Date]],"ddd")</f>
        <v>Tue</v>
      </c>
      <c r="H4375" s="1">
        <v>42423</v>
      </c>
      <c r="I4375" t="s">
        <v>49</v>
      </c>
      <c r="J4375" t="s">
        <v>4511</v>
      </c>
      <c r="K4375" t="s">
        <v>4512</v>
      </c>
      <c r="L4375" t="s">
        <v>25</v>
      </c>
      <c r="M4375" t="s">
        <v>26</v>
      </c>
      <c r="N4375" t="s">
        <v>27</v>
      </c>
      <c r="O4375" t="s">
        <v>28</v>
      </c>
      <c r="P4375">
        <v>42420</v>
      </c>
      <c r="Q4375" t="s">
        <v>29</v>
      </c>
      <c r="R4375" t="s">
        <v>546</v>
      </c>
      <c r="S4375" t="s">
        <v>31</v>
      </c>
      <c r="T4375" t="s">
        <v>64</v>
      </c>
      <c r="U4375" t="s">
        <v>547</v>
      </c>
      <c r="V4375" s="3">
        <v>318.08</v>
      </c>
      <c r="W4375">
        <v>4</v>
      </c>
      <c r="X4375" s="2">
        <v>0</v>
      </c>
      <c r="Y4375" s="13">
        <v>34.988799999999998</v>
      </c>
      <c r="Z4375" s="2">
        <f>Y4375/V4375</f>
        <v>0.11</v>
      </c>
    </row>
    <row r="4376" spans="1:26" x14ac:dyDescent="0.25">
      <c r="A4376">
        <v>9081</v>
      </c>
      <c r="B4376" t="s">
        <v>9969</v>
      </c>
      <c r="C4376" s="1">
        <v>42989</v>
      </c>
      <c r="D4376">
        <f>YEAR(C4376)</f>
        <v>2017</v>
      </c>
      <c r="E4376">
        <f>MONTH(C4376)</f>
        <v>9</v>
      </c>
      <c r="F4376" t="str">
        <f>TEXT(Table1[[#This Row],[Order Date]],"mmm")</f>
        <v>Sep</v>
      </c>
      <c r="G4376" t="str">
        <f>TEXT(Table1[[#This Row],[Order Date]],"ddd")</f>
        <v>Mon</v>
      </c>
      <c r="H4376" s="1">
        <v>42991</v>
      </c>
      <c r="I4376" t="s">
        <v>22</v>
      </c>
      <c r="J4376" t="s">
        <v>1486</v>
      </c>
      <c r="K4376" t="s">
        <v>1487</v>
      </c>
      <c r="L4376" t="s">
        <v>40</v>
      </c>
      <c r="M4376" t="s">
        <v>26</v>
      </c>
      <c r="N4376" t="s">
        <v>2506</v>
      </c>
      <c r="O4376" t="s">
        <v>42</v>
      </c>
      <c r="P4376">
        <v>92704</v>
      </c>
      <c r="Q4376" t="s">
        <v>43</v>
      </c>
      <c r="R4376" t="s">
        <v>3796</v>
      </c>
      <c r="S4376" t="s">
        <v>70</v>
      </c>
      <c r="T4376" t="s">
        <v>71</v>
      </c>
      <c r="U4376" t="s">
        <v>3797</v>
      </c>
      <c r="V4376" s="3">
        <v>143.952</v>
      </c>
      <c r="W4376">
        <v>6</v>
      </c>
      <c r="X4376" s="2">
        <v>0.2</v>
      </c>
      <c r="Y4376" s="13">
        <v>17.994</v>
      </c>
      <c r="Z4376" s="2">
        <f>Y4376/V4376</f>
        <v>0.125</v>
      </c>
    </row>
    <row r="4377" spans="1:26" x14ac:dyDescent="0.25">
      <c r="A4377">
        <v>9083</v>
      </c>
      <c r="B4377" t="s">
        <v>9970</v>
      </c>
      <c r="C4377" s="1">
        <v>43041</v>
      </c>
      <c r="D4377">
        <f>YEAR(C4377)</f>
        <v>2017</v>
      </c>
      <c r="E4377">
        <f>MONTH(C4377)</f>
        <v>11</v>
      </c>
      <c r="F4377" t="str">
        <f>TEXT(Table1[[#This Row],[Order Date]],"mmm")</f>
        <v>Nov</v>
      </c>
      <c r="G4377" t="str">
        <f>TEXT(Table1[[#This Row],[Order Date]],"ddd")</f>
        <v>Thu</v>
      </c>
      <c r="H4377" s="1">
        <v>43045</v>
      </c>
      <c r="I4377" t="s">
        <v>49</v>
      </c>
      <c r="J4377" t="s">
        <v>8069</v>
      </c>
      <c r="K4377" t="s">
        <v>8070</v>
      </c>
      <c r="L4377" t="s">
        <v>25</v>
      </c>
      <c r="M4377" t="s">
        <v>26</v>
      </c>
      <c r="N4377" t="s">
        <v>311</v>
      </c>
      <c r="O4377" t="s">
        <v>312</v>
      </c>
      <c r="P4377">
        <v>22153</v>
      </c>
      <c r="Q4377" t="s">
        <v>29</v>
      </c>
      <c r="R4377" t="s">
        <v>136</v>
      </c>
      <c r="S4377" t="s">
        <v>45</v>
      </c>
      <c r="T4377" t="s">
        <v>67</v>
      </c>
      <c r="U4377" t="s">
        <v>137</v>
      </c>
      <c r="V4377" s="3">
        <v>5.56</v>
      </c>
      <c r="W4377">
        <v>2</v>
      </c>
      <c r="X4377" s="2">
        <v>0</v>
      </c>
      <c r="Y4377" s="13">
        <v>1.4456</v>
      </c>
      <c r="Z4377" s="2">
        <f>Y4377/V4377</f>
        <v>0.26</v>
      </c>
    </row>
    <row r="4378" spans="1:26" x14ac:dyDescent="0.25">
      <c r="A4378">
        <v>9084</v>
      </c>
      <c r="B4378" t="s">
        <v>9971</v>
      </c>
      <c r="C4378" s="1">
        <v>42041</v>
      </c>
      <c r="D4378">
        <f>YEAR(C4378)</f>
        <v>2015</v>
      </c>
      <c r="E4378">
        <f>MONTH(C4378)</f>
        <v>2</v>
      </c>
      <c r="F4378" t="str">
        <f>TEXT(Table1[[#This Row],[Order Date]],"mmm")</f>
        <v>Feb</v>
      </c>
      <c r="G4378" t="str">
        <f>TEXT(Table1[[#This Row],[Order Date]],"ddd")</f>
        <v>Fri</v>
      </c>
      <c r="H4378" s="1">
        <v>42043</v>
      </c>
      <c r="I4378" t="s">
        <v>185</v>
      </c>
      <c r="J4378" t="s">
        <v>5482</v>
      </c>
      <c r="K4378" t="s">
        <v>5483</v>
      </c>
      <c r="L4378" t="s">
        <v>40</v>
      </c>
      <c r="M4378" t="s">
        <v>26</v>
      </c>
      <c r="N4378" t="s">
        <v>4246</v>
      </c>
      <c r="O4378" t="s">
        <v>312</v>
      </c>
      <c r="P4378">
        <v>23434</v>
      </c>
      <c r="Q4378" t="s">
        <v>29</v>
      </c>
      <c r="R4378" t="s">
        <v>4546</v>
      </c>
      <c r="S4378" t="s">
        <v>45</v>
      </c>
      <c r="T4378" t="s">
        <v>58</v>
      </c>
      <c r="U4378" t="s">
        <v>4547</v>
      </c>
      <c r="V4378" s="3">
        <v>146.72999999999999</v>
      </c>
      <c r="W4378">
        <v>3</v>
      </c>
      <c r="X4378" s="2">
        <v>0</v>
      </c>
      <c r="Y4378" s="13">
        <v>2.9346000000000001</v>
      </c>
      <c r="Z4378" s="2">
        <f>Y4378/V4378</f>
        <v>0.02</v>
      </c>
    </row>
    <row r="4379" spans="1:26" x14ac:dyDescent="0.25">
      <c r="A4379">
        <v>9086</v>
      </c>
      <c r="B4379" t="s">
        <v>9972</v>
      </c>
      <c r="C4379" s="1">
        <v>42623</v>
      </c>
      <c r="D4379">
        <f>YEAR(C4379)</f>
        <v>2016</v>
      </c>
      <c r="E4379">
        <f>MONTH(C4379)</f>
        <v>9</v>
      </c>
      <c r="F4379" t="str">
        <f>TEXT(Table1[[#This Row],[Order Date]],"mmm")</f>
        <v>Sep</v>
      </c>
      <c r="G4379" t="str">
        <f>TEXT(Table1[[#This Row],[Order Date]],"ddd")</f>
        <v>Sat</v>
      </c>
      <c r="H4379" s="1">
        <v>42625</v>
      </c>
      <c r="I4379" t="s">
        <v>22</v>
      </c>
      <c r="J4379" t="s">
        <v>1929</v>
      </c>
      <c r="K4379" t="s">
        <v>1930</v>
      </c>
      <c r="L4379" t="s">
        <v>25</v>
      </c>
      <c r="M4379" t="s">
        <v>26</v>
      </c>
      <c r="N4379" t="s">
        <v>41</v>
      </c>
      <c r="O4379" t="s">
        <v>42</v>
      </c>
      <c r="P4379">
        <v>90049</v>
      </c>
      <c r="Q4379" t="s">
        <v>43</v>
      </c>
      <c r="R4379" t="s">
        <v>6783</v>
      </c>
      <c r="S4379" t="s">
        <v>45</v>
      </c>
      <c r="T4379" t="s">
        <v>74</v>
      </c>
      <c r="U4379" t="s">
        <v>6784</v>
      </c>
      <c r="V4379" s="3">
        <v>276.78399999999999</v>
      </c>
      <c r="W4379">
        <v>2</v>
      </c>
      <c r="X4379" s="2">
        <v>0.2</v>
      </c>
      <c r="Y4379" s="13">
        <v>89.954800000000006</v>
      </c>
      <c r="Z4379" s="2">
        <f>Y4379/V4379</f>
        <v>0.32500000000000001</v>
      </c>
    </row>
    <row r="4380" spans="1:26" x14ac:dyDescent="0.25">
      <c r="A4380">
        <v>9087</v>
      </c>
      <c r="B4380" t="s">
        <v>9973</v>
      </c>
      <c r="C4380" s="1">
        <v>42639</v>
      </c>
      <c r="D4380">
        <f>YEAR(C4380)</f>
        <v>2016</v>
      </c>
      <c r="E4380">
        <f>MONTH(C4380)</f>
        <v>9</v>
      </c>
      <c r="F4380" t="str">
        <f>TEXT(Table1[[#This Row],[Order Date]],"mmm")</f>
        <v>Sep</v>
      </c>
      <c r="G4380" t="str">
        <f>TEXT(Table1[[#This Row],[Order Date]],"ddd")</f>
        <v>Mon</v>
      </c>
      <c r="H4380" s="1">
        <v>42643</v>
      </c>
      <c r="I4380" t="s">
        <v>49</v>
      </c>
      <c r="J4380" t="s">
        <v>7662</v>
      </c>
      <c r="K4380" t="s">
        <v>7663</v>
      </c>
      <c r="L4380" t="s">
        <v>40</v>
      </c>
      <c r="M4380" t="s">
        <v>26</v>
      </c>
      <c r="N4380" t="s">
        <v>181</v>
      </c>
      <c r="O4380" t="s">
        <v>103</v>
      </c>
      <c r="P4380">
        <v>77041</v>
      </c>
      <c r="Q4380" t="s">
        <v>104</v>
      </c>
      <c r="R4380" t="s">
        <v>8458</v>
      </c>
      <c r="S4380" t="s">
        <v>45</v>
      </c>
      <c r="T4380" t="s">
        <v>77</v>
      </c>
      <c r="U4380" t="s">
        <v>8459</v>
      </c>
      <c r="V4380" s="3">
        <v>93.031999999999996</v>
      </c>
      <c r="W4380">
        <v>2</v>
      </c>
      <c r="X4380" s="2">
        <v>0.8</v>
      </c>
      <c r="Y4380" s="13">
        <v>-251.18639999999999</v>
      </c>
      <c r="Z4380" s="2">
        <f>Y4380/V4380</f>
        <v>-2.7</v>
      </c>
    </row>
    <row r="4381" spans="1:26" x14ac:dyDescent="0.25">
      <c r="A4381">
        <v>9089</v>
      </c>
      <c r="B4381" t="s">
        <v>9974</v>
      </c>
      <c r="C4381" s="1">
        <v>42353</v>
      </c>
      <c r="D4381">
        <f>YEAR(C4381)</f>
        <v>2015</v>
      </c>
      <c r="E4381">
        <f>MONTH(C4381)</f>
        <v>12</v>
      </c>
      <c r="F4381" t="str">
        <f>TEXT(Table1[[#This Row],[Order Date]],"mmm")</f>
        <v>Dec</v>
      </c>
      <c r="G4381" t="str">
        <f>TEXT(Table1[[#This Row],[Order Date]],"ddd")</f>
        <v>Tue</v>
      </c>
      <c r="H4381" s="1">
        <v>42358</v>
      </c>
      <c r="I4381" t="s">
        <v>49</v>
      </c>
      <c r="J4381" t="s">
        <v>5647</v>
      </c>
      <c r="K4381" t="s">
        <v>5648</v>
      </c>
      <c r="L4381" t="s">
        <v>40</v>
      </c>
      <c r="M4381" t="s">
        <v>26</v>
      </c>
      <c r="N4381" t="s">
        <v>2236</v>
      </c>
      <c r="O4381" t="s">
        <v>87</v>
      </c>
      <c r="P4381">
        <v>27511</v>
      </c>
      <c r="Q4381" t="s">
        <v>29</v>
      </c>
      <c r="R4381" t="s">
        <v>978</v>
      </c>
      <c r="S4381" t="s">
        <v>70</v>
      </c>
      <c r="T4381" t="s">
        <v>71</v>
      </c>
      <c r="U4381" t="s">
        <v>979</v>
      </c>
      <c r="V4381" s="3">
        <v>246.16800000000001</v>
      </c>
      <c r="W4381">
        <v>3</v>
      </c>
      <c r="X4381" s="2">
        <v>0.2</v>
      </c>
      <c r="Y4381" s="13">
        <v>21.5397</v>
      </c>
      <c r="Z4381" s="2">
        <f>Y4381/V4381</f>
        <v>8.7499999999999994E-2</v>
      </c>
    </row>
    <row r="4382" spans="1:26" x14ac:dyDescent="0.25">
      <c r="A4382">
        <v>9090</v>
      </c>
      <c r="B4382" t="s">
        <v>9975</v>
      </c>
      <c r="C4382" s="1">
        <v>42630</v>
      </c>
      <c r="D4382">
        <f>YEAR(C4382)</f>
        <v>2016</v>
      </c>
      <c r="E4382">
        <f>MONTH(C4382)</f>
        <v>9</v>
      </c>
      <c r="F4382" t="str">
        <f>TEXT(Table1[[#This Row],[Order Date]],"mmm")</f>
        <v>Sep</v>
      </c>
      <c r="G4382" t="str">
        <f>TEXT(Table1[[#This Row],[Order Date]],"ddd")</f>
        <v>Sat</v>
      </c>
      <c r="H4382" s="1">
        <v>42633</v>
      </c>
      <c r="I4382" t="s">
        <v>22</v>
      </c>
      <c r="J4382" t="s">
        <v>535</v>
      </c>
      <c r="K4382" t="s">
        <v>536</v>
      </c>
      <c r="L4382" t="s">
        <v>25</v>
      </c>
      <c r="M4382" t="s">
        <v>26</v>
      </c>
      <c r="N4382" t="s">
        <v>311</v>
      </c>
      <c r="O4382" t="s">
        <v>491</v>
      </c>
      <c r="P4382">
        <v>45503</v>
      </c>
      <c r="Q4382" t="s">
        <v>145</v>
      </c>
      <c r="R4382" t="s">
        <v>963</v>
      </c>
      <c r="S4382" t="s">
        <v>45</v>
      </c>
      <c r="T4382" t="s">
        <v>58</v>
      </c>
      <c r="U4382" t="s">
        <v>964</v>
      </c>
      <c r="V4382" s="3">
        <v>295.39999999999998</v>
      </c>
      <c r="W4382">
        <v>5</v>
      </c>
      <c r="X4382" s="2">
        <v>0.2</v>
      </c>
      <c r="Y4382" s="13">
        <v>-62.772500000000001</v>
      </c>
      <c r="Z4382" s="2">
        <f>Y4382/V4382</f>
        <v>-0.21250000000000002</v>
      </c>
    </row>
    <row r="4383" spans="1:26" x14ac:dyDescent="0.25">
      <c r="A4383">
        <v>9091</v>
      </c>
      <c r="B4383" t="s">
        <v>9976</v>
      </c>
      <c r="C4383" s="1">
        <v>43021</v>
      </c>
      <c r="D4383">
        <f>YEAR(C4383)</f>
        <v>2017</v>
      </c>
      <c r="E4383">
        <f>MONTH(C4383)</f>
        <v>10</v>
      </c>
      <c r="F4383" t="str">
        <f>TEXT(Table1[[#This Row],[Order Date]],"mmm")</f>
        <v>Oct</v>
      </c>
      <c r="G4383" t="str">
        <f>TEXT(Table1[[#This Row],[Order Date]],"ddd")</f>
        <v>Fri</v>
      </c>
      <c r="H4383" s="1">
        <v>43023</v>
      </c>
      <c r="I4383" t="s">
        <v>185</v>
      </c>
      <c r="J4383" t="s">
        <v>981</v>
      </c>
      <c r="K4383" t="s">
        <v>982</v>
      </c>
      <c r="L4383" t="s">
        <v>25</v>
      </c>
      <c r="M4383" t="s">
        <v>26</v>
      </c>
      <c r="N4383" t="s">
        <v>1456</v>
      </c>
      <c r="O4383" t="s">
        <v>28</v>
      </c>
      <c r="P4383">
        <v>40214</v>
      </c>
      <c r="Q4383" t="s">
        <v>29</v>
      </c>
      <c r="R4383" t="s">
        <v>540</v>
      </c>
      <c r="S4383" t="s">
        <v>45</v>
      </c>
      <c r="T4383" t="s">
        <v>58</v>
      </c>
      <c r="U4383" t="s">
        <v>541</v>
      </c>
      <c r="V4383" s="3">
        <v>348.56</v>
      </c>
      <c r="W4383">
        <v>8</v>
      </c>
      <c r="X4383" s="2">
        <v>0</v>
      </c>
      <c r="Y4383" s="13">
        <v>104.568</v>
      </c>
      <c r="Z4383" s="2">
        <f>Y4383/V4383</f>
        <v>0.3</v>
      </c>
    </row>
    <row r="4384" spans="1:26" x14ac:dyDescent="0.25">
      <c r="A4384">
        <v>9092</v>
      </c>
      <c r="B4384" t="s">
        <v>9977</v>
      </c>
      <c r="C4384" s="1">
        <v>42183</v>
      </c>
      <c r="D4384">
        <f>YEAR(C4384)</f>
        <v>2015</v>
      </c>
      <c r="E4384">
        <f>MONTH(C4384)</f>
        <v>6</v>
      </c>
      <c r="F4384" t="str">
        <f>TEXT(Table1[[#This Row],[Order Date]],"mmm")</f>
        <v>Jun</v>
      </c>
      <c r="G4384" t="str">
        <f>TEXT(Table1[[#This Row],[Order Date]],"ddd")</f>
        <v>Sun</v>
      </c>
      <c r="H4384" s="1">
        <v>42188</v>
      </c>
      <c r="I4384" t="s">
        <v>22</v>
      </c>
      <c r="J4384" t="s">
        <v>549</v>
      </c>
      <c r="K4384" t="s">
        <v>550</v>
      </c>
      <c r="L4384" t="s">
        <v>40</v>
      </c>
      <c r="M4384" t="s">
        <v>26</v>
      </c>
      <c r="N4384" t="s">
        <v>271</v>
      </c>
      <c r="O4384" t="s">
        <v>491</v>
      </c>
      <c r="P4384">
        <v>45373</v>
      </c>
      <c r="Q4384" t="s">
        <v>145</v>
      </c>
      <c r="R4384" t="s">
        <v>403</v>
      </c>
      <c r="S4384" t="s">
        <v>45</v>
      </c>
      <c r="T4384" t="s">
        <v>89</v>
      </c>
      <c r="U4384" t="s">
        <v>404</v>
      </c>
      <c r="V4384" s="3">
        <v>15.552</v>
      </c>
      <c r="W4384">
        <v>3</v>
      </c>
      <c r="X4384" s="2">
        <v>0.2</v>
      </c>
      <c r="Y4384" s="13">
        <v>5.4432</v>
      </c>
      <c r="Z4384" s="2">
        <f>Y4384/V4384</f>
        <v>0.35000000000000003</v>
      </c>
    </row>
    <row r="4385" spans="1:26" x14ac:dyDescent="0.25">
      <c r="A4385">
        <v>9094</v>
      </c>
      <c r="B4385" t="s">
        <v>9978</v>
      </c>
      <c r="C4385" s="1">
        <v>42156</v>
      </c>
      <c r="D4385">
        <f>YEAR(C4385)</f>
        <v>2015</v>
      </c>
      <c r="E4385">
        <f>MONTH(C4385)</f>
        <v>6</v>
      </c>
      <c r="F4385" t="str">
        <f>TEXT(Table1[[#This Row],[Order Date]],"mmm")</f>
        <v>Jun</v>
      </c>
      <c r="G4385" t="str">
        <f>TEXT(Table1[[#This Row],[Order Date]],"ddd")</f>
        <v>Mon</v>
      </c>
      <c r="H4385" s="1">
        <v>42160</v>
      </c>
      <c r="I4385" t="s">
        <v>49</v>
      </c>
      <c r="J4385" t="s">
        <v>1858</v>
      </c>
      <c r="K4385" t="s">
        <v>1859</v>
      </c>
      <c r="L4385" t="s">
        <v>25</v>
      </c>
      <c r="M4385" t="s">
        <v>26</v>
      </c>
      <c r="N4385" t="s">
        <v>873</v>
      </c>
      <c r="O4385" t="s">
        <v>235</v>
      </c>
      <c r="P4385">
        <v>48227</v>
      </c>
      <c r="Q4385" t="s">
        <v>104</v>
      </c>
      <c r="R4385" t="s">
        <v>6194</v>
      </c>
      <c r="S4385" t="s">
        <v>70</v>
      </c>
      <c r="T4385" t="s">
        <v>71</v>
      </c>
      <c r="U4385" t="s">
        <v>6195</v>
      </c>
      <c r="V4385" s="3">
        <v>299.98</v>
      </c>
      <c r="W4385">
        <v>2</v>
      </c>
      <c r="X4385" s="2">
        <v>0</v>
      </c>
      <c r="Y4385" s="13">
        <v>83.994399999999999</v>
      </c>
      <c r="Z4385" s="2">
        <f>Y4385/V4385</f>
        <v>0.27999999999999997</v>
      </c>
    </row>
    <row r="4386" spans="1:26" x14ac:dyDescent="0.25">
      <c r="A4386">
        <v>9098</v>
      </c>
      <c r="B4386" t="s">
        <v>9979</v>
      </c>
      <c r="C4386" s="1">
        <v>41741</v>
      </c>
      <c r="D4386">
        <f>YEAR(C4386)</f>
        <v>2014</v>
      </c>
      <c r="E4386">
        <f>MONTH(C4386)</f>
        <v>4</v>
      </c>
      <c r="F4386" t="str">
        <f>TEXT(Table1[[#This Row],[Order Date]],"mmm")</f>
        <v>Apr</v>
      </c>
      <c r="G4386" t="str">
        <f>TEXT(Table1[[#This Row],[Order Date]],"ddd")</f>
        <v>Sat</v>
      </c>
      <c r="H4386" s="1">
        <v>41746</v>
      </c>
      <c r="I4386" t="s">
        <v>49</v>
      </c>
      <c r="J4386" t="s">
        <v>5658</v>
      </c>
      <c r="K4386" t="s">
        <v>5659</v>
      </c>
      <c r="L4386" t="s">
        <v>25</v>
      </c>
      <c r="M4386" t="s">
        <v>26</v>
      </c>
      <c r="N4386" t="s">
        <v>531</v>
      </c>
      <c r="O4386" t="s">
        <v>251</v>
      </c>
      <c r="P4386">
        <v>47401</v>
      </c>
      <c r="Q4386" t="s">
        <v>104</v>
      </c>
      <c r="R4386" t="s">
        <v>2804</v>
      </c>
      <c r="S4386" t="s">
        <v>45</v>
      </c>
      <c r="T4386" t="s">
        <v>89</v>
      </c>
      <c r="U4386" t="s">
        <v>2805</v>
      </c>
      <c r="V4386" s="3">
        <v>32.4</v>
      </c>
      <c r="W4386">
        <v>5</v>
      </c>
      <c r="X4386" s="2">
        <v>0</v>
      </c>
      <c r="Y4386" s="13">
        <v>15.552</v>
      </c>
      <c r="Z4386" s="2">
        <f>Y4386/V4386</f>
        <v>0.48</v>
      </c>
    </row>
    <row r="4387" spans="1:26" x14ac:dyDescent="0.25">
      <c r="A4387">
        <v>9102</v>
      </c>
      <c r="B4387" t="s">
        <v>9980</v>
      </c>
      <c r="C4387" s="1">
        <v>42315</v>
      </c>
      <c r="D4387">
        <f>YEAR(C4387)</f>
        <v>2015</v>
      </c>
      <c r="E4387">
        <f>MONTH(C4387)</f>
        <v>11</v>
      </c>
      <c r="F4387" t="str">
        <f>TEXT(Table1[[#This Row],[Order Date]],"mmm")</f>
        <v>Nov</v>
      </c>
      <c r="G4387" t="str">
        <f>TEXT(Table1[[#This Row],[Order Date]],"ddd")</f>
        <v>Sat</v>
      </c>
      <c r="H4387" s="1">
        <v>42320</v>
      </c>
      <c r="I4387" t="s">
        <v>49</v>
      </c>
      <c r="J4387" t="s">
        <v>3734</v>
      </c>
      <c r="K4387" t="s">
        <v>3735</v>
      </c>
      <c r="L4387" t="s">
        <v>25</v>
      </c>
      <c r="M4387" t="s">
        <v>26</v>
      </c>
      <c r="N4387" t="s">
        <v>181</v>
      </c>
      <c r="O4387" t="s">
        <v>103</v>
      </c>
      <c r="P4387">
        <v>77041</v>
      </c>
      <c r="Q4387" t="s">
        <v>104</v>
      </c>
      <c r="R4387" t="s">
        <v>176</v>
      </c>
      <c r="S4387" t="s">
        <v>45</v>
      </c>
      <c r="T4387" t="s">
        <v>67</v>
      </c>
      <c r="U4387" t="s">
        <v>177</v>
      </c>
      <c r="V4387" s="3">
        <v>23.64</v>
      </c>
      <c r="W4387">
        <v>3</v>
      </c>
      <c r="X4387" s="2">
        <v>0.2</v>
      </c>
      <c r="Y4387" s="13">
        <v>5.319</v>
      </c>
      <c r="Z4387" s="2">
        <f>Y4387/V4387</f>
        <v>0.22500000000000001</v>
      </c>
    </row>
    <row r="4388" spans="1:26" x14ac:dyDescent="0.25">
      <c r="A4388">
        <v>9108</v>
      </c>
      <c r="B4388" t="s">
        <v>9981</v>
      </c>
      <c r="C4388" s="1">
        <v>42149</v>
      </c>
      <c r="D4388">
        <f>YEAR(C4388)</f>
        <v>2015</v>
      </c>
      <c r="E4388">
        <f>MONTH(C4388)</f>
        <v>5</v>
      </c>
      <c r="F4388" t="str">
        <f>TEXT(Table1[[#This Row],[Order Date]],"mmm")</f>
        <v>May</v>
      </c>
      <c r="G4388" t="str">
        <f>TEXT(Table1[[#This Row],[Order Date]],"ddd")</f>
        <v>Mon</v>
      </c>
      <c r="H4388" s="1">
        <v>42152</v>
      </c>
      <c r="I4388" t="s">
        <v>185</v>
      </c>
      <c r="J4388" t="s">
        <v>1305</v>
      </c>
      <c r="K4388" t="s">
        <v>1306</v>
      </c>
      <c r="L4388" t="s">
        <v>40</v>
      </c>
      <c r="M4388" t="s">
        <v>26</v>
      </c>
      <c r="N4388" t="s">
        <v>5546</v>
      </c>
      <c r="O4388" t="s">
        <v>103</v>
      </c>
      <c r="P4388">
        <v>76117</v>
      </c>
      <c r="Q4388" t="s">
        <v>104</v>
      </c>
      <c r="R4388" t="s">
        <v>5408</v>
      </c>
      <c r="S4388" t="s">
        <v>45</v>
      </c>
      <c r="T4388" t="s">
        <v>572</v>
      </c>
      <c r="U4388" t="s">
        <v>5409</v>
      </c>
      <c r="V4388" s="3">
        <v>22.367999999999999</v>
      </c>
      <c r="W4388">
        <v>2</v>
      </c>
      <c r="X4388" s="2">
        <v>0.2</v>
      </c>
      <c r="Y4388" s="13">
        <v>1.6776</v>
      </c>
      <c r="Z4388" s="2">
        <f>Y4388/V4388</f>
        <v>7.4999999999999997E-2</v>
      </c>
    </row>
    <row r="4389" spans="1:26" x14ac:dyDescent="0.25">
      <c r="A4389">
        <v>9111</v>
      </c>
      <c r="B4389" t="s">
        <v>9982</v>
      </c>
      <c r="C4389" s="1">
        <v>41925</v>
      </c>
      <c r="D4389">
        <f>YEAR(C4389)</f>
        <v>2014</v>
      </c>
      <c r="E4389">
        <f>MONTH(C4389)</f>
        <v>10</v>
      </c>
      <c r="F4389" t="str">
        <f>TEXT(Table1[[#This Row],[Order Date]],"mmm")</f>
        <v>Oct</v>
      </c>
      <c r="G4389" t="str">
        <f>TEXT(Table1[[#This Row],[Order Date]],"ddd")</f>
        <v>Mon</v>
      </c>
      <c r="H4389" s="1">
        <v>41927</v>
      </c>
      <c r="I4389" t="s">
        <v>185</v>
      </c>
      <c r="J4389" t="s">
        <v>5983</v>
      </c>
      <c r="K4389" t="s">
        <v>5984</v>
      </c>
      <c r="L4389" t="s">
        <v>101</v>
      </c>
      <c r="M4389" t="s">
        <v>26</v>
      </c>
      <c r="N4389" t="s">
        <v>1448</v>
      </c>
      <c r="O4389" t="s">
        <v>312</v>
      </c>
      <c r="P4389">
        <v>23223</v>
      </c>
      <c r="Q4389" t="s">
        <v>29</v>
      </c>
      <c r="R4389" t="s">
        <v>4062</v>
      </c>
      <c r="S4389" t="s">
        <v>45</v>
      </c>
      <c r="T4389" t="s">
        <v>170</v>
      </c>
      <c r="U4389" t="s">
        <v>4063</v>
      </c>
      <c r="V4389" s="3">
        <v>36.4</v>
      </c>
      <c r="W4389">
        <v>5</v>
      </c>
      <c r="X4389" s="2">
        <v>0</v>
      </c>
      <c r="Y4389" s="13">
        <v>17.472000000000001</v>
      </c>
      <c r="Z4389" s="2">
        <f>Y4389/V4389</f>
        <v>0.48000000000000004</v>
      </c>
    </row>
    <row r="4390" spans="1:26" x14ac:dyDescent="0.25">
      <c r="A4390">
        <v>9115</v>
      </c>
      <c r="B4390" t="s">
        <v>9983</v>
      </c>
      <c r="C4390" s="1">
        <v>42407</v>
      </c>
      <c r="D4390">
        <f>YEAR(C4390)</f>
        <v>2016</v>
      </c>
      <c r="E4390">
        <f>MONTH(C4390)</f>
        <v>2</v>
      </c>
      <c r="F4390" t="str">
        <f>TEXT(Table1[[#This Row],[Order Date]],"mmm")</f>
        <v>Feb</v>
      </c>
      <c r="G4390" t="str">
        <f>TEXT(Table1[[#This Row],[Order Date]],"ddd")</f>
        <v>Sun</v>
      </c>
      <c r="H4390" s="1">
        <v>42410</v>
      </c>
      <c r="I4390" t="s">
        <v>22</v>
      </c>
      <c r="J4390" t="s">
        <v>3510</v>
      </c>
      <c r="K4390" t="s">
        <v>3511</v>
      </c>
      <c r="L4390" t="s">
        <v>40</v>
      </c>
      <c r="M4390" t="s">
        <v>26</v>
      </c>
      <c r="N4390" t="s">
        <v>41</v>
      </c>
      <c r="O4390" t="s">
        <v>42</v>
      </c>
      <c r="P4390">
        <v>90049</v>
      </c>
      <c r="Q4390" t="s">
        <v>43</v>
      </c>
      <c r="R4390" t="s">
        <v>8840</v>
      </c>
      <c r="S4390" t="s">
        <v>70</v>
      </c>
      <c r="T4390" t="s">
        <v>71</v>
      </c>
      <c r="U4390" t="s">
        <v>8841</v>
      </c>
      <c r="V4390" s="3">
        <v>623.96</v>
      </c>
      <c r="W4390">
        <v>5</v>
      </c>
      <c r="X4390" s="2">
        <v>0.2</v>
      </c>
      <c r="Y4390" s="13">
        <v>38.997500000000002</v>
      </c>
      <c r="Z4390" s="2">
        <f>Y4390/V4390</f>
        <v>6.25E-2</v>
      </c>
    </row>
    <row r="4391" spans="1:26" x14ac:dyDescent="0.25">
      <c r="A4391">
        <v>9116</v>
      </c>
      <c r="B4391" t="s">
        <v>9984</v>
      </c>
      <c r="C4391" s="1">
        <v>42754</v>
      </c>
      <c r="D4391">
        <f>YEAR(C4391)</f>
        <v>2017</v>
      </c>
      <c r="E4391">
        <f>MONTH(C4391)</f>
        <v>1</v>
      </c>
      <c r="F4391" t="str">
        <f>TEXT(Table1[[#This Row],[Order Date]],"mmm")</f>
        <v>Jan</v>
      </c>
      <c r="G4391" t="str">
        <f>TEXT(Table1[[#This Row],[Order Date]],"ddd")</f>
        <v>Thu</v>
      </c>
      <c r="H4391" s="1">
        <v>42759</v>
      </c>
      <c r="I4391" t="s">
        <v>22</v>
      </c>
      <c r="J4391" t="s">
        <v>4226</v>
      </c>
      <c r="K4391" t="s">
        <v>4227</v>
      </c>
      <c r="L4391" t="s">
        <v>25</v>
      </c>
      <c r="M4391" t="s">
        <v>26</v>
      </c>
      <c r="N4391" t="s">
        <v>143</v>
      </c>
      <c r="O4391" t="s">
        <v>144</v>
      </c>
      <c r="P4391">
        <v>19140</v>
      </c>
      <c r="Q4391" t="s">
        <v>145</v>
      </c>
      <c r="R4391" t="s">
        <v>4355</v>
      </c>
      <c r="S4391" t="s">
        <v>70</v>
      </c>
      <c r="T4391" t="s">
        <v>71</v>
      </c>
      <c r="U4391" t="s">
        <v>4356</v>
      </c>
      <c r="V4391" s="3">
        <v>429.6</v>
      </c>
      <c r="W4391">
        <v>2</v>
      </c>
      <c r="X4391" s="2">
        <v>0.4</v>
      </c>
      <c r="Y4391" s="13">
        <v>-93.08</v>
      </c>
      <c r="Z4391" s="2">
        <f>Y4391/V4391</f>
        <v>-0.21666666666666665</v>
      </c>
    </row>
    <row r="4392" spans="1:26" x14ac:dyDescent="0.25">
      <c r="A4392">
        <v>9120</v>
      </c>
      <c r="B4392" t="s">
        <v>9985</v>
      </c>
      <c r="C4392" s="1">
        <v>42527</v>
      </c>
      <c r="D4392">
        <f>YEAR(C4392)</f>
        <v>2016</v>
      </c>
      <c r="E4392">
        <f>MONTH(C4392)</f>
        <v>6</v>
      </c>
      <c r="F4392" t="str">
        <f>TEXT(Table1[[#This Row],[Order Date]],"mmm")</f>
        <v>Jun</v>
      </c>
      <c r="G4392" t="str">
        <f>TEXT(Table1[[#This Row],[Order Date]],"ddd")</f>
        <v>Mon</v>
      </c>
      <c r="H4392" s="1">
        <v>42533</v>
      </c>
      <c r="I4392" t="s">
        <v>49</v>
      </c>
      <c r="J4392" t="s">
        <v>1491</v>
      </c>
      <c r="K4392" t="s">
        <v>1492</v>
      </c>
      <c r="L4392" t="s">
        <v>101</v>
      </c>
      <c r="M4392" t="s">
        <v>26</v>
      </c>
      <c r="N4392" t="s">
        <v>41</v>
      </c>
      <c r="O4392" t="s">
        <v>42</v>
      </c>
      <c r="P4392">
        <v>90036</v>
      </c>
      <c r="Q4392" t="s">
        <v>43</v>
      </c>
      <c r="R4392" t="s">
        <v>3131</v>
      </c>
      <c r="S4392" t="s">
        <v>45</v>
      </c>
      <c r="T4392" t="s">
        <v>46</v>
      </c>
      <c r="U4392" t="s">
        <v>3132</v>
      </c>
      <c r="V4392" s="3">
        <v>22.05</v>
      </c>
      <c r="W4392">
        <v>7</v>
      </c>
      <c r="X4392" s="2">
        <v>0</v>
      </c>
      <c r="Y4392" s="13">
        <v>10.584</v>
      </c>
      <c r="Z4392" s="2">
        <f>Y4392/V4392</f>
        <v>0.48</v>
      </c>
    </row>
    <row r="4393" spans="1:26" x14ac:dyDescent="0.25">
      <c r="A4393">
        <v>9122</v>
      </c>
      <c r="B4393" t="s">
        <v>9986</v>
      </c>
      <c r="C4393" s="1">
        <v>42812</v>
      </c>
      <c r="D4393">
        <f>YEAR(C4393)</f>
        <v>2017</v>
      </c>
      <c r="E4393">
        <f>MONTH(C4393)</f>
        <v>3</v>
      </c>
      <c r="F4393" t="str">
        <f>TEXT(Table1[[#This Row],[Order Date]],"mmm")</f>
        <v>Mar</v>
      </c>
      <c r="G4393" t="str">
        <f>TEXT(Table1[[#This Row],[Order Date]],"ddd")</f>
        <v>Sat</v>
      </c>
      <c r="H4393" s="1">
        <v>42814</v>
      </c>
      <c r="I4393" t="s">
        <v>22</v>
      </c>
      <c r="J4393" t="s">
        <v>7872</v>
      </c>
      <c r="K4393" t="s">
        <v>7873</v>
      </c>
      <c r="L4393" t="s">
        <v>40</v>
      </c>
      <c r="M4393" t="s">
        <v>26</v>
      </c>
      <c r="N4393" t="s">
        <v>41</v>
      </c>
      <c r="O4393" t="s">
        <v>42</v>
      </c>
      <c r="P4393">
        <v>90032</v>
      </c>
      <c r="Q4393" t="s">
        <v>43</v>
      </c>
      <c r="R4393" t="s">
        <v>430</v>
      </c>
      <c r="S4393" t="s">
        <v>45</v>
      </c>
      <c r="T4393" t="s">
        <v>77</v>
      </c>
      <c r="U4393" t="s">
        <v>431</v>
      </c>
      <c r="V4393" s="3">
        <v>90.86</v>
      </c>
      <c r="W4393">
        <v>7</v>
      </c>
      <c r="X4393" s="2">
        <v>0</v>
      </c>
      <c r="Y4393" s="13">
        <v>26.349399999999999</v>
      </c>
      <c r="Z4393" s="2">
        <f>Y4393/V4393</f>
        <v>0.28999999999999998</v>
      </c>
    </row>
    <row r="4394" spans="1:26" x14ac:dyDescent="0.25">
      <c r="A4394">
        <v>9123</v>
      </c>
      <c r="B4394" t="s">
        <v>9987</v>
      </c>
      <c r="C4394" s="1">
        <v>43063</v>
      </c>
      <c r="D4394">
        <f>YEAR(C4394)</f>
        <v>2017</v>
      </c>
      <c r="E4394">
        <f>MONTH(C4394)</f>
        <v>11</v>
      </c>
      <c r="F4394" t="str">
        <f>TEXT(Table1[[#This Row],[Order Date]],"mmm")</f>
        <v>Nov</v>
      </c>
      <c r="G4394" t="str">
        <f>TEXT(Table1[[#This Row],[Order Date]],"ddd")</f>
        <v>Fri</v>
      </c>
      <c r="H4394" s="1">
        <v>43063</v>
      </c>
      <c r="I4394" t="s">
        <v>1276</v>
      </c>
      <c r="J4394" t="s">
        <v>6354</v>
      </c>
      <c r="K4394" t="s">
        <v>6355</v>
      </c>
      <c r="L4394" t="s">
        <v>25</v>
      </c>
      <c r="M4394" t="s">
        <v>26</v>
      </c>
      <c r="N4394" t="s">
        <v>126</v>
      </c>
      <c r="O4394" t="s">
        <v>42</v>
      </c>
      <c r="P4394">
        <v>94109</v>
      </c>
      <c r="Q4394" t="s">
        <v>43</v>
      </c>
      <c r="R4394" t="s">
        <v>2160</v>
      </c>
      <c r="S4394" t="s">
        <v>45</v>
      </c>
      <c r="T4394" t="s">
        <v>89</v>
      </c>
      <c r="U4394" t="s">
        <v>2161</v>
      </c>
      <c r="V4394" s="3">
        <v>7.78</v>
      </c>
      <c r="W4394">
        <v>1</v>
      </c>
      <c r="X4394" s="2">
        <v>0</v>
      </c>
      <c r="Y4394" s="13">
        <v>3.5009999999999999</v>
      </c>
      <c r="Z4394" s="2">
        <f>Y4394/V4394</f>
        <v>0.44999999999999996</v>
      </c>
    </row>
    <row r="4395" spans="1:26" x14ac:dyDescent="0.25">
      <c r="A4395">
        <v>9124</v>
      </c>
      <c r="B4395" t="s">
        <v>9988</v>
      </c>
      <c r="C4395" s="1">
        <v>42700</v>
      </c>
      <c r="D4395">
        <f>YEAR(C4395)</f>
        <v>2016</v>
      </c>
      <c r="E4395">
        <f>MONTH(C4395)</f>
        <v>11</v>
      </c>
      <c r="F4395" t="str">
        <f>TEXT(Table1[[#This Row],[Order Date]],"mmm")</f>
        <v>Nov</v>
      </c>
      <c r="G4395" t="str">
        <f>TEXT(Table1[[#This Row],[Order Date]],"ddd")</f>
        <v>Sat</v>
      </c>
      <c r="H4395" s="1">
        <v>42702</v>
      </c>
      <c r="I4395" t="s">
        <v>22</v>
      </c>
      <c r="J4395" t="s">
        <v>153</v>
      </c>
      <c r="K4395" t="s">
        <v>154</v>
      </c>
      <c r="L4395" t="s">
        <v>25</v>
      </c>
      <c r="M4395" t="s">
        <v>26</v>
      </c>
      <c r="N4395" t="s">
        <v>143</v>
      </c>
      <c r="O4395" t="s">
        <v>144</v>
      </c>
      <c r="P4395">
        <v>19120</v>
      </c>
      <c r="Q4395" t="s">
        <v>145</v>
      </c>
      <c r="R4395" t="s">
        <v>2703</v>
      </c>
      <c r="S4395" t="s">
        <v>45</v>
      </c>
      <c r="T4395" t="s">
        <v>74</v>
      </c>
      <c r="U4395" t="s">
        <v>2704</v>
      </c>
      <c r="V4395" s="3">
        <v>78.759</v>
      </c>
      <c r="W4395">
        <v>9</v>
      </c>
      <c r="X4395" s="2">
        <v>0.7</v>
      </c>
      <c r="Y4395" s="13">
        <v>-57.756599999999999</v>
      </c>
      <c r="Z4395" s="2">
        <f>Y4395/V4395</f>
        <v>-0.73333333333333328</v>
      </c>
    </row>
    <row r="4396" spans="1:26" x14ac:dyDescent="0.25">
      <c r="A4396">
        <v>9125</v>
      </c>
      <c r="B4396" t="s">
        <v>9989</v>
      </c>
      <c r="C4396" s="1">
        <v>42600</v>
      </c>
      <c r="D4396">
        <f>YEAR(C4396)</f>
        <v>2016</v>
      </c>
      <c r="E4396">
        <f>MONTH(C4396)</f>
        <v>8</v>
      </c>
      <c r="F4396" t="str">
        <f>TEXT(Table1[[#This Row],[Order Date]],"mmm")</f>
        <v>Aug</v>
      </c>
      <c r="G4396" t="str">
        <f>TEXT(Table1[[#This Row],[Order Date]],"ddd")</f>
        <v>Thu</v>
      </c>
      <c r="H4396" s="1">
        <v>42602</v>
      </c>
      <c r="I4396" t="s">
        <v>22</v>
      </c>
      <c r="J4396" t="s">
        <v>179</v>
      </c>
      <c r="K4396" t="s">
        <v>180</v>
      </c>
      <c r="L4396" t="s">
        <v>101</v>
      </c>
      <c r="M4396" t="s">
        <v>26</v>
      </c>
      <c r="N4396" t="s">
        <v>181</v>
      </c>
      <c r="O4396" t="s">
        <v>103</v>
      </c>
      <c r="P4396">
        <v>77070</v>
      </c>
      <c r="Q4396" t="s">
        <v>104</v>
      </c>
      <c r="R4396" t="s">
        <v>2835</v>
      </c>
      <c r="S4396" t="s">
        <v>31</v>
      </c>
      <c r="T4396" t="s">
        <v>64</v>
      </c>
      <c r="U4396" t="s">
        <v>916</v>
      </c>
      <c r="V4396" s="3">
        <v>9.5519999999999996</v>
      </c>
      <c r="W4396">
        <v>3</v>
      </c>
      <c r="X4396" s="2">
        <v>0.6</v>
      </c>
      <c r="Y4396" s="13">
        <v>-3.8208000000000002</v>
      </c>
      <c r="Z4396" s="2">
        <f>Y4396/V4396</f>
        <v>-0.4</v>
      </c>
    </row>
    <row r="4397" spans="1:26" x14ac:dyDescent="0.25">
      <c r="A4397">
        <v>9127</v>
      </c>
      <c r="B4397" t="s">
        <v>9990</v>
      </c>
      <c r="C4397" s="1">
        <v>42336</v>
      </c>
      <c r="D4397">
        <f>YEAR(C4397)</f>
        <v>2015</v>
      </c>
      <c r="E4397">
        <f>MONTH(C4397)</f>
        <v>11</v>
      </c>
      <c r="F4397" t="str">
        <f>TEXT(Table1[[#This Row],[Order Date]],"mmm")</f>
        <v>Nov</v>
      </c>
      <c r="G4397" t="str">
        <f>TEXT(Table1[[#This Row],[Order Date]],"ddd")</f>
        <v>Sat</v>
      </c>
      <c r="H4397" s="1">
        <v>42341</v>
      </c>
      <c r="I4397" t="s">
        <v>49</v>
      </c>
      <c r="J4397" t="s">
        <v>5983</v>
      </c>
      <c r="K4397" t="s">
        <v>5984</v>
      </c>
      <c r="L4397" t="s">
        <v>101</v>
      </c>
      <c r="M4397" t="s">
        <v>26</v>
      </c>
      <c r="N4397" t="s">
        <v>5730</v>
      </c>
      <c r="O4397" t="s">
        <v>660</v>
      </c>
      <c r="P4397">
        <v>88001</v>
      </c>
      <c r="Q4397" t="s">
        <v>43</v>
      </c>
      <c r="R4397" t="s">
        <v>672</v>
      </c>
      <c r="S4397" t="s">
        <v>45</v>
      </c>
      <c r="T4397" t="s">
        <v>67</v>
      </c>
      <c r="U4397" t="s">
        <v>673</v>
      </c>
      <c r="V4397" s="3">
        <v>8.2799999999999994</v>
      </c>
      <c r="W4397">
        <v>2</v>
      </c>
      <c r="X4397" s="2">
        <v>0</v>
      </c>
      <c r="Y4397" s="13">
        <v>3.4775999999999998</v>
      </c>
      <c r="Z4397" s="2">
        <f>Y4397/V4397</f>
        <v>0.42</v>
      </c>
    </row>
    <row r="4398" spans="1:26" x14ac:dyDescent="0.25">
      <c r="A4398">
        <v>9128</v>
      </c>
      <c r="B4398" t="s">
        <v>9991</v>
      </c>
      <c r="C4398" s="1">
        <v>42880</v>
      </c>
      <c r="D4398">
        <f>YEAR(C4398)</f>
        <v>2017</v>
      </c>
      <c r="E4398">
        <f>MONTH(C4398)</f>
        <v>5</v>
      </c>
      <c r="F4398" t="str">
        <f>TEXT(Table1[[#This Row],[Order Date]],"mmm")</f>
        <v>May</v>
      </c>
      <c r="G4398" t="str">
        <f>TEXT(Table1[[#This Row],[Order Date]],"ddd")</f>
        <v>Thu</v>
      </c>
      <c r="H4398" s="1">
        <v>42887</v>
      </c>
      <c r="I4398" t="s">
        <v>49</v>
      </c>
      <c r="J4398" t="s">
        <v>1244</v>
      </c>
      <c r="K4398" t="s">
        <v>1245</v>
      </c>
      <c r="L4398" t="s">
        <v>25</v>
      </c>
      <c r="M4398" t="s">
        <v>26</v>
      </c>
      <c r="N4398" t="s">
        <v>181</v>
      </c>
      <c r="O4398" t="s">
        <v>103</v>
      </c>
      <c r="P4398">
        <v>77070</v>
      </c>
      <c r="Q4398" t="s">
        <v>104</v>
      </c>
      <c r="R4398" t="s">
        <v>8046</v>
      </c>
      <c r="S4398" t="s">
        <v>45</v>
      </c>
      <c r="T4398" t="s">
        <v>58</v>
      </c>
      <c r="U4398" t="s">
        <v>8047</v>
      </c>
      <c r="V4398" s="3">
        <v>50.136000000000003</v>
      </c>
      <c r="W4398">
        <v>3</v>
      </c>
      <c r="X4398" s="2">
        <v>0.2</v>
      </c>
      <c r="Y4398" s="13">
        <v>-11.2806</v>
      </c>
      <c r="Z4398" s="2">
        <f>Y4398/V4398</f>
        <v>-0.22499999999999998</v>
      </c>
    </row>
    <row r="4399" spans="1:26" x14ac:dyDescent="0.25">
      <c r="A4399">
        <v>9129</v>
      </c>
      <c r="B4399" t="s">
        <v>9992</v>
      </c>
      <c r="C4399" s="1">
        <v>42982</v>
      </c>
      <c r="D4399">
        <f>YEAR(C4399)</f>
        <v>2017</v>
      </c>
      <c r="E4399">
        <f>MONTH(C4399)</f>
        <v>9</v>
      </c>
      <c r="F4399" t="str">
        <f>TEXT(Table1[[#This Row],[Order Date]],"mmm")</f>
        <v>Sep</v>
      </c>
      <c r="G4399" t="str">
        <f>TEXT(Table1[[#This Row],[Order Date]],"ddd")</f>
        <v>Mon</v>
      </c>
      <c r="H4399" s="1">
        <v>42983</v>
      </c>
      <c r="I4399" t="s">
        <v>185</v>
      </c>
      <c r="J4399" t="s">
        <v>3615</v>
      </c>
      <c r="K4399" t="s">
        <v>3616</v>
      </c>
      <c r="L4399" t="s">
        <v>40</v>
      </c>
      <c r="M4399" t="s">
        <v>26</v>
      </c>
      <c r="N4399" t="s">
        <v>4468</v>
      </c>
      <c r="O4399" t="s">
        <v>413</v>
      </c>
      <c r="P4399">
        <v>97756</v>
      </c>
      <c r="Q4399" t="s">
        <v>43</v>
      </c>
      <c r="R4399" t="s">
        <v>2820</v>
      </c>
      <c r="S4399" t="s">
        <v>45</v>
      </c>
      <c r="T4399" t="s">
        <v>74</v>
      </c>
      <c r="U4399" t="s">
        <v>2821</v>
      </c>
      <c r="V4399" s="3">
        <v>88.073999999999998</v>
      </c>
      <c r="W4399">
        <v>7</v>
      </c>
      <c r="X4399" s="2">
        <v>0.7</v>
      </c>
      <c r="Y4399" s="13">
        <v>-58.716000000000001</v>
      </c>
      <c r="Z4399" s="2">
        <f>Y4399/V4399</f>
        <v>-0.66666666666666674</v>
      </c>
    </row>
    <row r="4400" spans="1:26" x14ac:dyDescent="0.25">
      <c r="A4400">
        <v>9130</v>
      </c>
      <c r="B4400" t="s">
        <v>9993</v>
      </c>
      <c r="C4400" s="1">
        <v>42453</v>
      </c>
      <c r="D4400">
        <f>YEAR(C4400)</f>
        <v>2016</v>
      </c>
      <c r="E4400">
        <f>MONTH(C4400)</f>
        <v>3</v>
      </c>
      <c r="F4400" t="str">
        <f>TEXT(Table1[[#This Row],[Order Date]],"mmm")</f>
        <v>Mar</v>
      </c>
      <c r="G4400" t="str">
        <f>TEXT(Table1[[#This Row],[Order Date]],"ddd")</f>
        <v>Thu</v>
      </c>
      <c r="H4400" s="1">
        <v>42455</v>
      </c>
      <c r="I4400" t="s">
        <v>22</v>
      </c>
      <c r="J4400" t="s">
        <v>3450</v>
      </c>
      <c r="K4400" t="s">
        <v>3451</v>
      </c>
      <c r="L4400" t="s">
        <v>25</v>
      </c>
      <c r="M4400" t="s">
        <v>26</v>
      </c>
      <c r="N4400" t="s">
        <v>2143</v>
      </c>
      <c r="O4400" t="s">
        <v>491</v>
      </c>
      <c r="P4400">
        <v>44105</v>
      </c>
      <c r="Q4400" t="s">
        <v>145</v>
      </c>
      <c r="R4400" t="s">
        <v>5516</v>
      </c>
      <c r="S4400" t="s">
        <v>31</v>
      </c>
      <c r="T4400" t="s">
        <v>32</v>
      </c>
      <c r="U4400" t="s">
        <v>5517</v>
      </c>
      <c r="V4400" s="3">
        <v>301.47000000000003</v>
      </c>
      <c r="W4400">
        <v>3</v>
      </c>
      <c r="X4400" s="2">
        <v>0.5</v>
      </c>
      <c r="Y4400" s="13">
        <v>-241.17599999999999</v>
      </c>
      <c r="Z4400" s="2">
        <f>Y4400/V4400</f>
        <v>-0.79999999999999993</v>
      </c>
    </row>
    <row r="4401" spans="1:26" x14ac:dyDescent="0.25">
      <c r="A4401">
        <v>9132</v>
      </c>
      <c r="B4401" t="s">
        <v>9994</v>
      </c>
      <c r="C4401" s="1">
        <v>42883</v>
      </c>
      <c r="D4401">
        <f>YEAR(C4401)</f>
        <v>2017</v>
      </c>
      <c r="E4401">
        <f>MONTH(C4401)</f>
        <v>5</v>
      </c>
      <c r="F4401" t="str">
        <f>TEXT(Table1[[#This Row],[Order Date]],"mmm")</f>
        <v>May</v>
      </c>
      <c r="G4401" t="str">
        <f>TEXT(Table1[[#This Row],[Order Date]],"ddd")</f>
        <v>Sun</v>
      </c>
      <c r="H4401" s="1">
        <v>42887</v>
      </c>
      <c r="I4401" t="s">
        <v>49</v>
      </c>
      <c r="J4401" t="s">
        <v>4614</v>
      </c>
      <c r="K4401" t="s">
        <v>4615</v>
      </c>
      <c r="L4401" t="s">
        <v>40</v>
      </c>
      <c r="M4401" t="s">
        <v>26</v>
      </c>
      <c r="N4401" t="s">
        <v>9995</v>
      </c>
      <c r="O4401" t="s">
        <v>2689</v>
      </c>
      <c r="P4401">
        <v>20707</v>
      </c>
      <c r="Q4401" t="s">
        <v>145</v>
      </c>
      <c r="R4401" t="s">
        <v>3829</v>
      </c>
      <c r="S4401" t="s">
        <v>31</v>
      </c>
      <c r="T4401" t="s">
        <v>64</v>
      </c>
      <c r="U4401" t="s">
        <v>3830</v>
      </c>
      <c r="V4401" s="3">
        <v>27.46</v>
      </c>
      <c r="W4401">
        <v>2</v>
      </c>
      <c r="X4401" s="2">
        <v>0</v>
      </c>
      <c r="Y4401" s="13">
        <v>9.8856000000000002</v>
      </c>
      <c r="Z4401" s="2">
        <f>Y4401/V4401</f>
        <v>0.36</v>
      </c>
    </row>
    <row r="4402" spans="1:26" x14ac:dyDescent="0.25">
      <c r="A4402">
        <v>9134</v>
      </c>
      <c r="B4402" t="s">
        <v>9996</v>
      </c>
      <c r="C4402" s="1">
        <v>42247</v>
      </c>
      <c r="D4402">
        <f>YEAR(C4402)</f>
        <v>2015</v>
      </c>
      <c r="E4402">
        <f>MONTH(C4402)</f>
        <v>8</v>
      </c>
      <c r="F4402" t="str">
        <f>TEXT(Table1[[#This Row],[Order Date]],"mmm")</f>
        <v>Aug</v>
      </c>
      <c r="G4402" t="str">
        <f>TEXT(Table1[[#This Row],[Order Date]],"ddd")</f>
        <v>Mon</v>
      </c>
      <c r="H4402" s="1">
        <v>42251</v>
      </c>
      <c r="I4402" t="s">
        <v>49</v>
      </c>
      <c r="J4402" t="s">
        <v>4775</v>
      </c>
      <c r="K4402" t="s">
        <v>4776</v>
      </c>
      <c r="L4402" t="s">
        <v>101</v>
      </c>
      <c r="M4402" t="s">
        <v>26</v>
      </c>
      <c r="N4402" t="s">
        <v>941</v>
      </c>
      <c r="O4402" t="s">
        <v>42</v>
      </c>
      <c r="P4402">
        <v>92037</v>
      </c>
      <c r="Q4402" t="s">
        <v>43</v>
      </c>
      <c r="R4402" t="s">
        <v>3319</v>
      </c>
      <c r="S4402" t="s">
        <v>70</v>
      </c>
      <c r="T4402" t="s">
        <v>71</v>
      </c>
      <c r="U4402" t="s">
        <v>3320</v>
      </c>
      <c r="V4402" s="3">
        <v>555.96</v>
      </c>
      <c r="W4402">
        <v>5</v>
      </c>
      <c r="X4402" s="2">
        <v>0.2</v>
      </c>
      <c r="Y4402" s="13">
        <v>41.697000000000003</v>
      </c>
      <c r="Z4402" s="2">
        <f>Y4402/V4402</f>
        <v>7.4999999999999997E-2</v>
      </c>
    </row>
    <row r="4403" spans="1:26" x14ac:dyDescent="0.25">
      <c r="A4403">
        <v>9135</v>
      </c>
      <c r="B4403" t="s">
        <v>9997</v>
      </c>
      <c r="C4403" s="1">
        <v>42472</v>
      </c>
      <c r="D4403">
        <f>YEAR(C4403)</f>
        <v>2016</v>
      </c>
      <c r="E4403">
        <f>MONTH(C4403)</f>
        <v>4</v>
      </c>
      <c r="F4403" t="str">
        <f>TEXT(Table1[[#This Row],[Order Date]],"mmm")</f>
        <v>Apr</v>
      </c>
      <c r="G4403" t="str">
        <f>TEXT(Table1[[#This Row],[Order Date]],"ddd")</f>
        <v>Tue</v>
      </c>
      <c r="H4403" s="1">
        <v>42477</v>
      </c>
      <c r="I4403" t="s">
        <v>49</v>
      </c>
      <c r="J4403" t="s">
        <v>4411</v>
      </c>
      <c r="K4403" t="s">
        <v>4412</v>
      </c>
      <c r="L4403" t="s">
        <v>40</v>
      </c>
      <c r="M4403" t="s">
        <v>26</v>
      </c>
      <c r="N4403" t="s">
        <v>8664</v>
      </c>
      <c r="O4403" t="s">
        <v>87</v>
      </c>
      <c r="P4403">
        <v>27893</v>
      </c>
      <c r="Q4403" t="s">
        <v>29</v>
      </c>
      <c r="R4403" t="s">
        <v>1540</v>
      </c>
      <c r="S4403" t="s">
        <v>45</v>
      </c>
      <c r="T4403" t="s">
        <v>58</v>
      </c>
      <c r="U4403" t="s">
        <v>1541</v>
      </c>
      <c r="V4403" s="3">
        <v>129.55199999999999</v>
      </c>
      <c r="W4403">
        <v>3</v>
      </c>
      <c r="X4403" s="2">
        <v>0.2</v>
      </c>
      <c r="Y4403" s="13">
        <v>-22.671600000000002</v>
      </c>
      <c r="Z4403" s="2">
        <f>Y4403/V4403</f>
        <v>-0.17500000000000002</v>
      </c>
    </row>
    <row r="4404" spans="1:26" x14ac:dyDescent="0.25">
      <c r="A4404">
        <v>9138</v>
      </c>
      <c r="B4404" t="s">
        <v>9998</v>
      </c>
      <c r="C4404" s="1">
        <v>41672</v>
      </c>
      <c r="D4404">
        <f>YEAR(C4404)</f>
        <v>2014</v>
      </c>
      <c r="E4404">
        <f>MONTH(C4404)</f>
        <v>2</v>
      </c>
      <c r="F4404" t="str">
        <f>TEXT(Table1[[#This Row],[Order Date]],"mmm")</f>
        <v>Feb</v>
      </c>
      <c r="G4404" t="str">
        <f>TEXT(Table1[[#This Row],[Order Date]],"ddd")</f>
        <v>Sun</v>
      </c>
      <c r="H4404" s="1">
        <v>41679</v>
      </c>
      <c r="I4404" t="s">
        <v>49</v>
      </c>
      <c r="J4404" t="s">
        <v>4249</v>
      </c>
      <c r="K4404" t="s">
        <v>4250</v>
      </c>
      <c r="L4404" t="s">
        <v>25</v>
      </c>
      <c r="M4404" t="s">
        <v>26</v>
      </c>
      <c r="N4404" t="s">
        <v>1139</v>
      </c>
      <c r="O4404" t="s">
        <v>53</v>
      </c>
      <c r="P4404">
        <v>33710</v>
      </c>
      <c r="Q4404" t="s">
        <v>29</v>
      </c>
      <c r="R4404" t="s">
        <v>3813</v>
      </c>
      <c r="S4404" t="s">
        <v>45</v>
      </c>
      <c r="T4404" t="s">
        <v>74</v>
      </c>
      <c r="U4404" t="s">
        <v>3814</v>
      </c>
      <c r="V4404" s="3">
        <v>18.335999999999999</v>
      </c>
      <c r="W4404">
        <v>2</v>
      </c>
      <c r="X4404" s="2">
        <v>0.7</v>
      </c>
      <c r="Y4404" s="13">
        <v>-12.224</v>
      </c>
      <c r="Z4404" s="2">
        <f>Y4404/V4404</f>
        <v>-0.66666666666666674</v>
      </c>
    </row>
    <row r="4405" spans="1:26" x14ac:dyDescent="0.25">
      <c r="A4405">
        <v>9140</v>
      </c>
      <c r="B4405" t="s">
        <v>9999</v>
      </c>
      <c r="C4405" s="1">
        <v>41884</v>
      </c>
      <c r="D4405">
        <f>YEAR(C4405)</f>
        <v>2014</v>
      </c>
      <c r="E4405">
        <f>MONTH(C4405)</f>
        <v>9</v>
      </c>
      <c r="F4405" t="str">
        <f>TEXT(Table1[[#This Row],[Order Date]],"mmm")</f>
        <v>Sep</v>
      </c>
      <c r="G4405" t="str">
        <f>TEXT(Table1[[#This Row],[Order Date]],"ddd")</f>
        <v>Tue</v>
      </c>
      <c r="H4405" s="1">
        <v>41890</v>
      </c>
      <c r="I4405" t="s">
        <v>49</v>
      </c>
      <c r="J4405" t="s">
        <v>2424</v>
      </c>
      <c r="K4405" t="s">
        <v>2425</v>
      </c>
      <c r="L4405" t="s">
        <v>25</v>
      </c>
      <c r="M4405" t="s">
        <v>26</v>
      </c>
      <c r="N4405" t="s">
        <v>8155</v>
      </c>
      <c r="O4405" t="s">
        <v>208</v>
      </c>
      <c r="P4405">
        <v>60089</v>
      </c>
      <c r="Q4405" t="s">
        <v>104</v>
      </c>
      <c r="R4405" t="s">
        <v>471</v>
      </c>
      <c r="S4405" t="s">
        <v>70</v>
      </c>
      <c r="T4405" t="s">
        <v>158</v>
      </c>
      <c r="U4405" t="s">
        <v>472</v>
      </c>
      <c r="V4405" s="3">
        <v>475.94400000000002</v>
      </c>
      <c r="W4405">
        <v>7</v>
      </c>
      <c r="X4405" s="2">
        <v>0.2</v>
      </c>
      <c r="Y4405" s="13">
        <v>95.188800000000001</v>
      </c>
      <c r="Z4405" s="2">
        <f>Y4405/V4405</f>
        <v>0.19999999999999998</v>
      </c>
    </row>
    <row r="4406" spans="1:26" x14ac:dyDescent="0.25">
      <c r="A4406">
        <v>9141</v>
      </c>
      <c r="B4406" t="s">
        <v>10000</v>
      </c>
      <c r="C4406" s="1">
        <v>43008</v>
      </c>
      <c r="D4406">
        <f>YEAR(C4406)</f>
        <v>2017</v>
      </c>
      <c r="E4406">
        <f>MONTH(C4406)</f>
        <v>9</v>
      </c>
      <c r="F4406" t="str">
        <f>TEXT(Table1[[#This Row],[Order Date]],"mmm")</f>
        <v>Sep</v>
      </c>
      <c r="G4406" t="str">
        <f>TEXT(Table1[[#This Row],[Order Date]],"ddd")</f>
        <v>Sat</v>
      </c>
      <c r="H4406" s="1">
        <v>43010</v>
      </c>
      <c r="I4406" t="s">
        <v>22</v>
      </c>
      <c r="J4406" t="s">
        <v>3317</v>
      </c>
      <c r="K4406" t="s">
        <v>3318</v>
      </c>
      <c r="L4406" t="s">
        <v>101</v>
      </c>
      <c r="M4406" t="s">
        <v>26</v>
      </c>
      <c r="N4406" t="s">
        <v>41</v>
      </c>
      <c r="O4406" t="s">
        <v>42</v>
      </c>
      <c r="P4406">
        <v>90049</v>
      </c>
      <c r="Q4406" t="s">
        <v>43</v>
      </c>
      <c r="R4406" t="s">
        <v>2526</v>
      </c>
      <c r="S4406" t="s">
        <v>70</v>
      </c>
      <c r="T4406" t="s">
        <v>158</v>
      </c>
      <c r="U4406" t="s">
        <v>2527</v>
      </c>
      <c r="V4406" s="3">
        <v>159.97999999999999</v>
      </c>
      <c r="W4406">
        <v>2</v>
      </c>
      <c r="X4406" s="2">
        <v>0</v>
      </c>
      <c r="Y4406" s="13">
        <v>47.994</v>
      </c>
      <c r="Z4406" s="2">
        <f>Y4406/V4406</f>
        <v>0.30000000000000004</v>
      </c>
    </row>
    <row r="4407" spans="1:26" x14ac:dyDescent="0.25">
      <c r="A4407">
        <v>9142</v>
      </c>
      <c r="B4407" t="s">
        <v>10001</v>
      </c>
      <c r="C4407" s="1">
        <v>42618</v>
      </c>
      <c r="D4407">
        <f>YEAR(C4407)</f>
        <v>2016</v>
      </c>
      <c r="E4407">
        <f>MONTH(C4407)</f>
        <v>9</v>
      </c>
      <c r="F4407" t="str">
        <f>TEXT(Table1[[#This Row],[Order Date]],"mmm")</f>
        <v>Sep</v>
      </c>
      <c r="G4407" t="str">
        <f>TEXT(Table1[[#This Row],[Order Date]],"ddd")</f>
        <v>Mon</v>
      </c>
      <c r="H4407" s="1">
        <v>42620</v>
      </c>
      <c r="I4407" t="s">
        <v>185</v>
      </c>
      <c r="J4407" t="s">
        <v>9194</v>
      </c>
      <c r="K4407" t="s">
        <v>9195</v>
      </c>
      <c r="L4407" t="s">
        <v>40</v>
      </c>
      <c r="M4407" t="s">
        <v>26</v>
      </c>
      <c r="N4407" t="s">
        <v>263</v>
      </c>
      <c r="O4407" t="s">
        <v>264</v>
      </c>
      <c r="P4407">
        <v>10011</v>
      </c>
      <c r="Q4407" t="s">
        <v>145</v>
      </c>
      <c r="R4407" t="s">
        <v>245</v>
      </c>
      <c r="S4407" t="s">
        <v>70</v>
      </c>
      <c r="T4407" t="s">
        <v>71</v>
      </c>
      <c r="U4407" t="s">
        <v>246</v>
      </c>
      <c r="V4407" s="3">
        <v>43.6</v>
      </c>
      <c r="W4407">
        <v>4</v>
      </c>
      <c r="X4407" s="2">
        <v>0</v>
      </c>
      <c r="Y4407" s="13">
        <v>12.208</v>
      </c>
      <c r="Z4407" s="2">
        <f>Y4407/V4407</f>
        <v>0.27999999999999997</v>
      </c>
    </row>
    <row r="4408" spans="1:26" x14ac:dyDescent="0.25">
      <c r="A4408">
        <v>9146</v>
      </c>
      <c r="B4408" t="s">
        <v>10002</v>
      </c>
      <c r="C4408" s="1">
        <v>42267</v>
      </c>
      <c r="D4408">
        <f>YEAR(C4408)</f>
        <v>2015</v>
      </c>
      <c r="E4408">
        <f>MONTH(C4408)</f>
        <v>9</v>
      </c>
      <c r="F4408" t="str">
        <f>TEXT(Table1[[#This Row],[Order Date]],"mmm")</f>
        <v>Sep</v>
      </c>
      <c r="G4408" t="str">
        <f>TEXT(Table1[[#This Row],[Order Date]],"ddd")</f>
        <v>Sun</v>
      </c>
      <c r="H4408" s="1">
        <v>42271</v>
      </c>
      <c r="I4408" t="s">
        <v>49</v>
      </c>
      <c r="J4408" t="s">
        <v>1964</v>
      </c>
      <c r="K4408" t="s">
        <v>1965</v>
      </c>
      <c r="L4408" t="s">
        <v>25</v>
      </c>
      <c r="M4408" t="s">
        <v>26</v>
      </c>
      <c r="N4408" t="s">
        <v>207</v>
      </c>
      <c r="O4408" t="s">
        <v>208</v>
      </c>
      <c r="P4408">
        <v>60540</v>
      </c>
      <c r="Q4408" t="s">
        <v>104</v>
      </c>
      <c r="R4408" t="s">
        <v>2320</v>
      </c>
      <c r="S4408" t="s">
        <v>45</v>
      </c>
      <c r="T4408" t="s">
        <v>74</v>
      </c>
      <c r="U4408" t="s">
        <v>2321</v>
      </c>
      <c r="V4408" s="3">
        <v>2.8079999999999998</v>
      </c>
      <c r="W4408">
        <v>3</v>
      </c>
      <c r="X4408" s="2">
        <v>0.8</v>
      </c>
      <c r="Y4408" s="13">
        <v>-4.4927999999999999</v>
      </c>
      <c r="Z4408" s="2">
        <f>Y4408/V4408</f>
        <v>-1.6</v>
      </c>
    </row>
    <row r="4409" spans="1:26" x14ac:dyDescent="0.25">
      <c r="A4409">
        <v>9147</v>
      </c>
      <c r="B4409" t="s">
        <v>10003</v>
      </c>
      <c r="C4409" s="1">
        <v>42392</v>
      </c>
      <c r="D4409">
        <f>YEAR(C4409)</f>
        <v>2016</v>
      </c>
      <c r="E4409">
        <f>MONTH(C4409)</f>
        <v>1</v>
      </c>
      <c r="F4409" t="str">
        <f>TEXT(Table1[[#This Row],[Order Date]],"mmm")</f>
        <v>Jan</v>
      </c>
      <c r="G4409" t="str">
        <f>TEXT(Table1[[#This Row],[Order Date]],"ddd")</f>
        <v>Sat</v>
      </c>
      <c r="H4409" s="1">
        <v>42396</v>
      </c>
      <c r="I4409" t="s">
        <v>49</v>
      </c>
      <c r="J4409" t="s">
        <v>987</v>
      </c>
      <c r="K4409" t="s">
        <v>988</v>
      </c>
      <c r="L4409" t="s">
        <v>40</v>
      </c>
      <c r="M4409" t="s">
        <v>26</v>
      </c>
      <c r="N4409" t="s">
        <v>2184</v>
      </c>
      <c r="O4409" t="s">
        <v>5072</v>
      </c>
      <c r="P4409">
        <v>5408</v>
      </c>
      <c r="Q4409" t="s">
        <v>145</v>
      </c>
      <c r="R4409" t="s">
        <v>4429</v>
      </c>
      <c r="S4409" t="s">
        <v>70</v>
      </c>
      <c r="T4409" t="s">
        <v>158</v>
      </c>
      <c r="U4409" t="s">
        <v>4430</v>
      </c>
      <c r="V4409" s="3">
        <v>99.98</v>
      </c>
      <c r="W4409">
        <v>2</v>
      </c>
      <c r="X4409" s="2">
        <v>0</v>
      </c>
      <c r="Y4409" s="13">
        <v>42.991399999999999</v>
      </c>
      <c r="Z4409" s="2">
        <f>Y4409/V4409</f>
        <v>0.43</v>
      </c>
    </row>
    <row r="4410" spans="1:26" x14ac:dyDescent="0.25">
      <c r="A4410">
        <v>9150</v>
      </c>
      <c r="B4410" t="s">
        <v>10004</v>
      </c>
      <c r="C4410" s="1">
        <v>41791</v>
      </c>
      <c r="D4410">
        <f>YEAR(C4410)</f>
        <v>2014</v>
      </c>
      <c r="E4410">
        <f>MONTH(C4410)</f>
        <v>6</v>
      </c>
      <c r="F4410" t="str">
        <f>TEXT(Table1[[#This Row],[Order Date]],"mmm")</f>
        <v>Jun</v>
      </c>
      <c r="G4410" t="str">
        <f>TEXT(Table1[[#This Row],[Order Date]],"ddd")</f>
        <v>Sun</v>
      </c>
      <c r="H4410" s="1">
        <v>41796</v>
      </c>
      <c r="I4410" t="s">
        <v>49</v>
      </c>
      <c r="J4410" t="s">
        <v>3513</v>
      </c>
      <c r="K4410" t="s">
        <v>3514</v>
      </c>
      <c r="L4410" t="s">
        <v>40</v>
      </c>
      <c r="M4410" t="s">
        <v>26</v>
      </c>
      <c r="N4410" t="s">
        <v>873</v>
      </c>
      <c r="O4410" t="s">
        <v>235</v>
      </c>
      <c r="P4410">
        <v>48234</v>
      </c>
      <c r="Q4410" t="s">
        <v>104</v>
      </c>
      <c r="R4410" t="s">
        <v>3832</v>
      </c>
      <c r="S4410" t="s">
        <v>45</v>
      </c>
      <c r="T4410" t="s">
        <v>74</v>
      </c>
      <c r="U4410" t="s">
        <v>3833</v>
      </c>
      <c r="V4410" s="3">
        <v>138.56</v>
      </c>
      <c r="W4410">
        <v>4</v>
      </c>
      <c r="X4410" s="2">
        <v>0</v>
      </c>
      <c r="Y4410" s="13">
        <v>66.508799999999994</v>
      </c>
      <c r="Z4410" s="2">
        <f>Y4410/V4410</f>
        <v>0.47999999999999993</v>
      </c>
    </row>
    <row r="4411" spans="1:26" x14ac:dyDescent="0.25">
      <c r="A4411">
        <v>9155</v>
      </c>
      <c r="B4411" t="s">
        <v>10005</v>
      </c>
      <c r="C4411" s="1">
        <v>42583</v>
      </c>
      <c r="D4411">
        <f>YEAR(C4411)</f>
        <v>2016</v>
      </c>
      <c r="E4411">
        <f>MONTH(C4411)</f>
        <v>8</v>
      </c>
      <c r="F4411" t="str">
        <f>TEXT(Table1[[#This Row],[Order Date]],"mmm")</f>
        <v>Aug</v>
      </c>
      <c r="G4411" t="str">
        <f>TEXT(Table1[[#This Row],[Order Date]],"ddd")</f>
        <v>Mon</v>
      </c>
      <c r="H4411" s="1">
        <v>42585</v>
      </c>
      <c r="I4411" t="s">
        <v>22</v>
      </c>
      <c r="J4411" t="s">
        <v>6926</v>
      </c>
      <c r="K4411" t="s">
        <v>6927</v>
      </c>
      <c r="L4411" t="s">
        <v>25</v>
      </c>
      <c r="M4411" t="s">
        <v>26</v>
      </c>
      <c r="N4411" t="s">
        <v>143</v>
      </c>
      <c r="O4411" t="s">
        <v>144</v>
      </c>
      <c r="P4411">
        <v>19140</v>
      </c>
      <c r="Q4411" t="s">
        <v>145</v>
      </c>
      <c r="R4411" t="s">
        <v>1687</v>
      </c>
      <c r="S4411" t="s">
        <v>31</v>
      </c>
      <c r="T4411" t="s">
        <v>64</v>
      </c>
      <c r="U4411" t="s">
        <v>7858</v>
      </c>
      <c r="V4411" s="3">
        <v>19.312000000000001</v>
      </c>
      <c r="W4411">
        <v>2</v>
      </c>
      <c r="X4411" s="2">
        <v>0.2</v>
      </c>
      <c r="Y4411" s="13">
        <v>3.1381999999999999</v>
      </c>
      <c r="Z4411" s="2">
        <f>Y4411/V4411</f>
        <v>0.16249999999999998</v>
      </c>
    </row>
    <row r="4412" spans="1:26" x14ac:dyDescent="0.25">
      <c r="A4412">
        <v>9156</v>
      </c>
      <c r="B4412" t="s">
        <v>10006</v>
      </c>
      <c r="C4412" s="1">
        <v>41662</v>
      </c>
      <c r="D4412">
        <f>YEAR(C4412)</f>
        <v>2014</v>
      </c>
      <c r="E4412">
        <f>MONTH(C4412)</f>
        <v>1</v>
      </c>
      <c r="F4412" t="str">
        <f>TEXT(Table1[[#This Row],[Order Date]],"mmm")</f>
        <v>Jan</v>
      </c>
      <c r="G4412" t="str">
        <f>TEXT(Table1[[#This Row],[Order Date]],"ddd")</f>
        <v>Thu</v>
      </c>
      <c r="H4412" s="1">
        <v>41667</v>
      </c>
      <c r="I4412" t="s">
        <v>49</v>
      </c>
      <c r="J4412" t="s">
        <v>8750</v>
      </c>
      <c r="K4412" t="s">
        <v>8751</v>
      </c>
      <c r="L4412" t="s">
        <v>25</v>
      </c>
      <c r="M4412" t="s">
        <v>26</v>
      </c>
      <c r="N4412" t="s">
        <v>1378</v>
      </c>
      <c r="O4412" t="s">
        <v>1379</v>
      </c>
      <c r="P4412">
        <v>89115</v>
      </c>
      <c r="Q4412" t="s">
        <v>43</v>
      </c>
      <c r="R4412" t="s">
        <v>561</v>
      </c>
      <c r="S4412" t="s">
        <v>45</v>
      </c>
      <c r="T4412" t="s">
        <v>89</v>
      </c>
      <c r="U4412" t="s">
        <v>562</v>
      </c>
      <c r="V4412" s="3">
        <v>40.08</v>
      </c>
      <c r="W4412">
        <v>6</v>
      </c>
      <c r="X4412" s="2">
        <v>0</v>
      </c>
      <c r="Y4412" s="13">
        <v>19.238399999999999</v>
      </c>
      <c r="Z4412" s="2">
        <f>Y4412/V4412</f>
        <v>0.48</v>
      </c>
    </row>
    <row r="4413" spans="1:26" x14ac:dyDescent="0.25">
      <c r="A4413">
        <v>9157</v>
      </c>
      <c r="B4413" t="s">
        <v>10007</v>
      </c>
      <c r="C4413" s="1">
        <v>41855</v>
      </c>
      <c r="D4413">
        <f>YEAR(C4413)</f>
        <v>2014</v>
      </c>
      <c r="E4413">
        <f>MONTH(C4413)</f>
        <v>8</v>
      </c>
      <c r="F4413" t="str">
        <f>TEXT(Table1[[#This Row],[Order Date]],"mmm")</f>
        <v>Aug</v>
      </c>
      <c r="G4413" t="str">
        <f>TEXT(Table1[[#This Row],[Order Date]],"ddd")</f>
        <v>Mon</v>
      </c>
      <c r="H4413" s="1">
        <v>41859</v>
      </c>
      <c r="I4413" t="s">
        <v>49</v>
      </c>
      <c r="J4413" t="s">
        <v>4133</v>
      </c>
      <c r="K4413" t="s">
        <v>4134</v>
      </c>
      <c r="L4413" t="s">
        <v>40</v>
      </c>
      <c r="M4413" t="s">
        <v>26</v>
      </c>
      <c r="N4413" t="s">
        <v>5100</v>
      </c>
      <c r="O4413" t="s">
        <v>5101</v>
      </c>
      <c r="P4413">
        <v>4401</v>
      </c>
      <c r="Q4413" t="s">
        <v>145</v>
      </c>
      <c r="R4413" t="s">
        <v>1810</v>
      </c>
      <c r="S4413" t="s">
        <v>45</v>
      </c>
      <c r="T4413" t="s">
        <v>77</v>
      </c>
      <c r="U4413" t="s">
        <v>1811</v>
      </c>
      <c r="V4413" s="3">
        <v>101.96</v>
      </c>
      <c r="W4413">
        <v>2</v>
      </c>
      <c r="X4413" s="2">
        <v>0</v>
      </c>
      <c r="Y4413" s="13">
        <v>27.529199999999999</v>
      </c>
      <c r="Z4413" s="2">
        <f>Y4413/V4413</f>
        <v>0.27</v>
      </c>
    </row>
    <row r="4414" spans="1:26" x14ac:dyDescent="0.25">
      <c r="A4414">
        <v>9160</v>
      </c>
      <c r="B4414" t="s">
        <v>10008</v>
      </c>
      <c r="C4414" s="1">
        <v>42591</v>
      </c>
      <c r="D4414">
        <f>YEAR(C4414)</f>
        <v>2016</v>
      </c>
      <c r="E4414">
        <f>MONTH(C4414)</f>
        <v>8</v>
      </c>
      <c r="F4414" t="str">
        <f>TEXT(Table1[[#This Row],[Order Date]],"mmm")</f>
        <v>Aug</v>
      </c>
      <c r="G4414" t="str">
        <f>TEXT(Table1[[#This Row],[Order Date]],"ddd")</f>
        <v>Tue</v>
      </c>
      <c r="H4414" s="1">
        <v>42596</v>
      </c>
      <c r="I4414" t="s">
        <v>49</v>
      </c>
      <c r="J4414" t="s">
        <v>6182</v>
      </c>
      <c r="K4414" t="s">
        <v>6183</v>
      </c>
      <c r="L4414" t="s">
        <v>101</v>
      </c>
      <c r="M4414" t="s">
        <v>26</v>
      </c>
      <c r="N4414" t="s">
        <v>8443</v>
      </c>
      <c r="O4414" t="s">
        <v>328</v>
      </c>
      <c r="P4414">
        <v>37075</v>
      </c>
      <c r="Q4414" t="s">
        <v>29</v>
      </c>
      <c r="R4414" t="s">
        <v>1209</v>
      </c>
      <c r="S4414" t="s">
        <v>45</v>
      </c>
      <c r="T4414" t="s">
        <v>74</v>
      </c>
      <c r="U4414" t="s">
        <v>1210</v>
      </c>
      <c r="V4414" s="3">
        <v>4.3380000000000001</v>
      </c>
      <c r="W4414">
        <v>3</v>
      </c>
      <c r="X4414" s="2">
        <v>0.7</v>
      </c>
      <c r="Y4414" s="13">
        <v>-3.0366</v>
      </c>
      <c r="Z4414" s="2">
        <f>Y4414/V4414</f>
        <v>-0.7</v>
      </c>
    </row>
    <row r="4415" spans="1:26" x14ac:dyDescent="0.25">
      <c r="A4415">
        <v>9162</v>
      </c>
      <c r="B4415" t="s">
        <v>10009</v>
      </c>
      <c r="C4415" s="1">
        <v>42712</v>
      </c>
      <c r="D4415">
        <f>YEAR(C4415)</f>
        <v>2016</v>
      </c>
      <c r="E4415">
        <f>MONTH(C4415)</f>
        <v>12</v>
      </c>
      <c r="F4415" t="str">
        <f>TEXT(Table1[[#This Row],[Order Date]],"mmm")</f>
        <v>Dec</v>
      </c>
      <c r="G4415" t="str">
        <f>TEXT(Table1[[#This Row],[Order Date]],"ddd")</f>
        <v>Thu</v>
      </c>
      <c r="H4415" s="1">
        <v>42716</v>
      </c>
      <c r="I4415" t="s">
        <v>49</v>
      </c>
      <c r="J4415" t="s">
        <v>1295</v>
      </c>
      <c r="K4415" t="s">
        <v>1296</v>
      </c>
      <c r="L4415" t="s">
        <v>25</v>
      </c>
      <c r="M4415" t="s">
        <v>26</v>
      </c>
      <c r="N4415" t="s">
        <v>6033</v>
      </c>
      <c r="O4415" t="s">
        <v>113</v>
      </c>
      <c r="P4415">
        <v>54703</v>
      </c>
      <c r="Q4415" t="s">
        <v>104</v>
      </c>
      <c r="R4415" t="s">
        <v>5496</v>
      </c>
      <c r="S4415" t="s">
        <v>31</v>
      </c>
      <c r="T4415" t="s">
        <v>32</v>
      </c>
      <c r="U4415" t="s">
        <v>5497</v>
      </c>
      <c r="V4415" s="3">
        <v>405.86</v>
      </c>
      <c r="W4415">
        <v>7</v>
      </c>
      <c r="X4415" s="2">
        <v>0</v>
      </c>
      <c r="Y4415" s="13">
        <v>32.468800000000002</v>
      </c>
      <c r="Z4415" s="2">
        <f>Y4415/V4415</f>
        <v>0.08</v>
      </c>
    </row>
    <row r="4416" spans="1:26" x14ac:dyDescent="0.25">
      <c r="A4416">
        <v>9164</v>
      </c>
      <c r="B4416" t="s">
        <v>10010</v>
      </c>
      <c r="C4416" s="1">
        <v>42163</v>
      </c>
      <c r="D4416">
        <f>YEAR(C4416)</f>
        <v>2015</v>
      </c>
      <c r="E4416">
        <f>MONTH(C4416)</f>
        <v>6</v>
      </c>
      <c r="F4416" t="str">
        <f>TEXT(Table1[[#This Row],[Order Date]],"mmm")</f>
        <v>Jun</v>
      </c>
      <c r="G4416" t="str">
        <f>TEXT(Table1[[#This Row],[Order Date]],"ddd")</f>
        <v>Mon</v>
      </c>
      <c r="H4416" s="1">
        <v>42167</v>
      </c>
      <c r="I4416" t="s">
        <v>49</v>
      </c>
      <c r="J4416" t="s">
        <v>6869</v>
      </c>
      <c r="K4416" t="s">
        <v>6870</v>
      </c>
      <c r="L4416" t="s">
        <v>25</v>
      </c>
      <c r="M4416" t="s">
        <v>26</v>
      </c>
      <c r="N4416" t="s">
        <v>296</v>
      </c>
      <c r="O4416" t="s">
        <v>208</v>
      </c>
      <c r="P4416">
        <v>60610</v>
      </c>
      <c r="Q4416" t="s">
        <v>104</v>
      </c>
      <c r="R4416" t="s">
        <v>5799</v>
      </c>
      <c r="S4416" t="s">
        <v>70</v>
      </c>
      <c r="T4416" t="s">
        <v>158</v>
      </c>
      <c r="U4416" t="s">
        <v>5800</v>
      </c>
      <c r="V4416" s="3">
        <v>2.3759999999999999</v>
      </c>
      <c r="W4416">
        <v>3</v>
      </c>
      <c r="X4416" s="2">
        <v>0.2</v>
      </c>
      <c r="Y4416" s="13">
        <v>0.74250000000000005</v>
      </c>
      <c r="Z4416" s="2">
        <f>Y4416/V4416</f>
        <v>0.31250000000000006</v>
      </c>
    </row>
    <row r="4417" spans="1:26" x14ac:dyDescent="0.25">
      <c r="A4417">
        <v>9166</v>
      </c>
      <c r="B4417" t="s">
        <v>10011</v>
      </c>
      <c r="C4417" s="1">
        <v>42545</v>
      </c>
      <c r="D4417">
        <f>YEAR(C4417)</f>
        <v>2016</v>
      </c>
      <c r="E4417">
        <f>MONTH(C4417)</f>
        <v>6</v>
      </c>
      <c r="F4417" t="str">
        <f>TEXT(Table1[[#This Row],[Order Date]],"mmm")</f>
        <v>Jun</v>
      </c>
      <c r="G4417" t="str">
        <f>TEXT(Table1[[#This Row],[Order Date]],"ddd")</f>
        <v>Fri</v>
      </c>
      <c r="H4417" s="1">
        <v>42547</v>
      </c>
      <c r="I4417" t="s">
        <v>22</v>
      </c>
      <c r="J4417" t="s">
        <v>664</v>
      </c>
      <c r="K4417" t="s">
        <v>665</v>
      </c>
      <c r="L4417" t="s">
        <v>25</v>
      </c>
      <c r="M4417" t="s">
        <v>26</v>
      </c>
      <c r="N4417" t="s">
        <v>941</v>
      </c>
      <c r="O4417" t="s">
        <v>42</v>
      </c>
      <c r="P4417">
        <v>92037</v>
      </c>
      <c r="Q4417" t="s">
        <v>43</v>
      </c>
      <c r="R4417" t="s">
        <v>9419</v>
      </c>
      <c r="S4417" t="s">
        <v>70</v>
      </c>
      <c r="T4417" t="s">
        <v>675</v>
      </c>
      <c r="U4417" t="s">
        <v>9420</v>
      </c>
      <c r="V4417" s="3">
        <v>4476.8</v>
      </c>
      <c r="W4417">
        <v>4</v>
      </c>
      <c r="X4417" s="2">
        <v>0.2</v>
      </c>
      <c r="Y4417" s="13">
        <v>503.64</v>
      </c>
      <c r="Z4417" s="2">
        <f>Y4417/V4417</f>
        <v>0.11249999999999999</v>
      </c>
    </row>
    <row r="4418" spans="1:26" x14ac:dyDescent="0.25">
      <c r="A4418">
        <v>9169</v>
      </c>
      <c r="B4418" t="s">
        <v>10012</v>
      </c>
      <c r="C4418" s="1">
        <v>42444</v>
      </c>
      <c r="D4418">
        <f>YEAR(C4418)</f>
        <v>2016</v>
      </c>
      <c r="E4418">
        <f>MONTH(C4418)</f>
        <v>3</v>
      </c>
      <c r="F4418" t="str">
        <f>TEXT(Table1[[#This Row],[Order Date]],"mmm")</f>
        <v>Mar</v>
      </c>
      <c r="G4418" t="str">
        <f>TEXT(Table1[[#This Row],[Order Date]],"ddd")</f>
        <v>Tue</v>
      </c>
      <c r="H4418" s="1">
        <v>42448</v>
      </c>
      <c r="I4418" t="s">
        <v>49</v>
      </c>
      <c r="J4418" t="s">
        <v>2611</v>
      </c>
      <c r="K4418" t="s">
        <v>2612</v>
      </c>
      <c r="L4418" t="s">
        <v>101</v>
      </c>
      <c r="M4418" t="s">
        <v>26</v>
      </c>
      <c r="N4418" t="s">
        <v>321</v>
      </c>
      <c r="O4418" t="s">
        <v>1470</v>
      </c>
      <c r="P4418">
        <v>39212</v>
      </c>
      <c r="Q4418" t="s">
        <v>29</v>
      </c>
      <c r="R4418" t="s">
        <v>2307</v>
      </c>
      <c r="S4418" t="s">
        <v>45</v>
      </c>
      <c r="T4418" t="s">
        <v>89</v>
      </c>
      <c r="U4418" t="s">
        <v>2308</v>
      </c>
      <c r="V4418" s="3">
        <v>319.76</v>
      </c>
      <c r="W4418">
        <v>14</v>
      </c>
      <c r="X4418" s="2">
        <v>0</v>
      </c>
      <c r="Y4418" s="13">
        <v>147.08959999999999</v>
      </c>
      <c r="Z4418" s="2">
        <f>Y4418/V4418</f>
        <v>0.45999999999999996</v>
      </c>
    </row>
    <row r="4419" spans="1:26" x14ac:dyDescent="0.25">
      <c r="A4419">
        <v>9171</v>
      </c>
      <c r="B4419" t="s">
        <v>10013</v>
      </c>
      <c r="C4419" s="1">
        <v>42705</v>
      </c>
      <c r="D4419">
        <f>YEAR(C4419)</f>
        <v>2016</v>
      </c>
      <c r="E4419">
        <f>MONTH(C4419)</f>
        <v>12</v>
      </c>
      <c r="F4419" t="str">
        <f>TEXT(Table1[[#This Row],[Order Date]],"mmm")</f>
        <v>Dec</v>
      </c>
      <c r="G4419" t="str">
        <f>TEXT(Table1[[#This Row],[Order Date]],"ddd")</f>
        <v>Thu</v>
      </c>
      <c r="H4419" s="1">
        <v>42705</v>
      </c>
      <c r="I4419" t="s">
        <v>1276</v>
      </c>
      <c r="J4419" t="s">
        <v>6289</v>
      </c>
      <c r="K4419" t="s">
        <v>6290</v>
      </c>
      <c r="L4419" t="s">
        <v>101</v>
      </c>
      <c r="M4419" t="s">
        <v>26</v>
      </c>
      <c r="N4419" t="s">
        <v>8504</v>
      </c>
      <c r="O4419" t="s">
        <v>42</v>
      </c>
      <c r="P4419">
        <v>93030</v>
      </c>
      <c r="Q4419" t="s">
        <v>43</v>
      </c>
      <c r="R4419" t="s">
        <v>1785</v>
      </c>
      <c r="S4419" t="s">
        <v>31</v>
      </c>
      <c r="T4419" t="s">
        <v>64</v>
      </c>
      <c r="U4419" t="s">
        <v>1786</v>
      </c>
      <c r="V4419" s="3">
        <v>31.96</v>
      </c>
      <c r="W4419">
        <v>2</v>
      </c>
      <c r="X4419" s="2">
        <v>0</v>
      </c>
      <c r="Y4419" s="13">
        <v>1.5980000000000001</v>
      </c>
      <c r="Z4419" s="2">
        <f>Y4419/V4419</f>
        <v>0.05</v>
      </c>
    </row>
    <row r="4420" spans="1:26" x14ac:dyDescent="0.25">
      <c r="A4420">
        <v>9175</v>
      </c>
      <c r="B4420" t="s">
        <v>10014</v>
      </c>
      <c r="C4420" s="1">
        <v>42898</v>
      </c>
      <c r="D4420">
        <f>YEAR(C4420)</f>
        <v>2017</v>
      </c>
      <c r="E4420">
        <f>MONTH(C4420)</f>
        <v>6</v>
      </c>
      <c r="F4420" t="str">
        <f>TEXT(Table1[[#This Row],[Order Date]],"mmm")</f>
        <v>Jun</v>
      </c>
      <c r="G4420" t="str">
        <f>TEXT(Table1[[#This Row],[Order Date]],"ddd")</f>
        <v>Mon</v>
      </c>
      <c r="H4420" s="1">
        <v>42900</v>
      </c>
      <c r="I4420" t="s">
        <v>22</v>
      </c>
      <c r="J4420" t="s">
        <v>8055</v>
      </c>
      <c r="K4420" t="s">
        <v>8056</v>
      </c>
      <c r="L4420" t="s">
        <v>25</v>
      </c>
      <c r="M4420" t="s">
        <v>26</v>
      </c>
      <c r="N4420" t="s">
        <v>4152</v>
      </c>
      <c r="O4420" t="s">
        <v>95</v>
      </c>
      <c r="P4420">
        <v>98031</v>
      </c>
      <c r="Q4420" t="s">
        <v>43</v>
      </c>
      <c r="R4420" t="s">
        <v>3796</v>
      </c>
      <c r="S4420" t="s">
        <v>70</v>
      </c>
      <c r="T4420" t="s">
        <v>71</v>
      </c>
      <c r="U4420" t="s">
        <v>3797</v>
      </c>
      <c r="V4420" s="3">
        <v>71.975999999999999</v>
      </c>
      <c r="W4420">
        <v>3</v>
      </c>
      <c r="X4420" s="2">
        <v>0.2</v>
      </c>
      <c r="Y4420" s="13">
        <v>8.9969999999999999</v>
      </c>
      <c r="Z4420" s="2">
        <f>Y4420/V4420</f>
        <v>0.125</v>
      </c>
    </row>
    <row r="4421" spans="1:26" x14ac:dyDescent="0.25">
      <c r="A4421">
        <v>9177</v>
      </c>
      <c r="B4421" t="s">
        <v>10015</v>
      </c>
      <c r="C4421" s="1">
        <v>42448</v>
      </c>
      <c r="D4421">
        <f>YEAR(C4421)</f>
        <v>2016</v>
      </c>
      <c r="E4421">
        <f>MONTH(C4421)</f>
        <v>3</v>
      </c>
      <c r="F4421" t="str">
        <f>TEXT(Table1[[#This Row],[Order Date]],"mmm")</f>
        <v>Mar</v>
      </c>
      <c r="G4421" t="str">
        <f>TEXT(Table1[[#This Row],[Order Date]],"ddd")</f>
        <v>Sat</v>
      </c>
      <c r="H4421" s="1">
        <v>42453</v>
      </c>
      <c r="I4421" t="s">
        <v>49</v>
      </c>
      <c r="J4421" t="s">
        <v>4827</v>
      </c>
      <c r="K4421" t="s">
        <v>4828</v>
      </c>
      <c r="L4421" t="s">
        <v>40</v>
      </c>
      <c r="M4421" t="s">
        <v>26</v>
      </c>
      <c r="N4421" t="s">
        <v>5519</v>
      </c>
      <c r="O4421" t="s">
        <v>328</v>
      </c>
      <c r="P4421">
        <v>37211</v>
      </c>
      <c r="Q4421" t="s">
        <v>29</v>
      </c>
      <c r="R4421" t="s">
        <v>1192</v>
      </c>
      <c r="S4421" t="s">
        <v>45</v>
      </c>
      <c r="T4421" t="s">
        <v>74</v>
      </c>
      <c r="U4421" t="s">
        <v>1193</v>
      </c>
      <c r="V4421" s="3">
        <v>31.085999999999999</v>
      </c>
      <c r="W4421">
        <v>3</v>
      </c>
      <c r="X4421" s="2">
        <v>0.7</v>
      </c>
      <c r="Y4421" s="13">
        <v>-20.724</v>
      </c>
      <c r="Z4421" s="2">
        <f>Y4421/V4421</f>
        <v>-0.66666666666666674</v>
      </c>
    </row>
    <row r="4422" spans="1:26" x14ac:dyDescent="0.25">
      <c r="A4422">
        <v>9178</v>
      </c>
      <c r="B4422" t="s">
        <v>10016</v>
      </c>
      <c r="C4422" s="1">
        <v>42688</v>
      </c>
      <c r="D4422">
        <f>YEAR(C4422)</f>
        <v>2016</v>
      </c>
      <c r="E4422">
        <f>MONTH(C4422)</f>
        <v>11</v>
      </c>
      <c r="F4422" t="str">
        <f>TEXT(Table1[[#This Row],[Order Date]],"mmm")</f>
        <v>Nov</v>
      </c>
      <c r="G4422" t="str">
        <f>TEXT(Table1[[#This Row],[Order Date]],"ddd")</f>
        <v>Mon</v>
      </c>
      <c r="H4422" s="1">
        <v>42692</v>
      </c>
      <c r="I4422" t="s">
        <v>49</v>
      </c>
      <c r="J4422" t="s">
        <v>248</v>
      </c>
      <c r="K4422" t="s">
        <v>249</v>
      </c>
      <c r="L4422" t="s">
        <v>25</v>
      </c>
      <c r="M4422" t="s">
        <v>26</v>
      </c>
      <c r="N4422" t="s">
        <v>263</v>
      </c>
      <c r="O4422" t="s">
        <v>264</v>
      </c>
      <c r="P4422">
        <v>10035</v>
      </c>
      <c r="Q4422" t="s">
        <v>145</v>
      </c>
      <c r="R4422" t="s">
        <v>7611</v>
      </c>
      <c r="S4422" t="s">
        <v>70</v>
      </c>
      <c r="T4422" t="s">
        <v>71</v>
      </c>
      <c r="U4422" t="s">
        <v>7612</v>
      </c>
      <c r="V4422" s="3">
        <v>13.98</v>
      </c>
      <c r="W4422">
        <v>2</v>
      </c>
      <c r="X4422" s="2">
        <v>0</v>
      </c>
      <c r="Y4422" s="13">
        <v>3.9144000000000001</v>
      </c>
      <c r="Z4422" s="2">
        <f>Y4422/V4422</f>
        <v>0.27999999999999997</v>
      </c>
    </row>
    <row r="4423" spans="1:26" x14ac:dyDescent="0.25">
      <c r="A4423">
        <v>9180</v>
      </c>
      <c r="B4423" t="s">
        <v>10017</v>
      </c>
      <c r="C4423" s="1">
        <v>42954</v>
      </c>
      <c r="D4423">
        <f>YEAR(C4423)</f>
        <v>2017</v>
      </c>
      <c r="E4423">
        <f>MONTH(C4423)</f>
        <v>8</v>
      </c>
      <c r="F4423" t="str">
        <f>TEXT(Table1[[#This Row],[Order Date]],"mmm")</f>
        <v>Aug</v>
      </c>
      <c r="G4423" t="str">
        <f>TEXT(Table1[[#This Row],[Order Date]],"ddd")</f>
        <v>Mon</v>
      </c>
      <c r="H4423" s="1">
        <v>42958</v>
      </c>
      <c r="I4423" t="s">
        <v>49</v>
      </c>
      <c r="J4423" t="s">
        <v>1244</v>
      </c>
      <c r="K4423" t="s">
        <v>1245</v>
      </c>
      <c r="L4423" t="s">
        <v>25</v>
      </c>
      <c r="M4423" t="s">
        <v>26</v>
      </c>
      <c r="N4423" t="s">
        <v>3871</v>
      </c>
      <c r="O4423" t="s">
        <v>42</v>
      </c>
      <c r="P4423">
        <v>92683</v>
      </c>
      <c r="Q4423" t="s">
        <v>43</v>
      </c>
      <c r="R4423" t="s">
        <v>6452</v>
      </c>
      <c r="S4423" t="s">
        <v>70</v>
      </c>
      <c r="T4423" t="s">
        <v>71</v>
      </c>
      <c r="U4423" t="s">
        <v>6453</v>
      </c>
      <c r="V4423" s="3">
        <v>707.88</v>
      </c>
      <c r="W4423">
        <v>3</v>
      </c>
      <c r="X4423" s="2">
        <v>0.2</v>
      </c>
      <c r="Y4423" s="13">
        <v>44.2425</v>
      </c>
      <c r="Z4423" s="2">
        <f>Y4423/V4423</f>
        <v>6.25E-2</v>
      </c>
    </row>
    <row r="4424" spans="1:26" x14ac:dyDescent="0.25">
      <c r="A4424">
        <v>9188</v>
      </c>
      <c r="B4424" t="s">
        <v>10018</v>
      </c>
      <c r="C4424" s="1">
        <v>42237</v>
      </c>
      <c r="D4424">
        <f>YEAR(C4424)</f>
        <v>2015</v>
      </c>
      <c r="E4424">
        <f>MONTH(C4424)</f>
        <v>8</v>
      </c>
      <c r="F4424" t="str">
        <f>TEXT(Table1[[#This Row],[Order Date]],"mmm")</f>
        <v>Aug</v>
      </c>
      <c r="G4424" t="str">
        <f>TEXT(Table1[[#This Row],[Order Date]],"ddd")</f>
        <v>Fri</v>
      </c>
      <c r="H4424" s="1">
        <v>42241</v>
      </c>
      <c r="I4424" t="s">
        <v>49</v>
      </c>
      <c r="J4424" t="s">
        <v>5120</v>
      </c>
      <c r="K4424" t="s">
        <v>5121</v>
      </c>
      <c r="L4424" t="s">
        <v>101</v>
      </c>
      <c r="M4424" t="s">
        <v>26</v>
      </c>
      <c r="N4424" t="s">
        <v>3960</v>
      </c>
      <c r="O4424" t="s">
        <v>144</v>
      </c>
      <c r="P4424">
        <v>18103</v>
      </c>
      <c r="Q4424" t="s">
        <v>145</v>
      </c>
      <c r="R4424" t="s">
        <v>1839</v>
      </c>
      <c r="S4424" t="s">
        <v>45</v>
      </c>
      <c r="T4424" t="s">
        <v>572</v>
      </c>
      <c r="U4424" t="s">
        <v>1283</v>
      </c>
      <c r="V4424" s="3">
        <v>3.488</v>
      </c>
      <c r="W4424">
        <v>2</v>
      </c>
      <c r="X4424" s="2">
        <v>0.2</v>
      </c>
      <c r="Y4424" s="13">
        <v>-0.6976</v>
      </c>
      <c r="Z4424" s="2">
        <f>Y4424/V4424</f>
        <v>-0.2</v>
      </c>
    </row>
    <row r="4425" spans="1:26" x14ac:dyDescent="0.25">
      <c r="A4425">
        <v>9193</v>
      </c>
      <c r="B4425" t="s">
        <v>10019</v>
      </c>
      <c r="C4425" s="1">
        <v>42310</v>
      </c>
      <c r="D4425">
        <f>YEAR(C4425)</f>
        <v>2015</v>
      </c>
      <c r="E4425">
        <f>MONTH(C4425)</f>
        <v>11</v>
      </c>
      <c r="F4425" t="str">
        <f>TEXT(Table1[[#This Row],[Order Date]],"mmm")</f>
        <v>Nov</v>
      </c>
      <c r="G4425" t="str">
        <f>TEXT(Table1[[#This Row],[Order Date]],"ddd")</f>
        <v>Mon</v>
      </c>
      <c r="H4425" s="1">
        <v>42315</v>
      </c>
      <c r="I4425" t="s">
        <v>49</v>
      </c>
      <c r="J4425" t="s">
        <v>1015</v>
      </c>
      <c r="K4425" t="s">
        <v>1016</v>
      </c>
      <c r="L4425" t="s">
        <v>40</v>
      </c>
      <c r="M4425" t="s">
        <v>26</v>
      </c>
      <c r="N4425" t="s">
        <v>671</v>
      </c>
      <c r="O4425" t="s">
        <v>103</v>
      </c>
      <c r="P4425">
        <v>78207</v>
      </c>
      <c r="Q4425" t="s">
        <v>104</v>
      </c>
      <c r="R4425" t="s">
        <v>1185</v>
      </c>
      <c r="S4425" t="s">
        <v>45</v>
      </c>
      <c r="T4425" t="s">
        <v>74</v>
      </c>
      <c r="U4425" t="s">
        <v>1186</v>
      </c>
      <c r="V4425" s="3">
        <v>29.372</v>
      </c>
      <c r="W4425">
        <v>7</v>
      </c>
      <c r="X4425" s="2">
        <v>0.8</v>
      </c>
      <c r="Y4425" s="13">
        <v>-46.995199999999997</v>
      </c>
      <c r="Z4425" s="2">
        <f>Y4425/V4425</f>
        <v>-1.5999999999999999</v>
      </c>
    </row>
    <row r="4426" spans="1:26" x14ac:dyDescent="0.25">
      <c r="A4426">
        <v>9195</v>
      </c>
      <c r="B4426" t="s">
        <v>10020</v>
      </c>
      <c r="C4426" s="1">
        <v>41973</v>
      </c>
      <c r="D4426">
        <f>YEAR(C4426)</f>
        <v>2014</v>
      </c>
      <c r="E4426">
        <f>MONTH(C4426)</f>
        <v>11</v>
      </c>
      <c r="F4426" t="str">
        <f>TEXT(Table1[[#This Row],[Order Date]],"mmm")</f>
        <v>Nov</v>
      </c>
      <c r="G4426" t="str">
        <f>TEXT(Table1[[#This Row],[Order Date]],"ddd")</f>
        <v>Sun</v>
      </c>
      <c r="H4426" s="1">
        <v>41979</v>
      </c>
      <c r="I4426" t="s">
        <v>49</v>
      </c>
      <c r="J4426" t="s">
        <v>1443</v>
      </c>
      <c r="K4426" t="s">
        <v>1444</v>
      </c>
      <c r="L4426" t="s">
        <v>25</v>
      </c>
      <c r="M4426" t="s">
        <v>26</v>
      </c>
      <c r="N4426" t="s">
        <v>7508</v>
      </c>
      <c r="O4426" t="s">
        <v>303</v>
      </c>
      <c r="P4426">
        <v>85323</v>
      </c>
      <c r="Q4426" t="s">
        <v>43</v>
      </c>
      <c r="R4426" t="s">
        <v>4937</v>
      </c>
      <c r="S4426" t="s">
        <v>45</v>
      </c>
      <c r="T4426" t="s">
        <v>572</v>
      </c>
      <c r="U4426" t="s">
        <v>4938</v>
      </c>
      <c r="V4426" s="3">
        <v>47.991999999999997</v>
      </c>
      <c r="W4426">
        <v>7</v>
      </c>
      <c r="X4426" s="2">
        <v>0.2</v>
      </c>
      <c r="Y4426" s="13">
        <v>3.5994000000000002</v>
      </c>
      <c r="Z4426" s="2">
        <f>Y4426/V4426</f>
        <v>7.5000000000000011E-2</v>
      </c>
    </row>
    <row r="4427" spans="1:26" x14ac:dyDescent="0.25">
      <c r="A4427">
        <v>9197</v>
      </c>
      <c r="B4427" t="s">
        <v>10021</v>
      </c>
      <c r="C4427" s="1">
        <v>41769</v>
      </c>
      <c r="D4427">
        <f>YEAR(C4427)</f>
        <v>2014</v>
      </c>
      <c r="E4427">
        <f>MONTH(C4427)</f>
        <v>5</v>
      </c>
      <c r="F4427" t="str">
        <f>TEXT(Table1[[#This Row],[Order Date]],"mmm")</f>
        <v>May</v>
      </c>
      <c r="G4427" t="str">
        <f>TEXT(Table1[[#This Row],[Order Date]],"ddd")</f>
        <v>Sat</v>
      </c>
      <c r="H4427" s="1">
        <v>41774</v>
      </c>
      <c r="I4427" t="s">
        <v>49</v>
      </c>
      <c r="J4427" t="s">
        <v>3382</v>
      </c>
      <c r="K4427" t="s">
        <v>3383</v>
      </c>
      <c r="L4427" t="s">
        <v>25</v>
      </c>
      <c r="M4427" t="s">
        <v>26</v>
      </c>
      <c r="N4427" t="s">
        <v>622</v>
      </c>
      <c r="O4427" t="s">
        <v>42</v>
      </c>
      <c r="P4427">
        <v>95123</v>
      </c>
      <c r="Q4427" t="s">
        <v>43</v>
      </c>
      <c r="R4427" t="s">
        <v>7326</v>
      </c>
      <c r="S4427" t="s">
        <v>45</v>
      </c>
      <c r="T4427" t="s">
        <v>89</v>
      </c>
      <c r="U4427" t="s">
        <v>7327</v>
      </c>
      <c r="V4427" s="3">
        <v>39.96</v>
      </c>
      <c r="W4427">
        <v>2</v>
      </c>
      <c r="X4427" s="2">
        <v>0</v>
      </c>
      <c r="Y4427" s="13">
        <v>19.180800000000001</v>
      </c>
      <c r="Z4427" s="2">
        <f>Y4427/V4427</f>
        <v>0.48000000000000004</v>
      </c>
    </row>
    <row r="4428" spans="1:26" x14ac:dyDescent="0.25">
      <c r="A4428">
        <v>9201</v>
      </c>
      <c r="B4428" t="s">
        <v>10022</v>
      </c>
      <c r="C4428" s="1">
        <v>42660</v>
      </c>
      <c r="D4428">
        <f>YEAR(C4428)</f>
        <v>2016</v>
      </c>
      <c r="E4428">
        <f>MONTH(C4428)</f>
        <v>10</v>
      </c>
      <c r="F4428" t="str">
        <f>TEXT(Table1[[#This Row],[Order Date]],"mmm")</f>
        <v>Oct</v>
      </c>
      <c r="G4428" t="str">
        <f>TEXT(Table1[[#This Row],[Order Date]],"ddd")</f>
        <v>Mon</v>
      </c>
      <c r="H4428" s="1">
        <v>42663</v>
      </c>
      <c r="I4428" t="s">
        <v>185</v>
      </c>
      <c r="J4428" t="s">
        <v>7465</v>
      </c>
      <c r="K4428" t="s">
        <v>7466</v>
      </c>
      <c r="L4428" t="s">
        <v>25</v>
      </c>
      <c r="M4428" t="s">
        <v>26</v>
      </c>
      <c r="N4428" t="s">
        <v>4801</v>
      </c>
      <c r="O4428" t="s">
        <v>781</v>
      </c>
      <c r="P4428">
        <v>8861</v>
      </c>
      <c r="Q4428" t="s">
        <v>145</v>
      </c>
      <c r="R4428" t="s">
        <v>1642</v>
      </c>
      <c r="S4428" t="s">
        <v>31</v>
      </c>
      <c r="T4428" t="s">
        <v>32</v>
      </c>
      <c r="U4428" t="s">
        <v>1643</v>
      </c>
      <c r="V4428" s="3">
        <v>120.98</v>
      </c>
      <c r="W4428">
        <v>1</v>
      </c>
      <c r="X4428" s="2">
        <v>0</v>
      </c>
      <c r="Y4428" s="13">
        <v>12.098000000000001</v>
      </c>
      <c r="Z4428" s="2">
        <f>Y4428/V4428</f>
        <v>0.1</v>
      </c>
    </row>
    <row r="4429" spans="1:26" x14ac:dyDescent="0.25">
      <c r="A4429">
        <v>9203</v>
      </c>
      <c r="B4429" t="s">
        <v>10023</v>
      </c>
      <c r="C4429" s="1">
        <v>42673</v>
      </c>
      <c r="D4429">
        <f>YEAR(C4429)</f>
        <v>2016</v>
      </c>
      <c r="E4429">
        <f>MONTH(C4429)</f>
        <v>10</v>
      </c>
      <c r="F4429" t="str">
        <f>TEXT(Table1[[#This Row],[Order Date]],"mmm")</f>
        <v>Oct</v>
      </c>
      <c r="G4429" t="str">
        <f>TEXT(Table1[[#This Row],[Order Date]],"ddd")</f>
        <v>Sun</v>
      </c>
      <c r="H4429" s="1">
        <v>42677</v>
      </c>
      <c r="I4429" t="s">
        <v>49</v>
      </c>
      <c r="J4429" t="s">
        <v>4642</v>
      </c>
      <c r="K4429" t="s">
        <v>4643</v>
      </c>
      <c r="L4429" t="s">
        <v>40</v>
      </c>
      <c r="M4429" t="s">
        <v>26</v>
      </c>
      <c r="N4429" t="s">
        <v>263</v>
      </c>
      <c r="O4429" t="s">
        <v>264</v>
      </c>
      <c r="P4429">
        <v>10011</v>
      </c>
      <c r="Q4429" t="s">
        <v>145</v>
      </c>
      <c r="R4429" t="s">
        <v>4794</v>
      </c>
      <c r="S4429" t="s">
        <v>45</v>
      </c>
      <c r="T4429" t="s">
        <v>74</v>
      </c>
      <c r="U4429" t="s">
        <v>4795</v>
      </c>
      <c r="V4429" s="3">
        <v>28.751999999999999</v>
      </c>
      <c r="W4429">
        <v>3</v>
      </c>
      <c r="X4429" s="2">
        <v>0.2</v>
      </c>
      <c r="Y4429" s="13">
        <v>10.0632</v>
      </c>
      <c r="Z4429" s="2">
        <f>Y4429/V4429</f>
        <v>0.35000000000000003</v>
      </c>
    </row>
    <row r="4430" spans="1:26" x14ac:dyDescent="0.25">
      <c r="A4430">
        <v>9205</v>
      </c>
      <c r="B4430" t="s">
        <v>10024</v>
      </c>
      <c r="C4430" s="1">
        <v>42705</v>
      </c>
      <c r="D4430">
        <f>YEAR(C4430)</f>
        <v>2016</v>
      </c>
      <c r="E4430">
        <f>MONTH(C4430)</f>
        <v>12</v>
      </c>
      <c r="F4430" t="str">
        <f>TEXT(Table1[[#This Row],[Order Date]],"mmm")</f>
        <v>Dec</v>
      </c>
      <c r="G4430" t="str">
        <f>TEXT(Table1[[#This Row],[Order Date]],"ddd")</f>
        <v>Thu</v>
      </c>
      <c r="H4430" s="1">
        <v>42709</v>
      </c>
      <c r="I4430" t="s">
        <v>49</v>
      </c>
      <c r="J4430" t="s">
        <v>785</v>
      </c>
      <c r="K4430" t="s">
        <v>786</v>
      </c>
      <c r="L4430" t="s">
        <v>40</v>
      </c>
      <c r="M4430" t="s">
        <v>26</v>
      </c>
      <c r="N4430" t="s">
        <v>41</v>
      </c>
      <c r="O4430" t="s">
        <v>42</v>
      </c>
      <c r="P4430">
        <v>90004</v>
      </c>
      <c r="Q4430" t="s">
        <v>43</v>
      </c>
      <c r="R4430" t="s">
        <v>565</v>
      </c>
      <c r="S4430" t="s">
        <v>45</v>
      </c>
      <c r="T4430" t="s">
        <v>67</v>
      </c>
      <c r="U4430" t="s">
        <v>566</v>
      </c>
      <c r="V4430" s="3">
        <v>23.04</v>
      </c>
      <c r="W4430">
        <v>8</v>
      </c>
      <c r="X4430" s="2">
        <v>0</v>
      </c>
      <c r="Y4430" s="13">
        <v>6.9119999999999999</v>
      </c>
      <c r="Z4430" s="2">
        <f>Y4430/V4430</f>
        <v>0.3</v>
      </c>
    </row>
    <row r="4431" spans="1:26" x14ac:dyDescent="0.25">
      <c r="A4431">
        <v>9206</v>
      </c>
      <c r="B4431" t="s">
        <v>10025</v>
      </c>
      <c r="C4431" s="1">
        <v>42481</v>
      </c>
      <c r="D4431">
        <f>YEAR(C4431)</f>
        <v>2016</v>
      </c>
      <c r="E4431">
        <f>MONTH(C4431)</f>
        <v>4</v>
      </c>
      <c r="F4431" t="str">
        <f>TEXT(Table1[[#This Row],[Order Date]],"mmm")</f>
        <v>Apr</v>
      </c>
      <c r="G4431" t="str">
        <f>TEXT(Table1[[#This Row],[Order Date]],"ddd")</f>
        <v>Thu</v>
      </c>
      <c r="H4431" s="1">
        <v>42481</v>
      </c>
      <c r="I4431" t="s">
        <v>1276</v>
      </c>
      <c r="J4431" t="s">
        <v>4444</v>
      </c>
      <c r="K4431" t="s">
        <v>4445</v>
      </c>
      <c r="L4431" t="s">
        <v>25</v>
      </c>
      <c r="M4431" t="s">
        <v>26</v>
      </c>
      <c r="N4431" t="s">
        <v>8147</v>
      </c>
      <c r="O4431" t="s">
        <v>740</v>
      </c>
      <c r="P4431">
        <v>6460</v>
      </c>
      <c r="Q4431" t="s">
        <v>145</v>
      </c>
      <c r="R4431" t="s">
        <v>3494</v>
      </c>
      <c r="S4431" t="s">
        <v>45</v>
      </c>
      <c r="T4431" t="s">
        <v>67</v>
      </c>
      <c r="U4431" t="s">
        <v>3495</v>
      </c>
      <c r="V4431" s="3">
        <v>15.48</v>
      </c>
      <c r="W4431">
        <v>3</v>
      </c>
      <c r="X4431" s="2">
        <v>0</v>
      </c>
      <c r="Y4431" s="13">
        <v>4.4892000000000003</v>
      </c>
      <c r="Z4431" s="2">
        <f>Y4431/V4431</f>
        <v>0.29000000000000004</v>
      </c>
    </row>
    <row r="4432" spans="1:26" x14ac:dyDescent="0.25">
      <c r="A4432">
        <v>9208</v>
      </c>
      <c r="B4432" t="s">
        <v>10026</v>
      </c>
      <c r="C4432" s="1">
        <v>42950</v>
      </c>
      <c r="D4432">
        <f>YEAR(C4432)</f>
        <v>2017</v>
      </c>
      <c r="E4432">
        <f>MONTH(C4432)</f>
        <v>8</v>
      </c>
      <c r="F4432" t="str">
        <f>TEXT(Table1[[#This Row],[Order Date]],"mmm")</f>
        <v>Aug</v>
      </c>
      <c r="G4432" t="str">
        <f>TEXT(Table1[[#This Row],[Order Date]],"ddd")</f>
        <v>Thu</v>
      </c>
      <c r="H4432" s="1">
        <v>42954</v>
      </c>
      <c r="I4432" t="s">
        <v>49</v>
      </c>
      <c r="J4432" t="s">
        <v>3734</v>
      </c>
      <c r="K4432" t="s">
        <v>3735</v>
      </c>
      <c r="L4432" t="s">
        <v>25</v>
      </c>
      <c r="M4432" t="s">
        <v>26</v>
      </c>
      <c r="N4432" t="s">
        <v>531</v>
      </c>
      <c r="O4432" t="s">
        <v>208</v>
      </c>
      <c r="P4432">
        <v>61701</v>
      </c>
      <c r="Q4432" t="s">
        <v>104</v>
      </c>
      <c r="R4432" t="s">
        <v>5399</v>
      </c>
      <c r="S4432" t="s">
        <v>70</v>
      </c>
      <c r="T4432" t="s">
        <v>158</v>
      </c>
      <c r="U4432" t="s">
        <v>5400</v>
      </c>
      <c r="V4432" s="3">
        <v>39.816000000000003</v>
      </c>
      <c r="W4432">
        <v>3</v>
      </c>
      <c r="X4432" s="2">
        <v>0.2</v>
      </c>
      <c r="Y4432" s="13">
        <v>7.4654999999999996</v>
      </c>
      <c r="Z4432" s="2">
        <f>Y4432/V4432</f>
        <v>0.18749999999999997</v>
      </c>
    </row>
    <row r="4433" spans="1:26" x14ac:dyDescent="0.25">
      <c r="A4433">
        <v>9209</v>
      </c>
      <c r="B4433" t="s">
        <v>10027</v>
      </c>
      <c r="C4433" s="1">
        <v>42950</v>
      </c>
      <c r="D4433">
        <f>YEAR(C4433)</f>
        <v>2017</v>
      </c>
      <c r="E4433">
        <f>MONTH(C4433)</f>
        <v>8</v>
      </c>
      <c r="F4433" t="str">
        <f>TEXT(Table1[[#This Row],[Order Date]],"mmm")</f>
        <v>Aug</v>
      </c>
      <c r="G4433" t="str">
        <f>TEXT(Table1[[#This Row],[Order Date]],"ddd")</f>
        <v>Thu</v>
      </c>
      <c r="H4433" s="1">
        <v>42955</v>
      </c>
      <c r="I4433" t="s">
        <v>22</v>
      </c>
      <c r="J4433" t="s">
        <v>4652</v>
      </c>
      <c r="K4433" t="s">
        <v>4653</v>
      </c>
      <c r="L4433" t="s">
        <v>40</v>
      </c>
      <c r="M4433" t="s">
        <v>26</v>
      </c>
      <c r="N4433" t="s">
        <v>94</v>
      </c>
      <c r="O4433" t="s">
        <v>95</v>
      </c>
      <c r="P4433">
        <v>98105</v>
      </c>
      <c r="Q4433" t="s">
        <v>43</v>
      </c>
      <c r="R4433" t="s">
        <v>4813</v>
      </c>
      <c r="S4433" t="s">
        <v>45</v>
      </c>
      <c r="T4433" t="s">
        <v>58</v>
      </c>
      <c r="U4433" t="s">
        <v>4814</v>
      </c>
      <c r="V4433" s="3">
        <v>16.059999999999999</v>
      </c>
      <c r="W4433">
        <v>1</v>
      </c>
      <c r="X4433" s="2">
        <v>0</v>
      </c>
      <c r="Y4433" s="13">
        <v>4.1756000000000002</v>
      </c>
      <c r="Z4433" s="2">
        <f>Y4433/V4433</f>
        <v>0.26</v>
      </c>
    </row>
    <row r="4434" spans="1:26" x14ac:dyDescent="0.25">
      <c r="A4434">
        <v>9210</v>
      </c>
      <c r="B4434" t="s">
        <v>10028</v>
      </c>
      <c r="C4434" s="1">
        <v>43080</v>
      </c>
      <c r="D4434">
        <f>YEAR(C4434)</f>
        <v>2017</v>
      </c>
      <c r="E4434">
        <f>MONTH(C4434)</f>
        <v>12</v>
      </c>
      <c r="F4434" t="str">
        <f>TEXT(Table1[[#This Row],[Order Date]],"mmm")</f>
        <v>Dec</v>
      </c>
      <c r="G4434" t="str">
        <f>TEXT(Table1[[#This Row],[Order Date]],"ddd")</f>
        <v>Mon</v>
      </c>
      <c r="H4434" s="1">
        <v>43083</v>
      </c>
      <c r="I4434" t="s">
        <v>22</v>
      </c>
      <c r="J4434" t="s">
        <v>10029</v>
      </c>
      <c r="K4434" t="s">
        <v>10030</v>
      </c>
      <c r="L4434" t="s">
        <v>101</v>
      </c>
      <c r="M4434" t="s">
        <v>26</v>
      </c>
      <c r="N4434" t="s">
        <v>2184</v>
      </c>
      <c r="O4434" t="s">
        <v>482</v>
      </c>
      <c r="P4434">
        <v>52601</v>
      </c>
      <c r="Q4434" t="s">
        <v>104</v>
      </c>
      <c r="R4434" t="s">
        <v>4062</v>
      </c>
      <c r="S4434" t="s">
        <v>45</v>
      </c>
      <c r="T4434" t="s">
        <v>170</v>
      </c>
      <c r="U4434" t="s">
        <v>4063</v>
      </c>
      <c r="V4434" s="3">
        <v>7.28</v>
      </c>
      <c r="W4434">
        <v>1</v>
      </c>
      <c r="X4434" s="2">
        <v>0</v>
      </c>
      <c r="Y4434" s="13">
        <v>3.4944000000000002</v>
      </c>
      <c r="Z4434" s="2">
        <f>Y4434/V4434</f>
        <v>0.48</v>
      </c>
    </row>
    <row r="4435" spans="1:26" x14ac:dyDescent="0.25">
      <c r="A4435">
        <v>9213</v>
      </c>
      <c r="B4435" t="s">
        <v>10031</v>
      </c>
      <c r="C4435" s="1">
        <v>41981</v>
      </c>
      <c r="D4435">
        <f>YEAR(C4435)</f>
        <v>2014</v>
      </c>
      <c r="E4435">
        <f>MONTH(C4435)</f>
        <v>12</v>
      </c>
      <c r="F4435" t="str">
        <f>TEXT(Table1[[#This Row],[Order Date]],"mmm")</f>
        <v>Dec</v>
      </c>
      <c r="G4435" t="str">
        <f>TEXT(Table1[[#This Row],[Order Date]],"ddd")</f>
        <v>Mon</v>
      </c>
      <c r="H4435" s="1">
        <v>41988</v>
      </c>
      <c r="I4435" t="s">
        <v>49</v>
      </c>
      <c r="J4435" t="s">
        <v>2057</v>
      </c>
      <c r="K4435" t="s">
        <v>2058</v>
      </c>
      <c r="L4435" t="s">
        <v>40</v>
      </c>
      <c r="M4435" t="s">
        <v>26</v>
      </c>
      <c r="N4435" t="s">
        <v>126</v>
      </c>
      <c r="O4435" t="s">
        <v>42</v>
      </c>
      <c r="P4435">
        <v>94110</v>
      </c>
      <c r="Q4435" t="s">
        <v>43</v>
      </c>
      <c r="R4435" t="s">
        <v>291</v>
      </c>
      <c r="S4435" t="s">
        <v>31</v>
      </c>
      <c r="T4435" t="s">
        <v>64</v>
      </c>
      <c r="U4435" t="s">
        <v>292</v>
      </c>
      <c r="V4435" s="3">
        <v>39.880000000000003</v>
      </c>
      <c r="W4435">
        <v>2</v>
      </c>
      <c r="X4435" s="2">
        <v>0</v>
      </c>
      <c r="Y4435" s="13">
        <v>11.166399999999999</v>
      </c>
      <c r="Z4435" s="2">
        <f>Y4435/V4435</f>
        <v>0.27999999999999997</v>
      </c>
    </row>
    <row r="4436" spans="1:26" x14ac:dyDescent="0.25">
      <c r="A4436">
        <v>9215</v>
      </c>
      <c r="B4436" t="s">
        <v>10032</v>
      </c>
      <c r="C4436" s="1">
        <v>43008</v>
      </c>
      <c r="D4436">
        <f>YEAR(C4436)</f>
        <v>2017</v>
      </c>
      <c r="E4436">
        <f>MONTH(C4436)</f>
        <v>9</v>
      </c>
      <c r="F4436" t="str">
        <f>TEXT(Table1[[#This Row],[Order Date]],"mmm")</f>
        <v>Sep</v>
      </c>
      <c r="G4436" t="str">
        <f>TEXT(Table1[[#This Row],[Order Date]],"ddd")</f>
        <v>Sat</v>
      </c>
      <c r="H4436" s="1">
        <v>43010</v>
      </c>
      <c r="I4436" t="s">
        <v>185</v>
      </c>
      <c r="J4436" t="s">
        <v>4497</v>
      </c>
      <c r="K4436" t="s">
        <v>4498</v>
      </c>
      <c r="L4436" t="s">
        <v>40</v>
      </c>
      <c r="M4436" t="s">
        <v>26</v>
      </c>
      <c r="N4436" t="s">
        <v>143</v>
      </c>
      <c r="O4436" t="s">
        <v>144</v>
      </c>
      <c r="P4436">
        <v>19120</v>
      </c>
      <c r="Q4436" t="s">
        <v>145</v>
      </c>
      <c r="R4436" t="s">
        <v>10033</v>
      </c>
      <c r="S4436" t="s">
        <v>45</v>
      </c>
      <c r="T4436" t="s">
        <v>46</v>
      </c>
      <c r="U4436" t="s">
        <v>10034</v>
      </c>
      <c r="V4436" s="3">
        <v>20.664000000000001</v>
      </c>
      <c r="W4436">
        <v>7</v>
      </c>
      <c r="X4436" s="2">
        <v>0.2</v>
      </c>
      <c r="Y4436" s="13">
        <v>6.9741</v>
      </c>
      <c r="Z4436" s="2">
        <f>Y4436/V4436</f>
        <v>0.33749999999999997</v>
      </c>
    </row>
    <row r="4437" spans="1:26" x14ac:dyDescent="0.25">
      <c r="A4437">
        <v>9216</v>
      </c>
      <c r="B4437" t="s">
        <v>10035</v>
      </c>
      <c r="C4437" s="1">
        <v>42695</v>
      </c>
      <c r="D4437">
        <f>YEAR(C4437)</f>
        <v>2016</v>
      </c>
      <c r="E4437">
        <f>MONTH(C4437)</f>
        <v>11</v>
      </c>
      <c r="F4437" t="str">
        <f>TEXT(Table1[[#This Row],[Order Date]],"mmm")</f>
        <v>Nov</v>
      </c>
      <c r="G4437" t="str">
        <f>TEXT(Table1[[#This Row],[Order Date]],"ddd")</f>
        <v>Mon</v>
      </c>
      <c r="H4437" s="1">
        <v>42700</v>
      </c>
      <c r="I4437" t="s">
        <v>49</v>
      </c>
      <c r="J4437" t="s">
        <v>2134</v>
      </c>
      <c r="K4437" t="s">
        <v>2135</v>
      </c>
      <c r="L4437" t="s">
        <v>40</v>
      </c>
      <c r="M4437" t="s">
        <v>26</v>
      </c>
      <c r="N4437" t="s">
        <v>41</v>
      </c>
      <c r="O4437" t="s">
        <v>42</v>
      </c>
      <c r="P4437">
        <v>90049</v>
      </c>
      <c r="Q4437" t="s">
        <v>43</v>
      </c>
      <c r="R4437" t="s">
        <v>1898</v>
      </c>
      <c r="S4437" t="s">
        <v>45</v>
      </c>
      <c r="T4437" t="s">
        <v>89</v>
      </c>
      <c r="U4437" t="s">
        <v>1899</v>
      </c>
      <c r="V4437" s="3">
        <v>32.4</v>
      </c>
      <c r="W4437">
        <v>5</v>
      </c>
      <c r="X4437" s="2">
        <v>0</v>
      </c>
      <c r="Y4437" s="13">
        <v>15.552</v>
      </c>
      <c r="Z4437" s="2">
        <f>Y4437/V4437</f>
        <v>0.48</v>
      </c>
    </row>
    <row r="4438" spans="1:26" x14ac:dyDescent="0.25">
      <c r="A4438">
        <v>9217</v>
      </c>
      <c r="B4438" t="s">
        <v>10036</v>
      </c>
      <c r="C4438" s="1">
        <v>43063</v>
      </c>
      <c r="D4438">
        <f>YEAR(C4438)</f>
        <v>2017</v>
      </c>
      <c r="E4438">
        <f>MONTH(C4438)</f>
        <v>11</v>
      </c>
      <c r="F4438" t="str">
        <f>TEXT(Table1[[#This Row],[Order Date]],"mmm")</f>
        <v>Nov</v>
      </c>
      <c r="G4438" t="str">
        <f>TEXT(Table1[[#This Row],[Order Date]],"ddd")</f>
        <v>Fri</v>
      </c>
      <c r="H4438" s="1">
        <v>43069</v>
      </c>
      <c r="I4438" t="s">
        <v>49</v>
      </c>
      <c r="J4438" t="s">
        <v>6126</v>
      </c>
      <c r="K4438" t="s">
        <v>6127</v>
      </c>
      <c r="L4438" t="s">
        <v>40</v>
      </c>
      <c r="M4438" t="s">
        <v>26</v>
      </c>
      <c r="N4438" t="s">
        <v>6699</v>
      </c>
      <c r="O4438" t="s">
        <v>103</v>
      </c>
      <c r="P4438">
        <v>79762</v>
      </c>
      <c r="Q4438" t="s">
        <v>104</v>
      </c>
      <c r="R4438" t="s">
        <v>105</v>
      </c>
      <c r="S4438" t="s">
        <v>45</v>
      </c>
      <c r="T4438" t="s">
        <v>77</v>
      </c>
      <c r="U4438" t="s">
        <v>106</v>
      </c>
      <c r="V4438" s="3">
        <v>13.762</v>
      </c>
      <c r="W4438">
        <v>1</v>
      </c>
      <c r="X4438" s="2">
        <v>0.8</v>
      </c>
      <c r="Y4438" s="13">
        <v>-24.771599999999999</v>
      </c>
      <c r="Z4438" s="2">
        <f>Y4438/V4438</f>
        <v>-1.7999999999999998</v>
      </c>
    </row>
    <row r="4439" spans="1:26" x14ac:dyDescent="0.25">
      <c r="A4439">
        <v>9218</v>
      </c>
      <c r="B4439" t="s">
        <v>10037</v>
      </c>
      <c r="C4439" s="1">
        <v>43053</v>
      </c>
      <c r="D4439">
        <f>YEAR(C4439)</f>
        <v>2017</v>
      </c>
      <c r="E4439">
        <f>MONTH(C4439)</f>
        <v>11</v>
      </c>
      <c r="F4439" t="str">
        <f>TEXT(Table1[[#This Row],[Order Date]],"mmm")</f>
        <v>Nov</v>
      </c>
      <c r="G4439" t="str">
        <f>TEXT(Table1[[#This Row],[Order Date]],"ddd")</f>
        <v>Tue</v>
      </c>
      <c r="H4439" s="1">
        <v>43056</v>
      </c>
      <c r="I4439" t="s">
        <v>185</v>
      </c>
      <c r="J4439" t="s">
        <v>5020</v>
      </c>
      <c r="K4439" t="s">
        <v>5021</v>
      </c>
      <c r="L4439" t="s">
        <v>101</v>
      </c>
      <c r="M4439" t="s">
        <v>26</v>
      </c>
      <c r="N4439" t="s">
        <v>402</v>
      </c>
      <c r="O4439" t="s">
        <v>226</v>
      </c>
      <c r="P4439">
        <v>55407</v>
      </c>
      <c r="Q4439" t="s">
        <v>104</v>
      </c>
      <c r="R4439" t="s">
        <v>2538</v>
      </c>
      <c r="S4439" t="s">
        <v>45</v>
      </c>
      <c r="T4439" t="s">
        <v>170</v>
      </c>
      <c r="U4439" t="s">
        <v>2539</v>
      </c>
      <c r="V4439" s="3">
        <v>15.28</v>
      </c>
      <c r="W4439">
        <v>2</v>
      </c>
      <c r="X4439" s="2">
        <v>0</v>
      </c>
      <c r="Y4439" s="13">
        <v>7.4871999999999996</v>
      </c>
      <c r="Z4439" s="2">
        <f>Y4439/V4439</f>
        <v>0.49</v>
      </c>
    </row>
    <row r="4440" spans="1:26" x14ac:dyDescent="0.25">
      <c r="A4440">
        <v>9219</v>
      </c>
      <c r="B4440" t="s">
        <v>10038</v>
      </c>
      <c r="C4440" s="1">
        <v>42232</v>
      </c>
      <c r="D4440">
        <f>YEAR(C4440)</f>
        <v>2015</v>
      </c>
      <c r="E4440">
        <f>MONTH(C4440)</f>
        <v>8</v>
      </c>
      <c r="F4440" t="str">
        <f>TEXT(Table1[[#This Row],[Order Date]],"mmm")</f>
        <v>Aug</v>
      </c>
      <c r="G4440" t="str">
        <f>TEXT(Table1[[#This Row],[Order Date]],"ddd")</f>
        <v>Sun</v>
      </c>
      <c r="H4440" s="1">
        <v>42236</v>
      </c>
      <c r="I4440" t="s">
        <v>49</v>
      </c>
      <c r="J4440" t="s">
        <v>4349</v>
      </c>
      <c r="K4440" t="s">
        <v>4350</v>
      </c>
      <c r="L4440" t="s">
        <v>25</v>
      </c>
      <c r="M4440" t="s">
        <v>26</v>
      </c>
      <c r="N4440" t="s">
        <v>143</v>
      </c>
      <c r="O4440" t="s">
        <v>144</v>
      </c>
      <c r="P4440">
        <v>19120</v>
      </c>
      <c r="Q4440" t="s">
        <v>145</v>
      </c>
      <c r="R4440" t="s">
        <v>3276</v>
      </c>
      <c r="S4440" t="s">
        <v>45</v>
      </c>
      <c r="T4440" t="s">
        <v>58</v>
      </c>
      <c r="U4440" t="s">
        <v>3277</v>
      </c>
      <c r="V4440" s="3">
        <v>44.688000000000002</v>
      </c>
      <c r="W4440">
        <v>7</v>
      </c>
      <c r="X4440" s="2">
        <v>0.2</v>
      </c>
      <c r="Y4440" s="13">
        <v>3.3515999999999999</v>
      </c>
      <c r="Z4440" s="2">
        <f>Y4440/V4440</f>
        <v>7.4999999999999997E-2</v>
      </c>
    </row>
    <row r="4441" spans="1:26" x14ac:dyDescent="0.25">
      <c r="A4441">
        <v>9221</v>
      </c>
      <c r="B4441" t="s">
        <v>10039</v>
      </c>
      <c r="C4441" s="1">
        <v>43021</v>
      </c>
      <c r="D4441">
        <f>YEAR(C4441)</f>
        <v>2017</v>
      </c>
      <c r="E4441">
        <f>MONTH(C4441)</f>
        <v>10</v>
      </c>
      <c r="F4441" t="str">
        <f>TEXT(Table1[[#This Row],[Order Date]],"mmm")</f>
        <v>Oct</v>
      </c>
      <c r="G4441" t="str">
        <f>TEXT(Table1[[#This Row],[Order Date]],"ddd")</f>
        <v>Fri</v>
      </c>
      <c r="H4441" s="1">
        <v>43022</v>
      </c>
      <c r="I4441" t="s">
        <v>185</v>
      </c>
      <c r="J4441" t="s">
        <v>5827</v>
      </c>
      <c r="K4441" t="s">
        <v>5828</v>
      </c>
      <c r="L4441" t="s">
        <v>25</v>
      </c>
      <c r="M4441" t="s">
        <v>26</v>
      </c>
      <c r="N4441" t="s">
        <v>4165</v>
      </c>
      <c r="O4441" t="s">
        <v>729</v>
      </c>
      <c r="P4441">
        <v>70506</v>
      </c>
      <c r="Q4441" t="s">
        <v>29</v>
      </c>
      <c r="R4441" t="s">
        <v>4851</v>
      </c>
      <c r="S4441" t="s">
        <v>45</v>
      </c>
      <c r="T4441" t="s">
        <v>46</v>
      </c>
      <c r="U4441" t="s">
        <v>4852</v>
      </c>
      <c r="V4441" s="3">
        <v>11.07</v>
      </c>
      <c r="W4441">
        <v>3</v>
      </c>
      <c r="X4441" s="2">
        <v>0</v>
      </c>
      <c r="Y4441" s="13">
        <v>5.2028999999999996</v>
      </c>
      <c r="Z4441" s="2">
        <f>Y4441/V4441</f>
        <v>0.47</v>
      </c>
    </row>
    <row r="4442" spans="1:26" x14ac:dyDescent="0.25">
      <c r="A4442">
        <v>9224</v>
      </c>
      <c r="B4442" t="s">
        <v>10040</v>
      </c>
      <c r="C4442" s="1">
        <v>43043</v>
      </c>
      <c r="D4442">
        <f>YEAR(C4442)</f>
        <v>2017</v>
      </c>
      <c r="E4442">
        <f>MONTH(C4442)</f>
        <v>11</v>
      </c>
      <c r="F4442" t="str">
        <f>TEXT(Table1[[#This Row],[Order Date]],"mmm")</f>
        <v>Nov</v>
      </c>
      <c r="G4442" t="str">
        <f>TEXT(Table1[[#This Row],[Order Date]],"ddd")</f>
        <v>Sat</v>
      </c>
      <c r="H4442" s="1">
        <v>43043</v>
      </c>
      <c r="I4442" t="s">
        <v>1276</v>
      </c>
      <c r="J4442" t="s">
        <v>744</v>
      </c>
      <c r="K4442" t="s">
        <v>745</v>
      </c>
      <c r="L4442" t="s">
        <v>101</v>
      </c>
      <c r="M4442" t="s">
        <v>26</v>
      </c>
      <c r="N4442" t="s">
        <v>10041</v>
      </c>
      <c r="O4442" t="s">
        <v>103</v>
      </c>
      <c r="P4442">
        <v>77803</v>
      </c>
      <c r="Q4442" t="s">
        <v>104</v>
      </c>
      <c r="R4442" t="s">
        <v>5528</v>
      </c>
      <c r="S4442" t="s">
        <v>45</v>
      </c>
      <c r="T4442" t="s">
        <v>74</v>
      </c>
      <c r="U4442" t="s">
        <v>5529</v>
      </c>
      <c r="V4442" s="3">
        <v>7.5359999999999996</v>
      </c>
      <c r="W4442">
        <v>6</v>
      </c>
      <c r="X4442" s="2">
        <v>0.8</v>
      </c>
      <c r="Y4442" s="13">
        <v>-13.188000000000001</v>
      </c>
      <c r="Z4442" s="2">
        <f>Y4442/V4442</f>
        <v>-1.7500000000000002</v>
      </c>
    </row>
    <row r="4443" spans="1:26" x14ac:dyDescent="0.25">
      <c r="A4443">
        <v>9228</v>
      </c>
      <c r="B4443" t="s">
        <v>10042</v>
      </c>
      <c r="C4443" s="1">
        <v>42813</v>
      </c>
      <c r="D4443">
        <f>YEAR(C4443)</f>
        <v>2017</v>
      </c>
      <c r="E4443">
        <f>MONTH(C4443)</f>
        <v>3</v>
      </c>
      <c r="F4443" t="str">
        <f>TEXT(Table1[[#This Row],[Order Date]],"mmm")</f>
        <v>Mar</v>
      </c>
      <c r="G4443" t="str">
        <f>TEXT(Table1[[#This Row],[Order Date]],"ddd")</f>
        <v>Sun</v>
      </c>
      <c r="H4443" s="1">
        <v>42818</v>
      </c>
      <c r="I4443" t="s">
        <v>49</v>
      </c>
      <c r="J4443" t="s">
        <v>3570</v>
      </c>
      <c r="K4443" t="s">
        <v>3571</v>
      </c>
      <c r="L4443" t="s">
        <v>40</v>
      </c>
      <c r="M4443" t="s">
        <v>26</v>
      </c>
      <c r="N4443" t="s">
        <v>41</v>
      </c>
      <c r="O4443" t="s">
        <v>42</v>
      </c>
      <c r="P4443">
        <v>90008</v>
      </c>
      <c r="Q4443" t="s">
        <v>43</v>
      </c>
      <c r="R4443" t="s">
        <v>5231</v>
      </c>
      <c r="S4443" t="s">
        <v>45</v>
      </c>
      <c r="T4443" t="s">
        <v>77</v>
      </c>
      <c r="U4443" t="s">
        <v>5232</v>
      </c>
      <c r="V4443" s="3">
        <v>381.36</v>
      </c>
      <c r="W4443">
        <v>7</v>
      </c>
      <c r="X4443" s="2">
        <v>0</v>
      </c>
      <c r="Y4443" s="13">
        <v>106.7808</v>
      </c>
      <c r="Z4443" s="2">
        <f>Y4443/V4443</f>
        <v>0.27999999999999997</v>
      </c>
    </row>
    <row r="4444" spans="1:26" x14ac:dyDescent="0.25">
      <c r="A4444">
        <v>9229</v>
      </c>
      <c r="B4444" t="s">
        <v>10043</v>
      </c>
      <c r="C4444" s="1">
        <v>41946</v>
      </c>
      <c r="D4444">
        <f>YEAR(C4444)</f>
        <v>2014</v>
      </c>
      <c r="E4444">
        <f>MONTH(C4444)</f>
        <v>11</v>
      </c>
      <c r="F4444" t="str">
        <f>TEXT(Table1[[#This Row],[Order Date]],"mmm")</f>
        <v>Nov</v>
      </c>
      <c r="G4444" t="str">
        <f>TEXT(Table1[[#This Row],[Order Date]],"ddd")</f>
        <v>Mon</v>
      </c>
      <c r="H4444" s="1">
        <v>41946</v>
      </c>
      <c r="I4444" t="s">
        <v>1276</v>
      </c>
      <c r="J4444" t="s">
        <v>3518</v>
      </c>
      <c r="K4444" t="s">
        <v>3519</v>
      </c>
      <c r="L4444" t="s">
        <v>101</v>
      </c>
      <c r="M4444" t="s">
        <v>26</v>
      </c>
      <c r="N4444" t="s">
        <v>41</v>
      </c>
      <c r="O4444" t="s">
        <v>42</v>
      </c>
      <c r="P4444">
        <v>90049</v>
      </c>
      <c r="Q4444" t="s">
        <v>43</v>
      </c>
      <c r="R4444" t="s">
        <v>280</v>
      </c>
      <c r="S4444" t="s">
        <v>45</v>
      </c>
      <c r="T4444" t="s">
        <v>67</v>
      </c>
      <c r="U4444" t="s">
        <v>281</v>
      </c>
      <c r="V4444" s="3">
        <v>6.72</v>
      </c>
      <c r="W4444">
        <v>4</v>
      </c>
      <c r="X4444" s="2">
        <v>0</v>
      </c>
      <c r="Y4444" s="13">
        <v>3.36</v>
      </c>
      <c r="Z4444" s="2">
        <f>Y4444/V4444</f>
        <v>0.5</v>
      </c>
    </row>
    <row r="4445" spans="1:26" x14ac:dyDescent="0.25">
      <c r="A4445">
        <v>9230</v>
      </c>
      <c r="B4445" t="s">
        <v>10044</v>
      </c>
      <c r="C4445" s="1">
        <v>42939</v>
      </c>
      <c r="D4445">
        <f>YEAR(C4445)</f>
        <v>2017</v>
      </c>
      <c r="E4445">
        <f>MONTH(C4445)</f>
        <v>7</v>
      </c>
      <c r="F4445" t="str">
        <f>TEXT(Table1[[#This Row],[Order Date]],"mmm")</f>
        <v>Jul</v>
      </c>
      <c r="G4445" t="str">
        <f>TEXT(Table1[[#This Row],[Order Date]],"ddd")</f>
        <v>Sun</v>
      </c>
      <c r="H4445" s="1">
        <v>42942</v>
      </c>
      <c r="I4445" t="s">
        <v>185</v>
      </c>
      <c r="J4445" t="s">
        <v>161</v>
      </c>
      <c r="K4445" t="s">
        <v>162</v>
      </c>
      <c r="L4445" t="s">
        <v>25</v>
      </c>
      <c r="M4445" t="s">
        <v>26</v>
      </c>
      <c r="N4445" t="s">
        <v>41</v>
      </c>
      <c r="O4445" t="s">
        <v>42</v>
      </c>
      <c r="P4445">
        <v>90045</v>
      </c>
      <c r="Q4445" t="s">
        <v>43</v>
      </c>
      <c r="R4445" t="s">
        <v>3265</v>
      </c>
      <c r="S4445" t="s">
        <v>45</v>
      </c>
      <c r="T4445" t="s">
        <v>74</v>
      </c>
      <c r="U4445" t="s">
        <v>3266</v>
      </c>
      <c r="V4445" s="3">
        <v>15.192</v>
      </c>
      <c r="W4445">
        <v>3</v>
      </c>
      <c r="X4445" s="2">
        <v>0.2</v>
      </c>
      <c r="Y4445" s="13">
        <v>5.5071000000000003</v>
      </c>
      <c r="Z4445" s="2">
        <f>Y4445/V4445</f>
        <v>0.36250000000000004</v>
      </c>
    </row>
    <row r="4446" spans="1:26" x14ac:dyDescent="0.25">
      <c r="A4446">
        <v>9233</v>
      </c>
      <c r="B4446" t="s">
        <v>10045</v>
      </c>
      <c r="C4446" s="1">
        <v>42615</v>
      </c>
      <c r="D4446">
        <f>YEAR(C4446)</f>
        <v>2016</v>
      </c>
      <c r="E4446">
        <f>MONTH(C4446)</f>
        <v>9</v>
      </c>
      <c r="F4446" t="str">
        <f>TEXT(Table1[[#This Row],[Order Date]],"mmm")</f>
        <v>Sep</v>
      </c>
      <c r="G4446" t="str">
        <f>TEXT(Table1[[#This Row],[Order Date]],"ddd")</f>
        <v>Fri</v>
      </c>
      <c r="H4446" s="1">
        <v>42619</v>
      </c>
      <c r="I4446" t="s">
        <v>49</v>
      </c>
      <c r="J4446" t="s">
        <v>1957</v>
      </c>
      <c r="K4446" t="s">
        <v>1958</v>
      </c>
      <c r="L4446" t="s">
        <v>25</v>
      </c>
      <c r="M4446" t="s">
        <v>26</v>
      </c>
      <c r="N4446" t="s">
        <v>41</v>
      </c>
      <c r="O4446" t="s">
        <v>42</v>
      </c>
      <c r="P4446">
        <v>90036</v>
      </c>
      <c r="Q4446" t="s">
        <v>43</v>
      </c>
      <c r="R4446" t="s">
        <v>4575</v>
      </c>
      <c r="S4446" t="s">
        <v>31</v>
      </c>
      <c r="T4446" t="s">
        <v>64</v>
      </c>
      <c r="U4446" t="s">
        <v>4576</v>
      </c>
      <c r="V4446" s="3">
        <v>94.68</v>
      </c>
      <c r="W4446">
        <v>9</v>
      </c>
      <c r="X4446" s="2">
        <v>0</v>
      </c>
      <c r="Y4446" s="13">
        <v>31.244399999999999</v>
      </c>
      <c r="Z4446" s="2">
        <f>Y4446/V4446</f>
        <v>0.32999999999999996</v>
      </c>
    </row>
    <row r="4447" spans="1:26" x14ac:dyDescent="0.25">
      <c r="A4447">
        <v>9239</v>
      </c>
      <c r="B4447" t="s">
        <v>10046</v>
      </c>
      <c r="C4447" s="1">
        <v>42777</v>
      </c>
      <c r="D4447">
        <f>YEAR(C4447)</f>
        <v>2017</v>
      </c>
      <c r="E4447">
        <f>MONTH(C4447)</f>
        <v>2</v>
      </c>
      <c r="F4447" t="str">
        <f>TEXT(Table1[[#This Row],[Order Date]],"mmm")</f>
        <v>Feb</v>
      </c>
      <c r="G4447" t="str">
        <f>TEXT(Table1[[#This Row],[Order Date]],"ddd")</f>
        <v>Sat</v>
      </c>
      <c r="H4447" s="1">
        <v>42780</v>
      </c>
      <c r="I4447" t="s">
        <v>185</v>
      </c>
      <c r="J4447" t="s">
        <v>4860</v>
      </c>
      <c r="K4447" t="s">
        <v>4861</v>
      </c>
      <c r="L4447" t="s">
        <v>25</v>
      </c>
      <c r="M4447" t="s">
        <v>26</v>
      </c>
      <c r="N4447" t="s">
        <v>490</v>
      </c>
      <c r="O4447" t="s">
        <v>491</v>
      </c>
      <c r="P4447">
        <v>43229</v>
      </c>
      <c r="Q4447" t="s">
        <v>145</v>
      </c>
      <c r="R4447" t="s">
        <v>2826</v>
      </c>
      <c r="S4447" t="s">
        <v>31</v>
      </c>
      <c r="T4447" t="s">
        <v>64</v>
      </c>
      <c r="U4447" t="s">
        <v>2827</v>
      </c>
      <c r="V4447" s="3">
        <v>147.56800000000001</v>
      </c>
      <c r="W4447">
        <v>2</v>
      </c>
      <c r="X4447" s="2">
        <v>0.2</v>
      </c>
      <c r="Y4447" s="13">
        <v>-3.6892</v>
      </c>
      <c r="Z4447" s="2">
        <f>Y4447/V4447</f>
        <v>-2.4999999999999998E-2</v>
      </c>
    </row>
    <row r="4448" spans="1:26" x14ac:dyDescent="0.25">
      <c r="A4448">
        <v>9240</v>
      </c>
      <c r="B4448" t="s">
        <v>10047</v>
      </c>
      <c r="C4448" s="1">
        <v>43035</v>
      </c>
      <c r="D4448">
        <f>YEAR(C4448)</f>
        <v>2017</v>
      </c>
      <c r="E4448">
        <f>MONTH(C4448)</f>
        <v>10</v>
      </c>
      <c r="F4448" t="str">
        <f>TEXT(Table1[[#This Row],[Order Date]],"mmm")</f>
        <v>Oct</v>
      </c>
      <c r="G4448" t="str">
        <f>TEXT(Table1[[#This Row],[Order Date]],"ddd")</f>
        <v>Fri</v>
      </c>
      <c r="H4448" s="1">
        <v>43041</v>
      </c>
      <c r="I4448" t="s">
        <v>49</v>
      </c>
      <c r="J4448" t="s">
        <v>1988</v>
      </c>
      <c r="K4448" t="s">
        <v>1989</v>
      </c>
      <c r="L4448" t="s">
        <v>40</v>
      </c>
      <c r="M4448" t="s">
        <v>26</v>
      </c>
      <c r="N4448" t="s">
        <v>5505</v>
      </c>
      <c r="O4448" t="s">
        <v>53</v>
      </c>
      <c r="P4448">
        <v>32303</v>
      </c>
      <c r="Q4448" t="s">
        <v>29</v>
      </c>
      <c r="R4448" t="s">
        <v>3358</v>
      </c>
      <c r="S4448" t="s">
        <v>45</v>
      </c>
      <c r="T4448" t="s">
        <v>89</v>
      </c>
      <c r="U4448" t="s">
        <v>183</v>
      </c>
      <c r="V4448" s="3">
        <v>56.783999999999999</v>
      </c>
      <c r="W4448">
        <v>7</v>
      </c>
      <c r="X4448" s="2">
        <v>0.2</v>
      </c>
      <c r="Y4448" s="13">
        <v>20.584199999999999</v>
      </c>
      <c r="Z4448" s="2">
        <f>Y4448/V4448</f>
        <v>0.36249999999999999</v>
      </c>
    </row>
    <row r="4449" spans="1:26" x14ac:dyDescent="0.25">
      <c r="A4449">
        <v>9243</v>
      </c>
      <c r="B4449" t="s">
        <v>10048</v>
      </c>
      <c r="C4449" s="1">
        <v>41829</v>
      </c>
      <c r="D4449">
        <f>YEAR(C4449)</f>
        <v>2014</v>
      </c>
      <c r="E4449">
        <f>MONTH(C4449)</f>
        <v>7</v>
      </c>
      <c r="F4449" t="str">
        <f>TEXT(Table1[[#This Row],[Order Date]],"mmm")</f>
        <v>Jul</v>
      </c>
      <c r="G4449" t="str">
        <f>TEXT(Table1[[#This Row],[Order Date]],"ddd")</f>
        <v>Wed</v>
      </c>
      <c r="H4449" s="1">
        <v>41834</v>
      </c>
      <c r="I4449" t="s">
        <v>49</v>
      </c>
      <c r="J4449" t="s">
        <v>2314</v>
      </c>
      <c r="K4449" t="s">
        <v>2315</v>
      </c>
      <c r="L4449" t="s">
        <v>101</v>
      </c>
      <c r="M4449" t="s">
        <v>26</v>
      </c>
      <c r="N4449" t="s">
        <v>126</v>
      </c>
      <c r="O4449" t="s">
        <v>42</v>
      </c>
      <c r="P4449">
        <v>94122</v>
      </c>
      <c r="Q4449" t="s">
        <v>43</v>
      </c>
      <c r="R4449" t="s">
        <v>439</v>
      </c>
      <c r="S4449" t="s">
        <v>45</v>
      </c>
      <c r="T4449" t="s">
        <v>74</v>
      </c>
      <c r="U4449" t="s">
        <v>440</v>
      </c>
      <c r="V4449" s="3">
        <v>14.304</v>
      </c>
      <c r="W4449">
        <v>6</v>
      </c>
      <c r="X4449" s="2">
        <v>0.2</v>
      </c>
      <c r="Y4449" s="13">
        <v>4.6487999999999996</v>
      </c>
      <c r="Z4449" s="2">
        <f>Y4449/V4449</f>
        <v>0.32499999999999996</v>
      </c>
    </row>
    <row r="4450" spans="1:26" x14ac:dyDescent="0.25">
      <c r="A4450">
        <v>9247</v>
      </c>
      <c r="B4450" t="s">
        <v>10049</v>
      </c>
      <c r="C4450" s="1">
        <v>42877</v>
      </c>
      <c r="D4450">
        <f>YEAR(C4450)</f>
        <v>2017</v>
      </c>
      <c r="E4450">
        <f>MONTH(C4450)</f>
        <v>5</v>
      </c>
      <c r="F4450" t="str">
        <f>TEXT(Table1[[#This Row],[Order Date]],"mmm")</f>
        <v>May</v>
      </c>
      <c r="G4450" t="str">
        <f>TEXT(Table1[[#This Row],[Order Date]],"ddd")</f>
        <v>Mon</v>
      </c>
      <c r="H4450" s="1">
        <v>42881</v>
      </c>
      <c r="I4450" t="s">
        <v>49</v>
      </c>
      <c r="J4450" t="s">
        <v>5876</v>
      </c>
      <c r="K4450" t="s">
        <v>5877</v>
      </c>
      <c r="L4450" t="s">
        <v>101</v>
      </c>
      <c r="M4450" t="s">
        <v>26</v>
      </c>
      <c r="N4450" t="s">
        <v>126</v>
      </c>
      <c r="O4450" t="s">
        <v>42</v>
      </c>
      <c r="P4450">
        <v>94109</v>
      </c>
      <c r="Q4450" t="s">
        <v>43</v>
      </c>
      <c r="R4450" t="s">
        <v>1104</v>
      </c>
      <c r="S4450" t="s">
        <v>45</v>
      </c>
      <c r="T4450" t="s">
        <v>67</v>
      </c>
      <c r="U4450" t="s">
        <v>1105</v>
      </c>
      <c r="V4450" s="3">
        <v>9.84</v>
      </c>
      <c r="W4450">
        <v>3</v>
      </c>
      <c r="X4450" s="2">
        <v>0</v>
      </c>
      <c r="Y4450" s="13">
        <v>2.8536000000000001</v>
      </c>
      <c r="Z4450" s="2">
        <f>Y4450/V4450</f>
        <v>0.29000000000000004</v>
      </c>
    </row>
    <row r="4451" spans="1:26" x14ac:dyDescent="0.25">
      <c r="A4451">
        <v>9249</v>
      </c>
      <c r="B4451" t="s">
        <v>10050</v>
      </c>
      <c r="C4451" s="1">
        <v>42684</v>
      </c>
      <c r="D4451">
        <f>YEAR(C4451)</f>
        <v>2016</v>
      </c>
      <c r="E4451">
        <f>MONTH(C4451)</f>
        <v>11</v>
      </c>
      <c r="F4451" t="str">
        <f>TEXT(Table1[[#This Row],[Order Date]],"mmm")</f>
        <v>Nov</v>
      </c>
      <c r="G4451" t="str">
        <f>TEXT(Table1[[#This Row],[Order Date]],"ddd")</f>
        <v>Thu</v>
      </c>
      <c r="H4451" s="1">
        <v>42688</v>
      </c>
      <c r="I4451" t="s">
        <v>49</v>
      </c>
      <c r="J4451" t="s">
        <v>2841</v>
      </c>
      <c r="K4451" t="s">
        <v>2842</v>
      </c>
      <c r="L4451" t="s">
        <v>25</v>
      </c>
      <c r="M4451" t="s">
        <v>26</v>
      </c>
      <c r="N4451" t="s">
        <v>263</v>
      </c>
      <c r="O4451" t="s">
        <v>264</v>
      </c>
      <c r="P4451">
        <v>10009</v>
      </c>
      <c r="Q4451" t="s">
        <v>145</v>
      </c>
      <c r="R4451" t="s">
        <v>1012</v>
      </c>
      <c r="S4451" t="s">
        <v>45</v>
      </c>
      <c r="T4451" t="s">
        <v>74</v>
      </c>
      <c r="U4451" t="s">
        <v>1013</v>
      </c>
      <c r="V4451" s="3">
        <v>3.64</v>
      </c>
      <c r="W4451">
        <v>1</v>
      </c>
      <c r="X4451" s="2">
        <v>0.2</v>
      </c>
      <c r="Y4451" s="13">
        <v>1.365</v>
      </c>
      <c r="Z4451" s="2">
        <f>Y4451/V4451</f>
        <v>0.375</v>
      </c>
    </row>
    <row r="4452" spans="1:26" x14ac:dyDescent="0.25">
      <c r="A4452">
        <v>9251</v>
      </c>
      <c r="B4452" t="s">
        <v>10051</v>
      </c>
      <c r="C4452" s="1">
        <v>42706</v>
      </c>
      <c r="D4452">
        <f>YEAR(C4452)</f>
        <v>2016</v>
      </c>
      <c r="E4452">
        <f>MONTH(C4452)</f>
        <v>12</v>
      </c>
      <c r="F4452" t="str">
        <f>TEXT(Table1[[#This Row],[Order Date]],"mmm")</f>
        <v>Dec</v>
      </c>
      <c r="G4452" t="str">
        <f>TEXT(Table1[[#This Row],[Order Date]],"ddd")</f>
        <v>Fri</v>
      </c>
      <c r="H4452" s="1">
        <v>42710</v>
      </c>
      <c r="I4452" t="s">
        <v>49</v>
      </c>
      <c r="J4452" t="s">
        <v>3787</v>
      </c>
      <c r="K4452" t="s">
        <v>3788</v>
      </c>
      <c r="L4452" t="s">
        <v>40</v>
      </c>
      <c r="M4452" t="s">
        <v>26</v>
      </c>
      <c r="N4452" t="s">
        <v>5047</v>
      </c>
      <c r="O4452" t="s">
        <v>482</v>
      </c>
      <c r="P4452">
        <v>52302</v>
      </c>
      <c r="Q4452" t="s">
        <v>104</v>
      </c>
      <c r="R4452" t="s">
        <v>1896</v>
      </c>
      <c r="S4452" t="s">
        <v>45</v>
      </c>
      <c r="T4452" t="s">
        <v>74</v>
      </c>
      <c r="U4452" t="s">
        <v>1897</v>
      </c>
      <c r="V4452" s="3">
        <v>115.84</v>
      </c>
      <c r="W4452">
        <v>8</v>
      </c>
      <c r="X4452" s="2">
        <v>0</v>
      </c>
      <c r="Y4452" s="13">
        <v>54.444800000000001</v>
      </c>
      <c r="Z4452" s="2">
        <f>Y4452/V4452</f>
        <v>0.47</v>
      </c>
    </row>
    <row r="4453" spans="1:26" x14ac:dyDescent="0.25">
      <c r="A4453">
        <v>9252</v>
      </c>
      <c r="B4453" t="s">
        <v>10052</v>
      </c>
      <c r="C4453" s="1">
        <v>42796</v>
      </c>
      <c r="D4453">
        <f>YEAR(C4453)</f>
        <v>2017</v>
      </c>
      <c r="E4453">
        <f>MONTH(C4453)</f>
        <v>3</v>
      </c>
      <c r="F4453" t="str">
        <f>TEXT(Table1[[#This Row],[Order Date]],"mmm")</f>
        <v>Mar</v>
      </c>
      <c r="G4453" t="str">
        <f>TEXT(Table1[[#This Row],[Order Date]],"ddd")</f>
        <v>Thu</v>
      </c>
      <c r="H4453" s="1">
        <v>42802</v>
      </c>
      <c r="I4453" t="s">
        <v>49</v>
      </c>
      <c r="J4453" t="s">
        <v>5490</v>
      </c>
      <c r="K4453" t="s">
        <v>5491</v>
      </c>
      <c r="L4453" t="s">
        <v>40</v>
      </c>
      <c r="M4453" t="s">
        <v>26</v>
      </c>
      <c r="N4453" t="s">
        <v>41</v>
      </c>
      <c r="O4453" t="s">
        <v>42</v>
      </c>
      <c r="P4453">
        <v>90008</v>
      </c>
      <c r="Q4453" t="s">
        <v>43</v>
      </c>
      <c r="R4453" t="s">
        <v>4196</v>
      </c>
      <c r="S4453" t="s">
        <v>45</v>
      </c>
      <c r="T4453" t="s">
        <v>74</v>
      </c>
      <c r="U4453" t="s">
        <v>4197</v>
      </c>
      <c r="V4453" s="3">
        <v>107.648</v>
      </c>
      <c r="W4453">
        <v>2</v>
      </c>
      <c r="X4453" s="2">
        <v>0.2</v>
      </c>
      <c r="Y4453" s="13">
        <v>33.64</v>
      </c>
      <c r="Z4453" s="2">
        <f>Y4453/V4453</f>
        <v>0.3125</v>
      </c>
    </row>
    <row r="4454" spans="1:26" x14ac:dyDescent="0.25">
      <c r="A4454">
        <v>9253</v>
      </c>
      <c r="B4454" t="s">
        <v>10053</v>
      </c>
      <c r="C4454" s="1">
        <v>43001</v>
      </c>
      <c r="D4454">
        <f>YEAR(C4454)</f>
        <v>2017</v>
      </c>
      <c r="E4454">
        <f>MONTH(C4454)</f>
        <v>9</v>
      </c>
      <c r="F4454" t="str">
        <f>TEXT(Table1[[#This Row],[Order Date]],"mmm")</f>
        <v>Sep</v>
      </c>
      <c r="G4454" t="str">
        <f>TEXT(Table1[[#This Row],[Order Date]],"ddd")</f>
        <v>Sat</v>
      </c>
      <c r="H4454" s="1">
        <v>43003</v>
      </c>
      <c r="I4454" t="s">
        <v>22</v>
      </c>
      <c r="J4454" t="s">
        <v>8213</v>
      </c>
      <c r="K4454" t="s">
        <v>8214</v>
      </c>
      <c r="L4454" t="s">
        <v>25</v>
      </c>
      <c r="M4454" t="s">
        <v>26</v>
      </c>
      <c r="N4454" t="s">
        <v>10054</v>
      </c>
      <c r="O4454" t="s">
        <v>1680</v>
      </c>
      <c r="P4454">
        <v>71603</v>
      </c>
      <c r="Q4454" t="s">
        <v>29</v>
      </c>
      <c r="R4454" t="s">
        <v>4809</v>
      </c>
      <c r="S4454" t="s">
        <v>70</v>
      </c>
      <c r="T4454" t="s">
        <v>158</v>
      </c>
      <c r="U4454" t="s">
        <v>4810</v>
      </c>
      <c r="V4454" s="3">
        <v>199.95</v>
      </c>
      <c r="W4454">
        <v>5</v>
      </c>
      <c r="X4454" s="2">
        <v>0</v>
      </c>
      <c r="Y4454" s="13">
        <v>63.984000000000002</v>
      </c>
      <c r="Z4454" s="2">
        <f>Y4454/V4454</f>
        <v>0.32</v>
      </c>
    </row>
    <row r="4455" spans="1:26" x14ac:dyDescent="0.25">
      <c r="A4455">
        <v>9255</v>
      </c>
      <c r="B4455" t="s">
        <v>10055</v>
      </c>
      <c r="C4455" s="1">
        <v>41681</v>
      </c>
      <c r="D4455">
        <f>YEAR(C4455)</f>
        <v>2014</v>
      </c>
      <c r="E4455">
        <f>MONTH(C4455)</f>
        <v>2</v>
      </c>
      <c r="F4455" t="str">
        <f>TEXT(Table1[[#This Row],[Order Date]],"mmm")</f>
        <v>Feb</v>
      </c>
      <c r="G4455" t="str">
        <f>TEXT(Table1[[#This Row],[Order Date]],"ddd")</f>
        <v>Tue</v>
      </c>
      <c r="H4455" s="1">
        <v>41685</v>
      </c>
      <c r="I4455" t="s">
        <v>22</v>
      </c>
      <c r="J4455" t="s">
        <v>2580</v>
      </c>
      <c r="K4455" t="s">
        <v>2581</v>
      </c>
      <c r="L4455" t="s">
        <v>25</v>
      </c>
      <c r="M4455" t="s">
        <v>26</v>
      </c>
      <c r="N4455" t="s">
        <v>375</v>
      </c>
      <c r="O4455" t="s">
        <v>590</v>
      </c>
      <c r="P4455">
        <v>65203</v>
      </c>
      <c r="Q4455" t="s">
        <v>104</v>
      </c>
      <c r="R4455" t="s">
        <v>297</v>
      </c>
      <c r="S4455" t="s">
        <v>31</v>
      </c>
      <c r="T4455" t="s">
        <v>35</v>
      </c>
      <c r="U4455" t="s">
        <v>298</v>
      </c>
      <c r="V4455" s="3">
        <v>60.89</v>
      </c>
      <c r="W4455">
        <v>1</v>
      </c>
      <c r="X4455" s="2">
        <v>0</v>
      </c>
      <c r="Y4455" s="13">
        <v>15.2225</v>
      </c>
      <c r="Z4455" s="2">
        <f>Y4455/V4455</f>
        <v>0.25</v>
      </c>
    </row>
    <row r="4456" spans="1:26" x14ac:dyDescent="0.25">
      <c r="A4456">
        <v>9261</v>
      </c>
      <c r="B4456" t="s">
        <v>10056</v>
      </c>
      <c r="C4456" s="1">
        <v>43050</v>
      </c>
      <c r="D4456">
        <f>YEAR(C4456)</f>
        <v>2017</v>
      </c>
      <c r="E4456">
        <f>MONTH(C4456)</f>
        <v>11</v>
      </c>
      <c r="F4456" t="str">
        <f>TEXT(Table1[[#This Row],[Order Date]],"mmm")</f>
        <v>Nov</v>
      </c>
      <c r="G4456" t="str">
        <f>TEXT(Table1[[#This Row],[Order Date]],"ddd")</f>
        <v>Sat</v>
      </c>
      <c r="H4456" s="1">
        <v>43053</v>
      </c>
      <c r="I4456" t="s">
        <v>22</v>
      </c>
      <c r="J4456" t="s">
        <v>1244</v>
      </c>
      <c r="K4456" t="s">
        <v>1245</v>
      </c>
      <c r="L4456" t="s">
        <v>25</v>
      </c>
      <c r="M4456" t="s">
        <v>26</v>
      </c>
      <c r="N4456" t="s">
        <v>10057</v>
      </c>
      <c r="O4456" t="s">
        <v>5190</v>
      </c>
      <c r="P4456">
        <v>57401</v>
      </c>
      <c r="Q4456" t="s">
        <v>104</v>
      </c>
      <c r="R4456" t="s">
        <v>8269</v>
      </c>
      <c r="S4456" t="s">
        <v>45</v>
      </c>
      <c r="T4456" t="s">
        <v>572</v>
      </c>
      <c r="U4456" t="s">
        <v>8270</v>
      </c>
      <c r="V4456" s="3">
        <v>25.5</v>
      </c>
      <c r="W4456">
        <v>3</v>
      </c>
      <c r="X4456" s="2">
        <v>0</v>
      </c>
      <c r="Y4456" s="13">
        <v>6.63</v>
      </c>
      <c r="Z4456" s="2">
        <f>Y4456/V4456</f>
        <v>0.26</v>
      </c>
    </row>
    <row r="4457" spans="1:26" x14ac:dyDescent="0.25">
      <c r="A4457">
        <v>9262</v>
      </c>
      <c r="B4457" t="s">
        <v>10058</v>
      </c>
      <c r="C4457" s="1">
        <v>42980</v>
      </c>
      <c r="D4457">
        <f>YEAR(C4457)</f>
        <v>2017</v>
      </c>
      <c r="E4457">
        <f>MONTH(C4457)</f>
        <v>9</v>
      </c>
      <c r="F4457" t="str">
        <f>TEXT(Table1[[#This Row],[Order Date]],"mmm")</f>
        <v>Sep</v>
      </c>
      <c r="G4457" t="str">
        <f>TEXT(Table1[[#This Row],[Order Date]],"ddd")</f>
        <v>Sat</v>
      </c>
      <c r="H4457" s="1">
        <v>42980</v>
      </c>
      <c r="I4457" t="s">
        <v>1276</v>
      </c>
      <c r="J4457" t="s">
        <v>6520</v>
      </c>
      <c r="K4457" t="s">
        <v>6521</v>
      </c>
      <c r="L4457" t="s">
        <v>101</v>
      </c>
      <c r="M4457" t="s">
        <v>26</v>
      </c>
      <c r="N4457" t="s">
        <v>94</v>
      </c>
      <c r="O4457" t="s">
        <v>95</v>
      </c>
      <c r="P4457">
        <v>98103</v>
      </c>
      <c r="Q4457" t="s">
        <v>43</v>
      </c>
      <c r="R4457" t="s">
        <v>258</v>
      </c>
      <c r="S4457" t="s">
        <v>31</v>
      </c>
      <c r="T4457" t="s">
        <v>35</v>
      </c>
      <c r="U4457" t="s">
        <v>259</v>
      </c>
      <c r="V4457" s="3">
        <v>215.976</v>
      </c>
      <c r="W4457">
        <v>3</v>
      </c>
      <c r="X4457" s="2">
        <v>0.2</v>
      </c>
      <c r="Y4457" s="13">
        <v>-2.6997</v>
      </c>
      <c r="Z4457" s="2">
        <f>Y4457/V4457</f>
        <v>-1.2500000000000001E-2</v>
      </c>
    </row>
    <row r="4458" spans="1:26" x14ac:dyDescent="0.25">
      <c r="A4458">
        <v>9263</v>
      </c>
      <c r="B4458" t="s">
        <v>10059</v>
      </c>
      <c r="C4458" s="1">
        <v>42286</v>
      </c>
      <c r="D4458">
        <f>YEAR(C4458)</f>
        <v>2015</v>
      </c>
      <c r="E4458">
        <f>MONTH(C4458)</f>
        <v>10</v>
      </c>
      <c r="F4458" t="str">
        <f>TEXT(Table1[[#This Row],[Order Date]],"mmm")</f>
        <v>Oct</v>
      </c>
      <c r="G4458" t="str">
        <f>TEXT(Table1[[#This Row],[Order Date]],"ddd")</f>
        <v>Fri</v>
      </c>
      <c r="H4458" s="1">
        <v>42290</v>
      </c>
      <c r="I4458" t="s">
        <v>49</v>
      </c>
      <c r="J4458" t="s">
        <v>2045</v>
      </c>
      <c r="K4458" t="s">
        <v>2046</v>
      </c>
      <c r="L4458" t="s">
        <v>25</v>
      </c>
      <c r="M4458" t="s">
        <v>26</v>
      </c>
      <c r="N4458" t="s">
        <v>873</v>
      </c>
      <c r="O4458" t="s">
        <v>235</v>
      </c>
      <c r="P4458">
        <v>48227</v>
      </c>
      <c r="Q4458" t="s">
        <v>104</v>
      </c>
      <c r="R4458" t="s">
        <v>329</v>
      </c>
      <c r="S4458" t="s">
        <v>31</v>
      </c>
      <c r="T4458" t="s">
        <v>35</v>
      </c>
      <c r="U4458" t="s">
        <v>330</v>
      </c>
      <c r="V4458" s="3">
        <v>389.97</v>
      </c>
      <c r="W4458">
        <v>3</v>
      </c>
      <c r="X4458" s="2">
        <v>0</v>
      </c>
      <c r="Y4458" s="13">
        <v>35.097299999999997</v>
      </c>
      <c r="Z4458" s="2">
        <f>Y4458/V4458</f>
        <v>8.9999999999999983E-2</v>
      </c>
    </row>
    <row r="4459" spans="1:26" x14ac:dyDescent="0.25">
      <c r="A4459">
        <v>9265</v>
      </c>
      <c r="B4459" t="s">
        <v>10060</v>
      </c>
      <c r="C4459" s="1">
        <v>43063</v>
      </c>
      <c r="D4459">
        <f>YEAR(C4459)</f>
        <v>2017</v>
      </c>
      <c r="E4459">
        <f>MONTH(C4459)</f>
        <v>11</v>
      </c>
      <c r="F4459" t="str">
        <f>TEXT(Table1[[#This Row],[Order Date]],"mmm")</f>
        <v>Nov</v>
      </c>
      <c r="G4459" t="str">
        <f>TEXT(Table1[[#This Row],[Order Date]],"ddd")</f>
        <v>Fri</v>
      </c>
      <c r="H4459" s="1">
        <v>43070</v>
      </c>
      <c r="I4459" t="s">
        <v>49</v>
      </c>
      <c r="J4459" t="s">
        <v>1692</v>
      </c>
      <c r="K4459" t="s">
        <v>1693</v>
      </c>
      <c r="L4459" t="s">
        <v>40</v>
      </c>
      <c r="M4459" t="s">
        <v>26</v>
      </c>
      <c r="N4459" t="s">
        <v>327</v>
      </c>
      <c r="O4459" t="s">
        <v>328</v>
      </c>
      <c r="P4459">
        <v>38109</v>
      </c>
      <c r="Q4459" t="s">
        <v>29</v>
      </c>
      <c r="R4459" t="s">
        <v>7131</v>
      </c>
      <c r="S4459" t="s">
        <v>45</v>
      </c>
      <c r="T4459" t="s">
        <v>74</v>
      </c>
      <c r="U4459" t="s">
        <v>7132</v>
      </c>
      <c r="V4459" s="3">
        <v>11.673</v>
      </c>
      <c r="W4459">
        <v>3</v>
      </c>
      <c r="X4459" s="2">
        <v>0.7</v>
      </c>
      <c r="Y4459" s="13">
        <v>-7.782</v>
      </c>
      <c r="Z4459" s="2">
        <f>Y4459/V4459</f>
        <v>-0.66666666666666663</v>
      </c>
    </row>
    <row r="4460" spans="1:26" x14ac:dyDescent="0.25">
      <c r="A4460">
        <v>9267</v>
      </c>
      <c r="B4460" t="s">
        <v>10061</v>
      </c>
      <c r="C4460" s="1">
        <v>41678</v>
      </c>
      <c r="D4460">
        <f>YEAR(C4460)</f>
        <v>2014</v>
      </c>
      <c r="E4460">
        <f>MONTH(C4460)</f>
        <v>2</v>
      </c>
      <c r="F4460" t="str">
        <f>TEXT(Table1[[#This Row],[Order Date]],"mmm")</f>
        <v>Feb</v>
      </c>
      <c r="G4460" t="str">
        <f>TEXT(Table1[[#This Row],[Order Date]],"ddd")</f>
        <v>Sat</v>
      </c>
      <c r="H4460" s="1">
        <v>41679</v>
      </c>
      <c r="I4460" t="s">
        <v>185</v>
      </c>
      <c r="J4460" t="s">
        <v>1150</v>
      </c>
      <c r="K4460" t="s">
        <v>1151</v>
      </c>
      <c r="L4460" t="s">
        <v>101</v>
      </c>
      <c r="M4460" t="s">
        <v>26</v>
      </c>
      <c r="N4460" t="s">
        <v>3944</v>
      </c>
      <c r="O4460" t="s">
        <v>1379</v>
      </c>
      <c r="P4460">
        <v>89031</v>
      </c>
      <c r="Q4460" t="s">
        <v>43</v>
      </c>
      <c r="R4460" t="s">
        <v>7355</v>
      </c>
      <c r="S4460" t="s">
        <v>31</v>
      </c>
      <c r="T4460" t="s">
        <v>64</v>
      </c>
      <c r="U4460" t="s">
        <v>7356</v>
      </c>
      <c r="V4460" s="3">
        <v>14.56</v>
      </c>
      <c r="W4460">
        <v>2</v>
      </c>
      <c r="X4460" s="2">
        <v>0</v>
      </c>
      <c r="Y4460" s="13">
        <v>5.5327999999999999</v>
      </c>
      <c r="Z4460" s="2">
        <f>Y4460/V4460</f>
        <v>0.38</v>
      </c>
    </row>
    <row r="4461" spans="1:26" x14ac:dyDescent="0.25">
      <c r="A4461">
        <v>9268</v>
      </c>
      <c r="B4461" t="s">
        <v>10062</v>
      </c>
      <c r="C4461" s="1">
        <v>42272</v>
      </c>
      <c r="D4461">
        <f>YEAR(C4461)</f>
        <v>2015</v>
      </c>
      <c r="E4461">
        <f>MONTH(C4461)</f>
        <v>9</v>
      </c>
      <c r="F4461" t="str">
        <f>TEXT(Table1[[#This Row],[Order Date]],"mmm")</f>
        <v>Sep</v>
      </c>
      <c r="G4461" t="str">
        <f>TEXT(Table1[[#This Row],[Order Date]],"ddd")</f>
        <v>Fri</v>
      </c>
      <c r="H4461" s="1">
        <v>42272</v>
      </c>
      <c r="I4461" t="s">
        <v>1276</v>
      </c>
      <c r="J4461" t="s">
        <v>1919</v>
      </c>
      <c r="K4461" t="s">
        <v>1920</v>
      </c>
      <c r="L4461" t="s">
        <v>25</v>
      </c>
      <c r="M4461" t="s">
        <v>26</v>
      </c>
      <c r="N4461" t="s">
        <v>3620</v>
      </c>
      <c r="O4461" t="s">
        <v>264</v>
      </c>
      <c r="P4461">
        <v>11520</v>
      </c>
      <c r="Q4461" t="s">
        <v>145</v>
      </c>
      <c r="R4461" t="s">
        <v>8083</v>
      </c>
      <c r="S4461" t="s">
        <v>31</v>
      </c>
      <c r="T4461" t="s">
        <v>35</v>
      </c>
      <c r="U4461" t="s">
        <v>8084</v>
      </c>
      <c r="V4461" s="3">
        <v>102.58199999999999</v>
      </c>
      <c r="W4461">
        <v>1</v>
      </c>
      <c r="X4461" s="2">
        <v>0.1</v>
      </c>
      <c r="Y4461" s="13">
        <v>6.8388</v>
      </c>
      <c r="Z4461" s="2">
        <f>Y4461/V4461</f>
        <v>6.6666666666666666E-2</v>
      </c>
    </row>
    <row r="4462" spans="1:26" x14ac:dyDescent="0.25">
      <c r="A4462">
        <v>9270</v>
      </c>
      <c r="B4462" t="s">
        <v>10063</v>
      </c>
      <c r="C4462" s="1">
        <v>42968</v>
      </c>
      <c r="D4462">
        <f>YEAR(C4462)</f>
        <v>2017</v>
      </c>
      <c r="E4462">
        <f>MONTH(C4462)</f>
        <v>8</v>
      </c>
      <c r="F4462" t="str">
        <f>TEXT(Table1[[#This Row],[Order Date]],"mmm")</f>
        <v>Aug</v>
      </c>
      <c r="G4462" t="str">
        <f>TEXT(Table1[[#This Row],[Order Date]],"ddd")</f>
        <v>Mon</v>
      </c>
      <c r="H4462" s="1">
        <v>42975</v>
      </c>
      <c r="I4462" t="s">
        <v>49</v>
      </c>
      <c r="J4462" t="s">
        <v>110</v>
      </c>
      <c r="K4462" t="s">
        <v>111</v>
      </c>
      <c r="L4462" t="s">
        <v>25</v>
      </c>
      <c r="M4462" t="s">
        <v>26</v>
      </c>
      <c r="N4462" t="s">
        <v>263</v>
      </c>
      <c r="O4462" t="s">
        <v>264</v>
      </c>
      <c r="P4462">
        <v>10035</v>
      </c>
      <c r="Q4462" t="s">
        <v>145</v>
      </c>
      <c r="R4462" t="s">
        <v>6522</v>
      </c>
      <c r="S4462" t="s">
        <v>45</v>
      </c>
      <c r="T4462" t="s">
        <v>74</v>
      </c>
      <c r="U4462" t="s">
        <v>6523</v>
      </c>
      <c r="V4462" s="3">
        <v>32.088000000000001</v>
      </c>
      <c r="W4462">
        <v>7</v>
      </c>
      <c r="X4462" s="2">
        <v>0.2</v>
      </c>
      <c r="Y4462" s="13">
        <v>11.2308</v>
      </c>
      <c r="Z4462" s="2">
        <f>Y4462/V4462</f>
        <v>0.35</v>
      </c>
    </row>
    <row r="4463" spans="1:26" x14ac:dyDescent="0.25">
      <c r="A4463">
        <v>9272</v>
      </c>
      <c r="B4463" t="s">
        <v>10064</v>
      </c>
      <c r="C4463" s="1">
        <v>42502</v>
      </c>
      <c r="D4463">
        <f>YEAR(C4463)</f>
        <v>2016</v>
      </c>
      <c r="E4463">
        <f>MONTH(C4463)</f>
        <v>5</v>
      </c>
      <c r="F4463" t="str">
        <f>TEXT(Table1[[#This Row],[Order Date]],"mmm")</f>
        <v>May</v>
      </c>
      <c r="G4463" t="str">
        <f>TEXT(Table1[[#This Row],[Order Date]],"ddd")</f>
        <v>Thu</v>
      </c>
      <c r="H4463" s="1">
        <v>42507</v>
      </c>
      <c r="I4463" t="s">
        <v>49</v>
      </c>
      <c r="J4463" t="s">
        <v>3656</v>
      </c>
      <c r="K4463" t="s">
        <v>3657</v>
      </c>
      <c r="L4463" t="s">
        <v>40</v>
      </c>
      <c r="M4463" t="s">
        <v>26</v>
      </c>
      <c r="N4463" t="s">
        <v>263</v>
      </c>
      <c r="O4463" t="s">
        <v>264</v>
      </c>
      <c r="P4463">
        <v>10024</v>
      </c>
      <c r="Q4463" t="s">
        <v>145</v>
      </c>
      <c r="R4463" t="s">
        <v>6401</v>
      </c>
      <c r="S4463" t="s">
        <v>31</v>
      </c>
      <c r="T4463" t="s">
        <v>64</v>
      </c>
      <c r="U4463" t="s">
        <v>6402</v>
      </c>
      <c r="V4463" s="3">
        <v>10.02</v>
      </c>
      <c r="W4463">
        <v>3</v>
      </c>
      <c r="X4463" s="2">
        <v>0</v>
      </c>
      <c r="Y4463" s="13">
        <v>4.4088000000000003</v>
      </c>
      <c r="Z4463" s="2">
        <f>Y4463/V4463</f>
        <v>0.44000000000000006</v>
      </c>
    </row>
    <row r="4464" spans="1:26" x14ac:dyDescent="0.25">
      <c r="A4464">
        <v>9274</v>
      </c>
      <c r="B4464" t="s">
        <v>10065</v>
      </c>
      <c r="C4464" s="1">
        <v>42980</v>
      </c>
      <c r="D4464">
        <f>YEAR(C4464)</f>
        <v>2017</v>
      </c>
      <c r="E4464">
        <f>MONTH(C4464)</f>
        <v>9</v>
      </c>
      <c r="F4464" t="str">
        <f>TEXT(Table1[[#This Row],[Order Date]],"mmm")</f>
        <v>Sep</v>
      </c>
      <c r="G4464" t="str">
        <f>TEXT(Table1[[#This Row],[Order Date]],"ddd")</f>
        <v>Sat</v>
      </c>
      <c r="H4464" s="1">
        <v>42984</v>
      </c>
      <c r="I4464" t="s">
        <v>49</v>
      </c>
      <c r="J4464" t="s">
        <v>981</v>
      </c>
      <c r="K4464" t="s">
        <v>982</v>
      </c>
      <c r="L4464" t="s">
        <v>25</v>
      </c>
      <c r="M4464" t="s">
        <v>26</v>
      </c>
      <c r="N4464" t="s">
        <v>27</v>
      </c>
      <c r="O4464" t="s">
        <v>28</v>
      </c>
      <c r="P4464">
        <v>42420</v>
      </c>
      <c r="Q4464" t="s">
        <v>29</v>
      </c>
      <c r="R4464" t="s">
        <v>509</v>
      </c>
      <c r="S4464" t="s">
        <v>45</v>
      </c>
      <c r="T4464" t="s">
        <v>74</v>
      </c>
      <c r="U4464" t="s">
        <v>510</v>
      </c>
      <c r="V4464" s="3">
        <v>1577.94</v>
      </c>
      <c r="W4464">
        <v>3</v>
      </c>
      <c r="X4464" s="2">
        <v>0</v>
      </c>
      <c r="Y4464" s="13">
        <v>757.41120000000001</v>
      </c>
      <c r="Z4464" s="2">
        <f>Y4464/V4464</f>
        <v>0.48</v>
      </c>
    </row>
    <row r="4465" spans="1:26" x14ac:dyDescent="0.25">
      <c r="A4465">
        <v>9275</v>
      </c>
      <c r="B4465" t="s">
        <v>10066</v>
      </c>
      <c r="C4465" s="1">
        <v>41922</v>
      </c>
      <c r="D4465">
        <f>YEAR(C4465)</f>
        <v>2014</v>
      </c>
      <c r="E4465">
        <f>MONTH(C4465)</f>
        <v>10</v>
      </c>
      <c r="F4465" t="str">
        <f>TEXT(Table1[[#This Row],[Order Date]],"mmm")</f>
        <v>Oct</v>
      </c>
      <c r="G4465" t="str">
        <f>TEXT(Table1[[#This Row],[Order Date]],"ddd")</f>
        <v>Fri</v>
      </c>
      <c r="H4465" s="1">
        <v>41922</v>
      </c>
      <c r="I4465" t="s">
        <v>1276</v>
      </c>
      <c r="J4465" t="s">
        <v>6556</v>
      </c>
      <c r="K4465" t="s">
        <v>6557</v>
      </c>
      <c r="L4465" t="s">
        <v>40</v>
      </c>
      <c r="M4465" t="s">
        <v>26</v>
      </c>
      <c r="N4465" t="s">
        <v>5328</v>
      </c>
      <c r="O4465" t="s">
        <v>660</v>
      </c>
      <c r="P4465">
        <v>87105</v>
      </c>
      <c r="Q4465" t="s">
        <v>43</v>
      </c>
      <c r="R4465" t="s">
        <v>9423</v>
      </c>
      <c r="S4465" t="s">
        <v>45</v>
      </c>
      <c r="T4465" t="s">
        <v>67</v>
      </c>
      <c r="U4465" t="s">
        <v>9424</v>
      </c>
      <c r="V4465" s="3">
        <v>255.85</v>
      </c>
      <c r="W4465">
        <v>7</v>
      </c>
      <c r="X4465" s="2">
        <v>0</v>
      </c>
      <c r="Y4465" s="13">
        <v>112.574</v>
      </c>
      <c r="Z4465" s="2">
        <f>Y4465/V4465</f>
        <v>0.44</v>
      </c>
    </row>
    <row r="4466" spans="1:26" x14ac:dyDescent="0.25">
      <c r="A4466">
        <v>9276</v>
      </c>
      <c r="B4466" t="s">
        <v>10067</v>
      </c>
      <c r="C4466" s="1">
        <v>42516</v>
      </c>
      <c r="D4466">
        <f>YEAR(C4466)</f>
        <v>2016</v>
      </c>
      <c r="E4466">
        <f>MONTH(C4466)</f>
        <v>5</v>
      </c>
      <c r="F4466" t="str">
        <f>TEXT(Table1[[#This Row],[Order Date]],"mmm")</f>
        <v>May</v>
      </c>
      <c r="G4466" t="str">
        <f>TEXT(Table1[[#This Row],[Order Date]],"ddd")</f>
        <v>Thu</v>
      </c>
      <c r="H4466" s="1">
        <v>42519</v>
      </c>
      <c r="I4466" t="s">
        <v>22</v>
      </c>
      <c r="J4466" t="s">
        <v>3577</v>
      </c>
      <c r="K4466" t="s">
        <v>3578</v>
      </c>
      <c r="L4466" t="s">
        <v>40</v>
      </c>
      <c r="M4466" t="s">
        <v>26</v>
      </c>
      <c r="N4466" t="s">
        <v>8642</v>
      </c>
      <c r="O4466" t="s">
        <v>53</v>
      </c>
      <c r="P4466">
        <v>33445</v>
      </c>
      <c r="Q4466" t="s">
        <v>29</v>
      </c>
      <c r="R4466" t="s">
        <v>5759</v>
      </c>
      <c r="S4466" t="s">
        <v>45</v>
      </c>
      <c r="T4466" t="s">
        <v>58</v>
      </c>
      <c r="U4466" t="s">
        <v>5760</v>
      </c>
      <c r="V4466" s="3">
        <v>184.70400000000001</v>
      </c>
      <c r="W4466">
        <v>6</v>
      </c>
      <c r="X4466" s="2">
        <v>0.2</v>
      </c>
      <c r="Y4466" s="13">
        <v>13.8528</v>
      </c>
      <c r="Z4466" s="2">
        <f>Y4466/V4466</f>
        <v>7.4999999999999997E-2</v>
      </c>
    </row>
    <row r="4467" spans="1:26" x14ac:dyDescent="0.25">
      <c r="A4467">
        <v>9278</v>
      </c>
      <c r="B4467" t="s">
        <v>10068</v>
      </c>
      <c r="C4467" s="1">
        <v>43070</v>
      </c>
      <c r="D4467">
        <f>YEAR(C4467)</f>
        <v>2017</v>
      </c>
      <c r="E4467">
        <f>MONTH(C4467)</f>
        <v>12</v>
      </c>
      <c r="F4467" t="str">
        <f>TEXT(Table1[[#This Row],[Order Date]],"mmm")</f>
        <v>Dec</v>
      </c>
      <c r="G4467" t="str">
        <f>TEXT(Table1[[#This Row],[Order Date]],"ddd")</f>
        <v>Fri</v>
      </c>
      <c r="H4467" s="1">
        <v>43074</v>
      </c>
      <c r="I4467" t="s">
        <v>49</v>
      </c>
      <c r="J4467" t="s">
        <v>2087</v>
      </c>
      <c r="K4467" t="s">
        <v>2088</v>
      </c>
      <c r="L4467" t="s">
        <v>25</v>
      </c>
      <c r="M4467" t="s">
        <v>26</v>
      </c>
      <c r="N4467" t="s">
        <v>143</v>
      </c>
      <c r="O4467" t="s">
        <v>144</v>
      </c>
      <c r="P4467">
        <v>19140</v>
      </c>
      <c r="Q4467" t="s">
        <v>145</v>
      </c>
      <c r="R4467" t="s">
        <v>2636</v>
      </c>
      <c r="S4467" t="s">
        <v>45</v>
      </c>
      <c r="T4467" t="s">
        <v>46</v>
      </c>
      <c r="U4467" t="s">
        <v>2637</v>
      </c>
      <c r="V4467" s="3">
        <v>15.936</v>
      </c>
      <c r="W4467">
        <v>4</v>
      </c>
      <c r="X4467" s="2">
        <v>0.2</v>
      </c>
      <c r="Y4467" s="13">
        <v>5.1791999999999998</v>
      </c>
      <c r="Z4467" s="2">
        <f>Y4467/V4467</f>
        <v>0.32500000000000001</v>
      </c>
    </row>
    <row r="4468" spans="1:26" x14ac:dyDescent="0.25">
      <c r="A4468">
        <v>9281</v>
      </c>
      <c r="B4468" t="s">
        <v>10069</v>
      </c>
      <c r="C4468" s="1">
        <v>42633</v>
      </c>
      <c r="D4468">
        <f>YEAR(C4468)</f>
        <v>2016</v>
      </c>
      <c r="E4468">
        <f>MONTH(C4468)</f>
        <v>9</v>
      </c>
      <c r="F4468" t="str">
        <f>TEXT(Table1[[#This Row],[Order Date]],"mmm")</f>
        <v>Sep</v>
      </c>
      <c r="G4468" t="str">
        <f>TEXT(Table1[[#This Row],[Order Date]],"ddd")</f>
        <v>Tue</v>
      </c>
      <c r="H4468" s="1">
        <v>42637</v>
      </c>
      <c r="I4468" t="s">
        <v>49</v>
      </c>
      <c r="J4468" t="s">
        <v>6465</v>
      </c>
      <c r="K4468" t="s">
        <v>6466</v>
      </c>
      <c r="L4468" t="s">
        <v>101</v>
      </c>
      <c r="M4468" t="s">
        <v>26</v>
      </c>
      <c r="N4468" t="s">
        <v>94</v>
      </c>
      <c r="O4468" t="s">
        <v>95</v>
      </c>
      <c r="P4468">
        <v>98105</v>
      </c>
      <c r="Q4468" t="s">
        <v>43</v>
      </c>
      <c r="R4468" t="s">
        <v>7053</v>
      </c>
      <c r="S4468" t="s">
        <v>31</v>
      </c>
      <c r="T4468" t="s">
        <v>32</v>
      </c>
      <c r="U4468" t="s">
        <v>7054</v>
      </c>
      <c r="V4468" s="3">
        <v>163.88</v>
      </c>
      <c r="W4468">
        <v>2</v>
      </c>
      <c r="X4468" s="2">
        <v>0</v>
      </c>
      <c r="Y4468" s="13">
        <v>40.97</v>
      </c>
      <c r="Z4468" s="2">
        <f>Y4468/V4468</f>
        <v>0.25</v>
      </c>
    </row>
    <row r="4469" spans="1:26" x14ac:dyDescent="0.25">
      <c r="A4469">
        <v>9282</v>
      </c>
      <c r="B4469" t="s">
        <v>10070</v>
      </c>
      <c r="C4469" s="1">
        <v>42989</v>
      </c>
      <c r="D4469">
        <f>YEAR(C4469)</f>
        <v>2017</v>
      </c>
      <c r="E4469">
        <f>MONTH(C4469)</f>
        <v>9</v>
      </c>
      <c r="F4469" t="str">
        <f>TEXT(Table1[[#This Row],[Order Date]],"mmm")</f>
        <v>Sep</v>
      </c>
      <c r="G4469" t="str">
        <f>TEXT(Table1[[#This Row],[Order Date]],"ddd")</f>
        <v>Mon</v>
      </c>
      <c r="H4469" s="1">
        <v>42993</v>
      </c>
      <c r="I4469" t="s">
        <v>49</v>
      </c>
      <c r="J4469" t="s">
        <v>770</v>
      </c>
      <c r="K4469" t="s">
        <v>771</v>
      </c>
      <c r="L4469" t="s">
        <v>25</v>
      </c>
      <c r="M4469" t="s">
        <v>26</v>
      </c>
      <c r="N4469" t="s">
        <v>1448</v>
      </c>
      <c r="O4469" t="s">
        <v>312</v>
      </c>
      <c r="P4469">
        <v>23223</v>
      </c>
      <c r="Q4469" t="s">
        <v>29</v>
      </c>
      <c r="R4469" t="s">
        <v>9230</v>
      </c>
      <c r="S4469" t="s">
        <v>45</v>
      </c>
      <c r="T4469" t="s">
        <v>77</v>
      </c>
      <c r="U4469" t="s">
        <v>9231</v>
      </c>
      <c r="V4469" s="3">
        <v>67.900000000000006</v>
      </c>
      <c r="W4469">
        <v>5</v>
      </c>
      <c r="X4469" s="2">
        <v>0</v>
      </c>
      <c r="Y4469" s="13">
        <v>20.37</v>
      </c>
      <c r="Z4469" s="2">
        <f>Y4469/V4469</f>
        <v>0.3</v>
      </c>
    </row>
    <row r="4470" spans="1:26" x14ac:dyDescent="0.25">
      <c r="A4470">
        <v>9283</v>
      </c>
      <c r="B4470" t="s">
        <v>10071</v>
      </c>
      <c r="C4470" s="1">
        <v>42734</v>
      </c>
      <c r="D4470">
        <f>YEAR(C4470)</f>
        <v>2016</v>
      </c>
      <c r="E4470">
        <f>MONTH(C4470)</f>
        <v>12</v>
      </c>
      <c r="F4470" t="str">
        <f>TEXT(Table1[[#This Row],[Order Date]],"mmm")</f>
        <v>Dec</v>
      </c>
      <c r="G4470" t="str">
        <f>TEXT(Table1[[#This Row],[Order Date]],"ddd")</f>
        <v>Fri</v>
      </c>
      <c r="H4470" s="1">
        <v>42739</v>
      </c>
      <c r="I4470" t="s">
        <v>49</v>
      </c>
      <c r="J4470" t="s">
        <v>6300</v>
      </c>
      <c r="K4470" t="s">
        <v>6301</v>
      </c>
      <c r="L4470" t="s">
        <v>25</v>
      </c>
      <c r="M4470" t="s">
        <v>26</v>
      </c>
      <c r="N4470" t="s">
        <v>8816</v>
      </c>
      <c r="O4470" t="s">
        <v>53</v>
      </c>
      <c r="P4470">
        <v>33407</v>
      </c>
      <c r="Q4470" t="s">
        <v>29</v>
      </c>
      <c r="R4470" t="s">
        <v>5846</v>
      </c>
      <c r="S4470" t="s">
        <v>45</v>
      </c>
      <c r="T4470" t="s">
        <v>89</v>
      </c>
      <c r="U4470" t="s">
        <v>5847</v>
      </c>
      <c r="V4470" s="3">
        <v>72.224000000000004</v>
      </c>
      <c r="W4470">
        <v>4</v>
      </c>
      <c r="X4470" s="2">
        <v>0.2</v>
      </c>
      <c r="Y4470" s="13">
        <v>25.278400000000001</v>
      </c>
      <c r="Z4470" s="2">
        <f>Y4470/V4470</f>
        <v>0.35</v>
      </c>
    </row>
    <row r="4471" spans="1:26" x14ac:dyDescent="0.25">
      <c r="A4471">
        <v>9284</v>
      </c>
      <c r="B4471" t="s">
        <v>10072</v>
      </c>
      <c r="C4471" s="1">
        <v>42980</v>
      </c>
      <c r="D4471">
        <f>YEAR(C4471)</f>
        <v>2017</v>
      </c>
      <c r="E4471">
        <f>MONTH(C4471)</f>
        <v>9</v>
      </c>
      <c r="F4471" t="str">
        <f>TEXT(Table1[[#This Row],[Order Date]],"mmm")</f>
        <v>Sep</v>
      </c>
      <c r="G4471" t="str">
        <f>TEXT(Table1[[#This Row],[Order Date]],"ddd")</f>
        <v>Sat</v>
      </c>
      <c r="H4471" s="1">
        <v>42982</v>
      </c>
      <c r="I4471" t="s">
        <v>22</v>
      </c>
      <c r="J4471" t="s">
        <v>4751</v>
      </c>
      <c r="K4471" t="s">
        <v>4752</v>
      </c>
      <c r="L4471" t="s">
        <v>25</v>
      </c>
      <c r="M4471" t="s">
        <v>26</v>
      </c>
      <c r="N4471" t="s">
        <v>5204</v>
      </c>
      <c r="O4471" t="s">
        <v>450</v>
      </c>
      <c r="P4471">
        <v>80525</v>
      </c>
      <c r="Q4471" t="s">
        <v>43</v>
      </c>
      <c r="R4471" t="s">
        <v>642</v>
      </c>
      <c r="S4471" t="s">
        <v>45</v>
      </c>
      <c r="T4471" t="s">
        <v>46</v>
      </c>
      <c r="U4471" t="s">
        <v>643</v>
      </c>
      <c r="V4471" s="3">
        <v>11.696</v>
      </c>
      <c r="W4471">
        <v>2</v>
      </c>
      <c r="X4471" s="2">
        <v>0.2</v>
      </c>
      <c r="Y4471" s="13">
        <v>3.9474</v>
      </c>
      <c r="Z4471" s="2">
        <f>Y4471/V4471</f>
        <v>0.33750000000000002</v>
      </c>
    </row>
    <row r="4472" spans="1:26" x14ac:dyDescent="0.25">
      <c r="A4472">
        <v>9285</v>
      </c>
      <c r="B4472" t="s">
        <v>10073</v>
      </c>
      <c r="C4472" s="1">
        <v>41961</v>
      </c>
      <c r="D4472">
        <f>YEAR(C4472)</f>
        <v>2014</v>
      </c>
      <c r="E4472">
        <f>MONTH(C4472)</f>
        <v>11</v>
      </c>
      <c r="F4472" t="str">
        <f>TEXT(Table1[[#This Row],[Order Date]],"mmm")</f>
        <v>Nov</v>
      </c>
      <c r="G4472" t="str">
        <f>TEXT(Table1[[#This Row],[Order Date]],"ddd")</f>
        <v>Tue</v>
      </c>
      <c r="H4472" s="1">
        <v>41966</v>
      </c>
      <c r="I4472" t="s">
        <v>49</v>
      </c>
      <c r="J4472" t="s">
        <v>1277</v>
      </c>
      <c r="K4472" t="s">
        <v>1278</v>
      </c>
      <c r="L4472" t="s">
        <v>40</v>
      </c>
      <c r="M4472" t="s">
        <v>26</v>
      </c>
      <c r="N4472" t="s">
        <v>606</v>
      </c>
      <c r="O4472" t="s">
        <v>113</v>
      </c>
      <c r="P4472">
        <v>53132</v>
      </c>
      <c r="Q4472" t="s">
        <v>104</v>
      </c>
      <c r="R4472" t="s">
        <v>2060</v>
      </c>
      <c r="S4472" t="s">
        <v>31</v>
      </c>
      <c r="T4472" t="s">
        <v>35</v>
      </c>
      <c r="U4472" t="s">
        <v>2061</v>
      </c>
      <c r="V4472" s="3">
        <v>392.94</v>
      </c>
      <c r="W4472">
        <v>3</v>
      </c>
      <c r="X4472" s="2">
        <v>0</v>
      </c>
      <c r="Y4472" s="13">
        <v>43.223399999999998</v>
      </c>
      <c r="Z4472" s="2">
        <f>Y4472/V4472</f>
        <v>0.11</v>
      </c>
    </row>
    <row r="4473" spans="1:26" x14ac:dyDescent="0.25">
      <c r="A4473">
        <v>9286</v>
      </c>
      <c r="B4473" t="s">
        <v>10074</v>
      </c>
      <c r="C4473" s="1">
        <v>42329</v>
      </c>
      <c r="D4473">
        <f>YEAR(C4473)</f>
        <v>2015</v>
      </c>
      <c r="E4473">
        <f>MONTH(C4473)</f>
        <v>11</v>
      </c>
      <c r="F4473" t="str">
        <f>TEXT(Table1[[#This Row],[Order Date]],"mmm")</f>
        <v>Nov</v>
      </c>
      <c r="G4473" t="str">
        <f>TEXT(Table1[[#This Row],[Order Date]],"ddd")</f>
        <v>Sat</v>
      </c>
      <c r="H4473" s="1">
        <v>42332</v>
      </c>
      <c r="I4473" t="s">
        <v>185</v>
      </c>
      <c r="J4473" t="s">
        <v>4977</v>
      </c>
      <c r="K4473" t="s">
        <v>4978</v>
      </c>
      <c r="L4473" t="s">
        <v>25</v>
      </c>
      <c r="M4473" t="s">
        <v>26</v>
      </c>
      <c r="N4473" t="s">
        <v>728</v>
      </c>
      <c r="O4473" t="s">
        <v>87</v>
      </c>
      <c r="P4473">
        <v>28110</v>
      </c>
      <c r="Q4473" t="s">
        <v>29</v>
      </c>
      <c r="R4473" t="s">
        <v>864</v>
      </c>
      <c r="S4473" t="s">
        <v>31</v>
      </c>
      <c r="T4473" t="s">
        <v>64</v>
      </c>
      <c r="U4473" t="s">
        <v>865</v>
      </c>
      <c r="V4473" s="3">
        <v>18.175999999999998</v>
      </c>
      <c r="W4473">
        <v>1</v>
      </c>
      <c r="X4473" s="2">
        <v>0.2</v>
      </c>
      <c r="Y4473" s="13">
        <v>4.7712000000000003</v>
      </c>
      <c r="Z4473" s="2">
        <f>Y4473/V4473</f>
        <v>0.26250000000000007</v>
      </c>
    </row>
    <row r="4474" spans="1:26" x14ac:dyDescent="0.25">
      <c r="A4474">
        <v>9289</v>
      </c>
      <c r="B4474" t="s">
        <v>10075</v>
      </c>
      <c r="C4474" s="1">
        <v>43069</v>
      </c>
      <c r="D4474">
        <f>YEAR(C4474)</f>
        <v>2017</v>
      </c>
      <c r="E4474">
        <f>MONTH(C4474)</f>
        <v>11</v>
      </c>
      <c r="F4474" t="str">
        <f>TEXT(Table1[[#This Row],[Order Date]],"mmm")</f>
        <v>Nov</v>
      </c>
      <c r="G4474" t="str">
        <f>TEXT(Table1[[#This Row],[Order Date]],"ddd")</f>
        <v>Thu</v>
      </c>
      <c r="H4474" s="1">
        <v>43072</v>
      </c>
      <c r="I4474" t="s">
        <v>185</v>
      </c>
      <c r="J4474" t="s">
        <v>4931</v>
      </c>
      <c r="K4474" t="s">
        <v>4932</v>
      </c>
      <c r="L4474" t="s">
        <v>25</v>
      </c>
      <c r="M4474" t="s">
        <v>26</v>
      </c>
      <c r="N4474" t="s">
        <v>143</v>
      </c>
      <c r="O4474" t="s">
        <v>144</v>
      </c>
      <c r="P4474">
        <v>19134</v>
      </c>
      <c r="Q4474" t="s">
        <v>145</v>
      </c>
      <c r="R4474" t="s">
        <v>4646</v>
      </c>
      <c r="S4474" t="s">
        <v>31</v>
      </c>
      <c r="T4474" t="s">
        <v>35</v>
      </c>
      <c r="U4474" t="s">
        <v>4647</v>
      </c>
      <c r="V4474" s="3">
        <v>1079.316</v>
      </c>
      <c r="W4474">
        <v>6</v>
      </c>
      <c r="X4474" s="2">
        <v>0.3</v>
      </c>
      <c r="Y4474" s="13">
        <v>-15.418799999999999</v>
      </c>
      <c r="Z4474" s="2">
        <f>Y4474/V4474</f>
        <v>-1.4285714285714285E-2</v>
      </c>
    </row>
    <row r="4475" spans="1:26" x14ac:dyDescent="0.25">
      <c r="A4475">
        <v>9290</v>
      </c>
      <c r="B4475" t="s">
        <v>10076</v>
      </c>
      <c r="C4475" s="1">
        <v>41752</v>
      </c>
      <c r="D4475">
        <f>YEAR(C4475)</f>
        <v>2014</v>
      </c>
      <c r="E4475">
        <f>MONTH(C4475)</f>
        <v>4</v>
      </c>
      <c r="F4475" t="str">
        <f>TEXT(Table1[[#This Row],[Order Date]],"mmm")</f>
        <v>Apr</v>
      </c>
      <c r="G4475" t="str">
        <f>TEXT(Table1[[#This Row],[Order Date]],"ddd")</f>
        <v>Wed</v>
      </c>
      <c r="H4475" s="1">
        <v>41755</v>
      </c>
      <c r="I4475" t="s">
        <v>22</v>
      </c>
      <c r="J4475" t="s">
        <v>1150</v>
      </c>
      <c r="K4475" t="s">
        <v>1151</v>
      </c>
      <c r="L4475" t="s">
        <v>101</v>
      </c>
      <c r="M4475" t="s">
        <v>26</v>
      </c>
      <c r="N4475" t="s">
        <v>126</v>
      </c>
      <c r="O4475" t="s">
        <v>42</v>
      </c>
      <c r="P4475">
        <v>94109</v>
      </c>
      <c r="Q4475" t="s">
        <v>43</v>
      </c>
      <c r="R4475" t="s">
        <v>4630</v>
      </c>
      <c r="S4475" t="s">
        <v>45</v>
      </c>
      <c r="T4475" t="s">
        <v>89</v>
      </c>
      <c r="U4475" t="s">
        <v>4631</v>
      </c>
      <c r="V4475" s="3">
        <v>48.91</v>
      </c>
      <c r="W4475">
        <v>1</v>
      </c>
      <c r="X4475" s="2">
        <v>0</v>
      </c>
      <c r="Y4475" s="13">
        <v>22.9877</v>
      </c>
      <c r="Z4475" s="2">
        <f>Y4475/V4475</f>
        <v>0.47000000000000003</v>
      </c>
    </row>
    <row r="4476" spans="1:26" x14ac:dyDescent="0.25">
      <c r="A4476">
        <v>9291</v>
      </c>
      <c r="B4476" t="s">
        <v>10077</v>
      </c>
      <c r="C4476" s="1">
        <v>41905</v>
      </c>
      <c r="D4476">
        <f>YEAR(C4476)</f>
        <v>2014</v>
      </c>
      <c r="E4476">
        <f>MONTH(C4476)</f>
        <v>9</v>
      </c>
      <c r="F4476" t="str">
        <f>TEXT(Table1[[#This Row],[Order Date]],"mmm")</f>
        <v>Sep</v>
      </c>
      <c r="G4476" t="str">
        <f>TEXT(Table1[[#This Row],[Order Date]],"ddd")</f>
        <v>Tue</v>
      </c>
      <c r="H4476" s="1">
        <v>41907</v>
      </c>
      <c r="I4476" t="s">
        <v>185</v>
      </c>
      <c r="J4476" t="s">
        <v>5473</v>
      </c>
      <c r="K4476" t="s">
        <v>5474</v>
      </c>
      <c r="L4476" t="s">
        <v>25</v>
      </c>
      <c r="M4476" t="s">
        <v>26</v>
      </c>
      <c r="N4476" t="s">
        <v>241</v>
      </c>
      <c r="O4476" t="s">
        <v>242</v>
      </c>
      <c r="P4476">
        <v>19901</v>
      </c>
      <c r="Q4476" t="s">
        <v>145</v>
      </c>
      <c r="R4476" t="s">
        <v>3195</v>
      </c>
      <c r="S4476" t="s">
        <v>45</v>
      </c>
      <c r="T4476" t="s">
        <v>67</v>
      </c>
      <c r="U4476" t="s">
        <v>3196</v>
      </c>
      <c r="V4476" s="3">
        <v>9.84</v>
      </c>
      <c r="W4476">
        <v>3</v>
      </c>
      <c r="X4476" s="2">
        <v>0</v>
      </c>
      <c r="Y4476" s="13">
        <v>2.8536000000000001</v>
      </c>
      <c r="Z4476" s="2">
        <f>Y4476/V4476</f>
        <v>0.29000000000000004</v>
      </c>
    </row>
    <row r="4477" spans="1:26" x14ac:dyDescent="0.25">
      <c r="A4477">
        <v>9293</v>
      </c>
      <c r="B4477" t="s">
        <v>10078</v>
      </c>
      <c r="C4477" s="1">
        <v>42796</v>
      </c>
      <c r="D4477">
        <f>YEAR(C4477)</f>
        <v>2017</v>
      </c>
      <c r="E4477">
        <f>MONTH(C4477)</f>
        <v>3</v>
      </c>
      <c r="F4477" t="str">
        <f>TEXT(Table1[[#This Row],[Order Date]],"mmm")</f>
        <v>Mar</v>
      </c>
      <c r="G4477" t="str">
        <f>TEXT(Table1[[#This Row],[Order Date]],"ddd")</f>
        <v>Thu</v>
      </c>
      <c r="H4477" s="1">
        <v>42796</v>
      </c>
      <c r="I4477" t="s">
        <v>1276</v>
      </c>
      <c r="J4477" t="s">
        <v>2256</v>
      </c>
      <c r="K4477" t="s">
        <v>2257</v>
      </c>
      <c r="L4477" t="s">
        <v>40</v>
      </c>
      <c r="M4477" t="s">
        <v>26</v>
      </c>
      <c r="N4477" t="s">
        <v>7766</v>
      </c>
      <c r="O4477" t="s">
        <v>103</v>
      </c>
      <c r="P4477">
        <v>76706</v>
      </c>
      <c r="Q4477" t="s">
        <v>104</v>
      </c>
      <c r="R4477" t="s">
        <v>2905</v>
      </c>
      <c r="S4477" t="s">
        <v>45</v>
      </c>
      <c r="T4477" t="s">
        <v>74</v>
      </c>
      <c r="U4477" t="s">
        <v>2906</v>
      </c>
      <c r="V4477" s="3">
        <v>0.55600000000000005</v>
      </c>
      <c r="W4477">
        <v>1</v>
      </c>
      <c r="X4477" s="2">
        <v>0.8</v>
      </c>
      <c r="Y4477" s="13">
        <v>-0.94520000000000004</v>
      </c>
      <c r="Z4477" s="2">
        <f>Y4477/V4477</f>
        <v>-1.7</v>
      </c>
    </row>
    <row r="4478" spans="1:26" x14ac:dyDescent="0.25">
      <c r="A4478">
        <v>9294</v>
      </c>
      <c r="B4478" t="s">
        <v>10079</v>
      </c>
      <c r="C4478" s="1">
        <v>43056</v>
      </c>
      <c r="D4478">
        <f>YEAR(C4478)</f>
        <v>2017</v>
      </c>
      <c r="E4478">
        <f>MONTH(C4478)</f>
        <v>11</v>
      </c>
      <c r="F4478" t="str">
        <f>TEXT(Table1[[#This Row],[Order Date]],"mmm")</f>
        <v>Nov</v>
      </c>
      <c r="G4478" t="str">
        <f>TEXT(Table1[[#This Row],[Order Date]],"ddd")</f>
        <v>Fri</v>
      </c>
      <c r="H4478" s="1">
        <v>43060</v>
      </c>
      <c r="I4478" t="s">
        <v>22</v>
      </c>
      <c r="J4478" t="s">
        <v>4931</v>
      </c>
      <c r="K4478" t="s">
        <v>4932</v>
      </c>
      <c r="L4478" t="s">
        <v>25</v>
      </c>
      <c r="M4478" t="s">
        <v>26</v>
      </c>
      <c r="N4478" t="s">
        <v>10080</v>
      </c>
      <c r="O4478" t="s">
        <v>2689</v>
      </c>
      <c r="P4478">
        <v>21740</v>
      </c>
      <c r="Q4478" t="s">
        <v>145</v>
      </c>
      <c r="R4478" t="s">
        <v>1359</v>
      </c>
      <c r="S4478" t="s">
        <v>45</v>
      </c>
      <c r="T4478" t="s">
        <v>74</v>
      </c>
      <c r="U4478" t="s">
        <v>1360</v>
      </c>
      <c r="V4478" s="3">
        <v>43.8</v>
      </c>
      <c r="W4478">
        <v>6</v>
      </c>
      <c r="X4478" s="2">
        <v>0</v>
      </c>
      <c r="Y4478" s="13">
        <v>20.585999999999999</v>
      </c>
      <c r="Z4478" s="2">
        <f>Y4478/V4478</f>
        <v>0.47</v>
      </c>
    </row>
    <row r="4479" spans="1:26" x14ac:dyDescent="0.25">
      <c r="A4479">
        <v>9295</v>
      </c>
      <c r="B4479" t="s">
        <v>10081</v>
      </c>
      <c r="C4479" s="1">
        <v>42883</v>
      </c>
      <c r="D4479">
        <f>YEAR(C4479)</f>
        <v>2017</v>
      </c>
      <c r="E4479">
        <f>MONTH(C4479)</f>
        <v>5</v>
      </c>
      <c r="F4479" t="str">
        <f>TEXT(Table1[[#This Row],[Order Date]],"mmm")</f>
        <v>May</v>
      </c>
      <c r="G4479" t="str">
        <f>TEXT(Table1[[#This Row],[Order Date]],"ddd")</f>
        <v>Sun</v>
      </c>
      <c r="H4479" s="1">
        <v>42887</v>
      </c>
      <c r="I4479" t="s">
        <v>49</v>
      </c>
      <c r="J4479" t="s">
        <v>749</v>
      </c>
      <c r="K4479" t="s">
        <v>750</v>
      </c>
      <c r="L4479" t="s">
        <v>40</v>
      </c>
      <c r="M4479" t="s">
        <v>26</v>
      </c>
      <c r="N4479" t="s">
        <v>2143</v>
      </c>
      <c r="O4479" t="s">
        <v>491</v>
      </c>
      <c r="P4479">
        <v>44105</v>
      </c>
      <c r="Q4479" t="s">
        <v>145</v>
      </c>
      <c r="R4479" t="s">
        <v>3875</v>
      </c>
      <c r="S4479" t="s">
        <v>45</v>
      </c>
      <c r="T4479" t="s">
        <v>89</v>
      </c>
      <c r="U4479" t="s">
        <v>3876</v>
      </c>
      <c r="V4479" s="3">
        <v>13.872</v>
      </c>
      <c r="W4479">
        <v>3</v>
      </c>
      <c r="X4479" s="2">
        <v>0.2</v>
      </c>
      <c r="Y4479" s="13">
        <v>5.0286</v>
      </c>
      <c r="Z4479" s="2">
        <f>Y4479/V4479</f>
        <v>0.36249999999999999</v>
      </c>
    </row>
    <row r="4480" spans="1:26" x14ac:dyDescent="0.25">
      <c r="A4480">
        <v>9297</v>
      </c>
      <c r="B4480" t="s">
        <v>10082</v>
      </c>
      <c r="C4480" s="1">
        <v>42112</v>
      </c>
      <c r="D4480">
        <f>YEAR(C4480)</f>
        <v>2015</v>
      </c>
      <c r="E4480">
        <f>MONTH(C4480)</f>
        <v>4</v>
      </c>
      <c r="F4480" t="str">
        <f>TEXT(Table1[[#This Row],[Order Date]],"mmm")</f>
        <v>Apr</v>
      </c>
      <c r="G4480" t="str">
        <f>TEXT(Table1[[#This Row],[Order Date]],"ddd")</f>
        <v>Sat</v>
      </c>
      <c r="H4480" s="1">
        <v>42116</v>
      </c>
      <c r="I4480" t="s">
        <v>22</v>
      </c>
      <c r="J4480" t="s">
        <v>1460</v>
      </c>
      <c r="K4480" t="s">
        <v>1461</v>
      </c>
      <c r="L4480" t="s">
        <v>40</v>
      </c>
      <c r="M4480" t="s">
        <v>26</v>
      </c>
      <c r="N4480" t="s">
        <v>7059</v>
      </c>
      <c r="O4480" t="s">
        <v>103</v>
      </c>
      <c r="P4480">
        <v>78501</v>
      </c>
      <c r="Q4480" t="s">
        <v>104</v>
      </c>
      <c r="R4480" t="s">
        <v>4331</v>
      </c>
      <c r="S4480" t="s">
        <v>70</v>
      </c>
      <c r="T4480" t="s">
        <v>158</v>
      </c>
      <c r="U4480" t="s">
        <v>4332</v>
      </c>
      <c r="V4480" s="3">
        <v>41.423999999999999</v>
      </c>
      <c r="W4480">
        <v>2</v>
      </c>
      <c r="X4480" s="2">
        <v>0.2</v>
      </c>
      <c r="Y4480" s="13">
        <v>8.2848000000000006</v>
      </c>
      <c r="Z4480" s="2">
        <f>Y4480/V4480</f>
        <v>0.2</v>
      </c>
    </row>
    <row r="4481" spans="1:26" x14ac:dyDescent="0.25">
      <c r="A4481">
        <v>9307</v>
      </c>
      <c r="B4481" t="s">
        <v>10083</v>
      </c>
      <c r="C4481" s="1">
        <v>41723</v>
      </c>
      <c r="D4481">
        <f>YEAR(C4481)</f>
        <v>2014</v>
      </c>
      <c r="E4481">
        <f>MONTH(C4481)</f>
        <v>3</v>
      </c>
      <c r="F4481" t="str">
        <f>TEXT(Table1[[#This Row],[Order Date]],"mmm")</f>
        <v>Mar</v>
      </c>
      <c r="G4481" t="str">
        <f>TEXT(Table1[[#This Row],[Order Date]],"ddd")</f>
        <v>Tue</v>
      </c>
      <c r="H4481" s="1">
        <v>41728</v>
      </c>
      <c r="I4481" t="s">
        <v>49</v>
      </c>
      <c r="J4481" t="s">
        <v>2017</v>
      </c>
      <c r="K4481" t="s">
        <v>2018</v>
      </c>
      <c r="L4481" t="s">
        <v>25</v>
      </c>
      <c r="M4481" t="s">
        <v>26</v>
      </c>
      <c r="N4481" t="s">
        <v>126</v>
      </c>
      <c r="O4481" t="s">
        <v>42</v>
      </c>
      <c r="P4481">
        <v>94110</v>
      </c>
      <c r="Q4481" t="s">
        <v>43</v>
      </c>
      <c r="R4481" t="s">
        <v>3628</v>
      </c>
      <c r="S4481" t="s">
        <v>45</v>
      </c>
      <c r="T4481" t="s">
        <v>67</v>
      </c>
      <c r="U4481" t="s">
        <v>3629</v>
      </c>
      <c r="V4481" s="3">
        <v>6.56</v>
      </c>
      <c r="W4481">
        <v>2</v>
      </c>
      <c r="X4481" s="2">
        <v>0</v>
      </c>
      <c r="Y4481" s="13">
        <v>1.9024000000000001</v>
      </c>
      <c r="Z4481" s="2">
        <f>Y4481/V4481</f>
        <v>0.29000000000000004</v>
      </c>
    </row>
    <row r="4482" spans="1:26" x14ac:dyDescent="0.25">
      <c r="A4482">
        <v>9311</v>
      </c>
      <c r="B4482" t="s">
        <v>10084</v>
      </c>
      <c r="C4482" s="1">
        <v>42608</v>
      </c>
      <c r="D4482">
        <f>YEAR(C4482)</f>
        <v>2016</v>
      </c>
      <c r="E4482">
        <f>MONTH(C4482)</f>
        <v>8</v>
      </c>
      <c r="F4482" t="str">
        <f>TEXT(Table1[[#This Row],[Order Date]],"mmm")</f>
        <v>Aug</v>
      </c>
      <c r="G4482" t="str">
        <f>TEXT(Table1[[#This Row],[Order Date]],"ddd")</f>
        <v>Fri</v>
      </c>
      <c r="H4482" s="1">
        <v>42613</v>
      </c>
      <c r="I4482" t="s">
        <v>49</v>
      </c>
      <c r="J4482" t="s">
        <v>5490</v>
      </c>
      <c r="K4482" t="s">
        <v>5491</v>
      </c>
      <c r="L4482" t="s">
        <v>40</v>
      </c>
      <c r="M4482" t="s">
        <v>26</v>
      </c>
      <c r="N4482" t="s">
        <v>263</v>
      </c>
      <c r="O4482" t="s">
        <v>264</v>
      </c>
      <c r="P4482">
        <v>10024</v>
      </c>
      <c r="Q4482" t="s">
        <v>145</v>
      </c>
      <c r="R4482" t="s">
        <v>2726</v>
      </c>
      <c r="S4482" t="s">
        <v>45</v>
      </c>
      <c r="T4482" t="s">
        <v>74</v>
      </c>
      <c r="U4482" t="s">
        <v>2727</v>
      </c>
      <c r="V4482" s="3">
        <v>146.68799999999999</v>
      </c>
      <c r="W4482">
        <v>8</v>
      </c>
      <c r="X4482" s="2">
        <v>0.2</v>
      </c>
      <c r="Y4482" s="13">
        <v>45.84</v>
      </c>
      <c r="Z4482" s="2">
        <f>Y4482/V4482</f>
        <v>0.31250000000000006</v>
      </c>
    </row>
    <row r="4483" spans="1:26" x14ac:dyDescent="0.25">
      <c r="A4483">
        <v>9312</v>
      </c>
      <c r="B4483" t="s">
        <v>10085</v>
      </c>
      <c r="C4483" s="1">
        <v>42800</v>
      </c>
      <c r="D4483">
        <f>YEAR(C4483)</f>
        <v>2017</v>
      </c>
      <c r="E4483">
        <f>MONTH(C4483)</f>
        <v>3</v>
      </c>
      <c r="F4483" t="str">
        <f>TEXT(Table1[[#This Row],[Order Date]],"mmm")</f>
        <v>Mar</v>
      </c>
      <c r="G4483" t="str">
        <f>TEXT(Table1[[#This Row],[Order Date]],"ddd")</f>
        <v>Mon</v>
      </c>
      <c r="H4483" s="1">
        <v>42806</v>
      </c>
      <c r="I4483" t="s">
        <v>49</v>
      </c>
      <c r="J4483" t="s">
        <v>3111</v>
      </c>
      <c r="K4483" t="s">
        <v>3112</v>
      </c>
      <c r="L4483" t="s">
        <v>25</v>
      </c>
      <c r="M4483" t="s">
        <v>26</v>
      </c>
      <c r="N4483" t="s">
        <v>808</v>
      </c>
      <c r="O4483" t="s">
        <v>103</v>
      </c>
      <c r="P4483">
        <v>75220</v>
      </c>
      <c r="Q4483" t="s">
        <v>104</v>
      </c>
      <c r="R4483" t="s">
        <v>385</v>
      </c>
      <c r="S4483" t="s">
        <v>45</v>
      </c>
      <c r="T4483" t="s">
        <v>46</v>
      </c>
      <c r="U4483" t="s">
        <v>386</v>
      </c>
      <c r="V4483" s="3">
        <v>4.9279999999999999</v>
      </c>
      <c r="W4483">
        <v>2</v>
      </c>
      <c r="X4483" s="2">
        <v>0.2</v>
      </c>
      <c r="Y4483" s="13">
        <v>1.7248000000000001</v>
      </c>
      <c r="Z4483" s="2">
        <f>Y4483/V4483</f>
        <v>0.35000000000000003</v>
      </c>
    </row>
    <row r="4484" spans="1:26" x14ac:dyDescent="0.25">
      <c r="A4484">
        <v>9314</v>
      </c>
      <c r="B4484" t="s">
        <v>10086</v>
      </c>
      <c r="C4484" s="1">
        <v>42319</v>
      </c>
      <c r="D4484">
        <f>YEAR(C4484)</f>
        <v>2015</v>
      </c>
      <c r="E4484">
        <f>MONTH(C4484)</f>
        <v>11</v>
      </c>
      <c r="F4484" t="str">
        <f>TEXT(Table1[[#This Row],[Order Date]],"mmm")</f>
        <v>Nov</v>
      </c>
      <c r="G4484" t="str">
        <f>TEXT(Table1[[#This Row],[Order Date]],"ddd")</f>
        <v>Wed</v>
      </c>
      <c r="H4484" s="1">
        <v>42319</v>
      </c>
      <c r="I4484" t="s">
        <v>1276</v>
      </c>
      <c r="J4484" t="s">
        <v>1023</v>
      </c>
      <c r="K4484" t="s">
        <v>1024</v>
      </c>
      <c r="L4484" t="s">
        <v>40</v>
      </c>
      <c r="M4484" t="s">
        <v>26</v>
      </c>
      <c r="N4484" t="s">
        <v>873</v>
      </c>
      <c r="O4484" t="s">
        <v>235</v>
      </c>
      <c r="P4484">
        <v>48234</v>
      </c>
      <c r="Q4484" t="s">
        <v>104</v>
      </c>
      <c r="R4484" t="s">
        <v>220</v>
      </c>
      <c r="S4484" t="s">
        <v>45</v>
      </c>
      <c r="T4484" t="s">
        <v>58</v>
      </c>
      <c r="U4484" t="s">
        <v>221</v>
      </c>
      <c r="V4484" s="3">
        <v>418.32</v>
      </c>
      <c r="W4484">
        <v>7</v>
      </c>
      <c r="X4484" s="2">
        <v>0</v>
      </c>
      <c r="Y4484" s="13">
        <v>117.1296</v>
      </c>
      <c r="Z4484" s="2">
        <f>Y4484/V4484</f>
        <v>0.27999999999999997</v>
      </c>
    </row>
    <row r="4485" spans="1:26" x14ac:dyDescent="0.25">
      <c r="A4485">
        <v>9316</v>
      </c>
      <c r="B4485" t="s">
        <v>10087</v>
      </c>
      <c r="C4485" s="1">
        <v>42465</v>
      </c>
      <c r="D4485">
        <f>YEAR(C4485)</f>
        <v>2016</v>
      </c>
      <c r="E4485">
        <f>MONTH(C4485)</f>
        <v>4</v>
      </c>
      <c r="F4485" t="str">
        <f>TEXT(Table1[[#This Row],[Order Date]],"mmm")</f>
        <v>Apr</v>
      </c>
      <c r="G4485" t="str">
        <f>TEXT(Table1[[#This Row],[Order Date]],"ddd")</f>
        <v>Tue</v>
      </c>
      <c r="H4485" s="1">
        <v>42469</v>
      </c>
      <c r="I4485" t="s">
        <v>49</v>
      </c>
      <c r="J4485" t="s">
        <v>3506</v>
      </c>
      <c r="K4485" t="s">
        <v>3507</v>
      </c>
      <c r="L4485" t="s">
        <v>25</v>
      </c>
      <c r="M4485" t="s">
        <v>26</v>
      </c>
      <c r="N4485" t="s">
        <v>143</v>
      </c>
      <c r="O4485" t="s">
        <v>144</v>
      </c>
      <c r="P4485">
        <v>19140</v>
      </c>
      <c r="Q4485" t="s">
        <v>145</v>
      </c>
      <c r="R4485" t="s">
        <v>5284</v>
      </c>
      <c r="S4485" t="s">
        <v>70</v>
      </c>
      <c r="T4485" t="s">
        <v>71</v>
      </c>
      <c r="U4485" t="s">
        <v>5285</v>
      </c>
      <c r="V4485" s="3">
        <v>118.782</v>
      </c>
      <c r="W4485">
        <v>3</v>
      </c>
      <c r="X4485" s="2">
        <v>0.4</v>
      </c>
      <c r="Y4485" s="13">
        <v>-27.715800000000002</v>
      </c>
      <c r="Z4485" s="2">
        <f>Y4485/V4485</f>
        <v>-0.23333333333333336</v>
      </c>
    </row>
    <row r="4486" spans="1:26" x14ac:dyDescent="0.25">
      <c r="A4486">
        <v>9318</v>
      </c>
      <c r="B4486" t="s">
        <v>10088</v>
      </c>
      <c r="C4486" s="1">
        <v>42787</v>
      </c>
      <c r="D4486">
        <f>YEAR(C4486)</f>
        <v>2017</v>
      </c>
      <c r="E4486">
        <f>MONTH(C4486)</f>
        <v>2</v>
      </c>
      <c r="F4486" t="str">
        <f>TEXT(Table1[[#This Row],[Order Date]],"mmm")</f>
        <v>Feb</v>
      </c>
      <c r="G4486" t="str">
        <f>TEXT(Table1[[#This Row],[Order Date]],"ddd")</f>
        <v>Tue</v>
      </c>
      <c r="H4486" s="1">
        <v>42792</v>
      </c>
      <c r="I4486" t="s">
        <v>49</v>
      </c>
      <c r="J4486" t="s">
        <v>501</v>
      </c>
      <c r="K4486" t="s">
        <v>502</v>
      </c>
      <c r="L4486" t="s">
        <v>25</v>
      </c>
      <c r="M4486" t="s">
        <v>26</v>
      </c>
      <c r="N4486" t="s">
        <v>4111</v>
      </c>
      <c r="O4486" t="s">
        <v>103</v>
      </c>
      <c r="P4486">
        <v>75007</v>
      </c>
      <c r="Q4486" t="s">
        <v>104</v>
      </c>
      <c r="R4486" t="s">
        <v>1302</v>
      </c>
      <c r="S4486" t="s">
        <v>70</v>
      </c>
      <c r="T4486" t="s">
        <v>158</v>
      </c>
      <c r="U4486" t="s">
        <v>1303</v>
      </c>
      <c r="V4486" s="3">
        <v>47.904000000000003</v>
      </c>
      <c r="W4486">
        <v>1</v>
      </c>
      <c r="X4486" s="2">
        <v>0.2</v>
      </c>
      <c r="Y4486" s="13">
        <v>-2.9940000000000002</v>
      </c>
      <c r="Z4486" s="2">
        <f>Y4486/V4486</f>
        <v>-6.25E-2</v>
      </c>
    </row>
    <row r="4487" spans="1:26" x14ac:dyDescent="0.25">
      <c r="A4487">
        <v>9319</v>
      </c>
      <c r="B4487" t="s">
        <v>10089</v>
      </c>
      <c r="C4487" s="1">
        <v>42936</v>
      </c>
      <c r="D4487">
        <f>YEAR(C4487)</f>
        <v>2017</v>
      </c>
      <c r="E4487">
        <f>MONTH(C4487)</f>
        <v>7</v>
      </c>
      <c r="F4487" t="str">
        <f>TEXT(Table1[[#This Row],[Order Date]],"mmm")</f>
        <v>Jul</v>
      </c>
      <c r="G4487" t="str">
        <f>TEXT(Table1[[#This Row],[Order Date]],"ddd")</f>
        <v>Thu</v>
      </c>
      <c r="H4487" s="1">
        <v>42941</v>
      </c>
      <c r="I4487" t="s">
        <v>49</v>
      </c>
      <c r="J4487" t="s">
        <v>2105</v>
      </c>
      <c r="K4487" t="s">
        <v>2106</v>
      </c>
      <c r="L4487" t="s">
        <v>40</v>
      </c>
      <c r="M4487" t="s">
        <v>26</v>
      </c>
      <c r="N4487" t="s">
        <v>263</v>
      </c>
      <c r="O4487" t="s">
        <v>264</v>
      </c>
      <c r="P4487">
        <v>10009</v>
      </c>
      <c r="Q4487" t="s">
        <v>145</v>
      </c>
      <c r="R4487" t="s">
        <v>2210</v>
      </c>
      <c r="S4487" t="s">
        <v>45</v>
      </c>
      <c r="T4487" t="s">
        <v>89</v>
      </c>
      <c r="U4487" t="s">
        <v>2211</v>
      </c>
      <c r="V4487" s="3">
        <v>13.36</v>
      </c>
      <c r="W4487">
        <v>2</v>
      </c>
      <c r="X4487" s="2">
        <v>0</v>
      </c>
      <c r="Y4487" s="13">
        <v>6.4127999999999998</v>
      </c>
      <c r="Z4487" s="2">
        <f>Y4487/V4487</f>
        <v>0.48</v>
      </c>
    </row>
    <row r="4488" spans="1:26" x14ac:dyDescent="0.25">
      <c r="A4488">
        <v>9322</v>
      </c>
      <c r="B4488" t="s">
        <v>10090</v>
      </c>
      <c r="C4488" s="1">
        <v>42678</v>
      </c>
      <c r="D4488">
        <f>YEAR(C4488)</f>
        <v>2016</v>
      </c>
      <c r="E4488">
        <f>MONTH(C4488)</f>
        <v>11</v>
      </c>
      <c r="F4488" t="str">
        <f>TEXT(Table1[[#This Row],[Order Date]],"mmm")</f>
        <v>Nov</v>
      </c>
      <c r="G4488" t="str">
        <f>TEXT(Table1[[#This Row],[Order Date]],"ddd")</f>
        <v>Fri</v>
      </c>
      <c r="H4488" s="1">
        <v>42682</v>
      </c>
      <c r="I4488" t="s">
        <v>49</v>
      </c>
      <c r="J4488" t="s">
        <v>2652</v>
      </c>
      <c r="K4488" t="s">
        <v>2653</v>
      </c>
      <c r="L4488" t="s">
        <v>25</v>
      </c>
      <c r="M4488" t="s">
        <v>26</v>
      </c>
      <c r="N4488" t="s">
        <v>181</v>
      </c>
      <c r="O4488" t="s">
        <v>103</v>
      </c>
      <c r="P4488">
        <v>77041</v>
      </c>
      <c r="Q4488" t="s">
        <v>104</v>
      </c>
      <c r="R4488" t="s">
        <v>5991</v>
      </c>
      <c r="S4488" t="s">
        <v>31</v>
      </c>
      <c r="T4488" t="s">
        <v>64</v>
      </c>
      <c r="U4488" t="s">
        <v>5992</v>
      </c>
      <c r="V4488" s="3">
        <v>11.375999999999999</v>
      </c>
      <c r="W4488">
        <v>3</v>
      </c>
      <c r="X4488" s="2">
        <v>0.6</v>
      </c>
      <c r="Y4488" s="13">
        <v>-5.6879999999999997</v>
      </c>
      <c r="Z4488" s="2">
        <f>Y4488/V4488</f>
        <v>-0.5</v>
      </c>
    </row>
    <row r="4489" spans="1:26" x14ac:dyDescent="0.25">
      <c r="A4489">
        <v>9324</v>
      </c>
      <c r="B4489" t="s">
        <v>10091</v>
      </c>
      <c r="C4489" s="1">
        <v>43001</v>
      </c>
      <c r="D4489">
        <f>YEAR(C4489)</f>
        <v>2017</v>
      </c>
      <c r="E4489">
        <f>MONTH(C4489)</f>
        <v>9</v>
      </c>
      <c r="F4489" t="str">
        <f>TEXT(Table1[[#This Row],[Order Date]],"mmm")</f>
        <v>Sep</v>
      </c>
      <c r="G4489" t="str">
        <f>TEXT(Table1[[#This Row],[Order Date]],"ddd")</f>
        <v>Sat</v>
      </c>
      <c r="H4489" s="1">
        <v>43007</v>
      </c>
      <c r="I4489" t="s">
        <v>49</v>
      </c>
      <c r="J4489" t="s">
        <v>4624</v>
      </c>
      <c r="K4489" t="s">
        <v>4625</v>
      </c>
      <c r="L4489" t="s">
        <v>25</v>
      </c>
      <c r="M4489" t="s">
        <v>26</v>
      </c>
      <c r="N4489" t="s">
        <v>41</v>
      </c>
      <c r="O4489" t="s">
        <v>42</v>
      </c>
      <c r="P4489">
        <v>90036</v>
      </c>
      <c r="Q4489" t="s">
        <v>43</v>
      </c>
      <c r="R4489" t="s">
        <v>3645</v>
      </c>
      <c r="S4489" t="s">
        <v>45</v>
      </c>
      <c r="T4489" t="s">
        <v>89</v>
      </c>
      <c r="U4489" t="s">
        <v>3646</v>
      </c>
      <c r="V4489" s="3">
        <v>211.04</v>
      </c>
      <c r="W4489">
        <v>8</v>
      </c>
      <c r="X4489" s="2">
        <v>0</v>
      </c>
      <c r="Y4489" s="13">
        <v>97.078400000000002</v>
      </c>
      <c r="Z4489" s="2">
        <f>Y4489/V4489</f>
        <v>0.46</v>
      </c>
    </row>
    <row r="4490" spans="1:26" x14ac:dyDescent="0.25">
      <c r="A4490">
        <v>9327</v>
      </c>
      <c r="B4490" t="s">
        <v>10092</v>
      </c>
      <c r="C4490" s="1">
        <v>42985</v>
      </c>
      <c r="D4490">
        <f>YEAR(C4490)</f>
        <v>2017</v>
      </c>
      <c r="E4490">
        <f>MONTH(C4490)</f>
        <v>9</v>
      </c>
      <c r="F4490" t="str">
        <f>TEXT(Table1[[#This Row],[Order Date]],"mmm")</f>
        <v>Sep</v>
      </c>
      <c r="G4490" t="str">
        <f>TEXT(Table1[[#This Row],[Order Date]],"ddd")</f>
        <v>Thu</v>
      </c>
      <c r="H4490" s="1">
        <v>42988</v>
      </c>
      <c r="I4490" t="s">
        <v>185</v>
      </c>
      <c r="J4490" t="s">
        <v>3443</v>
      </c>
      <c r="K4490" t="s">
        <v>3444</v>
      </c>
      <c r="L4490" t="s">
        <v>25</v>
      </c>
      <c r="M4490" t="s">
        <v>26</v>
      </c>
      <c r="N4490" t="s">
        <v>2498</v>
      </c>
      <c r="O4490" t="s">
        <v>95</v>
      </c>
      <c r="P4490">
        <v>98026</v>
      </c>
      <c r="Q4490" t="s">
        <v>43</v>
      </c>
      <c r="R4490" t="s">
        <v>7198</v>
      </c>
      <c r="S4490" t="s">
        <v>31</v>
      </c>
      <c r="T4490" t="s">
        <v>64</v>
      </c>
      <c r="U4490" t="s">
        <v>7199</v>
      </c>
      <c r="V4490" s="3">
        <v>80.959999999999994</v>
      </c>
      <c r="W4490">
        <v>4</v>
      </c>
      <c r="X4490" s="2">
        <v>0</v>
      </c>
      <c r="Y4490" s="13">
        <v>34.812800000000003</v>
      </c>
      <c r="Z4490" s="2">
        <f>Y4490/V4490</f>
        <v>0.43000000000000005</v>
      </c>
    </row>
    <row r="4491" spans="1:26" x14ac:dyDescent="0.25">
      <c r="A4491">
        <v>9330</v>
      </c>
      <c r="B4491" t="s">
        <v>10093</v>
      </c>
      <c r="C4491" s="1">
        <v>42336</v>
      </c>
      <c r="D4491">
        <f>YEAR(C4491)</f>
        <v>2015</v>
      </c>
      <c r="E4491">
        <f>MONTH(C4491)</f>
        <v>11</v>
      </c>
      <c r="F4491" t="str">
        <f>TEXT(Table1[[#This Row],[Order Date]],"mmm")</f>
        <v>Nov</v>
      </c>
      <c r="G4491" t="str">
        <f>TEXT(Table1[[#This Row],[Order Date]],"ddd")</f>
        <v>Sat</v>
      </c>
      <c r="H4491" s="1">
        <v>42338</v>
      </c>
      <c r="I4491" t="s">
        <v>185</v>
      </c>
      <c r="J4491" t="s">
        <v>1858</v>
      </c>
      <c r="K4491" t="s">
        <v>1859</v>
      </c>
      <c r="L4491" t="s">
        <v>25</v>
      </c>
      <c r="M4491" t="s">
        <v>26</v>
      </c>
      <c r="N4491" t="s">
        <v>126</v>
      </c>
      <c r="O4491" t="s">
        <v>42</v>
      </c>
      <c r="P4491">
        <v>94110</v>
      </c>
      <c r="Q4491" t="s">
        <v>43</v>
      </c>
      <c r="R4491" t="s">
        <v>6988</v>
      </c>
      <c r="S4491" t="s">
        <v>45</v>
      </c>
      <c r="T4491" t="s">
        <v>77</v>
      </c>
      <c r="U4491" t="s">
        <v>6989</v>
      </c>
      <c r="V4491" s="3">
        <v>45.28</v>
      </c>
      <c r="W4491">
        <v>4</v>
      </c>
      <c r="X4491" s="2">
        <v>0</v>
      </c>
      <c r="Y4491" s="13">
        <v>15.395200000000001</v>
      </c>
      <c r="Z4491" s="2">
        <f>Y4491/V4491</f>
        <v>0.34</v>
      </c>
    </row>
    <row r="4492" spans="1:26" x14ac:dyDescent="0.25">
      <c r="A4492">
        <v>9331</v>
      </c>
      <c r="B4492" t="s">
        <v>10094</v>
      </c>
      <c r="C4492" s="1">
        <v>42320</v>
      </c>
      <c r="D4492">
        <f>YEAR(C4492)</f>
        <v>2015</v>
      </c>
      <c r="E4492">
        <f>MONTH(C4492)</f>
        <v>11</v>
      </c>
      <c r="F4492" t="str">
        <f>TEXT(Table1[[#This Row],[Order Date]],"mmm")</f>
        <v>Nov</v>
      </c>
      <c r="G4492" t="str">
        <f>TEXT(Table1[[#This Row],[Order Date]],"ddd")</f>
        <v>Thu</v>
      </c>
      <c r="H4492" s="1">
        <v>42326</v>
      </c>
      <c r="I4492" t="s">
        <v>49</v>
      </c>
      <c r="J4492" t="s">
        <v>6149</v>
      </c>
      <c r="K4492" t="s">
        <v>6150</v>
      </c>
      <c r="L4492" t="s">
        <v>25</v>
      </c>
      <c r="M4492" t="s">
        <v>26</v>
      </c>
      <c r="N4492" t="s">
        <v>263</v>
      </c>
      <c r="O4492" t="s">
        <v>264</v>
      </c>
      <c r="P4492">
        <v>10035</v>
      </c>
      <c r="Q4492" t="s">
        <v>145</v>
      </c>
      <c r="R4492" t="s">
        <v>3197</v>
      </c>
      <c r="S4492" t="s">
        <v>45</v>
      </c>
      <c r="T4492" t="s">
        <v>170</v>
      </c>
      <c r="U4492" t="s">
        <v>662</v>
      </c>
      <c r="V4492" s="3">
        <v>15.56</v>
      </c>
      <c r="W4492">
        <v>2</v>
      </c>
      <c r="X4492" s="2">
        <v>0</v>
      </c>
      <c r="Y4492" s="13">
        <v>7.3132000000000001</v>
      </c>
      <c r="Z4492" s="2">
        <f>Y4492/V4492</f>
        <v>0.47</v>
      </c>
    </row>
    <row r="4493" spans="1:26" x14ac:dyDescent="0.25">
      <c r="A4493">
        <v>9332</v>
      </c>
      <c r="B4493" t="s">
        <v>10095</v>
      </c>
      <c r="C4493" s="1">
        <v>42642</v>
      </c>
      <c r="D4493">
        <f>YEAR(C4493)</f>
        <v>2016</v>
      </c>
      <c r="E4493">
        <f>MONTH(C4493)</f>
        <v>9</v>
      </c>
      <c r="F4493" t="str">
        <f>TEXT(Table1[[#This Row],[Order Date]],"mmm")</f>
        <v>Sep</v>
      </c>
      <c r="G4493" t="str">
        <f>TEXT(Table1[[#This Row],[Order Date]],"ddd")</f>
        <v>Thu</v>
      </c>
      <c r="H4493" s="1">
        <v>42646</v>
      </c>
      <c r="I4493" t="s">
        <v>49</v>
      </c>
      <c r="J4493" t="s">
        <v>217</v>
      </c>
      <c r="K4493" t="s">
        <v>218</v>
      </c>
      <c r="L4493" t="s">
        <v>40</v>
      </c>
      <c r="M4493" t="s">
        <v>26</v>
      </c>
      <c r="N4493" t="s">
        <v>311</v>
      </c>
      <c r="O4493" t="s">
        <v>413</v>
      </c>
      <c r="P4493">
        <v>97477</v>
      </c>
      <c r="Q4493" t="s">
        <v>43</v>
      </c>
      <c r="R4493" t="s">
        <v>4355</v>
      </c>
      <c r="S4493" t="s">
        <v>70</v>
      </c>
      <c r="T4493" t="s">
        <v>71</v>
      </c>
      <c r="U4493" t="s">
        <v>4356</v>
      </c>
      <c r="V4493" s="3">
        <v>859.2</v>
      </c>
      <c r="W4493">
        <v>3</v>
      </c>
      <c r="X4493" s="2">
        <v>0.2</v>
      </c>
      <c r="Y4493" s="13">
        <v>75.180000000000007</v>
      </c>
      <c r="Z4493" s="2">
        <f>Y4493/V4493</f>
        <v>8.7500000000000008E-2</v>
      </c>
    </row>
    <row r="4494" spans="1:26" x14ac:dyDescent="0.25">
      <c r="A4494">
        <v>9333</v>
      </c>
      <c r="B4494" t="s">
        <v>10096</v>
      </c>
      <c r="C4494" s="1">
        <v>42989</v>
      </c>
      <c r="D4494">
        <f>YEAR(C4494)</f>
        <v>2017</v>
      </c>
      <c r="E4494">
        <f>MONTH(C4494)</f>
        <v>9</v>
      </c>
      <c r="F4494" t="str">
        <f>TEXT(Table1[[#This Row],[Order Date]],"mmm")</f>
        <v>Sep</v>
      </c>
      <c r="G4494" t="str">
        <f>TEXT(Table1[[#This Row],[Order Date]],"ddd")</f>
        <v>Mon</v>
      </c>
      <c r="H4494" s="1">
        <v>42991</v>
      </c>
      <c r="I4494" t="s">
        <v>22</v>
      </c>
      <c r="J4494" t="s">
        <v>7670</v>
      </c>
      <c r="K4494" t="s">
        <v>7671</v>
      </c>
      <c r="L4494" t="s">
        <v>25</v>
      </c>
      <c r="M4494" t="s">
        <v>26</v>
      </c>
      <c r="N4494" t="s">
        <v>7694</v>
      </c>
      <c r="O4494" t="s">
        <v>28</v>
      </c>
      <c r="P4494">
        <v>40324</v>
      </c>
      <c r="Q4494" t="s">
        <v>29</v>
      </c>
      <c r="R4494" t="s">
        <v>1580</v>
      </c>
      <c r="S4494" t="s">
        <v>45</v>
      </c>
      <c r="T4494" t="s">
        <v>77</v>
      </c>
      <c r="U4494" t="s">
        <v>1581</v>
      </c>
      <c r="V4494" s="3">
        <v>195.68</v>
      </c>
      <c r="W4494">
        <v>4</v>
      </c>
      <c r="X4494" s="2">
        <v>0</v>
      </c>
      <c r="Y4494" s="13">
        <v>50.876800000000003</v>
      </c>
      <c r="Z4494" s="2">
        <f>Y4494/V4494</f>
        <v>0.26</v>
      </c>
    </row>
    <row r="4495" spans="1:26" x14ac:dyDescent="0.25">
      <c r="A4495">
        <v>9335</v>
      </c>
      <c r="B4495" t="s">
        <v>10097</v>
      </c>
      <c r="C4495" s="1">
        <v>42856</v>
      </c>
      <c r="D4495">
        <f>YEAR(C4495)</f>
        <v>2017</v>
      </c>
      <c r="E4495">
        <f>MONTH(C4495)</f>
        <v>5</v>
      </c>
      <c r="F4495" t="str">
        <f>TEXT(Table1[[#This Row],[Order Date]],"mmm")</f>
        <v>May</v>
      </c>
      <c r="G4495" t="str">
        <f>TEXT(Table1[[#This Row],[Order Date]],"ddd")</f>
        <v>Mon</v>
      </c>
      <c r="H4495" s="1">
        <v>42857</v>
      </c>
      <c r="I4495" t="s">
        <v>185</v>
      </c>
      <c r="J4495" t="s">
        <v>1295</v>
      </c>
      <c r="K4495" t="s">
        <v>1296</v>
      </c>
      <c r="L4495" t="s">
        <v>25</v>
      </c>
      <c r="M4495" t="s">
        <v>26</v>
      </c>
      <c r="N4495" t="s">
        <v>3324</v>
      </c>
      <c r="O4495" t="s">
        <v>53</v>
      </c>
      <c r="P4495">
        <v>33065</v>
      </c>
      <c r="Q4495" t="s">
        <v>29</v>
      </c>
      <c r="R4495" t="s">
        <v>30</v>
      </c>
      <c r="S4495" t="s">
        <v>31</v>
      </c>
      <c r="T4495" t="s">
        <v>32</v>
      </c>
      <c r="U4495" t="s">
        <v>33</v>
      </c>
      <c r="V4495" s="3">
        <v>314.35199999999998</v>
      </c>
      <c r="W4495">
        <v>3</v>
      </c>
      <c r="X4495" s="2">
        <v>0.2</v>
      </c>
      <c r="Y4495" s="13">
        <v>-15.717599999999999</v>
      </c>
      <c r="Z4495" s="2">
        <f>Y4495/V4495</f>
        <v>-0.05</v>
      </c>
    </row>
    <row r="4496" spans="1:26" x14ac:dyDescent="0.25">
      <c r="A4496">
        <v>9337</v>
      </c>
      <c r="B4496" t="s">
        <v>10098</v>
      </c>
      <c r="C4496" s="1">
        <v>42994</v>
      </c>
      <c r="D4496">
        <f>YEAR(C4496)</f>
        <v>2017</v>
      </c>
      <c r="E4496">
        <f>MONTH(C4496)</f>
        <v>9</v>
      </c>
      <c r="F4496" t="str">
        <f>TEXT(Table1[[#This Row],[Order Date]],"mmm")</f>
        <v>Sep</v>
      </c>
      <c r="G4496" t="str">
        <f>TEXT(Table1[[#This Row],[Order Date]],"ddd")</f>
        <v>Sat</v>
      </c>
      <c r="H4496" s="1">
        <v>42998</v>
      </c>
      <c r="I4496" t="s">
        <v>49</v>
      </c>
      <c r="J4496" t="s">
        <v>3128</v>
      </c>
      <c r="K4496" t="s">
        <v>3129</v>
      </c>
      <c r="L4496" t="s">
        <v>40</v>
      </c>
      <c r="M4496" t="s">
        <v>26</v>
      </c>
      <c r="N4496" t="s">
        <v>126</v>
      </c>
      <c r="O4496" t="s">
        <v>42</v>
      </c>
      <c r="P4496">
        <v>94110</v>
      </c>
      <c r="Q4496" t="s">
        <v>43</v>
      </c>
      <c r="R4496" t="s">
        <v>492</v>
      </c>
      <c r="S4496" t="s">
        <v>45</v>
      </c>
      <c r="T4496" t="s">
        <v>266</v>
      </c>
      <c r="U4496" t="s">
        <v>493</v>
      </c>
      <c r="V4496" s="3">
        <v>17.899999999999999</v>
      </c>
      <c r="W4496">
        <v>5</v>
      </c>
      <c r="X4496" s="2">
        <v>0</v>
      </c>
      <c r="Y4496" s="13">
        <v>8.7710000000000008</v>
      </c>
      <c r="Z4496" s="2">
        <f>Y4496/V4496</f>
        <v>0.4900000000000001</v>
      </c>
    </row>
    <row r="4497" spans="1:26" x14ac:dyDescent="0.25">
      <c r="A4497">
        <v>9338</v>
      </c>
      <c r="B4497" t="s">
        <v>10099</v>
      </c>
      <c r="C4497" s="1">
        <v>41931</v>
      </c>
      <c r="D4497">
        <f>YEAR(C4497)</f>
        <v>2014</v>
      </c>
      <c r="E4497">
        <f>MONTH(C4497)</f>
        <v>10</v>
      </c>
      <c r="F4497" t="str">
        <f>TEXT(Table1[[#This Row],[Order Date]],"mmm")</f>
        <v>Oct</v>
      </c>
      <c r="G4497" t="str">
        <f>TEXT(Table1[[#This Row],[Order Date]],"ddd")</f>
        <v>Sun</v>
      </c>
      <c r="H4497" s="1">
        <v>41934</v>
      </c>
      <c r="I4497" t="s">
        <v>22</v>
      </c>
      <c r="J4497" t="s">
        <v>2801</v>
      </c>
      <c r="K4497" t="s">
        <v>2802</v>
      </c>
      <c r="L4497" t="s">
        <v>40</v>
      </c>
      <c r="M4497" t="s">
        <v>26</v>
      </c>
      <c r="N4497" t="s">
        <v>126</v>
      </c>
      <c r="O4497" t="s">
        <v>42</v>
      </c>
      <c r="P4497">
        <v>94110</v>
      </c>
      <c r="Q4497" t="s">
        <v>43</v>
      </c>
      <c r="R4497" t="s">
        <v>5596</v>
      </c>
      <c r="S4497" t="s">
        <v>45</v>
      </c>
      <c r="T4497" t="s">
        <v>74</v>
      </c>
      <c r="U4497" t="s">
        <v>5597</v>
      </c>
      <c r="V4497" s="3">
        <v>2.992</v>
      </c>
      <c r="W4497">
        <v>1</v>
      </c>
      <c r="X4497" s="2">
        <v>0.2</v>
      </c>
      <c r="Y4497" s="13">
        <v>1.1220000000000001</v>
      </c>
      <c r="Z4497" s="2">
        <f>Y4497/V4497</f>
        <v>0.37500000000000006</v>
      </c>
    </row>
    <row r="4498" spans="1:26" x14ac:dyDescent="0.25">
      <c r="A4498">
        <v>9343</v>
      </c>
      <c r="B4498" t="s">
        <v>10100</v>
      </c>
      <c r="C4498" s="1">
        <v>42442</v>
      </c>
      <c r="D4498">
        <f>YEAR(C4498)</f>
        <v>2016</v>
      </c>
      <c r="E4498">
        <f>MONTH(C4498)</f>
        <v>3</v>
      </c>
      <c r="F4498" t="str">
        <f>TEXT(Table1[[#This Row],[Order Date]],"mmm")</f>
        <v>Mar</v>
      </c>
      <c r="G4498" t="str">
        <f>TEXT(Table1[[#This Row],[Order Date]],"ddd")</f>
        <v>Sun</v>
      </c>
      <c r="H4498" s="1">
        <v>42447</v>
      </c>
      <c r="I4498" t="s">
        <v>49</v>
      </c>
      <c r="J4498" t="s">
        <v>7421</v>
      </c>
      <c r="K4498" t="s">
        <v>7422</v>
      </c>
      <c r="L4498" t="s">
        <v>101</v>
      </c>
      <c r="M4498" t="s">
        <v>26</v>
      </c>
      <c r="N4498" t="s">
        <v>2803</v>
      </c>
      <c r="O4498" t="s">
        <v>42</v>
      </c>
      <c r="P4498">
        <v>92503</v>
      </c>
      <c r="Q4498" t="s">
        <v>43</v>
      </c>
      <c r="R4498" t="s">
        <v>2405</v>
      </c>
      <c r="S4498" t="s">
        <v>45</v>
      </c>
      <c r="T4498" t="s">
        <v>74</v>
      </c>
      <c r="U4498" t="s">
        <v>2406</v>
      </c>
      <c r="V4498" s="3">
        <v>51.183999999999997</v>
      </c>
      <c r="W4498">
        <v>7</v>
      </c>
      <c r="X4498" s="2">
        <v>0.2</v>
      </c>
      <c r="Y4498" s="13">
        <v>19.193999999999999</v>
      </c>
      <c r="Z4498" s="2">
        <f>Y4498/V4498</f>
        <v>0.375</v>
      </c>
    </row>
    <row r="4499" spans="1:26" x14ac:dyDescent="0.25">
      <c r="A4499">
        <v>9344</v>
      </c>
      <c r="B4499" t="s">
        <v>10101</v>
      </c>
      <c r="C4499" s="1">
        <v>42783</v>
      </c>
      <c r="D4499">
        <f>YEAR(C4499)</f>
        <v>2017</v>
      </c>
      <c r="E4499">
        <f>MONTH(C4499)</f>
        <v>2</v>
      </c>
      <c r="F4499" t="str">
        <f>TEXT(Table1[[#This Row],[Order Date]],"mmm")</f>
        <v>Feb</v>
      </c>
      <c r="G4499" t="str">
        <f>TEXT(Table1[[#This Row],[Order Date]],"ddd")</f>
        <v>Fri</v>
      </c>
      <c r="H4499" s="1">
        <v>42786</v>
      </c>
      <c r="I4499" t="s">
        <v>185</v>
      </c>
      <c r="J4499" t="s">
        <v>2273</v>
      </c>
      <c r="K4499" t="s">
        <v>2274</v>
      </c>
      <c r="L4499" t="s">
        <v>101</v>
      </c>
      <c r="M4499" t="s">
        <v>26</v>
      </c>
      <c r="N4499" t="s">
        <v>271</v>
      </c>
      <c r="O4499" t="s">
        <v>491</v>
      </c>
      <c r="P4499">
        <v>45373</v>
      </c>
      <c r="Q4499" t="s">
        <v>145</v>
      </c>
      <c r="R4499" t="s">
        <v>8023</v>
      </c>
      <c r="S4499" t="s">
        <v>31</v>
      </c>
      <c r="T4499" t="s">
        <v>55</v>
      </c>
      <c r="U4499" t="s">
        <v>8024</v>
      </c>
      <c r="V4499" s="3">
        <v>455.97</v>
      </c>
      <c r="W4499">
        <v>5</v>
      </c>
      <c r="X4499" s="2">
        <v>0.4</v>
      </c>
      <c r="Y4499" s="13">
        <v>-106.393</v>
      </c>
      <c r="Z4499" s="2">
        <f>Y4499/V4499</f>
        <v>-0.23333333333333331</v>
      </c>
    </row>
    <row r="4500" spans="1:26" x14ac:dyDescent="0.25">
      <c r="A4500">
        <v>9349</v>
      </c>
      <c r="B4500" t="s">
        <v>10102</v>
      </c>
      <c r="C4500" s="1">
        <v>42726</v>
      </c>
      <c r="D4500">
        <f>YEAR(C4500)</f>
        <v>2016</v>
      </c>
      <c r="E4500">
        <f>MONTH(C4500)</f>
        <v>12</v>
      </c>
      <c r="F4500" t="str">
        <f>TEXT(Table1[[#This Row],[Order Date]],"mmm")</f>
        <v>Dec</v>
      </c>
      <c r="G4500" t="str">
        <f>TEXT(Table1[[#This Row],[Order Date]],"ddd")</f>
        <v>Thu</v>
      </c>
      <c r="H4500" s="1">
        <v>42732</v>
      </c>
      <c r="I4500" t="s">
        <v>49</v>
      </c>
      <c r="J4500" t="s">
        <v>357</v>
      </c>
      <c r="K4500" t="s">
        <v>358</v>
      </c>
      <c r="L4500" t="s">
        <v>25</v>
      </c>
      <c r="M4500" t="s">
        <v>26</v>
      </c>
      <c r="N4500" t="s">
        <v>7691</v>
      </c>
      <c r="O4500" t="s">
        <v>42</v>
      </c>
      <c r="P4500">
        <v>92553</v>
      </c>
      <c r="Q4500" t="s">
        <v>43</v>
      </c>
      <c r="R4500" t="s">
        <v>8832</v>
      </c>
      <c r="S4500" t="s">
        <v>31</v>
      </c>
      <c r="T4500" t="s">
        <v>64</v>
      </c>
      <c r="U4500" t="s">
        <v>8833</v>
      </c>
      <c r="V4500" s="3">
        <v>842.72</v>
      </c>
      <c r="W4500">
        <v>8</v>
      </c>
      <c r="X4500" s="2">
        <v>0</v>
      </c>
      <c r="Y4500" s="13">
        <v>202.25280000000001</v>
      </c>
      <c r="Z4500" s="2">
        <f>Y4500/V4500</f>
        <v>0.24</v>
      </c>
    </row>
    <row r="4501" spans="1:26" x14ac:dyDescent="0.25">
      <c r="A4501">
        <v>9351</v>
      </c>
      <c r="B4501" t="s">
        <v>10103</v>
      </c>
      <c r="C4501" s="1">
        <v>42636</v>
      </c>
      <c r="D4501">
        <f>YEAR(C4501)</f>
        <v>2016</v>
      </c>
      <c r="E4501">
        <f>MONTH(C4501)</f>
        <v>9</v>
      </c>
      <c r="F4501" t="str">
        <f>TEXT(Table1[[#This Row],[Order Date]],"mmm")</f>
        <v>Sep</v>
      </c>
      <c r="G4501" t="str">
        <f>TEXT(Table1[[#This Row],[Order Date]],"ddd")</f>
        <v>Fri</v>
      </c>
      <c r="H4501" s="1">
        <v>42640</v>
      </c>
      <c r="I4501" t="s">
        <v>49</v>
      </c>
      <c r="J4501" t="s">
        <v>2592</v>
      </c>
      <c r="K4501" t="s">
        <v>2593</v>
      </c>
      <c r="L4501" t="s">
        <v>40</v>
      </c>
      <c r="M4501" t="s">
        <v>26</v>
      </c>
      <c r="N4501" t="s">
        <v>94</v>
      </c>
      <c r="O4501" t="s">
        <v>95</v>
      </c>
      <c r="P4501">
        <v>98115</v>
      </c>
      <c r="Q4501" t="s">
        <v>43</v>
      </c>
      <c r="R4501" t="s">
        <v>3502</v>
      </c>
      <c r="S4501" t="s">
        <v>45</v>
      </c>
      <c r="T4501" t="s">
        <v>74</v>
      </c>
      <c r="U4501" t="s">
        <v>3503</v>
      </c>
      <c r="V4501" s="3">
        <v>13.215999999999999</v>
      </c>
      <c r="W4501">
        <v>4</v>
      </c>
      <c r="X4501" s="2">
        <v>0.2</v>
      </c>
      <c r="Y4501" s="13">
        <v>4.4603999999999999</v>
      </c>
      <c r="Z4501" s="2">
        <f>Y4501/V4501</f>
        <v>0.33750000000000002</v>
      </c>
    </row>
    <row r="4502" spans="1:26" x14ac:dyDescent="0.25">
      <c r="A4502">
        <v>9353</v>
      </c>
      <c r="B4502" t="s">
        <v>10104</v>
      </c>
      <c r="C4502" s="1">
        <v>43002</v>
      </c>
      <c r="D4502">
        <f>YEAR(C4502)</f>
        <v>2017</v>
      </c>
      <c r="E4502">
        <f>MONTH(C4502)</f>
        <v>9</v>
      </c>
      <c r="F4502" t="str">
        <f>TEXT(Table1[[#This Row],[Order Date]],"mmm")</f>
        <v>Sep</v>
      </c>
      <c r="G4502" t="str">
        <f>TEXT(Table1[[#This Row],[Order Date]],"ddd")</f>
        <v>Sun</v>
      </c>
      <c r="H4502" s="1">
        <v>43004</v>
      </c>
      <c r="I4502" t="s">
        <v>185</v>
      </c>
      <c r="J4502" t="s">
        <v>1672</v>
      </c>
      <c r="K4502" t="s">
        <v>1673</v>
      </c>
      <c r="L4502" t="s">
        <v>25</v>
      </c>
      <c r="M4502" t="s">
        <v>26</v>
      </c>
      <c r="N4502" t="s">
        <v>296</v>
      </c>
      <c r="O4502" t="s">
        <v>208</v>
      </c>
      <c r="P4502">
        <v>60623</v>
      </c>
      <c r="Q4502" t="s">
        <v>104</v>
      </c>
      <c r="R4502" t="s">
        <v>3321</v>
      </c>
      <c r="S4502" t="s">
        <v>31</v>
      </c>
      <c r="T4502" t="s">
        <v>35</v>
      </c>
      <c r="U4502" t="s">
        <v>3322</v>
      </c>
      <c r="V4502" s="3">
        <v>520.46400000000006</v>
      </c>
      <c r="W4502">
        <v>2</v>
      </c>
      <c r="X4502" s="2">
        <v>0.3</v>
      </c>
      <c r="Y4502" s="13">
        <v>-14.8704</v>
      </c>
      <c r="Z4502" s="2">
        <f>Y4502/V4502</f>
        <v>-2.8571428571428567E-2</v>
      </c>
    </row>
    <row r="4503" spans="1:26" x14ac:dyDescent="0.25">
      <c r="A4503">
        <v>9358</v>
      </c>
      <c r="B4503" t="s">
        <v>10105</v>
      </c>
      <c r="C4503" s="1">
        <v>42394</v>
      </c>
      <c r="D4503">
        <f>YEAR(C4503)</f>
        <v>2016</v>
      </c>
      <c r="E4503">
        <f>MONTH(C4503)</f>
        <v>1</v>
      </c>
      <c r="F4503" t="str">
        <f>TEXT(Table1[[#This Row],[Order Date]],"mmm")</f>
        <v>Jan</v>
      </c>
      <c r="G4503" t="str">
        <f>TEXT(Table1[[#This Row],[Order Date]],"ddd")</f>
        <v>Mon</v>
      </c>
      <c r="H4503" s="1">
        <v>42397</v>
      </c>
      <c r="I4503" t="s">
        <v>22</v>
      </c>
      <c r="J4503" t="s">
        <v>575</v>
      </c>
      <c r="K4503" t="s">
        <v>576</v>
      </c>
      <c r="L4503" t="s">
        <v>40</v>
      </c>
      <c r="M4503" t="s">
        <v>26</v>
      </c>
      <c r="N4503" t="s">
        <v>263</v>
      </c>
      <c r="O4503" t="s">
        <v>264</v>
      </c>
      <c r="P4503">
        <v>10024</v>
      </c>
      <c r="Q4503" t="s">
        <v>145</v>
      </c>
      <c r="R4503" t="s">
        <v>3173</v>
      </c>
      <c r="S4503" t="s">
        <v>45</v>
      </c>
      <c r="T4503" t="s">
        <v>74</v>
      </c>
      <c r="U4503" t="s">
        <v>3174</v>
      </c>
      <c r="V4503" s="3">
        <v>43.12</v>
      </c>
      <c r="W4503">
        <v>5</v>
      </c>
      <c r="X4503" s="2">
        <v>0.2</v>
      </c>
      <c r="Y4503" s="13">
        <v>15.092000000000001</v>
      </c>
      <c r="Z4503" s="2">
        <f>Y4503/V4503</f>
        <v>0.35000000000000003</v>
      </c>
    </row>
    <row r="4504" spans="1:26" x14ac:dyDescent="0.25">
      <c r="A4504">
        <v>9362</v>
      </c>
      <c r="B4504" t="s">
        <v>10106</v>
      </c>
      <c r="C4504" s="1">
        <v>42815</v>
      </c>
      <c r="D4504">
        <f>YEAR(C4504)</f>
        <v>2017</v>
      </c>
      <c r="E4504">
        <f>MONTH(C4504)</f>
        <v>3</v>
      </c>
      <c r="F4504" t="str">
        <f>TEXT(Table1[[#This Row],[Order Date]],"mmm")</f>
        <v>Mar</v>
      </c>
      <c r="G4504" t="str">
        <f>TEXT(Table1[[#This Row],[Order Date]],"ddd")</f>
        <v>Tue</v>
      </c>
      <c r="H4504" s="1">
        <v>42819</v>
      </c>
      <c r="I4504" t="s">
        <v>49</v>
      </c>
      <c r="J4504" t="s">
        <v>294</v>
      </c>
      <c r="K4504" t="s">
        <v>295</v>
      </c>
      <c r="L4504" t="s">
        <v>101</v>
      </c>
      <c r="M4504" t="s">
        <v>26</v>
      </c>
      <c r="N4504" t="s">
        <v>94</v>
      </c>
      <c r="O4504" t="s">
        <v>95</v>
      </c>
      <c r="P4504">
        <v>98105</v>
      </c>
      <c r="Q4504" t="s">
        <v>43</v>
      </c>
      <c r="R4504" t="s">
        <v>252</v>
      </c>
      <c r="S4504" t="s">
        <v>45</v>
      </c>
      <c r="T4504" t="s">
        <v>74</v>
      </c>
      <c r="U4504" t="s">
        <v>253</v>
      </c>
      <c r="V4504" s="3">
        <v>30.576000000000001</v>
      </c>
      <c r="W4504">
        <v>6</v>
      </c>
      <c r="X4504" s="2">
        <v>0.2</v>
      </c>
      <c r="Y4504" s="13">
        <v>10.3194</v>
      </c>
      <c r="Z4504" s="2">
        <f>Y4504/V4504</f>
        <v>0.33749999999999997</v>
      </c>
    </row>
    <row r="4505" spans="1:26" x14ac:dyDescent="0.25">
      <c r="A4505">
        <v>9366</v>
      </c>
      <c r="B4505" t="s">
        <v>10107</v>
      </c>
      <c r="C4505" s="1">
        <v>41873</v>
      </c>
      <c r="D4505">
        <f>YEAR(C4505)</f>
        <v>2014</v>
      </c>
      <c r="E4505">
        <f>MONTH(C4505)</f>
        <v>8</v>
      </c>
      <c r="F4505" t="str">
        <f>TEXT(Table1[[#This Row],[Order Date]],"mmm")</f>
        <v>Aug</v>
      </c>
      <c r="G4505" t="str">
        <f>TEXT(Table1[[#This Row],[Order Date]],"ddd")</f>
        <v>Fri</v>
      </c>
      <c r="H4505" s="1">
        <v>41876</v>
      </c>
      <c r="I4505" t="s">
        <v>185</v>
      </c>
      <c r="J4505" t="s">
        <v>1903</v>
      </c>
      <c r="K4505" t="s">
        <v>1904</v>
      </c>
      <c r="L4505" t="s">
        <v>25</v>
      </c>
      <c r="M4505" t="s">
        <v>26</v>
      </c>
      <c r="N4505" t="s">
        <v>8943</v>
      </c>
      <c r="O4505" t="s">
        <v>590</v>
      </c>
      <c r="P4505">
        <v>63301</v>
      </c>
      <c r="Q4505" t="s">
        <v>104</v>
      </c>
      <c r="R4505" t="s">
        <v>9308</v>
      </c>
      <c r="S4505" t="s">
        <v>45</v>
      </c>
      <c r="T4505" t="s">
        <v>89</v>
      </c>
      <c r="U4505" t="s">
        <v>9309</v>
      </c>
      <c r="V4505" s="3">
        <v>11.56</v>
      </c>
      <c r="W4505">
        <v>2</v>
      </c>
      <c r="X4505" s="2">
        <v>0</v>
      </c>
      <c r="Y4505" s="13">
        <v>5.6643999999999997</v>
      </c>
      <c r="Z4505" s="2">
        <f>Y4505/V4505</f>
        <v>0.48999999999999994</v>
      </c>
    </row>
    <row r="4506" spans="1:26" x14ac:dyDescent="0.25">
      <c r="A4506">
        <v>9370</v>
      </c>
      <c r="B4506" t="s">
        <v>10108</v>
      </c>
      <c r="C4506" s="1">
        <v>43046</v>
      </c>
      <c r="D4506">
        <f>YEAR(C4506)</f>
        <v>2017</v>
      </c>
      <c r="E4506">
        <f>MONTH(C4506)</f>
        <v>11</v>
      </c>
      <c r="F4506" t="str">
        <f>TEXT(Table1[[#This Row],[Order Date]],"mmm")</f>
        <v>Nov</v>
      </c>
      <c r="G4506" t="str">
        <f>TEXT(Table1[[#This Row],[Order Date]],"ddd")</f>
        <v>Tue</v>
      </c>
      <c r="H4506" s="1">
        <v>43048</v>
      </c>
      <c r="I4506" t="s">
        <v>22</v>
      </c>
      <c r="J4506" t="s">
        <v>3852</v>
      </c>
      <c r="K4506" t="s">
        <v>3853</v>
      </c>
      <c r="L4506" t="s">
        <v>40</v>
      </c>
      <c r="M4506" t="s">
        <v>26</v>
      </c>
      <c r="N4506" t="s">
        <v>3144</v>
      </c>
      <c r="O4506" t="s">
        <v>2689</v>
      </c>
      <c r="P4506">
        <v>20735</v>
      </c>
      <c r="Q4506" t="s">
        <v>145</v>
      </c>
      <c r="R4506" t="s">
        <v>5963</v>
      </c>
      <c r="S4506" t="s">
        <v>31</v>
      </c>
      <c r="T4506" t="s">
        <v>35</v>
      </c>
      <c r="U4506" t="s">
        <v>5964</v>
      </c>
      <c r="V4506" s="3">
        <v>272.97000000000003</v>
      </c>
      <c r="W4506">
        <v>3</v>
      </c>
      <c r="X4506" s="2">
        <v>0</v>
      </c>
      <c r="Y4506" s="13">
        <v>43.675199999999997</v>
      </c>
      <c r="Z4506" s="2">
        <f>Y4506/V4506</f>
        <v>0.15999999999999998</v>
      </c>
    </row>
    <row r="4507" spans="1:26" x14ac:dyDescent="0.25">
      <c r="A4507">
        <v>9371</v>
      </c>
      <c r="B4507" t="s">
        <v>10109</v>
      </c>
      <c r="C4507" s="1">
        <v>42153</v>
      </c>
      <c r="D4507">
        <f>YEAR(C4507)</f>
        <v>2015</v>
      </c>
      <c r="E4507">
        <f>MONTH(C4507)</f>
        <v>5</v>
      </c>
      <c r="F4507" t="str">
        <f>TEXT(Table1[[#This Row],[Order Date]],"mmm")</f>
        <v>May</v>
      </c>
      <c r="G4507" t="str">
        <f>TEXT(Table1[[#This Row],[Order Date]],"ddd")</f>
        <v>Fri</v>
      </c>
      <c r="H4507" s="1">
        <v>42155</v>
      </c>
      <c r="I4507" t="s">
        <v>185</v>
      </c>
      <c r="J4507" t="s">
        <v>8656</v>
      </c>
      <c r="K4507" t="s">
        <v>8657</v>
      </c>
      <c r="L4507" t="s">
        <v>40</v>
      </c>
      <c r="M4507" t="s">
        <v>26</v>
      </c>
      <c r="N4507" t="s">
        <v>490</v>
      </c>
      <c r="O4507" t="s">
        <v>491</v>
      </c>
      <c r="P4507">
        <v>43229</v>
      </c>
      <c r="Q4507" t="s">
        <v>145</v>
      </c>
      <c r="R4507" t="s">
        <v>9206</v>
      </c>
      <c r="S4507" t="s">
        <v>31</v>
      </c>
      <c r="T4507" t="s">
        <v>64</v>
      </c>
      <c r="U4507" t="s">
        <v>9207</v>
      </c>
      <c r="V4507" s="3">
        <v>41.567999999999998</v>
      </c>
      <c r="W4507">
        <v>4</v>
      </c>
      <c r="X4507" s="2">
        <v>0.2</v>
      </c>
      <c r="Y4507" s="13">
        <v>-4.1567999999999996</v>
      </c>
      <c r="Z4507" s="2">
        <f>Y4507/V4507</f>
        <v>-9.9999999999999992E-2</v>
      </c>
    </row>
    <row r="4508" spans="1:26" x14ac:dyDescent="0.25">
      <c r="A4508">
        <v>9374</v>
      </c>
      <c r="B4508" t="s">
        <v>10110</v>
      </c>
      <c r="C4508" s="1">
        <v>42862</v>
      </c>
      <c r="D4508">
        <f>YEAR(C4508)</f>
        <v>2017</v>
      </c>
      <c r="E4508">
        <f>MONTH(C4508)</f>
        <v>5</v>
      </c>
      <c r="F4508" t="str">
        <f>TEXT(Table1[[#This Row],[Order Date]],"mmm")</f>
        <v>May</v>
      </c>
      <c r="G4508" t="str">
        <f>TEXT(Table1[[#This Row],[Order Date]],"ddd")</f>
        <v>Sun</v>
      </c>
      <c r="H4508" s="1">
        <v>42866</v>
      </c>
      <c r="I4508" t="s">
        <v>49</v>
      </c>
      <c r="J4508" t="s">
        <v>1919</v>
      </c>
      <c r="K4508" t="s">
        <v>1920</v>
      </c>
      <c r="L4508" t="s">
        <v>25</v>
      </c>
      <c r="M4508" t="s">
        <v>26</v>
      </c>
      <c r="N4508" t="s">
        <v>596</v>
      </c>
      <c r="O4508" t="s">
        <v>42</v>
      </c>
      <c r="P4508">
        <v>91104</v>
      </c>
      <c r="Q4508" t="s">
        <v>43</v>
      </c>
      <c r="R4508" t="s">
        <v>3528</v>
      </c>
      <c r="S4508" t="s">
        <v>70</v>
      </c>
      <c r="T4508" t="s">
        <v>71</v>
      </c>
      <c r="U4508" t="s">
        <v>3529</v>
      </c>
      <c r="V4508" s="3">
        <v>419.94400000000002</v>
      </c>
      <c r="W4508">
        <v>7</v>
      </c>
      <c r="X4508" s="2">
        <v>0.2</v>
      </c>
      <c r="Y4508" s="13">
        <v>52.493000000000002</v>
      </c>
      <c r="Z4508" s="2">
        <f>Y4508/V4508</f>
        <v>0.125</v>
      </c>
    </row>
    <row r="4509" spans="1:26" x14ac:dyDescent="0.25">
      <c r="A4509">
        <v>9375</v>
      </c>
      <c r="B4509" t="s">
        <v>10111</v>
      </c>
      <c r="C4509" s="1">
        <v>42526</v>
      </c>
      <c r="D4509">
        <f>YEAR(C4509)</f>
        <v>2016</v>
      </c>
      <c r="E4509">
        <f>MONTH(C4509)</f>
        <v>6</v>
      </c>
      <c r="F4509" t="str">
        <f>TEXT(Table1[[#This Row],[Order Date]],"mmm")</f>
        <v>Jun</v>
      </c>
      <c r="G4509" t="str">
        <f>TEXT(Table1[[#This Row],[Order Date]],"ddd")</f>
        <v>Sun</v>
      </c>
      <c r="H4509" s="1">
        <v>42530</v>
      </c>
      <c r="I4509" t="s">
        <v>49</v>
      </c>
      <c r="J4509" t="s">
        <v>336</v>
      </c>
      <c r="K4509" t="s">
        <v>337</v>
      </c>
      <c r="L4509" t="s">
        <v>40</v>
      </c>
      <c r="M4509" t="s">
        <v>26</v>
      </c>
      <c r="N4509" t="s">
        <v>94</v>
      </c>
      <c r="O4509" t="s">
        <v>95</v>
      </c>
      <c r="P4509">
        <v>98105</v>
      </c>
      <c r="Q4509" t="s">
        <v>43</v>
      </c>
      <c r="R4509" t="s">
        <v>2606</v>
      </c>
      <c r="S4509" t="s">
        <v>45</v>
      </c>
      <c r="T4509" t="s">
        <v>572</v>
      </c>
      <c r="U4509" t="s">
        <v>2607</v>
      </c>
      <c r="V4509" s="3">
        <v>61.38</v>
      </c>
      <c r="W4509">
        <v>6</v>
      </c>
      <c r="X4509" s="2">
        <v>0</v>
      </c>
      <c r="Y4509" s="13">
        <v>15.9588</v>
      </c>
      <c r="Z4509" s="2">
        <f>Y4509/V4509</f>
        <v>0.26</v>
      </c>
    </row>
    <row r="4510" spans="1:26" x14ac:dyDescent="0.25">
      <c r="A4510">
        <v>9376</v>
      </c>
      <c r="B4510" t="s">
        <v>10112</v>
      </c>
      <c r="C4510" s="1">
        <v>42352</v>
      </c>
      <c r="D4510">
        <f>YEAR(C4510)</f>
        <v>2015</v>
      </c>
      <c r="E4510">
        <f>MONTH(C4510)</f>
        <v>12</v>
      </c>
      <c r="F4510" t="str">
        <f>TEXT(Table1[[#This Row],[Order Date]],"mmm")</f>
        <v>Dec</v>
      </c>
      <c r="G4510" t="str">
        <f>TEXT(Table1[[#This Row],[Order Date]],"ddd")</f>
        <v>Mon</v>
      </c>
      <c r="H4510" s="1">
        <v>42357</v>
      </c>
      <c r="I4510" t="s">
        <v>22</v>
      </c>
      <c r="J4510" t="s">
        <v>1858</v>
      </c>
      <c r="K4510" t="s">
        <v>1859</v>
      </c>
      <c r="L4510" t="s">
        <v>25</v>
      </c>
      <c r="M4510" t="s">
        <v>26</v>
      </c>
      <c r="N4510" t="s">
        <v>41</v>
      </c>
      <c r="O4510" t="s">
        <v>42</v>
      </c>
      <c r="P4510">
        <v>90045</v>
      </c>
      <c r="Q4510" t="s">
        <v>43</v>
      </c>
      <c r="R4510" t="s">
        <v>4155</v>
      </c>
      <c r="S4510" t="s">
        <v>70</v>
      </c>
      <c r="T4510" t="s">
        <v>158</v>
      </c>
      <c r="U4510" t="s">
        <v>4156</v>
      </c>
      <c r="V4510" s="3">
        <v>50</v>
      </c>
      <c r="W4510">
        <v>2</v>
      </c>
      <c r="X4510" s="2">
        <v>0</v>
      </c>
      <c r="Y4510" s="13">
        <v>10.5</v>
      </c>
      <c r="Z4510" s="2">
        <f>Y4510/V4510</f>
        <v>0.21</v>
      </c>
    </row>
    <row r="4511" spans="1:26" x14ac:dyDescent="0.25">
      <c r="A4511">
        <v>9377</v>
      </c>
      <c r="B4511" t="s">
        <v>10113</v>
      </c>
      <c r="C4511" s="1">
        <v>43094</v>
      </c>
      <c r="D4511">
        <f>YEAR(C4511)</f>
        <v>2017</v>
      </c>
      <c r="E4511">
        <f>MONTH(C4511)</f>
        <v>12</v>
      </c>
      <c r="F4511" t="str">
        <f>TEXT(Table1[[#This Row],[Order Date]],"mmm")</f>
        <v>Dec</v>
      </c>
      <c r="G4511" t="str">
        <f>TEXT(Table1[[#This Row],[Order Date]],"ddd")</f>
        <v>Mon</v>
      </c>
      <c r="H4511" s="1">
        <v>43098</v>
      </c>
      <c r="I4511" t="s">
        <v>49</v>
      </c>
      <c r="J4511" t="s">
        <v>232</v>
      </c>
      <c r="K4511" t="s">
        <v>233</v>
      </c>
      <c r="L4511" t="s">
        <v>25</v>
      </c>
      <c r="M4511" t="s">
        <v>26</v>
      </c>
      <c r="N4511" t="s">
        <v>10114</v>
      </c>
      <c r="O4511" t="s">
        <v>781</v>
      </c>
      <c r="P4511">
        <v>7017</v>
      </c>
      <c r="Q4511" t="s">
        <v>145</v>
      </c>
      <c r="R4511" t="s">
        <v>7185</v>
      </c>
      <c r="S4511" t="s">
        <v>70</v>
      </c>
      <c r="T4511" t="s">
        <v>158</v>
      </c>
      <c r="U4511" t="s">
        <v>7186</v>
      </c>
      <c r="V4511" s="3">
        <v>31.8</v>
      </c>
      <c r="W4511">
        <v>3</v>
      </c>
      <c r="X4511" s="2">
        <v>0</v>
      </c>
      <c r="Y4511" s="13">
        <v>13.673999999999999</v>
      </c>
      <c r="Z4511" s="2">
        <f>Y4511/V4511</f>
        <v>0.43</v>
      </c>
    </row>
    <row r="4512" spans="1:26" x14ac:dyDescent="0.25">
      <c r="A4512">
        <v>9378</v>
      </c>
      <c r="B4512" t="s">
        <v>10115</v>
      </c>
      <c r="C4512" s="1">
        <v>43086</v>
      </c>
      <c r="D4512">
        <f>YEAR(C4512)</f>
        <v>2017</v>
      </c>
      <c r="E4512">
        <f>MONTH(C4512)</f>
        <v>12</v>
      </c>
      <c r="F4512" t="str">
        <f>TEXT(Table1[[#This Row],[Order Date]],"mmm")</f>
        <v>Dec</v>
      </c>
      <c r="G4512" t="str">
        <f>TEXT(Table1[[#This Row],[Order Date]],"ddd")</f>
        <v>Sun</v>
      </c>
      <c r="H4512" s="1">
        <v>43090</v>
      </c>
      <c r="I4512" t="s">
        <v>49</v>
      </c>
      <c r="J4512" t="s">
        <v>2592</v>
      </c>
      <c r="K4512" t="s">
        <v>2593</v>
      </c>
      <c r="L4512" t="s">
        <v>40</v>
      </c>
      <c r="M4512" t="s">
        <v>26</v>
      </c>
      <c r="N4512" t="s">
        <v>6033</v>
      </c>
      <c r="O4512" t="s">
        <v>113</v>
      </c>
      <c r="P4512">
        <v>54703</v>
      </c>
      <c r="Q4512" t="s">
        <v>104</v>
      </c>
      <c r="R4512" t="s">
        <v>6640</v>
      </c>
      <c r="S4512" t="s">
        <v>45</v>
      </c>
      <c r="T4512" t="s">
        <v>58</v>
      </c>
      <c r="U4512" t="s">
        <v>6641</v>
      </c>
      <c r="V4512" s="3">
        <v>32.56</v>
      </c>
      <c r="W4512">
        <v>2</v>
      </c>
      <c r="X4512" s="2">
        <v>0</v>
      </c>
      <c r="Y4512" s="13">
        <v>8.4656000000000002</v>
      </c>
      <c r="Z4512" s="2">
        <f>Y4512/V4512</f>
        <v>0.26</v>
      </c>
    </row>
    <row r="4513" spans="1:26" x14ac:dyDescent="0.25">
      <c r="A4513">
        <v>9379</v>
      </c>
      <c r="B4513" t="s">
        <v>10116</v>
      </c>
      <c r="C4513" s="1">
        <v>42500</v>
      </c>
      <c r="D4513">
        <f>YEAR(C4513)</f>
        <v>2016</v>
      </c>
      <c r="E4513">
        <f>MONTH(C4513)</f>
        <v>5</v>
      </c>
      <c r="F4513" t="str">
        <f>TEXT(Table1[[#This Row],[Order Date]],"mmm")</f>
        <v>May</v>
      </c>
      <c r="G4513" t="str">
        <f>TEXT(Table1[[#This Row],[Order Date]],"ddd")</f>
        <v>Tue</v>
      </c>
      <c r="H4513" s="1">
        <v>42505</v>
      </c>
      <c r="I4513" t="s">
        <v>49</v>
      </c>
      <c r="J4513" t="s">
        <v>3490</v>
      </c>
      <c r="K4513" t="s">
        <v>3491</v>
      </c>
      <c r="L4513" t="s">
        <v>25</v>
      </c>
      <c r="M4513" t="s">
        <v>26</v>
      </c>
      <c r="N4513" t="s">
        <v>296</v>
      </c>
      <c r="O4513" t="s">
        <v>208</v>
      </c>
      <c r="P4513">
        <v>60610</v>
      </c>
      <c r="Q4513" t="s">
        <v>104</v>
      </c>
      <c r="R4513" t="s">
        <v>10117</v>
      </c>
      <c r="S4513" t="s">
        <v>45</v>
      </c>
      <c r="T4513" t="s">
        <v>170</v>
      </c>
      <c r="U4513" t="s">
        <v>10118</v>
      </c>
      <c r="V4513" s="3">
        <v>7.0720000000000001</v>
      </c>
      <c r="W4513">
        <v>2</v>
      </c>
      <c r="X4513" s="2">
        <v>0.2</v>
      </c>
      <c r="Y4513" s="13">
        <v>2.3868</v>
      </c>
      <c r="Z4513" s="2">
        <f>Y4513/V4513</f>
        <v>0.33750000000000002</v>
      </c>
    </row>
    <row r="4514" spans="1:26" x14ac:dyDescent="0.25">
      <c r="A4514">
        <v>9380</v>
      </c>
      <c r="B4514" t="s">
        <v>10119</v>
      </c>
      <c r="C4514" s="1">
        <v>41996</v>
      </c>
      <c r="D4514">
        <f>YEAR(C4514)</f>
        <v>2014</v>
      </c>
      <c r="E4514">
        <f>MONTH(C4514)</f>
        <v>12</v>
      </c>
      <c r="F4514" t="str">
        <f>TEXT(Table1[[#This Row],[Order Date]],"mmm")</f>
        <v>Dec</v>
      </c>
      <c r="G4514" t="str">
        <f>TEXT(Table1[[#This Row],[Order Date]],"ddd")</f>
        <v>Tue</v>
      </c>
      <c r="H4514" s="1">
        <v>42000</v>
      </c>
      <c r="I4514" t="s">
        <v>22</v>
      </c>
      <c r="J4514" t="s">
        <v>959</v>
      </c>
      <c r="K4514" t="s">
        <v>960</v>
      </c>
      <c r="L4514" t="s">
        <v>25</v>
      </c>
      <c r="M4514" t="s">
        <v>26</v>
      </c>
      <c r="N4514" t="s">
        <v>893</v>
      </c>
      <c r="O4514" t="s">
        <v>53</v>
      </c>
      <c r="P4514">
        <v>33614</v>
      </c>
      <c r="Q4514" t="s">
        <v>29</v>
      </c>
      <c r="R4514" t="s">
        <v>4846</v>
      </c>
      <c r="S4514" t="s">
        <v>45</v>
      </c>
      <c r="T4514" t="s">
        <v>89</v>
      </c>
      <c r="U4514" t="s">
        <v>4847</v>
      </c>
      <c r="V4514" s="3">
        <v>45.527999999999999</v>
      </c>
      <c r="W4514">
        <v>3</v>
      </c>
      <c r="X4514" s="2">
        <v>0.2</v>
      </c>
      <c r="Y4514" s="13">
        <v>15.934799999999999</v>
      </c>
      <c r="Z4514" s="2">
        <f>Y4514/V4514</f>
        <v>0.35</v>
      </c>
    </row>
    <row r="4515" spans="1:26" x14ac:dyDescent="0.25">
      <c r="A4515">
        <v>9385</v>
      </c>
      <c r="B4515" t="s">
        <v>10120</v>
      </c>
      <c r="C4515" s="1">
        <v>42958</v>
      </c>
      <c r="D4515">
        <f>YEAR(C4515)</f>
        <v>2017</v>
      </c>
      <c r="E4515">
        <f>MONTH(C4515)</f>
        <v>8</v>
      </c>
      <c r="F4515" t="str">
        <f>TEXT(Table1[[#This Row],[Order Date]],"mmm")</f>
        <v>Aug</v>
      </c>
      <c r="G4515" t="str">
        <f>TEXT(Table1[[#This Row],[Order Date]],"ddd")</f>
        <v>Fri</v>
      </c>
      <c r="H4515" s="1">
        <v>42963</v>
      </c>
      <c r="I4515" t="s">
        <v>49</v>
      </c>
      <c r="J4515" t="s">
        <v>2611</v>
      </c>
      <c r="K4515" t="s">
        <v>2612</v>
      </c>
      <c r="L4515" t="s">
        <v>101</v>
      </c>
      <c r="M4515" t="s">
        <v>26</v>
      </c>
      <c r="N4515" t="s">
        <v>263</v>
      </c>
      <c r="O4515" t="s">
        <v>264</v>
      </c>
      <c r="P4515">
        <v>10009</v>
      </c>
      <c r="Q4515" t="s">
        <v>145</v>
      </c>
      <c r="R4515" t="s">
        <v>1869</v>
      </c>
      <c r="S4515" t="s">
        <v>45</v>
      </c>
      <c r="T4515" t="s">
        <v>89</v>
      </c>
      <c r="U4515" t="s">
        <v>1870</v>
      </c>
      <c r="V4515" s="3">
        <v>25.92</v>
      </c>
      <c r="W4515">
        <v>4</v>
      </c>
      <c r="X4515" s="2">
        <v>0</v>
      </c>
      <c r="Y4515" s="13">
        <v>12.441599999999999</v>
      </c>
      <c r="Z4515" s="2">
        <f>Y4515/V4515</f>
        <v>0.47999999999999993</v>
      </c>
    </row>
    <row r="4516" spans="1:26" x14ac:dyDescent="0.25">
      <c r="A4516">
        <v>9386</v>
      </c>
      <c r="B4516" t="s">
        <v>10121</v>
      </c>
      <c r="C4516" s="1">
        <v>42974</v>
      </c>
      <c r="D4516">
        <f>YEAR(C4516)</f>
        <v>2017</v>
      </c>
      <c r="E4516">
        <f>MONTH(C4516)</f>
        <v>8</v>
      </c>
      <c r="F4516" t="str">
        <f>TEXT(Table1[[#This Row],[Order Date]],"mmm")</f>
        <v>Aug</v>
      </c>
      <c r="G4516" t="str">
        <f>TEXT(Table1[[#This Row],[Order Date]],"ddd")</f>
        <v>Sun</v>
      </c>
      <c r="H4516" s="1">
        <v>42978</v>
      </c>
      <c r="I4516" t="s">
        <v>49</v>
      </c>
      <c r="J4516" t="s">
        <v>1908</v>
      </c>
      <c r="K4516" t="s">
        <v>1909</v>
      </c>
      <c r="L4516" t="s">
        <v>25</v>
      </c>
      <c r="M4516" t="s">
        <v>26</v>
      </c>
      <c r="N4516" t="s">
        <v>1796</v>
      </c>
      <c r="O4516" t="s">
        <v>303</v>
      </c>
      <c r="P4516">
        <v>85204</v>
      </c>
      <c r="Q4516" t="s">
        <v>43</v>
      </c>
      <c r="R4516" t="s">
        <v>4514</v>
      </c>
      <c r="S4516" t="s">
        <v>31</v>
      </c>
      <c r="T4516" t="s">
        <v>64</v>
      </c>
      <c r="U4516" t="s">
        <v>4515</v>
      </c>
      <c r="V4516" s="3">
        <v>120.57599999999999</v>
      </c>
      <c r="W4516">
        <v>8</v>
      </c>
      <c r="X4516" s="2">
        <v>0.2</v>
      </c>
      <c r="Y4516" s="13">
        <v>33.1584</v>
      </c>
      <c r="Z4516" s="2">
        <f>Y4516/V4516</f>
        <v>0.27500000000000002</v>
      </c>
    </row>
    <row r="4517" spans="1:26" x14ac:dyDescent="0.25">
      <c r="A4517">
        <v>9387</v>
      </c>
      <c r="B4517" t="s">
        <v>10122</v>
      </c>
      <c r="C4517" s="1">
        <v>42754</v>
      </c>
      <c r="D4517">
        <f>YEAR(C4517)</f>
        <v>2017</v>
      </c>
      <c r="E4517">
        <f>MONTH(C4517)</f>
        <v>1</v>
      </c>
      <c r="F4517" t="str">
        <f>TEXT(Table1[[#This Row],[Order Date]],"mmm")</f>
        <v>Jan</v>
      </c>
      <c r="G4517" t="str">
        <f>TEXT(Table1[[#This Row],[Order Date]],"ddd")</f>
        <v>Thu</v>
      </c>
      <c r="H4517" s="1">
        <v>42758</v>
      </c>
      <c r="I4517" t="s">
        <v>49</v>
      </c>
      <c r="J4517" t="s">
        <v>4359</v>
      </c>
      <c r="K4517" t="s">
        <v>4360</v>
      </c>
      <c r="L4517" t="s">
        <v>25</v>
      </c>
      <c r="M4517" t="s">
        <v>26</v>
      </c>
      <c r="N4517" t="s">
        <v>2184</v>
      </c>
      <c r="O4517" t="s">
        <v>5072</v>
      </c>
      <c r="P4517">
        <v>5408</v>
      </c>
      <c r="Q4517" t="s">
        <v>145</v>
      </c>
      <c r="R4517" t="s">
        <v>1434</v>
      </c>
      <c r="S4517" t="s">
        <v>45</v>
      </c>
      <c r="T4517" t="s">
        <v>89</v>
      </c>
      <c r="U4517" t="s">
        <v>1435</v>
      </c>
      <c r="V4517" s="3">
        <v>79.92</v>
      </c>
      <c r="W4517">
        <v>4</v>
      </c>
      <c r="X4517" s="2">
        <v>0</v>
      </c>
      <c r="Y4517" s="13">
        <v>37.562399999999997</v>
      </c>
      <c r="Z4517" s="2">
        <f>Y4517/V4517</f>
        <v>0.47</v>
      </c>
    </row>
    <row r="4518" spans="1:26" x14ac:dyDescent="0.25">
      <c r="A4518">
        <v>9391</v>
      </c>
      <c r="B4518" t="s">
        <v>10123</v>
      </c>
      <c r="C4518" s="1">
        <v>42174</v>
      </c>
      <c r="D4518">
        <f>YEAR(C4518)</f>
        <v>2015</v>
      </c>
      <c r="E4518">
        <f>MONTH(C4518)</f>
        <v>6</v>
      </c>
      <c r="F4518" t="str">
        <f>TEXT(Table1[[#This Row],[Order Date]],"mmm")</f>
        <v>Jun</v>
      </c>
      <c r="G4518" t="str">
        <f>TEXT(Table1[[#This Row],[Order Date]],"ddd")</f>
        <v>Fri</v>
      </c>
      <c r="H4518" s="1">
        <v>42179</v>
      </c>
      <c r="I4518" t="s">
        <v>49</v>
      </c>
      <c r="J4518" t="s">
        <v>3721</v>
      </c>
      <c r="K4518" t="s">
        <v>3722</v>
      </c>
      <c r="L4518" t="s">
        <v>101</v>
      </c>
      <c r="M4518" t="s">
        <v>26</v>
      </c>
      <c r="N4518" t="s">
        <v>181</v>
      </c>
      <c r="O4518" t="s">
        <v>103</v>
      </c>
      <c r="P4518">
        <v>77070</v>
      </c>
      <c r="Q4518" t="s">
        <v>104</v>
      </c>
      <c r="R4518" t="s">
        <v>5066</v>
      </c>
      <c r="S4518" t="s">
        <v>45</v>
      </c>
      <c r="T4518" t="s">
        <v>58</v>
      </c>
      <c r="U4518" t="s">
        <v>5067</v>
      </c>
      <c r="V4518" s="3">
        <v>228.92</v>
      </c>
      <c r="W4518">
        <v>5</v>
      </c>
      <c r="X4518" s="2">
        <v>0.2</v>
      </c>
      <c r="Y4518" s="13">
        <v>14.307499999999999</v>
      </c>
      <c r="Z4518" s="2">
        <f>Y4518/V4518</f>
        <v>6.25E-2</v>
      </c>
    </row>
    <row r="4519" spans="1:26" x14ac:dyDescent="0.25">
      <c r="A4519">
        <v>9392</v>
      </c>
      <c r="B4519" t="s">
        <v>10124</v>
      </c>
      <c r="C4519" s="1">
        <v>42807</v>
      </c>
      <c r="D4519">
        <f>YEAR(C4519)</f>
        <v>2017</v>
      </c>
      <c r="E4519">
        <f>MONTH(C4519)</f>
        <v>3</v>
      </c>
      <c r="F4519" t="str">
        <f>TEXT(Table1[[#This Row],[Order Date]],"mmm")</f>
        <v>Mar</v>
      </c>
      <c r="G4519" t="str">
        <f>TEXT(Table1[[#This Row],[Order Date]],"ddd")</f>
        <v>Mon</v>
      </c>
      <c r="H4519" s="1">
        <v>42810</v>
      </c>
      <c r="I4519" t="s">
        <v>185</v>
      </c>
      <c r="J4519" t="s">
        <v>3212</v>
      </c>
      <c r="K4519" t="s">
        <v>3213</v>
      </c>
      <c r="L4519" t="s">
        <v>40</v>
      </c>
      <c r="M4519" t="s">
        <v>26</v>
      </c>
      <c r="N4519" t="s">
        <v>449</v>
      </c>
      <c r="O4519" t="s">
        <v>208</v>
      </c>
      <c r="P4519">
        <v>60505</v>
      </c>
      <c r="Q4519" t="s">
        <v>104</v>
      </c>
      <c r="R4519" t="s">
        <v>3263</v>
      </c>
      <c r="S4519" t="s">
        <v>70</v>
      </c>
      <c r="T4519" t="s">
        <v>71</v>
      </c>
      <c r="U4519" t="s">
        <v>3264</v>
      </c>
      <c r="V4519" s="3">
        <v>7.992</v>
      </c>
      <c r="W4519">
        <v>1</v>
      </c>
      <c r="X4519" s="2">
        <v>0.2</v>
      </c>
      <c r="Y4519" s="13">
        <v>2.5973999999999999</v>
      </c>
      <c r="Z4519" s="2">
        <f>Y4519/V4519</f>
        <v>0.32500000000000001</v>
      </c>
    </row>
    <row r="4520" spans="1:26" x14ac:dyDescent="0.25">
      <c r="A4520">
        <v>9393</v>
      </c>
      <c r="B4520" t="s">
        <v>10125</v>
      </c>
      <c r="C4520" s="1">
        <v>42302</v>
      </c>
      <c r="D4520">
        <f>YEAR(C4520)</f>
        <v>2015</v>
      </c>
      <c r="E4520">
        <f>MONTH(C4520)</f>
        <v>10</v>
      </c>
      <c r="F4520" t="str">
        <f>TEXT(Table1[[#This Row],[Order Date]],"mmm")</f>
        <v>Oct</v>
      </c>
      <c r="G4520" t="str">
        <f>TEXT(Table1[[#This Row],[Order Date]],"ddd")</f>
        <v>Sun</v>
      </c>
      <c r="H4520" s="1">
        <v>42302</v>
      </c>
      <c r="I4520" t="s">
        <v>1276</v>
      </c>
      <c r="J4520" t="s">
        <v>3040</v>
      </c>
      <c r="K4520" t="s">
        <v>3041</v>
      </c>
      <c r="L4520" t="s">
        <v>40</v>
      </c>
      <c r="M4520" t="s">
        <v>26</v>
      </c>
      <c r="N4520" t="s">
        <v>800</v>
      </c>
      <c r="O4520" t="s">
        <v>450</v>
      </c>
      <c r="P4520">
        <v>80219</v>
      </c>
      <c r="Q4520" t="s">
        <v>43</v>
      </c>
      <c r="R4520" t="s">
        <v>5963</v>
      </c>
      <c r="S4520" t="s">
        <v>31</v>
      </c>
      <c r="T4520" t="s">
        <v>35</v>
      </c>
      <c r="U4520" t="s">
        <v>5964</v>
      </c>
      <c r="V4520" s="3">
        <v>582.33600000000001</v>
      </c>
      <c r="W4520">
        <v>8</v>
      </c>
      <c r="X4520" s="2">
        <v>0.2</v>
      </c>
      <c r="Y4520" s="13">
        <v>-29.116800000000001</v>
      </c>
      <c r="Z4520" s="2">
        <f>Y4520/V4520</f>
        <v>-0.05</v>
      </c>
    </row>
    <row r="4521" spans="1:26" x14ac:dyDescent="0.25">
      <c r="A4521">
        <v>9394</v>
      </c>
      <c r="B4521" t="s">
        <v>10126</v>
      </c>
      <c r="C4521" s="1">
        <v>41902</v>
      </c>
      <c r="D4521">
        <f>YEAR(C4521)</f>
        <v>2014</v>
      </c>
      <c r="E4521">
        <f>MONTH(C4521)</f>
        <v>9</v>
      </c>
      <c r="F4521" t="str">
        <f>TEXT(Table1[[#This Row],[Order Date]],"mmm")</f>
        <v>Sep</v>
      </c>
      <c r="G4521" t="str">
        <f>TEXT(Table1[[#This Row],[Order Date]],"ddd")</f>
        <v>Sat</v>
      </c>
      <c r="H4521" s="1">
        <v>41905</v>
      </c>
      <c r="I4521" t="s">
        <v>185</v>
      </c>
      <c r="J4521" t="s">
        <v>5111</v>
      </c>
      <c r="K4521" t="s">
        <v>5112</v>
      </c>
      <c r="L4521" t="s">
        <v>25</v>
      </c>
      <c r="M4521" t="s">
        <v>26</v>
      </c>
      <c r="N4521" t="s">
        <v>263</v>
      </c>
      <c r="O4521" t="s">
        <v>264</v>
      </c>
      <c r="P4521">
        <v>10011</v>
      </c>
      <c r="Q4521" t="s">
        <v>145</v>
      </c>
      <c r="R4521" t="s">
        <v>6542</v>
      </c>
      <c r="S4521" t="s">
        <v>70</v>
      </c>
      <c r="T4521" t="s">
        <v>71</v>
      </c>
      <c r="U4521" t="s">
        <v>6543</v>
      </c>
      <c r="V4521" s="3">
        <v>629.95000000000005</v>
      </c>
      <c r="W4521">
        <v>5</v>
      </c>
      <c r="X4521" s="2">
        <v>0</v>
      </c>
      <c r="Y4521" s="13">
        <v>157.48750000000001</v>
      </c>
      <c r="Z4521" s="2">
        <f>Y4521/V4521</f>
        <v>0.25</v>
      </c>
    </row>
    <row r="4522" spans="1:26" x14ac:dyDescent="0.25">
      <c r="A4522">
        <v>9400</v>
      </c>
      <c r="B4522" t="s">
        <v>10127</v>
      </c>
      <c r="C4522" s="1">
        <v>42685</v>
      </c>
      <c r="D4522">
        <f>YEAR(C4522)</f>
        <v>2016</v>
      </c>
      <c r="E4522">
        <f>MONTH(C4522)</f>
        <v>11</v>
      </c>
      <c r="F4522" t="str">
        <f>TEXT(Table1[[#This Row],[Order Date]],"mmm")</f>
        <v>Nov</v>
      </c>
      <c r="G4522" t="str">
        <f>TEXT(Table1[[#This Row],[Order Date]],"ddd")</f>
        <v>Fri</v>
      </c>
      <c r="H4522" s="1">
        <v>42689</v>
      </c>
      <c r="I4522" t="s">
        <v>49</v>
      </c>
      <c r="J4522" t="s">
        <v>10128</v>
      </c>
      <c r="K4522" t="s">
        <v>10129</v>
      </c>
      <c r="L4522" t="s">
        <v>25</v>
      </c>
      <c r="M4522" t="s">
        <v>26</v>
      </c>
      <c r="N4522" t="s">
        <v>10130</v>
      </c>
      <c r="O4522" t="s">
        <v>208</v>
      </c>
      <c r="P4522">
        <v>60004</v>
      </c>
      <c r="Q4522" t="s">
        <v>104</v>
      </c>
      <c r="R4522" t="s">
        <v>1911</v>
      </c>
      <c r="S4522" t="s">
        <v>45</v>
      </c>
      <c r="T4522" t="s">
        <v>67</v>
      </c>
      <c r="U4522" t="s">
        <v>1912</v>
      </c>
      <c r="V4522" s="3">
        <v>14.112</v>
      </c>
      <c r="W4522">
        <v>6</v>
      </c>
      <c r="X4522" s="2">
        <v>0.2</v>
      </c>
      <c r="Y4522" s="13">
        <v>1.2347999999999999</v>
      </c>
      <c r="Z4522" s="2">
        <f>Y4522/V4522</f>
        <v>8.7499999999999994E-2</v>
      </c>
    </row>
    <row r="4523" spans="1:26" x14ac:dyDescent="0.25">
      <c r="A4523">
        <v>9401</v>
      </c>
      <c r="B4523" t="s">
        <v>10131</v>
      </c>
      <c r="C4523" s="1">
        <v>42263</v>
      </c>
      <c r="D4523">
        <f>YEAR(C4523)</f>
        <v>2015</v>
      </c>
      <c r="E4523">
        <f>MONTH(C4523)</f>
        <v>9</v>
      </c>
      <c r="F4523" t="str">
        <f>TEXT(Table1[[#This Row],[Order Date]],"mmm")</f>
        <v>Sep</v>
      </c>
      <c r="G4523" t="str">
        <f>TEXT(Table1[[#This Row],[Order Date]],"ddd")</f>
        <v>Wed</v>
      </c>
      <c r="H4523" s="1">
        <v>42268</v>
      </c>
      <c r="I4523" t="s">
        <v>49</v>
      </c>
      <c r="J4523" t="s">
        <v>1815</v>
      </c>
      <c r="K4523" t="s">
        <v>1816</v>
      </c>
      <c r="L4523" t="s">
        <v>25</v>
      </c>
      <c r="M4523" t="s">
        <v>26</v>
      </c>
      <c r="N4523" t="s">
        <v>5385</v>
      </c>
      <c r="O4523" t="s">
        <v>312</v>
      </c>
      <c r="P4523">
        <v>23602</v>
      </c>
      <c r="Q4523" t="s">
        <v>29</v>
      </c>
      <c r="R4523" t="s">
        <v>3197</v>
      </c>
      <c r="S4523" t="s">
        <v>45</v>
      </c>
      <c r="T4523" t="s">
        <v>170</v>
      </c>
      <c r="U4523" t="s">
        <v>662</v>
      </c>
      <c r="V4523" s="3">
        <v>31.12</v>
      </c>
      <c r="W4523">
        <v>4</v>
      </c>
      <c r="X4523" s="2">
        <v>0</v>
      </c>
      <c r="Y4523" s="13">
        <v>14.6264</v>
      </c>
      <c r="Z4523" s="2">
        <f>Y4523/V4523</f>
        <v>0.47</v>
      </c>
    </row>
    <row r="4524" spans="1:26" x14ac:dyDescent="0.25">
      <c r="A4524">
        <v>9403</v>
      </c>
      <c r="B4524" t="s">
        <v>10132</v>
      </c>
      <c r="C4524" s="1">
        <v>42594</v>
      </c>
      <c r="D4524">
        <f>YEAR(C4524)</f>
        <v>2016</v>
      </c>
      <c r="E4524">
        <f>MONTH(C4524)</f>
        <v>8</v>
      </c>
      <c r="F4524" t="str">
        <f>TEXT(Table1[[#This Row],[Order Date]],"mmm")</f>
        <v>Aug</v>
      </c>
      <c r="G4524" t="str">
        <f>TEXT(Table1[[#This Row],[Order Date]],"ddd")</f>
        <v>Fri</v>
      </c>
      <c r="H4524" s="1">
        <v>42599</v>
      </c>
      <c r="I4524" t="s">
        <v>22</v>
      </c>
      <c r="J4524" t="s">
        <v>3401</v>
      </c>
      <c r="K4524" t="s">
        <v>3402</v>
      </c>
      <c r="L4524" t="s">
        <v>25</v>
      </c>
      <c r="M4524" t="s">
        <v>26</v>
      </c>
      <c r="N4524" t="s">
        <v>263</v>
      </c>
      <c r="O4524" t="s">
        <v>264</v>
      </c>
      <c r="P4524">
        <v>10024</v>
      </c>
      <c r="Q4524" t="s">
        <v>145</v>
      </c>
      <c r="R4524" t="s">
        <v>2363</v>
      </c>
      <c r="S4524" t="s">
        <v>31</v>
      </c>
      <c r="T4524" t="s">
        <v>55</v>
      </c>
      <c r="U4524" t="s">
        <v>2364</v>
      </c>
      <c r="V4524" s="3">
        <v>209.148</v>
      </c>
      <c r="W4524">
        <v>2</v>
      </c>
      <c r="X4524" s="2">
        <v>0.4</v>
      </c>
      <c r="Y4524" s="13">
        <v>-66.230199999999996</v>
      </c>
      <c r="Z4524" s="2">
        <f>Y4524/V4524</f>
        <v>-0.31666666666666665</v>
      </c>
    </row>
    <row r="4525" spans="1:26" x14ac:dyDescent="0.25">
      <c r="A4525">
        <v>9405</v>
      </c>
      <c r="B4525" t="s">
        <v>10133</v>
      </c>
      <c r="C4525" s="1">
        <v>42838</v>
      </c>
      <c r="D4525">
        <f>YEAR(C4525)</f>
        <v>2017</v>
      </c>
      <c r="E4525">
        <f>MONTH(C4525)</f>
        <v>4</v>
      </c>
      <c r="F4525" t="str">
        <f>TEXT(Table1[[#This Row],[Order Date]],"mmm")</f>
        <v>Apr</v>
      </c>
      <c r="G4525" t="str">
        <f>TEXT(Table1[[#This Row],[Order Date]],"ddd")</f>
        <v>Thu</v>
      </c>
      <c r="H4525" s="1">
        <v>42842</v>
      </c>
      <c r="I4525" t="s">
        <v>49</v>
      </c>
      <c r="J4525" t="s">
        <v>2592</v>
      </c>
      <c r="K4525" t="s">
        <v>2593</v>
      </c>
      <c r="L4525" t="s">
        <v>40</v>
      </c>
      <c r="M4525" t="s">
        <v>26</v>
      </c>
      <c r="N4525" t="s">
        <v>143</v>
      </c>
      <c r="O4525" t="s">
        <v>144</v>
      </c>
      <c r="P4525">
        <v>19134</v>
      </c>
      <c r="Q4525" t="s">
        <v>145</v>
      </c>
      <c r="R4525" t="s">
        <v>4853</v>
      </c>
      <c r="S4525" t="s">
        <v>45</v>
      </c>
      <c r="T4525" t="s">
        <v>266</v>
      </c>
      <c r="U4525" t="s">
        <v>4854</v>
      </c>
      <c r="V4525" s="3">
        <v>7.92</v>
      </c>
      <c r="W4525">
        <v>5</v>
      </c>
      <c r="X4525" s="2">
        <v>0.2</v>
      </c>
      <c r="Y4525" s="13">
        <v>1.6830000000000001</v>
      </c>
      <c r="Z4525" s="2">
        <f>Y4525/V4525</f>
        <v>0.21250000000000002</v>
      </c>
    </row>
    <row r="4526" spans="1:26" x14ac:dyDescent="0.25">
      <c r="A4526">
        <v>9406</v>
      </c>
      <c r="B4526" t="s">
        <v>10134</v>
      </c>
      <c r="C4526" s="1">
        <v>41712</v>
      </c>
      <c r="D4526">
        <f>YEAR(C4526)</f>
        <v>2014</v>
      </c>
      <c r="E4526">
        <f>MONTH(C4526)</f>
        <v>3</v>
      </c>
      <c r="F4526" t="str">
        <f>TEXT(Table1[[#This Row],[Order Date]],"mmm")</f>
        <v>Mar</v>
      </c>
      <c r="G4526" t="str">
        <f>TEXT(Table1[[#This Row],[Order Date]],"ddd")</f>
        <v>Fri</v>
      </c>
      <c r="H4526" s="1">
        <v>41715</v>
      </c>
      <c r="I4526" t="s">
        <v>185</v>
      </c>
      <c r="J4526" t="s">
        <v>433</v>
      </c>
      <c r="K4526" t="s">
        <v>434</v>
      </c>
      <c r="L4526" t="s">
        <v>101</v>
      </c>
      <c r="M4526" t="s">
        <v>26</v>
      </c>
      <c r="N4526" t="s">
        <v>296</v>
      </c>
      <c r="O4526" t="s">
        <v>208</v>
      </c>
      <c r="P4526">
        <v>60653</v>
      </c>
      <c r="Q4526" t="s">
        <v>104</v>
      </c>
      <c r="R4526" t="s">
        <v>5685</v>
      </c>
      <c r="S4526" t="s">
        <v>70</v>
      </c>
      <c r="T4526" t="s">
        <v>675</v>
      </c>
      <c r="U4526" t="s">
        <v>5686</v>
      </c>
      <c r="V4526" s="3">
        <v>574.91</v>
      </c>
      <c r="W4526">
        <v>2</v>
      </c>
      <c r="X4526" s="2">
        <v>0.3</v>
      </c>
      <c r="Y4526" s="13">
        <v>156.047</v>
      </c>
      <c r="Z4526" s="2">
        <f>Y4526/V4526</f>
        <v>0.27142857142857146</v>
      </c>
    </row>
    <row r="4527" spans="1:26" x14ac:dyDescent="0.25">
      <c r="A4527">
        <v>9408</v>
      </c>
      <c r="B4527" t="s">
        <v>10135</v>
      </c>
      <c r="C4527" s="1">
        <v>43000</v>
      </c>
      <c r="D4527">
        <f>YEAR(C4527)</f>
        <v>2017</v>
      </c>
      <c r="E4527">
        <f>MONTH(C4527)</f>
        <v>9</v>
      </c>
      <c r="F4527" t="str">
        <f>TEXT(Table1[[#This Row],[Order Date]],"mmm")</f>
        <v>Sep</v>
      </c>
      <c r="G4527" t="str">
        <f>TEXT(Table1[[#This Row],[Order Date]],"ddd")</f>
        <v>Fri</v>
      </c>
      <c r="H4527" s="1">
        <v>43002</v>
      </c>
      <c r="I4527" t="s">
        <v>22</v>
      </c>
      <c r="J4527" t="s">
        <v>806</v>
      </c>
      <c r="K4527" t="s">
        <v>807</v>
      </c>
      <c r="L4527" t="s">
        <v>25</v>
      </c>
      <c r="M4527" t="s">
        <v>26</v>
      </c>
      <c r="N4527" t="s">
        <v>263</v>
      </c>
      <c r="O4527" t="s">
        <v>264</v>
      </c>
      <c r="P4527">
        <v>10035</v>
      </c>
      <c r="Q4527" t="s">
        <v>145</v>
      </c>
      <c r="R4527" t="s">
        <v>4690</v>
      </c>
      <c r="S4527" t="s">
        <v>70</v>
      </c>
      <c r="T4527" t="s">
        <v>158</v>
      </c>
      <c r="U4527" t="s">
        <v>4691</v>
      </c>
      <c r="V4527" s="3">
        <v>1071</v>
      </c>
      <c r="W4527">
        <v>9</v>
      </c>
      <c r="X4527" s="2">
        <v>0</v>
      </c>
      <c r="Y4527" s="13">
        <v>171.36</v>
      </c>
      <c r="Z4527" s="2">
        <f>Y4527/V4527</f>
        <v>0.16</v>
      </c>
    </row>
    <row r="4528" spans="1:26" x14ac:dyDescent="0.25">
      <c r="A4528">
        <v>9410</v>
      </c>
      <c r="B4528" t="s">
        <v>10136</v>
      </c>
      <c r="C4528" s="1">
        <v>43079</v>
      </c>
      <c r="D4528">
        <f>YEAR(C4528)</f>
        <v>2017</v>
      </c>
      <c r="E4528">
        <f>MONTH(C4528)</f>
        <v>12</v>
      </c>
      <c r="F4528" t="str">
        <f>TEXT(Table1[[#This Row],[Order Date]],"mmm")</f>
        <v>Dec</v>
      </c>
      <c r="G4528" t="str">
        <f>TEXT(Table1[[#This Row],[Order Date]],"ddd")</f>
        <v>Sun</v>
      </c>
      <c r="H4528" s="1">
        <v>43082</v>
      </c>
      <c r="I4528" t="s">
        <v>185</v>
      </c>
      <c r="J4528" t="s">
        <v>4926</v>
      </c>
      <c r="K4528" t="s">
        <v>4927</v>
      </c>
      <c r="L4528" t="s">
        <v>25</v>
      </c>
      <c r="M4528" t="s">
        <v>26</v>
      </c>
      <c r="N4528" t="s">
        <v>143</v>
      </c>
      <c r="O4528" t="s">
        <v>144</v>
      </c>
      <c r="P4528">
        <v>19143</v>
      </c>
      <c r="Q4528" t="s">
        <v>145</v>
      </c>
      <c r="R4528" t="s">
        <v>2435</v>
      </c>
      <c r="S4528" t="s">
        <v>45</v>
      </c>
      <c r="T4528" t="s">
        <v>74</v>
      </c>
      <c r="U4528" t="s">
        <v>2436</v>
      </c>
      <c r="V4528" s="3">
        <v>3.2730000000000001</v>
      </c>
      <c r="W4528">
        <v>1</v>
      </c>
      <c r="X4528" s="2">
        <v>0.7</v>
      </c>
      <c r="Y4528" s="13">
        <v>-2.5093000000000001</v>
      </c>
      <c r="Z4528" s="2">
        <f>Y4528/V4528</f>
        <v>-0.76666666666666661</v>
      </c>
    </row>
    <row r="4529" spans="1:26" x14ac:dyDescent="0.25">
      <c r="A4529">
        <v>9412</v>
      </c>
      <c r="B4529" t="s">
        <v>10137</v>
      </c>
      <c r="C4529" s="1">
        <v>42439</v>
      </c>
      <c r="D4529">
        <f>YEAR(C4529)</f>
        <v>2016</v>
      </c>
      <c r="E4529">
        <f>MONTH(C4529)</f>
        <v>3</v>
      </c>
      <c r="F4529" t="str">
        <f>TEXT(Table1[[#This Row],[Order Date]],"mmm")</f>
        <v>Mar</v>
      </c>
      <c r="G4529" t="str">
        <f>TEXT(Table1[[#This Row],[Order Date]],"ddd")</f>
        <v>Thu</v>
      </c>
      <c r="H4529" s="1">
        <v>42443</v>
      </c>
      <c r="I4529" t="s">
        <v>22</v>
      </c>
      <c r="J4529" t="s">
        <v>1594</v>
      </c>
      <c r="K4529" t="s">
        <v>1595</v>
      </c>
      <c r="L4529" t="s">
        <v>40</v>
      </c>
      <c r="M4529" t="s">
        <v>26</v>
      </c>
      <c r="N4529" t="s">
        <v>3843</v>
      </c>
      <c r="O4529" t="s">
        <v>303</v>
      </c>
      <c r="P4529">
        <v>85301</v>
      </c>
      <c r="Q4529" t="s">
        <v>43</v>
      </c>
      <c r="R4529" t="s">
        <v>2029</v>
      </c>
      <c r="S4529" t="s">
        <v>45</v>
      </c>
      <c r="T4529" t="s">
        <v>58</v>
      </c>
      <c r="U4529" t="s">
        <v>2030</v>
      </c>
      <c r="V4529" s="3">
        <v>104.696</v>
      </c>
      <c r="W4529">
        <v>1</v>
      </c>
      <c r="X4529" s="2">
        <v>0.2</v>
      </c>
      <c r="Y4529" s="13">
        <v>6.5434999999999999</v>
      </c>
      <c r="Z4529" s="2">
        <f>Y4529/V4529</f>
        <v>6.25E-2</v>
      </c>
    </row>
    <row r="4530" spans="1:26" x14ac:dyDescent="0.25">
      <c r="A4530">
        <v>9413</v>
      </c>
      <c r="B4530" t="s">
        <v>10138</v>
      </c>
      <c r="C4530" s="1">
        <v>42031</v>
      </c>
      <c r="D4530">
        <f>YEAR(C4530)</f>
        <v>2015</v>
      </c>
      <c r="E4530">
        <f>MONTH(C4530)</f>
        <v>1</v>
      </c>
      <c r="F4530" t="str">
        <f>TEXT(Table1[[#This Row],[Order Date]],"mmm")</f>
        <v>Jan</v>
      </c>
      <c r="G4530" t="str">
        <f>TEXT(Table1[[#This Row],[Order Date]],"ddd")</f>
        <v>Tue</v>
      </c>
      <c r="H4530" s="1">
        <v>42033</v>
      </c>
      <c r="I4530" t="s">
        <v>185</v>
      </c>
      <c r="J4530" t="s">
        <v>2087</v>
      </c>
      <c r="K4530" t="s">
        <v>2088</v>
      </c>
      <c r="L4530" t="s">
        <v>25</v>
      </c>
      <c r="M4530" t="s">
        <v>26</v>
      </c>
      <c r="N4530" t="s">
        <v>41</v>
      </c>
      <c r="O4530" t="s">
        <v>42</v>
      </c>
      <c r="P4530">
        <v>90036</v>
      </c>
      <c r="Q4530" t="s">
        <v>43</v>
      </c>
      <c r="R4530" t="s">
        <v>1843</v>
      </c>
      <c r="S4530" t="s">
        <v>31</v>
      </c>
      <c r="T4530" t="s">
        <v>35</v>
      </c>
      <c r="U4530" t="s">
        <v>1844</v>
      </c>
      <c r="V4530" s="3">
        <v>2803.92</v>
      </c>
      <c r="W4530">
        <v>5</v>
      </c>
      <c r="X4530" s="2">
        <v>0.2</v>
      </c>
      <c r="Y4530" s="13">
        <v>0</v>
      </c>
      <c r="Z4530" s="2">
        <f>Y4530/V4530</f>
        <v>0</v>
      </c>
    </row>
    <row r="4531" spans="1:26" x14ac:dyDescent="0.25">
      <c r="A4531">
        <v>9414</v>
      </c>
      <c r="B4531" t="s">
        <v>10139</v>
      </c>
      <c r="C4531" s="1">
        <v>42639</v>
      </c>
      <c r="D4531">
        <f>YEAR(C4531)</f>
        <v>2016</v>
      </c>
      <c r="E4531">
        <f>MONTH(C4531)</f>
        <v>9</v>
      </c>
      <c r="F4531" t="str">
        <f>TEXT(Table1[[#This Row],[Order Date]],"mmm")</f>
        <v>Sep</v>
      </c>
      <c r="G4531" t="str">
        <f>TEXT(Table1[[#This Row],[Order Date]],"ddd")</f>
        <v>Mon</v>
      </c>
      <c r="H4531" s="1">
        <v>42640</v>
      </c>
      <c r="I4531" t="s">
        <v>185</v>
      </c>
      <c r="J4531" t="s">
        <v>5042</v>
      </c>
      <c r="K4531" t="s">
        <v>5043</v>
      </c>
      <c r="L4531" t="s">
        <v>40</v>
      </c>
      <c r="M4531" t="s">
        <v>26</v>
      </c>
      <c r="N4531" t="s">
        <v>181</v>
      </c>
      <c r="O4531" t="s">
        <v>103</v>
      </c>
      <c r="P4531">
        <v>77041</v>
      </c>
      <c r="Q4531" t="s">
        <v>104</v>
      </c>
      <c r="R4531" t="s">
        <v>3152</v>
      </c>
      <c r="S4531" t="s">
        <v>45</v>
      </c>
      <c r="T4531" t="s">
        <v>74</v>
      </c>
      <c r="U4531" t="s">
        <v>3153</v>
      </c>
      <c r="V4531" s="3">
        <v>6.8159999999999998</v>
      </c>
      <c r="W4531">
        <v>2</v>
      </c>
      <c r="X4531" s="2">
        <v>0.8</v>
      </c>
      <c r="Y4531" s="13">
        <v>-11.587199999999999</v>
      </c>
      <c r="Z4531" s="2">
        <f>Y4531/V4531</f>
        <v>-1.7</v>
      </c>
    </row>
    <row r="4532" spans="1:26" x14ac:dyDescent="0.25">
      <c r="A4532">
        <v>9415</v>
      </c>
      <c r="B4532" t="s">
        <v>10140</v>
      </c>
      <c r="C4532" s="1">
        <v>42295</v>
      </c>
      <c r="D4532">
        <f>YEAR(C4532)</f>
        <v>2015</v>
      </c>
      <c r="E4532">
        <f>MONTH(C4532)</f>
        <v>10</v>
      </c>
      <c r="F4532" t="str">
        <f>TEXT(Table1[[#This Row],[Order Date]],"mmm")</f>
        <v>Oct</v>
      </c>
      <c r="G4532" t="str">
        <f>TEXT(Table1[[#This Row],[Order Date]],"ddd")</f>
        <v>Sun</v>
      </c>
      <c r="H4532" s="1">
        <v>42299</v>
      </c>
      <c r="I4532" t="s">
        <v>49</v>
      </c>
      <c r="J4532" t="s">
        <v>4563</v>
      </c>
      <c r="K4532" t="s">
        <v>4564</v>
      </c>
      <c r="L4532" t="s">
        <v>25</v>
      </c>
      <c r="M4532" t="s">
        <v>26</v>
      </c>
      <c r="N4532" t="s">
        <v>94</v>
      </c>
      <c r="O4532" t="s">
        <v>95</v>
      </c>
      <c r="P4532">
        <v>98115</v>
      </c>
      <c r="Q4532" t="s">
        <v>43</v>
      </c>
      <c r="R4532" t="s">
        <v>8840</v>
      </c>
      <c r="S4532" t="s">
        <v>70</v>
      </c>
      <c r="T4532" t="s">
        <v>71</v>
      </c>
      <c r="U4532" t="s">
        <v>8841</v>
      </c>
      <c r="V4532" s="3">
        <v>249.584</v>
      </c>
      <c r="W4532">
        <v>2</v>
      </c>
      <c r="X4532" s="2">
        <v>0.2</v>
      </c>
      <c r="Y4532" s="13">
        <v>15.599</v>
      </c>
      <c r="Z4532" s="2">
        <f>Y4532/V4532</f>
        <v>6.25E-2</v>
      </c>
    </row>
    <row r="4533" spans="1:26" x14ac:dyDescent="0.25">
      <c r="A4533">
        <v>9418</v>
      </c>
      <c r="B4533" t="s">
        <v>10141</v>
      </c>
      <c r="C4533" s="1">
        <v>41939</v>
      </c>
      <c r="D4533">
        <f>YEAR(C4533)</f>
        <v>2014</v>
      </c>
      <c r="E4533">
        <f>MONTH(C4533)</f>
        <v>10</v>
      </c>
      <c r="F4533" t="str">
        <f>TEXT(Table1[[#This Row],[Order Date]],"mmm")</f>
        <v>Oct</v>
      </c>
      <c r="G4533" t="str">
        <f>TEXT(Table1[[#This Row],[Order Date]],"ddd")</f>
        <v>Mon</v>
      </c>
      <c r="H4533" s="1">
        <v>41944</v>
      </c>
      <c r="I4533" t="s">
        <v>49</v>
      </c>
      <c r="J4533" t="s">
        <v>2276</v>
      </c>
      <c r="K4533" t="s">
        <v>2277</v>
      </c>
      <c r="L4533" t="s">
        <v>101</v>
      </c>
      <c r="M4533" t="s">
        <v>26</v>
      </c>
      <c r="N4533" t="s">
        <v>1679</v>
      </c>
      <c r="O4533" t="s">
        <v>87</v>
      </c>
      <c r="P4533">
        <v>28314</v>
      </c>
      <c r="Q4533" t="s">
        <v>29</v>
      </c>
      <c r="R4533" t="s">
        <v>2987</v>
      </c>
      <c r="S4533" t="s">
        <v>45</v>
      </c>
      <c r="T4533" t="s">
        <v>89</v>
      </c>
      <c r="U4533" t="s">
        <v>2988</v>
      </c>
      <c r="V4533" s="3">
        <v>10.368</v>
      </c>
      <c r="W4533">
        <v>2</v>
      </c>
      <c r="X4533" s="2">
        <v>0.2</v>
      </c>
      <c r="Y4533" s="13">
        <v>3.6288</v>
      </c>
      <c r="Z4533" s="2">
        <f>Y4533/V4533</f>
        <v>0.35</v>
      </c>
    </row>
    <row r="4534" spans="1:26" x14ac:dyDescent="0.25">
      <c r="A4534">
        <v>9420</v>
      </c>
      <c r="B4534" t="s">
        <v>10142</v>
      </c>
      <c r="C4534" s="1">
        <v>43010</v>
      </c>
      <c r="D4534">
        <f>YEAR(C4534)</f>
        <v>2017</v>
      </c>
      <c r="E4534">
        <f>MONTH(C4534)</f>
        <v>10</v>
      </c>
      <c r="F4534" t="str">
        <f>TEXT(Table1[[#This Row],[Order Date]],"mmm")</f>
        <v>Oct</v>
      </c>
      <c r="G4534" t="str">
        <f>TEXT(Table1[[#This Row],[Order Date]],"ddd")</f>
        <v>Mon</v>
      </c>
      <c r="H4534" s="1">
        <v>43012</v>
      </c>
      <c r="I4534" t="s">
        <v>22</v>
      </c>
      <c r="J4534" t="s">
        <v>2291</v>
      </c>
      <c r="K4534" t="s">
        <v>2292</v>
      </c>
      <c r="L4534" t="s">
        <v>40</v>
      </c>
      <c r="M4534" t="s">
        <v>26</v>
      </c>
      <c r="N4534" t="s">
        <v>181</v>
      </c>
      <c r="O4534" t="s">
        <v>103</v>
      </c>
      <c r="P4534">
        <v>77041</v>
      </c>
      <c r="Q4534" t="s">
        <v>104</v>
      </c>
      <c r="R4534" t="s">
        <v>1959</v>
      </c>
      <c r="S4534" t="s">
        <v>45</v>
      </c>
      <c r="T4534" t="s">
        <v>77</v>
      </c>
      <c r="U4534" t="s">
        <v>1960</v>
      </c>
      <c r="V4534" s="3">
        <v>15.224</v>
      </c>
      <c r="W4534">
        <v>2</v>
      </c>
      <c r="X4534" s="2">
        <v>0.8</v>
      </c>
      <c r="Y4534" s="13">
        <v>-38.821199999999997</v>
      </c>
      <c r="Z4534" s="2">
        <f>Y4534/V4534</f>
        <v>-2.5499999999999998</v>
      </c>
    </row>
    <row r="4535" spans="1:26" x14ac:dyDescent="0.25">
      <c r="A4535">
        <v>9422</v>
      </c>
      <c r="B4535" t="s">
        <v>10143</v>
      </c>
      <c r="C4535" s="1">
        <v>41843</v>
      </c>
      <c r="D4535">
        <f>YEAR(C4535)</f>
        <v>2014</v>
      </c>
      <c r="E4535">
        <f>MONTH(C4535)</f>
        <v>7</v>
      </c>
      <c r="F4535" t="str">
        <f>TEXT(Table1[[#This Row],[Order Date]],"mmm")</f>
        <v>Jul</v>
      </c>
      <c r="G4535" t="str">
        <f>TEXT(Table1[[#This Row],[Order Date]],"ddd")</f>
        <v>Wed</v>
      </c>
      <c r="H4535" s="1">
        <v>41847</v>
      </c>
      <c r="I4535" t="s">
        <v>49</v>
      </c>
      <c r="J4535" t="s">
        <v>6587</v>
      </c>
      <c r="K4535" t="s">
        <v>6588</v>
      </c>
      <c r="L4535" t="s">
        <v>40</v>
      </c>
      <c r="M4535" t="s">
        <v>26</v>
      </c>
      <c r="N4535" t="s">
        <v>126</v>
      </c>
      <c r="O4535" t="s">
        <v>42</v>
      </c>
      <c r="P4535">
        <v>94122</v>
      </c>
      <c r="Q4535" t="s">
        <v>43</v>
      </c>
      <c r="R4535" t="s">
        <v>4135</v>
      </c>
      <c r="S4535" t="s">
        <v>70</v>
      </c>
      <c r="T4535" t="s">
        <v>71</v>
      </c>
      <c r="U4535" t="s">
        <v>4136</v>
      </c>
      <c r="V4535" s="3">
        <v>604.75199999999995</v>
      </c>
      <c r="W4535">
        <v>6</v>
      </c>
      <c r="X4535" s="2">
        <v>0.2</v>
      </c>
      <c r="Y4535" s="13">
        <v>60.475200000000001</v>
      </c>
      <c r="Z4535" s="2">
        <f>Y4535/V4535</f>
        <v>0.1</v>
      </c>
    </row>
    <row r="4536" spans="1:26" x14ac:dyDescent="0.25">
      <c r="A4536">
        <v>9426</v>
      </c>
      <c r="B4536" t="s">
        <v>10144</v>
      </c>
      <c r="C4536" s="1">
        <v>41894</v>
      </c>
      <c r="D4536">
        <f>YEAR(C4536)</f>
        <v>2014</v>
      </c>
      <c r="E4536">
        <f>MONTH(C4536)</f>
        <v>9</v>
      </c>
      <c r="F4536" t="str">
        <f>TEXT(Table1[[#This Row],[Order Date]],"mmm")</f>
        <v>Sep</v>
      </c>
      <c r="G4536" t="str">
        <f>TEXT(Table1[[#This Row],[Order Date]],"ddd")</f>
        <v>Fri</v>
      </c>
      <c r="H4536" s="1">
        <v>41899</v>
      </c>
      <c r="I4536" t="s">
        <v>22</v>
      </c>
      <c r="J4536" t="s">
        <v>4751</v>
      </c>
      <c r="K4536" t="s">
        <v>4752</v>
      </c>
      <c r="L4536" t="s">
        <v>25</v>
      </c>
      <c r="M4536" t="s">
        <v>26</v>
      </c>
      <c r="N4536" t="s">
        <v>263</v>
      </c>
      <c r="O4536" t="s">
        <v>264</v>
      </c>
      <c r="P4536">
        <v>10035</v>
      </c>
      <c r="Q4536" t="s">
        <v>145</v>
      </c>
      <c r="R4536" t="s">
        <v>1843</v>
      </c>
      <c r="S4536" t="s">
        <v>31</v>
      </c>
      <c r="T4536" t="s">
        <v>35</v>
      </c>
      <c r="U4536" t="s">
        <v>1844</v>
      </c>
      <c r="V4536" s="3">
        <v>3785.2919999999999</v>
      </c>
      <c r="W4536">
        <v>6</v>
      </c>
      <c r="X4536" s="2">
        <v>0.1</v>
      </c>
      <c r="Y4536" s="13">
        <v>420.58800000000002</v>
      </c>
      <c r="Z4536" s="2">
        <f>Y4536/V4536</f>
        <v>0.11111111111111112</v>
      </c>
    </row>
    <row r="4537" spans="1:26" x14ac:dyDescent="0.25">
      <c r="A4537">
        <v>9427</v>
      </c>
      <c r="B4537" t="s">
        <v>10145</v>
      </c>
      <c r="C4537" s="1">
        <v>42628</v>
      </c>
      <c r="D4537">
        <f>YEAR(C4537)</f>
        <v>2016</v>
      </c>
      <c r="E4537">
        <f>MONTH(C4537)</f>
        <v>9</v>
      </c>
      <c r="F4537" t="str">
        <f>TEXT(Table1[[#This Row],[Order Date]],"mmm")</f>
        <v>Sep</v>
      </c>
      <c r="G4537" t="str">
        <f>TEXT(Table1[[#This Row],[Order Date]],"ddd")</f>
        <v>Thu</v>
      </c>
      <c r="H4537" s="1">
        <v>42633</v>
      </c>
      <c r="I4537" t="s">
        <v>49</v>
      </c>
      <c r="J4537" t="s">
        <v>7078</v>
      </c>
      <c r="K4537" t="s">
        <v>7079</v>
      </c>
      <c r="L4537" t="s">
        <v>25</v>
      </c>
      <c r="M4537" t="s">
        <v>26</v>
      </c>
      <c r="N4537" t="s">
        <v>94</v>
      </c>
      <c r="O4537" t="s">
        <v>95</v>
      </c>
      <c r="P4537">
        <v>98105</v>
      </c>
      <c r="Q4537" t="s">
        <v>43</v>
      </c>
      <c r="R4537" t="s">
        <v>7238</v>
      </c>
      <c r="S4537" t="s">
        <v>45</v>
      </c>
      <c r="T4537" t="s">
        <v>67</v>
      </c>
      <c r="U4537" t="s">
        <v>7239</v>
      </c>
      <c r="V4537" s="3">
        <v>35.4</v>
      </c>
      <c r="W4537">
        <v>5</v>
      </c>
      <c r="X4537" s="2">
        <v>0</v>
      </c>
      <c r="Y4537" s="13">
        <v>13.452</v>
      </c>
      <c r="Z4537" s="2">
        <f>Y4537/V4537</f>
        <v>0.38</v>
      </c>
    </row>
    <row r="4538" spans="1:26" x14ac:dyDescent="0.25">
      <c r="A4538">
        <v>9428</v>
      </c>
      <c r="B4538" t="s">
        <v>10146</v>
      </c>
      <c r="C4538" s="1">
        <v>41970</v>
      </c>
      <c r="D4538">
        <f>YEAR(C4538)</f>
        <v>2014</v>
      </c>
      <c r="E4538">
        <f>MONTH(C4538)</f>
        <v>11</v>
      </c>
      <c r="F4538" t="str">
        <f>TEXT(Table1[[#This Row],[Order Date]],"mmm")</f>
        <v>Nov</v>
      </c>
      <c r="G4538" t="str">
        <f>TEXT(Table1[[#This Row],[Order Date]],"ddd")</f>
        <v>Thu</v>
      </c>
      <c r="H4538" s="1">
        <v>41974</v>
      </c>
      <c r="I4538" t="s">
        <v>49</v>
      </c>
      <c r="J4538" t="s">
        <v>6442</v>
      </c>
      <c r="K4538" t="s">
        <v>6443</v>
      </c>
      <c r="L4538" t="s">
        <v>40</v>
      </c>
      <c r="M4538" t="s">
        <v>26</v>
      </c>
      <c r="N4538" t="s">
        <v>3367</v>
      </c>
      <c r="O4538" t="s">
        <v>264</v>
      </c>
      <c r="P4538">
        <v>14215</v>
      </c>
      <c r="Q4538" t="s">
        <v>145</v>
      </c>
      <c r="R4538" t="s">
        <v>3379</v>
      </c>
      <c r="S4538" t="s">
        <v>31</v>
      </c>
      <c r="T4538" t="s">
        <v>64</v>
      </c>
      <c r="U4538" t="s">
        <v>3380</v>
      </c>
      <c r="V4538" s="3">
        <v>199.9</v>
      </c>
      <c r="W4538">
        <v>5</v>
      </c>
      <c r="X4538" s="2">
        <v>0</v>
      </c>
      <c r="Y4538" s="13">
        <v>39.979999999999997</v>
      </c>
      <c r="Z4538" s="2">
        <f>Y4538/V4538</f>
        <v>0.19999999999999998</v>
      </c>
    </row>
    <row r="4539" spans="1:26" x14ac:dyDescent="0.25">
      <c r="A4539">
        <v>9429</v>
      </c>
      <c r="B4539" t="s">
        <v>10147</v>
      </c>
      <c r="C4539" s="1">
        <v>41770</v>
      </c>
      <c r="D4539">
        <f>YEAR(C4539)</f>
        <v>2014</v>
      </c>
      <c r="E4539">
        <f>MONTH(C4539)</f>
        <v>5</v>
      </c>
      <c r="F4539" t="str">
        <f>TEXT(Table1[[#This Row],[Order Date]],"mmm")</f>
        <v>May</v>
      </c>
      <c r="G4539" t="str">
        <f>TEXT(Table1[[#This Row],[Order Date]],"ddd")</f>
        <v>Sun</v>
      </c>
      <c r="H4539" s="1">
        <v>41775</v>
      </c>
      <c r="I4539" t="s">
        <v>49</v>
      </c>
      <c r="J4539" t="s">
        <v>840</v>
      </c>
      <c r="K4539" t="s">
        <v>841</v>
      </c>
      <c r="L4539" t="s">
        <v>40</v>
      </c>
      <c r="M4539" t="s">
        <v>26</v>
      </c>
      <c r="N4539" t="s">
        <v>1654</v>
      </c>
      <c r="O4539" t="s">
        <v>103</v>
      </c>
      <c r="P4539">
        <v>77340</v>
      </c>
      <c r="Q4539" t="s">
        <v>104</v>
      </c>
      <c r="R4539" t="s">
        <v>1471</v>
      </c>
      <c r="S4539" t="s">
        <v>31</v>
      </c>
      <c r="T4539" t="s">
        <v>35</v>
      </c>
      <c r="U4539" t="s">
        <v>1472</v>
      </c>
      <c r="V4539" s="3">
        <v>1212.96</v>
      </c>
      <c r="W4539">
        <v>8</v>
      </c>
      <c r="X4539" s="2">
        <v>0.3</v>
      </c>
      <c r="Y4539" s="13">
        <v>-69.311999999999998</v>
      </c>
      <c r="Z4539" s="2">
        <f>Y4539/V4539</f>
        <v>-5.7142857142857141E-2</v>
      </c>
    </row>
    <row r="4540" spans="1:26" x14ac:dyDescent="0.25">
      <c r="A4540">
        <v>9430</v>
      </c>
      <c r="B4540" t="s">
        <v>10148</v>
      </c>
      <c r="C4540" s="1">
        <v>42244</v>
      </c>
      <c r="D4540">
        <f>YEAR(C4540)</f>
        <v>2015</v>
      </c>
      <c r="E4540">
        <f>MONTH(C4540)</f>
        <v>8</v>
      </c>
      <c r="F4540" t="str">
        <f>TEXT(Table1[[#This Row],[Order Date]],"mmm")</f>
        <v>Aug</v>
      </c>
      <c r="G4540" t="str">
        <f>TEXT(Table1[[#This Row],[Order Date]],"ddd")</f>
        <v>Fri</v>
      </c>
      <c r="H4540" s="1">
        <v>42248</v>
      </c>
      <c r="I4540" t="s">
        <v>49</v>
      </c>
      <c r="J4540" t="s">
        <v>1121</v>
      </c>
      <c r="K4540" t="s">
        <v>1122</v>
      </c>
      <c r="L4540" t="s">
        <v>40</v>
      </c>
      <c r="M4540" t="s">
        <v>26</v>
      </c>
      <c r="N4540" t="s">
        <v>808</v>
      </c>
      <c r="O4540" t="s">
        <v>103</v>
      </c>
      <c r="P4540">
        <v>75081</v>
      </c>
      <c r="Q4540" t="s">
        <v>104</v>
      </c>
      <c r="R4540" t="s">
        <v>3415</v>
      </c>
      <c r="S4540" t="s">
        <v>70</v>
      </c>
      <c r="T4540" t="s">
        <v>71</v>
      </c>
      <c r="U4540" t="s">
        <v>3416</v>
      </c>
      <c r="V4540" s="3">
        <v>1099.96</v>
      </c>
      <c r="W4540">
        <v>5</v>
      </c>
      <c r="X4540" s="2">
        <v>0.2</v>
      </c>
      <c r="Y4540" s="13">
        <v>82.497</v>
      </c>
      <c r="Z4540" s="2">
        <f>Y4540/V4540</f>
        <v>7.4999999999999997E-2</v>
      </c>
    </row>
    <row r="4541" spans="1:26" x14ac:dyDescent="0.25">
      <c r="A4541">
        <v>9432</v>
      </c>
      <c r="B4541" t="s">
        <v>10149</v>
      </c>
      <c r="C4541" s="1">
        <v>42174</v>
      </c>
      <c r="D4541">
        <f>YEAR(C4541)</f>
        <v>2015</v>
      </c>
      <c r="E4541">
        <f>MONTH(C4541)</f>
        <v>6</v>
      </c>
      <c r="F4541" t="str">
        <f>TEXT(Table1[[#This Row],[Order Date]],"mmm")</f>
        <v>Jun</v>
      </c>
      <c r="G4541" t="str">
        <f>TEXT(Table1[[#This Row],[Order Date]],"ddd")</f>
        <v>Fri</v>
      </c>
      <c r="H4541" s="1">
        <v>42174</v>
      </c>
      <c r="I4541" t="s">
        <v>1276</v>
      </c>
      <c r="J4541" t="s">
        <v>3697</v>
      </c>
      <c r="K4541" t="s">
        <v>3698</v>
      </c>
      <c r="L4541" t="s">
        <v>101</v>
      </c>
      <c r="M4541" t="s">
        <v>26</v>
      </c>
      <c r="N4541" t="s">
        <v>143</v>
      </c>
      <c r="O4541" t="s">
        <v>144</v>
      </c>
      <c r="P4541">
        <v>19134</v>
      </c>
      <c r="Q4541" t="s">
        <v>145</v>
      </c>
      <c r="R4541" t="s">
        <v>10033</v>
      </c>
      <c r="S4541" t="s">
        <v>45</v>
      </c>
      <c r="T4541" t="s">
        <v>46</v>
      </c>
      <c r="U4541" t="s">
        <v>10034</v>
      </c>
      <c r="V4541" s="3">
        <v>5.9039999999999999</v>
      </c>
      <c r="W4541">
        <v>2</v>
      </c>
      <c r="X4541" s="2">
        <v>0.2</v>
      </c>
      <c r="Y4541" s="13">
        <v>1.9925999999999999</v>
      </c>
      <c r="Z4541" s="2">
        <f>Y4541/V4541</f>
        <v>0.33749999999999997</v>
      </c>
    </row>
    <row r="4542" spans="1:26" x14ac:dyDescent="0.25">
      <c r="A4542">
        <v>9433</v>
      </c>
      <c r="B4542" t="s">
        <v>10150</v>
      </c>
      <c r="C4542" s="1">
        <v>42233</v>
      </c>
      <c r="D4542">
        <f>YEAR(C4542)</f>
        <v>2015</v>
      </c>
      <c r="E4542">
        <f>MONTH(C4542)</f>
        <v>8</v>
      </c>
      <c r="F4542" t="str">
        <f>TEXT(Table1[[#This Row],[Order Date]],"mmm")</f>
        <v>Aug</v>
      </c>
      <c r="G4542" t="str">
        <f>TEXT(Table1[[#This Row],[Order Date]],"ddd")</f>
        <v>Mon</v>
      </c>
      <c r="H4542" s="1">
        <v>42239</v>
      </c>
      <c r="I4542" t="s">
        <v>49</v>
      </c>
      <c r="J4542" t="s">
        <v>512</v>
      </c>
      <c r="K4542" t="s">
        <v>513</v>
      </c>
      <c r="L4542" t="s">
        <v>25</v>
      </c>
      <c r="M4542" t="s">
        <v>26</v>
      </c>
      <c r="N4542" t="s">
        <v>1372</v>
      </c>
      <c r="O4542" t="s">
        <v>303</v>
      </c>
      <c r="P4542">
        <v>85345</v>
      </c>
      <c r="Q4542" t="s">
        <v>43</v>
      </c>
      <c r="R4542" t="s">
        <v>4695</v>
      </c>
      <c r="S4542" t="s">
        <v>70</v>
      </c>
      <c r="T4542" t="s">
        <v>158</v>
      </c>
      <c r="U4542" t="s">
        <v>4696</v>
      </c>
      <c r="V4542" s="3">
        <v>30.08</v>
      </c>
      <c r="W4542">
        <v>2</v>
      </c>
      <c r="X4542" s="2">
        <v>0.2</v>
      </c>
      <c r="Y4542" s="13">
        <v>-5.2640000000000002</v>
      </c>
      <c r="Z4542" s="2">
        <f>Y4542/V4542</f>
        <v>-0.17500000000000002</v>
      </c>
    </row>
    <row r="4543" spans="1:26" x14ac:dyDescent="0.25">
      <c r="A4543">
        <v>9437</v>
      </c>
      <c r="B4543" t="s">
        <v>10151</v>
      </c>
      <c r="C4543" s="1">
        <v>42272</v>
      </c>
      <c r="D4543">
        <f>YEAR(C4543)</f>
        <v>2015</v>
      </c>
      <c r="E4543">
        <f>MONTH(C4543)</f>
        <v>9</v>
      </c>
      <c r="F4543" t="str">
        <f>TEXT(Table1[[#This Row],[Order Date]],"mmm")</f>
        <v>Sep</v>
      </c>
      <c r="G4543" t="str">
        <f>TEXT(Table1[[#This Row],[Order Date]],"ddd")</f>
        <v>Fri</v>
      </c>
      <c r="H4543" s="1">
        <v>42272</v>
      </c>
      <c r="I4543" t="s">
        <v>1276</v>
      </c>
      <c r="J4543" t="s">
        <v>2424</v>
      </c>
      <c r="K4543" t="s">
        <v>2425</v>
      </c>
      <c r="L4543" t="s">
        <v>25</v>
      </c>
      <c r="M4543" t="s">
        <v>26</v>
      </c>
      <c r="N4543" t="s">
        <v>143</v>
      </c>
      <c r="O4543" t="s">
        <v>144</v>
      </c>
      <c r="P4543">
        <v>19143</v>
      </c>
      <c r="Q4543" t="s">
        <v>145</v>
      </c>
      <c r="R4543" t="s">
        <v>2663</v>
      </c>
      <c r="S4543" t="s">
        <v>45</v>
      </c>
      <c r="T4543" t="s">
        <v>74</v>
      </c>
      <c r="U4543" t="s">
        <v>2664</v>
      </c>
      <c r="V4543" s="3">
        <v>2.9460000000000002</v>
      </c>
      <c r="W4543">
        <v>2</v>
      </c>
      <c r="X4543" s="2">
        <v>0.7</v>
      </c>
      <c r="Y4543" s="13">
        <v>-2.0621999999999998</v>
      </c>
      <c r="Z4543" s="2">
        <f>Y4543/V4543</f>
        <v>-0.69999999999999984</v>
      </c>
    </row>
    <row r="4544" spans="1:26" x14ac:dyDescent="0.25">
      <c r="A4544">
        <v>9438</v>
      </c>
      <c r="B4544" t="s">
        <v>10152</v>
      </c>
      <c r="C4544" s="1">
        <v>42881</v>
      </c>
      <c r="D4544">
        <f>YEAR(C4544)</f>
        <v>2017</v>
      </c>
      <c r="E4544">
        <f>MONTH(C4544)</f>
        <v>5</v>
      </c>
      <c r="F4544" t="str">
        <f>TEXT(Table1[[#This Row],[Order Date]],"mmm")</f>
        <v>May</v>
      </c>
      <c r="G4544" t="str">
        <f>TEXT(Table1[[#This Row],[Order Date]],"ddd")</f>
        <v>Fri</v>
      </c>
      <c r="H4544" s="1">
        <v>42886</v>
      </c>
      <c r="I4544" t="s">
        <v>49</v>
      </c>
      <c r="J4544" t="s">
        <v>2467</v>
      </c>
      <c r="K4544" t="s">
        <v>2468</v>
      </c>
      <c r="L4544" t="s">
        <v>25</v>
      </c>
      <c r="M4544" t="s">
        <v>26</v>
      </c>
      <c r="N4544" t="s">
        <v>2306</v>
      </c>
      <c r="O4544" t="s">
        <v>42</v>
      </c>
      <c r="P4544">
        <v>92054</v>
      </c>
      <c r="Q4544" t="s">
        <v>43</v>
      </c>
      <c r="R4544" t="s">
        <v>5855</v>
      </c>
      <c r="S4544" t="s">
        <v>45</v>
      </c>
      <c r="T4544" t="s">
        <v>89</v>
      </c>
      <c r="U4544" t="s">
        <v>5856</v>
      </c>
      <c r="V4544" s="3">
        <v>12.96</v>
      </c>
      <c r="W4544">
        <v>2</v>
      </c>
      <c r="X4544" s="2">
        <v>0</v>
      </c>
      <c r="Y4544" s="13">
        <v>6.2207999999999997</v>
      </c>
      <c r="Z4544" s="2">
        <f>Y4544/V4544</f>
        <v>0.47999999999999993</v>
      </c>
    </row>
    <row r="4545" spans="1:26" x14ac:dyDescent="0.25">
      <c r="A4545">
        <v>9439</v>
      </c>
      <c r="B4545" t="s">
        <v>10153</v>
      </c>
      <c r="C4545" s="1">
        <v>42947</v>
      </c>
      <c r="D4545">
        <f>YEAR(C4545)</f>
        <v>2017</v>
      </c>
      <c r="E4545">
        <f>MONTH(C4545)</f>
        <v>7</v>
      </c>
      <c r="F4545" t="str">
        <f>TEXT(Table1[[#This Row],[Order Date]],"mmm")</f>
        <v>Jul</v>
      </c>
      <c r="G4545" t="str">
        <f>TEXT(Table1[[#This Row],[Order Date]],"ddd")</f>
        <v>Mon</v>
      </c>
      <c r="H4545" s="1">
        <v>42952</v>
      </c>
      <c r="I4545" t="s">
        <v>49</v>
      </c>
      <c r="J4545" t="s">
        <v>3382</v>
      </c>
      <c r="K4545" t="s">
        <v>3383</v>
      </c>
      <c r="L4545" t="s">
        <v>25</v>
      </c>
      <c r="M4545" t="s">
        <v>26</v>
      </c>
      <c r="N4545" t="s">
        <v>143</v>
      </c>
      <c r="O4545" t="s">
        <v>144</v>
      </c>
      <c r="P4545">
        <v>19134</v>
      </c>
      <c r="Q4545" t="s">
        <v>145</v>
      </c>
      <c r="R4545" t="s">
        <v>5026</v>
      </c>
      <c r="S4545" t="s">
        <v>70</v>
      </c>
      <c r="T4545" t="s">
        <v>71</v>
      </c>
      <c r="U4545" t="s">
        <v>5027</v>
      </c>
      <c r="V4545" s="3">
        <v>285.57600000000002</v>
      </c>
      <c r="W4545">
        <v>4</v>
      </c>
      <c r="X4545" s="2">
        <v>0.4</v>
      </c>
      <c r="Y4545" s="13">
        <v>-57.115200000000002</v>
      </c>
      <c r="Z4545" s="2">
        <f>Y4545/V4545</f>
        <v>-0.19999999999999998</v>
      </c>
    </row>
    <row r="4546" spans="1:26" x14ac:dyDescent="0.25">
      <c r="A4546">
        <v>9440</v>
      </c>
      <c r="B4546" t="s">
        <v>10154</v>
      </c>
      <c r="C4546" s="1">
        <v>41924</v>
      </c>
      <c r="D4546">
        <f>YEAR(C4546)</f>
        <v>2014</v>
      </c>
      <c r="E4546">
        <f>MONTH(C4546)</f>
        <v>10</v>
      </c>
      <c r="F4546" t="str">
        <f>TEXT(Table1[[#This Row],[Order Date]],"mmm")</f>
        <v>Oct</v>
      </c>
      <c r="G4546" t="str">
        <f>TEXT(Table1[[#This Row],[Order Date]],"ddd")</f>
        <v>Sun</v>
      </c>
      <c r="H4546" s="1">
        <v>41929</v>
      </c>
      <c r="I4546" t="s">
        <v>49</v>
      </c>
      <c r="J4546" t="s">
        <v>8250</v>
      </c>
      <c r="K4546" t="s">
        <v>8251</v>
      </c>
      <c r="L4546" t="s">
        <v>40</v>
      </c>
      <c r="M4546" t="s">
        <v>26</v>
      </c>
      <c r="N4546" t="s">
        <v>296</v>
      </c>
      <c r="O4546" t="s">
        <v>208</v>
      </c>
      <c r="P4546">
        <v>60623</v>
      </c>
      <c r="Q4546" t="s">
        <v>104</v>
      </c>
      <c r="R4546" t="s">
        <v>4703</v>
      </c>
      <c r="S4546" t="s">
        <v>45</v>
      </c>
      <c r="T4546" t="s">
        <v>572</v>
      </c>
      <c r="U4546" t="s">
        <v>4704</v>
      </c>
      <c r="V4546" s="3">
        <v>22.24</v>
      </c>
      <c r="W4546">
        <v>2</v>
      </c>
      <c r="X4546" s="2">
        <v>0.2</v>
      </c>
      <c r="Y4546" s="13">
        <v>2.5019999999999998</v>
      </c>
      <c r="Z4546" s="2">
        <f>Y4546/V4546</f>
        <v>0.1125</v>
      </c>
    </row>
    <row r="4547" spans="1:26" x14ac:dyDescent="0.25">
      <c r="A4547">
        <v>9441</v>
      </c>
      <c r="B4547" t="s">
        <v>10155</v>
      </c>
      <c r="C4547" s="1">
        <v>41784</v>
      </c>
      <c r="D4547">
        <f>YEAR(C4547)</f>
        <v>2014</v>
      </c>
      <c r="E4547">
        <f>MONTH(C4547)</f>
        <v>5</v>
      </c>
      <c r="F4547" t="str">
        <f>TEXT(Table1[[#This Row],[Order Date]],"mmm")</f>
        <v>May</v>
      </c>
      <c r="G4547" t="str">
        <f>TEXT(Table1[[#This Row],[Order Date]],"ddd")</f>
        <v>Sun</v>
      </c>
      <c r="H4547" s="1">
        <v>41788</v>
      </c>
      <c r="I4547" t="s">
        <v>49</v>
      </c>
      <c r="J4547" t="s">
        <v>8163</v>
      </c>
      <c r="K4547" t="s">
        <v>8164</v>
      </c>
      <c r="L4547" t="s">
        <v>25</v>
      </c>
      <c r="M4547" t="s">
        <v>26</v>
      </c>
      <c r="N4547" t="s">
        <v>263</v>
      </c>
      <c r="O4547" t="s">
        <v>264</v>
      </c>
      <c r="P4547">
        <v>10035</v>
      </c>
      <c r="Q4547" t="s">
        <v>145</v>
      </c>
      <c r="R4547" t="s">
        <v>6140</v>
      </c>
      <c r="S4547" t="s">
        <v>45</v>
      </c>
      <c r="T4547" t="s">
        <v>89</v>
      </c>
      <c r="U4547" t="s">
        <v>6141</v>
      </c>
      <c r="V4547" s="3">
        <v>14.62</v>
      </c>
      <c r="W4547">
        <v>2</v>
      </c>
      <c r="X4547" s="2">
        <v>0</v>
      </c>
      <c r="Y4547" s="13">
        <v>6.7252000000000001</v>
      </c>
      <c r="Z4547" s="2">
        <f>Y4547/V4547</f>
        <v>0.46</v>
      </c>
    </row>
    <row r="4548" spans="1:26" x14ac:dyDescent="0.25">
      <c r="A4548">
        <v>9442</v>
      </c>
      <c r="B4548" t="s">
        <v>10156</v>
      </c>
      <c r="C4548" s="1">
        <v>42002</v>
      </c>
      <c r="D4548">
        <f>YEAR(C4548)</f>
        <v>2014</v>
      </c>
      <c r="E4548">
        <f>MONTH(C4548)</f>
        <v>12</v>
      </c>
      <c r="F4548" t="str">
        <f>TEXT(Table1[[#This Row],[Order Date]],"mmm")</f>
        <v>Dec</v>
      </c>
      <c r="G4548" t="str">
        <f>TEXT(Table1[[#This Row],[Order Date]],"ddd")</f>
        <v>Mon</v>
      </c>
      <c r="H4548" s="1">
        <v>42004</v>
      </c>
      <c r="I4548" t="s">
        <v>22</v>
      </c>
      <c r="J4548" t="s">
        <v>10157</v>
      </c>
      <c r="K4548" t="s">
        <v>10158</v>
      </c>
      <c r="L4548" t="s">
        <v>25</v>
      </c>
      <c r="M4548" t="s">
        <v>26</v>
      </c>
      <c r="N4548" t="s">
        <v>4152</v>
      </c>
      <c r="O4548" t="s">
        <v>491</v>
      </c>
      <c r="P4548">
        <v>44240</v>
      </c>
      <c r="Q4548" t="s">
        <v>145</v>
      </c>
      <c r="R4548" t="s">
        <v>4699</v>
      </c>
      <c r="S4548" t="s">
        <v>45</v>
      </c>
      <c r="T4548" t="s">
        <v>77</v>
      </c>
      <c r="U4548" t="s">
        <v>4700</v>
      </c>
      <c r="V4548" s="3">
        <v>48.36</v>
      </c>
      <c r="W4548">
        <v>5</v>
      </c>
      <c r="X4548" s="2">
        <v>0.2</v>
      </c>
      <c r="Y4548" s="13">
        <v>6.0449999999999999</v>
      </c>
      <c r="Z4548" s="2">
        <f>Y4548/V4548</f>
        <v>0.125</v>
      </c>
    </row>
    <row r="4549" spans="1:26" x14ac:dyDescent="0.25">
      <c r="A4549">
        <v>9443</v>
      </c>
      <c r="B4549" t="s">
        <v>10159</v>
      </c>
      <c r="C4549" s="1">
        <v>42832</v>
      </c>
      <c r="D4549">
        <f>YEAR(C4549)</f>
        <v>2017</v>
      </c>
      <c r="E4549">
        <f>MONTH(C4549)</f>
        <v>4</v>
      </c>
      <c r="F4549" t="str">
        <f>TEXT(Table1[[#This Row],[Order Date]],"mmm")</f>
        <v>Apr</v>
      </c>
      <c r="G4549" t="str">
        <f>TEXT(Table1[[#This Row],[Order Date]],"ddd")</f>
        <v>Fri</v>
      </c>
      <c r="H4549" s="1">
        <v>42836</v>
      </c>
      <c r="I4549" t="s">
        <v>49</v>
      </c>
      <c r="J4549" t="s">
        <v>2980</v>
      </c>
      <c r="K4549" t="s">
        <v>2981</v>
      </c>
      <c r="L4549" t="s">
        <v>101</v>
      </c>
      <c r="M4549" t="s">
        <v>26</v>
      </c>
      <c r="N4549" t="s">
        <v>1504</v>
      </c>
      <c r="O4549" t="s">
        <v>53</v>
      </c>
      <c r="P4549">
        <v>32216</v>
      </c>
      <c r="Q4549" t="s">
        <v>29</v>
      </c>
      <c r="R4549" t="s">
        <v>1544</v>
      </c>
      <c r="S4549" t="s">
        <v>45</v>
      </c>
      <c r="T4549" t="s">
        <v>67</v>
      </c>
      <c r="U4549" t="s">
        <v>1545</v>
      </c>
      <c r="V4549" s="3">
        <v>16.256</v>
      </c>
      <c r="W4549">
        <v>2</v>
      </c>
      <c r="X4549" s="2">
        <v>0.2</v>
      </c>
      <c r="Y4549" s="13">
        <v>1.2192000000000001</v>
      </c>
      <c r="Z4549" s="2">
        <f>Y4549/V4549</f>
        <v>7.4999999999999997E-2</v>
      </c>
    </row>
    <row r="4550" spans="1:26" x14ac:dyDescent="0.25">
      <c r="A4550">
        <v>9445</v>
      </c>
      <c r="B4550" t="s">
        <v>10160</v>
      </c>
      <c r="C4550" s="1">
        <v>42064</v>
      </c>
      <c r="D4550">
        <f>YEAR(C4550)</f>
        <v>2015</v>
      </c>
      <c r="E4550">
        <f>MONTH(C4550)</f>
        <v>3</v>
      </c>
      <c r="F4550" t="str">
        <f>TEXT(Table1[[#This Row],[Order Date]],"mmm")</f>
        <v>Mar</v>
      </c>
      <c r="G4550" t="str">
        <f>TEXT(Table1[[#This Row],[Order Date]],"ddd")</f>
        <v>Sun</v>
      </c>
      <c r="H4550" s="1">
        <v>42065</v>
      </c>
      <c r="I4550" t="s">
        <v>185</v>
      </c>
      <c r="J4550" t="s">
        <v>7035</v>
      </c>
      <c r="K4550" t="s">
        <v>7036</v>
      </c>
      <c r="L4550" t="s">
        <v>40</v>
      </c>
      <c r="M4550" t="s">
        <v>26</v>
      </c>
      <c r="N4550" t="s">
        <v>3912</v>
      </c>
      <c r="O4550" t="s">
        <v>103</v>
      </c>
      <c r="P4550">
        <v>75019</v>
      </c>
      <c r="Q4550" t="s">
        <v>104</v>
      </c>
      <c r="R4550" t="s">
        <v>6942</v>
      </c>
      <c r="S4550" t="s">
        <v>70</v>
      </c>
      <c r="T4550" t="s">
        <v>71</v>
      </c>
      <c r="U4550" t="s">
        <v>6943</v>
      </c>
      <c r="V4550" s="3">
        <v>95.84</v>
      </c>
      <c r="W4550">
        <v>4</v>
      </c>
      <c r="X4550" s="2">
        <v>0.2</v>
      </c>
      <c r="Y4550" s="13">
        <v>34.741999999999997</v>
      </c>
      <c r="Z4550" s="2">
        <f>Y4550/V4550</f>
        <v>0.36249999999999993</v>
      </c>
    </row>
    <row r="4551" spans="1:26" x14ac:dyDescent="0.25">
      <c r="A4551">
        <v>9446</v>
      </c>
      <c r="B4551" t="s">
        <v>10161</v>
      </c>
      <c r="C4551" s="1">
        <v>42153</v>
      </c>
      <c r="D4551">
        <f>YEAR(C4551)</f>
        <v>2015</v>
      </c>
      <c r="E4551">
        <f>MONTH(C4551)</f>
        <v>5</v>
      </c>
      <c r="F4551" t="str">
        <f>TEXT(Table1[[#This Row],[Order Date]],"mmm")</f>
        <v>May</v>
      </c>
      <c r="G4551" t="str">
        <f>TEXT(Table1[[#This Row],[Order Date]],"ddd")</f>
        <v>Fri</v>
      </c>
      <c r="H4551" s="1">
        <v>42158</v>
      </c>
      <c r="I4551" t="s">
        <v>49</v>
      </c>
      <c r="J4551" t="s">
        <v>400</v>
      </c>
      <c r="K4551" t="s">
        <v>401</v>
      </c>
      <c r="L4551" t="s">
        <v>25</v>
      </c>
      <c r="M4551" t="s">
        <v>26</v>
      </c>
      <c r="N4551" t="s">
        <v>4270</v>
      </c>
      <c r="O4551" t="s">
        <v>251</v>
      </c>
      <c r="P4551">
        <v>46203</v>
      </c>
      <c r="Q4551" t="s">
        <v>104</v>
      </c>
      <c r="R4551" t="s">
        <v>2377</v>
      </c>
      <c r="S4551" t="s">
        <v>45</v>
      </c>
      <c r="T4551" t="s">
        <v>46</v>
      </c>
      <c r="U4551" t="s">
        <v>2378</v>
      </c>
      <c r="V4551" s="3">
        <v>12.39</v>
      </c>
      <c r="W4551">
        <v>3</v>
      </c>
      <c r="X4551" s="2">
        <v>0</v>
      </c>
      <c r="Y4551" s="13">
        <v>5.6993999999999998</v>
      </c>
      <c r="Z4551" s="2">
        <f>Y4551/V4551</f>
        <v>0.45999999999999996</v>
      </c>
    </row>
    <row r="4552" spans="1:26" x14ac:dyDescent="0.25">
      <c r="A4552">
        <v>9447</v>
      </c>
      <c r="B4552" t="s">
        <v>10162</v>
      </c>
      <c r="C4552" s="1">
        <v>42635</v>
      </c>
      <c r="D4552">
        <f>YEAR(C4552)</f>
        <v>2016</v>
      </c>
      <c r="E4552">
        <f>MONTH(C4552)</f>
        <v>9</v>
      </c>
      <c r="F4552" t="str">
        <f>TEXT(Table1[[#This Row],[Order Date]],"mmm")</f>
        <v>Sep</v>
      </c>
      <c r="G4552" t="str">
        <f>TEXT(Table1[[#This Row],[Order Date]],"ddd")</f>
        <v>Thu</v>
      </c>
      <c r="H4552" s="1">
        <v>42641</v>
      </c>
      <c r="I4552" t="s">
        <v>49</v>
      </c>
      <c r="J4552" t="s">
        <v>5862</v>
      </c>
      <c r="K4552" t="s">
        <v>5863</v>
      </c>
      <c r="L4552" t="s">
        <v>25</v>
      </c>
      <c r="M4552" t="s">
        <v>26</v>
      </c>
      <c r="N4552" t="s">
        <v>1462</v>
      </c>
      <c r="O4552" t="s">
        <v>251</v>
      </c>
      <c r="P4552">
        <v>46226</v>
      </c>
      <c r="Q4552" t="s">
        <v>104</v>
      </c>
      <c r="R4552" t="s">
        <v>5424</v>
      </c>
      <c r="S4552" t="s">
        <v>45</v>
      </c>
      <c r="T4552" t="s">
        <v>89</v>
      </c>
      <c r="U4552" t="s">
        <v>5425</v>
      </c>
      <c r="V4552" s="3">
        <v>35.880000000000003</v>
      </c>
      <c r="W4552">
        <v>6</v>
      </c>
      <c r="X4552" s="2">
        <v>0</v>
      </c>
      <c r="Y4552" s="13">
        <v>16.146000000000001</v>
      </c>
      <c r="Z4552" s="2">
        <f>Y4552/V4552</f>
        <v>0.45</v>
      </c>
    </row>
    <row r="4553" spans="1:26" x14ac:dyDescent="0.25">
      <c r="A4553">
        <v>9448</v>
      </c>
      <c r="B4553" t="s">
        <v>10163</v>
      </c>
      <c r="C4553" s="1">
        <v>42882</v>
      </c>
      <c r="D4553">
        <f>YEAR(C4553)</f>
        <v>2017</v>
      </c>
      <c r="E4553">
        <f>MONTH(C4553)</f>
        <v>5</v>
      </c>
      <c r="F4553" t="str">
        <f>TEXT(Table1[[#This Row],[Order Date]],"mmm")</f>
        <v>May</v>
      </c>
      <c r="G4553" t="str">
        <f>TEXT(Table1[[#This Row],[Order Date]],"ddd")</f>
        <v>Sat</v>
      </c>
      <c r="H4553" s="1">
        <v>42889</v>
      </c>
      <c r="I4553" t="s">
        <v>49</v>
      </c>
      <c r="J4553" t="s">
        <v>357</v>
      </c>
      <c r="K4553" t="s">
        <v>358</v>
      </c>
      <c r="L4553" t="s">
        <v>25</v>
      </c>
      <c r="M4553" t="s">
        <v>26</v>
      </c>
      <c r="N4553" t="s">
        <v>4435</v>
      </c>
      <c r="O4553" t="s">
        <v>641</v>
      </c>
      <c r="P4553">
        <v>74133</v>
      </c>
      <c r="Q4553" t="s">
        <v>104</v>
      </c>
      <c r="R4553" t="s">
        <v>191</v>
      </c>
      <c r="S4553" t="s">
        <v>31</v>
      </c>
      <c r="T4553" t="s">
        <v>64</v>
      </c>
      <c r="U4553" t="s">
        <v>192</v>
      </c>
      <c r="V4553" s="3">
        <v>477.3</v>
      </c>
      <c r="W4553">
        <v>5</v>
      </c>
      <c r="X4553" s="2">
        <v>0</v>
      </c>
      <c r="Y4553" s="13">
        <v>138.417</v>
      </c>
      <c r="Z4553" s="2">
        <f>Y4553/V4553</f>
        <v>0.28999999999999998</v>
      </c>
    </row>
    <row r="4554" spans="1:26" x14ac:dyDescent="0.25">
      <c r="A4554">
        <v>9449</v>
      </c>
      <c r="B4554" t="s">
        <v>10164</v>
      </c>
      <c r="C4554" s="1">
        <v>42630</v>
      </c>
      <c r="D4554">
        <f>YEAR(C4554)</f>
        <v>2016</v>
      </c>
      <c r="E4554">
        <f>MONTH(C4554)</f>
        <v>9</v>
      </c>
      <c r="F4554" t="str">
        <f>TEXT(Table1[[#This Row],[Order Date]],"mmm")</f>
        <v>Sep</v>
      </c>
      <c r="G4554" t="str">
        <f>TEXT(Table1[[#This Row],[Order Date]],"ddd")</f>
        <v>Sat</v>
      </c>
      <c r="H4554" s="1">
        <v>42636</v>
      </c>
      <c r="I4554" t="s">
        <v>49</v>
      </c>
      <c r="J4554" t="s">
        <v>2095</v>
      </c>
      <c r="K4554" t="s">
        <v>2096</v>
      </c>
      <c r="L4554" t="s">
        <v>101</v>
      </c>
      <c r="M4554" t="s">
        <v>26</v>
      </c>
      <c r="N4554" t="s">
        <v>4468</v>
      </c>
      <c r="O4554" t="s">
        <v>95</v>
      </c>
      <c r="P4554">
        <v>98052</v>
      </c>
      <c r="Q4554" t="s">
        <v>43</v>
      </c>
      <c r="R4554" t="s">
        <v>4013</v>
      </c>
      <c r="S4554" t="s">
        <v>45</v>
      </c>
      <c r="T4554" t="s">
        <v>46</v>
      </c>
      <c r="U4554" t="s">
        <v>4014</v>
      </c>
      <c r="V4554" s="3">
        <v>12.32</v>
      </c>
      <c r="W4554">
        <v>4</v>
      </c>
      <c r="X4554" s="2">
        <v>0</v>
      </c>
      <c r="Y4554" s="13">
        <v>5.9135999999999997</v>
      </c>
      <c r="Z4554" s="2">
        <f>Y4554/V4554</f>
        <v>0.48</v>
      </c>
    </row>
    <row r="4555" spans="1:26" x14ac:dyDescent="0.25">
      <c r="A4555">
        <v>9451</v>
      </c>
      <c r="B4555" t="s">
        <v>10165</v>
      </c>
      <c r="C4555" s="1">
        <v>42889</v>
      </c>
      <c r="D4555">
        <f>YEAR(C4555)</f>
        <v>2017</v>
      </c>
      <c r="E4555">
        <f>MONTH(C4555)</f>
        <v>6</v>
      </c>
      <c r="F4555" t="str">
        <f>TEXT(Table1[[#This Row],[Order Date]],"mmm")</f>
        <v>Jun</v>
      </c>
      <c r="G4555" t="str">
        <f>TEXT(Table1[[#This Row],[Order Date]],"ddd")</f>
        <v>Sat</v>
      </c>
      <c r="H4555" s="1">
        <v>42893</v>
      </c>
      <c r="I4555" t="s">
        <v>49</v>
      </c>
      <c r="J4555" t="s">
        <v>2032</v>
      </c>
      <c r="K4555" t="s">
        <v>2033</v>
      </c>
      <c r="L4555" t="s">
        <v>101</v>
      </c>
      <c r="M4555" t="s">
        <v>26</v>
      </c>
      <c r="N4555" t="s">
        <v>4557</v>
      </c>
      <c r="O4555" t="s">
        <v>95</v>
      </c>
      <c r="P4555">
        <v>99207</v>
      </c>
      <c r="Q4555" t="s">
        <v>43</v>
      </c>
      <c r="R4555" t="s">
        <v>1771</v>
      </c>
      <c r="S4555" t="s">
        <v>45</v>
      </c>
      <c r="T4555" t="s">
        <v>58</v>
      </c>
      <c r="U4555" t="s">
        <v>1772</v>
      </c>
      <c r="V4555" s="3">
        <v>136.26</v>
      </c>
      <c r="W4555">
        <v>9</v>
      </c>
      <c r="X4555" s="2">
        <v>0</v>
      </c>
      <c r="Y4555" s="13">
        <v>5.4504000000000001</v>
      </c>
      <c r="Z4555" s="2">
        <f>Y4555/V4555</f>
        <v>0.04</v>
      </c>
    </row>
    <row r="4556" spans="1:26" x14ac:dyDescent="0.25">
      <c r="A4556">
        <v>9452</v>
      </c>
      <c r="B4556" t="s">
        <v>10166</v>
      </c>
      <c r="C4556" s="1">
        <v>42275</v>
      </c>
      <c r="D4556">
        <f>YEAR(C4556)</f>
        <v>2015</v>
      </c>
      <c r="E4556">
        <f>MONTH(C4556)</f>
        <v>9</v>
      </c>
      <c r="F4556" t="str">
        <f>TEXT(Table1[[#This Row],[Order Date]],"mmm")</f>
        <v>Sep</v>
      </c>
      <c r="G4556" t="str">
        <f>TEXT(Table1[[#This Row],[Order Date]],"ddd")</f>
        <v>Mon</v>
      </c>
      <c r="H4556" s="1">
        <v>42282</v>
      </c>
      <c r="I4556" t="s">
        <v>49</v>
      </c>
      <c r="J4556" t="s">
        <v>4401</v>
      </c>
      <c r="K4556" t="s">
        <v>4402</v>
      </c>
      <c r="L4556" t="s">
        <v>40</v>
      </c>
      <c r="M4556" t="s">
        <v>26</v>
      </c>
      <c r="N4556" t="s">
        <v>41</v>
      </c>
      <c r="O4556" t="s">
        <v>42</v>
      </c>
      <c r="P4556">
        <v>90032</v>
      </c>
      <c r="Q4556" t="s">
        <v>43</v>
      </c>
      <c r="R4556" t="s">
        <v>4261</v>
      </c>
      <c r="S4556" t="s">
        <v>45</v>
      </c>
      <c r="T4556" t="s">
        <v>77</v>
      </c>
      <c r="U4556" t="s">
        <v>4262</v>
      </c>
      <c r="V4556" s="3">
        <v>186.15</v>
      </c>
      <c r="W4556">
        <v>3</v>
      </c>
      <c r="X4556" s="2">
        <v>0</v>
      </c>
      <c r="Y4556" s="13">
        <v>55.844999999999999</v>
      </c>
      <c r="Z4556" s="2">
        <f>Y4556/V4556</f>
        <v>0.3</v>
      </c>
    </row>
    <row r="4557" spans="1:26" x14ac:dyDescent="0.25">
      <c r="A4557">
        <v>9456</v>
      </c>
      <c r="B4557" t="s">
        <v>10167</v>
      </c>
      <c r="C4557" s="1">
        <v>42537</v>
      </c>
      <c r="D4557">
        <f>YEAR(C4557)</f>
        <v>2016</v>
      </c>
      <c r="E4557">
        <f>MONTH(C4557)</f>
        <v>6</v>
      </c>
      <c r="F4557" t="str">
        <f>TEXT(Table1[[#This Row],[Order Date]],"mmm")</f>
        <v>Jun</v>
      </c>
      <c r="G4557" t="str">
        <f>TEXT(Table1[[#This Row],[Order Date]],"ddd")</f>
        <v>Thu</v>
      </c>
      <c r="H4557" s="1">
        <v>42540</v>
      </c>
      <c r="I4557" t="s">
        <v>22</v>
      </c>
      <c r="J4557" t="s">
        <v>2555</v>
      </c>
      <c r="K4557" t="s">
        <v>2556</v>
      </c>
      <c r="L4557" t="s">
        <v>101</v>
      </c>
      <c r="M4557" t="s">
        <v>26</v>
      </c>
      <c r="N4557" t="s">
        <v>6068</v>
      </c>
      <c r="O4557" t="s">
        <v>328</v>
      </c>
      <c r="P4557">
        <v>37421</v>
      </c>
      <c r="Q4557" t="s">
        <v>29</v>
      </c>
      <c r="R4557" t="s">
        <v>10168</v>
      </c>
      <c r="S4557" t="s">
        <v>70</v>
      </c>
      <c r="T4557" t="s">
        <v>675</v>
      </c>
      <c r="U4557" t="s">
        <v>10169</v>
      </c>
      <c r="V4557" s="3">
        <v>91.474999999999994</v>
      </c>
      <c r="W4557">
        <v>1</v>
      </c>
      <c r="X4557" s="2">
        <v>0.5</v>
      </c>
      <c r="Y4557" s="13">
        <v>-1.8294999999999999</v>
      </c>
      <c r="Z4557" s="2">
        <f>Y4557/V4557</f>
        <v>-0.02</v>
      </c>
    </row>
    <row r="4558" spans="1:26" x14ac:dyDescent="0.25">
      <c r="A4558">
        <v>9457</v>
      </c>
      <c r="B4558" t="s">
        <v>10170</v>
      </c>
      <c r="C4558" s="1">
        <v>42882</v>
      </c>
      <c r="D4558">
        <f>YEAR(C4558)</f>
        <v>2017</v>
      </c>
      <c r="E4558">
        <f>MONTH(C4558)</f>
        <v>5</v>
      </c>
      <c r="F4558" t="str">
        <f>TEXT(Table1[[#This Row],[Order Date]],"mmm")</f>
        <v>May</v>
      </c>
      <c r="G4558" t="str">
        <f>TEXT(Table1[[#This Row],[Order Date]],"ddd")</f>
        <v>Sat</v>
      </c>
      <c r="H4558" s="1">
        <v>42889</v>
      </c>
      <c r="I4558" t="s">
        <v>49</v>
      </c>
      <c r="J4558" t="s">
        <v>2510</v>
      </c>
      <c r="K4558" t="s">
        <v>2511</v>
      </c>
      <c r="L4558" t="s">
        <v>40</v>
      </c>
      <c r="M4558" t="s">
        <v>26</v>
      </c>
      <c r="N4558" t="s">
        <v>4377</v>
      </c>
      <c r="O4558" t="s">
        <v>87</v>
      </c>
      <c r="P4558">
        <v>27405</v>
      </c>
      <c r="Q4558" t="s">
        <v>29</v>
      </c>
      <c r="R4558" t="s">
        <v>10171</v>
      </c>
      <c r="S4558" t="s">
        <v>70</v>
      </c>
      <c r="T4558" t="s">
        <v>158</v>
      </c>
      <c r="U4558" t="s">
        <v>10172</v>
      </c>
      <c r="V4558" s="3">
        <v>27.192</v>
      </c>
      <c r="W4558">
        <v>3</v>
      </c>
      <c r="X4558" s="2">
        <v>0.2</v>
      </c>
      <c r="Y4558" s="13">
        <v>0.33989999999999998</v>
      </c>
      <c r="Z4558" s="2">
        <f>Y4558/V4558</f>
        <v>1.2499999999999999E-2</v>
      </c>
    </row>
    <row r="4559" spans="1:26" x14ac:dyDescent="0.25">
      <c r="A4559">
        <v>9459</v>
      </c>
      <c r="B4559" t="s">
        <v>10173</v>
      </c>
      <c r="C4559" s="1">
        <v>41921</v>
      </c>
      <c r="D4559">
        <f>YEAR(C4559)</f>
        <v>2014</v>
      </c>
      <c r="E4559">
        <f>MONTH(C4559)</f>
        <v>10</v>
      </c>
      <c r="F4559" t="str">
        <f>TEXT(Table1[[#This Row],[Order Date]],"mmm")</f>
        <v>Oct</v>
      </c>
      <c r="G4559" t="str">
        <f>TEXT(Table1[[#This Row],[Order Date]],"ddd")</f>
        <v>Thu</v>
      </c>
      <c r="H4559" s="1">
        <v>41926</v>
      </c>
      <c r="I4559" t="s">
        <v>49</v>
      </c>
      <c r="J4559" t="s">
        <v>704</v>
      </c>
      <c r="K4559" t="s">
        <v>705</v>
      </c>
      <c r="L4559" t="s">
        <v>25</v>
      </c>
      <c r="M4559" t="s">
        <v>26</v>
      </c>
      <c r="N4559" t="s">
        <v>126</v>
      </c>
      <c r="O4559" t="s">
        <v>42</v>
      </c>
      <c r="P4559">
        <v>94122</v>
      </c>
      <c r="Q4559" t="s">
        <v>43</v>
      </c>
      <c r="R4559" t="s">
        <v>1112</v>
      </c>
      <c r="S4559" t="s">
        <v>45</v>
      </c>
      <c r="T4559" t="s">
        <v>67</v>
      </c>
      <c r="U4559" t="s">
        <v>1113</v>
      </c>
      <c r="V4559" s="3">
        <v>144.6</v>
      </c>
      <c r="W4559">
        <v>3</v>
      </c>
      <c r="X4559" s="2">
        <v>0</v>
      </c>
      <c r="Y4559" s="13">
        <v>41.933999999999997</v>
      </c>
      <c r="Z4559" s="2">
        <f>Y4559/V4559</f>
        <v>0.28999999999999998</v>
      </c>
    </row>
    <row r="4560" spans="1:26" x14ac:dyDescent="0.25">
      <c r="A4560">
        <v>9461</v>
      </c>
      <c r="B4560" t="s">
        <v>10174</v>
      </c>
      <c r="C4560" s="1">
        <v>41960</v>
      </c>
      <c r="D4560">
        <f>YEAR(C4560)</f>
        <v>2014</v>
      </c>
      <c r="E4560">
        <f>MONTH(C4560)</f>
        <v>11</v>
      </c>
      <c r="F4560" t="str">
        <f>TEXT(Table1[[#This Row],[Order Date]],"mmm")</f>
        <v>Nov</v>
      </c>
      <c r="G4560" t="str">
        <f>TEXT(Table1[[#This Row],[Order Date]],"ddd")</f>
        <v>Mon</v>
      </c>
      <c r="H4560" s="1">
        <v>41965</v>
      </c>
      <c r="I4560" t="s">
        <v>22</v>
      </c>
      <c r="J4560" t="s">
        <v>3580</v>
      </c>
      <c r="K4560" t="s">
        <v>3581</v>
      </c>
      <c r="L4560" t="s">
        <v>101</v>
      </c>
      <c r="M4560" t="s">
        <v>26</v>
      </c>
      <c r="N4560" t="s">
        <v>263</v>
      </c>
      <c r="O4560" t="s">
        <v>264</v>
      </c>
      <c r="P4560">
        <v>10024</v>
      </c>
      <c r="Q4560" t="s">
        <v>145</v>
      </c>
      <c r="R4560" t="s">
        <v>2649</v>
      </c>
      <c r="S4560" t="s">
        <v>45</v>
      </c>
      <c r="T4560" t="s">
        <v>89</v>
      </c>
      <c r="U4560" t="s">
        <v>2650</v>
      </c>
      <c r="V4560" s="3">
        <v>34.44</v>
      </c>
      <c r="W4560">
        <v>3</v>
      </c>
      <c r="X4560" s="2">
        <v>0</v>
      </c>
      <c r="Y4560" s="13">
        <v>17.22</v>
      </c>
      <c r="Z4560" s="2">
        <f>Y4560/V4560</f>
        <v>0.5</v>
      </c>
    </row>
    <row r="4561" spans="1:26" x14ac:dyDescent="0.25">
      <c r="A4561">
        <v>9462</v>
      </c>
      <c r="B4561" t="s">
        <v>10175</v>
      </c>
      <c r="C4561" s="1">
        <v>41931</v>
      </c>
      <c r="D4561">
        <f>YEAR(C4561)</f>
        <v>2014</v>
      </c>
      <c r="E4561">
        <f>MONTH(C4561)</f>
        <v>10</v>
      </c>
      <c r="F4561" t="str">
        <f>TEXT(Table1[[#This Row],[Order Date]],"mmm")</f>
        <v>Oct</v>
      </c>
      <c r="G4561" t="str">
        <f>TEXT(Table1[[#This Row],[Order Date]],"ddd")</f>
        <v>Sun</v>
      </c>
      <c r="H4561" s="1">
        <v>41936</v>
      </c>
      <c r="I4561" t="s">
        <v>49</v>
      </c>
      <c r="J4561" t="s">
        <v>2124</v>
      </c>
      <c r="K4561" t="s">
        <v>2125</v>
      </c>
      <c r="L4561" t="s">
        <v>101</v>
      </c>
      <c r="M4561" t="s">
        <v>26</v>
      </c>
      <c r="N4561" t="s">
        <v>1109</v>
      </c>
      <c r="O4561" t="s">
        <v>42</v>
      </c>
      <c r="P4561">
        <v>90712</v>
      </c>
      <c r="Q4561" t="s">
        <v>43</v>
      </c>
      <c r="R4561" t="s">
        <v>4218</v>
      </c>
      <c r="S4561" t="s">
        <v>70</v>
      </c>
      <c r="T4561" t="s">
        <v>71</v>
      </c>
      <c r="U4561" t="s">
        <v>4219</v>
      </c>
      <c r="V4561" s="3">
        <v>321.55200000000002</v>
      </c>
      <c r="W4561">
        <v>6</v>
      </c>
      <c r="X4561" s="2">
        <v>0.2</v>
      </c>
      <c r="Y4561" s="13">
        <v>20.097000000000001</v>
      </c>
      <c r="Z4561" s="2">
        <f>Y4561/V4561</f>
        <v>6.25E-2</v>
      </c>
    </row>
    <row r="4562" spans="1:26" x14ac:dyDescent="0.25">
      <c r="A4562">
        <v>9463</v>
      </c>
      <c r="B4562" t="s">
        <v>10176</v>
      </c>
      <c r="C4562" s="1">
        <v>43064</v>
      </c>
      <c r="D4562">
        <f>YEAR(C4562)</f>
        <v>2017</v>
      </c>
      <c r="E4562">
        <f>MONTH(C4562)</f>
        <v>11</v>
      </c>
      <c r="F4562" t="str">
        <f>TEXT(Table1[[#This Row],[Order Date]],"mmm")</f>
        <v>Nov</v>
      </c>
      <c r="G4562" t="str">
        <f>TEXT(Table1[[#This Row],[Order Date]],"ddd")</f>
        <v>Sat</v>
      </c>
      <c r="H4562" s="1">
        <v>43069</v>
      </c>
      <c r="I4562" t="s">
        <v>22</v>
      </c>
      <c r="J4562" t="s">
        <v>300</v>
      </c>
      <c r="K4562" t="s">
        <v>301</v>
      </c>
      <c r="L4562" t="s">
        <v>40</v>
      </c>
      <c r="M4562" t="s">
        <v>26</v>
      </c>
      <c r="N4562" t="s">
        <v>1456</v>
      </c>
      <c r="O4562" t="s">
        <v>28</v>
      </c>
      <c r="P4562">
        <v>40214</v>
      </c>
      <c r="Q4562" t="s">
        <v>29</v>
      </c>
      <c r="R4562" t="s">
        <v>4408</v>
      </c>
      <c r="S4562" t="s">
        <v>31</v>
      </c>
      <c r="T4562" t="s">
        <v>35</v>
      </c>
      <c r="U4562" t="s">
        <v>4409</v>
      </c>
      <c r="V4562" s="3">
        <v>701.96</v>
      </c>
      <c r="W4562">
        <v>2</v>
      </c>
      <c r="X4562" s="2">
        <v>0</v>
      </c>
      <c r="Y4562" s="13">
        <v>168.47040000000001</v>
      </c>
      <c r="Z4562" s="2">
        <f>Y4562/V4562</f>
        <v>0.24</v>
      </c>
    </row>
    <row r="4563" spans="1:26" x14ac:dyDescent="0.25">
      <c r="A4563">
        <v>9464</v>
      </c>
      <c r="B4563" t="s">
        <v>10177</v>
      </c>
      <c r="C4563" s="1">
        <v>41697</v>
      </c>
      <c r="D4563">
        <f>YEAR(C4563)</f>
        <v>2014</v>
      </c>
      <c r="E4563">
        <f>MONTH(C4563)</f>
        <v>2</v>
      </c>
      <c r="F4563" t="str">
        <f>TEXT(Table1[[#This Row],[Order Date]],"mmm")</f>
        <v>Feb</v>
      </c>
      <c r="G4563" t="str">
        <f>TEXT(Table1[[#This Row],[Order Date]],"ddd")</f>
        <v>Thu</v>
      </c>
      <c r="H4563" s="1">
        <v>41701</v>
      </c>
      <c r="I4563" t="s">
        <v>185</v>
      </c>
      <c r="J4563" t="s">
        <v>4744</v>
      </c>
      <c r="K4563" t="s">
        <v>4745</v>
      </c>
      <c r="L4563" t="s">
        <v>25</v>
      </c>
      <c r="M4563" t="s">
        <v>26</v>
      </c>
      <c r="N4563" t="s">
        <v>490</v>
      </c>
      <c r="O4563" t="s">
        <v>491</v>
      </c>
      <c r="P4563">
        <v>43229</v>
      </c>
      <c r="Q4563" t="s">
        <v>145</v>
      </c>
      <c r="R4563" t="s">
        <v>1860</v>
      </c>
      <c r="S4563" t="s">
        <v>45</v>
      </c>
      <c r="T4563" t="s">
        <v>67</v>
      </c>
      <c r="U4563" t="s">
        <v>1861</v>
      </c>
      <c r="V4563" s="3">
        <v>19.456</v>
      </c>
      <c r="W4563">
        <v>4</v>
      </c>
      <c r="X4563" s="2">
        <v>0.2</v>
      </c>
      <c r="Y4563" s="13">
        <v>3.4047999999999998</v>
      </c>
      <c r="Z4563" s="2">
        <f>Y4563/V4563</f>
        <v>0.17499999999999999</v>
      </c>
    </row>
    <row r="4564" spans="1:26" x14ac:dyDescent="0.25">
      <c r="A4564">
        <v>9465</v>
      </c>
      <c r="B4564" t="s">
        <v>10178</v>
      </c>
      <c r="C4564" s="1">
        <v>41994</v>
      </c>
      <c r="D4564">
        <f>YEAR(C4564)</f>
        <v>2014</v>
      </c>
      <c r="E4564">
        <f>MONTH(C4564)</f>
        <v>12</v>
      </c>
      <c r="F4564" t="str">
        <f>TEXT(Table1[[#This Row],[Order Date]],"mmm")</f>
        <v>Dec</v>
      </c>
      <c r="G4564" t="str">
        <f>TEXT(Table1[[#This Row],[Order Date]],"ddd")</f>
        <v>Sun</v>
      </c>
      <c r="H4564" s="1">
        <v>41998</v>
      </c>
      <c r="I4564" t="s">
        <v>49</v>
      </c>
      <c r="J4564" t="s">
        <v>4563</v>
      </c>
      <c r="K4564" t="s">
        <v>4564</v>
      </c>
      <c r="L4564" t="s">
        <v>25</v>
      </c>
      <c r="M4564" t="s">
        <v>26</v>
      </c>
      <c r="N4564" t="s">
        <v>600</v>
      </c>
      <c r="O4564" t="s">
        <v>242</v>
      </c>
      <c r="P4564">
        <v>19711</v>
      </c>
      <c r="Q4564" t="s">
        <v>145</v>
      </c>
      <c r="R4564" t="s">
        <v>6638</v>
      </c>
      <c r="S4564" t="s">
        <v>45</v>
      </c>
      <c r="T4564" t="s">
        <v>46</v>
      </c>
      <c r="U4564" t="s">
        <v>6639</v>
      </c>
      <c r="V4564" s="3">
        <v>17.28</v>
      </c>
      <c r="W4564">
        <v>6</v>
      </c>
      <c r="X4564" s="2">
        <v>0</v>
      </c>
      <c r="Y4564" s="13">
        <v>7.9488000000000003</v>
      </c>
      <c r="Z4564" s="2">
        <f>Y4564/V4564</f>
        <v>0.45999999999999996</v>
      </c>
    </row>
    <row r="4565" spans="1:26" x14ac:dyDescent="0.25">
      <c r="A4565">
        <v>9467</v>
      </c>
      <c r="B4565" t="s">
        <v>10179</v>
      </c>
      <c r="C4565" s="1">
        <v>43044</v>
      </c>
      <c r="D4565">
        <f>YEAR(C4565)</f>
        <v>2017</v>
      </c>
      <c r="E4565">
        <f>MONTH(C4565)</f>
        <v>11</v>
      </c>
      <c r="F4565" t="str">
        <f>TEXT(Table1[[#This Row],[Order Date]],"mmm")</f>
        <v>Nov</v>
      </c>
      <c r="G4565" t="str">
        <f>TEXT(Table1[[#This Row],[Order Date]],"ddd")</f>
        <v>Sun</v>
      </c>
      <c r="H4565" s="1">
        <v>43049</v>
      </c>
      <c r="I4565" t="s">
        <v>22</v>
      </c>
      <c r="J4565" t="s">
        <v>4208</v>
      </c>
      <c r="K4565" t="s">
        <v>4209</v>
      </c>
      <c r="L4565" t="s">
        <v>25</v>
      </c>
      <c r="M4565" t="s">
        <v>26</v>
      </c>
      <c r="N4565" t="s">
        <v>263</v>
      </c>
      <c r="O4565" t="s">
        <v>264</v>
      </c>
      <c r="P4565">
        <v>10024</v>
      </c>
      <c r="Q4565" t="s">
        <v>145</v>
      </c>
      <c r="R4565" t="s">
        <v>611</v>
      </c>
      <c r="S4565" t="s">
        <v>45</v>
      </c>
      <c r="T4565" t="s">
        <v>74</v>
      </c>
      <c r="U4565" t="s">
        <v>612</v>
      </c>
      <c r="V4565" s="3">
        <v>164.68799999999999</v>
      </c>
      <c r="W4565">
        <v>6</v>
      </c>
      <c r="X4565" s="2">
        <v>0.2</v>
      </c>
      <c r="Y4565" s="13">
        <v>55.5822</v>
      </c>
      <c r="Z4565" s="2">
        <f>Y4565/V4565</f>
        <v>0.33750000000000002</v>
      </c>
    </row>
    <row r="4566" spans="1:26" x14ac:dyDescent="0.25">
      <c r="A4566">
        <v>9475</v>
      </c>
      <c r="B4566" t="s">
        <v>10180</v>
      </c>
      <c r="C4566" s="1">
        <v>42155</v>
      </c>
      <c r="D4566">
        <f>YEAR(C4566)</f>
        <v>2015</v>
      </c>
      <c r="E4566">
        <f>MONTH(C4566)</f>
        <v>5</v>
      </c>
      <c r="F4566" t="str">
        <f>TEXT(Table1[[#This Row],[Order Date]],"mmm")</f>
        <v>May</v>
      </c>
      <c r="G4566" t="str">
        <f>TEXT(Table1[[#This Row],[Order Date]],"ddd")</f>
        <v>Sun</v>
      </c>
      <c r="H4566" s="1">
        <v>42160</v>
      </c>
      <c r="I4566" t="s">
        <v>22</v>
      </c>
      <c r="J4566" t="s">
        <v>261</v>
      </c>
      <c r="K4566" t="s">
        <v>262</v>
      </c>
      <c r="L4566" t="s">
        <v>40</v>
      </c>
      <c r="M4566" t="s">
        <v>26</v>
      </c>
      <c r="N4566" t="s">
        <v>296</v>
      </c>
      <c r="O4566" t="s">
        <v>208</v>
      </c>
      <c r="P4566">
        <v>60653</v>
      </c>
      <c r="Q4566" t="s">
        <v>104</v>
      </c>
      <c r="R4566" t="s">
        <v>4448</v>
      </c>
      <c r="S4566" t="s">
        <v>45</v>
      </c>
      <c r="T4566" t="s">
        <v>46</v>
      </c>
      <c r="U4566" t="s">
        <v>4449</v>
      </c>
      <c r="V4566" s="3">
        <v>5.9039999999999999</v>
      </c>
      <c r="W4566">
        <v>2</v>
      </c>
      <c r="X4566" s="2">
        <v>0.2</v>
      </c>
      <c r="Y4566" s="13">
        <v>1.9925999999999999</v>
      </c>
      <c r="Z4566" s="2">
        <f>Y4566/V4566</f>
        <v>0.33749999999999997</v>
      </c>
    </row>
    <row r="4567" spans="1:26" x14ac:dyDescent="0.25">
      <c r="A4567">
        <v>9479</v>
      </c>
      <c r="B4567" t="s">
        <v>10181</v>
      </c>
      <c r="C4567" s="1">
        <v>41889</v>
      </c>
      <c r="D4567">
        <f>YEAR(C4567)</f>
        <v>2014</v>
      </c>
      <c r="E4567">
        <f>MONTH(C4567)</f>
        <v>9</v>
      </c>
      <c r="F4567" t="str">
        <f>TEXT(Table1[[#This Row],[Order Date]],"mmm")</f>
        <v>Sep</v>
      </c>
      <c r="G4567" t="str">
        <f>TEXT(Table1[[#This Row],[Order Date]],"ddd")</f>
        <v>Sun</v>
      </c>
      <c r="H4567" s="1">
        <v>41896</v>
      </c>
      <c r="I4567" t="s">
        <v>49</v>
      </c>
      <c r="J4567" t="s">
        <v>7670</v>
      </c>
      <c r="K4567" t="s">
        <v>7671</v>
      </c>
      <c r="L4567" t="s">
        <v>25</v>
      </c>
      <c r="M4567" t="s">
        <v>26</v>
      </c>
      <c r="N4567" t="s">
        <v>10182</v>
      </c>
      <c r="O4567" t="s">
        <v>208</v>
      </c>
      <c r="P4567">
        <v>60543</v>
      </c>
      <c r="Q4567" t="s">
        <v>104</v>
      </c>
      <c r="R4567" t="s">
        <v>5266</v>
      </c>
      <c r="S4567" t="s">
        <v>45</v>
      </c>
      <c r="T4567" t="s">
        <v>266</v>
      </c>
      <c r="U4567" t="s">
        <v>5267</v>
      </c>
      <c r="V4567" s="3">
        <v>13.16</v>
      </c>
      <c r="W4567">
        <v>5</v>
      </c>
      <c r="X4567" s="2">
        <v>0.2</v>
      </c>
      <c r="Y4567" s="13">
        <v>4.1124999999999998</v>
      </c>
      <c r="Z4567" s="2">
        <f>Y4567/V4567</f>
        <v>0.3125</v>
      </c>
    </row>
    <row r="4568" spans="1:26" x14ac:dyDescent="0.25">
      <c r="A4568">
        <v>9482</v>
      </c>
      <c r="B4568" t="s">
        <v>10183</v>
      </c>
      <c r="C4568" s="1">
        <v>43045</v>
      </c>
      <c r="D4568">
        <f>YEAR(C4568)</f>
        <v>2017</v>
      </c>
      <c r="E4568">
        <f>MONTH(C4568)</f>
        <v>11</v>
      </c>
      <c r="F4568" t="str">
        <f>TEXT(Table1[[#This Row],[Order Date]],"mmm")</f>
        <v>Nov</v>
      </c>
      <c r="G4568" t="str">
        <f>TEXT(Table1[[#This Row],[Order Date]],"ddd")</f>
        <v>Mon</v>
      </c>
      <c r="H4568" s="1">
        <v>43051</v>
      </c>
      <c r="I4568" t="s">
        <v>49</v>
      </c>
      <c r="J4568" t="s">
        <v>5915</v>
      </c>
      <c r="K4568" t="s">
        <v>5916</v>
      </c>
      <c r="L4568" t="s">
        <v>25</v>
      </c>
      <c r="M4568" t="s">
        <v>26</v>
      </c>
      <c r="N4568" t="s">
        <v>808</v>
      </c>
      <c r="O4568" t="s">
        <v>103</v>
      </c>
      <c r="P4568">
        <v>75220</v>
      </c>
      <c r="Q4568" t="s">
        <v>104</v>
      </c>
      <c r="R4568" t="s">
        <v>342</v>
      </c>
      <c r="S4568" t="s">
        <v>45</v>
      </c>
      <c r="T4568" t="s">
        <v>58</v>
      </c>
      <c r="U4568" t="s">
        <v>343</v>
      </c>
      <c r="V4568" s="3">
        <v>18.16</v>
      </c>
      <c r="W4568">
        <v>2</v>
      </c>
      <c r="X4568" s="2">
        <v>0.2</v>
      </c>
      <c r="Y4568" s="13">
        <v>1.8160000000000001</v>
      </c>
      <c r="Z4568" s="2">
        <f>Y4568/V4568</f>
        <v>0.1</v>
      </c>
    </row>
    <row r="4569" spans="1:26" x14ac:dyDescent="0.25">
      <c r="A4569">
        <v>9483</v>
      </c>
      <c r="B4569" t="s">
        <v>10184</v>
      </c>
      <c r="C4569" s="1">
        <v>42175</v>
      </c>
      <c r="D4569">
        <f>YEAR(C4569)</f>
        <v>2015</v>
      </c>
      <c r="E4569">
        <f>MONTH(C4569)</f>
        <v>6</v>
      </c>
      <c r="F4569" t="str">
        <f>TEXT(Table1[[#This Row],[Order Date]],"mmm")</f>
        <v>Jun</v>
      </c>
      <c r="G4569" t="str">
        <f>TEXT(Table1[[#This Row],[Order Date]],"ddd")</f>
        <v>Sat</v>
      </c>
      <c r="H4569" s="1">
        <v>42179</v>
      </c>
      <c r="I4569" t="s">
        <v>22</v>
      </c>
      <c r="J4569" t="s">
        <v>5184</v>
      </c>
      <c r="K4569" t="s">
        <v>5185</v>
      </c>
      <c r="L4569" t="s">
        <v>101</v>
      </c>
      <c r="M4569" t="s">
        <v>26</v>
      </c>
      <c r="N4569" t="s">
        <v>143</v>
      </c>
      <c r="O4569" t="s">
        <v>144</v>
      </c>
      <c r="P4569">
        <v>19134</v>
      </c>
      <c r="Q4569" t="s">
        <v>145</v>
      </c>
      <c r="R4569" t="s">
        <v>2507</v>
      </c>
      <c r="S4569" t="s">
        <v>70</v>
      </c>
      <c r="T4569" t="s">
        <v>158</v>
      </c>
      <c r="U4569" t="s">
        <v>2508</v>
      </c>
      <c r="V4569" s="3">
        <v>319.98399999999998</v>
      </c>
      <c r="W4569">
        <v>2</v>
      </c>
      <c r="X4569" s="2">
        <v>0.2</v>
      </c>
      <c r="Y4569" s="13">
        <v>91.995400000000004</v>
      </c>
      <c r="Z4569" s="2">
        <f>Y4569/V4569</f>
        <v>0.28750000000000003</v>
      </c>
    </row>
    <row r="4570" spans="1:26" x14ac:dyDescent="0.25">
      <c r="A4570">
        <v>9484</v>
      </c>
      <c r="B4570" t="s">
        <v>10185</v>
      </c>
      <c r="C4570" s="1">
        <v>41842</v>
      </c>
      <c r="D4570">
        <f>YEAR(C4570)</f>
        <v>2014</v>
      </c>
      <c r="E4570">
        <f>MONTH(C4570)</f>
        <v>7</v>
      </c>
      <c r="F4570" t="str">
        <f>TEXT(Table1[[#This Row],[Order Date]],"mmm")</f>
        <v>Jul</v>
      </c>
      <c r="G4570" t="str">
        <f>TEXT(Table1[[#This Row],[Order Date]],"ddd")</f>
        <v>Tue</v>
      </c>
      <c r="H4570" s="1">
        <v>41848</v>
      </c>
      <c r="I4570" t="s">
        <v>49</v>
      </c>
      <c r="J4570" t="s">
        <v>3588</v>
      </c>
      <c r="K4570" t="s">
        <v>3589</v>
      </c>
      <c r="L4570" t="s">
        <v>101</v>
      </c>
      <c r="M4570" t="s">
        <v>26</v>
      </c>
      <c r="N4570" t="s">
        <v>41</v>
      </c>
      <c r="O4570" t="s">
        <v>42</v>
      </c>
      <c r="P4570">
        <v>90008</v>
      </c>
      <c r="Q4570" t="s">
        <v>43</v>
      </c>
      <c r="R4570" t="s">
        <v>1354</v>
      </c>
      <c r="S4570" t="s">
        <v>45</v>
      </c>
      <c r="T4570" t="s">
        <v>67</v>
      </c>
      <c r="U4570" t="s">
        <v>1355</v>
      </c>
      <c r="V4570" s="3">
        <v>19.68</v>
      </c>
      <c r="W4570">
        <v>6</v>
      </c>
      <c r="X4570" s="2">
        <v>0</v>
      </c>
      <c r="Y4570" s="13">
        <v>6.4943999999999997</v>
      </c>
      <c r="Z4570" s="2">
        <f>Y4570/V4570</f>
        <v>0.33</v>
      </c>
    </row>
    <row r="4571" spans="1:26" x14ac:dyDescent="0.25">
      <c r="A4571">
        <v>9485</v>
      </c>
      <c r="B4571" t="s">
        <v>10186</v>
      </c>
      <c r="C4571" s="1">
        <v>42706</v>
      </c>
      <c r="D4571">
        <f>YEAR(C4571)</f>
        <v>2016</v>
      </c>
      <c r="E4571">
        <f>MONTH(C4571)</f>
        <v>12</v>
      </c>
      <c r="F4571" t="str">
        <f>TEXT(Table1[[#This Row],[Order Date]],"mmm")</f>
        <v>Dec</v>
      </c>
      <c r="G4571" t="str">
        <f>TEXT(Table1[[#This Row],[Order Date]],"ddd")</f>
        <v>Fri</v>
      </c>
      <c r="H4571" s="1">
        <v>42708</v>
      </c>
      <c r="I4571" t="s">
        <v>22</v>
      </c>
      <c r="J4571" t="s">
        <v>4090</v>
      </c>
      <c r="K4571" t="s">
        <v>4091</v>
      </c>
      <c r="L4571" t="s">
        <v>40</v>
      </c>
      <c r="M4571" t="s">
        <v>26</v>
      </c>
      <c r="N4571" t="s">
        <v>181</v>
      </c>
      <c r="O4571" t="s">
        <v>103</v>
      </c>
      <c r="P4571">
        <v>77036</v>
      </c>
      <c r="Q4571" t="s">
        <v>104</v>
      </c>
      <c r="R4571" t="s">
        <v>7409</v>
      </c>
      <c r="S4571" t="s">
        <v>31</v>
      </c>
      <c r="T4571" t="s">
        <v>32</v>
      </c>
      <c r="U4571" t="s">
        <v>7410</v>
      </c>
      <c r="V4571" s="3">
        <v>781.86400000000003</v>
      </c>
      <c r="W4571">
        <v>10</v>
      </c>
      <c r="X4571" s="2">
        <v>0.32</v>
      </c>
      <c r="Y4571" s="13">
        <v>-137.976</v>
      </c>
      <c r="Z4571" s="2">
        <f>Y4571/V4571</f>
        <v>-0.1764705882352941</v>
      </c>
    </row>
    <row r="4572" spans="1:26" x14ac:dyDescent="0.25">
      <c r="A4572">
        <v>9487</v>
      </c>
      <c r="B4572" t="s">
        <v>10187</v>
      </c>
      <c r="C4572" s="1">
        <v>43020</v>
      </c>
      <c r="D4572">
        <f>YEAR(C4572)</f>
        <v>2017</v>
      </c>
      <c r="E4572">
        <f>MONTH(C4572)</f>
        <v>10</v>
      </c>
      <c r="F4572" t="str">
        <f>TEXT(Table1[[#This Row],[Order Date]],"mmm")</f>
        <v>Oct</v>
      </c>
      <c r="G4572" t="str">
        <f>TEXT(Table1[[#This Row],[Order Date]],"ddd")</f>
        <v>Thu</v>
      </c>
      <c r="H4572" s="1">
        <v>43020</v>
      </c>
      <c r="I4572" t="s">
        <v>1276</v>
      </c>
      <c r="J4572" t="s">
        <v>1468</v>
      </c>
      <c r="K4572" t="s">
        <v>1469</v>
      </c>
      <c r="L4572" t="s">
        <v>25</v>
      </c>
      <c r="M4572" t="s">
        <v>26</v>
      </c>
      <c r="N4572" t="s">
        <v>5552</v>
      </c>
      <c r="O4572" t="s">
        <v>9325</v>
      </c>
      <c r="P4572">
        <v>26003</v>
      </c>
      <c r="Q4572" t="s">
        <v>145</v>
      </c>
      <c r="R4572" t="s">
        <v>3247</v>
      </c>
      <c r="S4572" t="s">
        <v>31</v>
      </c>
      <c r="T4572" t="s">
        <v>55</v>
      </c>
      <c r="U4572" t="s">
        <v>3248</v>
      </c>
      <c r="V4572" s="3">
        <v>673.34400000000005</v>
      </c>
      <c r="W4572">
        <v>3</v>
      </c>
      <c r="X4572" s="2">
        <v>0.3</v>
      </c>
      <c r="Y4572" s="13">
        <v>-76.953599999999994</v>
      </c>
      <c r="Z4572" s="2">
        <f>Y4572/V4572</f>
        <v>-0.11428571428571427</v>
      </c>
    </row>
    <row r="4573" spans="1:26" x14ac:dyDescent="0.25">
      <c r="A4573">
        <v>9488</v>
      </c>
      <c r="B4573" t="s">
        <v>10188</v>
      </c>
      <c r="C4573" s="1">
        <v>43080</v>
      </c>
      <c r="D4573">
        <f>YEAR(C4573)</f>
        <v>2017</v>
      </c>
      <c r="E4573">
        <f>MONTH(C4573)</f>
        <v>12</v>
      </c>
      <c r="F4573" t="str">
        <f>TEXT(Table1[[#This Row],[Order Date]],"mmm")</f>
        <v>Dec</v>
      </c>
      <c r="G4573" t="str">
        <f>TEXT(Table1[[#This Row],[Order Date]],"ddd")</f>
        <v>Mon</v>
      </c>
      <c r="H4573" s="1">
        <v>43082</v>
      </c>
      <c r="I4573" t="s">
        <v>185</v>
      </c>
      <c r="J4573" t="s">
        <v>1988</v>
      </c>
      <c r="K4573" t="s">
        <v>1989</v>
      </c>
      <c r="L4573" t="s">
        <v>40</v>
      </c>
      <c r="M4573" t="s">
        <v>26</v>
      </c>
      <c r="N4573" t="s">
        <v>4702</v>
      </c>
      <c r="O4573" t="s">
        <v>781</v>
      </c>
      <c r="P4573">
        <v>7501</v>
      </c>
      <c r="Q4573" t="s">
        <v>145</v>
      </c>
      <c r="R4573" t="s">
        <v>3220</v>
      </c>
      <c r="S4573" t="s">
        <v>45</v>
      </c>
      <c r="T4573" t="s">
        <v>266</v>
      </c>
      <c r="U4573" t="s">
        <v>3221</v>
      </c>
      <c r="V4573" s="3">
        <v>6.54</v>
      </c>
      <c r="W4573">
        <v>3</v>
      </c>
      <c r="X4573" s="2">
        <v>0</v>
      </c>
      <c r="Y4573" s="13">
        <v>2.1581999999999999</v>
      </c>
      <c r="Z4573" s="2">
        <f>Y4573/V4573</f>
        <v>0.32999999999999996</v>
      </c>
    </row>
    <row r="4574" spans="1:26" x14ac:dyDescent="0.25">
      <c r="A4574">
        <v>9489</v>
      </c>
      <c r="B4574" t="s">
        <v>10189</v>
      </c>
      <c r="C4574" s="1">
        <v>42278</v>
      </c>
      <c r="D4574">
        <f>YEAR(C4574)</f>
        <v>2015</v>
      </c>
      <c r="E4574">
        <f>MONTH(C4574)</f>
        <v>10</v>
      </c>
      <c r="F4574" t="str">
        <f>TEXT(Table1[[#This Row],[Order Date]],"mmm")</f>
        <v>Oct</v>
      </c>
      <c r="G4574" t="str">
        <f>TEXT(Table1[[#This Row],[Order Date]],"ddd")</f>
        <v>Thu</v>
      </c>
      <c r="H4574" s="1">
        <v>42281</v>
      </c>
      <c r="I4574" t="s">
        <v>185</v>
      </c>
      <c r="J4574" t="s">
        <v>652</v>
      </c>
      <c r="K4574" t="s">
        <v>653</v>
      </c>
      <c r="L4574" t="s">
        <v>25</v>
      </c>
      <c r="M4574" t="s">
        <v>26</v>
      </c>
      <c r="N4574" t="s">
        <v>412</v>
      </c>
      <c r="O4574" t="s">
        <v>413</v>
      </c>
      <c r="P4574">
        <v>97206</v>
      </c>
      <c r="Q4574" t="s">
        <v>43</v>
      </c>
      <c r="R4574" t="s">
        <v>4355</v>
      </c>
      <c r="S4574" t="s">
        <v>70</v>
      </c>
      <c r="T4574" t="s">
        <v>71</v>
      </c>
      <c r="U4574" t="s">
        <v>4356</v>
      </c>
      <c r="V4574" s="3">
        <v>572.79999999999995</v>
      </c>
      <c r="W4574">
        <v>2</v>
      </c>
      <c r="X4574" s="2">
        <v>0.2</v>
      </c>
      <c r="Y4574" s="13">
        <v>50.12</v>
      </c>
      <c r="Z4574" s="2">
        <f>Y4574/V4574</f>
        <v>8.7500000000000008E-2</v>
      </c>
    </row>
    <row r="4575" spans="1:26" x14ac:dyDescent="0.25">
      <c r="A4575">
        <v>9490</v>
      </c>
      <c r="B4575" t="s">
        <v>10190</v>
      </c>
      <c r="C4575" s="1">
        <v>42587</v>
      </c>
      <c r="D4575">
        <f>YEAR(C4575)</f>
        <v>2016</v>
      </c>
      <c r="E4575">
        <f>MONTH(C4575)</f>
        <v>8</v>
      </c>
      <c r="F4575" t="str">
        <f>TEXT(Table1[[#This Row],[Order Date]],"mmm")</f>
        <v>Aug</v>
      </c>
      <c r="G4575" t="str">
        <f>TEXT(Table1[[#This Row],[Order Date]],"ddd")</f>
        <v>Fri</v>
      </c>
      <c r="H4575" s="1">
        <v>42593</v>
      </c>
      <c r="I4575" t="s">
        <v>49</v>
      </c>
      <c r="J4575" t="s">
        <v>6665</v>
      </c>
      <c r="K4575" t="s">
        <v>6666</v>
      </c>
      <c r="L4575" t="s">
        <v>40</v>
      </c>
      <c r="M4575" t="s">
        <v>26</v>
      </c>
      <c r="N4575" t="s">
        <v>1654</v>
      </c>
      <c r="O4575" t="s">
        <v>351</v>
      </c>
      <c r="P4575">
        <v>35810</v>
      </c>
      <c r="Q4575" t="s">
        <v>29</v>
      </c>
      <c r="R4575" t="s">
        <v>5017</v>
      </c>
      <c r="S4575" t="s">
        <v>45</v>
      </c>
      <c r="T4575" t="s">
        <v>67</v>
      </c>
      <c r="U4575" t="s">
        <v>5018</v>
      </c>
      <c r="V4575" s="3">
        <v>197.05</v>
      </c>
      <c r="W4575">
        <v>7</v>
      </c>
      <c r="X4575" s="2">
        <v>0</v>
      </c>
      <c r="Y4575" s="13">
        <v>59.115000000000002</v>
      </c>
      <c r="Z4575" s="2">
        <f>Y4575/V4575</f>
        <v>0.3</v>
      </c>
    </row>
    <row r="4576" spans="1:26" x14ac:dyDescent="0.25">
      <c r="A4576">
        <v>9491</v>
      </c>
      <c r="B4576" t="s">
        <v>10191</v>
      </c>
      <c r="C4576" s="1">
        <v>42738</v>
      </c>
      <c r="D4576">
        <f>YEAR(C4576)</f>
        <v>2017</v>
      </c>
      <c r="E4576">
        <f>MONTH(C4576)</f>
        <v>1</v>
      </c>
      <c r="F4576" t="str">
        <f>TEXT(Table1[[#This Row],[Order Date]],"mmm")</f>
        <v>Jan</v>
      </c>
      <c r="G4576" t="str">
        <f>TEXT(Table1[[#This Row],[Order Date]],"ddd")</f>
        <v>Tue</v>
      </c>
      <c r="H4576" s="1">
        <v>42742</v>
      </c>
      <c r="I4576" t="s">
        <v>49</v>
      </c>
      <c r="J4576" t="s">
        <v>1707</v>
      </c>
      <c r="K4576" t="s">
        <v>1708</v>
      </c>
      <c r="L4576" t="s">
        <v>25</v>
      </c>
      <c r="M4576" t="s">
        <v>26</v>
      </c>
      <c r="N4576" t="s">
        <v>126</v>
      </c>
      <c r="O4576" t="s">
        <v>42</v>
      </c>
      <c r="P4576">
        <v>94110</v>
      </c>
      <c r="Q4576" t="s">
        <v>43</v>
      </c>
      <c r="R4576" t="s">
        <v>1494</v>
      </c>
      <c r="S4576" t="s">
        <v>45</v>
      </c>
      <c r="T4576" t="s">
        <v>74</v>
      </c>
      <c r="U4576" t="s">
        <v>1495</v>
      </c>
      <c r="V4576" s="3">
        <v>2022.2719999999999</v>
      </c>
      <c r="W4576">
        <v>8</v>
      </c>
      <c r="X4576" s="2">
        <v>0.2</v>
      </c>
      <c r="Y4576" s="13">
        <v>682.51679999999999</v>
      </c>
      <c r="Z4576" s="2">
        <f>Y4576/V4576</f>
        <v>0.33750000000000002</v>
      </c>
    </row>
    <row r="4577" spans="1:26" x14ac:dyDescent="0.25">
      <c r="A4577">
        <v>9493</v>
      </c>
      <c r="B4577" t="s">
        <v>10192</v>
      </c>
      <c r="C4577" s="1">
        <v>43046</v>
      </c>
      <c r="D4577">
        <f>YEAR(C4577)</f>
        <v>2017</v>
      </c>
      <c r="E4577">
        <f>MONTH(C4577)</f>
        <v>11</v>
      </c>
      <c r="F4577" t="str">
        <f>TEXT(Table1[[#This Row],[Order Date]],"mmm")</f>
        <v>Nov</v>
      </c>
      <c r="G4577" t="str">
        <f>TEXT(Table1[[#This Row],[Order Date]],"ddd")</f>
        <v>Tue</v>
      </c>
      <c r="H4577" s="1">
        <v>43046</v>
      </c>
      <c r="I4577" t="s">
        <v>1276</v>
      </c>
      <c r="J4577" t="s">
        <v>6134</v>
      </c>
      <c r="K4577" t="s">
        <v>6135</v>
      </c>
      <c r="L4577" t="s">
        <v>25</v>
      </c>
      <c r="M4577" t="s">
        <v>26</v>
      </c>
      <c r="N4577" t="s">
        <v>4723</v>
      </c>
      <c r="O4577" t="s">
        <v>641</v>
      </c>
      <c r="P4577">
        <v>73120</v>
      </c>
      <c r="Q4577" t="s">
        <v>104</v>
      </c>
      <c r="R4577" t="s">
        <v>107</v>
      </c>
      <c r="S4577" t="s">
        <v>45</v>
      </c>
      <c r="T4577" t="s">
        <v>74</v>
      </c>
      <c r="U4577" t="s">
        <v>108</v>
      </c>
      <c r="V4577" s="3">
        <v>38.159999999999997</v>
      </c>
      <c r="W4577">
        <v>9</v>
      </c>
      <c r="X4577" s="2">
        <v>0</v>
      </c>
      <c r="Y4577" s="13">
        <v>19.079999999999998</v>
      </c>
      <c r="Z4577" s="2">
        <f>Y4577/V4577</f>
        <v>0.5</v>
      </c>
    </row>
    <row r="4578" spans="1:26" x14ac:dyDescent="0.25">
      <c r="A4578">
        <v>9494</v>
      </c>
      <c r="B4578" t="s">
        <v>10193</v>
      </c>
      <c r="C4578" s="1">
        <v>42372</v>
      </c>
      <c r="D4578">
        <f>YEAR(C4578)</f>
        <v>2016</v>
      </c>
      <c r="E4578">
        <f>MONTH(C4578)</f>
        <v>1</v>
      </c>
      <c r="F4578" t="str">
        <f>TEXT(Table1[[#This Row],[Order Date]],"mmm")</f>
        <v>Jan</v>
      </c>
      <c r="G4578" t="str">
        <f>TEXT(Table1[[#This Row],[Order Date]],"ddd")</f>
        <v>Sun</v>
      </c>
      <c r="H4578" s="1">
        <v>42377</v>
      </c>
      <c r="I4578" t="s">
        <v>49</v>
      </c>
      <c r="J4578" t="s">
        <v>5577</v>
      </c>
      <c r="K4578" t="s">
        <v>5578</v>
      </c>
      <c r="L4578" t="s">
        <v>40</v>
      </c>
      <c r="M4578" t="s">
        <v>26</v>
      </c>
      <c r="N4578" t="s">
        <v>6970</v>
      </c>
      <c r="O4578" t="s">
        <v>641</v>
      </c>
      <c r="P4578">
        <v>74012</v>
      </c>
      <c r="Q4578" t="s">
        <v>104</v>
      </c>
      <c r="R4578" t="s">
        <v>1340</v>
      </c>
      <c r="S4578" t="s">
        <v>31</v>
      </c>
      <c r="T4578" t="s">
        <v>55</v>
      </c>
      <c r="U4578" t="s">
        <v>1341</v>
      </c>
      <c r="V4578" s="3">
        <v>1592.85</v>
      </c>
      <c r="W4578">
        <v>7</v>
      </c>
      <c r="X4578" s="2">
        <v>0</v>
      </c>
      <c r="Y4578" s="13">
        <v>350.42700000000002</v>
      </c>
      <c r="Z4578" s="2">
        <f>Y4578/V4578</f>
        <v>0.22000000000000003</v>
      </c>
    </row>
    <row r="4579" spans="1:26" x14ac:dyDescent="0.25">
      <c r="A4579">
        <v>9496</v>
      </c>
      <c r="B4579" t="s">
        <v>10194</v>
      </c>
      <c r="C4579" s="1">
        <v>42502</v>
      </c>
      <c r="D4579">
        <f>YEAR(C4579)</f>
        <v>2016</v>
      </c>
      <c r="E4579">
        <f>MONTH(C4579)</f>
        <v>5</v>
      </c>
      <c r="F4579" t="str">
        <f>TEXT(Table1[[#This Row],[Order Date]],"mmm")</f>
        <v>May</v>
      </c>
      <c r="G4579" t="str">
        <f>TEXT(Table1[[#This Row],[Order Date]],"ddd")</f>
        <v>Thu</v>
      </c>
      <c r="H4579" s="1">
        <v>42506</v>
      </c>
      <c r="I4579" t="s">
        <v>49</v>
      </c>
      <c r="J4579" t="s">
        <v>6690</v>
      </c>
      <c r="K4579" t="s">
        <v>6691</v>
      </c>
      <c r="L4579" t="s">
        <v>25</v>
      </c>
      <c r="M4579" t="s">
        <v>26</v>
      </c>
      <c r="N4579" t="s">
        <v>2081</v>
      </c>
      <c r="O4579" t="s">
        <v>42</v>
      </c>
      <c r="P4579">
        <v>92691</v>
      </c>
      <c r="Q4579" t="s">
        <v>43</v>
      </c>
      <c r="R4579" t="s">
        <v>9214</v>
      </c>
      <c r="S4579" t="s">
        <v>70</v>
      </c>
      <c r="T4579" t="s">
        <v>158</v>
      </c>
      <c r="U4579" t="s">
        <v>9215</v>
      </c>
      <c r="V4579" s="3">
        <v>120</v>
      </c>
      <c r="W4579">
        <v>6</v>
      </c>
      <c r="X4579" s="2">
        <v>0</v>
      </c>
      <c r="Y4579" s="13">
        <v>46.8</v>
      </c>
      <c r="Z4579" s="2">
        <f>Y4579/V4579</f>
        <v>0.38999999999999996</v>
      </c>
    </row>
    <row r="4580" spans="1:26" x14ac:dyDescent="0.25">
      <c r="A4580">
        <v>9498</v>
      </c>
      <c r="B4580" t="s">
        <v>10195</v>
      </c>
      <c r="C4580" s="1">
        <v>43044</v>
      </c>
      <c r="D4580">
        <f>YEAR(C4580)</f>
        <v>2017</v>
      </c>
      <c r="E4580">
        <f>MONTH(C4580)</f>
        <v>11</v>
      </c>
      <c r="F4580" t="str">
        <f>TEXT(Table1[[#This Row],[Order Date]],"mmm")</f>
        <v>Nov</v>
      </c>
      <c r="G4580" t="str">
        <f>TEXT(Table1[[#This Row],[Order Date]],"ddd")</f>
        <v>Sun</v>
      </c>
      <c r="H4580" s="1">
        <v>43046</v>
      </c>
      <c r="I4580" t="s">
        <v>185</v>
      </c>
      <c r="J4580" t="s">
        <v>1235</v>
      </c>
      <c r="K4580" t="s">
        <v>1236</v>
      </c>
      <c r="L4580" t="s">
        <v>101</v>
      </c>
      <c r="M4580" t="s">
        <v>26</v>
      </c>
      <c r="N4580" t="s">
        <v>6865</v>
      </c>
      <c r="O4580" t="s">
        <v>251</v>
      </c>
      <c r="P4580">
        <v>46142</v>
      </c>
      <c r="Q4580" t="s">
        <v>104</v>
      </c>
      <c r="R4580" t="s">
        <v>1018</v>
      </c>
      <c r="S4580" t="s">
        <v>45</v>
      </c>
      <c r="T4580" t="s">
        <v>89</v>
      </c>
      <c r="U4580" t="s">
        <v>1019</v>
      </c>
      <c r="V4580" s="3">
        <v>4.41</v>
      </c>
      <c r="W4580">
        <v>1</v>
      </c>
      <c r="X4580" s="2">
        <v>0</v>
      </c>
      <c r="Y4580" s="13">
        <v>2.0286</v>
      </c>
      <c r="Z4580" s="2">
        <f>Y4580/V4580</f>
        <v>0.45999999999999996</v>
      </c>
    </row>
    <row r="4581" spans="1:26" x14ac:dyDescent="0.25">
      <c r="A4581">
        <v>9501</v>
      </c>
      <c r="B4581" t="s">
        <v>10196</v>
      </c>
      <c r="C4581" s="1">
        <v>42516</v>
      </c>
      <c r="D4581">
        <f>YEAR(C4581)</f>
        <v>2016</v>
      </c>
      <c r="E4581">
        <f>MONTH(C4581)</f>
        <v>5</v>
      </c>
      <c r="F4581" t="str">
        <f>TEXT(Table1[[#This Row],[Order Date]],"mmm")</f>
        <v>May</v>
      </c>
      <c r="G4581" t="str">
        <f>TEXT(Table1[[#This Row],[Order Date]],"ddd")</f>
        <v>Thu</v>
      </c>
      <c r="H4581" s="1">
        <v>42520</v>
      </c>
      <c r="I4581" t="s">
        <v>49</v>
      </c>
      <c r="J4581" t="s">
        <v>5535</v>
      </c>
      <c r="K4581" t="s">
        <v>5536</v>
      </c>
      <c r="L4581" t="s">
        <v>25</v>
      </c>
      <c r="M4581" t="s">
        <v>26</v>
      </c>
      <c r="N4581" t="s">
        <v>2512</v>
      </c>
      <c r="O4581" t="s">
        <v>113</v>
      </c>
      <c r="P4581">
        <v>53209</v>
      </c>
      <c r="Q4581" t="s">
        <v>104</v>
      </c>
      <c r="R4581" t="s">
        <v>4305</v>
      </c>
      <c r="S4581" t="s">
        <v>31</v>
      </c>
      <c r="T4581" t="s">
        <v>64</v>
      </c>
      <c r="U4581" t="s">
        <v>4306</v>
      </c>
      <c r="V4581" s="3">
        <v>26.94</v>
      </c>
      <c r="W4581">
        <v>3</v>
      </c>
      <c r="X4581" s="2">
        <v>0</v>
      </c>
      <c r="Y4581" s="13">
        <v>11.3148</v>
      </c>
      <c r="Z4581" s="2">
        <f>Y4581/V4581</f>
        <v>0.42</v>
      </c>
    </row>
    <row r="4582" spans="1:26" x14ac:dyDescent="0.25">
      <c r="A4582">
        <v>9502</v>
      </c>
      <c r="B4582" t="s">
        <v>10197</v>
      </c>
      <c r="C4582" s="1">
        <v>42328</v>
      </c>
      <c r="D4582">
        <f>YEAR(C4582)</f>
        <v>2015</v>
      </c>
      <c r="E4582">
        <f>MONTH(C4582)</f>
        <v>11</v>
      </c>
      <c r="F4582" t="str">
        <f>TEXT(Table1[[#This Row],[Order Date]],"mmm")</f>
        <v>Nov</v>
      </c>
      <c r="G4582" t="str">
        <f>TEXT(Table1[[#This Row],[Order Date]],"ddd")</f>
        <v>Fri</v>
      </c>
      <c r="H4582" s="1">
        <v>42332</v>
      </c>
      <c r="I4582" t="s">
        <v>49</v>
      </c>
      <c r="J4582" t="s">
        <v>5215</v>
      </c>
      <c r="K4582" t="s">
        <v>5216</v>
      </c>
      <c r="L4582" t="s">
        <v>25</v>
      </c>
      <c r="M4582" t="s">
        <v>26</v>
      </c>
      <c r="N4582" t="s">
        <v>126</v>
      </c>
      <c r="O4582" t="s">
        <v>42</v>
      </c>
      <c r="P4582">
        <v>94109</v>
      </c>
      <c r="Q4582" t="s">
        <v>43</v>
      </c>
      <c r="R4582" t="s">
        <v>5894</v>
      </c>
      <c r="S4582" t="s">
        <v>31</v>
      </c>
      <c r="T4582" t="s">
        <v>64</v>
      </c>
      <c r="U4582" t="s">
        <v>5895</v>
      </c>
      <c r="V4582" s="3">
        <v>32.04</v>
      </c>
      <c r="W4582">
        <v>3</v>
      </c>
      <c r="X4582" s="2">
        <v>0</v>
      </c>
      <c r="Y4582" s="13">
        <v>8.01</v>
      </c>
      <c r="Z4582" s="2">
        <f>Y4582/V4582</f>
        <v>0.25</v>
      </c>
    </row>
    <row r="4583" spans="1:26" x14ac:dyDescent="0.25">
      <c r="A4583">
        <v>9503</v>
      </c>
      <c r="B4583" t="s">
        <v>10198</v>
      </c>
      <c r="C4583" s="1">
        <v>42482</v>
      </c>
      <c r="D4583">
        <f>YEAR(C4583)</f>
        <v>2016</v>
      </c>
      <c r="E4583">
        <f>MONTH(C4583)</f>
        <v>4</v>
      </c>
      <c r="F4583" t="str">
        <f>TEXT(Table1[[#This Row],[Order Date]],"mmm")</f>
        <v>Apr</v>
      </c>
      <c r="G4583" t="str">
        <f>TEXT(Table1[[#This Row],[Order Date]],"ddd")</f>
        <v>Fri</v>
      </c>
      <c r="H4583" s="1">
        <v>42489</v>
      </c>
      <c r="I4583" t="s">
        <v>49</v>
      </c>
      <c r="J4583" t="s">
        <v>3784</v>
      </c>
      <c r="K4583" t="s">
        <v>3785</v>
      </c>
      <c r="L4583" t="s">
        <v>25</v>
      </c>
      <c r="M4583" t="s">
        <v>26</v>
      </c>
      <c r="N4583" t="s">
        <v>7325</v>
      </c>
      <c r="O4583" t="s">
        <v>264</v>
      </c>
      <c r="P4583">
        <v>13440</v>
      </c>
      <c r="Q4583" t="s">
        <v>145</v>
      </c>
      <c r="R4583" t="s">
        <v>7959</v>
      </c>
      <c r="S4583" t="s">
        <v>45</v>
      </c>
      <c r="T4583" t="s">
        <v>67</v>
      </c>
      <c r="U4583" t="s">
        <v>7960</v>
      </c>
      <c r="V4583" s="3">
        <v>32.130000000000003</v>
      </c>
      <c r="W4583">
        <v>9</v>
      </c>
      <c r="X4583" s="2">
        <v>0</v>
      </c>
      <c r="Y4583" s="13">
        <v>8.3537999999999997</v>
      </c>
      <c r="Z4583" s="2">
        <f>Y4583/V4583</f>
        <v>0.25999999999999995</v>
      </c>
    </row>
    <row r="4584" spans="1:26" x14ac:dyDescent="0.25">
      <c r="A4584">
        <v>9505</v>
      </c>
      <c r="B4584" t="s">
        <v>10199</v>
      </c>
      <c r="C4584" s="1">
        <v>42657</v>
      </c>
      <c r="D4584">
        <f>YEAR(C4584)</f>
        <v>2016</v>
      </c>
      <c r="E4584">
        <f>MONTH(C4584)</f>
        <v>10</v>
      </c>
      <c r="F4584" t="str">
        <f>TEXT(Table1[[#This Row],[Order Date]],"mmm")</f>
        <v>Oct</v>
      </c>
      <c r="G4584" t="str">
        <f>TEXT(Table1[[#This Row],[Order Date]],"ddd")</f>
        <v>Fri</v>
      </c>
      <c r="H4584" s="1">
        <v>42661</v>
      </c>
      <c r="I4584" t="s">
        <v>49</v>
      </c>
      <c r="J4584" t="s">
        <v>3787</v>
      </c>
      <c r="K4584" t="s">
        <v>3788</v>
      </c>
      <c r="L4584" t="s">
        <v>40</v>
      </c>
      <c r="M4584" t="s">
        <v>26</v>
      </c>
      <c r="N4584" t="s">
        <v>263</v>
      </c>
      <c r="O4584" t="s">
        <v>264</v>
      </c>
      <c r="P4584">
        <v>10009</v>
      </c>
      <c r="Q4584" t="s">
        <v>145</v>
      </c>
      <c r="R4584" t="s">
        <v>8840</v>
      </c>
      <c r="S4584" t="s">
        <v>70</v>
      </c>
      <c r="T4584" t="s">
        <v>71</v>
      </c>
      <c r="U4584" t="s">
        <v>8841</v>
      </c>
      <c r="V4584" s="3">
        <v>1091.93</v>
      </c>
      <c r="W4584">
        <v>7</v>
      </c>
      <c r="X4584" s="2">
        <v>0</v>
      </c>
      <c r="Y4584" s="13">
        <v>272.98250000000002</v>
      </c>
      <c r="Z4584" s="2">
        <f>Y4584/V4584</f>
        <v>0.25</v>
      </c>
    </row>
    <row r="4585" spans="1:26" x14ac:dyDescent="0.25">
      <c r="A4585">
        <v>9507</v>
      </c>
      <c r="B4585" t="s">
        <v>10200</v>
      </c>
      <c r="C4585" s="1">
        <v>41734</v>
      </c>
      <c r="D4585">
        <f>YEAR(C4585)</f>
        <v>2014</v>
      </c>
      <c r="E4585">
        <f>MONTH(C4585)</f>
        <v>4</v>
      </c>
      <c r="F4585" t="str">
        <f>TEXT(Table1[[#This Row],[Order Date]],"mmm")</f>
        <v>Apr</v>
      </c>
      <c r="G4585" t="str">
        <f>TEXT(Table1[[#This Row],[Order Date]],"ddd")</f>
        <v>Sat</v>
      </c>
      <c r="H4585" s="1">
        <v>41736</v>
      </c>
      <c r="I4585" t="s">
        <v>22</v>
      </c>
      <c r="J4585" t="s">
        <v>657</v>
      </c>
      <c r="K4585" t="s">
        <v>658</v>
      </c>
      <c r="L4585" t="s">
        <v>25</v>
      </c>
      <c r="M4585" t="s">
        <v>26</v>
      </c>
      <c r="N4585" t="s">
        <v>6476</v>
      </c>
      <c r="O4585" t="s">
        <v>235</v>
      </c>
      <c r="P4585">
        <v>48127</v>
      </c>
      <c r="Q4585" t="s">
        <v>104</v>
      </c>
      <c r="R4585" t="s">
        <v>3137</v>
      </c>
      <c r="S4585" t="s">
        <v>45</v>
      </c>
      <c r="T4585" t="s">
        <v>67</v>
      </c>
      <c r="U4585" t="s">
        <v>3138</v>
      </c>
      <c r="V4585" s="3">
        <v>26.7</v>
      </c>
      <c r="W4585">
        <v>2</v>
      </c>
      <c r="X4585" s="2">
        <v>0</v>
      </c>
      <c r="Y4585" s="13">
        <v>7.476</v>
      </c>
      <c r="Z4585" s="2">
        <f>Y4585/V4585</f>
        <v>0.28000000000000003</v>
      </c>
    </row>
    <row r="4586" spans="1:26" x14ac:dyDescent="0.25">
      <c r="A4586">
        <v>9511</v>
      </c>
      <c r="B4586" t="s">
        <v>10201</v>
      </c>
      <c r="C4586" s="1">
        <v>42588</v>
      </c>
      <c r="D4586">
        <f>YEAR(C4586)</f>
        <v>2016</v>
      </c>
      <c r="E4586">
        <f>MONTH(C4586)</f>
        <v>8</v>
      </c>
      <c r="F4586" t="str">
        <f>TEXT(Table1[[#This Row],[Order Date]],"mmm")</f>
        <v>Aug</v>
      </c>
      <c r="G4586" t="str">
        <f>TEXT(Table1[[#This Row],[Order Date]],"ddd")</f>
        <v>Sat</v>
      </c>
      <c r="H4586" s="1">
        <v>42593</v>
      </c>
      <c r="I4586" t="s">
        <v>49</v>
      </c>
      <c r="J4586" t="s">
        <v>1824</v>
      </c>
      <c r="K4586" t="s">
        <v>1825</v>
      </c>
      <c r="L4586" t="s">
        <v>25</v>
      </c>
      <c r="M4586" t="s">
        <v>26</v>
      </c>
      <c r="N4586" t="s">
        <v>263</v>
      </c>
      <c r="O4586" t="s">
        <v>264</v>
      </c>
      <c r="P4586">
        <v>10024</v>
      </c>
      <c r="Q4586" t="s">
        <v>145</v>
      </c>
      <c r="R4586" t="s">
        <v>1250</v>
      </c>
      <c r="S4586" t="s">
        <v>45</v>
      </c>
      <c r="T4586" t="s">
        <v>67</v>
      </c>
      <c r="U4586" t="s">
        <v>1251</v>
      </c>
      <c r="V4586" s="3">
        <v>38.340000000000003</v>
      </c>
      <c r="W4586">
        <v>9</v>
      </c>
      <c r="X4586" s="2">
        <v>0</v>
      </c>
      <c r="Y4586" s="13">
        <v>15.7194</v>
      </c>
      <c r="Z4586" s="2">
        <f>Y4586/V4586</f>
        <v>0.41</v>
      </c>
    </row>
    <row r="4587" spans="1:26" x14ac:dyDescent="0.25">
      <c r="A4587">
        <v>9513</v>
      </c>
      <c r="B4587" t="s">
        <v>10202</v>
      </c>
      <c r="C4587" s="1">
        <v>42885</v>
      </c>
      <c r="D4587">
        <f>YEAR(C4587)</f>
        <v>2017</v>
      </c>
      <c r="E4587">
        <f>MONTH(C4587)</f>
        <v>5</v>
      </c>
      <c r="F4587" t="str">
        <f>TEXT(Table1[[#This Row],[Order Date]],"mmm")</f>
        <v>May</v>
      </c>
      <c r="G4587" t="str">
        <f>TEXT(Table1[[#This Row],[Order Date]],"ddd")</f>
        <v>Tue</v>
      </c>
      <c r="H4587" s="1">
        <v>42889</v>
      </c>
      <c r="I4587" t="s">
        <v>22</v>
      </c>
      <c r="J4587" t="s">
        <v>3365</v>
      </c>
      <c r="K4587" t="s">
        <v>3366</v>
      </c>
      <c r="L4587" t="s">
        <v>25</v>
      </c>
      <c r="M4587" t="s">
        <v>26</v>
      </c>
      <c r="N4587" t="s">
        <v>808</v>
      </c>
      <c r="O4587" t="s">
        <v>103</v>
      </c>
      <c r="P4587">
        <v>75217</v>
      </c>
      <c r="Q4587" t="s">
        <v>104</v>
      </c>
      <c r="R4587" t="s">
        <v>3026</v>
      </c>
      <c r="S4587" t="s">
        <v>31</v>
      </c>
      <c r="T4587" t="s">
        <v>32</v>
      </c>
      <c r="U4587" t="s">
        <v>3027</v>
      </c>
      <c r="V4587" s="3">
        <v>204.66640000000001</v>
      </c>
      <c r="W4587">
        <v>1</v>
      </c>
      <c r="X4587" s="2">
        <v>0.32</v>
      </c>
      <c r="Y4587" s="13">
        <v>-6.0195999999999996</v>
      </c>
      <c r="Z4587" s="2">
        <f>Y4587/V4587</f>
        <v>-2.9411764705882349E-2</v>
      </c>
    </row>
    <row r="4588" spans="1:26" x14ac:dyDescent="0.25">
      <c r="A4588">
        <v>9514</v>
      </c>
      <c r="B4588" t="s">
        <v>10203</v>
      </c>
      <c r="C4588" s="1">
        <v>42657</v>
      </c>
      <c r="D4588">
        <f>YEAR(C4588)</f>
        <v>2016</v>
      </c>
      <c r="E4588">
        <f>MONTH(C4588)</f>
        <v>10</v>
      </c>
      <c r="F4588" t="str">
        <f>TEXT(Table1[[#This Row],[Order Date]],"mmm")</f>
        <v>Oct</v>
      </c>
      <c r="G4588" t="str">
        <f>TEXT(Table1[[#This Row],[Order Date]],"ddd")</f>
        <v>Fri</v>
      </c>
      <c r="H4588" s="1">
        <v>42662</v>
      </c>
      <c r="I4588" t="s">
        <v>49</v>
      </c>
      <c r="J4588" t="s">
        <v>5682</v>
      </c>
      <c r="K4588" t="s">
        <v>5683</v>
      </c>
      <c r="L4588" t="s">
        <v>25</v>
      </c>
      <c r="M4588" t="s">
        <v>26</v>
      </c>
      <c r="N4588" t="s">
        <v>4012</v>
      </c>
      <c r="O4588" t="s">
        <v>113</v>
      </c>
      <c r="P4588">
        <v>54915</v>
      </c>
      <c r="Q4588" t="s">
        <v>104</v>
      </c>
      <c r="R4588" t="s">
        <v>2930</v>
      </c>
      <c r="S4588" t="s">
        <v>70</v>
      </c>
      <c r="T4588" t="s">
        <v>158</v>
      </c>
      <c r="U4588" t="s">
        <v>2931</v>
      </c>
      <c r="V4588" s="3">
        <v>1649.75</v>
      </c>
      <c r="W4588">
        <v>5</v>
      </c>
      <c r="X4588" s="2">
        <v>0</v>
      </c>
      <c r="Y4588" s="13">
        <v>544.41750000000002</v>
      </c>
      <c r="Z4588" s="2">
        <f>Y4588/V4588</f>
        <v>0.33</v>
      </c>
    </row>
    <row r="4589" spans="1:26" x14ac:dyDescent="0.25">
      <c r="A4589">
        <v>9515</v>
      </c>
      <c r="B4589" t="s">
        <v>10204</v>
      </c>
      <c r="C4589" s="1">
        <v>41712</v>
      </c>
      <c r="D4589">
        <f>YEAR(C4589)</f>
        <v>2014</v>
      </c>
      <c r="E4589">
        <f>MONTH(C4589)</f>
        <v>3</v>
      </c>
      <c r="F4589" t="str">
        <f>TEXT(Table1[[#This Row],[Order Date]],"mmm")</f>
        <v>Mar</v>
      </c>
      <c r="G4589" t="str">
        <f>TEXT(Table1[[#This Row],[Order Date]],"ddd")</f>
        <v>Fri</v>
      </c>
      <c r="H4589" s="1">
        <v>41716</v>
      </c>
      <c r="I4589" t="s">
        <v>49</v>
      </c>
      <c r="J4589" t="s">
        <v>7105</v>
      </c>
      <c r="K4589" t="s">
        <v>7106</v>
      </c>
      <c r="L4589" t="s">
        <v>101</v>
      </c>
      <c r="M4589" t="s">
        <v>26</v>
      </c>
      <c r="N4589" t="s">
        <v>1504</v>
      </c>
      <c r="O4589" t="s">
        <v>53</v>
      </c>
      <c r="P4589">
        <v>32216</v>
      </c>
      <c r="Q4589" t="s">
        <v>29</v>
      </c>
      <c r="R4589" t="s">
        <v>2462</v>
      </c>
      <c r="S4589" t="s">
        <v>45</v>
      </c>
      <c r="T4589" t="s">
        <v>89</v>
      </c>
      <c r="U4589" t="s">
        <v>2463</v>
      </c>
      <c r="V4589" s="3">
        <v>91.055999999999997</v>
      </c>
      <c r="W4589">
        <v>6</v>
      </c>
      <c r="X4589" s="2">
        <v>0.2</v>
      </c>
      <c r="Y4589" s="13">
        <v>31.869599999999998</v>
      </c>
      <c r="Z4589" s="2">
        <f>Y4589/V4589</f>
        <v>0.35</v>
      </c>
    </row>
    <row r="4590" spans="1:26" x14ac:dyDescent="0.25">
      <c r="A4590">
        <v>9516</v>
      </c>
      <c r="B4590" t="s">
        <v>10205</v>
      </c>
      <c r="C4590" s="1">
        <v>41687</v>
      </c>
      <c r="D4590">
        <f>YEAR(C4590)</f>
        <v>2014</v>
      </c>
      <c r="E4590">
        <f>MONTH(C4590)</f>
        <v>2</v>
      </c>
      <c r="F4590" t="str">
        <f>TEXT(Table1[[#This Row],[Order Date]],"mmm")</f>
        <v>Feb</v>
      </c>
      <c r="G4590" t="str">
        <f>TEXT(Table1[[#This Row],[Order Date]],"ddd")</f>
        <v>Mon</v>
      </c>
      <c r="H4590" s="1">
        <v>41694</v>
      </c>
      <c r="I4590" t="s">
        <v>49</v>
      </c>
      <c r="J4590" t="s">
        <v>945</v>
      </c>
      <c r="K4590" t="s">
        <v>946</v>
      </c>
      <c r="L4590" t="s">
        <v>25</v>
      </c>
      <c r="M4590" t="s">
        <v>26</v>
      </c>
      <c r="N4590" t="s">
        <v>296</v>
      </c>
      <c r="O4590" t="s">
        <v>208</v>
      </c>
      <c r="P4590">
        <v>60653</v>
      </c>
      <c r="Q4590" t="s">
        <v>104</v>
      </c>
      <c r="R4590" t="s">
        <v>4526</v>
      </c>
      <c r="S4590" t="s">
        <v>45</v>
      </c>
      <c r="T4590" t="s">
        <v>67</v>
      </c>
      <c r="U4590" t="s">
        <v>2973</v>
      </c>
      <c r="V4590" s="3">
        <v>54.207999999999998</v>
      </c>
      <c r="W4590">
        <v>14</v>
      </c>
      <c r="X4590" s="2">
        <v>0.2</v>
      </c>
      <c r="Y4590" s="13">
        <v>8.8087999999999997</v>
      </c>
      <c r="Z4590" s="2">
        <f>Y4590/V4590</f>
        <v>0.16250000000000001</v>
      </c>
    </row>
    <row r="4591" spans="1:26" x14ac:dyDescent="0.25">
      <c r="A4591">
        <v>9517</v>
      </c>
      <c r="B4591" t="s">
        <v>10206</v>
      </c>
      <c r="C4591" s="1">
        <v>42240</v>
      </c>
      <c r="D4591">
        <f>YEAR(C4591)</f>
        <v>2015</v>
      </c>
      <c r="E4591">
        <f>MONTH(C4591)</f>
        <v>8</v>
      </c>
      <c r="F4591" t="str">
        <f>TEXT(Table1[[#This Row],[Order Date]],"mmm")</f>
        <v>Aug</v>
      </c>
      <c r="G4591" t="str">
        <f>TEXT(Table1[[#This Row],[Order Date]],"ddd")</f>
        <v>Mon</v>
      </c>
      <c r="H4591" s="1">
        <v>42242</v>
      </c>
      <c r="I4591" t="s">
        <v>22</v>
      </c>
      <c r="J4591" t="s">
        <v>3099</v>
      </c>
      <c r="K4591" t="s">
        <v>3100</v>
      </c>
      <c r="L4591" t="s">
        <v>25</v>
      </c>
      <c r="M4591" t="s">
        <v>26</v>
      </c>
      <c r="N4591" t="s">
        <v>4504</v>
      </c>
      <c r="O4591" t="s">
        <v>491</v>
      </c>
      <c r="P4591">
        <v>43402</v>
      </c>
      <c r="Q4591" t="s">
        <v>145</v>
      </c>
      <c r="R4591" t="s">
        <v>4910</v>
      </c>
      <c r="S4591" t="s">
        <v>70</v>
      </c>
      <c r="T4591" t="s">
        <v>71</v>
      </c>
      <c r="U4591" t="s">
        <v>4911</v>
      </c>
      <c r="V4591" s="3">
        <v>26.981999999999999</v>
      </c>
      <c r="W4591">
        <v>3</v>
      </c>
      <c r="X4591" s="2">
        <v>0.4</v>
      </c>
      <c r="Y4591" s="13">
        <v>4.0472999999999999</v>
      </c>
      <c r="Z4591" s="2">
        <f>Y4591/V4591</f>
        <v>0.15</v>
      </c>
    </row>
    <row r="4592" spans="1:26" x14ac:dyDescent="0.25">
      <c r="A4592">
        <v>9520</v>
      </c>
      <c r="B4592" t="s">
        <v>10207</v>
      </c>
      <c r="C4592" s="1">
        <v>42863</v>
      </c>
      <c r="D4592">
        <f>YEAR(C4592)</f>
        <v>2017</v>
      </c>
      <c r="E4592">
        <f>MONTH(C4592)</f>
        <v>5</v>
      </c>
      <c r="F4592" t="str">
        <f>TEXT(Table1[[#This Row],[Order Date]],"mmm")</f>
        <v>May</v>
      </c>
      <c r="G4592" t="str">
        <f>TEXT(Table1[[#This Row],[Order Date]],"ddd")</f>
        <v>Mon</v>
      </c>
      <c r="H4592" s="1">
        <v>42867</v>
      </c>
      <c r="I4592" t="s">
        <v>22</v>
      </c>
      <c r="J4592" t="s">
        <v>4221</v>
      </c>
      <c r="K4592" t="s">
        <v>4222</v>
      </c>
      <c r="L4592" t="s">
        <v>25</v>
      </c>
      <c r="M4592" t="s">
        <v>26</v>
      </c>
      <c r="N4592" t="s">
        <v>126</v>
      </c>
      <c r="O4592" t="s">
        <v>42</v>
      </c>
      <c r="P4592">
        <v>94110</v>
      </c>
      <c r="Q4592" t="s">
        <v>43</v>
      </c>
      <c r="R4592" t="s">
        <v>5000</v>
      </c>
      <c r="S4592" t="s">
        <v>45</v>
      </c>
      <c r="T4592" t="s">
        <v>77</v>
      </c>
      <c r="U4592" t="s">
        <v>5001</v>
      </c>
      <c r="V4592" s="3">
        <v>81.08</v>
      </c>
      <c r="W4592">
        <v>4</v>
      </c>
      <c r="X4592" s="2">
        <v>0</v>
      </c>
      <c r="Y4592" s="13">
        <v>22.702400000000001</v>
      </c>
      <c r="Z4592" s="2">
        <f>Y4592/V4592</f>
        <v>0.28000000000000003</v>
      </c>
    </row>
    <row r="4593" spans="1:26" x14ac:dyDescent="0.25">
      <c r="A4593">
        <v>9521</v>
      </c>
      <c r="B4593" t="s">
        <v>10208</v>
      </c>
      <c r="C4593" s="1">
        <v>42404</v>
      </c>
      <c r="D4593">
        <f>YEAR(C4593)</f>
        <v>2016</v>
      </c>
      <c r="E4593">
        <f>MONTH(C4593)</f>
        <v>2</v>
      </c>
      <c r="F4593" t="str">
        <f>TEXT(Table1[[#This Row],[Order Date]],"mmm")</f>
        <v>Feb</v>
      </c>
      <c r="G4593" t="str">
        <f>TEXT(Table1[[#This Row],[Order Date]],"ddd")</f>
        <v>Thu</v>
      </c>
      <c r="H4593" s="1">
        <v>42409</v>
      </c>
      <c r="I4593" t="s">
        <v>49</v>
      </c>
      <c r="J4593" t="s">
        <v>697</v>
      </c>
      <c r="K4593" t="s">
        <v>698</v>
      </c>
      <c r="L4593" t="s">
        <v>40</v>
      </c>
      <c r="M4593" t="s">
        <v>26</v>
      </c>
      <c r="N4593" t="s">
        <v>41</v>
      </c>
      <c r="O4593" t="s">
        <v>42</v>
      </c>
      <c r="P4593">
        <v>90049</v>
      </c>
      <c r="Q4593" t="s">
        <v>43</v>
      </c>
      <c r="R4593" t="s">
        <v>1000</v>
      </c>
      <c r="S4593" t="s">
        <v>45</v>
      </c>
      <c r="T4593" t="s">
        <v>58</v>
      </c>
      <c r="U4593" t="s">
        <v>1001</v>
      </c>
      <c r="V4593" s="3">
        <v>93.02</v>
      </c>
      <c r="W4593">
        <v>2</v>
      </c>
      <c r="X4593" s="2">
        <v>0</v>
      </c>
      <c r="Y4593" s="13">
        <v>3.7208000000000001</v>
      </c>
      <c r="Z4593" s="2">
        <f>Y4593/V4593</f>
        <v>0.04</v>
      </c>
    </row>
    <row r="4594" spans="1:26" x14ac:dyDescent="0.25">
      <c r="A4594">
        <v>9522</v>
      </c>
      <c r="B4594" t="s">
        <v>10209</v>
      </c>
      <c r="C4594" s="1">
        <v>41992</v>
      </c>
      <c r="D4594">
        <f>YEAR(C4594)</f>
        <v>2014</v>
      </c>
      <c r="E4594">
        <f>MONTH(C4594)</f>
        <v>12</v>
      </c>
      <c r="F4594" t="str">
        <f>TEXT(Table1[[#This Row],[Order Date]],"mmm")</f>
        <v>Dec</v>
      </c>
      <c r="G4594" t="str">
        <f>TEXT(Table1[[#This Row],[Order Date]],"ddd")</f>
        <v>Fri</v>
      </c>
      <c r="H4594" s="1">
        <v>41998</v>
      </c>
      <c r="I4594" t="s">
        <v>49</v>
      </c>
      <c r="J4594" t="s">
        <v>5293</v>
      </c>
      <c r="K4594" t="s">
        <v>5294</v>
      </c>
      <c r="L4594" t="s">
        <v>25</v>
      </c>
      <c r="M4594" t="s">
        <v>26</v>
      </c>
      <c r="N4594" t="s">
        <v>296</v>
      </c>
      <c r="O4594" t="s">
        <v>208</v>
      </c>
      <c r="P4594">
        <v>60623</v>
      </c>
      <c r="Q4594" t="s">
        <v>104</v>
      </c>
      <c r="R4594" t="s">
        <v>10210</v>
      </c>
      <c r="S4594" t="s">
        <v>70</v>
      </c>
      <c r="T4594" t="s">
        <v>71</v>
      </c>
      <c r="U4594" t="s">
        <v>10211</v>
      </c>
      <c r="V4594" s="3">
        <v>323.976</v>
      </c>
      <c r="W4594">
        <v>3</v>
      </c>
      <c r="X4594" s="2">
        <v>0.2</v>
      </c>
      <c r="Y4594" s="13">
        <v>36.447299999999998</v>
      </c>
      <c r="Z4594" s="2">
        <f>Y4594/V4594</f>
        <v>0.11249999999999999</v>
      </c>
    </row>
    <row r="4595" spans="1:26" x14ac:dyDescent="0.25">
      <c r="A4595">
        <v>9525</v>
      </c>
      <c r="B4595" t="s">
        <v>10212</v>
      </c>
      <c r="C4595" s="1">
        <v>43074</v>
      </c>
      <c r="D4595">
        <f>YEAR(C4595)</f>
        <v>2017</v>
      </c>
      <c r="E4595">
        <f>MONTH(C4595)</f>
        <v>12</v>
      </c>
      <c r="F4595" t="str">
        <f>TEXT(Table1[[#This Row],[Order Date]],"mmm")</f>
        <v>Dec</v>
      </c>
      <c r="G4595" t="str">
        <f>TEXT(Table1[[#This Row],[Order Date]],"ddd")</f>
        <v>Tue</v>
      </c>
      <c r="H4595" s="1">
        <v>43075</v>
      </c>
      <c r="I4595" t="s">
        <v>185</v>
      </c>
      <c r="J4595" t="s">
        <v>4988</v>
      </c>
      <c r="K4595" t="s">
        <v>4989</v>
      </c>
      <c r="L4595" t="s">
        <v>101</v>
      </c>
      <c r="M4595" t="s">
        <v>26</v>
      </c>
      <c r="N4595" t="s">
        <v>94</v>
      </c>
      <c r="O4595" t="s">
        <v>95</v>
      </c>
      <c r="P4595">
        <v>98115</v>
      </c>
      <c r="Q4595" t="s">
        <v>43</v>
      </c>
      <c r="R4595" t="s">
        <v>1185</v>
      </c>
      <c r="S4595" t="s">
        <v>45</v>
      </c>
      <c r="T4595" t="s">
        <v>74</v>
      </c>
      <c r="U4595" t="s">
        <v>1186</v>
      </c>
      <c r="V4595" s="3">
        <v>83.92</v>
      </c>
      <c r="W4595">
        <v>5</v>
      </c>
      <c r="X4595" s="2">
        <v>0.2</v>
      </c>
      <c r="Y4595" s="13">
        <v>29.372</v>
      </c>
      <c r="Z4595" s="2">
        <f>Y4595/V4595</f>
        <v>0.35</v>
      </c>
    </row>
    <row r="4596" spans="1:26" x14ac:dyDescent="0.25">
      <c r="A4596">
        <v>9530</v>
      </c>
      <c r="B4596" t="s">
        <v>10213</v>
      </c>
      <c r="C4596" s="1">
        <v>42818</v>
      </c>
      <c r="D4596">
        <f>YEAR(C4596)</f>
        <v>2017</v>
      </c>
      <c r="E4596">
        <f>MONTH(C4596)</f>
        <v>3</v>
      </c>
      <c r="F4596" t="str">
        <f>TEXT(Table1[[#This Row],[Order Date]],"mmm")</f>
        <v>Mar</v>
      </c>
      <c r="G4596" t="str">
        <f>TEXT(Table1[[#This Row],[Order Date]],"ddd")</f>
        <v>Fri</v>
      </c>
      <c r="H4596" s="1">
        <v>42819</v>
      </c>
      <c r="I4596" t="s">
        <v>1276</v>
      </c>
      <c r="J4596" t="s">
        <v>4686</v>
      </c>
      <c r="K4596" t="s">
        <v>4687</v>
      </c>
      <c r="L4596" t="s">
        <v>40</v>
      </c>
      <c r="M4596" t="s">
        <v>26</v>
      </c>
      <c r="N4596" t="s">
        <v>8792</v>
      </c>
      <c r="O4596" t="s">
        <v>103</v>
      </c>
      <c r="P4596">
        <v>77705</v>
      </c>
      <c r="Q4596" t="s">
        <v>104</v>
      </c>
      <c r="R4596" t="s">
        <v>3276</v>
      </c>
      <c r="S4596" t="s">
        <v>45</v>
      </c>
      <c r="T4596" t="s">
        <v>58</v>
      </c>
      <c r="U4596" t="s">
        <v>3277</v>
      </c>
      <c r="V4596" s="3">
        <v>12.768000000000001</v>
      </c>
      <c r="W4596">
        <v>2</v>
      </c>
      <c r="X4596" s="2">
        <v>0.2</v>
      </c>
      <c r="Y4596" s="13">
        <v>0.95760000000000001</v>
      </c>
      <c r="Z4596" s="2">
        <f>Y4596/V4596</f>
        <v>7.4999999999999997E-2</v>
      </c>
    </row>
    <row r="4597" spans="1:26" x14ac:dyDescent="0.25">
      <c r="A4597">
        <v>9531</v>
      </c>
      <c r="B4597" t="s">
        <v>10214</v>
      </c>
      <c r="C4597" s="1">
        <v>42924</v>
      </c>
      <c r="D4597">
        <f>YEAR(C4597)</f>
        <v>2017</v>
      </c>
      <c r="E4597">
        <f>MONTH(C4597)</f>
        <v>7</v>
      </c>
      <c r="F4597" t="str">
        <f>TEXT(Table1[[#This Row],[Order Date]],"mmm")</f>
        <v>Jul</v>
      </c>
      <c r="G4597" t="str">
        <f>TEXT(Table1[[#This Row],[Order Date]],"ddd")</f>
        <v>Sat</v>
      </c>
      <c r="H4597" s="1">
        <v>42928</v>
      </c>
      <c r="I4597" t="s">
        <v>49</v>
      </c>
      <c r="J4597" t="s">
        <v>2286</v>
      </c>
      <c r="K4597" t="s">
        <v>2287</v>
      </c>
      <c r="L4597" t="s">
        <v>101</v>
      </c>
      <c r="M4597" t="s">
        <v>26</v>
      </c>
      <c r="N4597" t="s">
        <v>94</v>
      </c>
      <c r="O4597" t="s">
        <v>95</v>
      </c>
      <c r="P4597">
        <v>98103</v>
      </c>
      <c r="Q4597" t="s">
        <v>43</v>
      </c>
      <c r="R4597" t="s">
        <v>3123</v>
      </c>
      <c r="S4597" t="s">
        <v>45</v>
      </c>
      <c r="T4597" t="s">
        <v>89</v>
      </c>
      <c r="U4597" t="s">
        <v>183</v>
      </c>
      <c r="V4597" s="3">
        <v>52.76</v>
      </c>
      <c r="W4597">
        <v>2</v>
      </c>
      <c r="X4597" s="2">
        <v>0</v>
      </c>
      <c r="Y4597" s="13">
        <v>24.269600000000001</v>
      </c>
      <c r="Z4597" s="2">
        <f>Y4597/V4597</f>
        <v>0.46</v>
      </c>
    </row>
    <row r="4598" spans="1:26" x14ac:dyDescent="0.25">
      <c r="A4598">
        <v>9532</v>
      </c>
      <c r="B4598" t="s">
        <v>10215</v>
      </c>
      <c r="C4598" s="1">
        <v>43034</v>
      </c>
      <c r="D4598">
        <f>YEAR(C4598)</f>
        <v>2017</v>
      </c>
      <c r="E4598">
        <f>MONTH(C4598)</f>
        <v>10</v>
      </c>
      <c r="F4598" t="str">
        <f>TEXT(Table1[[#This Row],[Order Date]],"mmm")</f>
        <v>Oct</v>
      </c>
      <c r="G4598" t="str">
        <f>TEXT(Table1[[#This Row],[Order Date]],"ddd")</f>
        <v>Thu</v>
      </c>
      <c r="H4598" s="1">
        <v>43039</v>
      </c>
      <c r="I4598" t="s">
        <v>49</v>
      </c>
      <c r="J4598" t="s">
        <v>6100</v>
      </c>
      <c r="K4598" t="s">
        <v>6101</v>
      </c>
      <c r="L4598" t="s">
        <v>101</v>
      </c>
      <c r="M4598" t="s">
        <v>26</v>
      </c>
      <c r="N4598" t="s">
        <v>808</v>
      </c>
      <c r="O4598" t="s">
        <v>103</v>
      </c>
      <c r="P4598">
        <v>75217</v>
      </c>
      <c r="Q4598" t="s">
        <v>104</v>
      </c>
      <c r="R4598" t="s">
        <v>4519</v>
      </c>
      <c r="S4598" t="s">
        <v>45</v>
      </c>
      <c r="T4598" t="s">
        <v>58</v>
      </c>
      <c r="U4598" t="s">
        <v>4520</v>
      </c>
      <c r="V4598" s="3">
        <v>55.616</v>
      </c>
      <c r="W4598">
        <v>2</v>
      </c>
      <c r="X4598" s="2">
        <v>0.2</v>
      </c>
      <c r="Y4598" s="13">
        <v>5.5616000000000003</v>
      </c>
      <c r="Z4598" s="2">
        <f>Y4598/V4598</f>
        <v>0.1</v>
      </c>
    </row>
    <row r="4599" spans="1:26" x14ac:dyDescent="0.25">
      <c r="A4599">
        <v>9533</v>
      </c>
      <c r="B4599" t="s">
        <v>10216</v>
      </c>
      <c r="C4599" s="1">
        <v>42670</v>
      </c>
      <c r="D4599">
        <f>YEAR(C4599)</f>
        <v>2016</v>
      </c>
      <c r="E4599">
        <f>MONTH(C4599)</f>
        <v>10</v>
      </c>
      <c r="F4599" t="str">
        <f>TEXT(Table1[[#This Row],[Order Date]],"mmm")</f>
        <v>Oct</v>
      </c>
      <c r="G4599" t="str">
        <f>TEXT(Table1[[#This Row],[Order Date]],"ddd")</f>
        <v>Thu</v>
      </c>
      <c r="H4599" s="1">
        <v>42674</v>
      </c>
      <c r="I4599" t="s">
        <v>49</v>
      </c>
      <c r="J4599" t="s">
        <v>4883</v>
      </c>
      <c r="K4599" t="s">
        <v>4884</v>
      </c>
      <c r="L4599" t="s">
        <v>25</v>
      </c>
      <c r="M4599" t="s">
        <v>26</v>
      </c>
      <c r="N4599" t="s">
        <v>263</v>
      </c>
      <c r="O4599" t="s">
        <v>264</v>
      </c>
      <c r="P4599">
        <v>10011</v>
      </c>
      <c r="Q4599" t="s">
        <v>145</v>
      </c>
      <c r="R4599" t="s">
        <v>5034</v>
      </c>
      <c r="S4599" t="s">
        <v>31</v>
      </c>
      <c r="T4599" t="s">
        <v>35</v>
      </c>
      <c r="U4599" t="s">
        <v>5035</v>
      </c>
      <c r="V4599" s="3">
        <v>427.64400000000001</v>
      </c>
      <c r="W4599">
        <v>14</v>
      </c>
      <c r="X4599" s="2">
        <v>0.1</v>
      </c>
      <c r="Y4599" s="13">
        <v>80.777199999999993</v>
      </c>
      <c r="Z4599" s="2">
        <f>Y4599/V4599</f>
        <v>0.18888888888888888</v>
      </c>
    </row>
    <row r="4600" spans="1:26" x14ac:dyDescent="0.25">
      <c r="A4600">
        <v>9537</v>
      </c>
      <c r="B4600" t="s">
        <v>10217</v>
      </c>
      <c r="C4600" s="1">
        <v>42898</v>
      </c>
      <c r="D4600">
        <f>YEAR(C4600)</f>
        <v>2017</v>
      </c>
      <c r="E4600">
        <f>MONTH(C4600)</f>
        <v>6</v>
      </c>
      <c r="F4600" t="str">
        <f>TEXT(Table1[[#This Row],[Order Date]],"mmm")</f>
        <v>Jun</v>
      </c>
      <c r="G4600" t="str">
        <f>TEXT(Table1[[#This Row],[Order Date]],"ddd")</f>
        <v>Mon</v>
      </c>
      <c r="H4600" s="1">
        <v>42900</v>
      </c>
      <c r="I4600" t="s">
        <v>22</v>
      </c>
      <c r="J4600" t="s">
        <v>535</v>
      </c>
      <c r="K4600" t="s">
        <v>536</v>
      </c>
      <c r="L4600" t="s">
        <v>25</v>
      </c>
      <c r="M4600" t="s">
        <v>26</v>
      </c>
      <c r="N4600" t="s">
        <v>296</v>
      </c>
      <c r="O4600" t="s">
        <v>208</v>
      </c>
      <c r="P4600">
        <v>60610</v>
      </c>
      <c r="Q4600" t="s">
        <v>104</v>
      </c>
      <c r="R4600" t="s">
        <v>4933</v>
      </c>
      <c r="S4600" t="s">
        <v>31</v>
      </c>
      <c r="T4600" t="s">
        <v>64</v>
      </c>
      <c r="U4600" t="s">
        <v>4934</v>
      </c>
      <c r="V4600" s="3">
        <v>8.8559999999999999</v>
      </c>
      <c r="W4600">
        <v>3</v>
      </c>
      <c r="X4600" s="2">
        <v>0.6</v>
      </c>
      <c r="Y4600" s="13">
        <v>-6.8634000000000004</v>
      </c>
      <c r="Z4600" s="2">
        <f>Y4600/V4600</f>
        <v>-0.77500000000000002</v>
      </c>
    </row>
    <row r="4601" spans="1:26" x14ac:dyDescent="0.25">
      <c r="A4601">
        <v>9538</v>
      </c>
      <c r="B4601" t="s">
        <v>10218</v>
      </c>
      <c r="C4601" s="1">
        <v>42638</v>
      </c>
      <c r="D4601">
        <f>YEAR(C4601)</f>
        <v>2016</v>
      </c>
      <c r="E4601">
        <f>MONTH(C4601)</f>
        <v>9</v>
      </c>
      <c r="F4601" t="str">
        <f>TEXT(Table1[[#This Row],[Order Date]],"mmm")</f>
        <v>Sep</v>
      </c>
      <c r="G4601" t="str">
        <f>TEXT(Table1[[#This Row],[Order Date]],"ddd")</f>
        <v>Sun</v>
      </c>
      <c r="H4601" s="1">
        <v>42640</v>
      </c>
      <c r="I4601" t="s">
        <v>185</v>
      </c>
      <c r="J4601" t="s">
        <v>3615</v>
      </c>
      <c r="K4601" t="s">
        <v>3616</v>
      </c>
      <c r="L4601" t="s">
        <v>40</v>
      </c>
      <c r="M4601" t="s">
        <v>26</v>
      </c>
      <c r="N4601" t="s">
        <v>126</v>
      </c>
      <c r="O4601" t="s">
        <v>42</v>
      </c>
      <c r="P4601">
        <v>94110</v>
      </c>
      <c r="Q4601" t="s">
        <v>43</v>
      </c>
      <c r="R4601" t="s">
        <v>757</v>
      </c>
      <c r="S4601" t="s">
        <v>31</v>
      </c>
      <c r="T4601" t="s">
        <v>32</v>
      </c>
      <c r="U4601" t="s">
        <v>758</v>
      </c>
      <c r="V4601" s="3">
        <v>477.666</v>
      </c>
      <c r="W4601">
        <v>2</v>
      </c>
      <c r="X4601" s="2">
        <v>0.15</v>
      </c>
      <c r="Y4601" s="13">
        <v>84.293999999999997</v>
      </c>
      <c r="Z4601" s="2">
        <f>Y4601/V4601</f>
        <v>0.1764705882352941</v>
      </c>
    </row>
    <row r="4602" spans="1:26" x14ac:dyDescent="0.25">
      <c r="A4602">
        <v>9539</v>
      </c>
      <c r="B4602" t="s">
        <v>10219</v>
      </c>
      <c r="C4602" s="1">
        <v>42985</v>
      </c>
      <c r="D4602">
        <f>YEAR(C4602)</f>
        <v>2017</v>
      </c>
      <c r="E4602">
        <f>MONTH(C4602)</f>
        <v>9</v>
      </c>
      <c r="F4602" t="str">
        <f>TEXT(Table1[[#This Row],[Order Date]],"mmm")</f>
        <v>Sep</v>
      </c>
      <c r="G4602" t="str">
        <f>TEXT(Table1[[#This Row],[Order Date]],"ddd")</f>
        <v>Thu</v>
      </c>
      <c r="H4602" s="1">
        <v>42987</v>
      </c>
      <c r="I4602" t="s">
        <v>185</v>
      </c>
      <c r="J4602" t="s">
        <v>1794</v>
      </c>
      <c r="K4602" t="s">
        <v>1795</v>
      </c>
      <c r="L4602" t="s">
        <v>25</v>
      </c>
      <c r="M4602" t="s">
        <v>26</v>
      </c>
      <c r="N4602" t="s">
        <v>3492</v>
      </c>
      <c r="O4602" t="s">
        <v>1386</v>
      </c>
      <c r="P4602">
        <v>2908</v>
      </c>
      <c r="Q4602" t="s">
        <v>145</v>
      </c>
      <c r="R4602" t="s">
        <v>3567</v>
      </c>
      <c r="S4602" t="s">
        <v>45</v>
      </c>
      <c r="T4602" t="s">
        <v>89</v>
      </c>
      <c r="U4602" t="s">
        <v>3568</v>
      </c>
      <c r="V4602" s="3">
        <v>16.899999999999999</v>
      </c>
      <c r="W4602">
        <v>5</v>
      </c>
      <c r="X4602" s="2">
        <v>0</v>
      </c>
      <c r="Y4602" s="13">
        <v>7.774</v>
      </c>
      <c r="Z4602" s="2">
        <f>Y4602/V4602</f>
        <v>0.46</v>
      </c>
    </row>
    <row r="4603" spans="1:26" x14ac:dyDescent="0.25">
      <c r="A4603">
        <v>9541</v>
      </c>
      <c r="B4603" t="s">
        <v>10220</v>
      </c>
      <c r="C4603" s="1">
        <v>42135</v>
      </c>
      <c r="D4603">
        <f>YEAR(C4603)</f>
        <v>2015</v>
      </c>
      <c r="E4603">
        <f>MONTH(C4603)</f>
        <v>5</v>
      </c>
      <c r="F4603" t="str">
        <f>TEXT(Table1[[#This Row],[Order Date]],"mmm")</f>
        <v>May</v>
      </c>
      <c r="G4603" t="str">
        <f>TEXT(Table1[[#This Row],[Order Date]],"ddd")</f>
        <v>Mon</v>
      </c>
      <c r="H4603" s="1">
        <v>42140</v>
      </c>
      <c r="I4603" t="s">
        <v>22</v>
      </c>
      <c r="J4603" t="s">
        <v>294</v>
      </c>
      <c r="K4603" t="s">
        <v>295</v>
      </c>
      <c r="L4603" t="s">
        <v>101</v>
      </c>
      <c r="M4603" t="s">
        <v>26</v>
      </c>
      <c r="N4603" t="s">
        <v>537</v>
      </c>
      <c r="O4603" t="s">
        <v>303</v>
      </c>
      <c r="P4603">
        <v>85023</v>
      </c>
      <c r="Q4603" t="s">
        <v>43</v>
      </c>
      <c r="R4603" t="s">
        <v>3330</v>
      </c>
      <c r="S4603" t="s">
        <v>31</v>
      </c>
      <c r="T4603" t="s">
        <v>35</v>
      </c>
      <c r="U4603" t="s">
        <v>3331</v>
      </c>
      <c r="V4603" s="3">
        <v>191.96799999999999</v>
      </c>
      <c r="W4603">
        <v>7</v>
      </c>
      <c r="X4603" s="2">
        <v>0.2</v>
      </c>
      <c r="Y4603" s="13">
        <v>16.7972</v>
      </c>
      <c r="Z4603" s="2">
        <f>Y4603/V4603</f>
        <v>8.7500000000000008E-2</v>
      </c>
    </row>
    <row r="4604" spans="1:26" x14ac:dyDescent="0.25">
      <c r="A4604">
        <v>9542</v>
      </c>
      <c r="B4604" t="s">
        <v>10221</v>
      </c>
      <c r="C4604" s="1">
        <v>42222</v>
      </c>
      <c r="D4604">
        <f>YEAR(C4604)</f>
        <v>2015</v>
      </c>
      <c r="E4604">
        <f>MONTH(C4604)</f>
        <v>8</v>
      </c>
      <c r="F4604" t="str">
        <f>TEXT(Table1[[#This Row],[Order Date]],"mmm")</f>
        <v>Aug</v>
      </c>
      <c r="G4604" t="str">
        <f>TEXT(Table1[[#This Row],[Order Date]],"ddd")</f>
        <v>Thu</v>
      </c>
      <c r="H4604" s="1">
        <v>42226</v>
      </c>
      <c r="I4604" t="s">
        <v>49</v>
      </c>
      <c r="J4604" t="s">
        <v>2801</v>
      </c>
      <c r="K4604" t="s">
        <v>2802</v>
      </c>
      <c r="L4604" t="s">
        <v>40</v>
      </c>
      <c r="M4604" t="s">
        <v>26</v>
      </c>
      <c r="N4604" t="s">
        <v>181</v>
      </c>
      <c r="O4604" t="s">
        <v>103</v>
      </c>
      <c r="P4604">
        <v>77095</v>
      </c>
      <c r="Q4604" t="s">
        <v>104</v>
      </c>
      <c r="R4604" t="s">
        <v>843</v>
      </c>
      <c r="S4604" t="s">
        <v>45</v>
      </c>
      <c r="T4604" t="s">
        <v>46</v>
      </c>
      <c r="U4604" t="s">
        <v>844</v>
      </c>
      <c r="V4604" s="3">
        <v>35.520000000000003</v>
      </c>
      <c r="W4604">
        <v>3</v>
      </c>
      <c r="X4604" s="2">
        <v>0.2</v>
      </c>
      <c r="Y4604" s="13">
        <v>13.32</v>
      </c>
      <c r="Z4604" s="2">
        <f>Y4604/V4604</f>
        <v>0.375</v>
      </c>
    </row>
    <row r="4605" spans="1:26" x14ac:dyDescent="0.25">
      <c r="A4605">
        <v>9546</v>
      </c>
      <c r="B4605" t="s">
        <v>10222</v>
      </c>
      <c r="C4605" s="1">
        <v>41941</v>
      </c>
      <c r="D4605">
        <f>YEAR(C4605)</f>
        <v>2014</v>
      </c>
      <c r="E4605">
        <f>MONTH(C4605)</f>
        <v>10</v>
      </c>
      <c r="F4605" t="str">
        <f>TEXT(Table1[[#This Row],[Order Date]],"mmm")</f>
        <v>Oct</v>
      </c>
      <c r="G4605" t="str">
        <f>TEXT(Table1[[#This Row],[Order Date]],"ddd")</f>
        <v>Wed</v>
      </c>
      <c r="H4605" s="1">
        <v>41945</v>
      </c>
      <c r="I4605" t="s">
        <v>49</v>
      </c>
      <c r="J4605" t="s">
        <v>4535</v>
      </c>
      <c r="K4605" t="s">
        <v>4536</v>
      </c>
      <c r="L4605" t="s">
        <v>40</v>
      </c>
      <c r="M4605" t="s">
        <v>26</v>
      </c>
      <c r="N4605" t="s">
        <v>490</v>
      </c>
      <c r="O4605" t="s">
        <v>251</v>
      </c>
      <c r="P4605">
        <v>47201</v>
      </c>
      <c r="Q4605" t="s">
        <v>104</v>
      </c>
      <c r="R4605" t="s">
        <v>5799</v>
      </c>
      <c r="S4605" t="s">
        <v>70</v>
      </c>
      <c r="T4605" t="s">
        <v>158</v>
      </c>
      <c r="U4605" t="s">
        <v>5800</v>
      </c>
      <c r="V4605" s="3">
        <v>1.98</v>
      </c>
      <c r="W4605">
        <v>2</v>
      </c>
      <c r="X4605" s="2">
        <v>0</v>
      </c>
      <c r="Y4605" s="13">
        <v>0.89100000000000001</v>
      </c>
      <c r="Z4605" s="2">
        <f>Y4605/V4605</f>
        <v>0.45</v>
      </c>
    </row>
    <row r="4606" spans="1:26" x14ac:dyDescent="0.25">
      <c r="A4606">
        <v>9548</v>
      </c>
      <c r="B4606" t="s">
        <v>10223</v>
      </c>
      <c r="C4606" s="1">
        <v>42539</v>
      </c>
      <c r="D4606">
        <f>YEAR(C4606)</f>
        <v>2016</v>
      </c>
      <c r="E4606">
        <f>MONTH(C4606)</f>
        <v>6</v>
      </c>
      <c r="F4606" t="str">
        <f>TEXT(Table1[[#This Row],[Order Date]],"mmm")</f>
        <v>Jun</v>
      </c>
      <c r="G4606" t="str">
        <f>TEXT(Table1[[#This Row],[Order Date]],"ddd")</f>
        <v>Sat</v>
      </c>
      <c r="H4606" s="1">
        <v>42541</v>
      </c>
      <c r="I4606" t="s">
        <v>22</v>
      </c>
      <c r="J4606" t="s">
        <v>348</v>
      </c>
      <c r="K4606" t="s">
        <v>349</v>
      </c>
      <c r="L4606" t="s">
        <v>40</v>
      </c>
      <c r="M4606" t="s">
        <v>26</v>
      </c>
      <c r="N4606" t="s">
        <v>143</v>
      </c>
      <c r="O4606" t="s">
        <v>144</v>
      </c>
      <c r="P4606">
        <v>19134</v>
      </c>
      <c r="Q4606" t="s">
        <v>145</v>
      </c>
      <c r="R4606" t="s">
        <v>6398</v>
      </c>
      <c r="S4606" t="s">
        <v>45</v>
      </c>
      <c r="T4606" t="s">
        <v>89</v>
      </c>
      <c r="U4606" t="s">
        <v>6399</v>
      </c>
      <c r="V4606" s="3">
        <v>6.8479999999999999</v>
      </c>
      <c r="W4606">
        <v>2</v>
      </c>
      <c r="X4606" s="2">
        <v>0.2</v>
      </c>
      <c r="Y4606" s="13">
        <v>2.14</v>
      </c>
      <c r="Z4606" s="2">
        <f>Y4606/V4606</f>
        <v>0.3125</v>
      </c>
    </row>
    <row r="4607" spans="1:26" x14ac:dyDescent="0.25">
      <c r="A4607">
        <v>9551</v>
      </c>
      <c r="B4607" t="s">
        <v>10224</v>
      </c>
      <c r="C4607" s="1">
        <v>42127</v>
      </c>
      <c r="D4607">
        <f>YEAR(C4607)</f>
        <v>2015</v>
      </c>
      <c r="E4607">
        <f>MONTH(C4607)</f>
        <v>5</v>
      </c>
      <c r="F4607" t="str">
        <f>TEXT(Table1[[#This Row],[Order Date]],"mmm")</f>
        <v>May</v>
      </c>
      <c r="G4607" t="str">
        <f>TEXT(Table1[[#This Row],[Order Date]],"ddd")</f>
        <v>Sun</v>
      </c>
      <c r="H4607" s="1">
        <v>42130</v>
      </c>
      <c r="I4607" t="s">
        <v>185</v>
      </c>
      <c r="J4607" t="s">
        <v>3049</v>
      </c>
      <c r="K4607" t="s">
        <v>3050</v>
      </c>
      <c r="L4607" t="s">
        <v>101</v>
      </c>
      <c r="M4607" t="s">
        <v>26</v>
      </c>
      <c r="N4607" t="s">
        <v>622</v>
      </c>
      <c r="O4607" t="s">
        <v>42</v>
      </c>
      <c r="P4607">
        <v>95123</v>
      </c>
      <c r="Q4607" t="s">
        <v>43</v>
      </c>
      <c r="R4607" t="s">
        <v>318</v>
      </c>
      <c r="S4607" t="s">
        <v>45</v>
      </c>
      <c r="T4607" t="s">
        <v>74</v>
      </c>
      <c r="U4607" t="s">
        <v>319</v>
      </c>
      <c r="V4607" s="3">
        <v>13.848000000000001</v>
      </c>
      <c r="W4607">
        <v>3</v>
      </c>
      <c r="X4607" s="2">
        <v>0.2</v>
      </c>
      <c r="Y4607" s="13">
        <v>5.1929999999999996</v>
      </c>
      <c r="Z4607" s="2">
        <f>Y4607/V4607</f>
        <v>0.37499999999999994</v>
      </c>
    </row>
    <row r="4608" spans="1:26" x14ac:dyDescent="0.25">
      <c r="A4608">
        <v>9552</v>
      </c>
      <c r="B4608" t="s">
        <v>10225</v>
      </c>
      <c r="C4608" s="1">
        <v>42318</v>
      </c>
      <c r="D4608">
        <f>YEAR(C4608)</f>
        <v>2015</v>
      </c>
      <c r="E4608">
        <f>MONTH(C4608)</f>
        <v>11</v>
      </c>
      <c r="F4608" t="str">
        <f>TEXT(Table1[[#This Row],[Order Date]],"mmm")</f>
        <v>Nov</v>
      </c>
      <c r="G4608" t="str">
        <f>TEXT(Table1[[#This Row],[Order Date]],"ddd")</f>
        <v>Tue</v>
      </c>
      <c r="H4608" s="1">
        <v>42322</v>
      </c>
      <c r="I4608" t="s">
        <v>49</v>
      </c>
      <c r="J4608" t="s">
        <v>6503</v>
      </c>
      <c r="K4608" t="s">
        <v>6504</v>
      </c>
      <c r="L4608" t="s">
        <v>25</v>
      </c>
      <c r="M4608" t="s">
        <v>26</v>
      </c>
      <c r="N4608" t="s">
        <v>143</v>
      </c>
      <c r="O4608" t="s">
        <v>144</v>
      </c>
      <c r="P4608">
        <v>19140</v>
      </c>
      <c r="Q4608" t="s">
        <v>145</v>
      </c>
      <c r="R4608" t="s">
        <v>2968</v>
      </c>
      <c r="S4608" t="s">
        <v>45</v>
      </c>
      <c r="T4608" t="s">
        <v>58</v>
      </c>
      <c r="U4608" t="s">
        <v>2969</v>
      </c>
      <c r="V4608" s="3">
        <v>577.58399999999995</v>
      </c>
      <c r="W4608">
        <v>6</v>
      </c>
      <c r="X4608" s="2">
        <v>0.2</v>
      </c>
      <c r="Y4608" s="13">
        <v>43.318800000000003</v>
      </c>
      <c r="Z4608" s="2">
        <f>Y4608/V4608</f>
        <v>7.5000000000000011E-2</v>
      </c>
    </row>
    <row r="4609" spans="1:26" x14ac:dyDescent="0.25">
      <c r="A4609">
        <v>9553</v>
      </c>
      <c r="B4609" t="s">
        <v>10226</v>
      </c>
      <c r="C4609" s="1">
        <v>42154</v>
      </c>
      <c r="D4609">
        <f>YEAR(C4609)</f>
        <v>2015</v>
      </c>
      <c r="E4609">
        <f>MONTH(C4609)</f>
        <v>5</v>
      </c>
      <c r="F4609" t="str">
        <f>TEXT(Table1[[#This Row],[Order Date]],"mmm")</f>
        <v>May</v>
      </c>
      <c r="G4609" t="str">
        <f>TEXT(Table1[[#This Row],[Order Date]],"ddd")</f>
        <v>Sat</v>
      </c>
      <c r="H4609" s="1">
        <v>42158</v>
      </c>
      <c r="I4609" t="s">
        <v>49</v>
      </c>
      <c r="J4609" t="s">
        <v>9644</v>
      </c>
      <c r="K4609" t="s">
        <v>9645</v>
      </c>
      <c r="L4609" t="s">
        <v>101</v>
      </c>
      <c r="M4609" t="s">
        <v>26</v>
      </c>
      <c r="N4609" t="s">
        <v>311</v>
      </c>
      <c r="O4609" t="s">
        <v>312</v>
      </c>
      <c r="P4609">
        <v>22153</v>
      </c>
      <c r="Q4609" t="s">
        <v>29</v>
      </c>
      <c r="R4609" t="s">
        <v>5195</v>
      </c>
      <c r="S4609" t="s">
        <v>70</v>
      </c>
      <c r="T4609" t="s">
        <v>158</v>
      </c>
      <c r="U4609" t="s">
        <v>5196</v>
      </c>
      <c r="V4609" s="3">
        <v>151.96</v>
      </c>
      <c r="W4609">
        <v>4</v>
      </c>
      <c r="X4609" s="2">
        <v>0</v>
      </c>
      <c r="Y4609" s="13">
        <v>36.470399999999998</v>
      </c>
      <c r="Z4609" s="2">
        <f>Y4609/V4609</f>
        <v>0.23999999999999996</v>
      </c>
    </row>
    <row r="4610" spans="1:26" x14ac:dyDescent="0.25">
      <c r="A4610">
        <v>9554</v>
      </c>
      <c r="B4610" t="s">
        <v>10227</v>
      </c>
      <c r="C4610" s="1">
        <v>42635</v>
      </c>
      <c r="D4610">
        <f>YEAR(C4610)</f>
        <v>2016</v>
      </c>
      <c r="E4610">
        <f>MONTH(C4610)</f>
        <v>9</v>
      </c>
      <c r="F4610" t="str">
        <f>TEXT(Table1[[#This Row],[Order Date]],"mmm")</f>
        <v>Sep</v>
      </c>
      <c r="G4610" t="str">
        <f>TEXT(Table1[[#This Row],[Order Date]],"ddd")</f>
        <v>Thu</v>
      </c>
      <c r="H4610" s="1">
        <v>42640</v>
      </c>
      <c r="I4610" t="s">
        <v>49</v>
      </c>
      <c r="J4610" t="s">
        <v>3433</v>
      </c>
      <c r="K4610" t="s">
        <v>3434</v>
      </c>
      <c r="L4610" t="s">
        <v>40</v>
      </c>
      <c r="M4610" t="s">
        <v>26</v>
      </c>
      <c r="N4610" t="s">
        <v>4678</v>
      </c>
      <c r="O4610" t="s">
        <v>450</v>
      </c>
      <c r="P4610">
        <v>80020</v>
      </c>
      <c r="Q4610" t="s">
        <v>43</v>
      </c>
      <c r="R4610" t="s">
        <v>1521</v>
      </c>
      <c r="S4610" t="s">
        <v>31</v>
      </c>
      <c r="T4610" t="s">
        <v>64</v>
      </c>
      <c r="U4610" t="s">
        <v>1522</v>
      </c>
      <c r="V4610" s="3">
        <v>68.432000000000002</v>
      </c>
      <c r="W4610">
        <v>7</v>
      </c>
      <c r="X4610" s="2">
        <v>0.2</v>
      </c>
      <c r="Y4610" s="13">
        <v>8.5540000000000003</v>
      </c>
      <c r="Z4610" s="2">
        <f>Y4610/V4610</f>
        <v>0.125</v>
      </c>
    </row>
    <row r="4611" spans="1:26" x14ac:dyDescent="0.25">
      <c r="A4611">
        <v>9555</v>
      </c>
      <c r="B4611" t="s">
        <v>10228</v>
      </c>
      <c r="C4611" s="1">
        <v>42336</v>
      </c>
      <c r="D4611">
        <f>YEAR(C4611)</f>
        <v>2015</v>
      </c>
      <c r="E4611">
        <f>MONTH(C4611)</f>
        <v>11</v>
      </c>
      <c r="F4611" t="str">
        <f>TEXT(Table1[[#This Row],[Order Date]],"mmm")</f>
        <v>Nov</v>
      </c>
      <c r="G4611" t="str">
        <f>TEXT(Table1[[#This Row],[Order Date]],"ddd")</f>
        <v>Sat</v>
      </c>
      <c r="H4611" s="1">
        <v>42340</v>
      </c>
      <c r="I4611" t="s">
        <v>49</v>
      </c>
      <c r="J4611" t="s">
        <v>6149</v>
      </c>
      <c r="K4611" t="s">
        <v>6150</v>
      </c>
      <c r="L4611" t="s">
        <v>25</v>
      </c>
      <c r="M4611" t="s">
        <v>26</v>
      </c>
      <c r="N4611" t="s">
        <v>490</v>
      </c>
      <c r="O4611" t="s">
        <v>491</v>
      </c>
      <c r="P4611">
        <v>43229</v>
      </c>
      <c r="Q4611" t="s">
        <v>145</v>
      </c>
      <c r="R4611" t="s">
        <v>405</v>
      </c>
      <c r="S4611" t="s">
        <v>31</v>
      </c>
      <c r="T4611" t="s">
        <v>64</v>
      </c>
      <c r="U4611" t="s">
        <v>406</v>
      </c>
      <c r="V4611" s="3">
        <v>71.12</v>
      </c>
      <c r="W4611">
        <v>5</v>
      </c>
      <c r="X4611" s="2">
        <v>0.2</v>
      </c>
      <c r="Y4611" s="13">
        <v>9.7789999999999999</v>
      </c>
      <c r="Z4611" s="2">
        <f>Y4611/V4611</f>
        <v>0.13749999999999998</v>
      </c>
    </row>
    <row r="4612" spans="1:26" x14ac:dyDescent="0.25">
      <c r="A4612">
        <v>9557</v>
      </c>
      <c r="B4612" t="s">
        <v>10229</v>
      </c>
      <c r="C4612" s="1">
        <v>42341</v>
      </c>
      <c r="D4612">
        <f>YEAR(C4612)</f>
        <v>2015</v>
      </c>
      <c r="E4612">
        <f>MONTH(C4612)</f>
        <v>12</v>
      </c>
      <c r="F4612" t="str">
        <f>TEXT(Table1[[#This Row],[Order Date]],"mmm")</f>
        <v>Dec</v>
      </c>
      <c r="G4612" t="str">
        <f>TEXT(Table1[[#This Row],[Order Date]],"ddd")</f>
        <v>Thu</v>
      </c>
      <c r="H4612" s="1">
        <v>42343</v>
      </c>
      <c r="I4612" t="s">
        <v>22</v>
      </c>
      <c r="J4612" t="s">
        <v>99</v>
      </c>
      <c r="K4612" t="s">
        <v>100</v>
      </c>
      <c r="L4612" t="s">
        <v>101</v>
      </c>
      <c r="M4612" t="s">
        <v>26</v>
      </c>
      <c r="N4612" t="s">
        <v>86</v>
      </c>
      <c r="O4612" t="s">
        <v>2648</v>
      </c>
      <c r="P4612">
        <v>3301</v>
      </c>
      <c r="Q4612" t="s">
        <v>145</v>
      </c>
      <c r="R4612" t="s">
        <v>2989</v>
      </c>
      <c r="S4612" t="s">
        <v>45</v>
      </c>
      <c r="T4612" t="s">
        <v>89</v>
      </c>
      <c r="U4612" t="s">
        <v>2990</v>
      </c>
      <c r="V4612" s="3">
        <v>184.66</v>
      </c>
      <c r="W4612">
        <v>7</v>
      </c>
      <c r="X4612" s="2">
        <v>0</v>
      </c>
      <c r="Y4612" s="13">
        <v>84.943600000000004</v>
      </c>
      <c r="Z4612" s="2">
        <f>Y4612/V4612</f>
        <v>0.46</v>
      </c>
    </row>
    <row r="4613" spans="1:26" x14ac:dyDescent="0.25">
      <c r="A4613">
        <v>9558</v>
      </c>
      <c r="B4613" t="s">
        <v>10230</v>
      </c>
      <c r="C4613" s="1">
        <v>41929</v>
      </c>
      <c r="D4613">
        <f>YEAR(C4613)</f>
        <v>2014</v>
      </c>
      <c r="E4613">
        <f>MONTH(C4613)</f>
        <v>10</v>
      </c>
      <c r="F4613" t="str">
        <f>TEXT(Table1[[#This Row],[Order Date]],"mmm")</f>
        <v>Oct</v>
      </c>
      <c r="G4613" t="str">
        <f>TEXT(Table1[[#This Row],[Order Date]],"ddd")</f>
        <v>Fri</v>
      </c>
      <c r="H4613" s="1">
        <v>41931</v>
      </c>
      <c r="I4613" t="s">
        <v>22</v>
      </c>
      <c r="J4613" t="s">
        <v>3565</v>
      </c>
      <c r="K4613" t="s">
        <v>3566</v>
      </c>
      <c r="L4613" t="s">
        <v>25</v>
      </c>
      <c r="M4613" t="s">
        <v>26</v>
      </c>
      <c r="N4613" t="s">
        <v>181</v>
      </c>
      <c r="O4613" t="s">
        <v>103</v>
      </c>
      <c r="P4613">
        <v>77095</v>
      </c>
      <c r="Q4613" t="s">
        <v>104</v>
      </c>
      <c r="R4613" t="s">
        <v>6159</v>
      </c>
      <c r="S4613" t="s">
        <v>31</v>
      </c>
      <c r="T4613" t="s">
        <v>64</v>
      </c>
      <c r="U4613" t="s">
        <v>6160</v>
      </c>
      <c r="V4613" s="3">
        <v>5.3120000000000003</v>
      </c>
      <c r="W4613">
        <v>2</v>
      </c>
      <c r="X4613" s="2">
        <v>0.6</v>
      </c>
      <c r="Y4613" s="13">
        <v>-1.5935999999999999</v>
      </c>
      <c r="Z4613" s="2">
        <f>Y4613/V4613</f>
        <v>-0.3</v>
      </c>
    </row>
    <row r="4614" spans="1:26" x14ac:dyDescent="0.25">
      <c r="A4614">
        <v>9559</v>
      </c>
      <c r="B4614" t="s">
        <v>10231</v>
      </c>
      <c r="C4614" s="1">
        <v>42493</v>
      </c>
      <c r="D4614">
        <f>YEAR(C4614)</f>
        <v>2016</v>
      </c>
      <c r="E4614">
        <f>MONTH(C4614)</f>
        <v>5</v>
      </c>
      <c r="F4614" t="str">
        <f>TEXT(Table1[[#This Row],[Order Date]],"mmm")</f>
        <v>May</v>
      </c>
      <c r="G4614" t="str">
        <f>TEXT(Table1[[#This Row],[Order Date]],"ddd")</f>
        <v>Tue</v>
      </c>
      <c r="H4614" s="1">
        <v>42495</v>
      </c>
      <c r="I4614" t="s">
        <v>185</v>
      </c>
      <c r="J4614" t="s">
        <v>10232</v>
      </c>
      <c r="K4614" t="s">
        <v>10233</v>
      </c>
      <c r="L4614" t="s">
        <v>25</v>
      </c>
      <c r="M4614" t="s">
        <v>26</v>
      </c>
      <c r="N4614" t="s">
        <v>600</v>
      </c>
      <c r="O4614" t="s">
        <v>491</v>
      </c>
      <c r="P4614">
        <v>43055</v>
      </c>
      <c r="Q4614" t="s">
        <v>145</v>
      </c>
      <c r="R4614" t="s">
        <v>900</v>
      </c>
      <c r="S4614" t="s">
        <v>70</v>
      </c>
      <c r="T4614" t="s">
        <v>158</v>
      </c>
      <c r="U4614" t="s">
        <v>1757</v>
      </c>
      <c r="V4614" s="3">
        <v>132.52000000000001</v>
      </c>
      <c r="W4614">
        <v>5</v>
      </c>
      <c r="X4614" s="2">
        <v>0.2</v>
      </c>
      <c r="Y4614" s="13">
        <v>34.786499999999997</v>
      </c>
      <c r="Z4614" s="2">
        <f>Y4614/V4614</f>
        <v>0.26249999999999996</v>
      </c>
    </row>
    <row r="4615" spans="1:26" x14ac:dyDescent="0.25">
      <c r="A4615">
        <v>9565</v>
      </c>
      <c r="B4615" t="s">
        <v>10234</v>
      </c>
      <c r="C4615" s="1">
        <v>42156</v>
      </c>
      <c r="D4615">
        <f>YEAR(C4615)</f>
        <v>2015</v>
      </c>
      <c r="E4615">
        <f>MONTH(C4615)</f>
        <v>6</v>
      </c>
      <c r="F4615" t="str">
        <f>TEXT(Table1[[#This Row],[Order Date]],"mmm")</f>
        <v>Jun</v>
      </c>
      <c r="G4615" t="str">
        <f>TEXT(Table1[[#This Row],[Order Date]],"ddd")</f>
        <v>Mon</v>
      </c>
      <c r="H4615" s="1">
        <v>42163</v>
      </c>
      <c r="I4615" t="s">
        <v>49</v>
      </c>
      <c r="J4615" t="s">
        <v>2792</v>
      </c>
      <c r="K4615" t="s">
        <v>2793</v>
      </c>
      <c r="L4615" t="s">
        <v>101</v>
      </c>
      <c r="M4615" t="s">
        <v>26</v>
      </c>
      <c r="N4615" t="s">
        <v>41</v>
      </c>
      <c r="O4615" t="s">
        <v>42</v>
      </c>
      <c r="P4615">
        <v>90045</v>
      </c>
      <c r="Q4615" t="s">
        <v>43</v>
      </c>
      <c r="R4615" t="s">
        <v>3903</v>
      </c>
      <c r="S4615" t="s">
        <v>45</v>
      </c>
      <c r="T4615" t="s">
        <v>89</v>
      </c>
      <c r="U4615" t="s">
        <v>3904</v>
      </c>
      <c r="V4615" s="3">
        <v>11.76</v>
      </c>
      <c r="W4615">
        <v>2</v>
      </c>
      <c r="X4615" s="2">
        <v>0</v>
      </c>
      <c r="Y4615" s="13">
        <v>5.7624000000000004</v>
      </c>
      <c r="Z4615" s="2">
        <f>Y4615/V4615</f>
        <v>0.49000000000000005</v>
      </c>
    </row>
    <row r="4616" spans="1:26" x14ac:dyDescent="0.25">
      <c r="A4616">
        <v>9566</v>
      </c>
      <c r="B4616" t="s">
        <v>10235</v>
      </c>
      <c r="C4616" s="1">
        <v>41729</v>
      </c>
      <c r="D4616">
        <f>YEAR(C4616)</f>
        <v>2014</v>
      </c>
      <c r="E4616">
        <f>MONTH(C4616)</f>
        <v>3</v>
      </c>
      <c r="F4616" t="str">
        <f>TEXT(Table1[[#This Row],[Order Date]],"mmm")</f>
        <v>Mar</v>
      </c>
      <c r="G4616" t="str">
        <f>TEXT(Table1[[#This Row],[Order Date]],"ddd")</f>
        <v>Mon</v>
      </c>
      <c r="H4616" s="1">
        <v>41729</v>
      </c>
      <c r="I4616" t="s">
        <v>1276</v>
      </c>
      <c r="J4616" t="s">
        <v>1914</v>
      </c>
      <c r="K4616" t="s">
        <v>1915</v>
      </c>
      <c r="L4616" t="s">
        <v>25</v>
      </c>
      <c r="M4616" t="s">
        <v>26</v>
      </c>
      <c r="N4616" t="s">
        <v>893</v>
      </c>
      <c r="O4616" t="s">
        <v>53</v>
      </c>
      <c r="P4616">
        <v>33614</v>
      </c>
      <c r="Q4616" t="s">
        <v>29</v>
      </c>
      <c r="R4616" t="s">
        <v>936</v>
      </c>
      <c r="S4616" t="s">
        <v>31</v>
      </c>
      <c r="T4616" t="s">
        <v>35</v>
      </c>
      <c r="U4616" t="s">
        <v>937</v>
      </c>
      <c r="V4616" s="3">
        <v>1125.4880000000001</v>
      </c>
      <c r="W4616">
        <v>7</v>
      </c>
      <c r="X4616" s="2">
        <v>0.2</v>
      </c>
      <c r="Y4616" s="13">
        <v>98.480199999999996</v>
      </c>
      <c r="Z4616" s="2">
        <f>Y4616/V4616</f>
        <v>8.7499999999999994E-2</v>
      </c>
    </row>
    <row r="4617" spans="1:26" x14ac:dyDescent="0.25">
      <c r="A4617">
        <v>9569</v>
      </c>
      <c r="B4617" t="s">
        <v>10236</v>
      </c>
      <c r="C4617" s="1">
        <v>42921</v>
      </c>
      <c r="D4617">
        <f>YEAR(C4617)</f>
        <v>2017</v>
      </c>
      <c r="E4617">
        <f>MONTH(C4617)</f>
        <v>7</v>
      </c>
      <c r="F4617" t="str">
        <f>TEXT(Table1[[#This Row],[Order Date]],"mmm")</f>
        <v>Jul</v>
      </c>
      <c r="G4617" t="str">
        <f>TEXT(Table1[[#This Row],[Order Date]],"ddd")</f>
        <v>Wed</v>
      </c>
      <c r="H4617" s="1">
        <v>42923</v>
      </c>
      <c r="I4617" t="s">
        <v>185</v>
      </c>
      <c r="J4617" t="s">
        <v>3761</v>
      </c>
      <c r="K4617" t="s">
        <v>3762</v>
      </c>
      <c r="L4617" t="s">
        <v>40</v>
      </c>
      <c r="M4617" t="s">
        <v>26</v>
      </c>
      <c r="N4617" t="s">
        <v>134</v>
      </c>
      <c r="O4617" t="s">
        <v>135</v>
      </c>
      <c r="P4617">
        <v>68025</v>
      </c>
      <c r="Q4617" t="s">
        <v>104</v>
      </c>
      <c r="R4617" t="s">
        <v>551</v>
      </c>
      <c r="S4617" t="s">
        <v>70</v>
      </c>
      <c r="T4617" t="s">
        <v>71</v>
      </c>
      <c r="U4617" t="s">
        <v>552</v>
      </c>
      <c r="V4617" s="3">
        <v>79.959999999999994</v>
      </c>
      <c r="W4617">
        <v>4</v>
      </c>
      <c r="X4617" s="2">
        <v>0</v>
      </c>
      <c r="Y4617" s="13">
        <v>22.3888</v>
      </c>
      <c r="Z4617" s="2">
        <f>Y4617/V4617</f>
        <v>0.28000000000000003</v>
      </c>
    </row>
    <row r="4618" spans="1:26" x14ac:dyDescent="0.25">
      <c r="A4618">
        <v>9570</v>
      </c>
      <c r="B4618" t="s">
        <v>10237</v>
      </c>
      <c r="C4618" s="1">
        <v>42271</v>
      </c>
      <c r="D4618">
        <f>YEAR(C4618)</f>
        <v>2015</v>
      </c>
      <c r="E4618">
        <f>MONTH(C4618)</f>
        <v>9</v>
      </c>
      <c r="F4618" t="str">
        <f>TEXT(Table1[[#This Row],[Order Date]],"mmm")</f>
        <v>Sep</v>
      </c>
      <c r="G4618" t="str">
        <f>TEXT(Table1[[#This Row],[Order Date]],"ddd")</f>
        <v>Thu</v>
      </c>
      <c r="H4618" s="1">
        <v>42271</v>
      </c>
      <c r="I4618" t="s">
        <v>1276</v>
      </c>
      <c r="J4618" t="s">
        <v>792</v>
      </c>
      <c r="K4618" t="s">
        <v>793</v>
      </c>
      <c r="L4618" t="s">
        <v>25</v>
      </c>
      <c r="M4618" t="s">
        <v>26</v>
      </c>
      <c r="N4618" t="s">
        <v>490</v>
      </c>
      <c r="O4618" t="s">
        <v>491</v>
      </c>
      <c r="P4618">
        <v>43229</v>
      </c>
      <c r="Q4618" t="s">
        <v>145</v>
      </c>
      <c r="R4618" t="s">
        <v>5596</v>
      </c>
      <c r="S4618" t="s">
        <v>45</v>
      </c>
      <c r="T4618" t="s">
        <v>74</v>
      </c>
      <c r="U4618" t="s">
        <v>5597</v>
      </c>
      <c r="V4618" s="3">
        <v>6.7320000000000002</v>
      </c>
      <c r="W4618">
        <v>6</v>
      </c>
      <c r="X4618" s="2">
        <v>0.7</v>
      </c>
      <c r="Y4618" s="13">
        <v>-4.4880000000000004</v>
      </c>
      <c r="Z4618" s="2">
        <f>Y4618/V4618</f>
        <v>-0.66666666666666674</v>
      </c>
    </row>
    <row r="4619" spans="1:26" x14ac:dyDescent="0.25">
      <c r="A4619">
        <v>9575</v>
      </c>
      <c r="B4619" t="s">
        <v>10238</v>
      </c>
      <c r="C4619" s="1">
        <v>42229</v>
      </c>
      <c r="D4619">
        <f>YEAR(C4619)</f>
        <v>2015</v>
      </c>
      <c r="E4619">
        <f>MONTH(C4619)</f>
        <v>8</v>
      </c>
      <c r="F4619" t="str">
        <f>TEXT(Table1[[#This Row],[Order Date]],"mmm")</f>
        <v>Aug</v>
      </c>
      <c r="G4619" t="str">
        <f>TEXT(Table1[[#This Row],[Order Date]],"ddd")</f>
        <v>Thu</v>
      </c>
      <c r="H4619" s="1">
        <v>42229</v>
      </c>
      <c r="I4619" t="s">
        <v>1276</v>
      </c>
      <c r="J4619" t="s">
        <v>141</v>
      </c>
      <c r="K4619" t="s">
        <v>142</v>
      </c>
      <c r="L4619" t="s">
        <v>25</v>
      </c>
      <c r="M4619" t="s">
        <v>26</v>
      </c>
      <c r="N4619" t="s">
        <v>3938</v>
      </c>
      <c r="O4619" t="s">
        <v>42</v>
      </c>
      <c r="P4619">
        <v>91767</v>
      </c>
      <c r="Q4619" t="s">
        <v>43</v>
      </c>
      <c r="R4619" t="s">
        <v>4575</v>
      </c>
      <c r="S4619" t="s">
        <v>31</v>
      </c>
      <c r="T4619" t="s">
        <v>64</v>
      </c>
      <c r="U4619" t="s">
        <v>4576</v>
      </c>
      <c r="V4619" s="3">
        <v>31.56</v>
      </c>
      <c r="W4619">
        <v>3</v>
      </c>
      <c r="X4619" s="2">
        <v>0</v>
      </c>
      <c r="Y4619" s="13">
        <v>10.4148</v>
      </c>
      <c r="Z4619" s="2">
        <f>Y4619/V4619</f>
        <v>0.33</v>
      </c>
    </row>
    <row r="4620" spans="1:26" x14ac:dyDescent="0.25">
      <c r="A4620">
        <v>9576</v>
      </c>
      <c r="B4620" t="s">
        <v>10239</v>
      </c>
      <c r="C4620" s="1">
        <v>42150</v>
      </c>
      <c r="D4620">
        <f>YEAR(C4620)</f>
        <v>2015</v>
      </c>
      <c r="E4620">
        <f>MONTH(C4620)</f>
        <v>5</v>
      </c>
      <c r="F4620" t="str">
        <f>TEXT(Table1[[#This Row],[Order Date]],"mmm")</f>
        <v>May</v>
      </c>
      <c r="G4620" t="str">
        <f>TEXT(Table1[[#This Row],[Order Date]],"ddd")</f>
        <v>Tue</v>
      </c>
      <c r="H4620" s="1">
        <v>42152</v>
      </c>
      <c r="I4620" t="s">
        <v>22</v>
      </c>
      <c r="J4620" t="s">
        <v>4257</v>
      </c>
      <c r="K4620" t="s">
        <v>4258</v>
      </c>
      <c r="L4620" t="s">
        <v>25</v>
      </c>
      <c r="M4620" t="s">
        <v>26</v>
      </c>
      <c r="N4620" t="s">
        <v>671</v>
      </c>
      <c r="O4620" t="s">
        <v>103</v>
      </c>
      <c r="P4620">
        <v>78207</v>
      </c>
      <c r="Q4620" t="s">
        <v>104</v>
      </c>
      <c r="R4620" t="s">
        <v>377</v>
      </c>
      <c r="S4620" t="s">
        <v>31</v>
      </c>
      <c r="T4620" t="s">
        <v>35</v>
      </c>
      <c r="U4620" t="s">
        <v>378</v>
      </c>
      <c r="V4620" s="3">
        <v>105.68600000000001</v>
      </c>
      <c r="W4620">
        <v>1</v>
      </c>
      <c r="X4620" s="2">
        <v>0.3</v>
      </c>
      <c r="Y4620" s="13">
        <v>-28.686199999999999</v>
      </c>
      <c r="Z4620" s="2">
        <f>Y4620/V4620</f>
        <v>-0.27142857142857141</v>
      </c>
    </row>
    <row r="4621" spans="1:26" x14ac:dyDescent="0.25">
      <c r="A4621">
        <v>9579</v>
      </c>
      <c r="B4621" t="s">
        <v>10240</v>
      </c>
      <c r="C4621" s="1">
        <v>42992</v>
      </c>
      <c r="D4621">
        <f>YEAR(C4621)</f>
        <v>2017</v>
      </c>
      <c r="E4621">
        <f>MONTH(C4621)</f>
        <v>9</v>
      </c>
      <c r="F4621" t="str">
        <f>TEXT(Table1[[#This Row],[Order Date]],"mmm")</f>
        <v>Sep</v>
      </c>
      <c r="G4621" t="str">
        <f>TEXT(Table1[[#This Row],[Order Date]],"ddd")</f>
        <v>Thu</v>
      </c>
      <c r="H4621" s="1">
        <v>42994</v>
      </c>
      <c r="I4621" t="s">
        <v>185</v>
      </c>
      <c r="J4621" t="s">
        <v>410</v>
      </c>
      <c r="K4621" t="s">
        <v>411</v>
      </c>
      <c r="L4621" t="s">
        <v>101</v>
      </c>
      <c r="M4621" t="s">
        <v>26</v>
      </c>
      <c r="N4621" t="s">
        <v>263</v>
      </c>
      <c r="O4621" t="s">
        <v>264</v>
      </c>
      <c r="P4621">
        <v>10035</v>
      </c>
      <c r="Q4621" t="s">
        <v>145</v>
      </c>
      <c r="R4621" t="s">
        <v>3430</v>
      </c>
      <c r="S4621" t="s">
        <v>70</v>
      </c>
      <c r="T4621" t="s">
        <v>71</v>
      </c>
      <c r="U4621" t="s">
        <v>3431</v>
      </c>
      <c r="V4621" s="3">
        <v>1079.8499999999999</v>
      </c>
      <c r="W4621">
        <v>3</v>
      </c>
      <c r="X4621" s="2">
        <v>0</v>
      </c>
      <c r="Y4621" s="13">
        <v>323.95499999999998</v>
      </c>
      <c r="Z4621" s="2">
        <f>Y4621/V4621</f>
        <v>0.3</v>
      </c>
    </row>
    <row r="4622" spans="1:26" x14ac:dyDescent="0.25">
      <c r="A4622">
        <v>9583</v>
      </c>
      <c r="B4622" t="s">
        <v>10241</v>
      </c>
      <c r="C4622" s="1">
        <v>42528</v>
      </c>
      <c r="D4622">
        <f>YEAR(C4622)</f>
        <v>2016</v>
      </c>
      <c r="E4622">
        <f>MONTH(C4622)</f>
        <v>6</v>
      </c>
      <c r="F4622" t="str">
        <f>TEXT(Table1[[#This Row],[Order Date]],"mmm")</f>
        <v>Jun</v>
      </c>
      <c r="G4622" t="str">
        <f>TEXT(Table1[[#This Row],[Order Date]],"ddd")</f>
        <v>Tue</v>
      </c>
      <c r="H4622" s="1">
        <v>42532</v>
      </c>
      <c r="I4622" t="s">
        <v>49</v>
      </c>
      <c r="J4622" t="s">
        <v>10029</v>
      </c>
      <c r="K4622" t="s">
        <v>10030</v>
      </c>
      <c r="L4622" t="s">
        <v>101</v>
      </c>
      <c r="M4622" t="s">
        <v>26</v>
      </c>
      <c r="N4622" t="s">
        <v>143</v>
      </c>
      <c r="O4622" t="s">
        <v>144</v>
      </c>
      <c r="P4622">
        <v>19120</v>
      </c>
      <c r="Q4622" t="s">
        <v>145</v>
      </c>
      <c r="R4622" t="s">
        <v>567</v>
      </c>
      <c r="S4622" t="s">
        <v>45</v>
      </c>
      <c r="T4622" t="s">
        <v>266</v>
      </c>
      <c r="U4622" t="s">
        <v>568</v>
      </c>
      <c r="V4622" s="3">
        <v>9.6479999999999997</v>
      </c>
      <c r="W4622">
        <v>6</v>
      </c>
      <c r="X4622" s="2">
        <v>0.2</v>
      </c>
      <c r="Y4622" s="13">
        <v>3.4973999999999998</v>
      </c>
      <c r="Z4622" s="2">
        <f>Y4622/V4622</f>
        <v>0.36249999999999999</v>
      </c>
    </row>
    <row r="4623" spans="1:26" x14ac:dyDescent="0.25">
      <c r="A4623">
        <v>9584</v>
      </c>
      <c r="B4623" t="s">
        <v>10242</v>
      </c>
      <c r="C4623" s="1">
        <v>42911</v>
      </c>
      <c r="D4623">
        <f>YEAR(C4623)</f>
        <v>2017</v>
      </c>
      <c r="E4623">
        <f>MONTH(C4623)</f>
        <v>6</v>
      </c>
      <c r="F4623" t="str">
        <f>TEXT(Table1[[#This Row],[Order Date]],"mmm")</f>
        <v>Jun</v>
      </c>
      <c r="G4623" t="str">
        <f>TEXT(Table1[[#This Row],[Order Date]],"ddd")</f>
        <v>Sun</v>
      </c>
      <c r="H4623" s="1">
        <v>42913</v>
      </c>
      <c r="I4623" t="s">
        <v>22</v>
      </c>
      <c r="J4623" t="s">
        <v>8055</v>
      </c>
      <c r="K4623" t="s">
        <v>8056</v>
      </c>
      <c r="L4623" t="s">
        <v>25</v>
      </c>
      <c r="M4623" t="s">
        <v>26</v>
      </c>
      <c r="N4623" t="s">
        <v>263</v>
      </c>
      <c r="O4623" t="s">
        <v>264</v>
      </c>
      <c r="P4623">
        <v>10024</v>
      </c>
      <c r="Q4623" t="s">
        <v>145</v>
      </c>
      <c r="R4623" t="s">
        <v>4894</v>
      </c>
      <c r="S4623" t="s">
        <v>31</v>
      </c>
      <c r="T4623" t="s">
        <v>32</v>
      </c>
      <c r="U4623" t="s">
        <v>4895</v>
      </c>
      <c r="V4623" s="3">
        <v>400.78399999999999</v>
      </c>
      <c r="W4623">
        <v>1</v>
      </c>
      <c r="X4623" s="2">
        <v>0.2</v>
      </c>
      <c r="Y4623" s="13">
        <v>-5.0098000000000003</v>
      </c>
      <c r="Z4623" s="2">
        <f>Y4623/V4623</f>
        <v>-1.2500000000000001E-2</v>
      </c>
    </row>
    <row r="4624" spans="1:26" x14ac:dyDescent="0.25">
      <c r="A4624">
        <v>9585</v>
      </c>
      <c r="B4624" t="s">
        <v>10243</v>
      </c>
      <c r="C4624" s="1">
        <v>42973</v>
      </c>
      <c r="D4624">
        <f>YEAR(C4624)</f>
        <v>2017</v>
      </c>
      <c r="E4624">
        <f>MONTH(C4624)</f>
        <v>8</v>
      </c>
      <c r="F4624" t="str">
        <f>TEXT(Table1[[#This Row],[Order Date]],"mmm")</f>
        <v>Aug</v>
      </c>
      <c r="G4624" t="str">
        <f>TEXT(Table1[[#This Row],[Order Date]],"ddd")</f>
        <v>Sat</v>
      </c>
      <c r="H4624" s="1">
        <v>42974</v>
      </c>
      <c r="I4624" t="s">
        <v>185</v>
      </c>
      <c r="J4624" t="s">
        <v>6465</v>
      </c>
      <c r="K4624" t="s">
        <v>6466</v>
      </c>
      <c r="L4624" t="s">
        <v>101</v>
      </c>
      <c r="M4624" t="s">
        <v>26</v>
      </c>
      <c r="N4624" t="s">
        <v>873</v>
      </c>
      <c r="O4624" t="s">
        <v>235</v>
      </c>
      <c r="P4624">
        <v>48234</v>
      </c>
      <c r="Q4624" t="s">
        <v>104</v>
      </c>
      <c r="R4624" t="s">
        <v>3973</v>
      </c>
      <c r="S4624" t="s">
        <v>45</v>
      </c>
      <c r="T4624" t="s">
        <v>58</v>
      </c>
      <c r="U4624" t="s">
        <v>3974</v>
      </c>
      <c r="V4624" s="3">
        <v>53.72</v>
      </c>
      <c r="W4624">
        <v>4</v>
      </c>
      <c r="X4624" s="2">
        <v>0</v>
      </c>
      <c r="Y4624" s="13">
        <v>13.9672</v>
      </c>
      <c r="Z4624" s="2">
        <f>Y4624/V4624</f>
        <v>0.26</v>
      </c>
    </row>
    <row r="4625" spans="1:26" x14ac:dyDescent="0.25">
      <c r="A4625">
        <v>9586</v>
      </c>
      <c r="B4625" t="s">
        <v>10244</v>
      </c>
      <c r="C4625" s="1">
        <v>42608</v>
      </c>
      <c r="D4625">
        <f>YEAR(C4625)</f>
        <v>2016</v>
      </c>
      <c r="E4625">
        <f>MONTH(C4625)</f>
        <v>8</v>
      </c>
      <c r="F4625" t="str">
        <f>TEXT(Table1[[#This Row],[Order Date]],"mmm")</f>
        <v>Aug</v>
      </c>
      <c r="G4625" t="str">
        <f>TEXT(Table1[[#This Row],[Order Date]],"ddd")</f>
        <v>Fri</v>
      </c>
      <c r="H4625" s="1">
        <v>42610</v>
      </c>
      <c r="I4625" t="s">
        <v>185</v>
      </c>
      <c r="J4625" t="s">
        <v>3747</v>
      </c>
      <c r="K4625" t="s">
        <v>3748</v>
      </c>
      <c r="L4625" t="s">
        <v>40</v>
      </c>
      <c r="M4625" t="s">
        <v>26</v>
      </c>
      <c r="N4625" t="s">
        <v>1404</v>
      </c>
      <c r="O4625" t="s">
        <v>53</v>
      </c>
      <c r="P4625">
        <v>33142</v>
      </c>
      <c r="Q4625" t="s">
        <v>29</v>
      </c>
      <c r="R4625" t="s">
        <v>5690</v>
      </c>
      <c r="S4625" t="s">
        <v>45</v>
      </c>
      <c r="T4625" t="s">
        <v>89</v>
      </c>
      <c r="U4625" t="s">
        <v>5691</v>
      </c>
      <c r="V4625" s="3">
        <v>31.007999999999999</v>
      </c>
      <c r="W4625">
        <v>1</v>
      </c>
      <c r="X4625" s="2">
        <v>0.2</v>
      </c>
      <c r="Y4625" s="13">
        <v>11.240399999999999</v>
      </c>
      <c r="Z4625" s="2">
        <f>Y4625/V4625</f>
        <v>0.36249999999999999</v>
      </c>
    </row>
    <row r="4626" spans="1:26" x14ac:dyDescent="0.25">
      <c r="A4626">
        <v>9587</v>
      </c>
      <c r="B4626" t="s">
        <v>10245</v>
      </c>
      <c r="C4626" s="1">
        <v>42692</v>
      </c>
      <c r="D4626">
        <f>YEAR(C4626)</f>
        <v>2016</v>
      </c>
      <c r="E4626">
        <f>MONTH(C4626)</f>
        <v>11</v>
      </c>
      <c r="F4626" t="str">
        <f>TEXT(Table1[[#This Row],[Order Date]],"mmm")</f>
        <v>Nov</v>
      </c>
      <c r="G4626" t="str">
        <f>TEXT(Table1[[#This Row],[Order Date]],"ddd")</f>
        <v>Fri</v>
      </c>
      <c r="H4626" s="1">
        <v>42692</v>
      </c>
      <c r="I4626" t="s">
        <v>1276</v>
      </c>
      <c r="J4626" t="s">
        <v>5682</v>
      </c>
      <c r="K4626" t="s">
        <v>5683</v>
      </c>
      <c r="L4626" t="s">
        <v>25</v>
      </c>
      <c r="M4626" t="s">
        <v>26</v>
      </c>
      <c r="N4626" t="s">
        <v>86</v>
      </c>
      <c r="O4626" t="s">
        <v>42</v>
      </c>
      <c r="P4626">
        <v>94521</v>
      </c>
      <c r="Q4626" t="s">
        <v>43</v>
      </c>
      <c r="R4626" t="s">
        <v>5290</v>
      </c>
      <c r="S4626" t="s">
        <v>45</v>
      </c>
      <c r="T4626" t="s">
        <v>74</v>
      </c>
      <c r="U4626" t="s">
        <v>5291</v>
      </c>
      <c r="V4626" s="3">
        <v>61.12</v>
      </c>
      <c r="W4626">
        <v>5</v>
      </c>
      <c r="X4626" s="2">
        <v>0.2</v>
      </c>
      <c r="Y4626" s="13">
        <v>22.155999999999999</v>
      </c>
      <c r="Z4626" s="2">
        <f>Y4626/V4626</f>
        <v>0.36249999999999999</v>
      </c>
    </row>
    <row r="4627" spans="1:26" x14ac:dyDescent="0.25">
      <c r="A4627">
        <v>9588</v>
      </c>
      <c r="B4627" t="s">
        <v>10246</v>
      </c>
      <c r="C4627" s="1">
        <v>42842</v>
      </c>
      <c r="D4627">
        <f>YEAR(C4627)</f>
        <v>2017</v>
      </c>
      <c r="E4627">
        <f>MONTH(C4627)</f>
        <v>4</v>
      </c>
      <c r="F4627" t="str">
        <f>TEXT(Table1[[#This Row],[Order Date]],"mmm")</f>
        <v>Apr</v>
      </c>
      <c r="G4627" t="str">
        <f>TEXT(Table1[[#This Row],[Order Date]],"ddd")</f>
        <v>Mon</v>
      </c>
      <c r="H4627" s="1">
        <v>42847</v>
      </c>
      <c r="I4627" t="s">
        <v>49</v>
      </c>
      <c r="J4627" t="s">
        <v>5199</v>
      </c>
      <c r="K4627" t="s">
        <v>5200</v>
      </c>
      <c r="L4627" t="s">
        <v>40</v>
      </c>
      <c r="M4627" t="s">
        <v>26</v>
      </c>
      <c r="N4627" t="s">
        <v>296</v>
      </c>
      <c r="O4627" t="s">
        <v>208</v>
      </c>
      <c r="P4627">
        <v>60653</v>
      </c>
      <c r="Q4627" t="s">
        <v>104</v>
      </c>
      <c r="R4627" t="s">
        <v>3359</v>
      </c>
      <c r="S4627" t="s">
        <v>45</v>
      </c>
      <c r="T4627" t="s">
        <v>58</v>
      </c>
      <c r="U4627" t="s">
        <v>3360</v>
      </c>
      <c r="V4627" s="3">
        <v>195.136</v>
      </c>
      <c r="W4627">
        <v>4</v>
      </c>
      <c r="X4627" s="2">
        <v>0.2</v>
      </c>
      <c r="Y4627" s="13">
        <v>-43.9056</v>
      </c>
      <c r="Z4627" s="2">
        <f>Y4627/V4627</f>
        <v>-0.22500000000000001</v>
      </c>
    </row>
    <row r="4628" spans="1:26" x14ac:dyDescent="0.25">
      <c r="A4628">
        <v>9589</v>
      </c>
      <c r="B4628" t="s">
        <v>10247</v>
      </c>
      <c r="C4628" s="1">
        <v>42939</v>
      </c>
      <c r="D4628">
        <f>YEAR(C4628)</f>
        <v>2017</v>
      </c>
      <c r="E4628">
        <f>MONTH(C4628)</f>
        <v>7</v>
      </c>
      <c r="F4628" t="str">
        <f>TEXT(Table1[[#This Row],[Order Date]],"mmm")</f>
        <v>Jul</v>
      </c>
      <c r="G4628" t="str">
        <f>TEXT(Table1[[#This Row],[Order Date]],"ddd")</f>
        <v>Sun</v>
      </c>
      <c r="H4628" s="1">
        <v>42944</v>
      </c>
      <c r="I4628" t="s">
        <v>49</v>
      </c>
      <c r="J4628" t="s">
        <v>5352</v>
      </c>
      <c r="K4628" t="s">
        <v>5353</v>
      </c>
      <c r="L4628" t="s">
        <v>25</v>
      </c>
      <c r="M4628" t="s">
        <v>26</v>
      </c>
      <c r="N4628" t="s">
        <v>5552</v>
      </c>
      <c r="O4628" t="s">
        <v>208</v>
      </c>
      <c r="P4628">
        <v>60090</v>
      </c>
      <c r="Q4628" t="s">
        <v>104</v>
      </c>
      <c r="R4628" t="s">
        <v>483</v>
      </c>
      <c r="S4628" t="s">
        <v>45</v>
      </c>
      <c r="T4628" t="s">
        <v>67</v>
      </c>
      <c r="U4628" t="s">
        <v>484</v>
      </c>
      <c r="V4628" s="3">
        <v>121.536</v>
      </c>
      <c r="W4628">
        <v>4</v>
      </c>
      <c r="X4628" s="2">
        <v>0.2</v>
      </c>
      <c r="Y4628" s="13">
        <v>15.192</v>
      </c>
      <c r="Z4628" s="2">
        <f>Y4628/V4628</f>
        <v>0.125</v>
      </c>
    </row>
    <row r="4629" spans="1:26" x14ac:dyDescent="0.25">
      <c r="A4629">
        <v>9590</v>
      </c>
      <c r="B4629" t="s">
        <v>10248</v>
      </c>
      <c r="C4629" s="1">
        <v>41770</v>
      </c>
      <c r="D4629">
        <f>YEAR(C4629)</f>
        <v>2014</v>
      </c>
      <c r="E4629">
        <f>MONTH(C4629)</f>
        <v>5</v>
      </c>
      <c r="F4629" t="str">
        <f>TEXT(Table1[[#This Row],[Order Date]],"mmm")</f>
        <v>May</v>
      </c>
      <c r="G4629" t="str">
        <f>TEXT(Table1[[#This Row],[Order Date]],"ddd")</f>
        <v>Sun</v>
      </c>
      <c r="H4629" s="1">
        <v>41774</v>
      </c>
      <c r="I4629" t="s">
        <v>49</v>
      </c>
      <c r="J4629" t="s">
        <v>9672</v>
      </c>
      <c r="K4629" t="s">
        <v>9673</v>
      </c>
      <c r="L4629" t="s">
        <v>101</v>
      </c>
      <c r="M4629" t="s">
        <v>26</v>
      </c>
      <c r="N4629" t="s">
        <v>296</v>
      </c>
      <c r="O4629" t="s">
        <v>208</v>
      </c>
      <c r="P4629">
        <v>60610</v>
      </c>
      <c r="Q4629" t="s">
        <v>104</v>
      </c>
      <c r="R4629" t="s">
        <v>8036</v>
      </c>
      <c r="S4629" t="s">
        <v>45</v>
      </c>
      <c r="T4629" t="s">
        <v>89</v>
      </c>
      <c r="U4629" t="s">
        <v>8037</v>
      </c>
      <c r="V4629" s="3">
        <v>17.472000000000001</v>
      </c>
      <c r="W4629">
        <v>3</v>
      </c>
      <c r="X4629" s="2">
        <v>0.2</v>
      </c>
      <c r="Y4629" s="13">
        <v>5.6783999999999999</v>
      </c>
      <c r="Z4629" s="2">
        <f>Y4629/V4629</f>
        <v>0.32499999999999996</v>
      </c>
    </row>
    <row r="4630" spans="1:26" x14ac:dyDescent="0.25">
      <c r="A4630">
        <v>9592</v>
      </c>
      <c r="B4630" t="s">
        <v>10249</v>
      </c>
      <c r="C4630" s="1">
        <v>42579</v>
      </c>
      <c r="D4630">
        <f>YEAR(C4630)</f>
        <v>2016</v>
      </c>
      <c r="E4630">
        <f>MONTH(C4630)</f>
        <v>7</v>
      </c>
      <c r="F4630" t="str">
        <f>TEXT(Table1[[#This Row],[Order Date]],"mmm")</f>
        <v>Jul</v>
      </c>
      <c r="G4630" t="str">
        <f>TEXT(Table1[[#This Row],[Order Date]],"ddd")</f>
        <v>Thu</v>
      </c>
      <c r="H4630" s="1">
        <v>42583</v>
      </c>
      <c r="I4630" t="s">
        <v>49</v>
      </c>
      <c r="J4630" t="s">
        <v>5089</v>
      </c>
      <c r="K4630" t="s">
        <v>5090</v>
      </c>
      <c r="L4630" t="s">
        <v>101</v>
      </c>
      <c r="M4630" t="s">
        <v>26</v>
      </c>
      <c r="N4630" t="s">
        <v>596</v>
      </c>
      <c r="O4630" t="s">
        <v>103</v>
      </c>
      <c r="P4630">
        <v>77506</v>
      </c>
      <c r="Q4630" t="s">
        <v>104</v>
      </c>
      <c r="R4630" t="s">
        <v>3384</v>
      </c>
      <c r="S4630" t="s">
        <v>31</v>
      </c>
      <c r="T4630" t="s">
        <v>64</v>
      </c>
      <c r="U4630" t="s">
        <v>3385</v>
      </c>
      <c r="V4630" s="3">
        <v>24.7</v>
      </c>
      <c r="W4630">
        <v>5</v>
      </c>
      <c r="X4630" s="2">
        <v>0.6</v>
      </c>
      <c r="Y4630" s="13">
        <v>-9.8800000000000008</v>
      </c>
      <c r="Z4630" s="2">
        <f>Y4630/V4630</f>
        <v>-0.4</v>
      </c>
    </row>
    <row r="4631" spans="1:26" x14ac:dyDescent="0.25">
      <c r="A4631">
        <v>9594</v>
      </c>
      <c r="B4631" t="s">
        <v>10250</v>
      </c>
      <c r="C4631" s="1">
        <v>42992</v>
      </c>
      <c r="D4631">
        <f>YEAR(C4631)</f>
        <v>2017</v>
      </c>
      <c r="E4631">
        <f>MONTH(C4631)</f>
        <v>9</v>
      </c>
      <c r="F4631" t="str">
        <f>TEXT(Table1[[#This Row],[Order Date]],"mmm")</f>
        <v>Sep</v>
      </c>
      <c r="G4631" t="str">
        <f>TEXT(Table1[[#This Row],[Order Date]],"ddd")</f>
        <v>Thu</v>
      </c>
      <c r="H4631" s="1">
        <v>42997</v>
      </c>
      <c r="I4631" t="s">
        <v>49</v>
      </c>
      <c r="J4631" t="s">
        <v>4272</v>
      </c>
      <c r="K4631" t="s">
        <v>4273</v>
      </c>
      <c r="L4631" t="s">
        <v>25</v>
      </c>
      <c r="M4631" t="s">
        <v>26</v>
      </c>
      <c r="N4631" t="s">
        <v>263</v>
      </c>
      <c r="O4631" t="s">
        <v>264</v>
      </c>
      <c r="P4631">
        <v>10024</v>
      </c>
      <c r="Q4631" t="s">
        <v>145</v>
      </c>
      <c r="R4631" t="s">
        <v>6136</v>
      </c>
      <c r="S4631" t="s">
        <v>45</v>
      </c>
      <c r="T4631" t="s">
        <v>89</v>
      </c>
      <c r="U4631" t="s">
        <v>6137</v>
      </c>
      <c r="V4631" s="3">
        <v>8.56</v>
      </c>
      <c r="W4631">
        <v>2</v>
      </c>
      <c r="X4631" s="2">
        <v>0</v>
      </c>
      <c r="Y4631" s="13">
        <v>3.8519999999999999</v>
      </c>
      <c r="Z4631" s="2">
        <f>Y4631/V4631</f>
        <v>0.44999999999999996</v>
      </c>
    </row>
    <row r="4632" spans="1:26" x14ac:dyDescent="0.25">
      <c r="A4632">
        <v>9596</v>
      </c>
      <c r="B4632" t="s">
        <v>10251</v>
      </c>
      <c r="C4632" s="1">
        <v>42759</v>
      </c>
      <c r="D4632">
        <f>YEAR(C4632)</f>
        <v>2017</v>
      </c>
      <c r="E4632">
        <f>MONTH(C4632)</f>
        <v>1</v>
      </c>
      <c r="F4632" t="str">
        <f>TEXT(Table1[[#This Row],[Order Date]],"mmm")</f>
        <v>Jan</v>
      </c>
      <c r="G4632" t="str">
        <f>TEXT(Table1[[#This Row],[Order Date]],"ddd")</f>
        <v>Tue</v>
      </c>
      <c r="H4632" s="1">
        <v>42764</v>
      </c>
      <c r="I4632" t="s">
        <v>49</v>
      </c>
      <c r="J4632" t="s">
        <v>3840</v>
      </c>
      <c r="K4632" t="s">
        <v>3841</v>
      </c>
      <c r="L4632" t="s">
        <v>40</v>
      </c>
      <c r="M4632" t="s">
        <v>26</v>
      </c>
      <c r="N4632" t="s">
        <v>622</v>
      </c>
      <c r="O4632" t="s">
        <v>42</v>
      </c>
      <c r="P4632">
        <v>95123</v>
      </c>
      <c r="Q4632" t="s">
        <v>43</v>
      </c>
      <c r="R4632" t="s">
        <v>138</v>
      </c>
      <c r="S4632" t="s">
        <v>45</v>
      </c>
      <c r="T4632" t="s">
        <v>77</v>
      </c>
      <c r="U4632" t="s">
        <v>139</v>
      </c>
      <c r="V4632" s="3">
        <v>25.86</v>
      </c>
      <c r="W4632">
        <v>3</v>
      </c>
      <c r="X4632" s="2">
        <v>0</v>
      </c>
      <c r="Y4632" s="13">
        <v>6.7236000000000002</v>
      </c>
      <c r="Z4632" s="2">
        <f>Y4632/V4632</f>
        <v>0.26</v>
      </c>
    </row>
    <row r="4633" spans="1:26" x14ac:dyDescent="0.25">
      <c r="A4633">
        <v>9599</v>
      </c>
      <c r="B4633" t="s">
        <v>10252</v>
      </c>
      <c r="C4633" s="1">
        <v>42266</v>
      </c>
      <c r="D4633">
        <f>YEAR(C4633)</f>
        <v>2015</v>
      </c>
      <c r="E4633">
        <f>MONTH(C4633)</f>
        <v>9</v>
      </c>
      <c r="F4633" t="str">
        <f>TEXT(Table1[[#This Row],[Order Date]],"mmm")</f>
        <v>Sep</v>
      </c>
      <c r="G4633" t="str">
        <f>TEXT(Table1[[#This Row],[Order Date]],"ddd")</f>
        <v>Sat</v>
      </c>
      <c r="H4633" s="1">
        <v>42270</v>
      </c>
      <c r="I4633" t="s">
        <v>49</v>
      </c>
      <c r="J4633" t="s">
        <v>7943</v>
      </c>
      <c r="K4633" t="s">
        <v>7944</v>
      </c>
      <c r="L4633" t="s">
        <v>101</v>
      </c>
      <c r="M4633" t="s">
        <v>26</v>
      </c>
      <c r="N4633" t="s">
        <v>5255</v>
      </c>
      <c r="O4633" t="s">
        <v>42</v>
      </c>
      <c r="P4633">
        <v>95823</v>
      </c>
      <c r="Q4633" t="s">
        <v>43</v>
      </c>
      <c r="R4633" t="s">
        <v>6146</v>
      </c>
      <c r="S4633" t="s">
        <v>31</v>
      </c>
      <c r="T4633" t="s">
        <v>64</v>
      </c>
      <c r="U4633" t="s">
        <v>6147</v>
      </c>
      <c r="V4633" s="3">
        <v>60.84</v>
      </c>
      <c r="W4633">
        <v>3</v>
      </c>
      <c r="X4633" s="2">
        <v>0</v>
      </c>
      <c r="Y4633" s="13">
        <v>19.468800000000002</v>
      </c>
      <c r="Z4633" s="2">
        <f>Y4633/V4633</f>
        <v>0.32</v>
      </c>
    </row>
    <row r="4634" spans="1:26" x14ac:dyDescent="0.25">
      <c r="A4634">
        <v>9600</v>
      </c>
      <c r="B4634" t="s">
        <v>10253</v>
      </c>
      <c r="C4634" s="1">
        <v>42108</v>
      </c>
      <c r="D4634">
        <f>YEAR(C4634)</f>
        <v>2015</v>
      </c>
      <c r="E4634">
        <f>MONTH(C4634)</f>
        <v>4</v>
      </c>
      <c r="F4634" t="str">
        <f>TEXT(Table1[[#This Row],[Order Date]],"mmm")</f>
        <v>Apr</v>
      </c>
      <c r="G4634" t="str">
        <f>TEXT(Table1[[#This Row],[Order Date]],"ddd")</f>
        <v>Tue</v>
      </c>
      <c r="H4634" s="1">
        <v>42112</v>
      </c>
      <c r="I4634" t="s">
        <v>49</v>
      </c>
      <c r="J4634" t="s">
        <v>1964</v>
      </c>
      <c r="K4634" t="s">
        <v>1965</v>
      </c>
      <c r="L4634" t="s">
        <v>25</v>
      </c>
      <c r="M4634" t="s">
        <v>26</v>
      </c>
      <c r="N4634" t="s">
        <v>311</v>
      </c>
      <c r="O4634" t="s">
        <v>413</v>
      </c>
      <c r="P4634">
        <v>97477</v>
      </c>
      <c r="Q4634" t="s">
        <v>43</v>
      </c>
      <c r="R4634" t="s">
        <v>5281</v>
      </c>
      <c r="S4634" t="s">
        <v>45</v>
      </c>
      <c r="T4634" t="s">
        <v>77</v>
      </c>
      <c r="U4634" t="s">
        <v>5282</v>
      </c>
      <c r="V4634" s="3">
        <v>35.207999999999998</v>
      </c>
      <c r="W4634">
        <v>1</v>
      </c>
      <c r="X4634" s="2">
        <v>0.2</v>
      </c>
      <c r="Y4634" s="13">
        <v>2.6406000000000001</v>
      </c>
      <c r="Z4634" s="2">
        <f>Y4634/V4634</f>
        <v>7.5000000000000011E-2</v>
      </c>
    </row>
    <row r="4635" spans="1:26" x14ac:dyDescent="0.25">
      <c r="A4635">
        <v>9601</v>
      </c>
      <c r="B4635" t="s">
        <v>10254</v>
      </c>
      <c r="C4635" s="1">
        <v>42863</v>
      </c>
      <c r="D4635">
        <f>YEAR(C4635)</f>
        <v>2017</v>
      </c>
      <c r="E4635">
        <f>MONTH(C4635)</f>
        <v>5</v>
      </c>
      <c r="F4635" t="str">
        <f>TEXT(Table1[[#This Row],[Order Date]],"mmm")</f>
        <v>May</v>
      </c>
      <c r="G4635" t="str">
        <f>TEXT(Table1[[#This Row],[Order Date]],"ddd")</f>
        <v>Mon</v>
      </c>
      <c r="H4635" s="1">
        <v>42866</v>
      </c>
      <c r="I4635" t="s">
        <v>22</v>
      </c>
      <c r="J4635" t="s">
        <v>1549</v>
      </c>
      <c r="K4635" t="s">
        <v>1550</v>
      </c>
      <c r="L4635" t="s">
        <v>40</v>
      </c>
      <c r="M4635" t="s">
        <v>26</v>
      </c>
      <c r="N4635" t="s">
        <v>9753</v>
      </c>
      <c r="O4635" t="s">
        <v>103</v>
      </c>
      <c r="P4635">
        <v>76063</v>
      </c>
      <c r="Q4635" t="s">
        <v>104</v>
      </c>
      <c r="R4635" t="s">
        <v>6006</v>
      </c>
      <c r="S4635" t="s">
        <v>45</v>
      </c>
      <c r="T4635" t="s">
        <v>89</v>
      </c>
      <c r="U4635" t="s">
        <v>6007</v>
      </c>
      <c r="V4635" s="3">
        <v>41.472000000000001</v>
      </c>
      <c r="W4635">
        <v>8</v>
      </c>
      <c r="X4635" s="2">
        <v>0.2</v>
      </c>
      <c r="Y4635" s="13">
        <v>14.5152</v>
      </c>
      <c r="Z4635" s="2">
        <f>Y4635/V4635</f>
        <v>0.35</v>
      </c>
    </row>
    <row r="4636" spans="1:26" x14ac:dyDescent="0.25">
      <c r="A4636">
        <v>9604</v>
      </c>
      <c r="B4636" t="s">
        <v>10255</v>
      </c>
      <c r="C4636" s="1">
        <v>42538</v>
      </c>
      <c r="D4636">
        <f>YEAR(C4636)</f>
        <v>2016</v>
      </c>
      <c r="E4636">
        <f>MONTH(C4636)</f>
        <v>6</v>
      </c>
      <c r="F4636" t="str">
        <f>TEXT(Table1[[#This Row],[Order Date]],"mmm")</f>
        <v>Jun</v>
      </c>
      <c r="G4636" t="str">
        <f>TEXT(Table1[[#This Row],[Order Date]],"ddd")</f>
        <v>Fri</v>
      </c>
      <c r="H4636" s="1">
        <v>42544</v>
      </c>
      <c r="I4636" t="s">
        <v>49</v>
      </c>
      <c r="J4636" t="s">
        <v>5869</v>
      </c>
      <c r="K4636" t="s">
        <v>5870</v>
      </c>
      <c r="L4636" t="s">
        <v>40</v>
      </c>
      <c r="M4636" t="s">
        <v>26</v>
      </c>
      <c r="N4636" t="s">
        <v>382</v>
      </c>
      <c r="O4636" t="s">
        <v>264</v>
      </c>
      <c r="P4636">
        <v>14609</v>
      </c>
      <c r="Q4636" t="s">
        <v>145</v>
      </c>
      <c r="R4636" t="s">
        <v>3925</v>
      </c>
      <c r="S4636" t="s">
        <v>31</v>
      </c>
      <c r="T4636" t="s">
        <v>55</v>
      </c>
      <c r="U4636" t="s">
        <v>3926</v>
      </c>
      <c r="V4636" s="3">
        <v>376.86599999999999</v>
      </c>
      <c r="W4636">
        <v>3</v>
      </c>
      <c r="X4636" s="2">
        <v>0.4</v>
      </c>
      <c r="Y4636" s="13">
        <v>-213.5574</v>
      </c>
      <c r="Z4636" s="2">
        <f>Y4636/V4636</f>
        <v>-0.56666666666666665</v>
      </c>
    </row>
    <row r="4637" spans="1:26" x14ac:dyDescent="0.25">
      <c r="A4637">
        <v>9605</v>
      </c>
      <c r="B4637" t="s">
        <v>10256</v>
      </c>
      <c r="C4637" s="1">
        <v>42310</v>
      </c>
      <c r="D4637">
        <f>YEAR(C4637)</f>
        <v>2015</v>
      </c>
      <c r="E4637">
        <f>MONTH(C4637)</f>
        <v>11</v>
      </c>
      <c r="F4637" t="str">
        <f>TEXT(Table1[[#This Row],[Order Date]],"mmm")</f>
        <v>Nov</v>
      </c>
      <c r="G4637" t="str">
        <f>TEXT(Table1[[#This Row],[Order Date]],"ddd")</f>
        <v>Mon</v>
      </c>
      <c r="H4637" s="1">
        <v>42313</v>
      </c>
      <c r="I4637" t="s">
        <v>185</v>
      </c>
      <c r="J4637" t="s">
        <v>2304</v>
      </c>
      <c r="K4637" t="s">
        <v>2305</v>
      </c>
      <c r="L4637" t="s">
        <v>25</v>
      </c>
      <c r="M4637" t="s">
        <v>26</v>
      </c>
      <c r="N4637" t="s">
        <v>4749</v>
      </c>
      <c r="O4637" t="s">
        <v>312</v>
      </c>
      <c r="P4637">
        <v>23320</v>
      </c>
      <c r="Q4637" t="s">
        <v>29</v>
      </c>
      <c r="R4637" t="s">
        <v>10257</v>
      </c>
      <c r="S4637" t="s">
        <v>45</v>
      </c>
      <c r="T4637" t="s">
        <v>77</v>
      </c>
      <c r="U4637" t="s">
        <v>10258</v>
      </c>
      <c r="V4637" s="3">
        <v>197.72</v>
      </c>
      <c r="W4637">
        <v>4</v>
      </c>
      <c r="X4637" s="2">
        <v>0</v>
      </c>
      <c r="Y4637" s="13">
        <v>55.361600000000003</v>
      </c>
      <c r="Z4637" s="2">
        <f>Y4637/V4637</f>
        <v>0.28000000000000003</v>
      </c>
    </row>
    <row r="4638" spans="1:26" x14ac:dyDescent="0.25">
      <c r="A4638">
        <v>9606</v>
      </c>
      <c r="B4638" t="s">
        <v>10259</v>
      </c>
      <c r="C4638" s="1">
        <v>43043</v>
      </c>
      <c r="D4638">
        <f>YEAR(C4638)</f>
        <v>2017</v>
      </c>
      <c r="E4638">
        <f>MONTH(C4638)</f>
        <v>11</v>
      </c>
      <c r="F4638" t="str">
        <f>TEXT(Table1[[#This Row],[Order Date]],"mmm")</f>
        <v>Nov</v>
      </c>
      <c r="G4638" t="str">
        <f>TEXT(Table1[[#This Row],[Order Date]],"ddd")</f>
        <v>Sat</v>
      </c>
      <c r="H4638" s="1">
        <v>43048</v>
      </c>
      <c r="I4638" t="s">
        <v>49</v>
      </c>
      <c r="J4638" t="s">
        <v>3542</v>
      </c>
      <c r="K4638" t="s">
        <v>3543</v>
      </c>
      <c r="L4638" t="s">
        <v>40</v>
      </c>
      <c r="M4638" t="s">
        <v>26</v>
      </c>
      <c r="N4638" t="s">
        <v>2434</v>
      </c>
      <c r="O4638" t="s">
        <v>491</v>
      </c>
      <c r="P4638">
        <v>43130</v>
      </c>
      <c r="Q4638" t="s">
        <v>145</v>
      </c>
      <c r="R4638" t="s">
        <v>746</v>
      </c>
      <c r="S4638" t="s">
        <v>70</v>
      </c>
      <c r="T4638" t="s">
        <v>158</v>
      </c>
      <c r="U4638" t="s">
        <v>747</v>
      </c>
      <c r="V4638" s="3">
        <v>70.72</v>
      </c>
      <c r="W4638">
        <v>4</v>
      </c>
      <c r="X4638" s="2">
        <v>0.2</v>
      </c>
      <c r="Y4638" s="13">
        <v>-6.1879999999999997</v>
      </c>
      <c r="Z4638" s="2">
        <f>Y4638/V4638</f>
        <v>-8.7499999999999994E-2</v>
      </c>
    </row>
    <row r="4639" spans="1:26" x14ac:dyDescent="0.25">
      <c r="A4639">
        <v>9608</v>
      </c>
      <c r="B4639" t="s">
        <v>10260</v>
      </c>
      <c r="C4639" s="1">
        <v>43074</v>
      </c>
      <c r="D4639">
        <f>YEAR(C4639)</f>
        <v>2017</v>
      </c>
      <c r="E4639">
        <f>MONTH(C4639)</f>
        <v>12</v>
      </c>
      <c r="F4639" t="str">
        <f>TEXT(Table1[[#This Row],[Order Date]],"mmm")</f>
        <v>Dec</v>
      </c>
      <c r="G4639" t="str">
        <f>TEXT(Table1[[#This Row],[Order Date]],"ddd")</f>
        <v>Tue</v>
      </c>
      <c r="H4639" s="1">
        <v>43077</v>
      </c>
      <c r="I4639" t="s">
        <v>22</v>
      </c>
      <c r="J4639" t="s">
        <v>4843</v>
      </c>
      <c r="K4639" t="s">
        <v>4844</v>
      </c>
      <c r="L4639" t="s">
        <v>25</v>
      </c>
      <c r="M4639" t="s">
        <v>26</v>
      </c>
      <c r="N4639" t="s">
        <v>263</v>
      </c>
      <c r="O4639" t="s">
        <v>264</v>
      </c>
      <c r="P4639">
        <v>10024</v>
      </c>
      <c r="Q4639" t="s">
        <v>145</v>
      </c>
      <c r="R4639" t="s">
        <v>6547</v>
      </c>
      <c r="S4639" t="s">
        <v>45</v>
      </c>
      <c r="T4639" t="s">
        <v>89</v>
      </c>
      <c r="U4639" t="s">
        <v>6548</v>
      </c>
      <c r="V4639" s="3">
        <v>21.6</v>
      </c>
      <c r="W4639">
        <v>6</v>
      </c>
      <c r="X4639" s="2">
        <v>0</v>
      </c>
      <c r="Y4639" s="13">
        <v>9.9359999999999999</v>
      </c>
      <c r="Z4639" s="2">
        <f>Y4639/V4639</f>
        <v>0.45999999999999996</v>
      </c>
    </row>
    <row r="4640" spans="1:26" x14ac:dyDescent="0.25">
      <c r="A4640">
        <v>9610</v>
      </c>
      <c r="B4640" t="s">
        <v>10261</v>
      </c>
      <c r="C4640" s="1">
        <v>42506</v>
      </c>
      <c r="D4640">
        <f>YEAR(C4640)</f>
        <v>2016</v>
      </c>
      <c r="E4640">
        <f>MONTH(C4640)</f>
        <v>5</v>
      </c>
      <c r="F4640" t="str">
        <f>TEXT(Table1[[#This Row],[Order Date]],"mmm")</f>
        <v>May</v>
      </c>
      <c r="G4640" t="str">
        <f>TEXT(Table1[[#This Row],[Order Date]],"ddd")</f>
        <v>Mon</v>
      </c>
      <c r="H4640" s="1">
        <v>42509</v>
      </c>
      <c r="I4640" t="s">
        <v>22</v>
      </c>
      <c r="J4640" t="s">
        <v>1558</v>
      </c>
      <c r="K4640" t="s">
        <v>1559</v>
      </c>
      <c r="L4640" t="s">
        <v>25</v>
      </c>
      <c r="M4640" t="s">
        <v>26</v>
      </c>
      <c r="N4640" t="s">
        <v>41</v>
      </c>
      <c r="O4640" t="s">
        <v>42</v>
      </c>
      <c r="P4640">
        <v>90045</v>
      </c>
      <c r="Q4640" t="s">
        <v>43</v>
      </c>
      <c r="R4640" t="s">
        <v>5951</v>
      </c>
      <c r="S4640" t="s">
        <v>31</v>
      </c>
      <c r="T4640" t="s">
        <v>64</v>
      </c>
      <c r="U4640" t="s">
        <v>5952</v>
      </c>
      <c r="V4640" s="3">
        <v>282.83999999999997</v>
      </c>
      <c r="W4640">
        <v>4</v>
      </c>
      <c r="X4640" s="2">
        <v>0</v>
      </c>
      <c r="Y4640" s="13">
        <v>19.7988</v>
      </c>
      <c r="Z4640" s="2">
        <f>Y4640/V4640</f>
        <v>7.0000000000000007E-2</v>
      </c>
    </row>
    <row r="4641" spans="1:26" x14ac:dyDescent="0.25">
      <c r="A4641">
        <v>9612</v>
      </c>
      <c r="B4641" t="s">
        <v>10262</v>
      </c>
      <c r="C4641" s="1">
        <v>43032</v>
      </c>
      <c r="D4641">
        <f>YEAR(C4641)</f>
        <v>2017</v>
      </c>
      <c r="E4641">
        <f>MONTH(C4641)</f>
        <v>10</v>
      </c>
      <c r="F4641" t="str">
        <f>TEXT(Table1[[#This Row],[Order Date]],"mmm")</f>
        <v>Oct</v>
      </c>
      <c r="G4641" t="str">
        <f>TEXT(Table1[[#This Row],[Order Date]],"ddd")</f>
        <v>Tue</v>
      </c>
      <c r="H4641" s="1">
        <v>43038</v>
      </c>
      <c r="I4641" t="s">
        <v>49</v>
      </c>
      <c r="J4641" t="s">
        <v>1919</v>
      </c>
      <c r="K4641" t="s">
        <v>1920</v>
      </c>
      <c r="L4641" t="s">
        <v>25</v>
      </c>
      <c r="M4641" t="s">
        <v>26</v>
      </c>
      <c r="N4641" t="s">
        <v>321</v>
      </c>
      <c r="O4641" t="s">
        <v>1470</v>
      </c>
      <c r="P4641">
        <v>39212</v>
      </c>
      <c r="Q4641" t="s">
        <v>29</v>
      </c>
      <c r="R4641" t="s">
        <v>3230</v>
      </c>
      <c r="S4641" t="s">
        <v>45</v>
      </c>
      <c r="T4641" t="s">
        <v>266</v>
      </c>
      <c r="U4641" t="s">
        <v>556</v>
      </c>
      <c r="V4641" s="3">
        <v>11.68</v>
      </c>
      <c r="W4641">
        <v>4</v>
      </c>
      <c r="X4641" s="2">
        <v>0</v>
      </c>
      <c r="Y4641" s="13">
        <v>5.2560000000000002</v>
      </c>
      <c r="Z4641" s="2">
        <f>Y4641/V4641</f>
        <v>0.45</v>
      </c>
    </row>
    <row r="4642" spans="1:26" x14ac:dyDescent="0.25">
      <c r="A4642">
        <v>9613</v>
      </c>
      <c r="B4642" t="s">
        <v>10263</v>
      </c>
      <c r="C4642" s="1">
        <v>42631</v>
      </c>
      <c r="D4642">
        <f>YEAR(C4642)</f>
        <v>2016</v>
      </c>
      <c r="E4642">
        <f>MONTH(C4642)</f>
        <v>9</v>
      </c>
      <c r="F4642" t="str">
        <f>TEXT(Table1[[#This Row],[Order Date]],"mmm")</f>
        <v>Sep</v>
      </c>
      <c r="G4642" t="str">
        <f>TEXT(Table1[[#This Row],[Order Date]],"ddd")</f>
        <v>Sun</v>
      </c>
      <c r="H4642" s="1">
        <v>42635</v>
      </c>
      <c r="I4642" t="s">
        <v>49</v>
      </c>
      <c r="J4642" t="s">
        <v>1841</v>
      </c>
      <c r="K4642" t="s">
        <v>1842</v>
      </c>
      <c r="L4642" t="s">
        <v>25</v>
      </c>
      <c r="M4642" t="s">
        <v>26</v>
      </c>
      <c r="N4642" t="s">
        <v>6211</v>
      </c>
      <c r="O4642" t="s">
        <v>42</v>
      </c>
      <c r="P4642">
        <v>95695</v>
      </c>
      <c r="Q4642" t="s">
        <v>43</v>
      </c>
      <c r="R4642" t="s">
        <v>6194</v>
      </c>
      <c r="S4642" t="s">
        <v>70</v>
      </c>
      <c r="T4642" t="s">
        <v>71</v>
      </c>
      <c r="U4642" t="s">
        <v>6195</v>
      </c>
      <c r="V4642" s="3">
        <v>239.98400000000001</v>
      </c>
      <c r="W4642">
        <v>2</v>
      </c>
      <c r="X4642" s="2">
        <v>0.2</v>
      </c>
      <c r="Y4642" s="13">
        <v>23.9984</v>
      </c>
      <c r="Z4642" s="2">
        <f>Y4642/V4642</f>
        <v>9.9999999999999992E-2</v>
      </c>
    </row>
    <row r="4643" spans="1:26" x14ac:dyDescent="0.25">
      <c r="A4643">
        <v>9614</v>
      </c>
      <c r="B4643" t="s">
        <v>10264</v>
      </c>
      <c r="C4643" s="1">
        <v>41954</v>
      </c>
      <c r="D4643">
        <f>YEAR(C4643)</f>
        <v>2014</v>
      </c>
      <c r="E4643">
        <f>MONTH(C4643)</f>
        <v>11</v>
      </c>
      <c r="F4643" t="str">
        <f>TEXT(Table1[[#This Row],[Order Date]],"mmm")</f>
        <v>Nov</v>
      </c>
      <c r="G4643" t="str">
        <f>TEXT(Table1[[#This Row],[Order Date]],"ddd")</f>
        <v>Tue</v>
      </c>
      <c r="H4643" s="1">
        <v>41956</v>
      </c>
      <c r="I4643" t="s">
        <v>185</v>
      </c>
      <c r="J4643" t="s">
        <v>766</v>
      </c>
      <c r="K4643" t="s">
        <v>767</v>
      </c>
      <c r="L4643" t="s">
        <v>40</v>
      </c>
      <c r="M4643" t="s">
        <v>26</v>
      </c>
      <c r="N4643" t="s">
        <v>94</v>
      </c>
      <c r="O4643" t="s">
        <v>95</v>
      </c>
      <c r="P4643">
        <v>98115</v>
      </c>
      <c r="Q4643" t="s">
        <v>43</v>
      </c>
      <c r="R4643" t="s">
        <v>76</v>
      </c>
      <c r="S4643" t="s">
        <v>45</v>
      </c>
      <c r="T4643" t="s">
        <v>77</v>
      </c>
      <c r="U4643" t="s">
        <v>78</v>
      </c>
      <c r="V4643" s="3">
        <v>22.98</v>
      </c>
      <c r="W4643">
        <v>1</v>
      </c>
      <c r="X4643" s="2">
        <v>0</v>
      </c>
      <c r="Y4643" s="13">
        <v>6.8940000000000001</v>
      </c>
      <c r="Z4643" s="2">
        <f>Y4643/V4643</f>
        <v>0.3</v>
      </c>
    </row>
    <row r="4644" spans="1:26" x14ac:dyDescent="0.25">
      <c r="A4644">
        <v>9617</v>
      </c>
      <c r="B4644" t="s">
        <v>10265</v>
      </c>
      <c r="C4644" s="1">
        <v>42604</v>
      </c>
      <c r="D4644">
        <f>YEAR(C4644)</f>
        <v>2016</v>
      </c>
      <c r="E4644">
        <f>MONTH(C4644)</f>
        <v>8</v>
      </c>
      <c r="F4644" t="str">
        <f>TEXT(Table1[[#This Row],[Order Date]],"mmm")</f>
        <v>Aug</v>
      </c>
      <c r="G4644" t="str">
        <f>TEXT(Table1[[#This Row],[Order Date]],"ddd")</f>
        <v>Mon</v>
      </c>
      <c r="H4644" s="1">
        <v>42611</v>
      </c>
      <c r="I4644" t="s">
        <v>49</v>
      </c>
      <c r="J4644" t="s">
        <v>3787</v>
      </c>
      <c r="K4644" t="s">
        <v>3788</v>
      </c>
      <c r="L4644" t="s">
        <v>40</v>
      </c>
      <c r="M4644" t="s">
        <v>26</v>
      </c>
      <c r="N4644" t="s">
        <v>41</v>
      </c>
      <c r="O4644" t="s">
        <v>42</v>
      </c>
      <c r="P4644">
        <v>90049</v>
      </c>
      <c r="Q4644" t="s">
        <v>43</v>
      </c>
      <c r="R4644" t="s">
        <v>3164</v>
      </c>
      <c r="S4644" t="s">
        <v>45</v>
      </c>
      <c r="T4644" t="s">
        <v>67</v>
      </c>
      <c r="U4644" t="s">
        <v>3165</v>
      </c>
      <c r="V4644" s="3">
        <v>5.76</v>
      </c>
      <c r="W4644">
        <v>2</v>
      </c>
      <c r="X4644" s="2">
        <v>0</v>
      </c>
      <c r="Y4644" s="13">
        <v>1.6704000000000001</v>
      </c>
      <c r="Z4644" s="2">
        <f>Y4644/V4644</f>
        <v>0.29000000000000004</v>
      </c>
    </row>
    <row r="4645" spans="1:26" x14ac:dyDescent="0.25">
      <c r="A4645">
        <v>9618</v>
      </c>
      <c r="B4645" t="s">
        <v>10266</v>
      </c>
      <c r="C4645" s="1">
        <v>43055</v>
      </c>
      <c r="D4645">
        <f>YEAR(C4645)</f>
        <v>2017</v>
      </c>
      <c r="E4645">
        <f>MONTH(C4645)</f>
        <v>11</v>
      </c>
      <c r="F4645" t="str">
        <f>TEXT(Table1[[#This Row],[Order Date]],"mmm")</f>
        <v>Nov</v>
      </c>
      <c r="G4645" t="str">
        <f>TEXT(Table1[[#This Row],[Order Date]],"ddd")</f>
        <v>Thu</v>
      </c>
      <c r="H4645" s="1">
        <v>43060</v>
      </c>
      <c r="I4645" t="s">
        <v>49</v>
      </c>
      <c r="J4645" t="s">
        <v>4184</v>
      </c>
      <c r="K4645" t="s">
        <v>4185</v>
      </c>
      <c r="L4645" t="s">
        <v>40</v>
      </c>
      <c r="M4645" t="s">
        <v>26</v>
      </c>
      <c r="N4645" t="s">
        <v>4504</v>
      </c>
      <c r="O4645" t="s">
        <v>491</v>
      </c>
      <c r="P4645">
        <v>43402</v>
      </c>
      <c r="Q4645" t="s">
        <v>145</v>
      </c>
      <c r="R4645" t="s">
        <v>2359</v>
      </c>
      <c r="S4645" t="s">
        <v>70</v>
      </c>
      <c r="T4645" t="s">
        <v>1202</v>
      </c>
      <c r="U4645" t="s">
        <v>2360</v>
      </c>
      <c r="V4645" s="3">
        <v>899.98199999999997</v>
      </c>
      <c r="W4645">
        <v>3</v>
      </c>
      <c r="X4645" s="2">
        <v>0.4</v>
      </c>
      <c r="Y4645" s="13">
        <v>74.998500000000007</v>
      </c>
      <c r="Z4645" s="2">
        <f>Y4645/V4645</f>
        <v>8.3333333333333343E-2</v>
      </c>
    </row>
    <row r="4646" spans="1:26" x14ac:dyDescent="0.25">
      <c r="A4646">
        <v>9621</v>
      </c>
      <c r="B4646" t="s">
        <v>10267</v>
      </c>
      <c r="C4646" s="1">
        <v>41908</v>
      </c>
      <c r="D4646">
        <f>YEAR(C4646)</f>
        <v>2014</v>
      </c>
      <c r="E4646">
        <f>MONTH(C4646)</f>
        <v>9</v>
      </c>
      <c r="F4646" t="str">
        <f>TEXT(Table1[[#This Row],[Order Date]],"mmm")</f>
        <v>Sep</v>
      </c>
      <c r="G4646" t="str">
        <f>TEXT(Table1[[#This Row],[Order Date]],"ddd")</f>
        <v>Fri</v>
      </c>
      <c r="H4646" s="1">
        <v>41912</v>
      </c>
      <c r="I4646" t="s">
        <v>49</v>
      </c>
      <c r="J4646" t="s">
        <v>4343</v>
      </c>
      <c r="K4646" t="s">
        <v>4344</v>
      </c>
      <c r="L4646" t="s">
        <v>101</v>
      </c>
      <c r="M4646" t="s">
        <v>26</v>
      </c>
      <c r="N4646" t="s">
        <v>2434</v>
      </c>
      <c r="O4646" t="s">
        <v>491</v>
      </c>
      <c r="P4646">
        <v>43130</v>
      </c>
      <c r="Q4646" t="s">
        <v>145</v>
      </c>
      <c r="R4646" t="s">
        <v>8870</v>
      </c>
      <c r="S4646" t="s">
        <v>45</v>
      </c>
      <c r="T4646" t="s">
        <v>77</v>
      </c>
      <c r="U4646" t="s">
        <v>8871</v>
      </c>
      <c r="V4646" s="3">
        <v>16.704000000000001</v>
      </c>
      <c r="W4646">
        <v>6</v>
      </c>
      <c r="X4646" s="2">
        <v>0.2</v>
      </c>
      <c r="Y4646" s="13">
        <v>1.2527999999999999</v>
      </c>
      <c r="Z4646" s="2">
        <f>Y4646/V4646</f>
        <v>7.4999999999999997E-2</v>
      </c>
    </row>
    <row r="4647" spans="1:26" x14ac:dyDescent="0.25">
      <c r="A4647">
        <v>9624</v>
      </c>
      <c r="B4647" t="s">
        <v>10268</v>
      </c>
      <c r="C4647" s="1">
        <v>42915</v>
      </c>
      <c r="D4647">
        <f>YEAR(C4647)</f>
        <v>2017</v>
      </c>
      <c r="E4647">
        <f>MONTH(C4647)</f>
        <v>6</v>
      </c>
      <c r="F4647" t="str">
        <f>TEXT(Table1[[#This Row],[Order Date]],"mmm")</f>
        <v>Jun</v>
      </c>
      <c r="G4647" t="str">
        <f>TEXT(Table1[[#This Row],[Order Date]],"ddd")</f>
        <v>Thu</v>
      </c>
      <c r="H4647" s="1">
        <v>42916</v>
      </c>
      <c r="I4647" t="s">
        <v>185</v>
      </c>
      <c r="J4647" t="s">
        <v>2063</v>
      </c>
      <c r="K4647" t="s">
        <v>2064</v>
      </c>
      <c r="L4647" t="s">
        <v>25</v>
      </c>
      <c r="M4647" t="s">
        <v>26</v>
      </c>
      <c r="N4647" t="s">
        <v>808</v>
      </c>
      <c r="O4647" t="s">
        <v>103</v>
      </c>
      <c r="P4647">
        <v>75220</v>
      </c>
      <c r="Q4647" t="s">
        <v>104</v>
      </c>
      <c r="R4647" t="s">
        <v>2501</v>
      </c>
      <c r="S4647" t="s">
        <v>45</v>
      </c>
      <c r="T4647" t="s">
        <v>77</v>
      </c>
      <c r="U4647" t="s">
        <v>2502</v>
      </c>
      <c r="V4647" s="3">
        <v>21.391999999999999</v>
      </c>
      <c r="W4647">
        <v>2</v>
      </c>
      <c r="X4647" s="2">
        <v>0.8</v>
      </c>
      <c r="Y4647" s="13">
        <v>-54.549599999999998</v>
      </c>
      <c r="Z4647" s="2">
        <f>Y4647/V4647</f>
        <v>-2.5499999999999998</v>
      </c>
    </row>
    <row r="4648" spans="1:26" x14ac:dyDescent="0.25">
      <c r="A4648">
        <v>9627</v>
      </c>
      <c r="B4648" t="s">
        <v>10269</v>
      </c>
      <c r="C4648" s="1">
        <v>43001</v>
      </c>
      <c r="D4648">
        <f>YEAR(C4648)</f>
        <v>2017</v>
      </c>
      <c r="E4648">
        <f>MONTH(C4648)</f>
        <v>9</v>
      </c>
      <c r="F4648" t="str">
        <f>TEXT(Table1[[#This Row],[Order Date]],"mmm")</f>
        <v>Sep</v>
      </c>
      <c r="G4648" t="str">
        <f>TEXT(Table1[[#This Row],[Order Date]],"ddd")</f>
        <v>Sat</v>
      </c>
      <c r="H4648" s="1">
        <v>43003</v>
      </c>
      <c r="I4648" t="s">
        <v>185</v>
      </c>
      <c r="J4648" t="s">
        <v>1594</v>
      </c>
      <c r="K4648" t="s">
        <v>1595</v>
      </c>
      <c r="L4648" t="s">
        <v>40</v>
      </c>
      <c r="M4648" t="s">
        <v>26</v>
      </c>
      <c r="N4648" t="s">
        <v>4755</v>
      </c>
      <c r="O4648" t="s">
        <v>103</v>
      </c>
      <c r="P4648">
        <v>79424</v>
      </c>
      <c r="Q4648" t="s">
        <v>104</v>
      </c>
      <c r="R4648" t="s">
        <v>9308</v>
      </c>
      <c r="S4648" t="s">
        <v>45</v>
      </c>
      <c r="T4648" t="s">
        <v>89</v>
      </c>
      <c r="U4648" t="s">
        <v>9309</v>
      </c>
      <c r="V4648" s="3">
        <v>9.2479999999999993</v>
      </c>
      <c r="W4648">
        <v>2</v>
      </c>
      <c r="X4648" s="2">
        <v>0.2</v>
      </c>
      <c r="Y4648" s="13">
        <v>3.3523999999999998</v>
      </c>
      <c r="Z4648" s="2">
        <f>Y4648/V4648</f>
        <v>0.36249999999999999</v>
      </c>
    </row>
    <row r="4649" spans="1:26" x14ac:dyDescent="0.25">
      <c r="A4649">
        <v>9628</v>
      </c>
      <c r="B4649" t="s">
        <v>10270</v>
      </c>
      <c r="C4649" s="1">
        <v>41966</v>
      </c>
      <c r="D4649">
        <f>YEAR(C4649)</f>
        <v>2014</v>
      </c>
      <c r="E4649">
        <f>MONTH(C4649)</f>
        <v>11</v>
      </c>
      <c r="F4649" t="str">
        <f>TEXT(Table1[[#This Row],[Order Date]],"mmm")</f>
        <v>Nov</v>
      </c>
      <c r="G4649" t="str">
        <f>TEXT(Table1[[#This Row],[Order Date]],"ddd")</f>
        <v>Sun</v>
      </c>
      <c r="H4649" s="1">
        <v>41970</v>
      </c>
      <c r="I4649" t="s">
        <v>49</v>
      </c>
      <c r="J4649" t="s">
        <v>5052</v>
      </c>
      <c r="K4649" t="s">
        <v>5053</v>
      </c>
      <c r="L4649" t="s">
        <v>25</v>
      </c>
      <c r="M4649" t="s">
        <v>26</v>
      </c>
      <c r="N4649" t="s">
        <v>873</v>
      </c>
      <c r="O4649" t="s">
        <v>235</v>
      </c>
      <c r="P4649">
        <v>48227</v>
      </c>
      <c r="Q4649" t="s">
        <v>104</v>
      </c>
      <c r="R4649" t="s">
        <v>2942</v>
      </c>
      <c r="S4649" t="s">
        <v>45</v>
      </c>
      <c r="T4649" t="s">
        <v>74</v>
      </c>
      <c r="U4649" t="s">
        <v>2943</v>
      </c>
      <c r="V4649" s="3">
        <v>14.67</v>
      </c>
      <c r="W4649">
        <v>3</v>
      </c>
      <c r="X4649" s="2">
        <v>0</v>
      </c>
      <c r="Y4649" s="13">
        <v>6.7481999999999998</v>
      </c>
      <c r="Z4649" s="2">
        <f>Y4649/V4649</f>
        <v>0.45999999999999996</v>
      </c>
    </row>
    <row r="4650" spans="1:26" x14ac:dyDescent="0.25">
      <c r="A4650">
        <v>9629</v>
      </c>
      <c r="B4650" t="s">
        <v>10271</v>
      </c>
      <c r="C4650" s="1">
        <v>41652</v>
      </c>
      <c r="D4650">
        <f>YEAR(C4650)</f>
        <v>2014</v>
      </c>
      <c r="E4650">
        <f>MONTH(C4650)</f>
        <v>1</v>
      </c>
      <c r="F4650" t="str">
        <f>TEXT(Table1[[#This Row],[Order Date]],"mmm")</f>
        <v>Jan</v>
      </c>
      <c r="G4650" t="str">
        <f>TEXT(Table1[[#This Row],[Order Date]],"ddd")</f>
        <v>Mon</v>
      </c>
      <c r="H4650" s="1">
        <v>41657</v>
      </c>
      <c r="I4650" t="s">
        <v>49</v>
      </c>
      <c r="J4650" t="s">
        <v>3784</v>
      </c>
      <c r="K4650" t="s">
        <v>3785</v>
      </c>
      <c r="L4650" t="s">
        <v>25</v>
      </c>
      <c r="M4650" t="s">
        <v>26</v>
      </c>
      <c r="N4650" t="s">
        <v>600</v>
      </c>
      <c r="O4650" t="s">
        <v>491</v>
      </c>
      <c r="P4650">
        <v>43055</v>
      </c>
      <c r="Q4650" t="s">
        <v>145</v>
      </c>
      <c r="R4650" t="s">
        <v>2730</v>
      </c>
      <c r="S4650" t="s">
        <v>45</v>
      </c>
      <c r="T4650" t="s">
        <v>89</v>
      </c>
      <c r="U4650" t="s">
        <v>2731</v>
      </c>
      <c r="V4650" s="3">
        <v>37.408000000000001</v>
      </c>
      <c r="W4650">
        <v>7</v>
      </c>
      <c r="X4650" s="2">
        <v>0.2</v>
      </c>
      <c r="Y4650" s="13">
        <v>13.0928</v>
      </c>
      <c r="Z4650" s="2">
        <f>Y4650/V4650</f>
        <v>0.35</v>
      </c>
    </row>
    <row r="4651" spans="1:26" x14ac:dyDescent="0.25">
      <c r="A4651">
        <v>9633</v>
      </c>
      <c r="B4651" t="s">
        <v>10272</v>
      </c>
      <c r="C4651" s="1">
        <v>42779</v>
      </c>
      <c r="D4651">
        <f>YEAR(C4651)</f>
        <v>2017</v>
      </c>
      <c r="E4651">
        <f>MONTH(C4651)</f>
        <v>2</v>
      </c>
      <c r="F4651" t="str">
        <f>TEXT(Table1[[#This Row],[Order Date]],"mmm")</f>
        <v>Feb</v>
      </c>
      <c r="G4651" t="str">
        <f>TEXT(Table1[[#This Row],[Order Date]],"ddd")</f>
        <v>Mon</v>
      </c>
      <c r="H4651" s="1">
        <v>42783</v>
      </c>
      <c r="I4651" t="s">
        <v>49</v>
      </c>
      <c r="J4651" t="s">
        <v>6471</v>
      </c>
      <c r="K4651" t="s">
        <v>6472</v>
      </c>
      <c r="L4651" t="s">
        <v>25</v>
      </c>
      <c r="M4651" t="s">
        <v>26</v>
      </c>
      <c r="N4651" t="s">
        <v>402</v>
      </c>
      <c r="O4651" t="s">
        <v>226</v>
      </c>
      <c r="P4651">
        <v>55407</v>
      </c>
      <c r="Q4651" t="s">
        <v>104</v>
      </c>
      <c r="R4651" t="s">
        <v>4693</v>
      </c>
      <c r="S4651" t="s">
        <v>45</v>
      </c>
      <c r="T4651" t="s">
        <v>77</v>
      </c>
      <c r="U4651" t="s">
        <v>4694</v>
      </c>
      <c r="V4651" s="3">
        <v>90.64</v>
      </c>
      <c r="W4651">
        <v>8</v>
      </c>
      <c r="X4651" s="2">
        <v>0</v>
      </c>
      <c r="Y4651" s="13">
        <v>38.975200000000001</v>
      </c>
      <c r="Z4651" s="2">
        <f>Y4651/V4651</f>
        <v>0.43</v>
      </c>
    </row>
    <row r="4652" spans="1:26" x14ac:dyDescent="0.25">
      <c r="A4652">
        <v>9634</v>
      </c>
      <c r="B4652" t="s">
        <v>10273</v>
      </c>
      <c r="C4652" s="1">
        <v>41926</v>
      </c>
      <c r="D4652">
        <f>YEAR(C4652)</f>
        <v>2014</v>
      </c>
      <c r="E4652">
        <f>MONTH(C4652)</f>
        <v>10</v>
      </c>
      <c r="F4652" t="str">
        <f>TEXT(Table1[[#This Row],[Order Date]],"mmm")</f>
        <v>Oct</v>
      </c>
      <c r="G4652" t="str">
        <f>TEXT(Table1[[#This Row],[Order Date]],"ddd")</f>
        <v>Tue</v>
      </c>
      <c r="H4652" s="1">
        <v>41929</v>
      </c>
      <c r="I4652" t="s">
        <v>185</v>
      </c>
      <c r="J4652" t="s">
        <v>5654</v>
      </c>
      <c r="K4652" t="s">
        <v>5655</v>
      </c>
      <c r="L4652" t="s">
        <v>25</v>
      </c>
      <c r="M4652" t="s">
        <v>26</v>
      </c>
      <c r="N4652" t="s">
        <v>3993</v>
      </c>
      <c r="O4652" t="s">
        <v>1231</v>
      </c>
      <c r="P4652">
        <v>2149</v>
      </c>
      <c r="Q4652" t="s">
        <v>145</v>
      </c>
      <c r="R4652" t="s">
        <v>3883</v>
      </c>
      <c r="S4652" t="s">
        <v>70</v>
      </c>
      <c r="T4652" t="s">
        <v>158</v>
      </c>
      <c r="U4652" t="s">
        <v>3884</v>
      </c>
      <c r="V4652" s="3">
        <v>177</v>
      </c>
      <c r="W4652">
        <v>3</v>
      </c>
      <c r="X4652" s="2">
        <v>0</v>
      </c>
      <c r="Y4652" s="13">
        <v>30.09</v>
      </c>
      <c r="Z4652" s="2">
        <f>Y4652/V4652</f>
        <v>0.17</v>
      </c>
    </row>
    <row r="4653" spans="1:26" x14ac:dyDescent="0.25">
      <c r="A4653">
        <v>9637</v>
      </c>
      <c r="B4653" t="s">
        <v>10274</v>
      </c>
      <c r="C4653" s="1">
        <v>41961</v>
      </c>
      <c r="D4653">
        <f>YEAR(C4653)</f>
        <v>2014</v>
      </c>
      <c r="E4653">
        <f>MONTH(C4653)</f>
        <v>11</v>
      </c>
      <c r="F4653" t="str">
        <f>TEXT(Table1[[#This Row],[Order Date]],"mmm")</f>
        <v>Nov</v>
      </c>
      <c r="G4653" t="str">
        <f>TEXT(Table1[[#This Row],[Order Date]],"ddd")</f>
        <v>Tue</v>
      </c>
      <c r="H4653" s="1">
        <v>41968</v>
      </c>
      <c r="I4653" t="s">
        <v>49</v>
      </c>
      <c r="J4653" t="s">
        <v>1594</v>
      </c>
      <c r="K4653" t="s">
        <v>1595</v>
      </c>
      <c r="L4653" t="s">
        <v>40</v>
      </c>
      <c r="M4653" t="s">
        <v>26</v>
      </c>
      <c r="N4653" t="s">
        <v>94</v>
      </c>
      <c r="O4653" t="s">
        <v>95</v>
      </c>
      <c r="P4653">
        <v>98105</v>
      </c>
      <c r="Q4653" t="s">
        <v>43</v>
      </c>
      <c r="R4653" t="s">
        <v>2170</v>
      </c>
      <c r="S4653" t="s">
        <v>31</v>
      </c>
      <c r="T4653" t="s">
        <v>64</v>
      </c>
      <c r="U4653" t="s">
        <v>2171</v>
      </c>
      <c r="V4653" s="3">
        <v>137.54</v>
      </c>
      <c r="W4653">
        <v>2</v>
      </c>
      <c r="X4653" s="2">
        <v>0</v>
      </c>
      <c r="Y4653" s="13">
        <v>55.015999999999998</v>
      </c>
      <c r="Z4653" s="2">
        <f>Y4653/V4653</f>
        <v>0.4</v>
      </c>
    </row>
    <row r="4654" spans="1:26" x14ac:dyDescent="0.25">
      <c r="A4654">
        <v>9639</v>
      </c>
      <c r="B4654" t="s">
        <v>10275</v>
      </c>
      <c r="C4654" s="1">
        <v>43051</v>
      </c>
      <c r="D4654">
        <f>YEAR(C4654)</f>
        <v>2017</v>
      </c>
      <c r="E4654">
        <f>MONTH(C4654)</f>
        <v>11</v>
      </c>
      <c r="F4654" t="str">
        <f>TEXT(Table1[[#This Row],[Order Date]],"mmm")</f>
        <v>Nov</v>
      </c>
      <c r="G4654" t="str">
        <f>TEXT(Table1[[#This Row],[Order Date]],"ddd")</f>
        <v>Sun</v>
      </c>
      <c r="H4654" s="1">
        <v>43054</v>
      </c>
      <c r="I4654" t="s">
        <v>22</v>
      </c>
      <c r="J4654" t="s">
        <v>1800</v>
      </c>
      <c r="K4654" t="s">
        <v>1801</v>
      </c>
      <c r="L4654" t="s">
        <v>25</v>
      </c>
      <c r="M4654" t="s">
        <v>26</v>
      </c>
      <c r="N4654" t="s">
        <v>41</v>
      </c>
      <c r="O4654" t="s">
        <v>42</v>
      </c>
      <c r="P4654">
        <v>90032</v>
      </c>
      <c r="Q4654" t="s">
        <v>43</v>
      </c>
      <c r="R4654" t="s">
        <v>9308</v>
      </c>
      <c r="S4654" t="s">
        <v>45</v>
      </c>
      <c r="T4654" t="s">
        <v>89</v>
      </c>
      <c r="U4654" t="s">
        <v>9309</v>
      </c>
      <c r="V4654" s="3">
        <v>11.56</v>
      </c>
      <c r="W4654">
        <v>2</v>
      </c>
      <c r="X4654" s="2">
        <v>0</v>
      </c>
      <c r="Y4654" s="13">
        <v>5.6643999999999997</v>
      </c>
      <c r="Z4654" s="2">
        <f>Y4654/V4654</f>
        <v>0.48999999999999994</v>
      </c>
    </row>
    <row r="4655" spans="1:26" x14ac:dyDescent="0.25">
      <c r="A4655">
        <v>9640</v>
      </c>
      <c r="B4655" t="s">
        <v>10276</v>
      </c>
      <c r="C4655" s="1">
        <v>42032</v>
      </c>
      <c r="D4655">
        <f>YEAR(C4655)</f>
        <v>2015</v>
      </c>
      <c r="E4655">
        <f>MONTH(C4655)</f>
        <v>1</v>
      </c>
      <c r="F4655" t="str">
        <f>TEXT(Table1[[#This Row],[Order Date]],"mmm")</f>
        <v>Jan</v>
      </c>
      <c r="G4655" t="str">
        <f>TEXT(Table1[[#This Row],[Order Date]],"ddd")</f>
        <v>Wed</v>
      </c>
      <c r="H4655" s="1">
        <v>42035</v>
      </c>
      <c r="I4655" t="s">
        <v>22</v>
      </c>
      <c r="J4655" t="s">
        <v>823</v>
      </c>
      <c r="K4655" t="s">
        <v>824</v>
      </c>
      <c r="L4655" t="s">
        <v>25</v>
      </c>
      <c r="M4655" t="s">
        <v>26</v>
      </c>
      <c r="N4655" t="s">
        <v>86</v>
      </c>
      <c r="O4655" t="s">
        <v>87</v>
      </c>
      <c r="P4655">
        <v>28027</v>
      </c>
      <c r="Q4655" t="s">
        <v>29</v>
      </c>
      <c r="R4655" t="s">
        <v>2281</v>
      </c>
      <c r="S4655" t="s">
        <v>31</v>
      </c>
      <c r="T4655" t="s">
        <v>55</v>
      </c>
      <c r="U4655" t="s">
        <v>2282</v>
      </c>
      <c r="V4655" s="3">
        <v>4297.6440000000002</v>
      </c>
      <c r="W4655">
        <v>13</v>
      </c>
      <c r="X4655" s="2">
        <v>0.4</v>
      </c>
      <c r="Y4655" s="13">
        <v>-1862.3124</v>
      </c>
      <c r="Z4655" s="2">
        <f>Y4655/V4655</f>
        <v>-0.43333333333333329</v>
      </c>
    </row>
    <row r="4656" spans="1:26" x14ac:dyDescent="0.25">
      <c r="A4656">
        <v>9641</v>
      </c>
      <c r="B4656" t="s">
        <v>10277</v>
      </c>
      <c r="C4656" s="1">
        <v>41705</v>
      </c>
      <c r="D4656">
        <f>YEAR(C4656)</f>
        <v>2014</v>
      </c>
      <c r="E4656">
        <f>MONTH(C4656)</f>
        <v>3</v>
      </c>
      <c r="F4656" t="str">
        <f>TEXT(Table1[[#This Row],[Order Date]],"mmm")</f>
        <v>Mar</v>
      </c>
      <c r="G4656" t="str">
        <f>TEXT(Table1[[#This Row],[Order Date]],"ddd")</f>
        <v>Fri</v>
      </c>
      <c r="H4656" s="1">
        <v>41710</v>
      </c>
      <c r="I4656" t="s">
        <v>49</v>
      </c>
      <c r="J4656" t="s">
        <v>9143</v>
      </c>
      <c r="K4656" t="s">
        <v>9144</v>
      </c>
      <c r="L4656" t="s">
        <v>40</v>
      </c>
      <c r="M4656" t="s">
        <v>26</v>
      </c>
      <c r="N4656" t="s">
        <v>94</v>
      </c>
      <c r="O4656" t="s">
        <v>95</v>
      </c>
      <c r="P4656">
        <v>98103</v>
      </c>
      <c r="Q4656" t="s">
        <v>43</v>
      </c>
      <c r="R4656" t="s">
        <v>465</v>
      </c>
      <c r="S4656" t="s">
        <v>45</v>
      </c>
      <c r="T4656" t="s">
        <v>67</v>
      </c>
      <c r="U4656" t="s">
        <v>466</v>
      </c>
      <c r="V4656" s="3">
        <v>20.65</v>
      </c>
      <c r="W4656">
        <v>5</v>
      </c>
      <c r="X4656" s="2">
        <v>0</v>
      </c>
      <c r="Y4656" s="13">
        <v>9.4990000000000006</v>
      </c>
      <c r="Z4656" s="2">
        <f>Y4656/V4656</f>
        <v>0.46000000000000008</v>
      </c>
    </row>
    <row r="4657" spans="1:26" x14ac:dyDescent="0.25">
      <c r="A4657">
        <v>9645</v>
      </c>
      <c r="B4657" t="s">
        <v>10278</v>
      </c>
      <c r="C4657" s="1">
        <v>42894</v>
      </c>
      <c r="D4657">
        <f>YEAR(C4657)</f>
        <v>2017</v>
      </c>
      <c r="E4657">
        <f>MONTH(C4657)</f>
        <v>6</v>
      </c>
      <c r="F4657" t="str">
        <f>TEXT(Table1[[#This Row],[Order Date]],"mmm")</f>
        <v>Jun</v>
      </c>
      <c r="G4657" t="str">
        <f>TEXT(Table1[[#This Row],[Order Date]],"ddd")</f>
        <v>Thu</v>
      </c>
      <c r="H4657" s="1">
        <v>42899</v>
      </c>
      <c r="I4657" t="s">
        <v>49</v>
      </c>
      <c r="J4657" t="s">
        <v>3094</v>
      </c>
      <c r="K4657" t="s">
        <v>3095</v>
      </c>
      <c r="L4657" t="s">
        <v>25</v>
      </c>
      <c r="M4657" t="s">
        <v>26</v>
      </c>
      <c r="N4657" t="s">
        <v>3843</v>
      </c>
      <c r="O4657" t="s">
        <v>303</v>
      </c>
      <c r="P4657">
        <v>85301</v>
      </c>
      <c r="Q4657" t="s">
        <v>43</v>
      </c>
      <c r="R4657" t="s">
        <v>4279</v>
      </c>
      <c r="S4657" t="s">
        <v>70</v>
      </c>
      <c r="T4657" t="s">
        <v>158</v>
      </c>
      <c r="U4657" t="s">
        <v>4280</v>
      </c>
      <c r="V4657" s="3">
        <v>89.543999999999997</v>
      </c>
      <c r="W4657">
        <v>7</v>
      </c>
      <c r="X4657" s="2">
        <v>0.2</v>
      </c>
      <c r="Y4657" s="13">
        <v>12.3123</v>
      </c>
      <c r="Z4657" s="2">
        <f>Y4657/V4657</f>
        <v>0.13750000000000001</v>
      </c>
    </row>
    <row r="4658" spans="1:26" x14ac:dyDescent="0.25">
      <c r="A4658">
        <v>9648</v>
      </c>
      <c r="B4658" t="s">
        <v>10279</v>
      </c>
      <c r="C4658" s="1">
        <v>41962</v>
      </c>
      <c r="D4658">
        <f>YEAR(C4658)</f>
        <v>2014</v>
      </c>
      <c r="E4658">
        <f>MONTH(C4658)</f>
        <v>11</v>
      </c>
      <c r="F4658" t="str">
        <f>TEXT(Table1[[#This Row],[Order Date]],"mmm")</f>
        <v>Nov</v>
      </c>
      <c r="G4658" t="str">
        <f>TEXT(Table1[[#This Row],[Order Date]],"ddd")</f>
        <v>Wed</v>
      </c>
      <c r="H4658" s="1">
        <v>41967</v>
      </c>
      <c r="I4658" t="s">
        <v>49</v>
      </c>
      <c r="J4658" t="s">
        <v>5111</v>
      </c>
      <c r="K4658" t="s">
        <v>5112</v>
      </c>
      <c r="L4658" t="s">
        <v>25</v>
      </c>
      <c r="M4658" t="s">
        <v>26</v>
      </c>
      <c r="N4658" t="s">
        <v>10280</v>
      </c>
      <c r="O4658" t="s">
        <v>226</v>
      </c>
      <c r="P4658">
        <v>55433</v>
      </c>
      <c r="Q4658" t="s">
        <v>104</v>
      </c>
      <c r="R4658" t="s">
        <v>4384</v>
      </c>
      <c r="S4658" t="s">
        <v>45</v>
      </c>
      <c r="T4658" t="s">
        <v>58</v>
      </c>
      <c r="U4658" t="s">
        <v>4385</v>
      </c>
      <c r="V4658" s="3">
        <v>221.16</v>
      </c>
      <c r="W4658">
        <v>4</v>
      </c>
      <c r="X4658" s="2">
        <v>0</v>
      </c>
      <c r="Y4658" s="13">
        <v>57.501600000000003</v>
      </c>
      <c r="Z4658" s="2">
        <f>Y4658/V4658</f>
        <v>0.26</v>
      </c>
    </row>
    <row r="4659" spans="1:26" x14ac:dyDescent="0.25">
      <c r="A4659">
        <v>9650</v>
      </c>
      <c r="B4659" t="s">
        <v>10281</v>
      </c>
      <c r="C4659" s="1">
        <v>42700</v>
      </c>
      <c r="D4659">
        <f>YEAR(C4659)</f>
        <v>2016</v>
      </c>
      <c r="E4659">
        <f>MONTH(C4659)</f>
        <v>11</v>
      </c>
      <c r="F4659" t="str">
        <f>TEXT(Table1[[#This Row],[Order Date]],"mmm")</f>
        <v>Nov</v>
      </c>
      <c r="G4659" t="str">
        <f>TEXT(Table1[[#This Row],[Order Date]],"ddd")</f>
        <v>Sat</v>
      </c>
      <c r="H4659" s="1">
        <v>42704</v>
      </c>
      <c r="I4659" t="s">
        <v>49</v>
      </c>
      <c r="J4659" t="s">
        <v>2710</v>
      </c>
      <c r="K4659" t="s">
        <v>2711</v>
      </c>
      <c r="L4659" t="s">
        <v>25</v>
      </c>
      <c r="M4659" t="s">
        <v>26</v>
      </c>
      <c r="N4659" t="s">
        <v>41</v>
      </c>
      <c r="O4659" t="s">
        <v>42</v>
      </c>
      <c r="P4659">
        <v>90045</v>
      </c>
      <c r="Q4659" t="s">
        <v>43</v>
      </c>
      <c r="R4659" t="s">
        <v>4894</v>
      </c>
      <c r="S4659" t="s">
        <v>31</v>
      </c>
      <c r="T4659" t="s">
        <v>32</v>
      </c>
      <c r="U4659" t="s">
        <v>4895</v>
      </c>
      <c r="V4659" s="3">
        <v>3406.6640000000002</v>
      </c>
      <c r="W4659">
        <v>8</v>
      </c>
      <c r="X4659" s="2">
        <v>0.15</v>
      </c>
      <c r="Y4659" s="13">
        <v>160.31360000000001</v>
      </c>
      <c r="Z4659" s="2">
        <f>Y4659/V4659</f>
        <v>4.7058823529411764E-2</v>
      </c>
    </row>
    <row r="4660" spans="1:26" x14ac:dyDescent="0.25">
      <c r="A4660">
        <v>9654</v>
      </c>
      <c r="B4660" t="s">
        <v>10282</v>
      </c>
      <c r="C4660" s="1">
        <v>42758</v>
      </c>
      <c r="D4660">
        <f>YEAR(C4660)</f>
        <v>2017</v>
      </c>
      <c r="E4660">
        <f>MONTH(C4660)</f>
        <v>1</v>
      </c>
      <c r="F4660" t="str">
        <f>TEXT(Table1[[#This Row],[Order Date]],"mmm")</f>
        <v>Jan</v>
      </c>
      <c r="G4660" t="str">
        <f>TEXT(Table1[[#This Row],[Order Date]],"ddd")</f>
        <v>Mon</v>
      </c>
      <c r="H4660" s="1">
        <v>42762</v>
      </c>
      <c r="I4660" t="s">
        <v>49</v>
      </c>
      <c r="J4660" t="s">
        <v>99</v>
      </c>
      <c r="K4660" t="s">
        <v>100</v>
      </c>
      <c r="L4660" t="s">
        <v>101</v>
      </c>
      <c r="M4660" t="s">
        <v>26</v>
      </c>
      <c r="N4660" t="s">
        <v>1297</v>
      </c>
      <c r="O4660" t="s">
        <v>303</v>
      </c>
      <c r="P4660">
        <v>85705</v>
      </c>
      <c r="Q4660" t="s">
        <v>43</v>
      </c>
      <c r="R4660" t="s">
        <v>6717</v>
      </c>
      <c r="S4660" t="s">
        <v>70</v>
      </c>
      <c r="T4660" t="s">
        <v>158</v>
      </c>
      <c r="U4660" t="s">
        <v>6718</v>
      </c>
      <c r="V4660" s="3">
        <v>95.983999999999995</v>
      </c>
      <c r="W4660">
        <v>2</v>
      </c>
      <c r="X4660" s="2">
        <v>0.2</v>
      </c>
      <c r="Y4660" s="13">
        <v>11.997999999999999</v>
      </c>
      <c r="Z4660" s="2">
        <f>Y4660/V4660</f>
        <v>0.125</v>
      </c>
    </row>
    <row r="4661" spans="1:26" x14ac:dyDescent="0.25">
      <c r="A4661">
        <v>9656</v>
      </c>
      <c r="B4661" t="s">
        <v>10283</v>
      </c>
      <c r="C4661" s="1">
        <v>41904</v>
      </c>
      <c r="D4661">
        <f>YEAR(C4661)</f>
        <v>2014</v>
      </c>
      <c r="E4661">
        <f>MONTH(C4661)</f>
        <v>9</v>
      </c>
      <c r="F4661" t="str">
        <f>TEXT(Table1[[#This Row],[Order Date]],"mmm")</f>
        <v>Sep</v>
      </c>
      <c r="G4661" t="str">
        <f>TEXT(Table1[[#This Row],[Order Date]],"ddd")</f>
        <v>Mon</v>
      </c>
      <c r="H4661" s="1">
        <v>41911</v>
      </c>
      <c r="I4661" t="s">
        <v>49</v>
      </c>
      <c r="J4661" t="s">
        <v>4589</v>
      </c>
      <c r="K4661" t="s">
        <v>4590</v>
      </c>
      <c r="L4661" t="s">
        <v>25</v>
      </c>
      <c r="M4661" t="s">
        <v>26</v>
      </c>
      <c r="N4661" t="s">
        <v>263</v>
      </c>
      <c r="O4661" t="s">
        <v>264</v>
      </c>
      <c r="P4661">
        <v>10035</v>
      </c>
      <c r="Q4661" t="s">
        <v>145</v>
      </c>
      <c r="R4661" t="s">
        <v>5699</v>
      </c>
      <c r="S4661" t="s">
        <v>31</v>
      </c>
      <c r="T4661" t="s">
        <v>64</v>
      </c>
      <c r="U4661" t="s">
        <v>5700</v>
      </c>
      <c r="V4661" s="3">
        <v>97.44</v>
      </c>
      <c r="W4661">
        <v>3</v>
      </c>
      <c r="X4661" s="2">
        <v>0</v>
      </c>
      <c r="Y4661" s="13">
        <v>35.078400000000002</v>
      </c>
      <c r="Z4661" s="2">
        <f>Y4661/V4661</f>
        <v>0.36000000000000004</v>
      </c>
    </row>
    <row r="4662" spans="1:26" x14ac:dyDescent="0.25">
      <c r="A4662">
        <v>9660</v>
      </c>
      <c r="B4662" t="s">
        <v>10284</v>
      </c>
      <c r="C4662" s="1">
        <v>41724</v>
      </c>
      <c r="D4662">
        <f>YEAR(C4662)</f>
        <v>2014</v>
      </c>
      <c r="E4662">
        <f>MONTH(C4662)</f>
        <v>3</v>
      </c>
      <c r="F4662" t="str">
        <f>TEXT(Table1[[#This Row],[Order Date]],"mmm")</f>
        <v>Mar</v>
      </c>
      <c r="G4662" t="str">
        <f>TEXT(Table1[[#This Row],[Order Date]],"ddd")</f>
        <v>Wed</v>
      </c>
      <c r="H4662" s="1">
        <v>41728</v>
      </c>
      <c r="I4662" t="s">
        <v>22</v>
      </c>
      <c r="J4662" t="s">
        <v>3867</v>
      </c>
      <c r="K4662" t="s">
        <v>3868</v>
      </c>
      <c r="L4662" t="s">
        <v>25</v>
      </c>
      <c r="M4662" t="s">
        <v>26</v>
      </c>
      <c r="N4662" t="s">
        <v>3938</v>
      </c>
      <c r="O4662" t="s">
        <v>42</v>
      </c>
      <c r="P4662">
        <v>91767</v>
      </c>
      <c r="Q4662" t="s">
        <v>43</v>
      </c>
      <c r="R4662" t="s">
        <v>6537</v>
      </c>
      <c r="S4662" t="s">
        <v>45</v>
      </c>
      <c r="T4662" t="s">
        <v>46</v>
      </c>
      <c r="U4662" t="s">
        <v>6538</v>
      </c>
      <c r="V4662" s="3">
        <v>18.75</v>
      </c>
      <c r="W4662">
        <v>5</v>
      </c>
      <c r="X4662" s="2">
        <v>0</v>
      </c>
      <c r="Y4662" s="13">
        <v>9</v>
      </c>
      <c r="Z4662" s="2">
        <f>Y4662/V4662</f>
        <v>0.48</v>
      </c>
    </row>
    <row r="4663" spans="1:26" x14ac:dyDescent="0.25">
      <c r="A4663">
        <v>9661</v>
      </c>
      <c r="B4663" t="s">
        <v>10285</v>
      </c>
      <c r="C4663" s="1">
        <v>42527</v>
      </c>
      <c r="D4663">
        <f>YEAR(C4663)</f>
        <v>2016</v>
      </c>
      <c r="E4663">
        <f>MONTH(C4663)</f>
        <v>6</v>
      </c>
      <c r="F4663" t="str">
        <f>TEXT(Table1[[#This Row],[Order Date]],"mmm")</f>
        <v>Jun</v>
      </c>
      <c r="G4663" t="str">
        <f>TEXT(Table1[[#This Row],[Order Date]],"ddd")</f>
        <v>Mon</v>
      </c>
      <c r="H4663" s="1">
        <v>42532</v>
      </c>
      <c r="I4663" t="s">
        <v>49</v>
      </c>
      <c r="J4663" t="s">
        <v>3816</v>
      </c>
      <c r="K4663" t="s">
        <v>3817</v>
      </c>
      <c r="L4663" t="s">
        <v>101</v>
      </c>
      <c r="M4663" t="s">
        <v>26</v>
      </c>
      <c r="N4663" t="s">
        <v>8012</v>
      </c>
      <c r="O4663" t="s">
        <v>42</v>
      </c>
      <c r="P4663">
        <v>93101</v>
      </c>
      <c r="Q4663" t="s">
        <v>43</v>
      </c>
      <c r="R4663" t="s">
        <v>5979</v>
      </c>
      <c r="S4663" t="s">
        <v>70</v>
      </c>
      <c r="T4663" t="s">
        <v>71</v>
      </c>
      <c r="U4663" t="s">
        <v>5980</v>
      </c>
      <c r="V4663" s="3">
        <v>3023.9279999999999</v>
      </c>
      <c r="W4663">
        <v>9</v>
      </c>
      <c r="X4663" s="2">
        <v>0.2</v>
      </c>
      <c r="Y4663" s="13">
        <v>226.7946</v>
      </c>
      <c r="Z4663" s="2">
        <f>Y4663/V4663</f>
        <v>7.4999999999999997E-2</v>
      </c>
    </row>
    <row r="4664" spans="1:26" x14ac:dyDescent="0.25">
      <c r="A4664">
        <v>9664</v>
      </c>
      <c r="B4664" t="s">
        <v>10286</v>
      </c>
      <c r="C4664" s="1">
        <v>42978</v>
      </c>
      <c r="D4664">
        <f>YEAR(C4664)</f>
        <v>2017</v>
      </c>
      <c r="E4664">
        <f>MONTH(C4664)</f>
        <v>8</v>
      </c>
      <c r="F4664" t="str">
        <f>TEXT(Table1[[#This Row],[Order Date]],"mmm")</f>
        <v>Aug</v>
      </c>
      <c r="G4664" t="str">
        <f>TEXT(Table1[[#This Row],[Order Date]],"ddd")</f>
        <v>Thu</v>
      </c>
      <c r="H4664" s="1">
        <v>42983</v>
      </c>
      <c r="I4664" t="s">
        <v>49</v>
      </c>
      <c r="J4664" t="s">
        <v>3886</v>
      </c>
      <c r="K4664" t="s">
        <v>3887</v>
      </c>
      <c r="L4664" t="s">
        <v>25</v>
      </c>
      <c r="M4664" t="s">
        <v>26</v>
      </c>
      <c r="N4664" t="s">
        <v>126</v>
      </c>
      <c r="O4664" t="s">
        <v>42</v>
      </c>
      <c r="P4664">
        <v>94109</v>
      </c>
      <c r="Q4664" t="s">
        <v>43</v>
      </c>
      <c r="R4664" t="s">
        <v>2127</v>
      </c>
      <c r="S4664" t="s">
        <v>45</v>
      </c>
      <c r="T4664" t="s">
        <v>58</v>
      </c>
      <c r="U4664" t="s">
        <v>2128</v>
      </c>
      <c r="V4664" s="3">
        <v>193.95</v>
      </c>
      <c r="W4664">
        <v>3</v>
      </c>
      <c r="X4664" s="2">
        <v>0</v>
      </c>
      <c r="Y4664" s="13">
        <v>9.6974999999999998</v>
      </c>
      <c r="Z4664" s="2">
        <f>Y4664/V4664</f>
        <v>0.05</v>
      </c>
    </row>
    <row r="4665" spans="1:26" x14ac:dyDescent="0.25">
      <c r="A4665">
        <v>9665</v>
      </c>
      <c r="B4665" t="s">
        <v>10287</v>
      </c>
      <c r="C4665" s="1">
        <v>42345</v>
      </c>
      <c r="D4665">
        <f>YEAR(C4665)</f>
        <v>2015</v>
      </c>
      <c r="E4665">
        <f>MONTH(C4665)</f>
        <v>12</v>
      </c>
      <c r="F4665" t="str">
        <f>TEXT(Table1[[#This Row],[Order Date]],"mmm")</f>
        <v>Dec</v>
      </c>
      <c r="G4665" t="str">
        <f>TEXT(Table1[[#This Row],[Order Date]],"ddd")</f>
        <v>Mon</v>
      </c>
      <c r="H4665" s="1">
        <v>42345</v>
      </c>
      <c r="I4665" t="s">
        <v>1276</v>
      </c>
      <c r="J4665" t="s">
        <v>1005</v>
      </c>
      <c r="K4665" t="s">
        <v>1006</v>
      </c>
      <c r="L4665" t="s">
        <v>40</v>
      </c>
      <c r="M4665" t="s">
        <v>26</v>
      </c>
      <c r="N4665" t="s">
        <v>2803</v>
      </c>
      <c r="O4665" t="s">
        <v>42</v>
      </c>
      <c r="P4665">
        <v>92503</v>
      </c>
      <c r="Q4665" t="s">
        <v>43</v>
      </c>
      <c r="R4665" t="s">
        <v>2481</v>
      </c>
      <c r="S4665" t="s">
        <v>45</v>
      </c>
      <c r="T4665" t="s">
        <v>89</v>
      </c>
      <c r="U4665" t="s">
        <v>2482</v>
      </c>
      <c r="V4665" s="3">
        <v>12.96</v>
      </c>
      <c r="W4665">
        <v>2</v>
      </c>
      <c r="X4665" s="2">
        <v>0</v>
      </c>
      <c r="Y4665" s="13">
        <v>6.2207999999999997</v>
      </c>
      <c r="Z4665" s="2">
        <f>Y4665/V4665</f>
        <v>0.47999999999999993</v>
      </c>
    </row>
    <row r="4666" spans="1:26" x14ac:dyDescent="0.25">
      <c r="A4666">
        <v>9668</v>
      </c>
      <c r="B4666" t="s">
        <v>10288</v>
      </c>
      <c r="C4666" s="1">
        <v>42483</v>
      </c>
      <c r="D4666">
        <f>YEAR(C4666)</f>
        <v>2016</v>
      </c>
      <c r="E4666">
        <f>MONTH(C4666)</f>
        <v>4</v>
      </c>
      <c r="F4666" t="str">
        <f>TEXT(Table1[[#This Row],[Order Date]],"mmm")</f>
        <v>Apr</v>
      </c>
      <c r="G4666" t="str">
        <f>TEXT(Table1[[#This Row],[Order Date]],"ddd")</f>
        <v>Sat</v>
      </c>
      <c r="H4666" s="1">
        <v>42487</v>
      </c>
      <c r="I4666" t="s">
        <v>49</v>
      </c>
      <c r="J4666" t="s">
        <v>4949</v>
      </c>
      <c r="K4666" t="s">
        <v>4950</v>
      </c>
      <c r="L4666" t="s">
        <v>25</v>
      </c>
      <c r="M4666" t="s">
        <v>26</v>
      </c>
      <c r="N4666" t="s">
        <v>10289</v>
      </c>
      <c r="O4666" t="s">
        <v>42</v>
      </c>
      <c r="P4666">
        <v>92672</v>
      </c>
      <c r="Q4666" t="s">
        <v>43</v>
      </c>
      <c r="R4666" t="s">
        <v>1933</v>
      </c>
      <c r="S4666" t="s">
        <v>45</v>
      </c>
      <c r="T4666" t="s">
        <v>74</v>
      </c>
      <c r="U4666" t="s">
        <v>1934</v>
      </c>
      <c r="V4666" s="3">
        <v>18.088000000000001</v>
      </c>
      <c r="W4666">
        <v>7</v>
      </c>
      <c r="X4666" s="2">
        <v>0.2</v>
      </c>
      <c r="Y4666" s="13">
        <v>6.5568999999999997</v>
      </c>
      <c r="Z4666" s="2">
        <f>Y4666/V4666</f>
        <v>0.36249999999999999</v>
      </c>
    </row>
    <row r="4667" spans="1:26" x14ac:dyDescent="0.25">
      <c r="A4667">
        <v>9670</v>
      </c>
      <c r="B4667" t="s">
        <v>10290</v>
      </c>
      <c r="C4667" s="1">
        <v>42827</v>
      </c>
      <c r="D4667">
        <f>YEAR(C4667)</f>
        <v>2017</v>
      </c>
      <c r="E4667">
        <f>MONTH(C4667)</f>
        <v>4</v>
      </c>
      <c r="F4667" t="str">
        <f>TEXT(Table1[[#This Row],[Order Date]],"mmm")</f>
        <v>Apr</v>
      </c>
      <c r="G4667" t="str">
        <f>TEXT(Table1[[#This Row],[Order Date]],"ddd")</f>
        <v>Sun</v>
      </c>
      <c r="H4667" s="1">
        <v>42831</v>
      </c>
      <c r="I4667" t="s">
        <v>49</v>
      </c>
      <c r="J4667" t="s">
        <v>7031</v>
      </c>
      <c r="K4667" t="s">
        <v>7032</v>
      </c>
      <c r="L4667" t="s">
        <v>25</v>
      </c>
      <c r="M4667" t="s">
        <v>26</v>
      </c>
      <c r="N4667" t="s">
        <v>350</v>
      </c>
      <c r="O4667" t="s">
        <v>351</v>
      </c>
      <c r="P4667">
        <v>35601</v>
      </c>
      <c r="Q4667" t="s">
        <v>29</v>
      </c>
      <c r="R4667" t="s">
        <v>2456</v>
      </c>
      <c r="S4667" t="s">
        <v>45</v>
      </c>
      <c r="T4667" t="s">
        <v>46</v>
      </c>
      <c r="U4667" t="s">
        <v>2457</v>
      </c>
      <c r="V4667" s="3">
        <v>14.94</v>
      </c>
      <c r="W4667">
        <v>3</v>
      </c>
      <c r="X4667" s="2">
        <v>0</v>
      </c>
      <c r="Y4667" s="13">
        <v>6.8723999999999998</v>
      </c>
      <c r="Z4667" s="2">
        <f>Y4667/V4667</f>
        <v>0.46</v>
      </c>
    </row>
    <row r="4668" spans="1:26" x14ac:dyDescent="0.25">
      <c r="A4668">
        <v>9671</v>
      </c>
      <c r="B4668" t="s">
        <v>10291</v>
      </c>
      <c r="C4668" s="1">
        <v>42229</v>
      </c>
      <c r="D4668">
        <f>YEAR(C4668)</f>
        <v>2015</v>
      </c>
      <c r="E4668">
        <f>MONTH(C4668)</f>
        <v>8</v>
      </c>
      <c r="F4668" t="str">
        <f>TEXT(Table1[[#This Row],[Order Date]],"mmm")</f>
        <v>Aug</v>
      </c>
      <c r="G4668" t="str">
        <f>TEXT(Table1[[#This Row],[Order Date]],"ddd")</f>
        <v>Thu</v>
      </c>
      <c r="H4668" s="1">
        <v>42231</v>
      </c>
      <c r="I4668" t="s">
        <v>185</v>
      </c>
      <c r="J4668" t="s">
        <v>1163</v>
      </c>
      <c r="K4668" t="s">
        <v>1164</v>
      </c>
      <c r="L4668" t="s">
        <v>40</v>
      </c>
      <c r="M4668" t="s">
        <v>26</v>
      </c>
      <c r="N4668" t="s">
        <v>4377</v>
      </c>
      <c r="O4668" t="s">
        <v>87</v>
      </c>
      <c r="P4668">
        <v>27405</v>
      </c>
      <c r="Q4668" t="s">
        <v>29</v>
      </c>
      <c r="R4668" t="s">
        <v>4592</v>
      </c>
      <c r="S4668" t="s">
        <v>45</v>
      </c>
      <c r="T4668" t="s">
        <v>67</v>
      </c>
      <c r="U4668" t="s">
        <v>4593</v>
      </c>
      <c r="V4668" s="3">
        <v>64.680000000000007</v>
      </c>
      <c r="W4668">
        <v>7</v>
      </c>
      <c r="X4668" s="2">
        <v>0.2</v>
      </c>
      <c r="Y4668" s="13">
        <v>8.0850000000000009</v>
      </c>
      <c r="Z4668" s="2">
        <f>Y4668/V4668</f>
        <v>0.125</v>
      </c>
    </row>
    <row r="4669" spans="1:26" x14ac:dyDescent="0.25">
      <c r="A4669">
        <v>9672</v>
      </c>
      <c r="B4669" t="s">
        <v>10292</v>
      </c>
      <c r="C4669" s="1">
        <v>43052</v>
      </c>
      <c r="D4669">
        <f>YEAR(C4669)</f>
        <v>2017</v>
      </c>
      <c r="E4669">
        <f>MONTH(C4669)</f>
        <v>11</v>
      </c>
      <c r="F4669" t="str">
        <f>TEXT(Table1[[#This Row],[Order Date]],"mmm")</f>
        <v>Nov</v>
      </c>
      <c r="G4669" t="str">
        <f>TEXT(Table1[[#This Row],[Order Date]],"ddd")</f>
        <v>Mon</v>
      </c>
      <c r="H4669" s="1">
        <v>43058</v>
      </c>
      <c r="I4669" t="s">
        <v>49</v>
      </c>
      <c r="J4669" t="s">
        <v>909</v>
      </c>
      <c r="K4669" t="s">
        <v>910</v>
      </c>
      <c r="L4669" t="s">
        <v>25</v>
      </c>
      <c r="M4669" t="s">
        <v>26</v>
      </c>
      <c r="N4669" t="s">
        <v>859</v>
      </c>
      <c r="O4669" t="s">
        <v>42</v>
      </c>
      <c r="P4669">
        <v>94568</v>
      </c>
      <c r="Q4669" t="s">
        <v>43</v>
      </c>
      <c r="R4669" t="s">
        <v>3389</v>
      </c>
      <c r="S4669" t="s">
        <v>70</v>
      </c>
      <c r="T4669" t="s">
        <v>71</v>
      </c>
      <c r="U4669" t="s">
        <v>3390</v>
      </c>
      <c r="V4669" s="3">
        <v>22</v>
      </c>
      <c r="W4669">
        <v>5</v>
      </c>
      <c r="X4669" s="2">
        <v>0.2</v>
      </c>
      <c r="Y4669" s="13">
        <v>1.375</v>
      </c>
      <c r="Z4669" s="2">
        <f>Y4669/V4669</f>
        <v>6.25E-2</v>
      </c>
    </row>
    <row r="4670" spans="1:26" x14ac:dyDescent="0.25">
      <c r="A4670">
        <v>9673</v>
      </c>
      <c r="B4670" t="s">
        <v>10293</v>
      </c>
      <c r="C4670" s="1">
        <v>42727</v>
      </c>
      <c r="D4670">
        <f>YEAR(C4670)</f>
        <v>2016</v>
      </c>
      <c r="E4670">
        <f>MONTH(C4670)</f>
        <v>12</v>
      </c>
      <c r="F4670" t="str">
        <f>TEXT(Table1[[#This Row],[Order Date]],"mmm")</f>
        <v>Dec</v>
      </c>
      <c r="G4670" t="str">
        <f>TEXT(Table1[[#This Row],[Order Date]],"ddd")</f>
        <v>Fri</v>
      </c>
      <c r="H4670" s="1">
        <v>42732</v>
      </c>
      <c r="I4670" t="s">
        <v>49</v>
      </c>
      <c r="J4670" t="s">
        <v>744</v>
      </c>
      <c r="K4670" t="s">
        <v>745</v>
      </c>
      <c r="L4670" t="s">
        <v>101</v>
      </c>
      <c r="M4670" t="s">
        <v>26</v>
      </c>
      <c r="N4670" t="s">
        <v>143</v>
      </c>
      <c r="O4670" t="s">
        <v>144</v>
      </c>
      <c r="P4670">
        <v>19143</v>
      </c>
      <c r="Q4670" t="s">
        <v>145</v>
      </c>
      <c r="R4670" t="s">
        <v>4817</v>
      </c>
      <c r="S4670" t="s">
        <v>45</v>
      </c>
      <c r="T4670" t="s">
        <v>89</v>
      </c>
      <c r="U4670" t="s">
        <v>4818</v>
      </c>
      <c r="V4670" s="3">
        <v>7.968</v>
      </c>
      <c r="W4670">
        <v>2</v>
      </c>
      <c r="X4670" s="2">
        <v>0.2</v>
      </c>
      <c r="Y4670" s="13">
        <v>2.6892</v>
      </c>
      <c r="Z4670" s="2">
        <f>Y4670/V4670</f>
        <v>0.33750000000000002</v>
      </c>
    </row>
    <row r="4671" spans="1:26" x14ac:dyDescent="0.25">
      <c r="A4671">
        <v>9675</v>
      </c>
      <c r="B4671" t="s">
        <v>10294</v>
      </c>
      <c r="C4671" s="1">
        <v>41842</v>
      </c>
      <c r="D4671">
        <f>YEAR(C4671)</f>
        <v>2014</v>
      </c>
      <c r="E4671">
        <f>MONTH(C4671)</f>
        <v>7</v>
      </c>
      <c r="F4671" t="str">
        <f>TEXT(Table1[[#This Row],[Order Date]],"mmm")</f>
        <v>Jul</v>
      </c>
      <c r="G4671" t="str">
        <f>TEXT(Table1[[#This Row],[Order Date]],"ddd")</f>
        <v>Tue</v>
      </c>
      <c r="H4671" s="1">
        <v>41844</v>
      </c>
      <c r="I4671" t="s">
        <v>22</v>
      </c>
      <c r="J4671" t="s">
        <v>1188</v>
      </c>
      <c r="K4671" t="s">
        <v>1189</v>
      </c>
      <c r="L4671" t="s">
        <v>25</v>
      </c>
      <c r="M4671" t="s">
        <v>26</v>
      </c>
      <c r="N4671" t="s">
        <v>181</v>
      </c>
      <c r="O4671" t="s">
        <v>103</v>
      </c>
      <c r="P4671">
        <v>77095</v>
      </c>
      <c r="Q4671" t="s">
        <v>104</v>
      </c>
      <c r="R4671" t="s">
        <v>5134</v>
      </c>
      <c r="S4671" t="s">
        <v>45</v>
      </c>
      <c r="T4671" t="s">
        <v>58</v>
      </c>
      <c r="U4671" t="s">
        <v>5135</v>
      </c>
      <c r="V4671" s="3">
        <v>26.632000000000001</v>
      </c>
      <c r="W4671">
        <v>1</v>
      </c>
      <c r="X4671" s="2">
        <v>0.2</v>
      </c>
      <c r="Y4671" s="13">
        <v>1.3315999999999999</v>
      </c>
      <c r="Z4671" s="2">
        <f>Y4671/V4671</f>
        <v>4.9999999999999996E-2</v>
      </c>
    </row>
    <row r="4672" spans="1:26" x14ac:dyDescent="0.25">
      <c r="A4672">
        <v>9676</v>
      </c>
      <c r="B4672" t="s">
        <v>10295</v>
      </c>
      <c r="C4672" s="1">
        <v>42496</v>
      </c>
      <c r="D4672">
        <f>YEAR(C4672)</f>
        <v>2016</v>
      </c>
      <c r="E4672">
        <f>MONTH(C4672)</f>
        <v>5</v>
      </c>
      <c r="F4672" t="str">
        <f>TEXT(Table1[[#This Row],[Order Date]],"mmm")</f>
        <v>May</v>
      </c>
      <c r="G4672" t="str">
        <f>TEXT(Table1[[#This Row],[Order Date]],"ddd")</f>
        <v>Fri</v>
      </c>
      <c r="H4672" s="1">
        <v>42500</v>
      </c>
      <c r="I4672" t="s">
        <v>49</v>
      </c>
      <c r="J4672" t="s">
        <v>3490</v>
      </c>
      <c r="K4672" t="s">
        <v>3491</v>
      </c>
      <c r="L4672" t="s">
        <v>25</v>
      </c>
      <c r="M4672" t="s">
        <v>26</v>
      </c>
      <c r="N4672" t="s">
        <v>5796</v>
      </c>
      <c r="O4672" t="s">
        <v>42</v>
      </c>
      <c r="P4672">
        <v>93309</v>
      </c>
      <c r="Q4672" t="s">
        <v>43</v>
      </c>
      <c r="R4672" t="s">
        <v>4537</v>
      </c>
      <c r="S4672" t="s">
        <v>31</v>
      </c>
      <c r="T4672" t="s">
        <v>64</v>
      </c>
      <c r="U4672" t="s">
        <v>4538</v>
      </c>
      <c r="V4672" s="3">
        <v>41.6</v>
      </c>
      <c r="W4672">
        <v>4</v>
      </c>
      <c r="X4672" s="2">
        <v>0</v>
      </c>
      <c r="Y4672" s="13">
        <v>14.144</v>
      </c>
      <c r="Z4672" s="2">
        <f>Y4672/V4672</f>
        <v>0.33999999999999997</v>
      </c>
    </row>
    <row r="4673" spans="1:26" x14ac:dyDescent="0.25">
      <c r="A4673">
        <v>9677</v>
      </c>
      <c r="B4673" t="s">
        <v>10296</v>
      </c>
      <c r="C4673" s="1">
        <v>41971</v>
      </c>
      <c r="D4673">
        <f>YEAR(C4673)</f>
        <v>2014</v>
      </c>
      <c r="E4673">
        <f>MONTH(C4673)</f>
        <v>11</v>
      </c>
      <c r="F4673" t="str">
        <f>TEXT(Table1[[#This Row],[Order Date]],"mmm")</f>
        <v>Nov</v>
      </c>
      <c r="G4673" t="str">
        <f>TEXT(Table1[[#This Row],[Order Date]],"ddd")</f>
        <v>Fri</v>
      </c>
      <c r="H4673" s="1">
        <v>41976</v>
      </c>
      <c r="I4673" t="s">
        <v>49</v>
      </c>
      <c r="J4673" t="s">
        <v>5586</v>
      </c>
      <c r="K4673" t="s">
        <v>5587</v>
      </c>
      <c r="L4673" t="s">
        <v>40</v>
      </c>
      <c r="M4673" t="s">
        <v>26</v>
      </c>
      <c r="N4673" t="s">
        <v>1448</v>
      </c>
      <c r="O4673" t="s">
        <v>251</v>
      </c>
      <c r="P4673">
        <v>47374</v>
      </c>
      <c r="Q4673" t="s">
        <v>104</v>
      </c>
      <c r="R4673" t="s">
        <v>2922</v>
      </c>
      <c r="S4673" t="s">
        <v>45</v>
      </c>
      <c r="T4673" t="s">
        <v>170</v>
      </c>
      <c r="U4673" t="s">
        <v>2923</v>
      </c>
      <c r="V4673" s="3">
        <v>64.02</v>
      </c>
      <c r="W4673">
        <v>6</v>
      </c>
      <c r="X4673" s="2">
        <v>0</v>
      </c>
      <c r="Y4673" s="13">
        <v>29.449200000000001</v>
      </c>
      <c r="Z4673" s="2">
        <f>Y4673/V4673</f>
        <v>0.46</v>
      </c>
    </row>
    <row r="4674" spans="1:26" x14ac:dyDescent="0.25">
      <c r="A4674">
        <v>9678</v>
      </c>
      <c r="B4674" t="s">
        <v>10297</v>
      </c>
      <c r="C4674" s="1">
        <v>42478</v>
      </c>
      <c r="D4674">
        <f>YEAR(C4674)</f>
        <v>2016</v>
      </c>
      <c r="E4674">
        <f>MONTH(C4674)</f>
        <v>4</v>
      </c>
      <c r="F4674" t="str">
        <f>TEXT(Table1[[#This Row],[Order Date]],"mmm")</f>
        <v>Apr</v>
      </c>
      <c r="G4674" t="str">
        <f>TEXT(Table1[[#This Row],[Order Date]],"ddd")</f>
        <v>Mon</v>
      </c>
      <c r="H4674" s="1">
        <v>42483</v>
      </c>
      <c r="I4674" t="s">
        <v>49</v>
      </c>
      <c r="J4674" t="s">
        <v>6393</v>
      </c>
      <c r="K4674" t="s">
        <v>6394</v>
      </c>
      <c r="L4674" t="s">
        <v>40</v>
      </c>
      <c r="M4674" t="s">
        <v>26</v>
      </c>
      <c r="N4674" t="s">
        <v>263</v>
      </c>
      <c r="O4674" t="s">
        <v>264</v>
      </c>
      <c r="P4674">
        <v>10009</v>
      </c>
      <c r="Q4674" t="s">
        <v>145</v>
      </c>
      <c r="R4674" t="s">
        <v>1451</v>
      </c>
      <c r="S4674" t="s">
        <v>45</v>
      </c>
      <c r="T4674" t="s">
        <v>67</v>
      </c>
      <c r="U4674" t="s">
        <v>1452</v>
      </c>
      <c r="V4674" s="3">
        <v>6.99</v>
      </c>
      <c r="W4674">
        <v>3</v>
      </c>
      <c r="X4674" s="2">
        <v>0</v>
      </c>
      <c r="Y4674" s="13">
        <v>2.0270999999999999</v>
      </c>
      <c r="Z4674" s="2">
        <f>Y4674/V4674</f>
        <v>0.28999999999999998</v>
      </c>
    </row>
    <row r="4675" spans="1:26" x14ac:dyDescent="0.25">
      <c r="A4675">
        <v>9680</v>
      </c>
      <c r="B4675" t="s">
        <v>10298</v>
      </c>
      <c r="C4675" s="1">
        <v>42365</v>
      </c>
      <c r="D4675">
        <f>YEAR(C4675)</f>
        <v>2015</v>
      </c>
      <c r="E4675">
        <f>MONTH(C4675)</f>
        <v>12</v>
      </c>
      <c r="F4675" t="str">
        <f>TEXT(Table1[[#This Row],[Order Date]],"mmm")</f>
        <v>Dec</v>
      </c>
      <c r="G4675" t="str">
        <f>TEXT(Table1[[#This Row],[Order Date]],"ddd")</f>
        <v>Sun</v>
      </c>
      <c r="H4675" s="1">
        <v>42369</v>
      </c>
      <c r="I4675" t="s">
        <v>49</v>
      </c>
      <c r="J4675" t="s">
        <v>6232</v>
      </c>
      <c r="K4675" t="s">
        <v>6233</v>
      </c>
      <c r="L4675" t="s">
        <v>40</v>
      </c>
      <c r="M4675" t="s">
        <v>26</v>
      </c>
      <c r="N4675" t="s">
        <v>126</v>
      </c>
      <c r="O4675" t="s">
        <v>42</v>
      </c>
      <c r="P4675">
        <v>94122</v>
      </c>
      <c r="Q4675" t="s">
        <v>43</v>
      </c>
      <c r="R4675" t="s">
        <v>2936</v>
      </c>
      <c r="S4675" t="s">
        <v>45</v>
      </c>
      <c r="T4675" t="s">
        <v>58</v>
      </c>
      <c r="U4675" t="s">
        <v>2937</v>
      </c>
      <c r="V4675" s="3">
        <v>323.10000000000002</v>
      </c>
      <c r="W4675">
        <v>2</v>
      </c>
      <c r="X4675" s="2">
        <v>0</v>
      </c>
      <c r="Y4675" s="13">
        <v>61.389000000000003</v>
      </c>
      <c r="Z4675" s="2">
        <f>Y4675/V4675</f>
        <v>0.19</v>
      </c>
    </row>
    <row r="4676" spans="1:26" x14ac:dyDescent="0.25">
      <c r="A4676">
        <v>9682</v>
      </c>
      <c r="B4676" t="s">
        <v>10299</v>
      </c>
      <c r="C4676" s="1">
        <v>43082</v>
      </c>
      <c r="D4676">
        <f>YEAR(C4676)</f>
        <v>2017</v>
      </c>
      <c r="E4676">
        <f>MONTH(C4676)</f>
        <v>12</v>
      </c>
      <c r="F4676" t="str">
        <f>TEXT(Table1[[#This Row],[Order Date]],"mmm")</f>
        <v>Dec</v>
      </c>
      <c r="G4676" t="str">
        <f>TEXT(Table1[[#This Row],[Order Date]],"ddd")</f>
        <v>Wed</v>
      </c>
      <c r="H4676" s="1">
        <v>43087</v>
      </c>
      <c r="I4676" t="s">
        <v>49</v>
      </c>
      <c r="J4676" t="s">
        <v>1800</v>
      </c>
      <c r="K4676" t="s">
        <v>1801</v>
      </c>
      <c r="L4676" t="s">
        <v>25</v>
      </c>
      <c r="M4676" t="s">
        <v>26</v>
      </c>
      <c r="N4676" t="s">
        <v>126</v>
      </c>
      <c r="O4676" t="s">
        <v>42</v>
      </c>
      <c r="P4676">
        <v>94122</v>
      </c>
      <c r="Q4676" t="s">
        <v>43</v>
      </c>
      <c r="R4676" t="s">
        <v>5468</v>
      </c>
      <c r="S4676" t="s">
        <v>45</v>
      </c>
      <c r="T4676" t="s">
        <v>46</v>
      </c>
      <c r="U4676" t="s">
        <v>5469</v>
      </c>
      <c r="V4676" s="3">
        <v>8.64</v>
      </c>
      <c r="W4676">
        <v>3</v>
      </c>
      <c r="X4676" s="2">
        <v>0</v>
      </c>
      <c r="Y4676" s="13">
        <v>4.2336</v>
      </c>
      <c r="Z4676" s="2">
        <f>Y4676/V4676</f>
        <v>0.49</v>
      </c>
    </row>
    <row r="4677" spans="1:26" x14ac:dyDescent="0.25">
      <c r="A4677">
        <v>9686</v>
      </c>
      <c r="B4677" t="s">
        <v>10300</v>
      </c>
      <c r="C4677" s="1">
        <v>42737</v>
      </c>
      <c r="D4677">
        <f>YEAR(C4677)</f>
        <v>2017</v>
      </c>
      <c r="E4677">
        <f>MONTH(C4677)</f>
        <v>1</v>
      </c>
      <c r="F4677" t="str">
        <f>TEXT(Table1[[#This Row],[Order Date]],"mmm")</f>
        <v>Jan</v>
      </c>
      <c r="G4677" t="str">
        <f>TEXT(Table1[[#This Row],[Order Date]],"ddd")</f>
        <v>Mon</v>
      </c>
      <c r="H4677" s="1">
        <v>42739</v>
      </c>
      <c r="I4677" t="s">
        <v>22</v>
      </c>
      <c r="J4677" t="s">
        <v>9194</v>
      </c>
      <c r="K4677" t="s">
        <v>9195</v>
      </c>
      <c r="L4677" t="s">
        <v>40</v>
      </c>
      <c r="M4677" t="s">
        <v>26</v>
      </c>
      <c r="N4677" t="s">
        <v>41</v>
      </c>
      <c r="O4677" t="s">
        <v>42</v>
      </c>
      <c r="P4677">
        <v>90032</v>
      </c>
      <c r="Q4677" t="s">
        <v>43</v>
      </c>
      <c r="R4677" t="s">
        <v>5399</v>
      </c>
      <c r="S4677" t="s">
        <v>70</v>
      </c>
      <c r="T4677" t="s">
        <v>158</v>
      </c>
      <c r="U4677" t="s">
        <v>5400</v>
      </c>
      <c r="V4677" s="3">
        <v>16.59</v>
      </c>
      <c r="W4677">
        <v>1</v>
      </c>
      <c r="X4677" s="2">
        <v>0</v>
      </c>
      <c r="Y4677" s="13">
        <v>5.8064999999999998</v>
      </c>
      <c r="Z4677" s="2">
        <f>Y4677/V4677</f>
        <v>0.35</v>
      </c>
    </row>
    <row r="4678" spans="1:26" x14ac:dyDescent="0.25">
      <c r="A4678">
        <v>9687</v>
      </c>
      <c r="B4678" t="s">
        <v>10301</v>
      </c>
      <c r="C4678" s="1">
        <v>42885</v>
      </c>
      <c r="D4678">
        <f>YEAR(C4678)</f>
        <v>2017</v>
      </c>
      <c r="E4678">
        <f>MONTH(C4678)</f>
        <v>5</v>
      </c>
      <c r="F4678" t="str">
        <f>TEXT(Table1[[#This Row],[Order Date]],"mmm")</f>
        <v>May</v>
      </c>
      <c r="G4678" t="str">
        <f>TEXT(Table1[[#This Row],[Order Date]],"ddd")</f>
        <v>Tue</v>
      </c>
      <c r="H4678" s="1">
        <v>42889</v>
      </c>
      <c r="I4678" t="s">
        <v>49</v>
      </c>
      <c r="J4678" t="s">
        <v>4830</v>
      </c>
      <c r="K4678" t="s">
        <v>4831</v>
      </c>
      <c r="L4678" t="s">
        <v>25</v>
      </c>
      <c r="M4678" t="s">
        <v>26</v>
      </c>
      <c r="N4678" t="s">
        <v>941</v>
      </c>
      <c r="O4678" t="s">
        <v>42</v>
      </c>
      <c r="P4678">
        <v>92037</v>
      </c>
      <c r="Q4678" t="s">
        <v>43</v>
      </c>
      <c r="R4678" t="s">
        <v>2416</v>
      </c>
      <c r="S4678" t="s">
        <v>45</v>
      </c>
      <c r="T4678" t="s">
        <v>67</v>
      </c>
      <c r="U4678" t="s">
        <v>2417</v>
      </c>
      <c r="V4678" s="3">
        <v>35.1</v>
      </c>
      <c r="W4678">
        <v>6</v>
      </c>
      <c r="X4678" s="2">
        <v>0</v>
      </c>
      <c r="Y4678" s="13">
        <v>10.179</v>
      </c>
      <c r="Z4678" s="2">
        <f>Y4678/V4678</f>
        <v>0.28999999999999998</v>
      </c>
    </row>
    <row r="4679" spans="1:26" x14ac:dyDescent="0.25">
      <c r="A4679">
        <v>9688</v>
      </c>
      <c r="B4679" t="s">
        <v>10302</v>
      </c>
      <c r="C4679" s="1">
        <v>43008</v>
      </c>
      <c r="D4679">
        <f>YEAR(C4679)</f>
        <v>2017</v>
      </c>
      <c r="E4679">
        <f>MONTH(C4679)</f>
        <v>9</v>
      </c>
      <c r="F4679" t="str">
        <f>TEXT(Table1[[#This Row],[Order Date]],"mmm")</f>
        <v>Sep</v>
      </c>
      <c r="G4679" t="str">
        <f>TEXT(Table1[[#This Row],[Order Date]],"ddd")</f>
        <v>Sat</v>
      </c>
      <c r="H4679" s="1">
        <v>43014</v>
      </c>
      <c r="I4679" t="s">
        <v>49</v>
      </c>
      <c r="J4679" t="s">
        <v>2749</v>
      </c>
      <c r="K4679" t="s">
        <v>2750</v>
      </c>
      <c r="L4679" t="s">
        <v>101</v>
      </c>
      <c r="M4679" t="s">
        <v>26</v>
      </c>
      <c r="N4679" t="s">
        <v>1117</v>
      </c>
      <c r="O4679" t="s">
        <v>103</v>
      </c>
      <c r="P4679">
        <v>76017</v>
      </c>
      <c r="Q4679" t="s">
        <v>104</v>
      </c>
      <c r="R4679" t="s">
        <v>2407</v>
      </c>
      <c r="S4679" t="s">
        <v>45</v>
      </c>
      <c r="T4679" t="s">
        <v>74</v>
      </c>
      <c r="U4679" t="s">
        <v>2408</v>
      </c>
      <c r="V4679" s="3">
        <v>11.646000000000001</v>
      </c>
      <c r="W4679">
        <v>9</v>
      </c>
      <c r="X4679" s="2">
        <v>0.8</v>
      </c>
      <c r="Y4679" s="13">
        <v>-17.469000000000001</v>
      </c>
      <c r="Z4679" s="2">
        <f>Y4679/V4679</f>
        <v>-1.5</v>
      </c>
    </row>
    <row r="4680" spans="1:26" x14ac:dyDescent="0.25">
      <c r="A4680">
        <v>9689</v>
      </c>
      <c r="B4680" t="s">
        <v>10303</v>
      </c>
      <c r="C4680" s="1">
        <v>42906</v>
      </c>
      <c r="D4680">
        <f>YEAR(C4680)</f>
        <v>2017</v>
      </c>
      <c r="E4680">
        <f>MONTH(C4680)</f>
        <v>6</v>
      </c>
      <c r="F4680" t="str">
        <f>TEXT(Table1[[#This Row],[Order Date]],"mmm")</f>
        <v>Jun</v>
      </c>
      <c r="G4680" t="str">
        <f>TEXT(Table1[[#This Row],[Order Date]],"ddd")</f>
        <v>Tue</v>
      </c>
      <c r="H4680" s="1">
        <v>42913</v>
      </c>
      <c r="I4680" t="s">
        <v>49</v>
      </c>
      <c r="J4680" t="s">
        <v>380</v>
      </c>
      <c r="K4680" t="s">
        <v>381</v>
      </c>
      <c r="L4680" t="s">
        <v>25</v>
      </c>
      <c r="M4680" t="s">
        <v>26</v>
      </c>
      <c r="N4680" t="s">
        <v>1448</v>
      </c>
      <c r="O4680" t="s">
        <v>312</v>
      </c>
      <c r="P4680">
        <v>23223</v>
      </c>
      <c r="Q4680" t="s">
        <v>29</v>
      </c>
      <c r="R4680" t="s">
        <v>6102</v>
      </c>
      <c r="S4680" t="s">
        <v>45</v>
      </c>
      <c r="T4680" t="s">
        <v>89</v>
      </c>
      <c r="U4680" t="s">
        <v>6103</v>
      </c>
      <c r="V4680" s="3">
        <v>32.4</v>
      </c>
      <c r="W4680">
        <v>5</v>
      </c>
      <c r="X4680" s="2">
        <v>0</v>
      </c>
      <c r="Y4680" s="13">
        <v>15.552</v>
      </c>
      <c r="Z4680" s="2">
        <f>Y4680/V4680</f>
        <v>0.48</v>
      </c>
    </row>
    <row r="4681" spans="1:26" x14ac:dyDescent="0.25">
      <c r="A4681">
        <v>9691</v>
      </c>
      <c r="B4681" t="s">
        <v>10304</v>
      </c>
      <c r="C4681" s="1">
        <v>42829</v>
      </c>
      <c r="D4681">
        <f>YEAR(C4681)</f>
        <v>2017</v>
      </c>
      <c r="E4681">
        <f>MONTH(C4681)</f>
        <v>4</v>
      </c>
      <c r="F4681" t="str">
        <f>TEXT(Table1[[#This Row],[Order Date]],"mmm")</f>
        <v>Apr</v>
      </c>
      <c r="G4681" t="str">
        <f>TEXT(Table1[[#This Row],[Order Date]],"ddd")</f>
        <v>Tue</v>
      </c>
      <c r="H4681" s="1">
        <v>42830</v>
      </c>
      <c r="I4681" t="s">
        <v>185</v>
      </c>
      <c r="J4681" t="s">
        <v>5589</v>
      </c>
      <c r="K4681" t="s">
        <v>5590</v>
      </c>
      <c r="L4681" t="s">
        <v>101</v>
      </c>
      <c r="M4681" t="s">
        <v>26</v>
      </c>
      <c r="N4681" t="s">
        <v>263</v>
      </c>
      <c r="O4681" t="s">
        <v>264</v>
      </c>
      <c r="P4681">
        <v>10035</v>
      </c>
      <c r="Q4681" t="s">
        <v>145</v>
      </c>
      <c r="R4681" t="s">
        <v>3160</v>
      </c>
      <c r="S4681" t="s">
        <v>45</v>
      </c>
      <c r="T4681" t="s">
        <v>67</v>
      </c>
      <c r="U4681" t="s">
        <v>3161</v>
      </c>
      <c r="V4681" s="3">
        <v>7.04</v>
      </c>
      <c r="W4681">
        <v>4</v>
      </c>
      <c r="X4681" s="2">
        <v>0</v>
      </c>
      <c r="Y4681" s="13">
        <v>2.0415999999999999</v>
      </c>
      <c r="Z4681" s="2">
        <f>Y4681/V4681</f>
        <v>0.28999999999999998</v>
      </c>
    </row>
    <row r="4682" spans="1:26" x14ac:dyDescent="0.25">
      <c r="A4682">
        <v>9692</v>
      </c>
      <c r="B4682" t="s">
        <v>10305</v>
      </c>
      <c r="C4682" s="1">
        <v>42321</v>
      </c>
      <c r="D4682">
        <f>YEAR(C4682)</f>
        <v>2015</v>
      </c>
      <c r="E4682">
        <f>MONTH(C4682)</f>
        <v>11</v>
      </c>
      <c r="F4682" t="str">
        <f>TEXT(Table1[[#This Row],[Order Date]],"mmm")</f>
        <v>Nov</v>
      </c>
      <c r="G4682" t="str">
        <f>TEXT(Table1[[#This Row],[Order Date]],"ddd")</f>
        <v>Fri</v>
      </c>
      <c r="H4682" s="1">
        <v>42325</v>
      </c>
      <c r="I4682" t="s">
        <v>49</v>
      </c>
      <c r="J4682" t="s">
        <v>1175</v>
      </c>
      <c r="K4682" t="s">
        <v>1176</v>
      </c>
      <c r="L4682" t="s">
        <v>25</v>
      </c>
      <c r="M4682" t="s">
        <v>26</v>
      </c>
      <c r="N4682" t="s">
        <v>181</v>
      </c>
      <c r="O4682" t="s">
        <v>103</v>
      </c>
      <c r="P4682">
        <v>77041</v>
      </c>
      <c r="Q4682" t="s">
        <v>104</v>
      </c>
      <c r="R4682" t="s">
        <v>3026</v>
      </c>
      <c r="S4682" t="s">
        <v>31</v>
      </c>
      <c r="T4682" t="s">
        <v>32</v>
      </c>
      <c r="U4682" t="s">
        <v>3027</v>
      </c>
      <c r="V4682" s="3">
        <v>613.99919999999997</v>
      </c>
      <c r="W4682">
        <v>3</v>
      </c>
      <c r="X4682" s="2">
        <v>0.32</v>
      </c>
      <c r="Y4682" s="13">
        <v>-18.058800000000002</v>
      </c>
      <c r="Z4682" s="2">
        <f>Y4682/V4682</f>
        <v>-2.9411764705882356E-2</v>
      </c>
    </row>
    <row r="4683" spans="1:26" x14ac:dyDescent="0.25">
      <c r="A4683">
        <v>9693</v>
      </c>
      <c r="B4683" t="s">
        <v>10306</v>
      </c>
      <c r="C4683" s="1">
        <v>42244</v>
      </c>
      <c r="D4683">
        <f>YEAR(C4683)</f>
        <v>2015</v>
      </c>
      <c r="E4683">
        <f>MONTH(C4683)</f>
        <v>8</v>
      </c>
      <c r="F4683" t="str">
        <f>TEXT(Table1[[#This Row],[Order Date]],"mmm")</f>
        <v>Aug</v>
      </c>
      <c r="G4683" t="str">
        <f>TEXT(Table1[[#This Row],[Order Date]],"ddd")</f>
        <v>Fri</v>
      </c>
      <c r="H4683" s="1">
        <v>42249</v>
      </c>
      <c r="I4683" t="s">
        <v>49</v>
      </c>
      <c r="J4683" t="s">
        <v>3433</v>
      </c>
      <c r="K4683" t="s">
        <v>3434</v>
      </c>
      <c r="L4683" t="s">
        <v>40</v>
      </c>
      <c r="M4683" t="s">
        <v>26</v>
      </c>
      <c r="N4683" t="s">
        <v>739</v>
      </c>
      <c r="O4683" t="s">
        <v>740</v>
      </c>
      <c r="P4683">
        <v>6824</v>
      </c>
      <c r="Q4683" t="s">
        <v>145</v>
      </c>
      <c r="R4683" t="s">
        <v>5415</v>
      </c>
      <c r="S4683" t="s">
        <v>45</v>
      </c>
      <c r="T4683" t="s">
        <v>58</v>
      </c>
      <c r="U4683" t="s">
        <v>5416</v>
      </c>
      <c r="V4683" s="3">
        <v>470.36</v>
      </c>
      <c r="W4683">
        <v>11</v>
      </c>
      <c r="X4683" s="2">
        <v>0</v>
      </c>
      <c r="Y4683" s="13">
        <v>122.2936</v>
      </c>
      <c r="Z4683" s="2">
        <f>Y4683/V4683</f>
        <v>0.26</v>
      </c>
    </row>
    <row r="4684" spans="1:26" x14ac:dyDescent="0.25">
      <c r="A4684">
        <v>9694</v>
      </c>
      <c r="B4684" t="s">
        <v>10307</v>
      </c>
      <c r="C4684" s="1">
        <v>43002</v>
      </c>
      <c r="D4684">
        <f>YEAR(C4684)</f>
        <v>2017</v>
      </c>
      <c r="E4684">
        <f>MONTH(C4684)</f>
        <v>9</v>
      </c>
      <c r="F4684" t="str">
        <f>TEXT(Table1[[#This Row],[Order Date]],"mmm")</f>
        <v>Sep</v>
      </c>
      <c r="G4684" t="str">
        <f>TEXT(Table1[[#This Row],[Order Date]],"ddd")</f>
        <v>Sun</v>
      </c>
      <c r="H4684" s="1">
        <v>43006</v>
      </c>
      <c r="I4684" t="s">
        <v>22</v>
      </c>
      <c r="J4684" t="s">
        <v>630</v>
      </c>
      <c r="K4684" t="s">
        <v>631</v>
      </c>
      <c r="L4684" t="s">
        <v>101</v>
      </c>
      <c r="M4684" t="s">
        <v>26</v>
      </c>
      <c r="N4684" t="s">
        <v>126</v>
      </c>
      <c r="O4684" t="s">
        <v>42</v>
      </c>
      <c r="P4684">
        <v>94110</v>
      </c>
      <c r="Q4684" t="s">
        <v>43</v>
      </c>
      <c r="R4684" t="s">
        <v>4974</v>
      </c>
      <c r="S4684" t="s">
        <v>45</v>
      </c>
      <c r="T4684" t="s">
        <v>89</v>
      </c>
      <c r="U4684" t="s">
        <v>4975</v>
      </c>
      <c r="V4684" s="3">
        <v>31.08</v>
      </c>
      <c r="W4684">
        <v>6</v>
      </c>
      <c r="X4684" s="2">
        <v>0</v>
      </c>
      <c r="Y4684" s="13">
        <v>15.229200000000001</v>
      </c>
      <c r="Z4684" s="2">
        <f>Y4684/V4684</f>
        <v>0.49000000000000005</v>
      </c>
    </row>
    <row r="4685" spans="1:26" x14ac:dyDescent="0.25">
      <c r="A4685">
        <v>9696</v>
      </c>
      <c r="B4685" t="s">
        <v>10308</v>
      </c>
      <c r="C4685" s="1">
        <v>42715</v>
      </c>
      <c r="D4685">
        <f>YEAR(C4685)</f>
        <v>2016</v>
      </c>
      <c r="E4685">
        <f>MONTH(C4685)</f>
        <v>12</v>
      </c>
      <c r="F4685" t="str">
        <f>TEXT(Table1[[#This Row],[Order Date]],"mmm")</f>
        <v>Dec</v>
      </c>
      <c r="G4685" t="str">
        <f>TEXT(Table1[[#This Row],[Order Date]],"ddd")</f>
        <v>Sun</v>
      </c>
      <c r="H4685" s="1">
        <v>42718</v>
      </c>
      <c r="I4685" t="s">
        <v>185</v>
      </c>
      <c r="J4685" t="s">
        <v>2291</v>
      </c>
      <c r="K4685" t="s">
        <v>2292</v>
      </c>
      <c r="L4685" t="s">
        <v>40</v>
      </c>
      <c r="M4685" t="s">
        <v>26</v>
      </c>
      <c r="N4685" t="s">
        <v>311</v>
      </c>
      <c r="O4685" t="s">
        <v>491</v>
      </c>
      <c r="P4685">
        <v>45503</v>
      </c>
      <c r="Q4685" t="s">
        <v>145</v>
      </c>
      <c r="R4685" t="s">
        <v>76</v>
      </c>
      <c r="S4685" t="s">
        <v>45</v>
      </c>
      <c r="T4685" t="s">
        <v>77</v>
      </c>
      <c r="U4685" t="s">
        <v>78</v>
      </c>
      <c r="V4685" s="3">
        <v>73.536000000000001</v>
      </c>
      <c r="W4685">
        <v>4</v>
      </c>
      <c r="X4685" s="2">
        <v>0.2</v>
      </c>
      <c r="Y4685" s="13">
        <v>9.1920000000000002</v>
      </c>
      <c r="Z4685" s="2">
        <f>Y4685/V4685</f>
        <v>0.125</v>
      </c>
    </row>
    <row r="4686" spans="1:26" x14ac:dyDescent="0.25">
      <c r="A4686">
        <v>9697</v>
      </c>
      <c r="B4686" t="s">
        <v>10309</v>
      </c>
      <c r="C4686" s="1">
        <v>41800</v>
      </c>
      <c r="D4686">
        <f>YEAR(C4686)</f>
        <v>2014</v>
      </c>
      <c r="E4686">
        <f>MONTH(C4686)</f>
        <v>6</v>
      </c>
      <c r="F4686" t="str">
        <f>TEXT(Table1[[#This Row],[Order Date]],"mmm")</f>
        <v>Jun</v>
      </c>
      <c r="G4686" t="str">
        <f>TEXT(Table1[[#This Row],[Order Date]],"ddd")</f>
        <v>Tue</v>
      </c>
      <c r="H4686" s="1">
        <v>41805</v>
      </c>
      <c r="I4686" t="s">
        <v>22</v>
      </c>
      <c r="J4686" t="s">
        <v>812</v>
      </c>
      <c r="K4686" t="s">
        <v>813</v>
      </c>
      <c r="L4686" t="s">
        <v>40</v>
      </c>
      <c r="M4686" t="s">
        <v>26</v>
      </c>
      <c r="N4686" t="s">
        <v>873</v>
      </c>
      <c r="O4686" t="s">
        <v>235</v>
      </c>
      <c r="P4686">
        <v>48234</v>
      </c>
      <c r="Q4686" t="s">
        <v>104</v>
      </c>
      <c r="R4686" t="s">
        <v>1938</v>
      </c>
      <c r="S4686" t="s">
        <v>45</v>
      </c>
      <c r="T4686" t="s">
        <v>46</v>
      </c>
      <c r="U4686" t="s">
        <v>1939</v>
      </c>
      <c r="V4686" s="3">
        <v>491.55</v>
      </c>
      <c r="W4686">
        <v>5</v>
      </c>
      <c r="X4686" s="2">
        <v>0</v>
      </c>
      <c r="Y4686" s="13">
        <v>240.8595</v>
      </c>
      <c r="Z4686" s="2">
        <f>Y4686/V4686</f>
        <v>0.49</v>
      </c>
    </row>
    <row r="4687" spans="1:26" x14ac:dyDescent="0.25">
      <c r="A4687">
        <v>9698</v>
      </c>
      <c r="B4687" t="s">
        <v>10310</v>
      </c>
      <c r="C4687" s="1">
        <v>42440</v>
      </c>
      <c r="D4687">
        <f>YEAR(C4687)</f>
        <v>2016</v>
      </c>
      <c r="E4687">
        <f>MONTH(C4687)</f>
        <v>3</v>
      </c>
      <c r="F4687" t="str">
        <f>TEXT(Table1[[#This Row],[Order Date]],"mmm")</f>
        <v>Mar</v>
      </c>
      <c r="G4687" t="str">
        <f>TEXT(Table1[[#This Row],[Order Date]],"ddd")</f>
        <v>Fri</v>
      </c>
      <c r="H4687" s="1">
        <v>42440</v>
      </c>
      <c r="I4687" t="s">
        <v>1276</v>
      </c>
      <c r="J4687" t="s">
        <v>3142</v>
      </c>
      <c r="K4687" t="s">
        <v>3143</v>
      </c>
      <c r="L4687" t="s">
        <v>101</v>
      </c>
      <c r="M4687" t="s">
        <v>26</v>
      </c>
      <c r="N4687" t="s">
        <v>143</v>
      </c>
      <c r="O4687" t="s">
        <v>144</v>
      </c>
      <c r="P4687">
        <v>19140</v>
      </c>
      <c r="Q4687" t="s">
        <v>145</v>
      </c>
      <c r="R4687" t="s">
        <v>4626</v>
      </c>
      <c r="S4687" t="s">
        <v>31</v>
      </c>
      <c r="T4687" t="s">
        <v>64</v>
      </c>
      <c r="U4687" t="s">
        <v>4627</v>
      </c>
      <c r="V4687" s="3">
        <v>30.335999999999999</v>
      </c>
      <c r="W4687">
        <v>4</v>
      </c>
      <c r="X4687" s="2">
        <v>0.2</v>
      </c>
      <c r="Y4687" s="13">
        <v>9.48</v>
      </c>
      <c r="Z4687" s="2">
        <f>Y4687/V4687</f>
        <v>0.31250000000000006</v>
      </c>
    </row>
    <row r="4688" spans="1:26" x14ac:dyDescent="0.25">
      <c r="A4688">
        <v>9699</v>
      </c>
      <c r="B4688" t="s">
        <v>10311</v>
      </c>
      <c r="C4688" s="1">
        <v>43084</v>
      </c>
      <c r="D4688">
        <f>YEAR(C4688)</f>
        <v>2017</v>
      </c>
      <c r="E4688">
        <f>MONTH(C4688)</f>
        <v>12</v>
      </c>
      <c r="F4688" t="str">
        <f>TEXT(Table1[[#This Row],[Order Date]],"mmm")</f>
        <v>Dec</v>
      </c>
      <c r="G4688" t="str">
        <f>TEXT(Table1[[#This Row],[Order Date]],"ddd")</f>
        <v>Fri</v>
      </c>
      <c r="H4688" s="1">
        <v>43088</v>
      </c>
      <c r="I4688" t="s">
        <v>49</v>
      </c>
      <c r="J4688" t="s">
        <v>6926</v>
      </c>
      <c r="K4688" t="s">
        <v>6927</v>
      </c>
      <c r="L4688" t="s">
        <v>25</v>
      </c>
      <c r="M4688" t="s">
        <v>26</v>
      </c>
      <c r="N4688" t="s">
        <v>1017</v>
      </c>
      <c r="O4688" t="s">
        <v>42</v>
      </c>
      <c r="P4688">
        <v>90301</v>
      </c>
      <c r="Q4688" t="s">
        <v>43</v>
      </c>
      <c r="R4688" t="s">
        <v>942</v>
      </c>
      <c r="S4688" t="s">
        <v>45</v>
      </c>
      <c r="T4688" t="s">
        <v>89</v>
      </c>
      <c r="U4688" t="s">
        <v>943</v>
      </c>
      <c r="V4688" s="3">
        <v>22.83</v>
      </c>
      <c r="W4688">
        <v>3</v>
      </c>
      <c r="X4688" s="2">
        <v>0</v>
      </c>
      <c r="Y4688" s="13">
        <v>10.7301</v>
      </c>
      <c r="Z4688" s="2">
        <f>Y4688/V4688</f>
        <v>0.47000000000000003</v>
      </c>
    </row>
    <row r="4689" spans="1:26" x14ac:dyDescent="0.25">
      <c r="A4689">
        <v>9702</v>
      </c>
      <c r="B4689" t="s">
        <v>10312</v>
      </c>
      <c r="C4689" s="1">
        <v>42673</v>
      </c>
      <c r="D4689">
        <f>YEAR(C4689)</f>
        <v>2016</v>
      </c>
      <c r="E4689">
        <f>MONTH(C4689)</f>
        <v>10</v>
      </c>
      <c r="F4689" t="str">
        <f>TEXT(Table1[[#This Row],[Order Date]],"mmm")</f>
        <v>Oct</v>
      </c>
      <c r="G4689" t="str">
        <f>TEXT(Table1[[#This Row],[Order Date]],"ddd")</f>
        <v>Sun</v>
      </c>
      <c r="H4689" s="1">
        <v>42678</v>
      </c>
      <c r="I4689" t="s">
        <v>49</v>
      </c>
      <c r="J4689" t="s">
        <v>6894</v>
      </c>
      <c r="K4689" t="s">
        <v>6895</v>
      </c>
      <c r="L4689" t="s">
        <v>25</v>
      </c>
      <c r="M4689" t="s">
        <v>26</v>
      </c>
      <c r="N4689" t="s">
        <v>10313</v>
      </c>
      <c r="O4689" t="s">
        <v>42</v>
      </c>
      <c r="P4689">
        <v>93405</v>
      </c>
      <c r="Q4689" t="s">
        <v>43</v>
      </c>
      <c r="R4689" t="s">
        <v>3075</v>
      </c>
      <c r="S4689" t="s">
        <v>45</v>
      </c>
      <c r="T4689" t="s">
        <v>266</v>
      </c>
      <c r="U4689" t="s">
        <v>3076</v>
      </c>
      <c r="V4689" s="3">
        <v>3.62</v>
      </c>
      <c r="W4689">
        <v>2</v>
      </c>
      <c r="X4689" s="2">
        <v>0</v>
      </c>
      <c r="Y4689" s="13">
        <v>1.1946000000000001</v>
      </c>
      <c r="Z4689" s="2">
        <f>Y4689/V4689</f>
        <v>0.33</v>
      </c>
    </row>
    <row r="4690" spans="1:26" x14ac:dyDescent="0.25">
      <c r="A4690">
        <v>9703</v>
      </c>
      <c r="B4690" t="s">
        <v>10314</v>
      </c>
      <c r="C4690" s="1">
        <v>42947</v>
      </c>
      <c r="D4690">
        <f>YEAR(C4690)</f>
        <v>2017</v>
      </c>
      <c r="E4690">
        <f>MONTH(C4690)</f>
        <v>7</v>
      </c>
      <c r="F4690" t="str">
        <f>TEXT(Table1[[#This Row],[Order Date]],"mmm")</f>
        <v>Jul</v>
      </c>
      <c r="G4690" t="str">
        <f>TEXT(Table1[[#This Row],[Order Date]],"ddd")</f>
        <v>Mon</v>
      </c>
      <c r="H4690" s="1">
        <v>42951</v>
      </c>
      <c r="I4690" t="s">
        <v>49</v>
      </c>
      <c r="J4690" t="s">
        <v>6289</v>
      </c>
      <c r="K4690" t="s">
        <v>6290</v>
      </c>
      <c r="L4690" t="s">
        <v>101</v>
      </c>
      <c r="M4690" t="s">
        <v>26</v>
      </c>
      <c r="N4690" t="s">
        <v>514</v>
      </c>
      <c r="O4690" t="s">
        <v>242</v>
      </c>
      <c r="P4690">
        <v>19805</v>
      </c>
      <c r="Q4690" t="s">
        <v>145</v>
      </c>
      <c r="R4690" t="s">
        <v>435</v>
      </c>
      <c r="S4690" t="s">
        <v>45</v>
      </c>
      <c r="T4690" t="s">
        <v>89</v>
      </c>
      <c r="U4690" t="s">
        <v>436</v>
      </c>
      <c r="V4690" s="3">
        <v>11.54</v>
      </c>
      <c r="W4690">
        <v>1</v>
      </c>
      <c r="X4690" s="2">
        <v>0</v>
      </c>
      <c r="Y4690" s="13">
        <v>5.5392000000000001</v>
      </c>
      <c r="Z4690" s="2">
        <f>Y4690/V4690</f>
        <v>0.48000000000000004</v>
      </c>
    </row>
    <row r="4691" spans="1:26" x14ac:dyDescent="0.25">
      <c r="A4691">
        <v>9706</v>
      </c>
      <c r="B4691" t="s">
        <v>10315</v>
      </c>
      <c r="C4691" s="1">
        <v>43027</v>
      </c>
      <c r="D4691">
        <f>YEAR(C4691)</f>
        <v>2017</v>
      </c>
      <c r="E4691">
        <f>MONTH(C4691)</f>
        <v>10</v>
      </c>
      <c r="F4691" t="str">
        <f>TEXT(Table1[[#This Row],[Order Date]],"mmm")</f>
        <v>Oct</v>
      </c>
      <c r="G4691" t="str">
        <f>TEXT(Table1[[#This Row],[Order Date]],"ddd")</f>
        <v>Thu</v>
      </c>
      <c r="H4691" s="1">
        <v>43031</v>
      </c>
      <c r="I4691" t="s">
        <v>49</v>
      </c>
      <c r="J4691" t="s">
        <v>4744</v>
      </c>
      <c r="K4691" t="s">
        <v>4745</v>
      </c>
      <c r="L4691" t="s">
        <v>25</v>
      </c>
      <c r="M4691" t="s">
        <v>26</v>
      </c>
      <c r="N4691" t="s">
        <v>126</v>
      </c>
      <c r="O4691" t="s">
        <v>42</v>
      </c>
      <c r="P4691">
        <v>94122</v>
      </c>
      <c r="Q4691" t="s">
        <v>43</v>
      </c>
      <c r="R4691" t="s">
        <v>2796</v>
      </c>
      <c r="S4691" t="s">
        <v>45</v>
      </c>
      <c r="T4691" t="s">
        <v>74</v>
      </c>
      <c r="U4691" t="s">
        <v>2797</v>
      </c>
      <c r="V4691" s="3">
        <v>39.624000000000002</v>
      </c>
      <c r="W4691">
        <v>3</v>
      </c>
      <c r="X4691" s="2">
        <v>0.2</v>
      </c>
      <c r="Y4691" s="13">
        <v>13.868399999999999</v>
      </c>
      <c r="Z4691" s="2">
        <f>Y4691/V4691</f>
        <v>0.35</v>
      </c>
    </row>
    <row r="4692" spans="1:26" x14ac:dyDescent="0.25">
      <c r="A4692">
        <v>9711</v>
      </c>
      <c r="B4692" t="s">
        <v>10316</v>
      </c>
      <c r="C4692" s="1">
        <v>41948</v>
      </c>
      <c r="D4692">
        <f>YEAR(C4692)</f>
        <v>2014</v>
      </c>
      <c r="E4692">
        <f>MONTH(C4692)</f>
        <v>11</v>
      </c>
      <c r="F4692" t="str">
        <f>TEXT(Table1[[#This Row],[Order Date]],"mmm")</f>
        <v>Nov</v>
      </c>
      <c r="G4692" t="str">
        <f>TEXT(Table1[[#This Row],[Order Date]],"ddd")</f>
        <v>Wed</v>
      </c>
      <c r="H4692" s="1">
        <v>41953</v>
      </c>
      <c r="I4692" t="s">
        <v>49</v>
      </c>
      <c r="J4692" t="s">
        <v>1677</v>
      </c>
      <c r="K4692" t="s">
        <v>1678</v>
      </c>
      <c r="L4692" t="s">
        <v>25</v>
      </c>
      <c r="M4692" t="s">
        <v>26</v>
      </c>
      <c r="N4692" t="s">
        <v>143</v>
      </c>
      <c r="O4692" t="s">
        <v>144</v>
      </c>
      <c r="P4692">
        <v>19143</v>
      </c>
      <c r="Q4692" t="s">
        <v>145</v>
      </c>
      <c r="R4692" t="s">
        <v>5208</v>
      </c>
      <c r="S4692" t="s">
        <v>31</v>
      </c>
      <c r="T4692" t="s">
        <v>64</v>
      </c>
      <c r="U4692" t="s">
        <v>5209</v>
      </c>
      <c r="V4692" s="3">
        <v>273.56799999999998</v>
      </c>
      <c r="W4692">
        <v>2</v>
      </c>
      <c r="X4692" s="2">
        <v>0.2</v>
      </c>
      <c r="Y4692" s="13">
        <v>-34.195999999999998</v>
      </c>
      <c r="Z4692" s="2">
        <f>Y4692/V4692</f>
        <v>-0.125</v>
      </c>
    </row>
    <row r="4693" spans="1:26" x14ac:dyDescent="0.25">
      <c r="A4693">
        <v>9716</v>
      </c>
      <c r="B4693" t="s">
        <v>10317</v>
      </c>
      <c r="C4693" s="1">
        <v>42681</v>
      </c>
      <c r="D4693">
        <f>YEAR(C4693)</f>
        <v>2016</v>
      </c>
      <c r="E4693">
        <f>MONTH(C4693)</f>
        <v>11</v>
      </c>
      <c r="F4693" t="str">
        <f>TEXT(Table1[[#This Row],[Order Date]],"mmm")</f>
        <v>Nov</v>
      </c>
      <c r="G4693" t="str">
        <f>TEXT(Table1[[#This Row],[Order Date]],"ddd")</f>
        <v>Mon</v>
      </c>
      <c r="H4693" s="1">
        <v>42686</v>
      </c>
      <c r="I4693" t="s">
        <v>49</v>
      </c>
      <c r="J4693" t="s">
        <v>3585</v>
      </c>
      <c r="K4693" t="s">
        <v>3586</v>
      </c>
      <c r="L4693" t="s">
        <v>25</v>
      </c>
      <c r="M4693" t="s">
        <v>26</v>
      </c>
      <c r="N4693" t="s">
        <v>126</v>
      </c>
      <c r="O4693" t="s">
        <v>42</v>
      </c>
      <c r="P4693">
        <v>94122</v>
      </c>
      <c r="Q4693" t="s">
        <v>43</v>
      </c>
      <c r="R4693" t="s">
        <v>1477</v>
      </c>
      <c r="S4693" t="s">
        <v>45</v>
      </c>
      <c r="T4693" t="s">
        <v>74</v>
      </c>
      <c r="U4693" t="s">
        <v>1478</v>
      </c>
      <c r="V4693" s="3">
        <v>57.584000000000003</v>
      </c>
      <c r="W4693">
        <v>2</v>
      </c>
      <c r="X4693" s="2">
        <v>0.2</v>
      </c>
      <c r="Y4693" s="13">
        <v>20.154399999999999</v>
      </c>
      <c r="Z4693" s="2">
        <f>Y4693/V4693</f>
        <v>0.35</v>
      </c>
    </row>
    <row r="4694" spans="1:26" x14ac:dyDescent="0.25">
      <c r="A4694">
        <v>9717</v>
      </c>
      <c r="B4694" t="s">
        <v>10318</v>
      </c>
      <c r="C4694" s="1">
        <v>42594</v>
      </c>
      <c r="D4694">
        <f>YEAR(C4694)</f>
        <v>2016</v>
      </c>
      <c r="E4694">
        <f>MONTH(C4694)</f>
        <v>8</v>
      </c>
      <c r="F4694" t="str">
        <f>TEXT(Table1[[#This Row],[Order Date]],"mmm")</f>
        <v>Aug</v>
      </c>
      <c r="G4694" t="str">
        <f>TEXT(Table1[[#This Row],[Order Date]],"ddd")</f>
        <v>Fri</v>
      </c>
      <c r="H4694" s="1">
        <v>42596</v>
      </c>
      <c r="I4694" t="s">
        <v>22</v>
      </c>
      <c r="J4694" t="s">
        <v>3997</v>
      </c>
      <c r="K4694" t="s">
        <v>3998</v>
      </c>
      <c r="L4694" t="s">
        <v>101</v>
      </c>
      <c r="M4694" t="s">
        <v>26</v>
      </c>
      <c r="N4694" t="s">
        <v>143</v>
      </c>
      <c r="O4694" t="s">
        <v>144</v>
      </c>
      <c r="P4694">
        <v>19134</v>
      </c>
      <c r="Q4694" t="s">
        <v>145</v>
      </c>
      <c r="R4694" t="s">
        <v>8109</v>
      </c>
      <c r="S4694" t="s">
        <v>45</v>
      </c>
      <c r="T4694" t="s">
        <v>67</v>
      </c>
      <c r="U4694" t="s">
        <v>8110</v>
      </c>
      <c r="V4694" s="3">
        <v>37.311999999999998</v>
      </c>
      <c r="W4694">
        <v>4</v>
      </c>
      <c r="X4694" s="2">
        <v>0.2</v>
      </c>
      <c r="Y4694" s="13">
        <v>2.7984</v>
      </c>
      <c r="Z4694" s="2">
        <f>Y4694/V4694</f>
        <v>7.5000000000000011E-2</v>
      </c>
    </row>
    <row r="4695" spans="1:26" x14ac:dyDescent="0.25">
      <c r="A4695">
        <v>9718</v>
      </c>
      <c r="B4695" t="s">
        <v>10319</v>
      </c>
      <c r="C4695" s="1">
        <v>42520</v>
      </c>
      <c r="D4695">
        <f>YEAR(C4695)</f>
        <v>2016</v>
      </c>
      <c r="E4695">
        <f>MONTH(C4695)</f>
        <v>5</v>
      </c>
      <c r="F4695" t="str">
        <f>TEXT(Table1[[#This Row],[Order Date]],"mmm")</f>
        <v>May</v>
      </c>
      <c r="G4695" t="str">
        <f>TEXT(Table1[[#This Row],[Order Date]],"ddd")</f>
        <v>Mon</v>
      </c>
      <c r="H4695" s="1">
        <v>42521</v>
      </c>
      <c r="I4695" t="s">
        <v>1276</v>
      </c>
      <c r="J4695" t="s">
        <v>2037</v>
      </c>
      <c r="K4695" t="s">
        <v>2038</v>
      </c>
      <c r="L4695" t="s">
        <v>25</v>
      </c>
      <c r="M4695" t="s">
        <v>26</v>
      </c>
      <c r="N4695" t="s">
        <v>181</v>
      </c>
      <c r="O4695" t="s">
        <v>103</v>
      </c>
      <c r="P4695">
        <v>77041</v>
      </c>
      <c r="Q4695" t="s">
        <v>104</v>
      </c>
      <c r="R4695" t="s">
        <v>551</v>
      </c>
      <c r="S4695" t="s">
        <v>70</v>
      </c>
      <c r="T4695" t="s">
        <v>71</v>
      </c>
      <c r="U4695" t="s">
        <v>552</v>
      </c>
      <c r="V4695" s="3">
        <v>79.959999999999994</v>
      </c>
      <c r="W4695">
        <v>5</v>
      </c>
      <c r="X4695" s="2">
        <v>0.2</v>
      </c>
      <c r="Y4695" s="13">
        <v>7.9960000000000004</v>
      </c>
      <c r="Z4695" s="2">
        <f>Y4695/V4695</f>
        <v>0.10000000000000002</v>
      </c>
    </row>
    <row r="4696" spans="1:26" x14ac:dyDescent="0.25">
      <c r="A4696">
        <v>9720</v>
      </c>
      <c r="B4696" t="s">
        <v>10320</v>
      </c>
      <c r="C4696" s="1">
        <v>43051</v>
      </c>
      <c r="D4696">
        <f>YEAR(C4696)</f>
        <v>2017</v>
      </c>
      <c r="E4696">
        <f>MONTH(C4696)</f>
        <v>11</v>
      </c>
      <c r="F4696" t="str">
        <f>TEXT(Table1[[#This Row],[Order Date]],"mmm")</f>
        <v>Nov</v>
      </c>
      <c r="G4696" t="str">
        <f>TEXT(Table1[[#This Row],[Order Date]],"ddd")</f>
        <v>Sun</v>
      </c>
      <c r="H4696" s="1">
        <v>43053</v>
      </c>
      <c r="I4696" t="s">
        <v>22</v>
      </c>
      <c r="J4696" t="s">
        <v>5045</v>
      </c>
      <c r="K4696" t="s">
        <v>5046</v>
      </c>
      <c r="L4696" t="s">
        <v>25</v>
      </c>
      <c r="M4696" t="s">
        <v>26</v>
      </c>
      <c r="N4696" t="s">
        <v>2434</v>
      </c>
      <c r="O4696" t="s">
        <v>144</v>
      </c>
      <c r="P4696">
        <v>17602</v>
      </c>
      <c r="Q4696" t="s">
        <v>145</v>
      </c>
      <c r="R4696" t="s">
        <v>3600</v>
      </c>
      <c r="S4696" t="s">
        <v>45</v>
      </c>
      <c r="T4696" t="s">
        <v>58</v>
      </c>
      <c r="U4696" t="s">
        <v>3601</v>
      </c>
      <c r="V4696" s="3">
        <v>221.024</v>
      </c>
      <c r="W4696">
        <v>2</v>
      </c>
      <c r="X4696" s="2">
        <v>0.2</v>
      </c>
      <c r="Y4696" s="13">
        <v>-55.256</v>
      </c>
      <c r="Z4696" s="2">
        <f>Y4696/V4696</f>
        <v>-0.25</v>
      </c>
    </row>
    <row r="4697" spans="1:26" x14ac:dyDescent="0.25">
      <c r="A4697">
        <v>9721</v>
      </c>
      <c r="B4697" t="s">
        <v>10321</v>
      </c>
      <c r="C4697" s="1">
        <v>42635</v>
      </c>
      <c r="D4697">
        <f>YEAR(C4697)</f>
        <v>2016</v>
      </c>
      <c r="E4697">
        <f>MONTH(C4697)</f>
        <v>9</v>
      </c>
      <c r="F4697" t="str">
        <f>TEXT(Table1[[#This Row],[Order Date]],"mmm")</f>
        <v>Sep</v>
      </c>
      <c r="G4697" t="str">
        <f>TEXT(Table1[[#This Row],[Order Date]],"ddd")</f>
        <v>Thu</v>
      </c>
      <c r="H4697" s="1">
        <v>42639</v>
      </c>
      <c r="I4697" t="s">
        <v>49</v>
      </c>
      <c r="J4697" t="s">
        <v>2383</v>
      </c>
      <c r="K4697" t="s">
        <v>2384</v>
      </c>
      <c r="L4697" t="s">
        <v>40</v>
      </c>
      <c r="M4697" t="s">
        <v>26</v>
      </c>
      <c r="N4697" t="s">
        <v>1817</v>
      </c>
      <c r="O4697" t="s">
        <v>113</v>
      </c>
      <c r="P4697">
        <v>54302</v>
      </c>
      <c r="Q4697" t="s">
        <v>104</v>
      </c>
      <c r="R4697" t="s">
        <v>5991</v>
      </c>
      <c r="S4697" t="s">
        <v>31</v>
      </c>
      <c r="T4697" t="s">
        <v>64</v>
      </c>
      <c r="U4697" t="s">
        <v>5992</v>
      </c>
      <c r="V4697" s="3">
        <v>18.96</v>
      </c>
      <c r="W4697">
        <v>2</v>
      </c>
      <c r="X4697" s="2">
        <v>0</v>
      </c>
      <c r="Y4697" s="13">
        <v>7.5839999999999996</v>
      </c>
      <c r="Z4697" s="2">
        <f>Y4697/V4697</f>
        <v>0.39999999999999997</v>
      </c>
    </row>
    <row r="4698" spans="1:26" x14ac:dyDescent="0.25">
      <c r="A4698">
        <v>9722</v>
      </c>
      <c r="B4698" t="s">
        <v>10322</v>
      </c>
      <c r="C4698" s="1">
        <v>42416</v>
      </c>
      <c r="D4698">
        <f>YEAR(C4698)</f>
        <v>2016</v>
      </c>
      <c r="E4698">
        <f>MONTH(C4698)</f>
        <v>2</v>
      </c>
      <c r="F4698" t="str">
        <f>TEXT(Table1[[#This Row],[Order Date]],"mmm")</f>
        <v>Feb</v>
      </c>
      <c r="G4698" t="str">
        <f>TEXT(Table1[[#This Row],[Order Date]],"ddd")</f>
        <v>Tue</v>
      </c>
      <c r="H4698" s="1">
        <v>42420</v>
      </c>
      <c r="I4698" t="s">
        <v>49</v>
      </c>
      <c r="J4698" t="s">
        <v>4423</v>
      </c>
      <c r="K4698" t="s">
        <v>4424</v>
      </c>
      <c r="L4698" t="s">
        <v>25</v>
      </c>
      <c r="M4698" t="s">
        <v>26</v>
      </c>
      <c r="N4698" t="s">
        <v>263</v>
      </c>
      <c r="O4698" t="s">
        <v>264</v>
      </c>
      <c r="P4698">
        <v>10024</v>
      </c>
      <c r="Q4698" t="s">
        <v>145</v>
      </c>
      <c r="R4698" t="s">
        <v>7593</v>
      </c>
      <c r="S4698" t="s">
        <v>31</v>
      </c>
      <c r="T4698" t="s">
        <v>35</v>
      </c>
      <c r="U4698" t="s">
        <v>7594</v>
      </c>
      <c r="V4698" s="3">
        <v>326.64600000000002</v>
      </c>
      <c r="W4698">
        <v>3</v>
      </c>
      <c r="X4698" s="2">
        <v>0.1</v>
      </c>
      <c r="Y4698" s="13">
        <v>39.923400000000001</v>
      </c>
      <c r="Z4698" s="2">
        <f>Y4698/V4698</f>
        <v>0.12222222222222222</v>
      </c>
    </row>
    <row r="4699" spans="1:26" x14ac:dyDescent="0.25">
      <c r="A4699">
        <v>9724</v>
      </c>
      <c r="B4699" t="s">
        <v>10323</v>
      </c>
      <c r="C4699" s="1">
        <v>41995</v>
      </c>
      <c r="D4699">
        <f>YEAR(C4699)</f>
        <v>2014</v>
      </c>
      <c r="E4699">
        <f>MONTH(C4699)</f>
        <v>12</v>
      </c>
      <c r="F4699" t="str">
        <f>TEXT(Table1[[#This Row],[Order Date]],"mmm")</f>
        <v>Dec</v>
      </c>
      <c r="G4699" t="str">
        <f>TEXT(Table1[[#This Row],[Order Date]],"ddd")</f>
        <v>Mon</v>
      </c>
      <c r="H4699" s="1">
        <v>41999</v>
      </c>
      <c r="I4699" t="s">
        <v>49</v>
      </c>
      <c r="J4699" t="s">
        <v>614</v>
      </c>
      <c r="K4699" t="s">
        <v>615</v>
      </c>
      <c r="L4699" t="s">
        <v>101</v>
      </c>
      <c r="M4699" t="s">
        <v>26</v>
      </c>
      <c r="N4699" t="s">
        <v>263</v>
      </c>
      <c r="O4699" t="s">
        <v>264</v>
      </c>
      <c r="P4699">
        <v>10011</v>
      </c>
      <c r="Q4699" t="s">
        <v>145</v>
      </c>
      <c r="R4699" t="s">
        <v>2666</v>
      </c>
      <c r="S4699" t="s">
        <v>45</v>
      </c>
      <c r="T4699" t="s">
        <v>74</v>
      </c>
      <c r="U4699" t="s">
        <v>2667</v>
      </c>
      <c r="V4699" s="3">
        <v>296.71199999999999</v>
      </c>
      <c r="W4699">
        <v>13</v>
      </c>
      <c r="X4699" s="2">
        <v>0.2</v>
      </c>
      <c r="Y4699" s="13">
        <v>100.1403</v>
      </c>
      <c r="Z4699" s="2">
        <f>Y4699/V4699</f>
        <v>0.33750000000000002</v>
      </c>
    </row>
    <row r="4700" spans="1:26" x14ac:dyDescent="0.25">
      <c r="A4700">
        <v>9725</v>
      </c>
      <c r="B4700" t="s">
        <v>10324</v>
      </c>
      <c r="C4700" s="1">
        <v>42343</v>
      </c>
      <c r="D4700">
        <f>YEAR(C4700)</f>
        <v>2015</v>
      </c>
      <c r="E4700">
        <f>MONTH(C4700)</f>
        <v>12</v>
      </c>
      <c r="F4700" t="str">
        <f>TEXT(Table1[[#This Row],[Order Date]],"mmm")</f>
        <v>Dec</v>
      </c>
      <c r="G4700" t="str">
        <f>TEXT(Table1[[#This Row],[Order Date]],"ddd")</f>
        <v>Sat</v>
      </c>
      <c r="H4700" s="1">
        <v>42349</v>
      </c>
      <c r="I4700" t="s">
        <v>49</v>
      </c>
      <c r="J4700" t="s">
        <v>5420</v>
      </c>
      <c r="K4700" t="s">
        <v>5421</v>
      </c>
      <c r="L4700" t="s">
        <v>25</v>
      </c>
      <c r="M4700" t="s">
        <v>26</v>
      </c>
      <c r="N4700" t="s">
        <v>531</v>
      </c>
      <c r="O4700" t="s">
        <v>208</v>
      </c>
      <c r="P4700">
        <v>61701</v>
      </c>
      <c r="Q4700" t="s">
        <v>104</v>
      </c>
      <c r="R4700" t="s">
        <v>2538</v>
      </c>
      <c r="S4700" t="s">
        <v>45</v>
      </c>
      <c r="T4700" t="s">
        <v>170</v>
      </c>
      <c r="U4700" t="s">
        <v>2539</v>
      </c>
      <c r="V4700" s="3">
        <v>12.224</v>
      </c>
      <c r="W4700">
        <v>2</v>
      </c>
      <c r="X4700" s="2">
        <v>0.2</v>
      </c>
      <c r="Y4700" s="13">
        <v>4.4311999999999996</v>
      </c>
      <c r="Z4700" s="2">
        <f>Y4700/V4700</f>
        <v>0.36249999999999993</v>
      </c>
    </row>
    <row r="4701" spans="1:26" x14ac:dyDescent="0.25">
      <c r="A4701">
        <v>9727</v>
      </c>
      <c r="B4701" t="s">
        <v>10325</v>
      </c>
      <c r="C4701" s="1">
        <v>43071</v>
      </c>
      <c r="D4701">
        <f>YEAR(C4701)</f>
        <v>2017</v>
      </c>
      <c r="E4701">
        <f>MONTH(C4701)</f>
        <v>12</v>
      </c>
      <c r="F4701" t="str">
        <f>TEXT(Table1[[#This Row],[Order Date]],"mmm")</f>
        <v>Dec</v>
      </c>
      <c r="G4701" t="str">
        <f>TEXT(Table1[[#This Row],[Order Date]],"ddd")</f>
        <v>Sat</v>
      </c>
      <c r="H4701" s="1">
        <v>43073</v>
      </c>
      <c r="I4701" t="s">
        <v>185</v>
      </c>
      <c r="J4701" t="s">
        <v>283</v>
      </c>
      <c r="K4701" t="s">
        <v>284</v>
      </c>
      <c r="L4701" t="s">
        <v>25</v>
      </c>
      <c r="M4701" t="s">
        <v>26</v>
      </c>
      <c r="N4701" t="s">
        <v>1230</v>
      </c>
      <c r="O4701" t="s">
        <v>1231</v>
      </c>
      <c r="P4701">
        <v>1852</v>
      </c>
      <c r="Q4701" t="s">
        <v>145</v>
      </c>
      <c r="R4701" t="s">
        <v>5451</v>
      </c>
      <c r="S4701" t="s">
        <v>45</v>
      </c>
      <c r="T4701" t="s">
        <v>77</v>
      </c>
      <c r="U4701" t="s">
        <v>5452</v>
      </c>
      <c r="V4701" s="3">
        <v>286.86</v>
      </c>
      <c r="W4701">
        <v>7</v>
      </c>
      <c r="X4701" s="2">
        <v>0</v>
      </c>
      <c r="Y4701" s="13">
        <v>80.320800000000006</v>
      </c>
      <c r="Z4701" s="2">
        <f>Y4701/V4701</f>
        <v>0.28000000000000003</v>
      </c>
    </row>
    <row r="4702" spans="1:26" x14ac:dyDescent="0.25">
      <c r="A4702">
        <v>9730</v>
      </c>
      <c r="B4702" t="s">
        <v>10326</v>
      </c>
      <c r="C4702" s="1">
        <v>41911</v>
      </c>
      <c r="D4702">
        <f>YEAR(C4702)</f>
        <v>2014</v>
      </c>
      <c r="E4702">
        <f>MONTH(C4702)</f>
        <v>9</v>
      </c>
      <c r="F4702" t="str">
        <f>TEXT(Table1[[#This Row],[Order Date]],"mmm")</f>
        <v>Sep</v>
      </c>
      <c r="G4702" t="str">
        <f>TEXT(Table1[[#This Row],[Order Date]],"ddd")</f>
        <v>Mon</v>
      </c>
      <c r="H4702" s="1">
        <v>41916</v>
      </c>
      <c r="I4702" t="s">
        <v>49</v>
      </c>
      <c r="J4702" t="s">
        <v>3565</v>
      </c>
      <c r="K4702" t="s">
        <v>3566</v>
      </c>
      <c r="L4702" t="s">
        <v>25</v>
      </c>
      <c r="M4702" t="s">
        <v>26</v>
      </c>
      <c r="N4702" t="s">
        <v>94</v>
      </c>
      <c r="O4702" t="s">
        <v>95</v>
      </c>
      <c r="P4702">
        <v>98115</v>
      </c>
      <c r="Q4702" t="s">
        <v>43</v>
      </c>
      <c r="R4702" t="s">
        <v>5528</v>
      </c>
      <c r="S4702" t="s">
        <v>45</v>
      </c>
      <c r="T4702" t="s">
        <v>74</v>
      </c>
      <c r="U4702" t="s">
        <v>5529</v>
      </c>
      <c r="V4702" s="3">
        <v>10.048</v>
      </c>
      <c r="W4702">
        <v>2</v>
      </c>
      <c r="X4702" s="2">
        <v>0.2</v>
      </c>
      <c r="Y4702" s="13">
        <v>3.14</v>
      </c>
      <c r="Z4702" s="2">
        <f>Y4702/V4702</f>
        <v>0.3125</v>
      </c>
    </row>
    <row r="4703" spans="1:26" x14ac:dyDescent="0.25">
      <c r="A4703">
        <v>9732</v>
      </c>
      <c r="B4703" t="s">
        <v>10327</v>
      </c>
      <c r="C4703" s="1">
        <v>43053</v>
      </c>
      <c r="D4703">
        <f>YEAR(C4703)</f>
        <v>2017</v>
      </c>
      <c r="E4703">
        <f>MONTH(C4703)</f>
        <v>11</v>
      </c>
      <c r="F4703" t="str">
        <f>TEXT(Table1[[#This Row],[Order Date]],"mmm")</f>
        <v>Nov</v>
      </c>
      <c r="G4703" t="str">
        <f>TEXT(Table1[[#This Row],[Order Date]],"ddd")</f>
        <v>Tue</v>
      </c>
      <c r="H4703" s="1">
        <v>43058</v>
      </c>
      <c r="I4703" t="s">
        <v>49</v>
      </c>
      <c r="J4703" t="s">
        <v>4676</v>
      </c>
      <c r="K4703" t="s">
        <v>4677</v>
      </c>
      <c r="L4703" t="s">
        <v>25</v>
      </c>
      <c r="M4703" t="s">
        <v>26</v>
      </c>
      <c r="N4703" t="s">
        <v>41</v>
      </c>
      <c r="O4703" t="s">
        <v>42</v>
      </c>
      <c r="P4703">
        <v>90049</v>
      </c>
      <c r="Q4703" t="s">
        <v>43</v>
      </c>
      <c r="R4703" t="s">
        <v>4059</v>
      </c>
      <c r="S4703" t="s">
        <v>45</v>
      </c>
      <c r="T4703" t="s">
        <v>67</v>
      </c>
      <c r="U4703" t="s">
        <v>4060</v>
      </c>
      <c r="V4703" s="3">
        <v>34.24</v>
      </c>
      <c r="W4703">
        <v>8</v>
      </c>
      <c r="X4703" s="2">
        <v>0</v>
      </c>
      <c r="Y4703" s="13">
        <v>9.9296000000000006</v>
      </c>
      <c r="Z4703" s="2">
        <f>Y4703/V4703</f>
        <v>0.28999999999999998</v>
      </c>
    </row>
    <row r="4704" spans="1:26" x14ac:dyDescent="0.25">
      <c r="A4704">
        <v>9733</v>
      </c>
      <c r="B4704" t="s">
        <v>10328</v>
      </c>
      <c r="C4704" s="1">
        <v>41871</v>
      </c>
      <c r="D4704">
        <f>YEAR(C4704)</f>
        <v>2014</v>
      </c>
      <c r="E4704">
        <f>MONTH(C4704)</f>
        <v>8</v>
      </c>
      <c r="F4704" t="str">
        <f>TEXT(Table1[[#This Row],[Order Date]],"mmm")</f>
        <v>Aug</v>
      </c>
      <c r="G4704" t="str">
        <f>TEXT(Table1[[#This Row],[Order Date]],"ddd")</f>
        <v>Wed</v>
      </c>
      <c r="H4704" s="1">
        <v>41876</v>
      </c>
      <c r="I4704" t="s">
        <v>49</v>
      </c>
      <c r="J4704" t="s">
        <v>6587</v>
      </c>
      <c r="K4704" t="s">
        <v>6588</v>
      </c>
      <c r="L4704" t="s">
        <v>40</v>
      </c>
      <c r="M4704" t="s">
        <v>26</v>
      </c>
      <c r="N4704" t="s">
        <v>7312</v>
      </c>
      <c r="O4704" t="s">
        <v>312</v>
      </c>
      <c r="P4704">
        <v>23666</v>
      </c>
      <c r="Q4704" t="s">
        <v>29</v>
      </c>
      <c r="R4704" t="s">
        <v>5998</v>
      </c>
      <c r="S4704" t="s">
        <v>31</v>
      </c>
      <c r="T4704" t="s">
        <v>35</v>
      </c>
      <c r="U4704" t="s">
        <v>5999</v>
      </c>
      <c r="V4704" s="3">
        <v>500.24</v>
      </c>
      <c r="W4704">
        <v>13</v>
      </c>
      <c r="X4704" s="2">
        <v>0</v>
      </c>
      <c r="Y4704" s="13">
        <v>145.06960000000001</v>
      </c>
      <c r="Z4704" s="2">
        <f>Y4704/V4704</f>
        <v>0.29000000000000004</v>
      </c>
    </row>
    <row r="4705" spans="1:26" x14ac:dyDescent="0.25">
      <c r="A4705">
        <v>9736</v>
      </c>
      <c r="B4705" t="s">
        <v>10329</v>
      </c>
      <c r="C4705" s="1">
        <v>41962</v>
      </c>
      <c r="D4705">
        <f>YEAR(C4705)</f>
        <v>2014</v>
      </c>
      <c r="E4705">
        <f>MONTH(C4705)</f>
        <v>11</v>
      </c>
      <c r="F4705" t="str">
        <f>TEXT(Table1[[#This Row],[Order Date]],"mmm")</f>
        <v>Nov</v>
      </c>
      <c r="G4705" t="str">
        <f>TEXT(Table1[[#This Row],[Order Date]],"ddd")</f>
        <v>Wed</v>
      </c>
      <c r="H4705" s="1">
        <v>41965</v>
      </c>
      <c r="I4705" t="s">
        <v>22</v>
      </c>
      <c r="J4705" t="s">
        <v>524</v>
      </c>
      <c r="K4705" t="s">
        <v>525</v>
      </c>
      <c r="L4705" t="s">
        <v>101</v>
      </c>
      <c r="M4705" t="s">
        <v>26</v>
      </c>
      <c r="N4705" t="s">
        <v>143</v>
      </c>
      <c r="O4705" t="s">
        <v>144</v>
      </c>
      <c r="P4705">
        <v>19134</v>
      </c>
      <c r="Q4705" t="s">
        <v>145</v>
      </c>
      <c r="R4705" t="s">
        <v>9822</v>
      </c>
      <c r="S4705" t="s">
        <v>45</v>
      </c>
      <c r="T4705" t="s">
        <v>89</v>
      </c>
      <c r="U4705" t="s">
        <v>9823</v>
      </c>
      <c r="V4705" s="3">
        <v>5.88</v>
      </c>
      <c r="W4705">
        <v>1</v>
      </c>
      <c r="X4705" s="2">
        <v>0.2</v>
      </c>
      <c r="Y4705" s="13">
        <v>1.9844999999999999</v>
      </c>
      <c r="Z4705" s="2">
        <f>Y4705/V4705</f>
        <v>0.33749999999999997</v>
      </c>
    </row>
    <row r="4706" spans="1:26" x14ac:dyDescent="0.25">
      <c r="A4706">
        <v>9737</v>
      </c>
      <c r="B4706" t="s">
        <v>10330</v>
      </c>
      <c r="C4706" s="1">
        <v>42184</v>
      </c>
      <c r="D4706">
        <f>YEAR(C4706)</f>
        <v>2015</v>
      </c>
      <c r="E4706">
        <f>MONTH(C4706)</f>
        <v>6</v>
      </c>
      <c r="F4706" t="str">
        <f>TEXT(Table1[[#This Row],[Order Date]],"mmm")</f>
        <v>Jun</v>
      </c>
      <c r="G4706" t="str">
        <f>TEXT(Table1[[#This Row],[Order Date]],"ddd")</f>
        <v>Mon</v>
      </c>
      <c r="H4706" s="1">
        <v>42188</v>
      </c>
      <c r="I4706" t="s">
        <v>49</v>
      </c>
      <c r="J4706" t="s">
        <v>7105</v>
      </c>
      <c r="K4706" t="s">
        <v>7106</v>
      </c>
      <c r="L4706" t="s">
        <v>101</v>
      </c>
      <c r="M4706" t="s">
        <v>26</v>
      </c>
      <c r="N4706" t="s">
        <v>2494</v>
      </c>
      <c r="O4706" t="s">
        <v>135</v>
      </c>
      <c r="P4706">
        <v>68104</v>
      </c>
      <c r="Q4706" t="s">
        <v>104</v>
      </c>
      <c r="R4706" t="s">
        <v>1997</v>
      </c>
      <c r="S4706" t="s">
        <v>70</v>
      </c>
      <c r="T4706" t="s">
        <v>71</v>
      </c>
      <c r="U4706" t="s">
        <v>1998</v>
      </c>
      <c r="V4706" s="3">
        <v>269.98</v>
      </c>
      <c r="W4706">
        <v>2</v>
      </c>
      <c r="X4706" s="2">
        <v>0</v>
      </c>
      <c r="Y4706" s="13">
        <v>72.894599999999997</v>
      </c>
      <c r="Z4706" s="2">
        <f>Y4706/V4706</f>
        <v>0.26999999999999996</v>
      </c>
    </row>
    <row r="4707" spans="1:26" x14ac:dyDescent="0.25">
      <c r="A4707">
        <v>9738</v>
      </c>
      <c r="B4707" t="s">
        <v>10331</v>
      </c>
      <c r="C4707" s="1">
        <v>42810</v>
      </c>
      <c r="D4707">
        <f>YEAR(C4707)</f>
        <v>2017</v>
      </c>
      <c r="E4707">
        <f>MONTH(C4707)</f>
        <v>3</v>
      </c>
      <c r="F4707" t="str">
        <f>TEXT(Table1[[#This Row],[Order Date]],"mmm")</f>
        <v>Mar</v>
      </c>
      <c r="G4707" t="str">
        <f>TEXT(Table1[[#This Row],[Order Date]],"ddd")</f>
        <v>Thu</v>
      </c>
      <c r="H4707" s="1">
        <v>42815</v>
      </c>
      <c r="I4707" t="s">
        <v>49</v>
      </c>
      <c r="J4707" t="s">
        <v>5490</v>
      </c>
      <c r="K4707" t="s">
        <v>5491</v>
      </c>
      <c r="L4707" t="s">
        <v>40</v>
      </c>
      <c r="M4707" t="s">
        <v>26</v>
      </c>
      <c r="N4707" t="s">
        <v>41</v>
      </c>
      <c r="O4707" t="s">
        <v>42</v>
      </c>
      <c r="P4707">
        <v>90032</v>
      </c>
      <c r="Q4707" t="s">
        <v>43</v>
      </c>
      <c r="R4707" t="s">
        <v>5932</v>
      </c>
      <c r="S4707" t="s">
        <v>45</v>
      </c>
      <c r="T4707" t="s">
        <v>58</v>
      </c>
      <c r="U4707" t="s">
        <v>5933</v>
      </c>
      <c r="V4707" s="3">
        <v>310.12</v>
      </c>
      <c r="W4707">
        <v>2</v>
      </c>
      <c r="X4707" s="2">
        <v>0</v>
      </c>
      <c r="Y4707" s="13">
        <v>80.631200000000007</v>
      </c>
      <c r="Z4707" s="2">
        <f>Y4707/V4707</f>
        <v>0.26</v>
      </c>
    </row>
    <row r="4708" spans="1:26" x14ac:dyDescent="0.25">
      <c r="A4708">
        <v>9742</v>
      </c>
      <c r="B4708" t="s">
        <v>10332</v>
      </c>
      <c r="C4708" s="1">
        <v>42316</v>
      </c>
      <c r="D4708">
        <f>YEAR(C4708)</f>
        <v>2015</v>
      </c>
      <c r="E4708">
        <f>MONTH(C4708)</f>
        <v>11</v>
      </c>
      <c r="F4708" t="str">
        <f>TEXT(Table1[[#This Row],[Order Date]],"mmm")</f>
        <v>Nov</v>
      </c>
      <c r="G4708" t="str">
        <f>TEXT(Table1[[#This Row],[Order Date]],"ddd")</f>
        <v>Sun</v>
      </c>
      <c r="H4708" s="1">
        <v>42320</v>
      </c>
      <c r="I4708" t="s">
        <v>49</v>
      </c>
      <c r="J4708" t="s">
        <v>3513</v>
      </c>
      <c r="K4708" t="s">
        <v>3514</v>
      </c>
      <c r="L4708" t="s">
        <v>40</v>
      </c>
      <c r="M4708" t="s">
        <v>26</v>
      </c>
      <c r="N4708" t="s">
        <v>2184</v>
      </c>
      <c r="O4708" t="s">
        <v>5072</v>
      </c>
      <c r="P4708">
        <v>5408</v>
      </c>
      <c r="Q4708" t="s">
        <v>145</v>
      </c>
      <c r="R4708" t="s">
        <v>163</v>
      </c>
      <c r="S4708" t="s">
        <v>31</v>
      </c>
      <c r="T4708" t="s">
        <v>32</v>
      </c>
      <c r="U4708" t="s">
        <v>164</v>
      </c>
      <c r="V4708" s="3">
        <v>4404.8999999999996</v>
      </c>
      <c r="W4708">
        <v>5</v>
      </c>
      <c r="X4708" s="2">
        <v>0</v>
      </c>
      <c r="Y4708" s="13">
        <v>1013.127</v>
      </c>
      <c r="Z4708" s="2">
        <f>Y4708/V4708</f>
        <v>0.23</v>
      </c>
    </row>
    <row r="4709" spans="1:26" x14ac:dyDescent="0.25">
      <c r="A4709">
        <v>9743</v>
      </c>
      <c r="B4709" t="s">
        <v>10333</v>
      </c>
      <c r="C4709" s="1">
        <v>43067</v>
      </c>
      <c r="D4709">
        <f>YEAR(C4709)</f>
        <v>2017</v>
      </c>
      <c r="E4709">
        <f>MONTH(C4709)</f>
        <v>11</v>
      </c>
      <c r="F4709" t="str">
        <f>TEXT(Table1[[#This Row],[Order Date]],"mmm")</f>
        <v>Nov</v>
      </c>
      <c r="G4709" t="str">
        <f>TEXT(Table1[[#This Row],[Order Date]],"ddd")</f>
        <v>Tue</v>
      </c>
      <c r="H4709" s="1">
        <v>43071</v>
      </c>
      <c r="I4709" t="s">
        <v>49</v>
      </c>
      <c r="J4709" t="s">
        <v>1800</v>
      </c>
      <c r="K4709" t="s">
        <v>1801</v>
      </c>
      <c r="L4709" t="s">
        <v>25</v>
      </c>
      <c r="M4709" t="s">
        <v>26</v>
      </c>
      <c r="N4709" t="s">
        <v>941</v>
      </c>
      <c r="O4709" t="s">
        <v>42</v>
      </c>
      <c r="P4709">
        <v>92037</v>
      </c>
      <c r="Q4709" t="s">
        <v>43</v>
      </c>
      <c r="R4709" t="s">
        <v>1183</v>
      </c>
      <c r="S4709" t="s">
        <v>45</v>
      </c>
      <c r="T4709" t="s">
        <v>46</v>
      </c>
      <c r="U4709" t="s">
        <v>1184</v>
      </c>
      <c r="V4709" s="3">
        <v>62.65</v>
      </c>
      <c r="W4709">
        <v>5</v>
      </c>
      <c r="X4709" s="2">
        <v>0</v>
      </c>
      <c r="Y4709" s="13">
        <v>29.445499999999999</v>
      </c>
      <c r="Z4709" s="2">
        <f>Y4709/V4709</f>
        <v>0.47</v>
      </c>
    </row>
    <row r="4710" spans="1:26" x14ac:dyDescent="0.25">
      <c r="A4710">
        <v>9744</v>
      </c>
      <c r="B4710" t="s">
        <v>10334</v>
      </c>
      <c r="C4710" s="1">
        <v>42537</v>
      </c>
      <c r="D4710">
        <f>YEAR(C4710)</f>
        <v>2016</v>
      </c>
      <c r="E4710">
        <f>MONTH(C4710)</f>
        <v>6</v>
      </c>
      <c r="F4710" t="str">
        <f>TEXT(Table1[[#This Row],[Order Date]],"mmm")</f>
        <v>Jun</v>
      </c>
      <c r="G4710" t="str">
        <f>TEXT(Table1[[#This Row],[Order Date]],"ddd")</f>
        <v>Thu</v>
      </c>
      <c r="H4710" s="1">
        <v>42543</v>
      </c>
      <c r="I4710" t="s">
        <v>49</v>
      </c>
      <c r="J4710" t="s">
        <v>3008</v>
      </c>
      <c r="K4710" t="s">
        <v>3009</v>
      </c>
      <c r="L4710" t="s">
        <v>25</v>
      </c>
      <c r="M4710" t="s">
        <v>26</v>
      </c>
      <c r="N4710" t="s">
        <v>600</v>
      </c>
      <c r="O4710" t="s">
        <v>242</v>
      </c>
      <c r="P4710">
        <v>19711</v>
      </c>
      <c r="Q4710" t="s">
        <v>145</v>
      </c>
      <c r="R4710" t="s">
        <v>4036</v>
      </c>
      <c r="S4710" t="s">
        <v>45</v>
      </c>
      <c r="T4710" t="s">
        <v>46</v>
      </c>
      <c r="U4710" t="s">
        <v>4037</v>
      </c>
      <c r="V4710" s="3">
        <v>9.4499999999999993</v>
      </c>
      <c r="W4710">
        <v>3</v>
      </c>
      <c r="X4710" s="2">
        <v>0</v>
      </c>
      <c r="Y4710" s="13">
        <v>4.5359999999999996</v>
      </c>
      <c r="Z4710" s="2">
        <f>Y4710/V4710</f>
        <v>0.48</v>
      </c>
    </row>
    <row r="4711" spans="1:26" x14ac:dyDescent="0.25">
      <c r="A4711">
        <v>9745</v>
      </c>
      <c r="B4711" t="s">
        <v>10335</v>
      </c>
      <c r="C4711" s="1">
        <v>42756</v>
      </c>
      <c r="D4711">
        <f>YEAR(C4711)</f>
        <v>2017</v>
      </c>
      <c r="E4711">
        <f>MONTH(C4711)</f>
        <v>1</v>
      </c>
      <c r="F4711" t="str">
        <f>TEXT(Table1[[#This Row],[Order Date]],"mmm")</f>
        <v>Jan</v>
      </c>
      <c r="G4711" t="str">
        <f>TEXT(Table1[[#This Row],[Order Date]],"ddd")</f>
        <v>Sat</v>
      </c>
      <c r="H4711" s="1">
        <v>42760</v>
      </c>
      <c r="I4711" t="s">
        <v>49</v>
      </c>
      <c r="J4711" t="s">
        <v>5682</v>
      </c>
      <c r="K4711" t="s">
        <v>5683</v>
      </c>
      <c r="L4711" t="s">
        <v>25</v>
      </c>
      <c r="M4711" t="s">
        <v>26</v>
      </c>
      <c r="N4711" t="s">
        <v>449</v>
      </c>
      <c r="O4711" t="s">
        <v>208</v>
      </c>
      <c r="P4711">
        <v>60505</v>
      </c>
      <c r="Q4711" t="s">
        <v>104</v>
      </c>
      <c r="R4711" t="s">
        <v>2121</v>
      </c>
      <c r="S4711" t="s">
        <v>45</v>
      </c>
      <c r="T4711" t="s">
        <v>170</v>
      </c>
      <c r="U4711" t="s">
        <v>2122</v>
      </c>
      <c r="V4711" s="3">
        <v>268.57600000000002</v>
      </c>
      <c r="W4711">
        <v>4</v>
      </c>
      <c r="X4711" s="2">
        <v>0.2</v>
      </c>
      <c r="Y4711" s="13">
        <v>90.644400000000005</v>
      </c>
      <c r="Z4711" s="2">
        <f>Y4711/V4711</f>
        <v>0.33749999999999997</v>
      </c>
    </row>
    <row r="4712" spans="1:26" x14ac:dyDescent="0.25">
      <c r="A4712">
        <v>9746</v>
      </c>
      <c r="B4712" t="s">
        <v>10336</v>
      </c>
      <c r="C4712" s="1">
        <v>43063</v>
      </c>
      <c r="D4712">
        <f>YEAR(C4712)</f>
        <v>2017</v>
      </c>
      <c r="E4712">
        <f>MONTH(C4712)</f>
        <v>11</v>
      </c>
      <c r="F4712" t="str">
        <f>TEXT(Table1[[#This Row],[Order Date]],"mmm")</f>
        <v>Nov</v>
      </c>
      <c r="G4712" t="str">
        <f>TEXT(Table1[[#This Row],[Order Date]],"ddd")</f>
        <v>Fri</v>
      </c>
      <c r="H4712" s="1">
        <v>43063</v>
      </c>
      <c r="I4712" t="s">
        <v>1276</v>
      </c>
      <c r="J4712" t="s">
        <v>3635</v>
      </c>
      <c r="K4712" t="s">
        <v>3636</v>
      </c>
      <c r="L4712" t="s">
        <v>25</v>
      </c>
      <c r="M4712" t="s">
        <v>26</v>
      </c>
      <c r="N4712" t="s">
        <v>41</v>
      </c>
      <c r="O4712" t="s">
        <v>42</v>
      </c>
      <c r="P4712">
        <v>90008</v>
      </c>
      <c r="Q4712" t="s">
        <v>43</v>
      </c>
      <c r="R4712" t="s">
        <v>1340</v>
      </c>
      <c r="S4712" t="s">
        <v>31</v>
      </c>
      <c r="T4712" t="s">
        <v>55</v>
      </c>
      <c r="U4712" t="s">
        <v>1341</v>
      </c>
      <c r="V4712" s="3">
        <v>364.08</v>
      </c>
      <c r="W4712">
        <v>2</v>
      </c>
      <c r="X4712" s="2">
        <v>0.2</v>
      </c>
      <c r="Y4712" s="13">
        <v>9.1020000000000003</v>
      </c>
      <c r="Z4712" s="2">
        <f>Y4712/V4712</f>
        <v>2.5000000000000001E-2</v>
      </c>
    </row>
    <row r="4713" spans="1:26" x14ac:dyDescent="0.25">
      <c r="A4713">
        <v>9748</v>
      </c>
      <c r="B4713" t="s">
        <v>10337</v>
      </c>
      <c r="C4713" s="1">
        <v>41954</v>
      </c>
      <c r="D4713">
        <f>YEAR(C4713)</f>
        <v>2014</v>
      </c>
      <c r="E4713">
        <f>MONTH(C4713)</f>
        <v>11</v>
      </c>
      <c r="F4713" t="str">
        <f>TEXT(Table1[[#This Row],[Order Date]],"mmm")</f>
        <v>Nov</v>
      </c>
      <c r="G4713" t="str">
        <f>TEXT(Table1[[#This Row],[Order Date]],"ddd")</f>
        <v>Tue</v>
      </c>
      <c r="H4713" s="1">
        <v>41958</v>
      </c>
      <c r="I4713" t="s">
        <v>49</v>
      </c>
      <c r="J4713" t="s">
        <v>61</v>
      </c>
      <c r="K4713" t="s">
        <v>62</v>
      </c>
      <c r="L4713" t="s">
        <v>25</v>
      </c>
      <c r="M4713" t="s">
        <v>26</v>
      </c>
      <c r="N4713" t="s">
        <v>296</v>
      </c>
      <c r="O4713" t="s">
        <v>208</v>
      </c>
      <c r="P4713">
        <v>60653</v>
      </c>
      <c r="Q4713" t="s">
        <v>104</v>
      </c>
      <c r="R4713" t="s">
        <v>7171</v>
      </c>
      <c r="S4713" t="s">
        <v>31</v>
      </c>
      <c r="T4713" t="s">
        <v>64</v>
      </c>
      <c r="U4713" t="s">
        <v>7172</v>
      </c>
      <c r="V4713" s="3">
        <v>10.984</v>
      </c>
      <c r="W4713">
        <v>2</v>
      </c>
      <c r="X4713" s="2">
        <v>0.6</v>
      </c>
      <c r="Y4713" s="13">
        <v>-7.9634</v>
      </c>
      <c r="Z4713" s="2">
        <f>Y4713/V4713</f>
        <v>-0.72499999999999998</v>
      </c>
    </row>
    <row r="4714" spans="1:26" x14ac:dyDescent="0.25">
      <c r="A4714">
        <v>9750</v>
      </c>
      <c r="B4714" t="s">
        <v>10338</v>
      </c>
      <c r="C4714" s="1">
        <v>42433</v>
      </c>
      <c r="D4714">
        <f>YEAR(C4714)</f>
        <v>2016</v>
      </c>
      <c r="E4714">
        <f>MONTH(C4714)</f>
        <v>3</v>
      </c>
      <c r="F4714" t="str">
        <f>TEXT(Table1[[#This Row],[Order Date]],"mmm")</f>
        <v>Mar</v>
      </c>
      <c r="G4714" t="str">
        <f>TEXT(Table1[[#This Row],[Order Date]],"ddd")</f>
        <v>Fri</v>
      </c>
      <c r="H4714" s="1">
        <v>42437</v>
      </c>
      <c r="I4714" t="s">
        <v>49</v>
      </c>
      <c r="J4714" t="s">
        <v>5319</v>
      </c>
      <c r="K4714" t="s">
        <v>5320</v>
      </c>
      <c r="L4714" t="s">
        <v>40</v>
      </c>
      <c r="M4714" t="s">
        <v>26</v>
      </c>
      <c r="N4714" t="s">
        <v>241</v>
      </c>
      <c r="O4714" t="s">
        <v>2648</v>
      </c>
      <c r="P4714">
        <v>3820</v>
      </c>
      <c r="Q4714" t="s">
        <v>145</v>
      </c>
      <c r="R4714" t="s">
        <v>1635</v>
      </c>
      <c r="S4714" t="s">
        <v>70</v>
      </c>
      <c r="T4714" t="s">
        <v>158</v>
      </c>
      <c r="U4714" t="s">
        <v>1636</v>
      </c>
      <c r="V4714" s="3">
        <v>159.97999999999999</v>
      </c>
      <c r="W4714">
        <v>2</v>
      </c>
      <c r="X4714" s="2">
        <v>0</v>
      </c>
      <c r="Y4714" s="13">
        <v>57.592799999999997</v>
      </c>
      <c r="Z4714" s="2">
        <f>Y4714/V4714</f>
        <v>0.36</v>
      </c>
    </row>
    <row r="4715" spans="1:26" x14ac:dyDescent="0.25">
      <c r="A4715">
        <v>9751</v>
      </c>
      <c r="B4715" t="s">
        <v>10339</v>
      </c>
      <c r="C4715" s="1">
        <v>42654</v>
      </c>
      <c r="D4715">
        <f>YEAR(C4715)</f>
        <v>2016</v>
      </c>
      <c r="E4715">
        <f>MONTH(C4715)</f>
        <v>10</v>
      </c>
      <c r="F4715" t="str">
        <f>TEXT(Table1[[#This Row],[Order Date]],"mmm")</f>
        <v>Oct</v>
      </c>
      <c r="G4715" t="str">
        <f>TEXT(Table1[[#This Row],[Order Date]],"ddd")</f>
        <v>Tue</v>
      </c>
      <c r="H4715" s="1">
        <v>42658</v>
      </c>
      <c r="I4715" t="s">
        <v>49</v>
      </c>
      <c r="J4715" t="s">
        <v>1800</v>
      </c>
      <c r="K4715" t="s">
        <v>1801</v>
      </c>
      <c r="L4715" t="s">
        <v>25</v>
      </c>
      <c r="M4715" t="s">
        <v>26</v>
      </c>
      <c r="N4715" t="s">
        <v>296</v>
      </c>
      <c r="O4715" t="s">
        <v>208</v>
      </c>
      <c r="P4715">
        <v>60610</v>
      </c>
      <c r="Q4715" t="s">
        <v>104</v>
      </c>
      <c r="R4715" t="s">
        <v>5687</v>
      </c>
      <c r="S4715" t="s">
        <v>45</v>
      </c>
      <c r="T4715" t="s">
        <v>67</v>
      </c>
      <c r="U4715" t="s">
        <v>5688</v>
      </c>
      <c r="V4715" s="3">
        <v>5.3440000000000003</v>
      </c>
      <c r="W4715">
        <v>2</v>
      </c>
      <c r="X4715" s="2">
        <v>0.2</v>
      </c>
      <c r="Y4715" s="13">
        <v>0.66800000000000004</v>
      </c>
      <c r="Z4715" s="2">
        <f>Y4715/V4715</f>
        <v>0.125</v>
      </c>
    </row>
    <row r="4716" spans="1:26" x14ac:dyDescent="0.25">
      <c r="A4716">
        <v>9753</v>
      </c>
      <c r="B4716" t="s">
        <v>10340</v>
      </c>
      <c r="C4716" s="1">
        <v>42552</v>
      </c>
      <c r="D4716">
        <f>YEAR(C4716)</f>
        <v>2016</v>
      </c>
      <c r="E4716">
        <f>MONTH(C4716)</f>
        <v>7</v>
      </c>
      <c r="F4716" t="str">
        <f>TEXT(Table1[[#This Row],[Order Date]],"mmm")</f>
        <v>Jul</v>
      </c>
      <c r="G4716" t="str">
        <f>TEXT(Table1[[#This Row],[Order Date]],"ddd")</f>
        <v>Fri</v>
      </c>
      <c r="H4716" s="1">
        <v>42553</v>
      </c>
      <c r="I4716" t="s">
        <v>185</v>
      </c>
      <c r="J4716" t="s">
        <v>1058</v>
      </c>
      <c r="K4716" t="s">
        <v>1059</v>
      </c>
      <c r="L4716" t="s">
        <v>101</v>
      </c>
      <c r="M4716" t="s">
        <v>26</v>
      </c>
      <c r="N4716" t="s">
        <v>94</v>
      </c>
      <c r="O4716" t="s">
        <v>95</v>
      </c>
      <c r="P4716">
        <v>98115</v>
      </c>
      <c r="Q4716" t="s">
        <v>43</v>
      </c>
      <c r="R4716" t="s">
        <v>2859</v>
      </c>
      <c r="S4716" t="s">
        <v>45</v>
      </c>
      <c r="T4716" t="s">
        <v>74</v>
      </c>
      <c r="U4716" t="s">
        <v>2860</v>
      </c>
      <c r="V4716" s="3">
        <v>2.496</v>
      </c>
      <c r="W4716">
        <v>1</v>
      </c>
      <c r="X4716" s="2">
        <v>0.2</v>
      </c>
      <c r="Y4716" s="13">
        <v>0.90480000000000005</v>
      </c>
      <c r="Z4716" s="2">
        <f>Y4716/V4716</f>
        <v>0.36250000000000004</v>
      </c>
    </row>
    <row r="4717" spans="1:26" x14ac:dyDescent="0.25">
      <c r="A4717">
        <v>9754</v>
      </c>
      <c r="B4717" t="s">
        <v>10341</v>
      </c>
      <c r="C4717" s="1">
        <v>42821</v>
      </c>
      <c r="D4717">
        <f>YEAR(C4717)</f>
        <v>2017</v>
      </c>
      <c r="E4717">
        <f>MONTH(C4717)</f>
        <v>3</v>
      </c>
      <c r="F4717" t="str">
        <f>TEXT(Table1[[#This Row],[Order Date]],"mmm")</f>
        <v>Mar</v>
      </c>
      <c r="G4717" t="str">
        <f>TEXT(Table1[[#This Row],[Order Date]],"ddd")</f>
        <v>Mon</v>
      </c>
      <c r="H4717" s="1">
        <v>42823</v>
      </c>
      <c r="I4717" t="s">
        <v>22</v>
      </c>
      <c r="J4717" t="s">
        <v>447</v>
      </c>
      <c r="K4717" t="s">
        <v>448</v>
      </c>
      <c r="L4717" t="s">
        <v>25</v>
      </c>
      <c r="M4717" t="s">
        <v>26</v>
      </c>
      <c r="N4717" t="s">
        <v>1448</v>
      </c>
      <c r="O4717" t="s">
        <v>312</v>
      </c>
      <c r="P4717">
        <v>23223</v>
      </c>
      <c r="Q4717" t="s">
        <v>29</v>
      </c>
      <c r="R4717" t="s">
        <v>6646</v>
      </c>
      <c r="S4717" t="s">
        <v>45</v>
      </c>
      <c r="T4717" t="s">
        <v>46</v>
      </c>
      <c r="U4717" t="s">
        <v>6647</v>
      </c>
      <c r="V4717" s="3">
        <v>8.26</v>
      </c>
      <c r="W4717">
        <v>2</v>
      </c>
      <c r="X4717" s="2">
        <v>0</v>
      </c>
      <c r="Y4717" s="13">
        <v>3.7995999999999999</v>
      </c>
      <c r="Z4717" s="2">
        <f>Y4717/V4717</f>
        <v>0.46</v>
      </c>
    </row>
    <row r="4718" spans="1:26" x14ac:dyDescent="0.25">
      <c r="A4718">
        <v>9760</v>
      </c>
      <c r="B4718" t="s">
        <v>10342</v>
      </c>
      <c r="C4718" s="1">
        <v>42674</v>
      </c>
      <c r="D4718">
        <f>YEAR(C4718)</f>
        <v>2016</v>
      </c>
      <c r="E4718">
        <f>MONTH(C4718)</f>
        <v>10</v>
      </c>
      <c r="F4718" t="str">
        <f>TEXT(Table1[[#This Row],[Order Date]],"mmm")</f>
        <v>Oct</v>
      </c>
      <c r="G4718" t="str">
        <f>TEXT(Table1[[#This Row],[Order Date]],"ddd")</f>
        <v>Mon</v>
      </c>
      <c r="H4718" s="1">
        <v>42679</v>
      </c>
      <c r="I4718" t="s">
        <v>49</v>
      </c>
      <c r="J4718" t="s">
        <v>2022</v>
      </c>
      <c r="K4718" t="s">
        <v>2023</v>
      </c>
      <c r="L4718" t="s">
        <v>40</v>
      </c>
      <c r="M4718" t="s">
        <v>26</v>
      </c>
      <c r="N4718" t="s">
        <v>126</v>
      </c>
      <c r="O4718" t="s">
        <v>42</v>
      </c>
      <c r="P4718">
        <v>94109</v>
      </c>
      <c r="Q4718" t="s">
        <v>43</v>
      </c>
      <c r="R4718" t="s">
        <v>4408</v>
      </c>
      <c r="S4718" t="s">
        <v>31</v>
      </c>
      <c r="T4718" t="s">
        <v>35</v>
      </c>
      <c r="U4718" t="s">
        <v>4409</v>
      </c>
      <c r="V4718" s="3">
        <v>1403.92</v>
      </c>
      <c r="W4718">
        <v>5</v>
      </c>
      <c r="X4718" s="2">
        <v>0.2</v>
      </c>
      <c r="Y4718" s="13">
        <v>70.195999999999998</v>
      </c>
      <c r="Z4718" s="2">
        <f>Y4718/V4718</f>
        <v>4.9999999999999996E-2</v>
      </c>
    </row>
    <row r="4719" spans="1:26" x14ac:dyDescent="0.25">
      <c r="A4719">
        <v>9761</v>
      </c>
      <c r="B4719" t="s">
        <v>10343</v>
      </c>
      <c r="C4719" s="1">
        <v>43043</v>
      </c>
      <c r="D4719">
        <f>YEAR(C4719)</f>
        <v>2017</v>
      </c>
      <c r="E4719">
        <f>MONTH(C4719)</f>
        <v>11</v>
      </c>
      <c r="F4719" t="str">
        <f>TEXT(Table1[[#This Row],[Order Date]],"mmm")</f>
        <v>Nov</v>
      </c>
      <c r="G4719" t="str">
        <f>TEXT(Table1[[#This Row],[Order Date]],"ddd")</f>
        <v>Sat</v>
      </c>
      <c r="H4719" s="1">
        <v>43047</v>
      </c>
      <c r="I4719" t="s">
        <v>49</v>
      </c>
      <c r="J4719" t="s">
        <v>3721</v>
      </c>
      <c r="K4719" t="s">
        <v>3722</v>
      </c>
      <c r="L4719" t="s">
        <v>101</v>
      </c>
      <c r="M4719" t="s">
        <v>26</v>
      </c>
      <c r="N4719" t="s">
        <v>10344</v>
      </c>
      <c r="O4719" t="s">
        <v>1680</v>
      </c>
      <c r="P4719">
        <v>72762</v>
      </c>
      <c r="Q4719" t="s">
        <v>29</v>
      </c>
      <c r="R4719" t="s">
        <v>6456</v>
      </c>
      <c r="S4719" t="s">
        <v>45</v>
      </c>
      <c r="T4719" t="s">
        <v>67</v>
      </c>
      <c r="U4719" t="s">
        <v>6457</v>
      </c>
      <c r="V4719" s="3">
        <v>4.3</v>
      </c>
      <c r="W4719">
        <v>2</v>
      </c>
      <c r="X4719" s="2">
        <v>0</v>
      </c>
      <c r="Y4719" s="13">
        <v>1.419</v>
      </c>
      <c r="Z4719" s="2">
        <f>Y4719/V4719</f>
        <v>0.33</v>
      </c>
    </row>
    <row r="4720" spans="1:26" x14ac:dyDescent="0.25">
      <c r="A4720">
        <v>9765</v>
      </c>
      <c r="B4720" t="s">
        <v>10345</v>
      </c>
      <c r="C4720" s="1">
        <v>41808</v>
      </c>
      <c r="D4720">
        <f>YEAR(C4720)</f>
        <v>2014</v>
      </c>
      <c r="E4720">
        <f>MONTH(C4720)</f>
        <v>6</v>
      </c>
      <c r="F4720" t="str">
        <f>TEXT(Table1[[#This Row],[Order Date]],"mmm")</f>
        <v>Jun</v>
      </c>
      <c r="G4720" t="str">
        <f>TEXT(Table1[[#This Row],[Order Date]],"ddd")</f>
        <v>Wed</v>
      </c>
      <c r="H4720" s="1">
        <v>41813</v>
      </c>
      <c r="I4720" t="s">
        <v>49</v>
      </c>
      <c r="J4720" t="s">
        <v>4067</v>
      </c>
      <c r="K4720" t="s">
        <v>4068</v>
      </c>
      <c r="L4720" t="s">
        <v>25</v>
      </c>
      <c r="M4720" t="s">
        <v>26</v>
      </c>
      <c r="N4720" t="s">
        <v>41</v>
      </c>
      <c r="O4720" t="s">
        <v>42</v>
      </c>
      <c r="P4720">
        <v>90036</v>
      </c>
      <c r="Q4720" t="s">
        <v>43</v>
      </c>
      <c r="R4720" t="s">
        <v>607</v>
      </c>
      <c r="S4720" t="s">
        <v>70</v>
      </c>
      <c r="T4720" t="s">
        <v>71</v>
      </c>
      <c r="U4720" t="s">
        <v>608</v>
      </c>
      <c r="V4720" s="3">
        <v>139.80000000000001</v>
      </c>
      <c r="W4720">
        <v>5</v>
      </c>
      <c r="X4720" s="2">
        <v>0.2</v>
      </c>
      <c r="Y4720" s="13">
        <v>12.2325</v>
      </c>
      <c r="Z4720" s="2">
        <f>Y4720/V4720</f>
        <v>8.7499999999999994E-2</v>
      </c>
    </row>
    <row r="4721" spans="1:26" x14ac:dyDescent="0.25">
      <c r="A4721">
        <v>9766</v>
      </c>
      <c r="B4721" t="s">
        <v>10346</v>
      </c>
      <c r="C4721" s="1">
        <v>42794</v>
      </c>
      <c r="D4721">
        <f>YEAR(C4721)</f>
        <v>2017</v>
      </c>
      <c r="E4721">
        <f>MONTH(C4721)</f>
        <v>2</v>
      </c>
      <c r="F4721" t="str">
        <f>TEXT(Table1[[#This Row],[Order Date]],"mmm")</f>
        <v>Feb</v>
      </c>
      <c r="G4721" t="str">
        <f>TEXT(Table1[[#This Row],[Order Date]],"ddd")</f>
        <v>Tue</v>
      </c>
      <c r="H4721" s="1">
        <v>42800</v>
      </c>
      <c r="I4721" t="s">
        <v>49</v>
      </c>
      <c r="J4721" t="s">
        <v>4624</v>
      </c>
      <c r="K4721" t="s">
        <v>4625</v>
      </c>
      <c r="L4721" t="s">
        <v>25</v>
      </c>
      <c r="M4721" t="s">
        <v>26</v>
      </c>
      <c r="N4721" t="s">
        <v>3599</v>
      </c>
      <c r="O4721" t="s">
        <v>740</v>
      </c>
      <c r="P4721">
        <v>6457</v>
      </c>
      <c r="Q4721" t="s">
        <v>145</v>
      </c>
      <c r="R4721" t="s">
        <v>4618</v>
      </c>
      <c r="S4721" t="s">
        <v>45</v>
      </c>
      <c r="T4721" t="s">
        <v>74</v>
      </c>
      <c r="U4721" t="s">
        <v>4619</v>
      </c>
      <c r="V4721" s="3">
        <v>9.84</v>
      </c>
      <c r="W4721">
        <v>2</v>
      </c>
      <c r="X4721" s="2">
        <v>0</v>
      </c>
      <c r="Y4721" s="13">
        <v>4.7232000000000003</v>
      </c>
      <c r="Z4721" s="2">
        <f>Y4721/V4721</f>
        <v>0.48000000000000004</v>
      </c>
    </row>
    <row r="4722" spans="1:26" x14ac:dyDescent="0.25">
      <c r="A4722">
        <v>9769</v>
      </c>
      <c r="B4722" t="s">
        <v>10347</v>
      </c>
      <c r="C4722" s="1">
        <v>43076</v>
      </c>
      <c r="D4722">
        <f>YEAR(C4722)</f>
        <v>2017</v>
      </c>
      <c r="E4722">
        <f>MONTH(C4722)</f>
        <v>12</v>
      </c>
      <c r="F4722" t="str">
        <f>TEXT(Table1[[#This Row],[Order Date]],"mmm")</f>
        <v>Dec</v>
      </c>
      <c r="G4722" t="str">
        <f>TEXT(Table1[[#This Row],[Order Date]],"ddd")</f>
        <v>Thu</v>
      </c>
      <c r="H4722" s="1">
        <v>43083</v>
      </c>
      <c r="I4722" t="s">
        <v>49</v>
      </c>
      <c r="J4722" t="s">
        <v>3518</v>
      </c>
      <c r="K4722" t="s">
        <v>3519</v>
      </c>
      <c r="L4722" t="s">
        <v>101</v>
      </c>
      <c r="M4722" t="s">
        <v>26</v>
      </c>
      <c r="N4722" t="s">
        <v>126</v>
      </c>
      <c r="O4722" t="s">
        <v>42</v>
      </c>
      <c r="P4722">
        <v>94122</v>
      </c>
      <c r="Q4722" t="s">
        <v>43</v>
      </c>
      <c r="R4722" t="s">
        <v>5211</v>
      </c>
      <c r="S4722" t="s">
        <v>45</v>
      </c>
      <c r="T4722" t="s">
        <v>89</v>
      </c>
      <c r="U4722" t="s">
        <v>5212</v>
      </c>
      <c r="V4722" s="3">
        <v>50.04</v>
      </c>
      <c r="W4722">
        <v>6</v>
      </c>
      <c r="X4722" s="2">
        <v>0</v>
      </c>
      <c r="Y4722" s="13">
        <v>25.02</v>
      </c>
      <c r="Z4722" s="2">
        <f>Y4722/V4722</f>
        <v>0.5</v>
      </c>
    </row>
    <row r="4723" spans="1:26" x14ac:dyDescent="0.25">
      <c r="A4723">
        <v>9770</v>
      </c>
      <c r="B4723" t="s">
        <v>10348</v>
      </c>
      <c r="C4723" s="1">
        <v>42698</v>
      </c>
      <c r="D4723">
        <f>YEAR(C4723)</f>
        <v>2016</v>
      </c>
      <c r="E4723">
        <f>MONTH(C4723)</f>
        <v>11</v>
      </c>
      <c r="F4723" t="str">
        <f>TEXT(Table1[[#This Row],[Order Date]],"mmm")</f>
        <v>Nov</v>
      </c>
      <c r="G4723" t="str">
        <f>TEXT(Table1[[#This Row],[Order Date]],"ddd")</f>
        <v>Thu</v>
      </c>
      <c r="H4723" s="1">
        <v>42704</v>
      </c>
      <c r="I4723" t="s">
        <v>49</v>
      </c>
      <c r="J4723" t="s">
        <v>2749</v>
      </c>
      <c r="K4723" t="s">
        <v>2750</v>
      </c>
      <c r="L4723" t="s">
        <v>101</v>
      </c>
      <c r="M4723" t="s">
        <v>26</v>
      </c>
      <c r="N4723" t="s">
        <v>2293</v>
      </c>
      <c r="O4723" t="s">
        <v>53</v>
      </c>
      <c r="P4723">
        <v>33012</v>
      </c>
      <c r="Q4723" t="s">
        <v>29</v>
      </c>
      <c r="R4723" t="s">
        <v>2318</v>
      </c>
      <c r="S4723" t="s">
        <v>31</v>
      </c>
      <c r="T4723" t="s">
        <v>32</v>
      </c>
      <c r="U4723" t="s">
        <v>2319</v>
      </c>
      <c r="V4723" s="3">
        <v>339.92</v>
      </c>
      <c r="W4723">
        <v>5</v>
      </c>
      <c r="X4723" s="2">
        <v>0.2</v>
      </c>
      <c r="Y4723" s="13">
        <v>8.4979999999999993</v>
      </c>
      <c r="Z4723" s="2">
        <f>Y4723/V4723</f>
        <v>2.4999999999999998E-2</v>
      </c>
    </row>
    <row r="4724" spans="1:26" x14ac:dyDescent="0.25">
      <c r="A4724">
        <v>9773</v>
      </c>
      <c r="B4724" t="s">
        <v>10349</v>
      </c>
      <c r="C4724" s="1">
        <v>42554</v>
      </c>
      <c r="D4724">
        <f>YEAR(C4724)</f>
        <v>2016</v>
      </c>
      <c r="E4724">
        <f>MONTH(C4724)</f>
        <v>7</v>
      </c>
      <c r="F4724" t="str">
        <f>TEXT(Table1[[#This Row],[Order Date]],"mmm")</f>
        <v>Jul</v>
      </c>
      <c r="G4724" t="str">
        <f>TEXT(Table1[[#This Row],[Order Date]],"ddd")</f>
        <v>Sun</v>
      </c>
      <c r="H4724" s="1">
        <v>42554</v>
      </c>
      <c r="I4724" t="s">
        <v>1276</v>
      </c>
      <c r="J4724" t="s">
        <v>4318</v>
      </c>
      <c r="K4724" t="s">
        <v>4319</v>
      </c>
      <c r="L4724" t="s">
        <v>40</v>
      </c>
      <c r="M4724" t="s">
        <v>26</v>
      </c>
      <c r="N4724" t="s">
        <v>143</v>
      </c>
      <c r="O4724" t="s">
        <v>144</v>
      </c>
      <c r="P4724">
        <v>19143</v>
      </c>
      <c r="Q4724" t="s">
        <v>145</v>
      </c>
      <c r="R4724" t="s">
        <v>4232</v>
      </c>
      <c r="S4724" t="s">
        <v>45</v>
      </c>
      <c r="T4724" t="s">
        <v>89</v>
      </c>
      <c r="U4724" t="s">
        <v>4233</v>
      </c>
      <c r="V4724" s="3">
        <v>123.92</v>
      </c>
      <c r="W4724">
        <v>5</v>
      </c>
      <c r="X4724" s="2">
        <v>0.2</v>
      </c>
      <c r="Y4724" s="13">
        <v>38.725000000000001</v>
      </c>
      <c r="Z4724" s="2">
        <f>Y4724/V4724</f>
        <v>0.3125</v>
      </c>
    </row>
    <row r="4725" spans="1:26" x14ac:dyDescent="0.25">
      <c r="A4725">
        <v>9774</v>
      </c>
      <c r="B4725" t="s">
        <v>10350</v>
      </c>
      <c r="C4725" s="1">
        <v>42547</v>
      </c>
      <c r="D4725">
        <f>YEAR(C4725)</f>
        <v>2016</v>
      </c>
      <c r="E4725">
        <f>MONTH(C4725)</f>
        <v>6</v>
      </c>
      <c r="F4725" t="str">
        <f>TEXT(Table1[[#This Row],[Order Date]],"mmm")</f>
        <v>Jun</v>
      </c>
      <c r="G4725" t="str">
        <f>TEXT(Table1[[#This Row],[Order Date]],"ddd")</f>
        <v>Sun</v>
      </c>
      <c r="H4725" s="1">
        <v>42554</v>
      </c>
      <c r="I4725" t="s">
        <v>49</v>
      </c>
      <c r="J4725" t="s">
        <v>3443</v>
      </c>
      <c r="K4725" t="s">
        <v>3444</v>
      </c>
      <c r="L4725" t="s">
        <v>25</v>
      </c>
      <c r="M4725" t="s">
        <v>26</v>
      </c>
      <c r="N4725" t="s">
        <v>1709</v>
      </c>
      <c r="O4725" t="s">
        <v>1258</v>
      </c>
      <c r="P4725">
        <v>30318</v>
      </c>
      <c r="Q4725" t="s">
        <v>29</v>
      </c>
      <c r="R4725" t="s">
        <v>6965</v>
      </c>
      <c r="S4725" t="s">
        <v>70</v>
      </c>
      <c r="T4725" t="s">
        <v>71</v>
      </c>
      <c r="U4725" t="s">
        <v>6966</v>
      </c>
      <c r="V4725" s="3">
        <v>135.94999999999999</v>
      </c>
      <c r="W4725">
        <v>1</v>
      </c>
      <c r="X4725" s="2">
        <v>0</v>
      </c>
      <c r="Y4725" s="13">
        <v>39.4255</v>
      </c>
      <c r="Z4725" s="2">
        <f>Y4725/V4725</f>
        <v>0.29000000000000004</v>
      </c>
    </row>
    <row r="4726" spans="1:26" x14ac:dyDescent="0.25">
      <c r="A4726">
        <v>9775</v>
      </c>
      <c r="B4726" t="s">
        <v>10351</v>
      </c>
      <c r="C4726" s="1">
        <v>41846</v>
      </c>
      <c r="D4726">
        <f>YEAR(C4726)</f>
        <v>2014</v>
      </c>
      <c r="E4726">
        <f>MONTH(C4726)</f>
        <v>7</v>
      </c>
      <c r="F4726" t="str">
        <f>TEXT(Table1[[#This Row],[Order Date]],"mmm")</f>
        <v>Jul</v>
      </c>
      <c r="G4726" t="str">
        <f>TEXT(Table1[[#This Row],[Order Date]],"ddd")</f>
        <v>Sat</v>
      </c>
      <c r="H4726" s="1">
        <v>41850</v>
      </c>
      <c r="I4726" t="s">
        <v>49</v>
      </c>
      <c r="J4726" t="s">
        <v>1402</v>
      </c>
      <c r="K4726" t="s">
        <v>1403</v>
      </c>
      <c r="L4726" t="s">
        <v>25</v>
      </c>
      <c r="M4726" t="s">
        <v>26</v>
      </c>
      <c r="N4726" t="s">
        <v>671</v>
      </c>
      <c r="O4726" t="s">
        <v>103</v>
      </c>
      <c r="P4726">
        <v>78207</v>
      </c>
      <c r="Q4726" t="s">
        <v>104</v>
      </c>
      <c r="R4726" t="s">
        <v>1241</v>
      </c>
      <c r="S4726" t="s">
        <v>45</v>
      </c>
      <c r="T4726" t="s">
        <v>74</v>
      </c>
      <c r="U4726" t="s">
        <v>1242</v>
      </c>
      <c r="V4726" s="3">
        <v>2177.5839999999998</v>
      </c>
      <c r="W4726">
        <v>8</v>
      </c>
      <c r="X4726" s="2">
        <v>0.8</v>
      </c>
      <c r="Y4726" s="13">
        <v>-3701.8928000000001</v>
      </c>
      <c r="Z4726" s="2">
        <f>Y4726/V4726</f>
        <v>-1.7000000000000002</v>
      </c>
    </row>
    <row r="4727" spans="1:26" x14ac:dyDescent="0.25">
      <c r="A4727">
        <v>9781</v>
      </c>
      <c r="B4727" t="s">
        <v>10352</v>
      </c>
      <c r="C4727" s="1">
        <v>42627</v>
      </c>
      <c r="D4727">
        <f>YEAR(C4727)</f>
        <v>2016</v>
      </c>
      <c r="E4727">
        <f>MONTH(C4727)</f>
        <v>9</v>
      </c>
      <c r="F4727" t="str">
        <f>TEXT(Table1[[#This Row],[Order Date]],"mmm")</f>
        <v>Sep</v>
      </c>
      <c r="G4727" t="str">
        <f>TEXT(Table1[[#This Row],[Order Date]],"ddd")</f>
        <v>Wed</v>
      </c>
      <c r="H4727" s="1">
        <v>42631</v>
      </c>
      <c r="I4727" t="s">
        <v>49</v>
      </c>
      <c r="J4727" t="s">
        <v>479</v>
      </c>
      <c r="K4727" t="s">
        <v>480</v>
      </c>
      <c r="L4727" t="s">
        <v>25</v>
      </c>
      <c r="M4727" t="s">
        <v>26</v>
      </c>
      <c r="N4727" t="s">
        <v>1159</v>
      </c>
      <c r="O4727" t="s">
        <v>264</v>
      </c>
      <c r="P4727">
        <v>11561</v>
      </c>
      <c r="Q4727" t="s">
        <v>145</v>
      </c>
      <c r="R4727" t="s">
        <v>5102</v>
      </c>
      <c r="S4727" t="s">
        <v>70</v>
      </c>
      <c r="T4727" t="s">
        <v>71</v>
      </c>
      <c r="U4727" t="s">
        <v>5103</v>
      </c>
      <c r="V4727" s="3">
        <v>437.85</v>
      </c>
      <c r="W4727">
        <v>3</v>
      </c>
      <c r="X4727" s="2">
        <v>0</v>
      </c>
      <c r="Y4727" s="13">
        <v>131.35499999999999</v>
      </c>
      <c r="Z4727" s="2">
        <f>Y4727/V4727</f>
        <v>0.29999999999999993</v>
      </c>
    </row>
    <row r="4728" spans="1:26" x14ac:dyDescent="0.25">
      <c r="A4728">
        <v>9783</v>
      </c>
      <c r="B4728" t="s">
        <v>10353</v>
      </c>
      <c r="C4728" s="1">
        <v>42155</v>
      </c>
      <c r="D4728">
        <f>YEAR(C4728)</f>
        <v>2015</v>
      </c>
      <c r="E4728">
        <f>MONTH(C4728)</f>
        <v>5</v>
      </c>
      <c r="F4728" t="str">
        <f>TEXT(Table1[[#This Row],[Order Date]],"mmm")</f>
        <v>May</v>
      </c>
      <c r="G4728" t="str">
        <f>TEXT(Table1[[#This Row],[Order Date]],"ddd")</f>
        <v>Sun</v>
      </c>
      <c r="H4728" s="1">
        <v>42157</v>
      </c>
      <c r="I4728" t="s">
        <v>22</v>
      </c>
      <c r="J4728" t="s">
        <v>5187</v>
      </c>
      <c r="K4728" t="s">
        <v>5188</v>
      </c>
      <c r="L4728" t="s">
        <v>40</v>
      </c>
      <c r="M4728" t="s">
        <v>26</v>
      </c>
      <c r="N4728" t="s">
        <v>4702</v>
      </c>
      <c r="O4728" t="s">
        <v>781</v>
      </c>
      <c r="P4728">
        <v>7501</v>
      </c>
      <c r="Q4728" t="s">
        <v>145</v>
      </c>
      <c r="R4728" t="s">
        <v>1978</v>
      </c>
      <c r="S4728" t="s">
        <v>45</v>
      </c>
      <c r="T4728" t="s">
        <v>89</v>
      </c>
      <c r="U4728" t="s">
        <v>1979</v>
      </c>
      <c r="V4728" s="3">
        <v>274.8</v>
      </c>
      <c r="W4728">
        <v>5</v>
      </c>
      <c r="X4728" s="2">
        <v>0</v>
      </c>
      <c r="Y4728" s="13">
        <v>134.65199999999999</v>
      </c>
      <c r="Z4728" s="2">
        <f>Y4728/V4728</f>
        <v>0.48999999999999994</v>
      </c>
    </row>
    <row r="4729" spans="1:26" x14ac:dyDescent="0.25">
      <c r="A4729">
        <v>9787</v>
      </c>
      <c r="B4729" t="s">
        <v>10354</v>
      </c>
      <c r="C4729" s="1">
        <v>41948</v>
      </c>
      <c r="D4729">
        <f>YEAR(C4729)</f>
        <v>2014</v>
      </c>
      <c r="E4729">
        <f>MONTH(C4729)</f>
        <v>11</v>
      </c>
      <c r="F4729" t="str">
        <f>TEXT(Table1[[#This Row],[Order Date]],"mmm")</f>
        <v>Nov</v>
      </c>
      <c r="G4729" t="str">
        <f>TEXT(Table1[[#This Row],[Order Date]],"ddd")</f>
        <v>Wed</v>
      </c>
      <c r="H4729" s="1">
        <v>41948</v>
      </c>
      <c r="I4729" t="s">
        <v>1276</v>
      </c>
      <c r="J4729" t="s">
        <v>8069</v>
      </c>
      <c r="K4729" t="s">
        <v>8070</v>
      </c>
      <c r="L4729" t="s">
        <v>25</v>
      </c>
      <c r="M4729" t="s">
        <v>26</v>
      </c>
      <c r="N4729" t="s">
        <v>7312</v>
      </c>
      <c r="O4729" t="s">
        <v>312</v>
      </c>
      <c r="P4729">
        <v>23666</v>
      </c>
      <c r="Q4729" t="s">
        <v>29</v>
      </c>
      <c r="R4729" t="s">
        <v>4463</v>
      </c>
      <c r="S4729" t="s">
        <v>31</v>
      </c>
      <c r="T4729" t="s">
        <v>35</v>
      </c>
      <c r="U4729" t="s">
        <v>4464</v>
      </c>
      <c r="V4729" s="3">
        <v>149.9</v>
      </c>
      <c r="W4729">
        <v>5</v>
      </c>
      <c r="X4729" s="2">
        <v>0</v>
      </c>
      <c r="Y4729" s="13">
        <v>40.472999999999999</v>
      </c>
      <c r="Z4729" s="2">
        <f>Y4729/V4729</f>
        <v>0.26999999999999996</v>
      </c>
    </row>
    <row r="4730" spans="1:26" x14ac:dyDescent="0.25">
      <c r="A4730">
        <v>9788</v>
      </c>
      <c r="B4730" t="s">
        <v>10355</v>
      </c>
      <c r="C4730" s="1">
        <v>42821</v>
      </c>
      <c r="D4730">
        <f>YEAR(C4730)</f>
        <v>2017</v>
      </c>
      <c r="E4730">
        <f>MONTH(C4730)</f>
        <v>3</v>
      </c>
      <c r="F4730" t="str">
        <f>TEXT(Table1[[#This Row],[Order Date]],"mmm")</f>
        <v>Mar</v>
      </c>
      <c r="G4730" t="str">
        <f>TEXT(Table1[[#This Row],[Order Date]],"ddd")</f>
        <v>Mon</v>
      </c>
      <c r="H4730" s="1">
        <v>42826</v>
      </c>
      <c r="I4730" t="s">
        <v>49</v>
      </c>
      <c r="J4730" t="s">
        <v>1437</v>
      </c>
      <c r="K4730" t="s">
        <v>1438</v>
      </c>
      <c r="L4730" t="s">
        <v>25</v>
      </c>
      <c r="M4730" t="s">
        <v>26</v>
      </c>
      <c r="N4730" t="s">
        <v>181</v>
      </c>
      <c r="O4730" t="s">
        <v>103</v>
      </c>
      <c r="P4730">
        <v>77070</v>
      </c>
      <c r="Q4730" t="s">
        <v>104</v>
      </c>
      <c r="R4730" t="s">
        <v>3026</v>
      </c>
      <c r="S4730" t="s">
        <v>31</v>
      </c>
      <c r="T4730" t="s">
        <v>32</v>
      </c>
      <c r="U4730" t="s">
        <v>3027</v>
      </c>
      <c r="V4730" s="3">
        <v>1023.332</v>
      </c>
      <c r="W4730">
        <v>5</v>
      </c>
      <c r="X4730" s="2">
        <v>0.32</v>
      </c>
      <c r="Y4730" s="13">
        <v>-30.097999999999999</v>
      </c>
      <c r="Z4730" s="2">
        <f>Y4730/V4730</f>
        <v>-2.9411764705882353E-2</v>
      </c>
    </row>
    <row r="4731" spans="1:26" x14ac:dyDescent="0.25">
      <c r="A4731">
        <v>9792</v>
      </c>
      <c r="B4731" t="s">
        <v>10356</v>
      </c>
      <c r="C4731" s="1">
        <v>41780</v>
      </c>
      <c r="D4731">
        <f>YEAR(C4731)</f>
        <v>2014</v>
      </c>
      <c r="E4731">
        <f>MONTH(C4731)</f>
        <v>5</v>
      </c>
      <c r="F4731" t="str">
        <f>TEXT(Table1[[#This Row],[Order Date]],"mmm")</f>
        <v>May</v>
      </c>
      <c r="G4731" t="str">
        <f>TEXT(Table1[[#This Row],[Order Date]],"ddd")</f>
        <v>Wed</v>
      </c>
      <c r="H4731" s="1">
        <v>41782</v>
      </c>
      <c r="I4731" t="s">
        <v>22</v>
      </c>
      <c r="J4731" t="s">
        <v>2833</v>
      </c>
      <c r="K4731" t="s">
        <v>2834</v>
      </c>
      <c r="L4731" t="s">
        <v>25</v>
      </c>
      <c r="M4731" t="s">
        <v>26</v>
      </c>
      <c r="N4731" t="s">
        <v>181</v>
      </c>
      <c r="O4731" t="s">
        <v>103</v>
      </c>
      <c r="P4731">
        <v>77070</v>
      </c>
      <c r="Q4731" t="s">
        <v>104</v>
      </c>
      <c r="R4731" t="s">
        <v>4028</v>
      </c>
      <c r="S4731" t="s">
        <v>45</v>
      </c>
      <c r="T4731" t="s">
        <v>170</v>
      </c>
      <c r="U4731" t="s">
        <v>662</v>
      </c>
      <c r="V4731" s="3">
        <v>56.064</v>
      </c>
      <c r="W4731">
        <v>6</v>
      </c>
      <c r="X4731" s="2">
        <v>0.2</v>
      </c>
      <c r="Y4731" s="13">
        <v>21.024000000000001</v>
      </c>
      <c r="Z4731" s="2">
        <f>Y4731/V4731</f>
        <v>0.375</v>
      </c>
    </row>
    <row r="4732" spans="1:26" x14ac:dyDescent="0.25">
      <c r="A4732">
        <v>9796</v>
      </c>
      <c r="B4732" t="s">
        <v>10357</v>
      </c>
      <c r="C4732" s="1">
        <v>42511</v>
      </c>
      <c r="D4732">
        <f>YEAR(C4732)</f>
        <v>2016</v>
      </c>
      <c r="E4732">
        <f>MONTH(C4732)</f>
        <v>5</v>
      </c>
      <c r="F4732" t="str">
        <f>TEXT(Table1[[#This Row],[Order Date]],"mmm")</f>
        <v>May</v>
      </c>
      <c r="G4732" t="str">
        <f>TEXT(Table1[[#This Row],[Order Date]],"ddd")</f>
        <v>Sat</v>
      </c>
      <c r="H4732" s="1">
        <v>42518</v>
      </c>
      <c r="I4732" t="s">
        <v>49</v>
      </c>
      <c r="J4732" t="s">
        <v>578</v>
      </c>
      <c r="K4732" t="s">
        <v>579</v>
      </c>
      <c r="L4732" t="s">
        <v>40</v>
      </c>
      <c r="M4732" t="s">
        <v>26</v>
      </c>
      <c r="N4732" t="s">
        <v>296</v>
      </c>
      <c r="O4732" t="s">
        <v>208</v>
      </c>
      <c r="P4732">
        <v>60610</v>
      </c>
      <c r="Q4732" t="s">
        <v>104</v>
      </c>
      <c r="R4732" t="s">
        <v>3265</v>
      </c>
      <c r="S4732" t="s">
        <v>45</v>
      </c>
      <c r="T4732" t="s">
        <v>74</v>
      </c>
      <c r="U4732" t="s">
        <v>3266</v>
      </c>
      <c r="V4732" s="3">
        <v>3.798</v>
      </c>
      <c r="W4732">
        <v>3</v>
      </c>
      <c r="X4732" s="2">
        <v>0.8</v>
      </c>
      <c r="Y4732" s="13">
        <v>-5.8868999999999998</v>
      </c>
      <c r="Z4732" s="2">
        <f>Y4732/V4732</f>
        <v>-1.5499999999999998</v>
      </c>
    </row>
    <row r="4733" spans="1:26" x14ac:dyDescent="0.25">
      <c r="A4733">
        <v>9797</v>
      </c>
      <c r="B4733" t="s">
        <v>10358</v>
      </c>
      <c r="C4733" s="1">
        <v>42016</v>
      </c>
      <c r="D4733">
        <f>YEAR(C4733)</f>
        <v>2015</v>
      </c>
      <c r="E4733">
        <f>MONTH(C4733)</f>
        <v>1</v>
      </c>
      <c r="F4733" t="str">
        <f>TEXT(Table1[[#This Row],[Order Date]],"mmm")</f>
        <v>Jan</v>
      </c>
      <c r="G4733" t="str">
        <f>TEXT(Table1[[#This Row],[Order Date]],"ddd")</f>
        <v>Mon</v>
      </c>
      <c r="H4733" s="1">
        <v>42021</v>
      </c>
      <c r="I4733" t="s">
        <v>49</v>
      </c>
      <c r="J4733" t="s">
        <v>6393</v>
      </c>
      <c r="K4733" t="s">
        <v>6394</v>
      </c>
      <c r="L4733" t="s">
        <v>40</v>
      </c>
      <c r="M4733" t="s">
        <v>26</v>
      </c>
      <c r="N4733" t="s">
        <v>2785</v>
      </c>
      <c r="O4733" t="s">
        <v>491</v>
      </c>
      <c r="P4733">
        <v>43615</v>
      </c>
      <c r="Q4733" t="s">
        <v>145</v>
      </c>
      <c r="R4733" t="s">
        <v>1232</v>
      </c>
      <c r="S4733" t="s">
        <v>45</v>
      </c>
      <c r="T4733" t="s">
        <v>67</v>
      </c>
      <c r="U4733" t="s">
        <v>1233</v>
      </c>
      <c r="V4733" s="3">
        <v>10.368</v>
      </c>
      <c r="W4733">
        <v>2</v>
      </c>
      <c r="X4733" s="2">
        <v>0.2</v>
      </c>
      <c r="Y4733" s="13">
        <v>1.5551999999999999</v>
      </c>
      <c r="Z4733" s="2">
        <f>Y4733/V4733</f>
        <v>0.15</v>
      </c>
    </row>
    <row r="4734" spans="1:26" x14ac:dyDescent="0.25">
      <c r="A4734">
        <v>9802</v>
      </c>
      <c r="B4734" t="s">
        <v>10359</v>
      </c>
      <c r="C4734" s="1">
        <v>43007</v>
      </c>
      <c r="D4734">
        <f>YEAR(C4734)</f>
        <v>2017</v>
      </c>
      <c r="E4734">
        <f>MONTH(C4734)</f>
        <v>9</v>
      </c>
      <c r="F4734" t="str">
        <f>TEXT(Table1[[#This Row],[Order Date]],"mmm")</f>
        <v>Sep</v>
      </c>
      <c r="G4734" t="str">
        <f>TEXT(Table1[[#This Row],[Order Date]],"ddd")</f>
        <v>Fri</v>
      </c>
      <c r="H4734" s="1">
        <v>43014</v>
      </c>
      <c r="I4734" t="s">
        <v>49</v>
      </c>
      <c r="J4734" t="s">
        <v>2448</v>
      </c>
      <c r="K4734" t="s">
        <v>2449</v>
      </c>
      <c r="L4734" t="s">
        <v>25</v>
      </c>
      <c r="M4734" t="s">
        <v>26</v>
      </c>
      <c r="N4734" t="s">
        <v>10360</v>
      </c>
      <c r="O4734" t="s">
        <v>42</v>
      </c>
      <c r="P4734">
        <v>95240</v>
      </c>
      <c r="Q4734" t="s">
        <v>43</v>
      </c>
      <c r="R4734" t="s">
        <v>4703</v>
      </c>
      <c r="S4734" t="s">
        <v>45</v>
      </c>
      <c r="T4734" t="s">
        <v>572</v>
      </c>
      <c r="U4734" t="s">
        <v>4704</v>
      </c>
      <c r="V4734" s="3">
        <v>97.3</v>
      </c>
      <c r="W4734">
        <v>7</v>
      </c>
      <c r="X4734" s="2">
        <v>0</v>
      </c>
      <c r="Y4734" s="13">
        <v>28.216999999999999</v>
      </c>
      <c r="Z4734" s="2">
        <f>Y4734/V4734</f>
        <v>0.28999999999999998</v>
      </c>
    </row>
    <row r="4735" spans="1:26" x14ac:dyDescent="0.25">
      <c r="A4735">
        <v>9803</v>
      </c>
      <c r="B4735" t="s">
        <v>10361</v>
      </c>
      <c r="C4735" s="1">
        <v>42203</v>
      </c>
      <c r="D4735">
        <f>YEAR(C4735)</f>
        <v>2015</v>
      </c>
      <c r="E4735">
        <f>MONTH(C4735)</f>
        <v>7</v>
      </c>
      <c r="F4735" t="str">
        <f>TEXT(Table1[[#This Row],[Order Date]],"mmm")</f>
        <v>Jul</v>
      </c>
      <c r="G4735" t="str">
        <f>TEXT(Table1[[#This Row],[Order Date]],"ddd")</f>
        <v>Sat</v>
      </c>
      <c r="H4735" s="1">
        <v>42205</v>
      </c>
      <c r="I4735" t="s">
        <v>22</v>
      </c>
      <c r="J4735" t="s">
        <v>2504</v>
      </c>
      <c r="K4735" t="s">
        <v>2505</v>
      </c>
      <c r="L4735" t="s">
        <v>25</v>
      </c>
      <c r="M4735" t="s">
        <v>26</v>
      </c>
      <c r="N4735" t="s">
        <v>263</v>
      </c>
      <c r="O4735" t="s">
        <v>264</v>
      </c>
      <c r="P4735">
        <v>10024</v>
      </c>
      <c r="Q4735" t="s">
        <v>145</v>
      </c>
      <c r="R4735" t="s">
        <v>338</v>
      </c>
      <c r="S4735" t="s">
        <v>45</v>
      </c>
      <c r="T4735" t="s">
        <v>74</v>
      </c>
      <c r="U4735" t="s">
        <v>339</v>
      </c>
      <c r="V4735" s="3">
        <v>3.3279999999999998</v>
      </c>
      <c r="W4735">
        <v>2</v>
      </c>
      <c r="X4735" s="2">
        <v>0.2</v>
      </c>
      <c r="Y4735" s="13">
        <v>1.2063999999999999</v>
      </c>
      <c r="Z4735" s="2">
        <f>Y4735/V4735</f>
        <v>0.36249999999999999</v>
      </c>
    </row>
    <row r="4736" spans="1:26" x14ac:dyDescent="0.25">
      <c r="A4736">
        <v>9806</v>
      </c>
      <c r="B4736" t="s">
        <v>10362</v>
      </c>
      <c r="C4736" s="1">
        <v>42664</v>
      </c>
      <c r="D4736">
        <f>YEAR(C4736)</f>
        <v>2016</v>
      </c>
      <c r="E4736">
        <f>MONTH(C4736)</f>
        <v>10</v>
      </c>
      <c r="F4736" t="str">
        <f>TEXT(Table1[[#This Row],[Order Date]],"mmm")</f>
        <v>Oct</v>
      </c>
      <c r="G4736" t="str">
        <f>TEXT(Table1[[#This Row],[Order Date]],"ddd")</f>
        <v>Fri</v>
      </c>
      <c r="H4736" s="1">
        <v>42669</v>
      </c>
      <c r="I4736" t="s">
        <v>49</v>
      </c>
      <c r="J4736" t="s">
        <v>3261</v>
      </c>
      <c r="K4736" t="s">
        <v>3262</v>
      </c>
      <c r="L4736" t="s">
        <v>101</v>
      </c>
      <c r="M4736" t="s">
        <v>26</v>
      </c>
      <c r="N4736" t="s">
        <v>52</v>
      </c>
      <c r="O4736" t="s">
        <v>53</v>
      </c>
      <c r="P4736">
        <v>33311</v>
      </c>
      <c r="Q4736" t="s">
        <v>29</v>
      </c>
      <c r="R4736" t="s">
        <v>4469</v>
      </c>
      <c r="S4736" t="s">
        <v>31</v>
      </c>
      <c r="T4736" t="s">
        <v>64</v>
      </c>
      <c r="U4736" t="s">
        <v>4470</v>
      </c>
      <c r="V4736" s="3">
        <v>45.567999999999998</v>
      </c>
      <c r="W4736">
        <v>2</v>
      </c>
      <c r="X4736" s="2">
        <v>0.2</v>
      </c>
      <c r="Y4736" s="13">
        <v>9.6831999999999994</v>
      </c>
      <c r="Z4736" s="2">
        <f>Y4736/V4736</f>
        <v>0.21249999999999999</v>
      </c>
    </row>
    <row r="4737" spans="1:26" x14ac:dyDescent="0.25">
      <c r="A4737">
        <v>9808</v>
      </c>
      <c r="B4737" t="s">
        <v>10363</v>
      </c>
      <c r="C4737" s="1">
        <v>42943</v>
      </c>
      <c r="D4737">
        <f>YEAR(C4737)</f>
        <v>2017</v>
      </c>
      <c r="E4737">
        <f>MONTH(C4737)</f>
        <v>7</v>
      </c>
      <c r="F4737" t="str">
        <f>TEXT(Table1[[#This Row],[Order Date]],"mmm")</f>
        <v>Jul</v>
      </c>
      <c r="G4737" t="str">
        <f>TEXT(Table1[[#This Row],[Order Date]],"ddd")</f>
        <v>Thu</v>
      </c>
      <c r="H4737" s="1">
        <v>42948</v>
      </c>
      <c r="I4737" t="s">
        <v>22</v>
      </c>
      <c r="J4737" t="s">
        <v>4349</v>
      </c>
      <c r="K4737" t="s">
        <v>4350</v>
      </c>
      <c r="L4737" t="s">
        <v>25</v>
      </c>
      <c r="M4737" t="s">
        <v>26</v>
      </c>
      <c r="N4737" t="s">
        <v>4474</v>
      </c>
      <c r="O4737" t="s">
        <v>87</v>
      </c>
      <c r="P4737">
        <v>27604</v>
      </c>
      <c r="Q4737" t="s">
        <v>29</v>
      </c>
      <c r="R4737" t="s">
        <v>297</v>
      </c>
      <c r="S4737" t="s">
        <v>31</v>
      </c>
      <c r="T4737" t="s">
        <v>35</v>
      </c>
      <c r="U4737" t="s">
        <v>298</v>
      </c>
      <c r="V4737" s="3">
        <v>194.84800000000001</v>
      </c>
      <c r="W4737">
        <v>4</v>
      </c>
      <c r="X4737" s="2">
        <v>0.2</v>
      </c>
      <c r="Y4737" s="13">
        <v>12.178000000000001</v>
      </c>
      <c r="Z4737" s="2">
        <f>Y4737/V4737</f>
        <v>6.25E-2</v>
      </c>
    </row>
    <row r="4738" spans="1:26" x14ac:dyDescent="0.25">
      <c r="A4738">
        <v>9809</v>
      </c>
      <c r="B4738" t="s">
        <v>10364</v>
      </c>
      <c r="C4738" s="1">
        <v>42937</v>
      </c>
      <c r="D4738">
        <f>YEAR(C4738)</f>
        <v>2017</v>
      </c>
      <c r="E4738">
        <f>MONTH(C4738)</f>
        <v>7</v>
      </c>
      <c r="F4738" t="str">
        <f>TEXT(Table1[[#This Row],[Order Date]],"mmm")</f>
        <v>Jul</v>
      </c>
      <c r="G4738" t="str">
        <f>TEXT(Table1[[#This Row],[Order Date]],"ddd")</f>
        <v>Fri</v>
      </c>
      <c r="H4738" s="1">
        <v>42942</v>
      </c>
      <c r="I4738" t="s">
        <v>49</v>
      </c>
      <c r="J4738" t="s">
        <v>6187</v>
      </c>
      <c r="K4738" t="s">
        <v>6188</v>
      </c>
      <c r="L4738" t="s">
        <v>25</v>
      </c>
      <c r="M4738" t="s">
        <v>26</v>
      </c>
      <c r="N4738" t="s">
        <v>296</v>
      </c>
      <c r="O4738" t="s">
        <v>208</v>
      </c>
      <c r="P4738">
        <v>60623</v>
      </c>
      <c r="Q4738" t="s">
        <v>104</v>
      </c>
      <c r="R4738" t="s">
        <v>4212</v>
      </c>
      <c r="S4738" t="s">
        <v>45</v>
      </c>
      <c r="T4738" t="s">
        <v>74</v>
      </c>
      <c r="U4738" t="s">
        <v>4213</v>
      </c>
      <c r="V4738" s="3">
        <v>2.1120000000000001</v>
      </c>
      <c r="W4738">
        <v>2</v>
      </c>
      <c r="X4738" s="2">
        <v>0.8</v>
      </c>
      <c r="Y4738" s="13">
        <v>-3.3792</v>
      </c>
      <c r="Z4738" s="2">
        <f>Y4738/V4738</f>
        <v>-1.5999999999999999</v>
      </c>
    </row>
    <row r="4739" spans="1:26" x14ac:dyDescent="0.25">
      <c r="A4739">
        <v>9810</v>
      </c>
      <c r="B4739" t="s">
        <v>10365</v>
      </c>
      <c r="C4739" s="1">
        <v>41950</v>
      </c>
      <c r="D4739">
        <f>YEAR(C4739)</f>
        <v>2014</v>
      </c>
      <c r="E4739">
        <f>MONTH(C4739)</f>
        <v>11</v>
      </c>
      <c r="F4739" t="str">
        <f>TEXT(Table1[[#This Row],[Order Date]],"mmm")</f>
        <v>Nov</v>
      </c>
      <c r="G4739" t="str">
        <f>TEXT(Table1[[#This Row],[Order Date]],"ddd")</f>
        <v>Fri</v>
      </c>
      <c r="H4739" s="1">
        <v>41954</v>
      </c>
      <c r="I4739" t="s">
        <v>22</v>
      </c>
      <c r="J4739" t="s">
        <v>1530</v>
      </c>
      <c r="K4739" t="s">
        <v>1531</v>
      </c>
      <c r="L4739" t="s">
        <v>25</v>
      </c>
      <c r="M4739" t="s">
        <v>26</v>
      </c>
      <c r="N4739" t="s">
        <v>412</v>
      </c>
      <c r="O4739" t="s">
        <v>413</v>
      </c>
      <c r="P4739">
        <v>97206</v>
      </c>
      <c r="Q4739" t="s">
        <v>43</v>
      </c>
      <c r="R4739" t="s">
        <v>397</v>
      </c>
      <c r="S4739" t="s">
        <v>45</v>
      </c>
      <c r="T4739" t="s">
        <v>89</v>
      </c>
      <c r="U4739" t="s">
        <v>398</v>
      </c>
      <c r="V4739" s="3">
        <v>25.92</v>
      </c>
      <c r="W4739">
        <v>5</v>
      </c>
      <c r="X4739" s="2">
        <v>0.2</v>
      </c>
      <c r="Y4739" s="13">
        <v>9.0719999999999992</v>
      </c>
      <c r="Z4739" s="2">
        <f>Y4739/V4739</f>
        <v>0.34999999999999992</v>
      </c>
    </row>
    <row r="4740" spans="1:26" x14ac:dyDescent="0.25">
      <c r="A4740">
        <v>9812</v>
      </c>
      <c r="B4740" t="s">
        <v>10366</v>
      </c>
      <c r="C4740" s="1">
        <v>42701</v>
      </c>
      <c r="D4740">
        <f>YEAR(C4740)</f>
        <v>2016</v>
      </c>
      <c r="E4740">
        <f>MONTH(C4740)</f>
        <v>11</v>
      </c>
      <c r="F4740" t="str">
        <f>TEXT(Table1[[#This Row],[Order Date]],"mmm")</f>
        <v>Nov</v>
      </c>
      <c r="G4740" t="str">
        <f>TEXT(Table1[[#This Row],[Order Date]],"ddd")</f>
        <v>Sun</v>
      </c>
      <c r="H4740" s="1">
        <v>42704</v>
      </c>
      <c r="I4740" t="s">
        <v>185</v>
      </c>
      <c r="J4740" t="s">
        <v>770</v>
      </c>
      <c r="K4740" t="s">
        <v>771</v>
      </c>
      <c r="L4740" t="s">
        <v>25</v>
      </c>
      <c r="M4740" t="s">
        <v>26</v>
      </c>
      <c r="N4740" t="s">
        <v>10114</v>
      </c>
      <c r="O4740" t="s">
        <v>781</v>
      </c>
      <c r="P4740">
        <v>7017</v>
      </c>
      <c r="Q4740" t="s">
        <v>145</v>
      </c>
      <c r="R4740" t="s">
        <v>5694</v>
      </c>
      <c r="S4740" t="s">
        <v>45</v>
      </c>
      <c r="T4740" t="s">
        <v>89</v>
      </c>
      <c r="U4740" t="s">
        <v>5695</v>
      </c>
      <c r="V4740" s="3">
        <v>25.92</v>
      </c>
      <c r="W4740">
        <v>4</v>
      </c>
      <c r="X4740" s="2">
        <v>0</v>
      </c>
      <c r="Y4740" s="13">
        <v>12.441599999999999</v>
      </c>
      <c r="Z4740" s="2">
        <f>Y4740/V4740</f>
        <v>0.47999999999999993</v>
      </c>
    </row>
    <row r="4741" spans="1:26" x14ac:dyDescent="0.25">
      <c r="A4741">
        <v>9816</v>
      </c>
      <c r="B4741" t="s">
        <v>10367</v>
      </c>
      <c r="C4741" s="1">
        <v>42163</v>
      </c>
      <c r="D4741">
        <f>YEAR(C4741)</f>
        <v>2015</v>
      </c>
      <c r="E4741">
        <f>MONTH(C4741)</f>
        <v>6</v>
      </c>
      <c r="F4741" t="str">
        <f>TEXT(Table1[[#This Row],[Order Date]],"mmm")</f>
        <v>Jun</v>
      </c>
      <c r="G4741" t="str">
        <f>TEXT(Table1[[#This Row],[Order Date]],"ddd")</f>
        <v>Mon</v>
      </c>
      <c r="H4741" s="1">
        <v>42167</v>
      </c>
      <c r="I4741" t="s">
        <v>49</v>
      </c>
      <c r="J4741" t="s">
        <v>1023</v>
      </c>
      <c r="K4741" t="s">
        <v>1024</v>
      </c>
      <c r="L4741" t="s">
        <v>40</v>
      </c>
      <c r="M4741" t="s">
        <v>26</v>
      </c>
      <c r="N4741" t="s">
        <v>1139</v>
      </c>
      <c r="O4741" t="s">
        <v>53</v>
      </c>
      <c r="P4741">
        <v>33710</v>
      </c>
      <c r="Q4741" t="s">
        <v>29</v>
      </c>
      <c r="R4741" t="s">
        <v>5275</v>
      </c>
      <c r="S4741" t="s">
        <v>45</v>
      </c>
      <c r="T4741" t="s">
        <v>89</v>
      </c>
      <c r="U4741" t="s">
        <v>5276</v>
      </c>
      <c r="V4741" s="3">
        <v>173.488</v>
      </c>
      <c r="W4741">
        <v>7</v>
      </c>
      <c r="X4741" s="2">
        <v>0.2</v>
      </c>
      <c r="Y4741" s="13">
        <v>54.215000000000003</v>
      </c>
      <c r="Z4741" s="2">
        <f>Y4741/V4741</f>
        <v>0.3125</v>
      </c>
    </row>
    <row r="4742" spans="1:26" x14ac:dyDescent="0.25">
      <c r="A4742">
        <v>9823</v>
      </c>
      <c r="B4742" t="s">
        <v>10368</v>
      </c>
      <c r="C4742" s="1">
        <v>41866</v>
      </c>
      <c r="D4742">
        <f>YEAR(C4742)</f>
        <v>2014</v>
      </c>
      <c r="E4742">
        <f>MONTH(C4742)</f>
        <v>8</v>
      </c>
      <c r="F4742" t="str">
        <f>TEXT(Table1[[#This Row],[Order Date]],"mmm")</f>
        <v>Aug</v>
      </c>
      <c r="G4742" t="str">
        <f>TEXT(Table1[[#This Row],[Order Date]],"ddd")</f>
        <v>Fri</v>
      </c>
      <c r="H4742" s="1">
        <v>41870</v>
      </c>
      <c r="I4742" t="s">
        <v>49</v>
      </c>
      <c r="J4742" t="s">
        <v>1759</v>
      </c>
      <c r="K4742" t="s">
        <v>1760</v>
      </c>
      <c r="L4742" t="s">
        <v>25</v>
      </c>
      <c r="M4742" t="s">
        <v>26</v>
      </c>
      <c r="N4742" t="s">
        <v>126</v>
      </c>
      <c r="O4742" t="s">
        <v>42</v>
      </c>
      <c r="P4742">
        <v>94122</v>
      </c>
      <c r="Q4742" t="s">
        <v>43</v>
      </c>
      <c r="R4742" t="s">
        <v>2067</v>
      </c>
      <c r="S4742" t="s">
        <v>45</v>
      </c>
      <c r="T4742" t="s">
        <v>77</v>
      </c>
      <c r="U4742" t="s">
        <v>2068</v>
      </c>
      <c r="V4742" s="3">
        <v>152.91</v>
      </c>
      <c r="W4742">
        <v>3</v>
      </c>
      <c r="X4742" s="2">
        <v>0</v>
      </c>
      <c r="Y4742" s="13">
        <v>42.814799999999998</v>
      </c>
      <c r="Z4742" s="2">
        <f>Y4742/V4742</f>
        <v>0.27999999999999997</v>
      </c>
    </row>
    <row r="4743" spans="1:26" x14ac:dyDescent="0.25">
      <c r="A4743">
        <v>9828</v>
      </c>
      <c r="B4743" t="s">
        <v>10369</v>
      </c>
      <c r="C4743" s="1">
        <v>42905</v>
      </c>
      <c r="D4743">
        <f>YEAR(C4743)</f>
        <v>2017</v>
      </c>
      <c r="E4743">
        <f>MONTH(C4743)</f>
        <v>6</v>
      </c>
      <c r="F4743" t="str">
        <f>TEXT(Table1[[#This Row],[Order Date]],"mmm")</f>
        <v>Jun</v>
      </c>
      <c r="G4743" t="str">
        <f>TEXT(Table1[[#This Row],[Order Date]],"ddd")</f>
        <v>Mon</v>
      </c>
      <c r="H4743" s="1">
        <v>42912</v>
      </c>
      <c r="I4743" t="s">
        <v>49</v>
      </c>
      <c r="J4743" t="s">
        <v>393</v>
      </c>
      <c r="K4743" t="s">
        <v>394</v>
      </c>
      <c r="L4743" t="s">
        <v>40</v>
      </c>
      <c r="M4743" t="s">
        <v>26</v>
      </c>
      <c r="N4743" t="s">
        <v>263</v>
      </c>
      <c r="O4743" t="s">
        <v>264</v>
      </c>
      <c r="P4743">
        <v>10035</v>
      </c>
      <c r="Q4743" t="s">
        <v>145</v>
      </c>
      <c r="R4743" t="s">
        <v>2127</v>
      </c>
      <c r="S4743" t="s">
        <v>45</v>
      </c>
      <c r="T4743" t="s">
        <v>58</v>
      </c>
      <c r="U4743" t="s">
        <v>2128</v>
      </c>
      <c r="V4743" s="3">
        <v>129.30000000000001</v>
      </c>
      <c r="W4743">
        <v>2</v>
      </c>
      <c r="X4743" s="2">
        <v>0</v>
      </c>
      <c r="Y4743" s="13">
        <v>6.4649999999999999</v>
      </c>
      <c r="Z4743" s="2">
        <f>Y4743/V4743</f>
        <v>4.9999999999999996E-2</v>
      </c>
    </row>
    <row r="4744" spans="1:26" x14ac:dyDescent="0.25">
      <c r="A4744">
        <v>9833</v>
      </c>
      <c r="B4744" t="s">
        <v>10370</v>
      </c>
      <c r="C4744" s="1">
        <v>41777</v>
      </c>
      <c r="D4744">
        <f>YEAR(C4744)</f>
        <v>2014</v>
      </c>
      <c r="E4744">
        <f>MONTH(C4744)</f>
        <v>5</v>
      </c>
      <c r="F4744" t="str">
        <f>TEXT(Table1[[#This Row],[Order Date]],"mmm")</f>
        <v>May</v>
      </c>
      <c r="G4744" t="str">
        <f>TEXT(Table1[[#This Row],[Order Date]],"ddd")</f>
        <v>Sun</v>
      </c>
      <c r="H4744" s="1">
        <v>41781</v>
      </c>
      <c r="I4744" t="s">
        <v>22</v>
      </c>
      <c r="J4744" t="s">
        <v>5763</v>
      </c>
      <c r="K4744" t="s">
        <v>5764</v>
      </c>
      <c r="L4744" t="s">
        <v>25</v>
      </c>
      <c r="M4744" t="s">
        <v>26</v>
      </c>
      <c r="N4744" t="s">
        <v>808</v>
      </c>
      <c r="O4744" t="s">
        <v>103</v>
      </c>
      <c r="P4744">
        <v>75220</v>
      </c>
      <c r="Q4744" t="s">
        <v>104</v>
      </c>
      <c r="R4744" t="s">
        <v>4076</v>
      </c>
      <c r="S4744" t="s">
        <v>45</v>
      </c>
      <c r="T4744" t="s">
        <v>89</v>
      </c>
      <c r="U4744" t="s">
        <v>4077</v>
      </c>
      <c r="V4744" s="3">
        <v>3.984</v>
      </c>
      <c r="W4744">
        <v>1</v>
      </c>
      <c r="X4744" s="2">
        <v>0.2</v>
      </c>
      <c r="Y4744" s="13">
        <v>1.4441999999999999</v>
      </c>
      <c r="Z4744" s="2">
        <f>Y4744/V4744</f>
        <v>0.36249999999999999</v>
      </c>
    </row>
    <row r="4745" spans="1:26" x14ac:dyDescent="0.25">
      <c r="A4745">
        <v>9834</v>
      </c>
      <c r="B4745" t="s">
        <v>10371</v>
      </c>
      <c r="C4745" s="1">
        <v>42992</v>
      </c>
      <c r="D4745">
        <f>YEAR(C4745)</f>
        <v>2017</v>
      </c>
      <c r="E4745">
        <f>MONTH(C4745)</f>
        <v>9</v>
      </c>
      <c r="F4745" t="str">
        <f>TEXT(Table1[[#This Row],[Order Date]],"mmm")</f>
        <v>Sep</v>
      </c>
      <c r="G4745" t="str">
        <f>TEXT(Table1[[#This Row],[Order Date]],"ddd")</f>
        <v>Thu</v>
      </c>
      <c r="H4745" s="1">
        <v>42997</v>
      </c>
      <c r="I4745" t="s">
        <v>49</v>
      </c>
      <c r="J4745" t="s">
        <v>3128</v>
      </c>
      <c r="K4745" t="s">
        <v>3129</v>
      </c>
      <c r="L4745" t="s">
        <v>40</v>
      </c>
      <c r="M4745" t="s">
        <v>26</v>
      </c>
      <c r="N4745" t="s">
        <v>311</v>
      </c>
      <c r="O4745" t="s">
        <v>491</v>
      </c>
      <c r="P4745">
        <v>45503</v>
      </c>
      <c r="Q4745" t="s">
        <v>145</v>
      </c>
      <c r="R4745" t="s">
        <v>1064</v>
      </c>
      <c r="S4745" t="s">
        <v>70</v>
      </c>
      <c r="T4745" t="s">
        <v>158</v>
      </c>
      <c r="U4745" t="s">
        <v>1065</v>
      </c>
      <c r="V4745" s="3">
        <v>895.94399999999996</v>
      </c>
      <c r="W4745">
        <v>7</v>
      </c>
      <c r="X4745" s="2">
        <v>0.2</v>
      </c>
      <c r="Y4745" s="13">
        <v>190.38810000000001</v>
      </c>
      <c r="Z4745" s="2">
        <f>Y4745/V4745</f>
        <v>0.21250000000000002</v>
      </c>
    </row>
    <row r="4746" spans="1:26" x14ac:dyDescent="0.25">
      <c r="A4746">
        <v>9835</v>
      </c>
      <c r="B4746" t="s">
        <v>10372</v>
      </c>
      <c r="C4746" s="1">
        <v>42653</v>
      </c>
      <c r="D4746">
        <f>YEAR(C4746)</f>
        <v>2016</v>
      </c>
      <c r="E4746">
        <f>MONTH(C4746)</f>
        <v>10</v>
      </c>
      <c r="F4746" t="str">
        <f>TEXT(Table1[[#This Row],[Order Date]],"mmm")</f>
        <v>Oct</v>
      </c>
      <c r="G4746" t="str">
        <f>TEXT(Table1[[#This Row],[Order Date]],"ddd")</f>
        <v>Mon</v>
      </c>
      <c r="H4746" s="1">
        <v>42655</v>
      </c>
      <c r="I4746" t="s">
        <v>185</v>
      </c>
      <c r="J4746" t="s">
        <v>4926</v>
      </c>
      <c r="K4746" t="s">
        <v>4927</v>
      </c>
      <c r="L4746" t="s">
        <v>25</v>
      </c>
      <c r="M4746" t="s">
        <v>26</v>
      </c>
      <c r="N4746" t="s">
        <v>3214</v>
      </c>
      <c r="O4746" t="s">
        <v>103</v>
      </c>
      <c r="P4746">
        <v>77571</v>
      </c>
      <c r="Q4746" t="s">
        <v>104</v>
      </c>
      <c r="R4746" t="s">
        <v>5968</v>
      </c>
      <c r="S4746" t="s">
        <v>31</v>
      </c>
      <c r="T4746" t="s">
        <v>64</v>
      </c>
      <c r="U4746" t="s">
        <v>5969</v>
      </c>
      <c r="V4746" s="3">
        <v>14</v>
      </c>
      <c r="W4746">
        <v>4</v>
      </c>
      <c r="X4746" s="2">
        <v>0.6</v>
      </c>
      <c r="Y4746" s="13">
        <v>-6.3</v>
      </c>
      <c r="Z4746" s="2">
        <f>Y4746/V4746</f>
        <v>-0.45</v>
      </c>
    </row>
    <row r="4747" spans="1:26" x14ac:dyDescent="0.25">
      <c r="A4747">
        <v>9837</v>
      </c>
      <c r="B4747" t="s">
        <v>10373</v>
      </c>
      <c r="C4747" s="1">
        <v>42638</v>
      </c>
      <c r="D4747">
        <f>YEAR(C4747)</f>
        <v>2016</v>
      </c>
      <c r="E4747">
        <f>MONTH(C4747)</f>
        <v>9</v>
      </c>
      <c r="F4747" t="str">
        <f>TEXT(Table1[[#This Row],[Order Date]],"mmm")</f>
        <v>Sep</v>
      </c>
      <c r="G4747" t="str">
        <f>TEXT(Table1[[#This Row],[Order Date]],"ddd")</f>
        <v>Sun</v>
      </c>
      <c r="H4747" s="1">
        <v>42644</v>
      </c>
      <c r="I4747" t="s">
        <v>49</v>
      </c>
      <c r="J4747" t="s">
        <v>2414</v>
      </c>
      <c r="K4747" t="s">
        <v>2415</v>
      </c>
      <c r="L4747" t="s">
        <v>25</v>
      </c>
      <c r="M4747" t="s">
        <v>26</v>
      </c>
      <c r="N4747" t="s">
        <v>1159</v>
      </c>
      <c r="O4747" t="s">
        <v>42</v>
      </c>
      <c r="P4747">
        <v>90805</v>
      </c>
      <c r="Q4747" t="s">
        <v>43</v>
      </c>
      <c r="R4747" t="s">
        <v>3189</v>
      </c>
      <c r="S4747" t="s">
        <v>45</v>
      </c>
      <c r="T4747" t="s">
        <v>89</v>
      </c>
      <c r="U4747" t="s">
        <v>3190</v>
      </c>
      <c r="V4747" s="3">
        <v>10.9</v>
      </c>
      <c r="W4747">
        <v>5</v>
      </c>
      <c r="X4747" s="2">
        <v>0</v>
      </c>
      <c r="Y4747" s="13">
        <v>5.1230000000000002</v>
      </c>
      <c r="Z4747" s="2">
        <f>Y4747/V4747</f>
        <v>0.47000000000000003</v>
      </c>
    </row>
    <row r="4748" spans="1:26" x14ac:dyDescent="0.25">
      <c r="A4748">
        <v>9844</v>
      </c>
      <c r="B4748" t="s">
        <v>10374</v>
      </c>
      <c r="C4748" s="1">
        <v>41793</v>
      </c>
      <c r="D4748">
        <f>YEAR(C4748)</f>
        <v>2014</v>
      </c>
      <c r="E4748">
        <f>MONTH(C4748)</f>
        <v>6</v>
      </c>
      <c r="F4748" t="str">
        <f>TEXT(Table1[[#This Row],[Order Date]],"mmm")</f>
        <v>Jun</v>
      </c>
      <c r="G4748" t="str">
        <f>TEXT(Table1[[#This Row],[Order Date]],"ddd")</f>
        <v>Tue</v>
      </c>
      <c r="H4748" s="1">
        <v>41796</v>
      </c>
      <c r="I4748" t="s">
        <v>185</v>
      </c>
      <c r="J4748" t="s">
        <v>6094</v>
      </c>
      <c r="K4748" t="s">
        <v>6095</v>
      </c>
      <c r="L4748" t="s">
        <v>25</v>
      </c>
      <c r="M4748" t="s">
        <v>26</v>
      </c>
      <c r="N4748" t="s">
        <v>350</v>
      </c>
      <c r="O4748" t="s">
        <v>208</v>
      </c>
      <c r="P4748">
        <v>62521</v>
      </c>
      <c r="Q4748" t="s">
        <v>104</v>
      </c>
      <c r="R4748" t="s">
        <v>4451</v>
      </c>
      <c r="S4748" t="s">
        <v>45</v>
      </c>
      <c r="T4748" t="s">
        <v>46</v>
      </c>
      <c r="U4748" t="s">
        <v>4452</v>
      </c>
      <c r="V4748" s="3">
        <v>15.936</v>
      </c>
      <c r="W4748">
        <v>4</v>
      </c>
      <c r="X4748" s="2">
        <v>0.2</v>
      </c>
      <c r="Y4748" s="13">
        <v>5.1791999999999998</v>
      </c>
      <c r="Z4748" s="2">
        <f>Y4748/V4748</f>
        <v>0.32500000000000001</v>
      </c>
    </row>
    <row r="4749" spans="1:26" x14ac:dyDescent="0.25">
      <c r="A4749">
        <v>9847</v>
      </c>
      <c r="B4749" t="s">
        <v>10375</v>
      </c>
      <c r="C4749" s="1">
        <v>42980</v>
      </c>
      <c r="D4749">
        <f>YEAR(C4749)</f>
        <v>2017</v>
      </c>
      <c r="E4749">
        <f>MONTH(C4749)</f>
        <v>9</v>
      </c>
      <c r="F4749" t="str">
        <f>TEXT(Table1[[#This Row],[Order Date]],"mmm")</f>
        <v>Sep</v>
      </c>
      <c r="G4749" t="str">
        <f>TEXT(Table1[[#This Row],[Order Date]],"ddd")</f>
        <v>Sat</v>
      </c>
      <c r="H4749" s="1">
        <v>42982</v>
      </c>
      <c r="I4749" t="s">
        <v>22</v>
      </c>
      <c r="J4749" t="s">
        <v>7939</v>
      </c>
      <c r="K4749" t="s">
        <v>7940</v>
      </c>
      <c r="L4749" t="s">
        <v>101</v>
      </c>
      <c r="M4749" t="s">
        <v>26</v>
      </c>
      <c r="N4749" t="s">
        <v>41</v>
      </c>
      <c r="O4749" t="s">
        <v>42</v>
      </c>
      <c r="P4749">
        <v>90008</v>
      </c>
      <c r="Q4749" t="s">
        <v>43</v>
      </c>
      <c r="R4749" t="s">
        <v>138</v>
      </c>
      <c r="S4749" t="s">
        <v>45</v>
      </c>
      <c r="T4749" t="s">
        <v>77</v>
      </c>
      <c r="U4749" t="s">
        <v>139</v>
      </c>
      <c r="V4749" s="3">
        <v>43.1</v>
      </c>
      <c r="W4749">
        <v>5</v>
      </c>
      <c r="X4749" s="2">
        <v>0</v>
      </c>
      <c r="Y4749" s="13">
        <v>11.206</v>
      </c>
      <c r="Z4749" s="2">
        <f>Y4749/V4749</f>
        <v>0.25999999999999995</v>
      </c>
    </row>
    <row r="4750" spans="1:26" x14ac:dyDescent="0.25">
      <c r="A4750">
        <v>9850</v>
      </c>
      <c r="B4750" t="s">
        <v>10376</v>
      </c>
      <c r="C4750" s="1">
        <v>41741</v>
      </c>
      <c r="D4750">
        <f>YEAR(C4750)</f>
        <v>2014</v>
      </c>
      <c r="E4750">
        <f>MONTH(C4750)</f>
        <v>4</v>
      </c>
      <c r="F4750" t="str">
        <f>TEXT(Table1[[#This Row],[Order Date]],"mmm")</f>
        <v>Apr</v>
      </c>
      <c r="G4750" t="str">
        <f>TEXT(Table1[[#This Row],[Order Date]],"ddd")</f>
        <v>Sat</v>
      </c>
      <c r="H4750" s="1">
        <v>41747</v>
      </c>
      <c r="I4750" t="s">
        <v>49</v>
      </c>
      <c r="J4750" t="s">
        <v>4642</v>
      </c>
      <c r="K4750" t="s">
        <v>4643</v>
      </c>
      <c r="L4750" t="s">
        <v>40</v>
      </c>
      <c r="M4750" t="s">
        <v>26</v>
      </c>
      <c r="N4750" t="s">
        <v>10360</v>
      </c>
      <c r="O4750" t="s">
        <v>42</v>
      </c>
      <c r="P4750">
        <v>95240</v>
      </c>
      <c r="Q4750" t="s">
        <v>43</v>
      </c>
      <c r="R4750" t="s">
        <v>6648</v>
      </c>
      <c r="S4750" t="s">
        <v>45</v>
      </c>
      <c r="T4750" t="s">
        <v>67</v>
      </c>
      <c r="U4750" t="s">
        <v>6649</v>
      </c>
      <c r="V4750" s="3">
        <v>39.68</v>
      </c>
      <c r="W4750">
        <v>2</v>
      </c>
      <c r="X4750" s="2">
        <v>0</v>
      </c>
      <c r="Y4750" s="13">
        <v>16.268799999999999</v>
      </c>
      <c r="Z4750" s="2">
        <f>Y4750/V4750</f>
        <v>0.41</v>
      </c>
    </row>
    <row r="4751" spans="1:26" x14ac:dyDescent="0.25">
      <c r="A4751">
        <v>9855</v>
      </c>
      <c r="B4751" t="s">
        <v>10377</v>
      </c>
      <c r="C4751" s="1">
        <v>42905</v>
      </c>
      <c r="D4751">
        <f>YEAR(C4751)</f>
        <v>2017</v>
      </c>
      <c r="E4751">
        <f>MONTH(C4751)</f>
        <v>6</v>
      </c>
      <c r="F4751" t="str">
        <f>TEXT(Table1[[#This Row],[Order Date]],"mmm")</f>
        <v>Jun</v>
      </c>
      <c r="G4751" t="str">
        <f>TEXT(Table1[[#This Row],[Order Date]],"ddd")</f>
        <v>Mon</v>
      </c>
      <c r="H4751" s="1">
        <v>42909</v>
      </c>
      <c r="I4751" t="s">
        <v>49</v>
      </c>
      <c r="J4751" t="s">
        <v>5763</v>
      </c>
      <c r="K4751" t="s">
        <v>5764</v>
      </c>
      <c r="L4751" t="s">
        <v>25</v>
      </c>
      <c r="M4751" t="s">
        <v>26</v>
      </c>
      <c r="N4751" t="s">
        <v>126</v>
      </c>
      <c r="O4751" t="s">
        <v>42</v>
      </c>
      <c r="P4751">
        <v>94109</v>
      </c>
      <c r="Q4751" t="s">
        <v>43</v>
      </c>
      <c r="R4751" t="s">
        <v>6820</v>
      </c>
      <c r="S4751" t="s">
        <v>31</v>
      </c>
      <c r="T4751" t="s">
        <v>64</v>
      </c>
      <c r="U4751" t="s">
        <v>6821</v>
      </c>
      <c r="V4751" s="3">
        <v>50.32</v>
      </c>
      <c r="W4751">
        <v>4</v>
      </c>
      <c r="X4751" s="2">
        <v>0</v>
      </c>
      <c r="Y4751" s="13">
        <v>21.134399999999999</v>
      </c>
      <c r="Z4751" s="2">
        <f>Y4751/V4751</f>
        <v>0.42</v>
      </c>
    </row>
    <row r="4752" spans="1:26" x14ac:dyDescent="0.25">
      <c r="A4752">
        <v>9857</v>
      </c>
      <c r="B4752" t="s">
        <v>10378</v>
      </c>
      <c r="C4752" s="1">
        <v>41949</v>
      </c>
      <c r="D4752">
        <f>YEAR(C4752)</f>
        <v>2014</v>
      </c>
      <c r="E4752">
        <f>MONTH(C4752)</f>
        <v>11</v>
      </c>
      <c r="F4752" t="str">
        <f>TEXT(Table1[[#This Row],[Order Date]],"mmm")</f>
        <v>Nov</v>
      </c>
      <c r="G4752" t="str">
        <f>TEXT(Table1[[#This Row],[Order Date]],"ddd")</f>
        <v>Thu</v>
      </c>
      <c r="H4752" s="1">
        <v>41954</v>
      </c>
      <c r="I4752" t="s">
        <v>49</v>
      </c>
      <c r="J4752" t="s">
        <v>5763</v>
      </c>
      <c r="K4752" t="s">
        <v>5764</v>
      </c>
      <c r="L4752" t="s">
        <v>25</v>
      </c>
      <c r="M4752" t="s">
        <v>26</v>
      </c>
      <c r="N4752" t="s">
        <v>490</v>
      </c>
      <c r="O4752" t="s">
        <v>1258</v>
      </c>
      <c r="P4752">
        <v>31907</v>
      </c>
      <c r="Q4752" t="s">
        <v>29</v>
      </c>
      <c r="R4752" t="s">
        <v>276</v>
      </c>
      <c r="S4752" t="s">
        <v>45</v>
      </c>
      <c r="T4752" t="s">
        <v>89</v>
      </c>
      <c r="U4752" t="s">
        <v>277</v>
      </c>
      <c r="V4752" s="3">
        <v>43.68</v>
      </c>
      <c r="W4752">
        <v>6</v>
      </c>
      <c r="X4752" s="2">
        <v>0</v>
      </c>
      <c r="Y4752" s="13">
        <v>20.9664</v>
      </c>
      <c r="Z4752" s="2">
        <f>Y4752/V4752</f>
        <v>0.48</v>
      </c>
    </row>
    <row r="4753" spans="1:26" x14ac:dyDescent="0.25">
      <c r="A4753">
        <v>9858</v>
      </c>
      <c r="B4753" t="s">
        <v>10379</v>
      </c>
      <c r="C4753" s="1">
        <v>42089</v>
      </c>
      <c r="D4753">
        <f>YEAR(C4753)</f>
        <v>2015</v>
      </c>
      <c r="E4753">
        <f>MONTH(C4753)</f>
        <v>3</v>
      </c>
      <c r="F4753" t="str">
        <f>TEXT(Table1[[#This Row],[Order Date]],"mmm")</f>
        <v>Mar</v>
      </c>
      <c r="G4753" t="str">
        <f>TEXT(Table1[[#This Row],[Order Date]],"ddd")</f>
        <v>Thu</v>
      </c>
      <c r="H4753" s="1">
        <v>42093</v>
      </c>
      <c r="I4753" t="s">
        <v>49</v>
      </c>
      <c r="J4753" t="s">
        <v>1892</v>
      </c>
      <c r="K4753" t="s">
        <v>1893</v>
      </c>
      <c r="L4753" t="s">
        <v>40</v>
      </c>
      <c r="M4753" t="s">
        <v>26</v>
      </c>
      <c r="N4753" t="s">
        <v>94</v>
      </c>
      <c r="O4753" t="s">
        <v>95</v>
      </c>
      <c r="P4753">
        <v>98103</v>
      </c>
      <c r="Q4753" t="s">
        <v>43</v>
      </c>
      <c r="R4753" t="s">
        <v>1576</v>
      </c>
      <c r="S4753" t="s">
        <v>31</v>
      </c>
      <c r="T4753" t="s">
        <v>55</v>
      </c>
      <c r="U4753" t="s">
        <v>1577</v>
      </c>
      <c r="V4753" s="3">
        <v>3393.68</v>
      </c>
      <c r="W4753">
        <v>8</v>
      </c>
      <c r="X4753" s="2">
        <v>0</v>
      </c>
      <c r="Y4753" s="13">
        <v>610.86239999999998</v>
      </c>
      <c r="Z4753" s="2">
        <f>Y4753/V4753</f>
        <v>0.18</v>
      </c>
    </row>
    <row r="4754" spans="1:26" x14ac:dyDescent="0.25">
      <c r="A4754">
        <v>9859</v>
      </c>
      <c r="B4754" t="s">
        <v>10380</v>
      </c>
      <c r="C4754" s="1">
        <v>42749</v>
      </c>
      <c r="D4754">
        <f>YEAR(C4754)</f>
        <v>2017</v>
      </c>
      <c r="E4754">
        <f>MONTH(C4754)</f>
        <v>1</v>
      </c>
      <c r="F4754" t="str">
        <f>TEXT(Table1[[#This Row],[Order Date]],"mmm")</f>
        <v>Jan</v>
      </c>
      <c r="G4754" t="str">
        <f>TEXT(Table1[[#This Row],[Order Date]],"ddd")</f>
        <v>Sat</v>
      </c>
      <c r="H4754" s="1">
        <v>42755</v>
      </c>
      <c r="I4754" t="s">
        <v>49</v>
      </c>
      <c r="J4754" t="s">
        <v>2980</v>
      </c>
      <c r="K4754" t="s">
        <v>2981</v>
      </c>
      <c r="L4754" t="s">
        <v>101</v>
      </c>
      <c r="M4754" t="s">
        <v>26</v>
      </c>
      <c r="N4754" t="s">
        <v>1448</v>
      </c>
      <c r="O4754" t="s">
        <v>251</v>
      </c>
      <c r="P4754">
        <v>47374</v>
      </c>
      <c r="Q4754" t="s">
        <v>104</v>
      </c>
      <c r="R4754" t="s">
        <v>627</v>
      </c>
      <c r="S4754" t="s">
        <v>45</v>
      </c>
      <c r="T4754" t="s">
        <v>58</v>
      </c>
      <c r="U4754" t="s">
        <v>628</v>
      </c>
      <c r="V4754" s="3">
        <v>67.400000000000006</v>
      </c>
      <c r="W4754">
        <v>5</v>
      </c>
      <c r="X4754" s="2">
        <v>0</v>
      </c>
      <c r="Y4754" s="13">
        <v>17.524000000000001</v>
      </c>
      <c r="Z4754" s="2">
        <f>Y4754/V4754</f>
        <v>0.26</v>
      </c>
    </row>
    <row r="4755" spans="1:26" x14ac:dyDescent="0.25">
      <c r="A4755">
        <v>9867</v>
      </c>
      <c r="B4755" t="s">
        <v>10381</v>
      </c>
      <c r="C4755" s="1">
        <v>42089</v>
      </c>
      <c r="D4755">
        <f>YEAR(C4755)</f>
        <v>2015</v>
      </c>
      <c r="E4755">
        <f>MONTH(C4755)</f>
        <v>3</v>
      </c>
      <c r="F4755" t="str">
        <f>TEXT(Table1[[#This Row],[Order Date]],"mmm")</f>
        <v>Mar</v>
      </c>
      <c r="G4755" t="str">
        <f>TEXT(Table1[[#This Row],[Order Date]],"ddd")</f>
        <v>Thu</v>
      </c>
      <c r="H4755" s="1">
        <v>42091</v>
      </c>
      <c r="I4755" t="s">
        <v>22</v>
      </c>
      <c r="J4755" t="s">
        <v>3433</v>
      </c>
      <c r="K4755" t="s">
        <v>3434</v>
      </c>
      <c r="L4755" t="s">
        <v>40</v>
      </c>
      <c r="M4755" t="s">
        <v>26</v>
      </c>
      <c r="N4755" t="s">
        <v>263</v>
      </c>
      <c r="O4755" t="s">
        <v>264</v>
      </c>
      <c r="P4755">
        <v>10009</v>
      </c>
      <c r="Q4755" t="s">
        <v>145</v>
      </c>
      <c r="R4755" t="s">
        <v>5932</v>
      </c>
      <c r="S4755" t="s">
        <v>45</v>
      </c>
      <c r="T4755" t="s">
        <v>58</v>
      </c>
      <c r="U4755" t="s">
        <v>5933</v>
      </c>
      <c r="V4755" s="3">
        <v>1085.42</v>
      </c>
      <c r="W4755">
        <v>7</v>
      </c>
      <c r="X4755" s="2">
        <v>0</v>
      </c>
      <c r="Y4755" s="13">
        <v>282.20920000000001</v>
      </c>
      <c r="Z4755" s="2">
        <f>Y4755/V4755</f>
        <v>0.26</v>
      </c>
    </row>
    <row r="4756" spans="1:26" x14ac:dyDescent="0.25">
      <c r="A4756">
        <v>9869</v>
      </c>
      <c r="B4756" t="s">
        <v>10382</v>
      </c>
      <c r="C4756" s="1">
        <v>41944</v>
      </c>
      <c r="D4756">
        <f>YEAR(C4756)</f>
        <v>2014</v>
      </c>
      <c r="E4756">
        <f>MONTH(C4756)</f>
        <v>11</v>
      </c>
      <c r="F4756" t="str">
        <f>TEXT(Table1[[#This Row],[Order Date]],"mmm")</f>
        <v>Nov</v>
      </c>
      <c r="G4756" t="str">
        <f>TEXT(Table1[[#This Row],[Order Date]],"ddd")</f>
        <v>Sat</v>
      </c>
      <c r="H4756" s="1">
        <v>41946</v>
      </c>
      <c r="I4756" t="s">
        <v>185</v>
      </c>
      <c r="J4756" t="s">
        <v>888</v>
      </c>
      <c r="K4756" t="s">
        <v>889</v>
      </c>
      <c r="L4756" t="s">
        <v>40</v>
      </c>
      <c r="M4756" t="s">
        <v>26</v>
      </c>
      <c r="N4756" t="s">
        <v>10383</v>
      </c>
      <c r="O4756" t="s">
        <v>491</v>
      </c>
      <c r="P4756">
        <v>45040</v>
      </c>
      <c r="Q4756" t="s">
        <v>145</v>
      </c>
      <c r="R4756" t="s">
        <v>2270</v>
      </c>
      <c r="S4756" t="s">
        <v>31</v>
      </c>
      <c r="T4756" t="s">
        <v>64</v>
      </c>
      <c r="U4756" t="s">
        <v>2271</v>
      </c>
      <c r="V4756" s="3">
        <v>68.703999999999994</v>
      </c>
      <c r="W4756">
        <v>2</v>
      </c>
      <c r="X4756" s="2">
        <v>0.2</v>
      </c>
      <c r="Y4756" s="13">
        <v>16.3172</v>
      </c>
      <c r="Z4756" s="2">
        <f>Y4756/V4756</f>
        <v>0.23750000000000002</v>
      </c>
    </row>
    <row r="4757" spans="1:26" x14ac:dyDescent="0.25">
      <c r="A4757">
        <v>9872</v>
      </c>
      <c r="B4757" t="s">
        <v>10384</v>
      </c>
      <c r="C4757" s="1">
        <v>43014</v>
      </c>
      <c r="D4757">
        <f>YEAR(C4757)</f>
        <v>2017</v>
      </c>
      <c r="E4757">
        <f>MONTH(C4757)</f>
        <v>10</v>
      </c>
      <c r="F4757" t="str">
        <f>TEXT(Table1[[#This Row],[Order Date]],"mmm")</f>
        <v>Oct</v>
      </c>
      <c r="G4757" t="str">
        <f>TEXT(Table1[[#This Row],[Order Date]],"ddd")</f>
        <v>Fri</v>
      </c>
      <c r="H4757" s="1">
        <v>43014</v>
      </c>
      <c r="I4757" t="s">
        <v>1276</v>
      </c>
      <c r="J4757" t="s">
        <v>6471</v>
      </c>
      <c r="K4757" t="s">
        <v>6472</v>
      </c>
      <c r="L4757" t="s">
        <v>25</v>
      </c>
      <c r="M4757" t="s">
        <v>26</v>
      </c>
      <c r="N4757" t="s">
        <v>296</v>
      </c>
      <c r="O4757" t="s">
        <v>208</v>
      </c>
      <c r="P4757">
        <v>60623</v>
      </c>
      <c r="Q4757" t="s">
        <v>104</v>
      </c>
      <c r="R4757" t="s">
        <v>1007</v>
      </c>
      <c r="S4757" t="s">
        <v>45</v>
      </c>
      <c r="T4757" t="s">
        <v>58</v>
      </c>
      <c r="U4757" t="s">
        <v>1008</v>
      </c>
      <c r="V4757" s="3">
        <v>290.33600000000001</v>
      </c>
      <c r="W4757">
        <v>2</v>
      </c>
      <c r="X4757" s="2">
        <v>0.2</v>
      </c>
      <c r="Y4757" s="13">
        <v>32.662799999999997</v>
      </c>
      <c r="Z4757" s="2">
        <f>Y4757/V4757</f>
        <v>0.11249999999999999</v>
      </c>
    </row>
    <row r="4758" spans="1:26" x14ac:dyDescent="0.25">
      <c r="A4758">
        <v>9874</v>
      </c>
      <c r="B4758" t="s">
        <v>10385</v>
      </c>
      <c r="C4758" s="1">
        <v>42714</v>
      </c>
      <c r="D4758">
        <f>YEAR(C4758)</f>
        <v>2016</v>
      </c>
      <c r="E4758">
        <f>MONTH(C4758)</f>
        <v>12</v>
      </c>
      <c r="F4758" t="str">
        <f>TEXT(Table1[[#This Row],[Order Date]],"mmm")</f>
        <v>Dec</v>
      </c>
      <c r="G4758" t="str">
        <f>TEXT(Table1[[#This Row],[Order Date]],"ddd")</f>
        <v>Sat</v>
      </c>
      <c r="H4758" s="1">
        <v>42718</v>
      </c>
      <c r="I4758" t="s">
        <v>49</v>
      </c>
      <c r="J4758" t="s">
        <v>2909</v>
      </c>
      <c r="K4758" t="s">
        <v>2910</v>
      </c>
      <c r="L4758" t="s">
        <v>101</v>
      </c>
      <c r="M4758" t="s">
        <v>26</v>
      </c>
      <c r="N4758" t="s">
        <v>263</v>
      </c>
      <c r="O4758" t="s">
        <v>264</v>
      </c>
      <c r="P4758">
        <v>10024</v>
      </c>
      <c r="Q4758" t="s">
        <v>145</v>
      </c>
      <c r="R4758" t="s">
        <v>6294</v>
      </c>
      <c r="S4758" t="s">
        <v>45</v>
      </c>
      <c r="T4758" t="s">
        <v>89</v>
      </c>
      <c r="U4758" t="s">
        <v>6295</v>
      </c>
      <c r="V4758" s="3">
        <v>6.48</v>
      </c>
      <c r="W4758">
        <v>1</v>
      </c>
      <c r="X4758" s="2">
        <v>0</v>
      </c>
      <c r="Y4758" s="13">
        <v>3.1103999999999998</v>
      </c>
      <c r="Z4758" s="2">
        <f>Y4758/V4758</f>
        <v>0.47999999999999993</v>
      </c>
    </row>
    <row r="4759" spans="1:26" x14ac:dyDescent="0.25">
      <c r="A4759">
        <v>9875</v>
      </c>
      <c r="B4759" t="s">
        <v>10386</v>
      </c>
      <c r="C4759" s="1">
        <v>42635</v>
      </c>
      <c r="D4759">
        <f>YEAR(C4759)</f>
        <v>2016</v>
      </c>
      <c r="E4759">
        <f>MONTH(C4759)</f>
        <v>9</v>
      </c>
      <c r="F4759" t="str">
        <f>TEXT(Table1[[#This Row],[Order Date]],"mmm")</f>
        <v>Sep</v>
      </c>
      <c r="G4759" t="str">
        <f>TEXT(Table1[[#This Row],[Order Date]],"ddd")</f>
        <v>Thu</v>
      </c>
      <c r="H4759" s="1">
        <v>42637</v>
      </c>
      <c r="I4759" t="s">
        <v>22</v>
      </c>
      <c r="J4759" t="s">
        <v>3858</v>
      </c>
      <c r="K4759" t="s">
        <v>3859</v>
      </c>
      <c r="L4759" t="s">
        <v>101</v>
      </c>
      <c r="M4759" t="s">
        <v>26</v>
      </c>
      <c r="N4759" t="s">
        <v>3775</v>
      </c>
      <c r="O4759" t="s">
        <v>491</v>
      </c>
      <c r="P4759">
        <v>44134</v>
      </c>
      <c r="Q4759" t="s">
        <v>145</v>
      </c>
      <c r="R4759" t="s">
        <v>3368</v>
      </c>
      <c r="S4759" t="s">
        <v>45</v>
      </c>
      <c r="T4759" t="s">
        <v>170</v>
      </c>
      <c r="U4759" t="s">
        <v>3369</v>
      </c>
      <c r="V4759" s="3">
        <v>63.968000000000004</v>
      </c>
      <c r="W4759">
        <v>2</v>
      </c>
      <c r="X4759" s="2">
        <v>0.2</v>
      </c>
      <c r="Y4759" s="13">
        <v>19.989999999999998</v>
      </c>
      <c r="Z4759" s="2">
        <f>Y4759/V4759</f>
        <v>0.31249999999999994</v>
      </c>
    </row>
    <row r="4760" spans="1:26" x14ac:dyDescent="0.25">
      <c r="A4760">
        <v>9876</v>
      </c>
      <c r="B4760" t="s">
        <v>10387</v>
      </c>
      <c r="C4760" s="1">
        <v>42367</v>
      </c>
      <c r="D4760">
        <f>YEAR(C4760)</f>
        <v>2015</v>
      </c>
      <c r="E4760">
        <f>MONTH(C4760)</f>
        <v>12</v>
      </c>
      <c r="F4760" t="str">
        <f>TEXT(Table1[[#This Row],[Order Date]],"mmm")</f>
        <v>Dec</v>
      </c>
      <c r="G4760" t="str">
        <f>TEXT(Table1[[#This Row],[Order Date]],"ddd")</f>
        <v>Tue</v>
      </c>
      <c r="H4760" s="1">
        <v>42374</v>
      </c>
      <c r="I4760" t="s">
        <v>49</v>
      </c>
      <c r="J4760" t="s">
        <v>1411</v>
      </c>
      <c r="K4760" t="s">
        <v>1412</v>
      </c>
      <c r="L4760" t="s">
        <v>25</v>
      </c>
      <c r="M4760" t="s">
        <v>26</v>
      </c>
      <c r="N4760" t="s">
        <v>263</v>
      </c>
      <c r="O4760" t="s">
        <v>264</v>
      </c>
      <c r="P4760">
        <v>10035</v>
      </c>
      <c r="Q4760" t="s">
        <v>145</v>
      </c>
      <c r="R4760" t="s">
        <v>9888</v>
      </c>
      <c r="S4760" t="s">
        <v>45</v>
      </c>
      <c r="T4760" t="s">
        <v>572</v>
      </c>
      <c r="U4760" t="s">
        <v>9889</v>
      </c>
      <c r="V4760" s="3">
        <v>6.36</v>
      </c>
      <c r="W4760">
        <v>2</v>
      </c>
      <c r="X4760" s="2">
        <v>0</v>
      </c>
      <c r="Y4760" s="13">
        <v>6.3600000000000004E-2</v>
      </c>
      <c r="Z4760" s="2">
        <f>Y4760/V4760</f>
        <v>0.01</v>
      </c>
    </row>
    <row r="4761" spans="1:26" x14ac:dyDescent="0.25">
      <c r="A4761">
        <v>9877</v>
      </c>
      <c r="B4761" t="s">
        <v>10388</v>
      </c>
      <c r="C4761" s="1">
        <v>42845</v>
      </c>
      <c r="D4761">
        <f>YEAR(C4761)</f>
        <v>2017</v>
      </c>
      <c r="E4761">
        <f>MONTH(C4761)</f>
        <v>4</v>
      </c>
      <c r="F4761" t="str">
        <f>TEXT(Table1[[#This Row],[Order Date]],"mmm")</f>
        <v>Apr</v>
      </c>
      <c r="G4761" t="str">
        <f>TEXT(Table1[[#This Row],[Order Date]],"ddd")</f>
        <v>Thu</v>
      </c>
      <c r="H4761" s="1">
        <v>42846</v>
      </c>
      <c r="I4761" t="s">
        <v>185</v>
      </c>
      <c r="J4761" t="s">
        <v>4414</v>
      </c>
      <c r="K4761" t="s">
        <v>4415</v>
      </c>
      <c r="L4761" t="s">
        <v>101</v>
      </c>
      <c r="M4761" t="s">
        <v>26</v>
      </c>
      <c r="N4761" t="s">
        <v>2143</v>
      </c>
      <c r="O4761" t="s">
        <v>491</v>
      </c>
      <c r="P4761">
        <v>44105</v>
      </c>
      <c r="Q4761" t="s">
        <v>145</v>
      </c>
      <c r="R4761" t="s">
        <v>4875</v>
      </c>
      <c r="S4761" t="s">
        <v>45</v>
      </c>
      <c r="T4761" t="s">
        <v>58</v>
      </c>
      <c r="U4761" t="s">
        <v>4876</v>
      </c>
      <c r="V4761" s="3">
        <v>848.54399999999998</v>
      </c>
      <c r="W4761">
        <v>4</v>
      </c>
      <c r="X4761" s="2">
        <v>0.2</v>
      </c>
      <c r="Y4761" s="13">
        <v>-21.2136</v>
      </c>
      <c r="Z4761" s="2">
        <f>Y4761/V4761</f>
        <v>-2.5000000000000001E-2</v>
      </c>
    </row>
    <row r="4762" spans="1:26" x14ac:dyDescent="0.25">
      <c r="A4762">
        <v>9880</v>
      </c>
      <c r="B4762" t="s">
        <v>10389</v>
      </c>
      <c r="C4762" s="1">
        <v>42603</v>
      </c>
      <c r="D4762">
        <f>YEAR(C4762)</f>
        <v>2016</v>
      </c>
      <c r="E4762">
        <f>MONTH(C4762)</f>
        <v>8</v>
      </c>
      <c r="F4762" t="str">
        <f>TEXT(Table1[[#This Row],[Order Date]],"mmm")</f>
        <v>Aug</v>
      </c>
      <c r="G4762" t="str">
        <f>TEXT(Table1[[#This Row],[Order Date]],"ddd")</f>
        <v>Sun</v>
      </c>
      <c r="H4762" s="1">
        <v>42607</v>
      </c>
      <c r="I4762" t="s">
        <v>49</v>
      </c>
      <c r="J4762" t="s">
        <v>2229</v>
      </c>
      <c r="K4762" t="s">
        <v>2230</v>
      </c>
      <c r="L4762" t="s">
        <v>25</v>
      </c>
      <c r="M4762" t="s">
        <v>26</v>
      </c>
      <c r="N4762" t="s">
        <v>263</v>
      </c>
      <c r="O4762" t="s">
        <v>264</v>
      </c>
      <c r="P4762">
        <v>10035</v>
      </c>
      <c r="Q4762" t="s">
        <v>145</v>
      </c>
      <c r="R4762" t="s">
        <v>3653</v>
      </c>
      <c r="S4762" t="s">
        <v>31</v>
      </c>
      <c r="T4762" t="s">
        <v>35</v>
      </c>
      <c r="U4762" t="s">
        <v>3654</v>
      </c>
      <c r="V4762" s="3">
        <v>573.17399999999998</v>
      </c>
      <c r="W4762">
        <v>7</v>
      </c>
      <c r="X4762" s="2">
        <v>0.1</v>
      </c>
      <c r="Y4762" s="13">
        <v>63.686</v>
      </c>
      <c r="Z4762" s="2">
        <f>Y4762/V4762</f>
        <v>0.11111111111111112</v>
      </c>
    </row>
    <row r="4763" spans="1:26" x14ac:dyDescent="0.25">
      <c r="A4763">
        <v>9881</v>
      </c>
      <c r="B4763" t="s">
        <v>10390</v>
      </c>
      <c r="C4763" s="1">
        <v>42153</v>
      </c>
      <c r="D4763">
        <f>YEAR(C4763)</f>
        <v>2015</v>
      </c>
      <c r="E4763">
        <f>MONTH(C4763)</f>
        <v>5</v>
      </c>
      <c r="F4763" t="str">
        <f>TEXT(Table1[[#This Row],[Order Date]],"mmm")</f>
        <v>May</v>
      </c>
      <c r="G4763" t="str">
        <f>TEXT(Table1[[#This Row],[Order Date]],"ddd")</f>
        <v>Fri</v>
      </c>
      <c r="H4763" s="1">
        <v>42155</v>
      </c>
      <c r="I4763" t="s">
        <v>185</v>
      </c>
      <c r="J4763" t="s">
        <v>3106</v>
      </c>
      <c r="K4763" t="s">
        <v>3107</v>
      </c>
      <c r="L4763" t="s">
        <v>101</v>
      </c>
      <c r="M4763" t="s">
        <v>26</v>
      </c>
      <c r="N4763" t="s">
        <v>2143</v>
      </c>
      <c r="O4763" t="s">
        <v>491</v>
      </c>
      <c r="P4763">
        <v>44105</v>
      </c>
      <c r="Q4763" t="s">
        <v>145</v>
      </c>
      <c r="R4763" t="s">
        <v>1044</v>
      </c>
      <c r="S4763" t="s">
        <v>45</v>
      </c>
      <c r="T4763" t="s">
        <v>89</v>
      </c>
      <c r="U4763" t="s">
        <v>183</v>
      </c>
      <c r="V4763" s="3">
        <v>85.055999999999997</v>
      </c>
      <c r="W4763">
        <v>3</v>
      </c>
      <c r="X4763" s="2">
        <v>0.2</v>
      </c>
      <c r="Y4763" s="13">
        <v>28.706399999999999</v>
      </c>
      <c r="Z4763" s="2">
        <f>Y4763/V4763</f>
        <v>0.33749999999999997</v>
      </c>
    </row>
    <row r="4764" spans="1:26" x14ac:dyDescent="0.25">
      <c r="A4764">
        <v>9882</v>
      </c>
      <c r="B4764" t="s">
        <v>10391</v>
      </c>
      <c r="C4764" s="1">
        <v>41863</v>
      </c>
      <c r="D4764">
        <f>YEAR(C4764)</f>
        <v>2014</v>
      </c>
      <c r="E4764">
        <f>MONTH(C4764)</f>
        <v>8</v>
      </c>
      <c r="F4764" t="str">
        <f>TEXT(Table1[[#This Row],[Order Date]],"mmm")</f>
        <v>Aug</v>
      </c>
      <c r="G4764" t="str">
        <f>TEXT(Table1[[#This Row],[Order Date]],"ddd")</f>
        <v>Tue</v>
      </c>
      <c r="H4764" s="1">
        <v>41864</v>
      </c>
      <c r="I4764" t="s">
        <v>185</v>
      </c>
      <c r="J4764" t="s">
        <v>2674</v>
      </c>
      <c r="K4764" t="s">
        <v>2675</v>
      </c>
      <c r="L4764" t="s">
        <v>25</v>
      </c>
      <c r="M4764" t="s">
        <v>26</v>
      </c>
      <c r="N4764" t="s">
        <v>5533</v>
      </c>
      <c r="O4764" t="s">
        <v>1258</v>
      </c>
      <c r="P4764">
        <v>30188</v>
      </c>
      <c r="Q4764" t="s">
        <v>29</v>
      </c>
      <c r="R4764" t="s">
        <v>2320</v>
      </c>
      <c r="S4764" t="s">
        <v>45</v>
      </c>
      <c r="T4764" t="s">
        <v>74</v>
      </c>
      <c r="U4764" t="s">
        <v>2321</v>
      </c>
      <c r="V4764" s="3">
        <v>14.04</v>
      </c>
      <c r="W4764">
        <v>3</v>
      </c>
      <c r="X4764" s="2">
        <v>0</v>
      </c>
      <c r="Y4764" s="13">
        <v>6.7392000000000003</v>
      </c>
      <c r="Z4764" s="2">
        <f>Y4764/V4764</f>
        <v>0.48000000000000004</v>
      </c>
    </row>
    <row r="4765" spans="1:26" x14ac:dyDescent="0.25">
      <c r="A4765">
        <v>9884</v>
      </c>
      <c r="B4765" t="s">
        <v>10392</v>
      </c>
      <c r="C4765" s="1">
        <v>41732</v>
      </c>
      <c r="D4765">
        <f>YEAR(C4765)</f>
        <v>2014</v>
      </c>
      <c r="E4765">
        <f>MONTH(C4765)</f>
        <v>4</v>
      </c>
      <c r="F4765" t="str">
        <f>TEXT(Table1[[#This Row],[Order Date]],"mmm")</f>
        <v>Apr</v>
      </c>
      <c r="G4765" t="str">
        <f>TEXT(Table1[[#This Row],[Order Date]],"ddd")</f>
        <v>Thu</v>
      </c>
      <c r="H4765" s="1">
        <v>41737</v>
      </c>
      <c r="I4765" t="s">
        <v>49</v>
      </c>
      <c r="J4765" t="s">
        <v>6776</v>
      </c>
      <c r="K4765" t="s">
        <v>6777</v>
      </c>
      <c r="L4765" t="s">
        <v>40</v>
      </c>
      <c r="M4765" t="s">
        <v>26</v>
      </c>
      <c r="N4765" t="s">
        <v>41</v>
      </c>
      <c r="O4765" t="s">
        <v>42</v>
      </c>
      <c r="P4765">
        <v>90008</v>
      </c>
      <c r="Q4765" t="s">
        <v>43</v>
      </c>
      <c r="R4765" t="s">
        <v>1565</v>
      </c>
      <c r="S4765" t="s">
        <v>45</v>
      </c>
      <c r="T4765" t="s">
        <v>170</v>
      </c>
      <c r="U4765" t="s">
        <v>662</v>
      </c>
      <c r="V4765" s="3">
        <v>11.16</v>
      </c>
      <c r="W4765">
        <v>2</v>
      </c>
      <c r="X4765" s="2">
        <v>0</v>
      </c>
      <c r="Y4765" s="13">
        <v>5.58</v>
      </c>
      <c r="Z4765" s="2">
        <f>Y4765/V4765</f>
        <v>0.5</v>
      </c>
    </row>
    <row r="4766" spans="1:26" x14ac:dyDescent="0.25">
      <c r="A4766">
        <v>9887</v>
      </c>
      <c r="B4766" t="s">
        <v>10393</v>
      </c>
      <c r="C4766" s="1">
        <v>41662</v>
      </c>
      <c r="D4766">
        <f>YEAR(C4766)</f>
        <v>2014</v>
      </c>
      <c r="E4766">
        <f>MONTH(C4766)</f>
        <v>1</v>
      </c>
      <c r="F4766" t="str">
        <f>TEXT(Table1[[#This Row],[Order Date]],"mmm")</f>
        <v>Jan</v>
      </c>
      <c r="G4766" t="str">
        <f>TEXT(Table1[[#This Row],[Order Date]],"ddd")</f>
        <v>Thu</v>
      </c>
      <c r="H4766" s="1">
        <v>41666</v>
      </c>
      <c r="I4766" t="s">
        <v>49</v>
      </c>
      <c r="J4766" t="s">
        <v>5293</v>
      </c>
      <c r="K4766" t="s">
        <v>5294</v>
      </c>
      <c r="L4766" t="s">
        <v>25</v>
      </c>
      <c r="M4766" t="s">
        <v>26</v>
      </c>
      <c r="N4766" t="s">
        <v>4165</v>
      </c>
      <c r="O4766" t="s">
        <v>251</v>
      </c>
      <c r="P4766">
        <v>47905</v>
      </c>
      <c r="Q4766" t="s">
        <v>104</v>
      </c>
      <c r="R4766" t="s">
        <v>1884</v>
      </c>
      <c r="S4766" t="s">
        <v>45</v>
      </c>
      <c r="T4766" t="s">
        <v>266</v>
      </c>
      <c r="U4766" t="s">
        <v>1885</v>
      </c>
      <c r="V4766" s="3">
        <v>5.94</v>
      </c>
      <c r="W4766">
        <v>3</v>
      </c>
      <c r="X4766" s="2">
        <v>0</v>
      </c>
      <c r="Y4766" s="13">
        <v>0</v>
      </c>
      <c r="Z4766" s="2">
        <f>Y4766/V4766</f>
        <v>0</v>
      </c>
    </row>
    <row r="4767" spans="1:26" x14ac:dyDescent="0.25">
      <c r="A4767">
        <v>9888</v>
      </c>
      <c r="B4767" t="s">
        <v>10394</v>
      </c>
      <c r="C4767" s="1">
        <v>43020</v>
      </c>
      <c r="D4767">
        <f>YEAR(C4767)</f>
        <v>2017</v>
      </c>
      <c r="E4767">
        <f>MONTH(C4767)</f>
        <v>10</v>
      </c>
      <c r="F4767" t="str">
        <f>TEXT(Table1[[#This Row],[Order Date]],"mmm")</f>
        <v>Oct</v>
      </c>
      <c r="G4767" t="str">
        <f>TEXT(Table1[[#This Row],[Order Date]],"ddd")</f>
        <v>Thu</v>
      </c>
      <c r="H4767" s="1">
        <v>43023</v>
      </c>
      <c r="I4767" t="s">
        <v>185</v>
      </c>
      <c r="J4767" t="s">
        <v>2017</v>
      </c>
      <c r="K4767" t="s">
        <v>2018</v>
      </c>
      <c r="L4767" t="s">
        <v>25</v>
      </c>
      <c r="M4767" t="s">
        <v>26</v>
      </c>
      <c r="N4767" t="s">
        <v>263</v>
      </c>
      <c r="O4767" t="s">
        <v>264</v>
      </c>
      <c r="P4767">
        <v>10024</v>
      </c>
      <c r="Q4767" t="s">
        <v>145</v>
      </c>
      <c r="R4767" t="s">
        <v>4817</v>
      </c>
      <c r="S4767" t="s">
        <v>45</v>
      </c>
      <c r="T4767" t="s">
        <v>89</v>
      </c>
      <c r="U4767" t="s">
        <v>4818</v>
      </c>
      <c r="V4767" s="3">
        <v>9.9600000000000009</v>
      </c>
      <c r="W4767">
        <v>2</v>
      </c>
      <c r="X4767" s="2">
        <v>0</v>
      </c>
      <c r="Y4767" s="13">
        <v>4.6811999999999996</v>
      </c>
      <c r="Z4767" s="2">
        <f>Y4767/V4767</f>
        <v>0.46999999999999992</v>
      </c>
    </row>
    <row r="4768" spans="1:26" x14ac:dyDescent="0.25">
      <c r="A4768">
        <v>9889</v>
      </c>
      <c r="B4768" t="s">
        <v>10395</v>
      </c>
      <c r="C4768" s="1">
        <v>42224</v>
      </c>
      <c r="D4768">
        <f>YEAR(C4768)</f>
        <v>2015</v>
      </c>
      <c r="E4768">
        <f>MONTH(C4768)</f>
        <v>8</v>
      </c>
      <c r="F4768" t="str">
        <f>TEXT(Table1[[#This Row],[Order Date]],"mmm")</f>
        <v>Aug</v>
      </c>
      <c r="G4768" t="str">
        <f>TEXT(Table1[[#This Row],[Order Date]],"ddd")</f>
        <v>Sat</v>
      </c>
      <c r="H4768" s="1">
        <v>42228</v>
      </c>
      <c r="I4768" t="s">
        <v>49</v>
      </c>
      <c r="J4768" t="s">
        <v>2920</v>
      </c>
      <c r="K4768" t="s">
        <v>2921</v>
      </c>
      <c r="L4768" t="s">
        <v>25</v>
      </c>
      <c r="M4768" t="s">
        <v>26</v>
      </c>
      <c r="N4768" t="s">
        <v>8204</v>
      </c>
      <c r="O4768" t="s">
        <v>264</v>
      </c>
      <c r="P4768">
        <v>13501</v>
      </c>
      <c r="Q4768" t="s">
        <v>145</v>
      </c>
      <c r="R4768" t="s">
        <v>4308</v>
      </c>
      <c r="S4768" t="s">
        <v>70</v>
      </c>
      <c r="T4768" t="s">
        <v>158</v>
      </c>
      <c r="U4768" t="s">
        <v>4309</v>
      </c>
      <c r="V4768" s="3">
        <v>79.989999999999995</v>
      </c>
      <c r="W4768">
        <v>1</v>
      </c>
      <c r="X4768" s="2">
        <v>0</v>
      </c>
      <c r="Y4768" s="13">
        <v>28.796399999999998</v>
      </c>
      <c r="Z4768" s="2">
        <f>Y4768/V4768</f>
        <v>0.36</v>
      </c>
    </row>
    <row r="4769" spans="1:26" x14ac:dyDescent="0.25">
      <c r="A4769">
        <v>9891</v>
      </c>
      <c r="B4769" t="s">
        <v>10396</v>
      </c>
      <c r="C4769" s="1">
        <v>42576</v>
      </c>
      <c r="D4769">
        <f>YEAR(C4769)</f>
        <v>2016</v>
      </c>
      <c r="E4769">
        <f>MONTH(C4769)</f>
        <v>7</v>
      </c>
      <c r="F4769" t="str">
        <f>TEXT(Table1[[#This Row],[Order Date]],"mmm")</f>
        <v>Jul</v>
      </c>
      <c r="G4769" t="str">
        <f>TEXT(Table1[[#This Row],[Order Date]],"ddd")</f>
        <v>Mon</v>
      </c>
      <c r="H4769" s="1">
        <v>42579</v>
      </c>
      <c r="I4769" t="s">
        <v>22</v>
      </c>
      <c r="J4769" t="s">
        <v>578</v>
      </c>
      <c r="K4769" t="s">
        <v>579</v>
      </c>
      <c r="L4769" t="s">
        <v>40</v>
      </c>
      <c r="M4769" t="s">
        <v>26</v>
      </c>
      <c r="N4769" t="s">
        <v>2512</v>
      </c>
      <c r="O4769" t="s">
        <v>113</v>
      </c>
      <c r="P4769">
        <v>53209</v>
      </c>
      <c r="Q4769" t="s">
        <v>104</v>
      </c>
      <c r="R4769" t="s">
        <v>6459</v>
      </c>
      <c r="S4769" t="s">
        <v>45</v>
      </c>
      <c r="T4769" t="s">
        <v>89</v>
      </c>
      <c r="U4769" t="s">
        <v>6460</v>
      </c>
      <c r="V4769" s="3">
        <v>20.62</v>
      </c>
      <c r="W4769">
        <v>2</v>
      </c>
      <c r="X4769" s="2">
        <v>0</v>
      </c>
      <c r="Y4769" s="13">
        <v>9.6913999999999998</v>
      </c>
      <c r="Z4769" s="2">
        <f>Y4769/V4769</f>
        <v>0.47</v>
      </c>
    </row>
    <row r="4770" spans="1:26" x14ac:dyDescent="0.25">
      <c r="A4770">
        <v>9896</v>
      </c>
      <c r="B4770" t="s">
        <v>10397</v>
      </c>
      <c r="C4770" s="1">
        <v>41908</v>
      </c>
      <c r="D4770">
        <f>YEAR(C4770)</f>
        <v>2014</v>
      </c>
      <c r="E4770">
        <f>MONTH(C4770)</f>
        <v>9</v>
      </c>
      <c r="F4770" t="str">
        <f>TEXT(Table1[[#This Row],[Order Date]],"mmm")</f>
        <v>Sep</v>
      </c>
      <c r="G4770" t="str">
        <f>TEXT(Table1[[#This Row],[Order Date]],"ddd")</f>
        <v>Fri</v>
      </c>
      <c r="H4770" s="1">
        <v>41913</v>
      </c>
      <c r="I4770" t="s">
        <v>49</v>
      </c>
      <c r="J4770" t="s">
        <v>3784</v>
      </c>
      <c r="K4770" t="s">
        <v>3785</v>
      </c>
      <c r="L4770" t="s">
        <v>25</v>
      </c>
      <c r="M4770" t="s">
        <v>26</v>
      </c>
      <c r="N4770" t="s">
        <v>296</v>
      </c>
      <c r="O4770" t="s">
        <v>208</v>
      </c>
      <c r="P4770">
        <v>60623</v>
      </c>
      <c r="Q4770" t="s">
        <v>104</v>
      </c>
      <c r="R4770" t="s">
        <v>6619</v>
      </c>
      <c r="S4770" t="s">
        <v>70</v>
      </c>
      <c r="T4770" t="s">
        <v>158</v>
      </c>
      <c r="U4770" t="s">
        <v>6620</v>
      </c>
      <c r="V4770" s="3">
        <v>153.82400000000001</v>
      </c>
      <c r="W4770">
        <v>11</v>
      </c>
      <c r="X4770" s="2">
        <v>0.2</v>
      </c>
      <c r="Y4770" s="13">
        <v>38.456000000000003</v>
      </c>
      <c r="Z4770" s="2">
        <f>Y4770/V4770</f>
        <v>0.25</v>
      </c>
    </row>
    <row r="4771" spans="1:26" x14ac:dyDescent="0.25">
      <c r="A4771">
        <v>9898</v>
      </c>
      <c r="B4771" t="s">
        <v>10398</v>
      </c>
      <c r="C4771" s="1">
        <v>42527</v>
      </c>
      <c r="D4771">
        <f>YEAR(C4771)</f>
        <v>2016</v>
      </c>
      <c r="E4771">
        <f>MONTH(C4771)</f>
        <v>6</v>
      </c>
      <c r="F4771" t="str">
        <f>TEXT(Table1[[#This Row],[Order Date]],"mmm")</f>
        <v>Jun</v>
      </c>
      <c r="G4771" t="str">
        <f>TEXT(Table1[[#This Row],[Order Date]],"ddd")</f>
        <v>Mon</v>
      </c>
      <c r="H4771" s="1">
        <v>42531</v>
      </c>
      <c r="I4771" t="s">
        <v>49</v>
      </c>
      <c r="J4771" t="s">
        <v>3559</v>
      </c>
      <c r="K4771" t="s">
        <v>3560</v>
      </c>
      <c r="L4771" t="s">
        <v>25</v>
      </c>
      <c r="M4771" t="s">
        <v>26</v>
      </c>
      <c r="N4771" t="s">
        <v>739</v>
      </c>
      <c r="O4771" t="s">
        <v>491</v>
      </c>
      <c r="P4771">
        <v>45014</v>
      </c>
      <c r="Q4771" t="s">
        <v>145</v>
      </c>
      <c r="R4771" t="s">
        <v>2397</v>
      </c>
      <c r="S4771" t="s">
        <v>31</v>
      </c>
      <c r="T4771" t="s">
        <v>64</v>
      </c>
      <c r="U4771" t="s">
        <v>2398</v>
      </c>
      <c r="V4771" s="3">
        <v>466.32</v>
      </c>
      <c r="W4771">
        <v>3</v>
      </c>
      <c r="X4771" s="2">
        <v>0.2</v>
      </c>
      <c r="Y4771" s="13">
        <v>34.973999999999997</v>
      </c>
      <c r="Z4771" s="2">
        <f>Y4771/V4771</f>
        <v>7.4999999999999997E-2</v>
      </c>
    </row>
    <row r="4772" spans="1:26" x14ac:dyDescent="0.25">
      <c r="A4772">
        <v>9900</v>
      </c>
      <c r="B4772" t="s">
        <v>10399</v>
      </c>
      <c r="C4772" s="1">
        <v>41726</v>
      </c>
      <c r="D4772">
        <f>YEAR(C4772)</f>
        <v>2014</v>
      </c>
      <c r="E4772">
        <f>MONTH(C4772)</f>
        <v>3</v>
      </c>
      <c r="F4772" t="str">
        <f>TEXT(Table1[[#This Row],[Order Date]],"mmm")</f>
        <v>Mar</v>
      </c>
      <c r="G4772" t="str">
        <f>TEXT(Table1[[#This Row],[Order Date]],"ddd")</f>
        <v>Fri</v>
      </c>
      <c r="H4772" s="1">
        <v>41732</v>
      </c>
      <c r="I4772" t="s">
        <v>49</v>
      </c>
      <c r="J4772" t="s">
        <v>3979</v>
      </c>
      <c r="K4772" t="s">
        <v>3980</v>
      </c>
      <c r="L4772" t="s">
        <v>101</v>
      </c>
      <c r="M4772" t="s">
        <v>26</v>
      </c>
      <c r="N4772" t="s">
        <v>311</v>
      </c>
      <c r="O4772" t="s">
        <v>491</v>
      </c>
      <c r="P4772">
        <v>45503</v>
      </c>
      <c r="Q4772" t="s">
        <v>145</v>
      </c>
      <c r="R4772" t="s">
        <v>2281</v>
      </c>
      <c r="S4772" t="s">
        <v>31</v>
      </c>
      <c r="T4772" t="s">
        <v>55</v>
      </c>
      <c r="U4772" t="s">
        <v>2282</v>
      </c>
      <c r="V4772" s="3">
        <v>330.58800000000002</v>
      </c>
      <c r="W4772">
        <v>1</v>
      </c>
      <c r="X4772" s="2">
        <v>0.4</v>
      </c>
      <c r="Y4772" s="13">
        <v>-143.25479999999999</v>
      </c>
      <c r="Z4772" s="2">
        <f>Y4772/V4772</f>
        <v>-0.43333333333333329</v>
      </c>
    </row>
    <row r="4773" spans="1:26" x14ac:dyDescent="0.25">
      <c r="A4773">
        <v>9901</v>
      </c>
      <c r="B4773" t="s">
        <v>10400</v>
      </c>
      <c r="C4773" s="1">
        <v>42968</v>
      </c>
      <c r="D4773">
        <f>YEAR(C4773)</f>
        <v>2017</v>
      </c>
      <c r="E4773">
        <f>MONTH(C4773)</f>
        <v>8</v>
      </c>
      <c r="F4773" t="str">
        <f>TEXT(Table1[[#This Row],[Order Date]],"mmm")</f>
        <v>Aug</v>
      </c>
      <c r="G4773" t="str">
        <f>TEXT(Table1[[#This Row],[Order Date]],"ddd")</f>
        <v>Mon</v>
      </c>
      <c r="H4773" s="1">
        <v>42972</v>
      </c>
      <c r="I4773" t="s">
        <v>49</v>
      </c>
      <c r="J4773" t="s">
        <v>10128</v>
      </c>
      <c r="K4773" t="s">
        <v>10129</v>
      </c>
      <c r="L4773" t="s">
        <v>25</v>
      </c>
      <c r="M4773" t="s">
        <v>26</v>
      </c>
      <c r="N4773" t="s">
        <v>1456</v>
      </c>
      <c r="O4773" t="s">
        <v>450</v>
      </c>
      <c r="P4773">
        <v>80027</v>
      </c>
      <c r="Q4773" t="s">
        <v>43</v>
      </c>
      <c r="R4773" t="s">
        <v>2283</v>
      </c>
      <c r="S4773" t="s">
        <v>45</v>
      </c>
      <c r="T4773" t="s">
        <v>58</v>
      </c>
      <c r="U4773" t="s">
        <v>2284</v>
      </c>
      <c r="V4773" s="3">
        <v>237.096</v>
      </c>
      <c r="W4773">
        <v>3</v>
      </c>
      <c r="X4773" s="2">
        <v>0.2</v>
      </c>
      <c r="Y4773" s="13">
        <v>20.745899999999999</v>
      </c>
      <c r="Z4773" s="2">
        <f>Y4773/V4773</f>
        <v>8.7499999999999994E-2</v>
      </c>
    </row>
    <row r="4774" spans="1:26" x14ac:dyDescent="0.25">
      <c r="A4774">
        <v>9904</v>
      </c>
      <c r="B4774" t="s">
        <v>10401</v>
      </c>
      <c r="C4774" s="1">
        <v>41955</v>
      </c>
      <c r="D4774">
        <f>YEAR(C4774)</f>
        <v>2014</v>
      </c>
      <c r="E4774">
        <f>MONTH(C4774)</f>
        <v>11</v>
      </c>
      <c r="F4774" t="str">
        <f>TEXT(Table1[[#This Row],[Order Date]],"mmm")</f>
        <v>Nov</v>
      </c>
      <c r="G4774" t="str">
        <f>TEXT(Table1[[#This Row],[Order Date]],"ddd")</f>
        <v>Wed</v>
      </c>
      <c r="H4774" s="1">
        <v>41961</v>
      </c>
      <c r="I4774" t="s">
        <v>49</v>
      </c>
      <c r="J4774" t="s">
        <v>248</v>
      </c>
      <c r="K4774" t="s">
        <v>249</v>
      </c>
      <c r="L4774" t="s">
        <v>25</v>
      </c>
      <c r="M4774" t="s">
        <v>26</v>
      </c>
      <c r="N4774" t="s">
        <v>4111</v>
      </c>
      <c r="O4774" t="s">
        <v>103</v>
      </c>
      <c r="P4774">
        <v>75007</v>
      </c>
      <c r="Q4774" t="s">
        <v>104</v>
      </c>
      <c r="R4774" t="s">
        <v>5540</v>
      </c>
      <c r="S4774" t="s">
        <v>31</v>
      </c>
      <c r="T4774" t="s">
        <v>64</v>
      </c>
      <c r="U4774" t="s">
        <v>5541</v>
      </c>
      <c r="V4774" s="3">
        <v>25.128</v>
      </c>
      <c r="W4774">
        <v>3</v>
      </c>
      <c r="X4774" s="2">
        <v>0.6</v>
      </c>
      <c r="Y4774" s="13">
        <v>-6.9101999999999997</v>
      </c>
      <c r="Z4774" s="2">
        <f>Y4774/V4774</f>
        <v>-0.27499999999999997</v>
      </c>
    </row>
    <row r="4775" spans="1:26" x14ac:dyDescent="0.25">
      <c r="A4775">
        <v>9912</v>
      </c>
      <c r="B4775" t="s">
        <v>10402</v>
      </c>
      <c r="C4775" s="1">
        <v>41734</v>
      </c>
      <c r="D4775">
        <f>YEAR(C4775)</f>
        <v>2014</v>
      </c>
      <c r="E4775">
        <f>MONTH(C4775)</f>
        <v>4</v>
      </c>
      <c r="F4775" t="str">
        <f>TEXT(Table1[[#This Row],[Order Date]],"mmm")</f>
        <v>Apr</v>
      </c>
      <c r="G4775" t="str">
        <f>TEXT(Table1[[#This Row],[Order Date]],"ddd")</f>
        <v>Sat</v>
      </c>
      <c r="H4775" s="1">
        <v>41738</v>
      </c>
      <c r="I4775" t="s">
        <v>49</v>
      </c>
      <c r="J4775" t="s">
        <v>4401</v>
      </c>
      <c r="K4775" t="s">
        <v>4402</v>
      </c>
      <c r="L4775" t="s">
        <v>40</v>
      </c>
      <c r="M4775" t="s">
        <v>26</v>
      </c>
      <c r="N4775" t="s">
        <v>1448</v>
      </c>
      <c r="O4775" t="s">
        <v>28</v>
      </c>
      <c r="P4775">
        <v>40475</v>
      </c>
      <c r="Q4775" t="s">
        <v>29</v>
      </c>
      <c r="R4775" t="s">
        <v>407</v>
      </c>
      <c r="S4775" t="s">
        <v>45</v>
      </c>
      <c r="T4775" t="s">
        <v>74</v>
      </c>
      <c r="U4775" t="s">
        <v>408</v>
      </c>
      <c r="V4775" s="3">
        <v>115.36</v>
      </c>
      <c r="W4775">
        <v>7</v>
      </c>
      <c r="X4775" s="2">
        <v>0</v>
      </c>
      <c r="Y4775" s="13">
        <v>56.526400000000002</v>
      </c>
      <c r="Z4775" s="2">
        <f>Y4775/V4775</f>
        <v>0.49000000000000005</v>
      </c>
    </row>
    <row r="4776" spans="1:26" x14ac:dyDescent="0.25">
      <c r="A4776">
        <v>9919</v>
      </c>
      <c r="B4776" t="s">
        <v>10403</v>
      </c>
      <c r="C4776" s="1">
        <v>42271</v>
      </c>
      <c r="D4776">
        <f>YEAR(C4776)</f>
        <v>2015</v>
      </c>
      <c r="E4776">
        <f>MONTH(C4776)</f>
        <v>9</v>
      </c>
      <c r="F4776" t="str">
        <f>TEXT(Table1[[#This Row],[Order Date]],"mmm")</f>
        <v>Sep</v>
      </c>
      <c r="G4776" t="str">
        <f>TEXT(Table1[[#This Row],[Order Date]],"ddd")</f>
        <v>Thu</v>
      </c>
      <c r="H4776" s="1">
        <v>42276</v>
      </c>
      <c r="I4776" t="s">
        <v>49</v>
      </c>
      <c r="J4776" t="s">
        <v>3603</v>
      </c>
      <c r="K4776" t="s">
        <v>3604</v>
      </c>
      <c r="L4776" t="s">
        <v>25</v>
      </c>
      <c r="M4776" t="s">
        <v>26</v>
      </c>
      <c r="N4776" t="s">
        <v>263</v>
      </c>
      <c r="O4776" t="s">
        <v>264</v>
      </c>
      <c r="P4776">
        <v>10035</v>
      </c>
      <c r="Q4776" t="s">
        <v>145</v>
      </c>
      <c r="R4776" t="s">
        <v>3368</v>
      </c>
      <c r="S4776" t="s">
        <v>45</v>
      </c>
      <c r="T4776" t="s">
        <v>170</v>
      </c>
      <c r="U4776" t="s">
        <v>3369</v>
      </c>
      <c r="V4776" s="3">
        <v>39.979999999999997</v>
      </c>
      <c r="W4776">
        <v>1</v>
      </c>
      <c r="X4776" s="2">
        <v>0</v>
      </c>
      <c r="Y4776" s="13">
        <v>17.991</v>
      </c>
      <c r="Z4776" s="2">
        <f>Y4776/V4776</f>
        <v>0.45</v>
      </c>
    </row>
    <row r="4777" spans="1:26" x14ac:dyDescent="0.25">
      <c r="A4777">
        <v>9920</v>
      </c>
      <c r="B4777" t="s">
        <v>10404</v>
      </c>
      <c r="C4777" s="1">
        <v>42444</v>
      </c>
      <c r="D4777">
        <f>YEAR(C4777)</f>
        <v>2016</v>
      </c>
      <c r="E4777">
        <f>MONTH(C4777)</f>
        <v>3</v>
      </c>
      <c r="F4777" t="str">
        <f>TEXT(Table1[[#This Row],[Order Date]],"mmm")</f>
        <v>Mar</v>
      </c>
      <c r="G4777" t="str">
        <f>TEXT(Table1[[#This Row],[Order Date]],"ddd")</f>
        <v>Tue</v>
      </c>
      <c r="H4777" s="1">
        <v>42448</v>
      </c>
      <c r="I4777" t="s">
        <v>49</v>
      </c>
      <c r="J4777" t="s">
        <v>4090</v>
      </c>
      <c r="K4777" t="s">
        <v>4091</v>
      </c>
      <c r="L4777" t="s">
        <v>40</v>
      </c>
      <c r="M4777" t="s">
        <v>26</v>
      </c>
      <c r="N4777" t="s">
        <v>10041</v>
      </c>
      <c r="O4777" t="s">
        <v>103</v>
      </c>
      <c r="P4777">
        <v>77803</v>
      </c>
      <c r="Q4777" t="s">
        <v>104</v>
      </c>
      <c r="R4777" t="s">
        <v>377</v>
      </c>
      <c r="S4777" t="s">
        <v>31</v>
      </c>
      <c r="T4777" t="s">
        <v>35</v>
      </c>
      <c r="U4777" t="s">
        <v>378</v>
      </c>
      <c r="V4777" s="3">
        <v>528.42999999999995</v>
      </c>
      <c r="W4777">
        <v>5</v>
      </c>
      <c r="X4777" s="2">
        <v>0.3</v>
      </c>
      <c r="Y4777" s="13">
        <v>-143.43100000000001</v>
      </c>
      <c r="Z4777" s="2">
        <f>Y4777/V4777</f>
        <v>-0.27142857142857146</v>
      </c>
    </row>
    <row r="4778" spans="1:26" x14ac:dyDescent="0.25">
      <c r="A4778">
        <v>9922</v>
      </c>
      <c r="B4778" t="s">
        <v>10405</v>
      </c>
      <c r="C4778" s="1">
        <v>41967</v>
      </c>
      <c r="D4778">
        <f>YEAR(C4778)</f>
        <v>2014</v>
      </c>
      <c r="E4778">
        <f>MONTH(C4778)</f>
        <v>11</v>
      </c>
      <c r="F4778" t="str">
        <f>TEXT(Table1[[#This Row],[Order Date]],"mmm")</f>
        <v>Nov</v>
      </c>
      <c r="G4778" t="str">
        <f>TEXT(Table1[[#This Row],[Order Date]],"ddd")</f>
        <v>Mon</v>
      </c>
      <c r="H4778" s="1">
        <v>41973</v>
      </c>
      <c r="I4778" t="s">
        <v>49</v>
      </c>
      <c r="J4778" t="s">
        <v>3291</v>
      </c>
      <c r="K4778" t="s">
        <v>3292</v>
      </c>
      <c r="L4778" t="s">
        <v>101</v>
      </c>
      <c r="M4778" t="s">
        <v>26</v>
      </c>
      <c r="N4778" t="s">
        <v>794</v>
      </c>
      <c r="O4778" t="s">
        <v>491</v>
      </c>
      <c r="P4778">
        <v>44312</v>
      </c>
      <c r="Q4778" t="s">
        <v>145</v>
      </c>
      <c r="R4778" t="s">
        <v>3231</v>
      </c>
      <c r="S4778" t="s">
        <v>45</v>
      </c>
      <c r="T4778" t="s">
        <v>74</v>
      </c>
      <c r="U4778" t="s">
        <v>3232</v>
      </c>
      <c r="V4778" s="3">
        <v>5.742</v>
      </c>
      <c r="W4778">
        <v>3</v>
      </c>
      <c r="X4778" s="2">
        <v>0.7</v>
      </c>
      <c r="Y4778" s="13">
        <v>-4.5936000000000003</v>
      </c>
      <c r="Z4778" s="2">
        <f>Y4778/V4778</f>
        <v>-0.8</v>
      </c>
    </row>
    <row r="4779" spans="1:26" x14ac:dyDescent="0.25">
      <c r="A4779">
        <v>9923</v>
      </c>
      <c r="B4779" t="s">
        <v>10406</v>
      </c>
      <c r="C4779" s="1">
        <v>42861</v>
      </c>
      <c r="D4779">
        <f>YEAR(C4779)</f>
        <v>2017</v>
      </c>
      <c r="E4779">
        <f>MONTH(C4779)</f>
        <v>5</v>
      </c>
      <c r="F4779" t="str">
        <f>TEXT(Table1[[#This Row],[Order Date]],"mmm")</f>
        <v>May</v>
      </c>
      <c r="G4779" t="str">
        <f>TEXT(Table1[[#This Row],[Order Date]],"ddd")</f>
        <v>Sat</v>
      </c>
      <c r="H4779" s="1">
        <v>42865</v>
      </c>
      <c r="I4779" t="s">
        <v>49</v>
      </c>
      <c r="J4779" t="s">
        <v>1882</v>
      </c>
      <c r="K4779" t="s">
        <v>1883</v>
      </c>
      <c r="L4779" t="s">
        <v>25</v>
      </c>
      <c r="M4779" t="s">
        <v>26</v>
      </c>
      <c r="N4779" t="s">
        <v>296</v>
      </c>
      <c r="O4779" t="s">
        <v>208</v>
      </c>
      <c r="P4779">
        <v>60653</v>
      </c>
      <c r="Q4779" t="s">
        <v>104</v>
      </c>
      <c r="R4779" t="s">
        <v>3328</v>
      </c>
      <c r="S4779" t="s">
        <v>70</v>
      </c>
      <c r="T4779" t="s">
        <v>158</v>
      </c>
      <c r="U4779" t="s">
        <v>3329</v>
      </c>
      <c r="V4779" s="3">
        <v>191.96799999999999</v>
      </c>
      <c r="W4779">
        <v>4</v>
      </c>
      <c r="X4779" s="2">
        <v>0.2</v>
      </c>
      <c r="Y4779" s="13">
        <v>28.795200000000001</v>
      </c>
      <c r="Z4779" s="2">
        <f>Y4779/V4779</f>
        <v>0.15000000000000002</v>
      </c>
    </row>
    <row r="4780" spans="1:26" x14ac:dyDescent="0.25">
      <c r="A4780">
        <v>9924</v>
      </c>
      <c r="B4780" t="s">
        <v>10407</v>
      </c>
      <c r="C4780" s="1">
        <v>42083</v>
      </c>
      <c r="D4780">
        <f>YEAR(C4780)</f>
        <v>2015</v>
      </c>
      <c r="E4780">
        <f>MONTH(C4780)</f>
        <v>3</v>
      </c>
      <c r="F4780" t="str">
        <f>TEXT(Table1[[#This Row],[Order Date]],"mmm")</f>
        <v>Mar</v>
      </c>
      <c r="G4780" t="str">
        <f>TEXT(Table1[[#This Row],[Order Date]],"ddd")</f>
        <v>Fri</v>
      </c>
      <c r="H4780" s="1">
        <v>42086</v>
      </c>
      <c r="I4780" t="s">
        <v>185</v>
      </c>
      <c r="J4780" t="s">
        <v>6414</v>
      </c>
      <c r="K4780" t="s">
        <v>6415</v>
      </c>
      <c r="L4780" t="s">
        <v>40</v>
      </c>
      <c r="M4780" t="s">
        <v>26</v>
      </c>
      <c r="N4780" t="s">
        <v>263</v>
      </c>
      <c r="O4780" t="s">
        <v>264</v>
      </c>
      <c r="P4780">
        <v>10035</v>
      </c>
      <c r="Q4780" t="s">
        <v>145</v>
      </c>
      <c r="R4780" t="s">
        <v>1373</v>
      </c>
      <c r="S4780" t="s">
        <v>45</v>
      </c>
      <c r="T4780" t="s">
        <v>74</v>
      </c>
      <c r="U4780" t="s">
        <v>1374</v>
      </c>
      <c r="V4780" s="3">
        <v>49.847999999999999</v>
      </c>
      <c r="W4780">
        <v>3</v>
      </c>
      <c r="X4780" s="2">
        <v>0.2</v>
      </c>
      <c r="Y4780" s="13">
        <v>16.823699999999999</v>
      </c>
      <c r="Z4780" s="2">
        <f>Y4780/V4780</f>
        <v>0.33749999999999997</v>
      </c>
    </row>
    <row r="4781" spans="1:26" x14ac:dyDescent="0.25">
      <c r="A4781">
        <v>9929</v>
      </c>
      <c r="B4781" t="s">
        <v>10408</v>
      </c>
      <c r="C4781" s="1">
        <v>42617</v>
      </c>
      <c r="D4781">
        <f>YEAR(C4781)</f>
        <v>2016</v>
      </c>
      <c r="E4781">
        <f>MONTH(C4781)</f>
        <v>9</v>
      </c>
      <c r="F4781" t="str">
        <f>TEXT(Table1[[#This Row],[Order Date]],"mmm")</f>
        <v>Sep</v>
      </c>
      <c r="G4781" t="str">
        <f>TEXT(Table1[[#This Row],[Order Date]],"ddd")</f>
        <v>Sun</v>
      </c>
      <c r="H4781" s="1">
        <v>42617</v>
      </c>
      <c r="I4781" t="s">
        <v>1276</v>
      </c>
      <c r="J4781" t="s">
        <v>8750</v>
      </c>
      <c r="K4781" t="s">
        <v>8751</v>
      </c>
      <c r="L4781" t="s">
        <v>25</v>
      </c>
      <c r="M4781" t="s">
        <v>26</v>
      </c>
      <c r="N4781" t="s">
        <v>126</v>
      </c>
      <c r="O4781" t="s">
        <v>42</v>
      </c>
      <c r="P4781">
        <v>94122</v>
      </c>
      <c r="Q4781" t="s">
        <v>43</v>
      </c>
      <c r="R4781" t="s">
        <v>340</v>
      </c>
      <c r="S4781" t="s">
        <v>31</v>
      </c>
      <c r="T4781" t="s">
        <v>64</v>
      </c>
      <c r="U4781" t="s">
        <v>341</v>
      </c>
      <c r="V4781" s="3">
        <v>24.27</v>
      </c>
      <c r="W4781">
        <v>3</v>
      </c>
      <c r="X4781" s="2">
        <v>0</v>
      </c>
      <c r="Y4781" s="13">
        <v>8.7371999999999996</v>
      </c>
      <c r="Z4781" s="2">
        <f>Y4781/V4781</f>
        <v>0.36</v>
      </c>
    </row>
    <row r="4782" spans="1:26" x14ac:dyDescent="0.25">
      <c r="A4782">
        <v>9931</v>
      </c>
      <c r="B4782" t="s">
        <v>10409</v>
      </c>
      <c r="C4782" s="1">
        <v>42321</v>
      </c>
      <c r="D4782">
        <f>YEAR(C4782)</f>
        <v>2015</v>
      </c>
      <c r="E4782">
        <f>MONTH(C4782)</f>
        <v>11</v>
      </c>
      <c r="F4782" t="str">
        <f>TEXT(Table1[[#This Row],[Order Date]],"mmm")</f>
        <v>Nov</v>
      </c>
      <c r="G4782" t="str">
        <f>TEXT(Table1[[#This Row],[Order Date]],"ddd")</f>
        <v>Fri</v>
      </c>
      <c r="H4782" s="1">
        <v>42325</v>
      </c>
      <c r="I4782" t="s">
        <v>49</v>
      </c>
      <c r="J4782" t="s">
        <v>1416</v>
      </c>
      <c r="K4782" t="s">
        <v>1417</v>
      </c>
      <c r="L4782" t="s">
        <v>25</v>
      </c>
      <c r="M4782" t="s">
        <v>26</v>
      </c>
      <c r="N4782" t="s">
        <v>4773</v>
      </c>
      <c r="O4782" t="s">
        <v>42</v>
      </c>
      <c r="P4782">
        <v>92404</v>
      </c>
      <c r="Q4782" t="s">
        <v>43</v>
      </c>
      <c r="R4782" t="s">
        <v>6131</v>
      </c>
      <c r="S4782" t="s">
        <v>45</v>
      </c>
      <c r="T4782" t="s">
        <v>74</v>
      </c>
      <c r="U4782" t="s">
        <v>6132</v>
      </c>
      <c r="V4782" s="3">
        <v>9.8719999999999999</v>
      </c>
      <c r="W4782">
        <v>2</v>
      </c>
      <c r="X4782" s="2">
        <v>0.2</v>
      </c>
      <c r="Y4782" s="13">
        <v>3.4552</v>
      </c>
      <c r="Z4782" s="2">
        <f>Y4782/V4782</f>
        <v>0.35000000000000003</v>
      </c>
    </row>
    <row r="4783" spans="1:26" x14ac:dyDescent="0.25">
      <c r="A4783">
        <v>9934</v>
      </c>
      <c r="B4783" t="s">
        <v>10410</v>
      </c>
      <c r="C4783" s="1">
        <v>41831</v>
      </c>
      <c r="D4783">
        <f>YEAR(C4783)</f>
        <v>2014</v>
      </c>
      <c r="E4783">
        <f>MONTH(C4783)</f>
        <v>7</v>
      </c>
      <c r="F4783" t="str">
        <f>TEXT(Table1[[#This Row],[Order Date]],"mmm")</f>
        <v>Jul</v>
      </c>
      <c r="G4783" t="str">
        <f>TEXT(Table1[[#This Row],[Order Date]],"ddd")</f>
        <v>Fri</v>
      </c>
      <c r="H4783" s="1">
        <v>41834</v>
      </c>
      <c r="I4783" t="s">
        <v>185</v>
      </c>
      <c r="J4783" t="s">
        <v>4290</v>
      </c>
      <c r="K4783" t="s">
        <v>4291</v>
      </c>
      <c r="L4783" t="s">
        <v>25</v>
      </c>
      <c r="M4783" t="s">
        <v>26</v>
      </c>
      <c r="N4783" t="s">
        <v>3860</v>
      </c>
      <c r="O4783" t="s">
        <v>264</v>
      </c>
      <c r="P4783">
        <v>14304</v>
      </c>
      <c r="Q4783" t="s">
        <v>145</v>
      </c>
      <c r="R4783" t="s">
        <v>6273</v>
      </c>
      <c r="S4783" t="s">
        <v>70</v>
      </c>
      <c r="T4783" t="s">
        <v>71</v>
      </c>
      <c r="U4783" t="s">
        <v>6274</v>
      </c>
      <c r="V4783" s="3">
        <v>164.85</v>
      </c>
      <c r="W4783">
        <v>3</v>
      </c>
      <c r="X4783" s="2">
        <v>0</v>
      </c>
      <c r="Y4783" s="13">
        <v>47.8065</v>
      </c>
      <c r="Z4783" s="2">
        <f>Y4783/V4783</f>
        <v>0.29000000000000004</v>
      </c>
    </row>
    <row r="4784" spans="1:26" x14ac:dyDescent="0.25">
      <c r="A4784">
        <v>9937</v>
      </c>
      <c r="B4784" t="s">
        <v>10411</v>
      </c>
      <c r="C4784" s="1">
        <v>42910</v>
      </c>
      <c r="D4784">
        <f>YEAR(C4784)</f>
        <v>2017</v>
      </c>
      <c r="E4784">
        <f>MONTH(C4784)</f>
        <v>6</v>
      </c>
      <c r="F4784" t="str">
        <f>TEXT(Table1[[#This Row],[Order Date]],"mmm")</f>
        <v>Jun</v>
      </c>
      <c r="G4784" t="str">
        <f>TEXT(Table1[[#This Row],[Order Date]],"ddd")</f>
        <v>Sat</v>
      </c>
      <c r="H4784" s="1">
        <v>42914</v>
      </c>
      <c r="I4784" t="s">
        <v>49</v>
      </c>
      <c r="J4784" t="s">
        <v>5433</v>
      </c>
      <c r="K4784" t="s">
        <v>5434</v>
      </c>
      <c r="L4784" t="s">
        <v>25</v>
      </c>
      <c r="M4784" t="s">
        <v>26</v>
      </c>
      <c r="N4784" t="s">
        <v>7076</v>
      </c>
      <c r="O4784" t="s">
        <v>1386</v>
      </c>
      <c r="P4784">
        <v>2920</v>
      </c>
      <c r="Q4784" t="s">
        <v>145</v>
      </c>
      <c r="R4784" t="s">
        <v>611</v>
      </c>
      <c r="S4784" t="s">
        <v>45</v>
      </c>
      <c r="T4784" t="s">
        <v>74</v>
      </c>
      <c r="U4784" t="s">
        <v>612</v>
      </c>
      <c r="V4784" s="3">
        <v>102.93</v>
      </c>
      <c r="W4784">
        <v>3</v>
      </c>
      <c r="X4784" s="2">
        <v>0</v>
      </c>
      <c r="Y4784" s="13">
        <v>48.377099999999999</v>
      </c>
      <c r="Z4784" s="2">
        <f>Y4784/V4784</f>
        <v>0.47</v>
      </c>
    </row>
    <row r="4785" spans="1:26" x14ac:dyDescent="0.25">
      <c r="A4785">
        <v>9938</v>
      </c>
      <c r="B4785" t="s">
        <v>10412</v>
      </c>
      <c r="C4785" s="1">
        <v>42524</v>
      </c>
      <c r="D4785">
        <f>YEAR(C4785)</f>
        <v>2016</v>
      </c>
      <c r="E4785">
        <f>MONTH(C4785)</f>
        <v>6</v>
      </c>
      <c r="F4785" t="str">
        <f>TEXT(Table1[[#This Row],[Order Date]],"mmm")</f>
        <v>Jun</v>
      </c>
      <c r="G4785" t="str">
        <f>TEXT(Table1[[#This Row],[Order Date]],"ddd")</f>
        <v>Fri</v>
      </c>
      <c r="H4785" s="1">
        <v>42527</v>
      </c>
      <c r="I4785" t="s">
        <v>22</v>
      </c>
      <c r="J4785" t="s">
        <v>2370</v>
      </c>
      <c r="K4785" t="s">
        <v>2371</v>
      </c>
      <c r="L4785" t="s">
        <v>40</v>
      </c>
      <c r="M4785" t="s">
        <v>26</v>
      </c>
      <c r="N4785" t="s">
        <v>41</v>
      </c>
      <c r="O4785" t="s">
        <v>42</v>
      </c>
      <c r="P4785">
        <v>90049</v>
      </c>
      <c r="Q4785" t="s">
        <v>43</v>
      </c>
      <c r="R4785" t="s">
        <v>3713</v>
      </c>
      <c r="S4785" t="s">
        <v>31</v>
      </c>
      <c r="T4785" t="s">
        <v>55</v>
      </c>
      <c r="U4785" t="s">
        <v>3714</v>
      </c>
      <c r="V4785" s="3">
        <v>71.087999999999994</v>
      </c>
      <c r="W4785">
        <v>2</v>
      </c>
      <c r="X4785" s="2">
        <v>0.2</v>
      </c>
      <c r="Y4785" s="13">
        <v>-1.7771999999999999</v>
      </c>
      <c r="Z4785" s="2">
        <f>Y4785/V4785</f>
        <v>-2.5000000000000001E-2</v>
      </c>
    </row>
    <row r="4786" spans="1:26" x14ac:dyDescent="0.25">
      <c r="A4786">
        <v>9939</v>
      </c>
      <c r="B4786" t="s">
        <v>10413</v>
      </c>
      <c r="C4786" s="1">
        <v>42716</v>
      </c>
      <c r="D4786">
        <f>YEAR(C4786)</f>
        <v>2016</v>
      </c>
      <c r="E4786">
        <f>MONTH(C4786)</f>
        <v>12</v>
      </c>
      <c r="F4786" t="str">
        <f>TEXT(Table1[[#This Row],[Order Date]],"mmm")</f>
        <v>Dec</v>
      </c>
      <c r="G4786" t="str">
        <f>TEXT(Table1[[#This Row],[Order Date]],"ddd")</f>
        <v>Mon</v>
      </c>
      <c r="H4786" s="1">
        <v>42721</v>
      </c>
      <c r="I4786" t="s">
        <v>49</v>
      </c>
      <c r="J4786" t="s">
        <v>3029</v>
      </c>
      <c r="K4786" t="s">
        <v>3030</v>
      </c>
      <c r="L4786" t="s">
        <v>40</v>
      </c>
      <c r="M4786" t="s">
        <v>26</v>
      </c>
      <c r="N4786" t="s">
        <v>263</v>
      </c>
      <c r="O4786" t="s">
        <v>264</v>
      </c>
      <c r="P4786">
        <v>10009</v>
      </c>
      <c r="Q4786" t="s">
        <v>145</v>
      </c>
      <c r="R4786" t="s">
        <v>1687</v>
      </c>
      <c r="S4786" t="s">
        <v>31</v>
      </c>
      <c r="T4786" t="s">
        <v>64</v>
      </c>
      <c r="U4786" t="s">
        <v>7858</v>
      </c>
      <c r="V4786" s="3">
        <v>60.35</v>
      </c>
      <c r="W4786">
        <v>5</v>
      </c>
      <c r="X4786" s="2">
        <v>0</v>
      </c>
      <c r="Y4786" s="13">
        <v>19.915500000000002</v>
      </c>
      <c r="Z4786" s="2">
        <f>Y4786/V4786</f>
        <v>0.33</v>
      </c>
    </row>
    <row r="4787" spans="1:26" x14ac:dyDescent="0.25">
      <c r="A4787">
        <v>9942</v>
      </c>
      <c r="B4787" t="s">
        <v>10414</v>
      </c>
      <c r="C4787" s="1">
        <v>43063</v>
      </c>
      <c r="D4787">
        <f>YEAR(C4787)</f>
        <v>2017</v>
      </c>
      <c r="E4787">
        <f>MONTH(C4787)</f>
        <v>11</v>
      </c>
      <c r="F4787" t="str">
        <f>TEXT(Table1[[#This Row],[Order Date]],"mmm")</f>
        <v>Nov</v>
      </c>
      <c r="G4787" t="str">
        <f>TEXT(Table1[[#This Row],[Order Date]],"ddd")</f>
        <v>Fri</v>
      </c>
      <c r="H4787" s="1">
        <v>43069</v>
      </c>
      <c r="I4787" t="s">
        <v>49</v>
      </c>
      <c r="J4787" t="s">
        <v>2079</v>
      </c>
      <c r="K4787" t="s">
        <v>2080</v>
      </c>
      <c r="L4787" t="s">
        <v>25</v>
      </c>
      <c r="M4787" t="s">
        <v>26</v>
      </c>
      <c r="N4787" t="s">
        <v>126</v>
      </c>
      <c r="O4787" t="s">
        <v>42</v>
      </c>
      <c r="P4787">
        <v>94122</v>
      </c>
      <c r="Q4787" t="s">
        <v>43</v>
      </c>
      <c r="R4787" t="s">
        <v>1555</v>
      </c>
      <c r="S4787" t="s">
        <v>70</v>
      </c>
      <c r="T4787" t="s">
        <v>158</v>
      </c>
      <c r="U4787" t="s">
        <v>1556</v>
      </c>
      <c r="V4787" s="3">
        <v>223.58</v>
      </c>
      <c r="W4787">
        <v>14</v>
      </c>
      <c r="X4787" s="2">
        <v>0</v>
      </c>
      <c r="Y4787" s="13">
        <v>87.196200000000005</v>
      </c>
      <c r="Z4787" s="2">
        <f>Y4787/V4787</f>
        <v>0.39</v>
      </c>
    </row>
    <row r="4788" spans="1:26" x14ac:dyDescent="0.25">
      <c r="A4788">
        <v>9943</v>
      </c>
      <c r="B4788" t="s">
        <v>10415</v>
      </c>
      <c r="C4788" s="1">
        <v>42001</v>
      </c>
      <c r="D4788">
        <f>YEAR(C4788)</f>
        <v>2014</v>
      </c>
      <c r="E4788">
        <f>MONTH(C4788)</f>
        <v>12</v>
      </c>
      <c r="F4788" t="str">
        <f>TEXT(Table1[[#This Row],[Order Date]],"mmm")</f>
        <v>Dec</v>
      </c>
      <c r="G4788" t="str">
        <f>TEXT(Table1[[#This Row],[Order Date]],"ddd")</f>
        <v>Sun</v>
      </c>
      <c r="H4788" s="1">
        <v>42007</v>
      </c>
      <c r="I4788" t="s">
        <v>49</v>
      </c>
      <c r="J4788" t="s">
        <v>1677</v>
      </c>
      <c r="K4788" t="s">
        <v>1678</v>
      </c>
      <c r="L4788" t="s">
        <v>25</v>
      </c>
      <c r="M4788" t="s">
        <v>26</v>
      </c>
      <c r="N4788" t="s">
        <v>1854</v>
      </c>
      <c r="O4788" t="s">
        <v>42</v>
      </c>
      <c r="P4788">
        <v>92804</v>
      </c>
      <c r="Q4788" t="s">
        <v>43</v>
      </c>
      <c r="R4788" t="s">
        <v>5849</v>
      </c>
      <c r="S4788" t="s">
        <v>45</v>
      </c>
      <c r="T4788" t="s">
        <v>58</v>
      </c>
      <c r="U4788" t="s">
        <v>5850</v>
      </c>
      <c r="V4788" s="3">
        <v>998.82</v>
      </c>
      <c r="W4788">
        <v>9</v>
      </c>
      <c r="X4788" s="2">
        <v>0</v>
      </c>
      <c r="Y4788" s="13">
        <v>29.964600000000001</v>
      </c>
      <c r="Z4788" s="2">
        <f>Y4788/V4788</f>
        <v>0.03</v>
      </c>
    </row>
    <row r="4789" spans="1:26" x14ac:dyDescent="0.25">
      <c r="A4789">
        <v>9945</v>
      </c>
      <c r="B4789" t="s">
        <v>10416</v>
      </c>
      <c r="C4789" s="1">
        <v>42106</v>
      </c>
      <c r="D4789">
        <f>YEAR(C4789)</f>
        <v>2015</v>
      </c>
      <c r="E4789">
        <f>MONTH(C4789)</f>
        <v>4</v>
      </c>
      <c r="F4789" t="str">
        <f>TEXT(Table1[[#This Row],[Order Date]],"mmm")</f>
        <v>Apr</v>
      </c>
      <c r="G4789" t="str">
        <f>TEXT(Table1[[#This Row],[Order Date]],"ddd")</f>
        <v>Sun</v>
      </c>
      <c r="H4789" s="1">
        <v>42111</v>
      </c>
      <c r="I4789" t="s">
        <v>22</v>
      </c>
      <c r="J4789" t="s">
        <v>3018</v>
      </c>
      <c r="K4789" t="s">
        <v>3019</v>
      </c>
      <c r="L4789" t="s">
        <v>101</v>
      </c>
      <c r="M4789" t="s">
        <v>26</v>
      </c>
      <c r="N4789" t="s">
        <v>94</v>
      </c>
      <c r="O4789" t="s">
        <v>95</v>
      </c>
      <c r="P4789">
        <v>98103</v>
      </c>
      <c r="Q4789" t="s">
        <v>43</v>
      </c>
      <c r="R4789" t="s">
        <v>3986</v>
      </c>
      <c r="S4789" t="s">
        <v>45</v>
      </c>
      <c r="T4789" t="s">
        <v>58</v>
      </c>
      <c r="U4789" t="s">
        <v>3987</v>
      </c>
      <c r="V4789" s="3">
        <v>40.74</v>
      </c>
      <c r="W4789">
        <v>3</v>
      </c>
      <c r="X4789" s="2">
        <v>0</v>
      </c>
      <c r="Y4789" s="13">
        <v>0.40739999999999998</v>
      </c>
      <c r="Z4789" s="2">
        <f>Y4789/V4789</f>
        <v>9.9999999999999985E-3</v>
      </c>
    </row>
    <row r="4790" spans="1:26" x14ac:dyDescent="0.25">
      <c r="A4790">
        <v>9946</v>
      </c>
      <c r="B4790" t="s">
        <v>10417</v>
      </c>
      <c r="C4790" s="1">
        <v>41700</v>
      </c>
      <c r="D4790">
        <f>YEAR(C4790)</f>
        <v>2014</v>
      </c>
      <c r="E4790">
        <f>MONTH(C4790)</f>
        <v>3</v>
      </c>
      <c r="F4790" t="str">
        <f>TEXT(Table1[[#This Row],[Order Date]],"mmm")</f>
        <v>Mar</v>
      </c>
      <c r="G4790" t="str">
        <f>TEXT(Table1[[#This Row],[Order Date]],"ddd")</f>
        <v>Sun</v>
      </c>
      <c r="H4790" s="1">
        <v>41704</v>
      </c>
      <c r="I4790" t="s">
        <v>49</v>
      </c>
      <c r="J4790" t="s">
        <v>3825</v>
      </c>
      <c r="K4790" t="s">
        <v>3826</v>
      </c>
      <c r="L4790" t="s">
        <v>40</v>
      </c>
      <c r="M4790" t="s">
        <v>26</v>
      </c>
      <c r="N4790" t="s">
        <v>143</v>
      </c>
      <c r="O4790" t="s">
        <v>144</v>
      </c>
      <c r="P4790">
        <v>19120</v>
      </c>
      <c r="Q4790" t="s">
        <v>145</v>
      </c>
      <c r="R4790" t="s">
        <v>5935</v>
      </c>
      <c r="S4790" t="s">
        <v>45</v>
      </c>
      <c r="T4790" t="s">
        <v>89</v>
      </c>
      <c r="U4790" t="s">
        <v>5936</v>
      </c>
      <c r="V4790" s="3">
        <v>3.4239999999999999</v>
      </c>
      <c r="W4790">
        <v>1</v>
      </c>
      <c r="X4790" s="2">
        <v>0.2</v>
      </c>
      <c r="Y4790" s="13">
        <v>1.07</v>
      </c>
      <c r="Z4790" s="2">
        <f>Y4790/V4790</f>
        <v>0.3125</v>
      </c>
    </row>
    <row r="4791" spans="1:26" x14ac:dyDescent="0.25">
      <c r="A4791">
        <v>9948</v>
      </c>
      <c r="B4791" t="s">
        <v>10418</v>
      </c>
      <c r="C4791" s="1">
        <v>42887</v>
      </c>
      <c r="D4791">
        <f>YEAR(C4791)</f>
        <v>2017</v>
      </c>
      <c r="E4791">
        <f>MONTH(C4791)</f>
        <v>6</v>
      </c>
      <c r="F4791" t="str">
        <f>TEXT(Table1[[#This Row],[Order Date]],"mmm")</f>
        <v>Jun</v>
      </c>
      <c r="G4791" t="str">
        <f>TEXT(Table1[[#This Row],[Order Date]],"ddd")</f>
        <v>Thu</v>
      </c>
      <c r="H4791" s="1">
        <v>42889</v>
      </c>
      <c r="I4791" t="s">
        <v>22</v>
      </c>
      <c r="J4791" t="s">
        <v>2471</v>
      </c>
      <c r="K4791" t="s">
        <v>2472</v>
      </c>
      <c r="L4791" t="s">
        <v>40</v>
      </c>
      <c r="M4791" t="s">
        <v>26</v>
      </c>
      <c r="N4791" t="s">
        <v>4270</v>
      </c>
      <c r="O4791" t="s">
        <v>251</v>
      </c>
      <c r="P4791">
        <v>46203</v>
      </c>
      <c r="Q4791" t="s">
        <v>104</v>
      </c>
      <c r="R4791" t="s">
        <v>2400</v>
      </c>
      <c r="S4791" t="s">
        <v>31</v>
      </c>
      <c r="T4791" t="s">
        <v>35</v>
      </c>
      <c r="U4791" t="s">
        <v>2401</v>
      </c>
      <c r="V4791" s="3">
        <v>1925.88</v>
      </c>
      <c r="W4791">
        <v>6</v>
      </c>
      <c r="X4791" s="2">
        <v>0</v>
      </c>
      <c r="Y4791" s="13">
        <v>539.24639999999999</v>
      </c>
      <c r="Z4791" s="2">
        <f>Y4791/V4791</f>
        <v>0.27999999999999997</v>
      </c>
    </row>
    <row r="4792" spans="1:26" x14ac:dyDescent="0.25">
      <c r="A4792">
        <v>9953</v>
      </c>
      <c r="B4792" t="s">
        <v>10419</v>
      </c>
      <c r="C4792" s="1">
        <v>42352</v>
      </c>
      <c r="D4792">
        <f>YEAR(C4792)</f>
        <v>2015</v>
      </c>
      <c r="E4792">
        <f>MONTH(C4792)</f>
        <v>12</v>
      </c>
      <c r="F4792" t="str">
        <f>TEXT(Table1[[#This Row],[Order Date]],"mmm")</f>
        <v>Dec</v>
      </c>
      <c r="G4792" t="str">
        <f>TEXT(Table1[[#This Row],[Order Date]],"ddd")</f>
        <v>Mon</v>
      </c>
      <c r="H4792" s="1">
        <v>42354</v>
      </c>
      <c r="I4792" t="s">
        <v>22</v>
      </c>
      <c r="J4792" t="s">
        <v>6600</v>
      </c>
      <c r="K4792" t="s">
        <v>6601</v>
      </c>
      <c r="L4792" t="s">
        <v>40</v>
      </c>
      <c r="M4792" t="s">
        <v>26</v>
      </c>
      <c r="N4792" t="s">
        <v>41</v>
      </c>
      <c r="O4792" t="s">
        <v>42</v>
      </c>
      <c r="P4792">
        <v>90045</v>
      </c>
      <c r="Q4792" t="s">
        <v>43</v>
      </c>
      <c r="R4792" t="s">
        <v>1192</v>
      </c>
      <c r="S4792" t="s">
        <v>45</v>
      </c>
      <c r="T4792" t="s">
        <v>74</v>
      </c>
      <c r="U4792" t="s">
        <v>1193</v>
      </c>
      <c r="V4792" s="3">
        <v>55.264000000000003</v>
      </c>
      <c r="W4792">
        <v>2</v>
      </c>
      <c r="X4792" s="2">
        <v>0.2</v>
      </c>
      <c r="Y4792" s="13">
        <v>20.724</v>
      </c>
      <c r="Z4792" s="2">
        <f>Y4792/V4792</f>
        <v>0.375</v>
      </c>
    </row>
    <row r="4793" spans="1:26" x14ac:dyDescent="0.25">
      <c r="A4793">
        <v>9957</v>
      </c>
      <c r="B4793" t="s">
        <v>10420</v>
      </c>
      <c r="C4793" s="1">
        <v>41954</v>
      </c>
      <c r="D4793">
        <f>YEAR(C4793)</f>
        <v>2014</v>
      </c>
      <c r="E4793">
        <f>MONTH(C4793)</f>
        <v>11</v>
      </c>
      <c r="F4793" t="str">
        <f>TEXT(Table1[[#This Row],[Order Date]],"mmm")</f>
        <v>Nov</v>
      </c>
      <c r="G4793" t="str">
        <f>TEXT(Table1[[#This Row],[Order Date]],"ddd")</f>
        <v>Tue</v>
      </c>
      <c r="H4793" s="1">
        <v>41960</v>
      </c>
      <c r="I4793" t="s">
        <v>49</v>
      </c>
      <c r="J4793" t="s">
        <v>5202</v>
      </c>
      <c r="K4793" t="s">
        <v>5203</v>
      </c>
      <c r="L4793" t="s">
        <v>101</v>
      </c>
      <c r="M4793" t="s">
        <v>26</v>
      </c>
      <c r="N4793" t="s">
        <v>1482</v>
      </c>
      <c r="O4793" t="s">
        <v>264</v>
      </c>
      <c r="P4793">
        <v>10801</v>
      </c>
      <c r="Q4793" t="s">
        <v>145</v>
      </c>
      <c r="R4793" t="s">
        <v>5105</v>
      </c>
      <c r="S4793" t="s">
        <v>45</v>
      </c>
      <c r="T4793" t="s">
        <v>89</v>
      </c>
      <c r="U4793" t="s">
        <v>5106</v>
      </c>
      <c r="V4793" s="3">
        <v>46.35</v>
      </c>
      <c r="W4793">
        <v>5</v>
      </c>
      <c r="X4793" s="2">
        <v>0</v>
      </c>
      <c r="Y4793" s="13">
        <v>21.784500000000001</v>
      </c>
      <c r="Z4793" s="2">
        <f>Y4793/V4793</f>
        <v>0.47000000000000003</v>
      </c>
    </row>
    <row r="4794" spans="1:26" x14ac:dyDescent="0.25">
      <c r="A4794">
        <v>9960</v>
      </c>
      <c r="B4794" t="s">
        <v>10421</v>
      </c>
      <c r="C4794" s="1">
        <v>43014</v>
      </c>
      <c r="D4794">
        <f>YEAR(C4794)</f>
        <v>2017</v>
      </c>
      <c r="E4794">
        <f>MONTH(C4794)</f>
        <v>10</v>
      </c>
      <c r="F4794" t="str">
        <f>TEXT(Table1[[#This Row],[Order Date]],"mmm")</f>
        <v>Oct</v>
      </c>
      <c r="G4794" t="str">
        <f>TEXT(Table1[[#This Row],[Order Date]],"ddd")</f>
        <v>Fri</v>
      </c>
      <c r="H4794" s="1">
        <v>43019</v>
      </c>
      <c r="I4794" t="s">
        <v>49</v>
      </c>
      <c r="J4794" t="s">
        <v>1858</v>
      </c>
      <c r="K4794" t="s">
        <v>1859</v>
      </c>
      <c r="L4794" t="s">
        <v>25</v>
      </c>
      <c r="M4794" t="s">
        <v>26</v>
      </c>
      <c r="N4794" t="s">
        <v>7749</v>
      </c>
      <c r="O4794" t="s">
        <v>303</v>
      </c>
      <c r="P4794">
        <v>85224</v>
      </c>
      <c r="Q4794" t="s">
        <v>43</v>
      </c>
      <c r="R4794" t="s">
        <v>7267</v>
      </c>
      <c r="S4794" t="s">
        <v>45</v>
      </c>
      <c r="T4794" t="s">
        <v>67</v>
      </c>
      <c r="U4794" t="s">
        <v>7268</v>
      </c>
      <c r="V4794" s="3">
        <v>9.3439999999999994</v>
      </c>
      <c r="W4794">
        <v>2</v>
      </c>
      <c r="X4794" s="2">
        <v>0.2</v>
      </c>
      <c r="Y4794" s="13">
        <v>1.8688</v>
      </c>
      <c r="Z4794" s="2">
        <f>Y4794/V4794</f>
        <v>0.2</v>
      </c>
    </row>
    <row r="4795" spans="1:26" x14ac:dyDescent="0.25">
      <c r="A4795">
        <v>9961</v>
      </c>
      <c r="B4795" t="s">
        <v>10422</v>
      </c>
      <c r="C4795" s="1">
        <v>42994</v>
      </c>
      <c r="D4795">
        <f>YEAR(C4795)</f>
        <v>2017</v>
      </c>
      <c r="E4795">
        <f>MONTH(C4795)</f>
        <v>9</v>
      </c>
      <c r="F4795" t="str">
        <f>TEXT(Table1[[#This Row],[Order Date]],"mmm")</f>
        <v>Sep</v>
      </c>
      <c r="G4795" t="str">
        <f>TEXT(Table1[[#This Row],[Order Date]],"ddd")</f>
        <v>Sat</v>
      </c>
      <c r="H4795" s="1">
        <v>42996</v>
      </c>
      <c r="I4795" t="s">
        <v>22</v>
      </c>
      <c r="J4795" t="s">
        <v>5637</v>
      </c>
      <c r="K4795" t="s">
        <v>5638</v>
      </c>
      <c r="L4795" t="s">
        <v>101</v>
      </c>
      <c r="M4795" t="s">
        <v>26</v>
      </c>
      <c r="N4795" t="s">
        <v>2541</v>
      </c>
      <c r="O4795" t="s">
        <v>28</v>
      </c>
      <c r="P4795">
        <v>41042</v>
      </c>
      <c r="Q4795" t="s">
        <v>29</v>
      </c>
      <c r="R4795" t="s">
        <v>6492</v>
      </c>
      <c r="S4795" t="s">
        <v>70</v>
      </c>
      <c r="T4795" t="s">
        <v>158</v>
      </c>
      <c r="U4795" t="s">
        <v>6493</v>
      </c>
      <c r="V4795" s="3">
        <v>18</v>
      </c>
      <c r="W4795">
        <v>1</v>
      </c>
      <c r="X4795" s="2">
        <v>0</v>
      </c>
      <c r="Y4795" s="13">
        <v>3.24</v>
      </c>
      <c r="Z4795" s="2">
        <f>Y4795/V4795</f>
        <v>0.18000000000000002</v>
      </c>
    </row>
    <row r="4796" spans="1:26" x14ac:dyDescent="0.25">
      <c r="A4796">
        <v>9962</v>
      </c>
      <c r="B4796" t="s">
        <v>10423</v>
      </c>
      <c r="C4796" s="1">
        <v>42082</v>
      </c>
      <c r="D4796">
        <f>YEAR(C4796)</f>
        <v>2015</v>
      </c>
      <c r="E4796">
        <f>MONTH(C4796)</f>
        <v>3</v>
      </c>
      <c r="F4796" t="str">
        <f>TEXT(Table1[[#This Row],[Order Date]],"mmm")</f>
        <v>Mar</v>
      </c>
      <c r="G4796" t="str">
        <f>TEXT(Table1[[#This Row],[Order Date]],"ddd")</f>
        <v>Thu</v>
      </c>
      <c r="H4796" s="1">
        <v>42085</v>
      </c>
      <c r="I4796" t="s">
        <v>185</v>
      </c>
      <c r="J4796" t="s">
        <v>3890</v>
      </c>
      <c r="K4796" t="s">
        <v>3891</v>
      </c>
      <c r="L4796" t="s">
        <v>101</v>
      </c>
      <c r="M4796" t="s">
        <v>26</v>
      </c>
      <c r="N4796" t="s">
        <v>181</v>
      </c>
      <c r="O4796" t="s">
        <v>103</v>
      </c>
      <c r="P4796">
        <v>77041</v>
      </c>
      <c r="Q4796" t="s">
        <v>104</v>
      </c>
      <c r="R4796" t="s">
        <v>4389</v>
      </c>
      <c r="S4796" t="s">
        <v>45</v>
      </c>
      <c r="T4796" t="s">
        <v>89</v>
      </c>
      <c r="U4796" t="s">
        <v>4390</v>
      </c>
      <c r="V4796" s="3">
        <v>65.584000000000003</v>
      </c>
      <c r="W4796">
        <v>2</v>
      </c>
      <c r="X4796" s="2">
        <v>0.2</v>
      </c>
      <c r="Y4796" s="13">
        <v>23.7742</v>
      </c>
      <c r="Z4796" s="2">
        <f>Y4796/V4796</f>
        <v>0.36249999999999999</v>
      </c>
    </row>
    <row r="4797" spans="1:26" x14ac:dyDescent="0.25">
      <c r="A4797">
        <v>9964</v>
      </c>
      <c r="B4797" t="s">
        <v>10424</v>
      </c>
      <c r="C4797" s="1">
        <v>42211</v>
      </c>
      <c r="D4797">
        <f>YEAR(C4797)</f>
        <v>2015</v>
      </c>
      <c r="E4797">
        <f>MONTH(C4797)</f>
        <v>7</v>
      </c>
      <c r="F4797" t="str">
        <f>TEXT(Table1[[#This Row],[Order Date]],"mmm")</f>
        <v>Jul</v>
      </c>
      <c r="G4797" t="str">
        <f>TEXT(Table1[[#This Row],[Order Date]],"ddd")</f>
        <v>Sun</v>
      </c>
      <c r="H4797" s="1">
        <v>42211</v>
      </c>
      <c r="I4797" t="s">
        <v>1276</v>
      </c>
      <c r="J4797" t="s">
        <v>1974</v>
      </c>
      <c r="K4797" t="s">
        <v>1975</v>
      </c>
      <c r="L4797" t="s">
        <v>25</v>
      </c>
      <c r="M4797" t="s">
        <v>26</v>
      </c>
      <c r="N4797" t="s">
        <v>143</v>
      </c>
      <c r="O4797" t="s">
        <v>144</v>
      </c>
      <c r="P4797">
        <v>19140</v>
      </c>
      <c r="Q4797" t="s">
        <v>145</v>
      </c>
      <c r="R4797" t="s">
        <v>3544</v>
      </c>
      <c r="S4797" t="s">
        <v>45</v>
      </c>
      <c r="T4797" t="s">
        <v>89</v>
      </c>
      <c r="U4797" t="s">
        <v>3545</v>
      </c>
      <c r="V4797" s="3">
        <v>10.368</v>
      </c>
      <c r="W4797">
        <v>2</v>
      </c>
      <c r="X4797" s="2">
        <v>0.2</v>
      </c>
      <c r="Y4797" s="13">
        <v>3.6288</v>
      </c>
      <c r="Z4797" s="2">
        <f>Y4797/V4797</f>
        <v>0.35</v>
      </c>
    </row>
    <row r="4798" spans="1:26" x14ac:dyDescent="0.25">
      <c r="A4798">
        <v>9965</v>
      </c>
      <c r="B4798" t="s">
        <v>10425</v>
      </c>
      <c r="C4798" s="1">
        <v>42709</v>
      </c>
      <c r="D4798">
        <f>YEAR(C4798)</f>
        <v>2016</v>
      </c>
      <c r="E4798">
        <f>MONTH(C4798)</f>
        <v>12</v>
      </c>
      <c r="F4798" t="str">
        <f>TEXT(Table1[[#This Row],[Order Date]],"mmm")</f>
        <v>Dec</v>
      </c>
      <c r="G4798" t="str">
        <f>TEXT(Table1[[#This Row],[Order Date]],"ddd")</f>
        <v>Mon</v>
      </c>
      <c r="H4798" s="1">
        <v>42714</v>
      </c>
      <c r="I4798" t="s">
        <v>22</v>
      </c>
      <c r="J4798" t="s">
        <v>9462</v>
      </c>
      <c r="K4798" t="s">
        <v>9463</v>
      </c>
      <c r="L4798" t="s">
        <v>40</v>
      </c>
      <c r="M4798" t="s">
        <v>26</v>
      </c>
      <c r="N4798" t="s">
        <v>600</v>
      </c>
      <c r="O4798" t="s">
        <v>242</v>
      </c>
      <c r="P4798">
        <v>19711</v>
      </c>
      <c r="Q4798" t="s">
        <v>145</v>
      </c>
      <c r="R4798" t="s">
        <v>1100</v>
      </c>
      <c r="S4798" t="s">
        <v>31</v>
      </c>
      <c r="T4798" t="s">
        <v>64</v>
      </c>
      <c r="U4798" t="s">
        <v>1101</v>
      </c>
      <c r="V4798" s="3">
        <v>13.4</v>
      </c>
      <c r="W4798">
        <v>1</v>
      </c>
      <c r="X4798" s="2">
        <v>0</v>
      </c>
      <c r="Y4798" s="13">
        <v>6.4320000000000004</v>
      </c>
      <c r="Z4798" s="2">
        <f>Y4798/V4798</f>
        <v>0.48000000000000004</v>
      </c>
    </row>
    <row r="4799" spans="1:26" x14ac:dyDescent="0.25">
      <c r="A4799">
        <v>9968</v>
      </c>
      <c r="B4799" t="s">
        <v>10426</v>
      </c>
      <c r="C4799" s="1">
        <v>43080</v>
      </c>
      <c r="D4799">
        <f>YEAR(C4799)</f>
        <v>2017</v>
      </c>
      <c r="E4799">
        <f>MONTH(C4799)</f>
        <v>12</v>
      </c>
      <c r="F4799" t="str">
        <f>TEXT(Table1[[#This Row],[Order Date]],"mmm")</f>
        <v>Dec</v>
      </c>
      <c r="G4799" t="str">
        <f>TEXT(Table1[[#This Row],[Order Date]],"ddd")</f>
        <v>Mon</v>
      </c>
      <c r="H4799" s="1">
        <v>43086</v>
      </c>
      <c r="I4799" t="s">
        <v>49</v>
      </c>
      <c r="J4799" t="s">
        <v>4953</v>
      </c>
      <c r="K4799" t="s">
        <v>4954</v>
      </c>
      <c r="L4799" t="s">
        <v>25</v>
      </c>
      <c r="M4799" t="s">
        <v>26</v>
      </c>
      <c r="N4799" t="s">
        <v>2091</v>
      </c>
      <c r="O4799" t="s">
        <v>781</v>
      </c>
      <c r="P4799">
        <v>7060</v>
      </c>
      <c r="Q4799" t="s">
        <v>145</v>
      </c>
      <c r="R4799" t="s">
        <v>4819</v>
      </c>
      <c r="S4799" t="s">
        <v>45</v>
      </c>
      <c r="T4799" t="s">
        <v>74</v>
      </c>
      <c r="U4799" t="s">
        <v>4820</v>
      </c>
      <c r="V4799" s="3">
        <v>40.200000000000003</v>
      </c>
      <c r="W4799">
        <v>5</v>
      </c>
      <c r="X4799" s="2">
        <v>0</v>
      </c>
      <c r="Y4799" s="13">
        <v>18.09</v>
      </c>
      <c r="Z4799" s="2">
        <f>Y4799/V4799</f>
        <v>0.44999999999999996</v>
      </c>
    </row>
    <row r="4800" spans="1:26" x14ac:dyDescent="0.25">
      <c r="A4800">
        <v>9971</v>
      </c>
      <c r="B4800" t="s">
        <v>10427</v>
      </c>
      <c r="C4800" s="1">
        <v>42183</v>
      </c>
      <c r="D4800">
        <f>YEAR(C4800)</f>
        <v>2015</v>
      </c>
      <c r="E4800">
        <f>MONTH(C4800)</f>
        <v>6</v>
      </c>
      <c r="F4800" t="str">
        <f>TEXT(Table1[[#This Row],[Order Date]],"mmm")</f>
        <v>Jun</v>
      </c>
      <c r="G4800" t="str">
        <f>TEXT(Table1[[#This Row],[Order Date]],"ddd")</f>
        <v>Sun</v>
      </c>
      <c r="H4800" s="1">
        <v>42187</v>
      </c>
      <c r="I4800" t="s">
        <v>49</v>
      </c>
      <c r="J4800" t="s">
        <v>755</v>
      </c>
      <c r="K4800" t="s">
        <v>756</v>
      </c>
      <c r="L4800" t="s">
        <v>101</v>
      </c>
      <c r="M4800" t="s">
        <v>26</v>
      </c>
      <c r="N4800" t="s">
        <v>3699</v>
      </c>
      <c r="O4800" t="s">
        <v>1258</v>
      </c>
      <c r="P4800">
        <v>30080</v>
      </c>
      <c r="Q4800" t="s">
        <v>29</v>
      </c>
      <c r="R4800" t="s">
        <v>3741</v>
      </c>
      <c r="S4800" t="s">
        <v>45</v>
      </c>
      <c r="T4800" t="s">
        <v>74</v>
      </c>
      <c r="U4800" t="s">
        <v>3742</v>
      </c>
      <c r="V4800" s="3">
        <v>119.56</v>
      </c>
      <c r="W4800">
        <v>2</v>
      </c>
      <c r="X4800" s="2">
        <v>0</v>
      </c>
      <c r="Y4800" s="13">
        <v>54.997599999999998</v>
      </c>
      <c r="Z4800" s="2">
        <f>Y4800/V4800</f>
        <v>0.45999999999999996</v>
      </c>
    </row>
    <row r="4801" spans="1:26" x14ac:dyDescent="0.25">
      <c r="A4801">
        <v>9973</v>
      </c>
      <c r="B4801" t="s">
        <v>10428</v>
      </c>
      <c r="C4801" s="1">
        <v>42624</v>
      </c>
      <c r="D4801">
        <f>YEAR(C4801)</f>
        <v>2016</v>
      </c>
      <c r="E4801">
        <f>MONTH(C4801)</f>
        <v>9</v>
      </c>
      <c r="F4801" t="str">
        <f>TEXT(Table1[[#This Row],[Order Date]],"mmm")</f>
        <v>Sep</v>
      </c>
      <c r="G4801" t="str">
        <f>TEXT(Table1[[#This Row],[Order Date]],"ddd")</f>
        <v>Sun</v>
      </c>
      <c r="H4801" s="1">
        <v>42630</v>
      </c>
      <c r="I4801" t="s">
        <v>49</v>
      </c>
      <c r="J4801" t="s">
        <v>488</v>
      </c>
      <c r="K4801" t="s">
        <v>489</v>
      </c>
      <c r="L4801" t="s">
        <v>25</v>
      </c>
      <c r="M4801" t="s">
        <v>26</v>
      </c>
      <c r="N4801" t="s">
        <v>181</v>
      </c>
      <c r="O4801" t="s">
        <v>103</v>
      </c>
      <c r="P4801">
        <v>77041</v>
      </c>
      <c r="Q4801" t="s">
        <v>104</v>
      </c>
      <c r="R4801" t="s">
        <v>2431</v>
      </c>
      <c r="S4801" t="s">
        <v>45</v>
      </c>
      <c r="T4801" t="s">
        <v>170</v>
      </c>
      <c r="U4801" t="s">
        <v>2432</v>
      </c>
      <c r="V4801" s="3">
        <v>99.567999999999998</v>
      </c>
      <c r="W4801">
        <v>2</v>
      </c>
      <c r="X4801" s="2">
        <v>0.2</v>
      </c>
      <c r="Y4801" s="13">
        <v>33.604199999999999</v>
      </c>
      <c r="Z4801" s="2">
        <f>Y4801/V4801</f>
        <v>0.33750000000000002</v>
      </c>
    </row>
    <row r="4802" spans="1:26" x14ac:dyDescent="0.25">
      <c r="A4802">
        <v>9974</v>
      </c>
      <c r="B4802" t="s">
        <v>10429</v>
      </c>
      <c r="C4802" s="1">
        <v>42710</v>
      </c>
      <c r="D4802">
        <f>YEAR(C4802)</f>
        <v>2016</v>
      </c>
      <c r="E4802">
        <f>MONTH(C4802)</f>
        <v>12</v>
      </c>
      <c r="F4802" t="str">
        <f>TEXT(Table1[[#This Row],[Order Date]],"mmm")</f>
        <v>Dec</v>
      </c>
      <c r="G4802" t="str">
        <f>TEXT(Table1[[#This Row],[Order Date]],"ddd")</f>
        <v>Tue</v>
      </c>
      <c r="H4802" s="1">
        <v>42714</v>
      </c>
      <c r="I4802" t="s">
        <v>49</v>
      </c>
      <c r="J4802" t="s">
        <v>3261</v>
      </c>
      <c r="K4802" t="s">
        <v>3262</v>
      </c>
      <c r="L4802" t="s">
        <v>101</v>
      </c>
      <c r="M4802" t="s">
        <v>26</v>
      </c>
      <c r="N4802" t="s">
        <v>41</v>
      </c>
      <c r="O4802" t="s">
        <v>42</v>
      </c>
      <c r="P4802">
        <v>90032</v>
      </c>
      <c r="Q4802" t="s">
        <v>43</v>
      </c>
      <c r="R4802" t="s">
        <v>8565</v>
      </c>
      <c r="S4802" t="s">
        <v>70</v>
      </c>
      <c r="T4802" t="s">
        <v>71</v>
      </c>
      <c r="U4802" t="s">
        <v>8566</v>
      </c>
      <c r="V4802" s="3">
        <v>271.95999999999998</v>
      </c>
      <c r="W4802">
        <v>5</v>
      </c>
      <c r="X4802" s="2">
        <v>0.2</v>
      </c>
      <c r="Y4802" s="13">
        <v>27.196000000000002</v>
      </c>
      <c r="Z4802" s="2">
        <f>Y4802/V4802</f>
        <v>0.10000000000000002</v>
      </c>
    </row>
    <row r="4803" spans="1:26" x14ac:dyDescent="0.25">
      <c r="A4803">
        <v>9981</v>
      </c>
      <c r="B4803" t="s">
        <v>10430</v>
      </c>
      <c r="C4803" s="1">
        <v>42253</v>
      </c>
      <c r="D4803">
        <f>YEAR(C4803)</f>
        <v>2015</v>
      </c>
      <c r="E4803">
        <f>MONTH(C4803)</f>
        <v>9</v>
      </c>
      <c r="F4803" t="str">
        <f>TEXT(Table1[[#This Row],[Order Date]],"mmm")</f>
        <v>Sep</v>
      </c>
      <c r="G4803" t="str">
        <f>TEXT(Table1[[#This Row],[Order Date]],"ddd")</f>
        <v>Sun</v>
      </c>
      <c r="H4803" s="1">
        <v>42256</v>
      </c>
      <c r="I4803" t="s">
        <v>22</v>
      </c>
      <c r="J4803" t="s">
        <v>4244</v>
      </c>
      <c r="K4803" t="s">
        <v>4245</v>
      </c>
      <c r="L4803" t="s">
        <v>25</v>
      </c>
      <c r="M4803" t="s">
        <v>26</v>
      </c>
      <c r="N4803" t="s">
        <v>4165</v>
      </c>
      <c r="O4803" t="s">
        <v>729</v>
      </c>
      <c r="P4803">
        <v>70506</v>
      </c>
      <c r="Q4803" t="s">
        <v>29</v>
      </c>
      <c r="R4803" t="s">
        <v>3729</v>
      </c>
      <c r="S4803" t="s">
        <v>31</v>
      </c>
      <c r="T4803" t="s">
        <v>55</v>
      </c>
      <c r="U4803" t="s">
        <v>3201</v>
      </c>
      <c r="V4803" s="3">
        <v>85.98</v>
      </c>
      <c r="W4803">
        <v>1</v>
      </c>
      <c r="X4803" s="2">
        <v>0</v>
      </c>
      <c r="Y4803" s="13">
        <v>22.354800000000001</v>
      </c>
      <c r="Z4803" s="2">
        <f>Y4803/V4803</f>
        <v>0.26</v>
      </c>
    </row>
    <row r="4804" spans="1:26" x14ac:dyDescent="0.25">
      <c r="A4804">
        <v>9982</v>
      </c>
      <c r="B4804" t="s">
        <v>10431</v>
      </c>
      <c r="C4804" s="1">
        <v>42950</v>
      </c>
      <c r="D4804">
        <f>YEAR(C4804)</f>
        <v>2017</v>
      </c>
      <c r="E4804">
        <f>MONTH(C4804)</f>
        <v>8</v>
      </c>
      <c r="F4804" t="str">
        <f>TEXT(Table1[[#This Row],[Order Date]],"mmm")</f>
        <v>Aug</v>
      </c>
      <c r="G4804" t="str">
        <f>TEXT(Table1[[#This Row],[Order Date]],"ddd")</f>
        <v>Thu</v>
      </c>
      <c r="H4804" s="1">
        <v>42953</v>
      </c>
      <c r="I4804" t="s">
        <v>185</v>
      </c>
      <c r="J4804" t="s">
        <v>269</v>
      </c>
      <c r="K4804" t="s">
        <v>270</v>
      </c>
      <c r="L4804" t="s">
        <v>25</v>
      </c>
      <c r="M4804" t="s">
        <v>26</v>
      </c>
      <c r="N4804" t="s">
        <v>739</v>
      </c>
      <c r="O4804" t="s">
        <v>491</v>
      </c>
      <c r="P4804">
        <v>45014</v>
      </c>
      <c r="Q4804" t="s">
        <v>145</v>
      </c>
      <c r="R4804" t="s">
        <v>2377</v>
      </c>
      <c r="S4804" t="s">
        <v>45</v>
      </c>
      <c r="T4804" t="s">
        <v>46</v>
      </c>
      <c r="U4804" t="s">
        <v>2378</v>
      </c>
      <c r="V4804" s="3">
        <v>16.52</v>
      </c>
      <c r="W4804">
        <v>5</v>
      </c>
      <c r="X4804" s="2">
        <v>0.2</v>
      </c>
      <c r="Y4804" s="13">
        <v>5.3689999999999998</v>
      </c>
      <c r="Z4804" s="2">
        <f>Y4804/V4804</f>
        <v>0.32500000000000001</v>
      </c>
    </row>
    <row r="4805" spans="1:26" x14ac:dyDescent="0.25">
      <c r="A4805">
        <v>9983</v>
      </c>
      <c r="B4805" t="s">
        <v>10432</v>
      </c>
      <c r="C4805" s="1">
        <v>42635</v>
      </c>
      <c r="D4805">
        <f>YEAR(C4805)</f>
        <v>2016</v>
      </c>
      <c r="E4805">
        <f>MONTH(C4805)</f>
        <v>9</v>
      </c>
      <c r="F4805" t="str">
        <f>TEXT(Table1[[#This Row],[Order Date]],"mmm")</f>
        <v>Sep</v>
      </c>
      <c r="G4805" t="str">
        <f>TEXT(Table1[[#This Row],[Order Date]],"ddd")</f>
        <v>Thu</v>
      </c>
      <c r="H4805" s="1">
        <v>42641</v>
      </c>
      <c r="I4805" t="s">
        <v>49</v>
      </c>
      <c r="J4805" t="s">
        <v>488</v>
      </c>
      <c r="K4805" t="s">
        <v>489</v>
      </c>
      <c r="L4805" t="s">
        <v>25</v>
      </c>
      <c r="M4805" t="s">
        <v>26</v>
      </c>
      <c r="N4805" t="s">
        <v>6280</v>
      </c>
      <c r="O4805" t="s">
        <v>235</v>
      </c>
      <c r="P4805">
        <v>49505</v>
      </c>
      <c r="Q4805" t="s">
        <v>104</v>
      </c>
      <c r="R4805" t="s">
        <v>2789</v>
      </c>
      <c r="S4805" t="s">
        <v>45</v>
      </c>
      <c r="T4805" t="s">
        <v>89</v>
      </c>
      <c r="U4805" t="s">
        <v>2790</v>
      </c>
      <c r="V4805" s="3">
        <v>35.56</v>
      </c>
      <c r="W4805">
        <v>7</v>
      </c>
      <c r="X4805" s="2">
        <v>0</v>
      </c>
      <c r="Y4805" s="13">
        <v>16.713200000000001</v>
      </c>
      <c r="Z4805" s="2">
        <f>Y4805/V4805</f>
        <v>0.47</v>
      </c>
    </row>
    <row r="4806" spans="1:26" x14ac:dyDescent="0.25">
      <c r="A4806">
        <v>9985</v>
      </c>
      <c r="B4806" t="s">
        <v>10433</v>
      </c>
      <c r="C4806" s="1">
        <v>42141</v>
      </c>
      <c r="D4806">
        <f>YEAR(C4806)</f>
        <v>2015</v>
      </c>
      <c r="E4806">
        <f>MONTH(C4806)</f>
        <v>5</v>
      </c>
      <c r="F4806" t="str">
        <f>TEXT(Table1[[#This Row],[Order Date]],"mmm")</f>
        <v>May</v>
      </c>
      <c r="G4806" t="str">
        <f>TEXT(Table1[[#This Row],[Order Date]],"ddd")</f>
        <v>Sun</v>
      </c>
      <c r="H4806" s="1">
        <v>42147</v>
      </c>
      <c r="I4806" t="s">
        <v>49</v>
      </c>
      <c r="J4806" t="s">
        <v>1929</v>
      </c>
      <c r="K4806" t="s">
        <v>1930</v>
      </c>
      <c r="L4806" t="s">
        <v>25</v>
      </c>
      <c r="M4806" t="s">
        <v>26</v>
      </c>
      <c r="N4806" t="s">
        <v>1159</v>
      </c>
      <c r="O4806" t="s">
        <v>264</v>
      </c>
      <c r="P4806">
        <v>11561</v>
      </c>
      <c r="Q4806" t="s">
        <v>145</v>
      </c>
      <c r="R4806" t="s">
        <v>1424</v>
      </c>
      <c r="S4806" t="s">
        <v>45</v>
      </c>
      <c r="T4806" t="s">
        <v>46</v>
      </c>
      <c r="U4806" t="s">
        <v>1425</v>
      </c>
      <c r="V4806" s="3">
        <v>31.5</v>
      </c>
      <c r="W4806">
        <v>10</v>
      </c>
      <c r="X4806" s="2">
        <v>0</v>
      </c>
      <c r="Y4806" s="13">
        <v>15.12</v>
      </c>
      <c r="Z4806" s="2">
        <f>Y4806/V4806</f>
        <v>0.48</v>
      </c>
    </row>
    <row r="4807" spans="1:26" x14ac:dyDescent="0.25">
      <c r="A4807">
        <v>9987</v>
      </c>
      <c r="B4807" t="s">
        <v>10434</v>
      </c>
      <c r="C4807" s="1">
        <v>42642</v>
      </c>
      <c r="D4807">
        <f>YEAR(C4807)</f>
        <v>2016</v>
      </c>
      <c r="E4807">
        <f>MONTH(C4807)</f>
        <v>9</v>
      </c>
      <c r="F4807" t="str">
        <f>TEXT(Table1[[#This Row],[Order Date]],"mmm")</f>
        <v>Sep</v>
      </c>
      <c r="G4807" t="str">
        <f>TEXT(Table1[[#This Row],[Order Date]],"ddd")</f>
        <v>Thu</v>
      </c>
      <c r="H4807" s="1">
        <v>42646</v>
      </c>
      <c r="I4807" t="s">
        <v>49</v>
      </c>
      <c r="J4807" t="s">
        <v>5024</v>
      </c>
      <c r="K4807" t="s">
        <v>5025</v>
      </c>
      <c r="L4807" t="s">
        <v>25</v>
      </c>
      <c r="M4807" t="s">
        <v>26</v>
      </c>
      <c r="N4807" t="s">
        <v>41</v>
      </c>
      <c r="O4807" t="s">
        <v>42</v>
      </c>
      <c r="P4807">
        <v>90008</v>
      </c>
      <c r="Q4807" t="s">
        <v>43</v>
      </c>
      <c r="R4807" t="s">
        <v>6320</v>
      </c>
      <c r="S4807" t="s">
        <v>70</v>
      </c>
      <c r="T4807" t="s">
        <v>158</v>
      </c>
      <c r="U4807" t="s">
        <v>6321</v>
      </c>
      <c r="V4807" s="3">
        <v>36.24</v>
      </c>
      <c r="W4807">
        <v>1</v>
      </c>
      <c r="X4807" s="2">
        <v>0</v>
      </c>
      <c r="Y4807" s="13">
        <v>15.220800000000001</v>
      </c>
      <c r="Z4807" s="2">
        <f>Y4807/V4807</f>
        <v>0.42</v>
      </c>
    </row>
    <row r="4808" spans="1:26" x14ac:dyDescent="0.25">
      <c r="A4808">
        <v>9991</v>
      </c>
      <c r="B4808" t="s">
        <v>10435</v>
      </c>
      <c r="C4808" s="1">
        <v>42792</v>
      </c>
      <c r="D4808">
        <f>YEAR(C4808)</f>
        <v>2017</v>
      </c>
      <c r="E4808">
        <f>MONTH(C4808)</f>
        <v>2</v>
      </c>
      <c r="F4808" t="str">
        <f>TEXT(Table1[[#This Row],[Order Date]],"mmm")</f>
        <v>Feb</v>
      </c>
      <c r="G4808" t="str">
        <f>TEXT(Table1[[#This Row],[Order Date]],"ddd")</f>
        <v>Sun</v>
      </c>
      <c r="H4808" s="1">
        <v>42797</v>
      </c>
      <c r="I4808" t="s">
        <v>49</v>
      </c>
      <c r="J4808" t="s">
        <v>635</v>
      </c>
      <c r="K4808" t="s">
        <v>636</v>
      </c>
      <c r="L4808" t="s">
        <v>25</v>
      </c>
      <c r="M4808" t="s">
        <v>26</v>
      </c>
      <c r="N4808" t="s">
        <v>1684</v>
      </c>
      <c r="O4808" t="s">
        <v>42</v>
      </c>
      <c r="P4808">
        <v>92627</v>
      </c>
      <c r="Q4808" t="s">
        <v>43</v>
      </c>
      <c r="R4808" t="s">
        <v>8199</v>
      </c>
      <c r="S4808" t="s">
        <v>31</v>
      </c>
      <c r="T4808" t="s">
        <v>64</v>
      </c>
      <c r="U4808" t="s">
        <v>8200</v>
      </c>
      <c r="V4808" s="3">
        <v>91.96</v>
      </c>
      <c r="W4808">
        <v>2</v>
      </c>
      <c r="X4808" s="2">
        <v>0</v>
      </c>
      <c r="Y4808" s="13">
        <v>15.6332</v>
      </c>
      <c r="Z4808" s="2">
        <f>Y4808/V4808</f>
        <v>0.17</v>
      </c>
    </row>
    <row r="4809" spans="1:26" x14ac:dyDescent="0.25">
      <c r="A4809">
        <v>9994</v>
      </c>
      <c r="B4809" t="s">
        <v>10436</v>
      </c>
      <c r="C4809" s="1">
        <v>42859</v>
      </c>
      <c r="D4809">
        <f>YEAR(C4809)</f>
        <v>2017</v>
      </c>
      <c r="E4809">
        <f>MONTH(C4809)</f>
        <v>5</v>
      </c>
      <c r="F4809" t="str">
        <f>TEXT(Table1[[#This Row],[Order Date]],"mmm")</f>
        <v>May</v>
      </c>
      <c r="G4809" t="str">
        <f>TEXT(Table1[[#This Row],[Order Date]],"ddd")</f>
        <v>Thu</v>
      </c>
      <c r="H4809" s="1">
        <v>42864</v>
      </c>
      <c r="I4809" t="s">
        <v>22</v>
      </c>
      <c r="J4809" t="s">
        <v>3440</v>
      </c>
      <c r="K4809" t="s">
        <v>3441</v>
      </c>
      <c r="L4809" t="s">
        <v>25</v>
      </c>
      <c r="M4809" t="s">
        <v>26</v>
      </c>
      <c r="N4809" t="s">
        <v>3871</v>
      </c>
      <c r="O4809" t="s">
        <v>42</v>
      </c>
      <c r="P4809">
        <v>92683</v>
      </c>
      <c r="Q4809" t="s">
        <v>43</v>
      </c>
      <c r="R4809" t="s">
        <v>706</v>
      </c>
      <c r="S4809" t="s">
        <v>45</v>
      </c>
      <c r="T4809" t="s">
        <v>77</v>
      </c>
      <c r="U4809" t="s">
        <v>707</v>
      </c>
      <c r="V4809" s="3">
        <v>243.16</v>
      </c>
      <c r="W4809">
        <v>2</v>
      </c>
      <c r="X4809" s="2">
        <v>0</v>
      </c>
      <c r="Y4809" s="13">
        <v>72.947999999999993</v>
      </c>
      <c r="Z4809" s="2">
        <f>Y4809/V4809</f>
        <v>0.3</v>
      </c>
    </row>
    <row r="4810" spans="1:26" x14ac:dyDescent="0.25">
      <c r="A4810" t="s">
        <v>10440</v>
      </c>
      <c r="B4810">
        <f>SUBTOTAL(103,Table1[Order ID])</f>
        <v>4808</v>
      </c>
      <c r="C4810"/>
      <c r="F4810"/>
      <c r="T4810"/>
      <c r="V4810" s="7">
        <f>SUBTOTAL(109,Table1[Sales])</f>
        <v>1077702.5356999978</v>
      </c>
      <c r="W4810">
        <f>SUBTOTAL(103,Table1[Quantity])</f>
        <v>4808</v>
      </c>
      <c r="X4810" s="6">
        <f>SUBTOTAL(101,Table1[Discount])</f>
        <v>0.15672836938436258</v>
      </c>
      <c r="Y4810" s="13">
        <f>SUBTOTAL(109,Table1[Profit])</f>
        <v>129867.06999999991</v>
      </c>
      <c r="Z4810" s="6">
        <f>SUBTOTAL(101,Table1[Profit Margin])</f>
        <v>0.11892019436348138</v>
      </c>
    </row>
    <row r="4811" spans="1:26" x14ac:dyDescent="0.25">
      <c r="C4811"/>
      <c r="F4811"/>
      <c r="T4811"/>
      <c r="V4811"/>
      <c r="W4811"/>
    </row>
    <row r="4812" spans="1:26" x14ac:dyDescent="0.25">
      <c r="C4812"/>
      <c r="F4812"/>
      <c r="T4812"/>
      <c r="V4812"/>
      <c r="W4812"/>
    </row>
    <row r="4813" spans="1:26" x14ac:dyDescent="0.25">
      <c r="C4813"/>
      <c r="F4813"/>
      <c r="T4813"/>
      <c r="V4813"/>
      <c r="W4813"/>
    </row>
    <row r="4814" spans="1:26" x14ac:dyDescent="0.25">
      <c r="C4814"/>
      <c r="F4814"/>
      <c r="T4814"/>
      <c r="V4814"/>
      <c r="W4814"/>
    </row>
    <row r="4815" spans="1:26" x14ac:dyDescent="0.25">
      <c r="C4815"/>
      <c r="F4815"/>
      <c r="T4815"/>
      <c r="V4815"/>
      <c r="W4815"/>
    </row>
    <row r="4816" spans="1:26" x14ac:dyDescent="0.25">
      <c r="C4816"/>
      <c r="F4816"/>
      <c r="T4816"/>
      <c r="V4816"/>
      <c r="W4816"/>
    </row>
    <row r="4817" spans="3:23" x14ac:dyDescent="0.25">
      <c r="C4817"/>
      <c r="F4817"/>
      <c r="T4817"/>
      <c r="V4817"/>
      <c r="W4817"/>
    </row>
    <row r="4818" spans="3:23" x14ac:dyDescent="0.25">
      <c r="C4818"/>
      <c r="F4818"/>
      <c r="T4818"/>
      <c r="V4818"/>
      <c r="W4818"/>
    </row>
    <row r="4819" spans="3:23" x14ac:dyDescent="0.25">
      <c r="C4819"/>
      <c r="F4819"/>
      <c r="T4819"/>
      <c r="V4819"/>
      <c r="W4819"/>
    </row>
    <row r="4820" spans="3:23" x14ac:dyDescent="0.25">
      <c r="C4820"/>
      <c r="F4820"/>
      <c r="T4820"/>
      <c r="V4820"/>
      <c r="W4820"/>
    </row>
    <row r="4821" spans="3:23" x14ac:dyDescent="0.25">
      <c r="C4821"/>
      <c r="F4821"/>
      <c r="T4821"/>
      <c r="V4821"/>
      <c r="W4821"/>
    </row>
    <row r="4822" spans="3:23" x14ac:dyDescent="0.25">
      <c r="C4822"/>
      <c r="F4822"/>
      <c r="T4822"/>
      <c r="V4822"/>
      <c r="W4822"/>
    </row>
    <row r="4823" spans="3:23" x14ac:dyDescent="0.25">
      <c r="C4823"/>
      <c r="F4823"/>
      <c r="T4823"/>
      <c r="V4823"/>
      <c r="W4823"/>
    </row>
    <row r="4824" spans="3:23" x14ac:dyDescent="0.25">
      <c r="C4824"/>
      <c r="F4824"/>
      <c r="T4824"/>
      <c r="V4824"/>
      <c r="W4824"/>
    </row>
    <row r="4825" spans="3:23" x14ac:dyDescent="0.25">
      <c r="C4825"/>
      <c r="F4825"/>
      <c r="T4825"/>
      <c r="V4825"/>
      <c r="W4825"/>
    </row>
    <row r="4826" spans="3:23" x14ac:dyDescent="0.25">
      <c r="C4826"/>
      <c r="F4826"/>
      <c r="T4826"/>
      <c r="V4826"/>
      <c r="W4826"/>
    </row>
    <row r="4827" spans="3:23" x14ac:dyDescent="0.25">
      <c r="C4827"/>
      <c r="F4827"/>
      <c r="T4827"/>
      <c r="V4827"/>
      <c r="W4827"/>
    </row>
    <row r="4828" spans="3:23" x14ac:dyDescent="0.25">
      <c r="C4828"/>
      <c r="F4828"/>
      <c r="T4828"/>
      <c r="V4828"/>
      <c r="W4828"/>
    </row>
    <row r="4829" spans="3:23" x14ac:dyDescent="0.25">
      <c r="C4829"/>
      <c r="F4829"/>
      <c r="T4829"/>
      <c r="V4829"/>
      <c r="W4829"/>
    </row>
    <row r="4830" spans="3:23" x14ac:dyDescent="0.25">
      <c r="C4830"/>
      <c r="F4830"/>
      <c r="T4830"/>
      <c r="V4830"/>
      <c r="W4830"/>
    </row>
    <row r="4831" spans="3:23" x14ac:dyDescent="0.25">
      <c r="C4831"/>
      <c r="F4831"/>
      <c r="T4831"/>
      <c r="V4831"/>
      <c r="W4831"/>
    </row>
    <row r="4832" spans="3:23" x14ac:dyDescent="0.25">
      <c r="C4832"/>
      <c r="F4832"/>
      <c r="T4832"/>
      <c r="V4832"/>
      <c r="W4832"/>
    </row>
    <row r="4833" spans="3:23" x14ac:dyDescent="0.25">
      <c r="C4833"/>
      <c r="F4833"/>
      <c r="T4833"/>
      <c r="V4833"/>
      <c r="W4833"/>
    </row>
    <row r="4834" spans="3:23" x14ac:dyDescent="0.25">
      <c r="C4834"/>
      <c r="F4834"/>
      <c r="T4834"/>
      <c r="V4834"/>
      <c r="W4834"/>
    </row>
    <row r="4835" spans="3:23" x14ac:dyDescent="0.25">
      <c r="C4835"/>
      <c r="F4835"/>
      <c r="T4835"/>
      <c r="V4835"/>
      <c r="W4835"/>
    </row>
    <row r="4836" spans="3:23" x14ac:dyDescent="0.25">
      <c r="C4836"/>
      <c r="F4836"/>
      <c r="T4836"/>
      <c r="V4836"/>
      <c r="W4836"/>
    </row>
    <row r="4837" spans="3:23" x14ac:dyDescent="0.25">
      <c r="C4837"/>
      <c r="F4837"/>
      <c r="T4837"/>
      <c r="V4837"/>
      <c r="W4837"/>
    </row>
    <row r="4838" spans="3:23" x14ac:dyDescent="0.25">
      <c r="C4838"/>
      <c r="F4838"/>
      <c r="T4838"/>
      <c r="V4838"/>
      <c r="W4838"/>
    </row>
    <row r="4839" spans="3:23" x14ac:dyDescent="0.25">
      <c r="C4839"/>
      <c r="F4839"/>
      <c r="T4839"/>
      <c r="V4839"/>
      <c r="W4839"/>
    </row>
    <row r="4840" spans="3:23" x14ac:dyDescent="0.25">
      <c r="C4840"/>
      <c r="F4840"/>
      <c r="T4840"/>
      <c r="V4840"/>
      <c r="W4840"/>
    </row>
    <row r="4841" spans="3:23" x14ac:dyDescent="0.25">
      <c r="C4841"/>
      <c r="F4841"/>
      <c r="T4841"/>
      <c r="V4841"/>
      <c r="W4841"/>
    </row>
    <row r="4842" spans="3:23" x14ac:dyDescent="0.25">
      <c r="C4842"/>
      <c r="F4842"/>
      <c r="T4842"/>
      <c r="V4842"/>
      <c r="W4842"/>
    </row>
    <row r="4843" spans="3:23" x14ac:dyDescent="0.25">
      <c r="C4843"/>
      <c r="F4843"/>
      <c r="T4843"/>
      <c r="V4843"/>
      <c r="W4843"/>
    </row>
    <row r="4844" spans="3:23" x14ac:dyDescent="0.25">
      <c r="C4844"/>
      <c r="F4844"/>
      <c r="T4844"/>
      <c r="V4844"/>
      <c r="W4844"/>
    </row>
    <row r="4845" spans="3:23" x14ac:dyDescent="0.25">
      <c r="C4845"/>
      <c r="F4845"/>
      <c r="T4845"/>
      <c r="V4845"/>
      <c r="W4845"/>
    </row>
    <row r="4846" spans="3:23" x14ac:dyDescent="0.25">
      <c r="C4846"/>
      <c r="F4846"/>
      <c r="T4846"/>
      <c r="V4846"/>
      <c r="W4846"/>
    </row>
    <row r="4847" spans="3:23" x14ac:dyDescent="0.25">
      <c r="C4847"/>
      <c r="F4847"/>
      <c r="T4847"/>
      <c r="V4847"/>
      <c r="W4847"/>
    </row>
    <row r="4848" spans="3:23" x14ac:dyDescent="0.25">
      <c r="C4848"/>
      <c r="F4848"/>
      <c r="T4848"/>
      <c r="V4848"/>
      <c r="W4848"/>
    </row>
    <row r="4849" spans="3:23" x14ac:dyDescent="0.25">
      <c r="C4849"/>
      <c r="F4849"/>
      <c r="T4849"/>
      <c r="V4849"/>
      <c r="W4849"/>
    </row>
    <row r="4850" spans="3:23" x14ac:dyDescent="0.25">
      <c r="C4850"/>
      <c r="F4850"/>
      <c r="T4850"/>
      <c r="V4850"/>
      <c r="W4850"/>
    </row>
    <row r="4851" spans="3:23" x14ac:dyDescent="0.25">
      <c r="C4851"/>
      <c r="F4851"/>
      <c r="T4851"/>
      <c r="V4851"/>
      <c r="W4851"/>
    </row>
    <row r="4852" spans="3:23" x14ac:dyDescent="0.25">
      <c r="C4852"/>
      <c r="F4852"/>
      <c r="T4852"/>
      <c r="V4852"/>
      <c r="W4852"/>
    </row>
    <row r="4853" spans="3:23" x14ac:dyDescent="0.25">
      <c r="C4853"/>
      <c r="F4853"/>
      <c r="T4853"/>
      <c r="V4853"/>
      <c r="W4853"/>
    </row>
    <row r="4854" spans="3:23" x14ac:dyDescent="0.25">
      <c r="C4854"/>
      <c r="F4854"/>
      <c r="T4854"/>
      <c r="V4854"/>
      <c r="W4854"/>
    </row>
    <row r="4855" spans="3:23" x14ac:dyDescent="0.25">
      <c r="C4855"/>
      <c r="F4855"/>
      <c r="T4855"/>
      <c r="V4855"/>
      <c r="W4855"/>
    </row>
    <row r="4856" spans="3:23" x14ac:dyDescent="0.25">
      <c r="C4856"/>
      <c r="F4856"/>
      <c r="T4856"/>
      <c r="V4856"/>
      <c r="W4856"/>
    </row>
    <row r="4857" spans="3:23" x14ac:dyDescent="0.25">
      <c r="C4857"/>
      <c r="F4857"/>
      <c r="T4857"/>
      <c r="V4857"/>
      <c r="W4857"/>
    </row>
    <row r="4858" spans="3:23" x14ac:dyDescent="0.25">
      <c r="C4858"/>
      <c r="F4858"/>
      <c r="T4858"/>
      <c r="V4858"/>
      <c r="W4858"/>
    </row>
    <row r="4859" spans="3:23" x14ac:dyDescent="0.25">
      <c r="C4859"/>
      <c r="F4859"/>
      <c r="T4859"/>
      <c r="V4859"/>
      <c r="W4859"/>
    </row>
    <row r="4860" spans="3:23" x14ac:dyDescent="0.25">
      <c r="C4860"/>
      <c r="F4860"/>
      <c r="T4860"/>
      <c r="V4860"/>
      <c r="W4860"/>
    </row>
    <row r="4861" spans="3:23" x14ac:dyDescent="0.25">
      <c r="C4861"/>
      <c r="F4861"/>
      <c r="T4861"/>
      <c r="V4861"/>
      <c r="W4861"/>
    </row>
    <row r="4862" spans="3:23" x14ac:dyDescent="0.25">
      <c r="C4862"/>
      <c r="F4862"/>
      <c r="T4862"/>
      <c r="V4862"/>
      <c r="W4862"/>
    </row>
    <row r="4863" spans="3:23" x14ac:dyDescent="0.25">
      <c r="C4863"/>
      <c r="F4863"/>
      <c r="T4863"/>
      <c r="V4863"/>
      <c r="W4863"/>
    </row>
    <row r="4864" spans="3:23" x14ac:dyDescent="0.25">
      <c r="C4864"/>
      <c r="F4864"/>
      <c r="T4864"/>
      <c r="V4864"/>
      <c r="W4864"/>
    </row>
    <row r="4865" spans="3:23" x14ac:dyDescent="0.25">
      <c r="C4865"/>
      <c r="F4865"/>
      <c r="T4865"/>
      <c r="V4865"/>
      <c r="W4865"/>
    </row>
    <row r="4866" spans="3:23" x14ac:dyDescent="0.25">
      <c r="C4866"/>
      <c r="F4866"/>
      <c r="T4866"/>
      <c r="V4866"/>
      <c r="W4866"/>
    </row>
    <row r="4867" spans="3:23" x14ac:dyDescent="0.25">
      <c r="C4867"/>
      <c r="F4867"/>
      <c r="T4867"/>
      <c r="V4867"/>
      <c r="W4867"/>
    </row>
    <row r="4868" spans="3:23" x14ac:dyDescent="0.25">
      <c r="C4868"/>
      <c r="F4868"/>
      <c r="T4868"/>
      <c r="V4868"/>
      <c r="W4868"/>
    </row>
    <row r="4869" spans="3:23" x14ac:dyDescent="0.25">
      <c r="C4869"/>
      <c r="F4869"/>
      <c r="T4869"/>
      <c r="V4869"/>
      <c r="W4869"/>
    </row>
    <row r="4870" spans="3:23" x14ac:dyDescent="0.25">
      <c r="C4870"/>
      <c r="F4870"/>
      <c r="T4870"/>
      <c r="V4870"/>
      <c r="W4870"/>
    </row>
    <row r="4871" spans="3:23" x14ac:dyDescent="0.25">
      <c r="C4871"/>
      <c r="F4871"/>
      <c r="T4871"/>
      <c r="V4871"/>
      <c r="W4871"/>
    </row>
    <row r="4872" spans="3:23" x14ac:dyDescent="0.25">
      <c r="C4872"/>
      <c r="F4872"/>
      <c r="T4872"/>
      <c r="V4872"/>
      <c r="W4872"/>
    </row>
    <row r="4873" spans="3:23" x14ac:dyDescent="0.25">
      <c r="C4873"/>
      <c r="F4873"/>
      <c r="T4873"/>
      <c r="V4873"/>
      <c r="W4873"/>
    </row>
    <row r="4874" spans="3:23" x14ac:dyDescent="0.25">
      <c r="C4874"/>
      <c r="F4874"/>
      <c r="T4874"/>
      <c r="V4874"/>
      <c r="W4874"/>
    </row>
    <row r="4875" spans="3:23" x14ac:dyDescent="0.25">
      <c r="C4875"/>
      <c r="F4875"/>
      <c r="T4875"/>
      <c r="V4875"/>
      <c r="W4875"/>
    </row>
    <row r="4876" spans="3:23" x14ac:dyDescent="0.25">
      <c r="C4876"/>
      <c r="F4876"/>
      <c r="T4876"/>
      <c r="V4876"/>
      <c r="W4876"/>
    </row>
    <row r="4877" spans="3:23" x14ac:dyDescent="0.25">
      <c r="C4877"/>
      <c r="F4877"/>
      <c r="T4877"/>
      <c r="V4877"/>
      <c r="W4877"/>
    </row>
    <row r="4878" spans="3:23" x14ac:dyDescent="0.25">
      <c r="C4878"/>
      <c r="F4878"/>
      <c r="T4878"/>
      <c r="V4878"/>
      <c r="W4878"/>
    </row>
    <row r="4879" spans="3:23" x14ac:dyDescent="0.25">
      <c r="C4879"/>
      <c r="F4879"/>
      <c r="T4879"/>
      <c r="V4879"/>
      <c r="W4879"/>
    </row>
    <row r="4880" spans="3:23" x14ac:dyDescent="0.25">
      <c r="C4880"/>
      <c r="F4880"/>
      <c r="T4880"/>
      <c r="V4880"/>
      <c r="W4880"/>
    </row>
    <row r="4881" spans="3:23" x14ac:dyDescent="0.25">
      <c r="C4881"/>
      <c r="F4881"/>
      <c r="T4881"/>
      <c r="V4881"/>
      <c r="W4881"/>
    </row>
    <row r="4882" spans="3:23" x14ac:dyDescent="0.25">
      <c r="C4882"/>
      <c r="F4882"/>
      <c r="T4882"/>
      <c r="V4882"/>
      <c r="W4882"/>
    </row>
    <row r="4883" spans="3:23" x14ac:dyDescent="0.25">
      <c r="C4883"/>
      <c r="F4883"/>
      <c r="T4883"/>
      <c r="V4883"/>
      <c r="W4883"/>
    </row>
    <row r="4884" spans="3:23" x14ac:dyDescent="0.25">
      <c r="C4884"/>
      <c r="F4884"/>
      <c r="T4884"/>
      <c r="V4884"/>
      <c r="W4884"/>
    </row>
    <row r="4885" spans="3:23" x14ac:dyDescent="0.25">
      <c r="C4885"/>
      <c r="F4885"/>
      <c r="T4885"/>
      <c r="V4885"/>
      <c r="W4885"/>
    </row>
    <row r="4886" spans="3:23" x14ac:dyDescent="0.25">
      <c r="C4886"/>
      <c r="F4886"/>
      <c r="T4886"/>
      <c r="V4886"/>
      <c r="W4886"/>
    </row>
    <row r="4887" spans="3:23" x14ac:dyDescent="0.25">
      <c r="C4887"/>
      <c r="F4887"/>
      <c r="T4887"/>
      <c r="V4887"/>
      <c r="W4887"/>
    </row>
    <row r="4888" spans="3:23" x14ac:dyDescent="0.25">
      <c r="C4888"/>
      <c r="F4888"/>
      <c r="T4888"/>
      <c r="V4888"/>
      <c r="W4888"/>
    </row>
    <row r="4889" spans="3:23" x14ac:dyDescent="0.25">
      <c r="C4889"/>
      <c r="F4889"/>
      <c r="T4889"/>
      <c r="V4889"/>
      <c r="W4889"/>
    </row>
    <row r="4890" spans="3:23" x14ac:dyDescent="0.25">
      <c r="C4890"/>
      <c r="F4890"/>
      <c r="T4890"/>
      <c r="V4890"/>
      <c r="W4890"/>
    </row>
    <row r="4891" spans="3:23" x14ac:dyDescent="0.25">
      <c r="C4891"/>
      <c r="F4891"/>
      <c r="T4891"/>
      <c r="V4891"/>
      <c r="W4891"/>
    </row>
    <row r="4892" spans="3:23" x14ac:dyDescent="0.25">
      <c r="C4892"/>
      <c r="F4892"/>
      <c r="T4892"/>
      <c r="V4892"/>
      <c r="W4892"/>
    </row>
    <row r="4893" spans="3:23" x14ac:dyDescent="0.25">
      <c r="C4893"/>
      <c r="F4893"/>
      <c r="T4893"/>
      <c r="V4893"/>
      <c r="W4893"/>
    </row>
    <row r="4894" spans="3:23" x14ac:dyDescent="0.25">
      <c r="C4894"/>
      <c r="F4894"/>
      <c r="T4894"/>
      <c r="V4894"/>
      <c r="W4894"/>
    </row>
    <row r="4895" spans="3:23" x14ac:dyDescent="0.25">
      <c r="C4895"/>
      <c r="F4895"/>
      <c r="T4895"/>
      <c r="V4895"/>
      <c r="W4895"/>
    </row>
    <row r="4896" spans="3:23" x14ac:dyDescent="0.25">
      <c r="C4896"/>
      <c r="F4896"/>
      <c r="T4896"/>
      <c r="V4896"/>
      <c r="W4896"/>
    </row>
    <row r="4897" spans="3:23" x14ac:dyDescent="0.25">
      <c r="C4897"/>
      <c r="F4897"/>
      <c r="T4897"/>
      <c r="V4897"/>
      <c r="W4897"/>
    </row>
    <row r="4898" spans="3:23" x14ac:dyDescent="0.25">
      <c r="C4898"/>
      <c r="F4898"/>
      <c r="T4898"/>
      <c r="V4898"/>
      <c r="W4898"/>
    </row>
    <row r="4899" spans="3:23" x14ac:dyDescent="0.25">
      <c r="C4899"/>
      <c r="F4899"/>
      <c r="T4899"/>
      <c r="V4899"/>
      <c r="W4899"/>
    </row>
    <row r="4900" spans="3:23" x14ac:dyDescent="0.25">
      <c r="C4900"/>
      <c r="F4900"/>
      <c r="T4900"/>
      <c r="V4900"/>
      <c r="W4900"/>
    </row>
    <row r="4901" spans="3:23" x14ac:dyDescent="0.25">
      <c r="C4901"/>
      <c r="F4901"/>
      <c r="T4901"/>
      <c r="V4901"/>
      <c r="W4901"/>
    </row>
    <row r="4902" spans="3:23" x14ac:dyDescent="0.25">
      <c r="C4902"/>
      <c r="F4902"/>
      <c r="T4902"/>
      <c r="V4902"/>
      <c r="W4902"/>
    </row>
    <row r="4903" spans="3:23" x14ac:dyDescent="0.25">
      <c r="C4903"/>
      <c r="F4903"/>
      <c r="T4903"/>
      <c r="V4903"/>
      <c r="W4903"/>
    </row>
    <row r="4904" spans="3:23" x14ac:dyDescent="0.25">
      <c r="C4904"/>
      <c r="F4904"/>
      <c r="T4904"/>
      <c r="V4904"/>
      <c r="W4904"/>
    </row>
    <row r="4905" spans="3:23" x14ac:dyDescent="0.25">
      <c r="C4905"/>
      <c r="F4905"/>
      <c r="T4905"/>
      <c r="V4905"/>
      <c r="W4905"/>
    </row>
    <row r="4906" spans="3:23" x14ac:dyDescent="0.25">
      <c r="C4906"/>
      <c r="F4906"/>
      <c r="T4906"/>
      <c r="V4906"/>
      <c r="W4906"/>
    </row>
    <row r="4907" spans="3:23" x14ac:dyDescent="0.25">
      <c r="C4907"/>
      <c r="F4907"/>
      <c r="T4907"/>
      <c r="V4907"/>
      <c r="W4907"/>
    </row>
    <row r="4908" spans="3:23" x14ac:dyDescent="0.25">
      <c r="C4908"/>
      <c r="F4908"/>
      <c r="T4908"/>
      <c r="V4908"/>
      <c r="W4908"/>
    </row>
    <row r="4909" spans="3:23" x14ac:dyDescent="0.25">
      <c r="C4909"/>
      <c r="F4909"/>
      <c r="T4909"/>
      <c r="V4909"/>
      <c r="W4909"/>
    </row>
    <row r="4910" spans="3:23" x14ac:dyDescent="0.25">
      <c r="C4910"/>
      <c r="F4910"/>
      <c r="T4910"/>
      <c r="V4910"/>
      <c r="W4910"/>
    </row>
    <row r="4911" spans="3:23" x14ac:dyDescent="0.25">
      <c r="C4911"/>
      <c r="F4911"/>
      <c r="T4911"/>
      <c r="V4911"/>
      <c r="W4911"/>
    </row>
    <row r="4912" spans="3:23" x14ac:dyDescent="0.25">
      <c r="C4912"/>
      <c r="F4912"/>
      <c r="T4912"/>
      <c r="V4912"/>
      <c r="W4912"/>
    </row>
    <row r="4913" spans="3:23" x14ac:dyDescent="0.25">
      <c r="C4913"/>
      <c r="F4913"/>
      <c r="T4913"/>
      <c r="V4913"/>
      <c r="W4913"/>
    </row>
    <row r="4914" spans="3:23" x14ac:dyDescent="0.25">
      <c r="C4914"/>
      <c r="F4914"/>
      <c r="T4914"/>
      <c r="V4914"/>
      <c r="W4914"/>
    </row>
    <row r="4915" spans="3:23" x14ac:dyDescent="0.25">
      <c r="C4915"/>
      <c r="F4915"/>
      <c r="T4915"/>
      <c r="V4915"/>
      <c r="W4915"/>
    </row>
    <row r="4916" spans="3:23" x14ac:dyDescent="0.25">
      <c r="C4916"/>
      <c r="F4916"/>
      <c r="T4916"/>
      <c r="V4916"/>
      <c r="W4916"/>
    </row>
    <row r="4917" spans="3:23" x14ac:dyDescent="0.25">
      <c r="C4917"/>
      <c r="F4917"/>
      <c r="T4917"/>
      <c r="V4917"/>
      <c r="W4917"/>
    </row>
    <row r="4918" spans="3:23" x14ac:dyDescent="0.25">
      <c r="C4918"/>
      <c r="F4918"/>
      <c r="T4918"/>
      <c r="V4918"/>
      <c r="W4918"/>
    </row>
    <row r="4919" spans="3:23" x14ac:dyDescent="0.25">
      <c r="C4919"/>
      <c r="F4919"/>
      <c r="T4919"/>
      <c r="V4919"/>
      <c r="W4919"/>
    </row>
    <row r="4920" spans="3:23" x14ac:dyDescent="0.25">
      <c r="C4920"/>
      <c r="F4920"/>
      <c r="T4920"/>
      <c r="V4920"/>
      <c r="W4920"/>
    </row>
    <row r="4921" spans="3:23" x14ac:dyDescent="0.25">
      <c r="C4921"/>
      <c r="F4921"/>
      <c r="T4921"/>
      <c r="V4921"/>
      <c r="W4921"/>
    </row>
    <row r="4922" spans="3:23" x14ac:dyDescent="0.25">
      <c r="C4922"/>
      <c r="F4922"/>
      <c r="T4922"/>
      <c r="V4922"/>
      <c r="W4922"/>
    </row>
    <row r="4923" spans="3:23" x14ac:dyDescent="0.25">
      <c r="C4923"/>
      <c r="F4923"/>
      <c r="T4923"/>
      <c r="V4923"/>
      <c r="W4923"/>
    </row>
    <row r="4924" spans="3:23" x14ac:dyDescent="0.25">
      <c r="C4924"/>
      <c r="F4924"/>
      <c r="T4924"/>
      <c r="V4924"/>
      <c r="W4924"/>
    </row>
    <row r="4925" spans="3:23" x14ac:dyDescent="0.25">
      <c r="C4925"/>
      <c r="F4925"/>
      <c r="T4925"/>
      <c r="V4925"/>
      <c r="W4925"/>
    </row>
    <row r="4926" spans="3:23" x14ac:dyDescent="0.25">
      <c r="C4926"/>
      <c r="F4926"/>
      <c r="T4926"/>
      <c r="V4926"/>
      <c r="W4926"/>
    </row>
    <row r="4927" spans="3:23" x14ac:dyDescent="0.25">
      <c r="C4927"/>
      <c r="F4927"/>
      <c r="T4927"/>
      <c r="V4927"/>
      <c r="W4927"/>
    </row>
    <row r="4928" spans="3:23" x14ac:dyDescent="0.25">
      <c r="C4928"/>
      <c r="F4928"/>
      <c r="T4928"/>
      <c r="V4928"/>
      <c r="W4928"/>
    </row>
    <row r="4929" spans="3:23" x14ac:dyDescent="0.25">
      <c r="C4929"/>
      <c r="F4929"/>
      <c r="T4929"/>
      <c r="V4929"/>
      <c r="W4929"/>
    </row>
    <row r="4930" spans="3:23" x14ac:dyDescent="0.25">
      <c r="C4930"/>
      <c r="F4930"/>
      <c r="T4930"/>
      <c r="V4930"/>
      <c r="W4930"/>
    </row>
    <row r="4931" spans="3:23" x14ac:dyDescent="0.25">
      <c r="C4931"/>
      <c r="F4931"/>
      <c r="T4931"/>
      <c r="V4931"/>
      <c r="W4931"/>
    </row>
    <row r="4932" spans="3:23" x14ac:dyDescent="0.25">
      <c r="C4932"/>
      <c r="F4932"/>
      <c r="T4932"/>
      <c r="V4932"/>
      <c r="W4932"/>
    </row>
    <row r="4933" spans="3:23" x14ac:dyDescent="0.25">
      <c r="C4933"/>
      <c r="F4933"/>
      <c r="T4933"/>
      <c r="V4933"/>
      <c r="W4933"/>
    </row>
    <row r="4934" spans="3:23" x14ac:dyDescent="0.25">
      <c r="C4934"/>
      <c r="F4934"/>
      <c r="T4934"/>
      <c r="V4934"/>
      <c r="W4934"/>
    </row>
    <row r="4935" spans="3:23" x14ac:dyDescent="0.25">
      <c r="C4935"/>
      <c r="F4935"/>
      <c r="T4935"/>
      <c r="V4935"/>
      <c r="W4935"/>
    </row>
    <row r="4936" spans="3:23" x14ac:dyDescent="0.25">
      <c r="C4936"/>
      <c r="F4936"/>
      <c r="T4936"/>
      <c r="V4936"/>
      <c r="W4936"/>
    </row>
    <row r="4937" spans="3:23" x14ac:dyDescent="0.25">
      <c r="C4937"/>
      <c r="F4937"/>
      <c r="T4937"/>
      <c r="V4937"/>
      <c r="W4937"/>
    </row>
    <row r="4938" spans="3:23" x14ac:dyDescent="0.25">
      <c r="C4938"/>
      <c r="F4938"/>
      <c r="T4938"/>
      <c r="V4938"/>
      <c r="W4938"/>
    </row>
    <row r="4939" spans="3:23" x14ac:dyDescent="0.25">
      <c r="C4939"/>
      <c r="F4939"/>
      <c r="T4939"/>
      <c r="V4939"/>
      <c r="W4939"/>
    </row>
    <row r="4940" spans="3:23" x14ac:dyDescent="0.25">
      <c r="C4940"/>
      <c r="F4940"/>
      <c r="T4940"/>
      <c r="V4940"/>
      <c r="W4940"/>
    </row>
    <row r="4941" spans="3:23" x14ac:dyDescent="0.25">
      <c r="C4941"/>
      <c r="F4941"/>
      <c r="T4941"/>
      <c r="V4941"/>
      <c r="W4941"/>
    </row>
    <row r="4942" spans="3:23" x14ac:dyDescent="0.25">
      <c r="C4942"/>
      <c r="F4942"/>
      <c r="T4942"/>
      <c r="V4942"/>
      <c r="W4942"/>
    </row>
    <row r="4943" spans="3:23" x14ac:dyDescent="0.25">
      <c r="C4943"/>
      <c r="F4943"/>
      <c r="T4943"/>
      <c r="V4943"/>
      <c r="W4943"/>
    </row>
    <row r="4944" spans="3:23" x14ac:dyDescent="0.25">
      <c r="C4944"/>
      <c r="F4944"/>
      <c r="T4944"/>
      <c r="V4944"/>
      <c r="W4944"/>
    </row>
    <row r="4945" spans="3:23" x14ac:dyDescent="0.25">
      <c r="C4945"/>
      <c r="F4945"/>
      <c r="T4945"/>
      <c r="V4945"/>
      <c r="W4945"/>
    </row>
    <row r="4946" spans="3:23" x14ac:dyDescent="0.25">
      <c r="C4946"/>
      <c r="F4946"/>
      <c r="T4946"/>
      <c r="V4946"/>
      <c r="W4946"/>
    </row>
    <row r="4947" spans="3:23" x14ac:dyDescent="0.25">
      <c r="C4947"/>
      <c r="F4947"/>
      <c r="T4947"/>
      <c r="V4947"/>
      <c r="W4947"/>
    </row>
    <row r="4948" spans="3:23" x14ac:dyDescent="0.25">
      <c r="C4948"/>
      <c r="F4948"/>
      <c r="T4948"/>
      <c r="V4948"/>
      <c r="W4948"/>
    </row>
    <row r="4949" spans="3:23" x14ac:dyDescent="0.25">
      <c r="C4949"/>
      <c r="F4949"/>
      <c r="T4949"/>
      <c r="V4949"/>
      <c r="W4949"/>
    </row>
    <row r="4950" spans="3:23" x14ac:dyDescent="0.25">
      <c r="C4950"/>
      <c r="F4950"/>
      <c r="T4950"/>
      <c r="V4950"/>
      <c r="W4950"/>
    </row>
    <row r="4951" spans="3:23" x14ac:dyDescent="0.25">
      <c r="C4951"/>
      <c r="F4951"/>
      <c r="T4951"/>
      <c r="V4951"/>
      <c r="W4951"/>
    </row>
    <row r="4952" spans="3:23" x14ac:dyDescent="0.25">
      <c r="C4952"/>
      <c r="F4952"/>
      <c r="T4952"/>
      <c r="V4952"/>
      <c r="W4952"/>
    </row>
    <row r="4953" spans="3:23" x14ac:dyDescent="0.25">
      <c r="C4953"/>
      <c r="F4953"/>
      <c r="T4953"/>
      <c r="V4953"/>
      <c r="W4953"/>
    </row>
    <row r="4954" spans="3:23" x14ac:dyDescent="0.25">
      <c r="C4954"/>
      <c r="F4954"/>
      <c r="T4954"/>
      <c r="V4954"/>
      <c r="W4954"/>
    </row>
    <row r="4955" spans="3:23" x14ac:dyDescent="0.25">
      <c r="C4955"/>
      <c r="F4955"/>
      <c r="T4955"/>
      <c r="V4955"/>
      <c r="W4955"/>
    </row>
    <row r="4956" spans="3:23" x14ac:dyDescent="0.25">
      <c r="C4956"/>
      <c r="F4956"/>
      <c r="T4956"/>
      <c r="V4956"/>
      <c r="W4956"/>
    </row>
    <row r="4957" spans="3:23" x14ac:dyDescent="0.25">
      <c r="C4957"/>
      <c r="F4957"/>
      <c r="T4957"/>
      <c r="V4957"/>
      <c r="W4957"/>
    </row>
    <row r="4958" spans="3:23" x14ac:dyDescent="0.25">
      <c r="C4958"/>
      <c r="F4958"/>
      <c r="T4958"/>
      <c r="V4958"/>
      <c r="W4958"/>
    </row>
    <row r="4959" spans="3:23" x14ac:dyDescent="0.25">
      <c r="C4959"/>
      <c r="F4959"/>
      <c r="T4959"/>
      <c r="V4959"/>
      <c r="W4959"/>
    </row>
    <row r="4960" spans="3:23" x14ac:dyDescent="0.25">
      <c r="C4960"/>
      <c r="F4960"/>
      <c r="T4960"/>
      <c r="V4960"/>
      <c r="W4960"/>
    </row>
    <row r="4961" spans="3:23" x14ac:dyDescent="0.25">
      <c r="C4961"/>
      <c r="F4961"/>
      <c r="T4961"/>
      <c r="V4961"/>
      <c r="W4961"/>
    </row>
    <row r="4962" spans="3:23" x14ac:dyDescent="0.25">
      <c r="C4962"/>
      <c r="F4962"/>
      <c r="T4962"/>
      <c r="V4962"/>
      <c r="W4962"/>
    </row>
    <row r="4963" spans="3:23" x14ac:dyDescent="0.25">
      <c r="C4963"/>
      <c r="F4963"/>
      <c r="T4963"/>
      <c r="V4963"/>
      <c r="W4963"/>
    </row>
    <row r="4964" spans="3:23" x14ac:dyDescent="0.25">
      <c r="C4964"/>
      <c r="F4964"/>
      <c r="T4964"/>
      <c r="V4964"/>
      <c r="W4964"/>
    </row>
    <row r="4965" spans="3:23" x14ac:dyDescent="0.25">
      <c r="C4965"/>
      <c r="F4965"/>
      <c r="T4965"/>
      <c r="V4965"/>
      <c r="W4965"/>
    </row>
    <row r="4966" spans="3:23" x14ac:dyDescent="0.25">
      <c r="C4966"/>
      <c r="F4966"/>
      <c r="T4966"/>
      <c r="V4966"/>
      <c r="W4966"/>
    </row>
    <row r="4967" spans="3:23" x14ac:dyDescent="0.25">
      <c r="C4967"/>
      <c r="F4967"/>
      <c r="T4967"/>
      <c r="V4967"/>
      <c r="W4967"/>
    </row>
    <row r="4968" spans="3:23" x14ac:dyDescent="0.25">
      <c r="C4968"/>
      <c r="F4968"/>
      <c r="T4968"/>
      <c r="V4968"/>
      <c r="W4968"/>
    </row>
    <row r="4969" spans="3:23" x14ac:dyDescent="0.25">
      <c r="C4969"/>
      <c r="F4969"/>
      <c r="T4969"/>
      <c r="V4969"/>
      <c r="W4969"/>
    </row>
    <row r="4970" spans="3:23" x14ac:dyDescent="0.25">
      <c r="C4970"/>
      <c r="F4970"/>
      <c r="T4970"/>
      <c r="V4970"/>
      <c r="W4970"/>
    </row>
    <row r="4971" spans="3:23" x14ac:dyDescent="0.25">
      <c r="C4971"/>
      <c r="F4971"/>
      <c r="T4971"/>
      <c r="V4971"/>
      <c r="W4971"/>
    </row>
    <row r="4972" spans="3:23" x14ac:dyDescent="0.25">
      <c r="C4972"/>
      <c r="F4972"/>
      <c r="T4972"/>
      <c r="V4972"/>
      <c r="W4972"/>
    </row>
    <row r="4973" spans="3:23" x14ac:dyDescent="0.25">
      <c r="C4973"/>
      <c r="F4973"/>
      <c r="T4973"/>
      <c r="V4973"/>
      <c r="W4973"/>
    </row>
    <row r="4974" spans="3:23" x14ac:dyDescent="0.25">
      <c r="C4974"/>
      <c r="F4974"/>
      <c r="T4974"/>
      <c r="V4974"/>
      <c r="W4974"/>
    </row>
    <row r="4975" spans="3:23" x14ac:dyDescent="0.25">
      <c r="C4975"/>
      <c r="F4975"/>
      <c r="T4975"/>
      <c r="V4975"/>
      <c r="W4975"/>
    </row>
    <row r="4976" spans="3:23" x14ac:dyDescent="0.25">
      <c r="C4976"/>
      <c r="F4976"/>
      <c r="T4976"/>
      <c r="V4976"/>
      <c r="W4976"/>
    </row>
    <row r="4977" spans="3:23" x14ac:dyDescent="0.25">
      <c r="C4977"/>
      <c r="F4977"/>
      <c r="T4977"/>
      <c r="V4977"/>
      <c r="W4977"/>
    </row>
    <row r="4978" spans="3:23" x14ac:dyDescent="0.25">
      <c r="C4978"/>
      <c r="F4978"/>
      <c r="T4978"/>
      <c r="V4978"/>
      <c r="W4978"/>
    </row>
    <row r="4979" spans="3:23" x14ac:dyDescent="0.25">
      <c r="C4979"/>
      <c r="F4979"/>
      <c r="T4979"/>
      <c r="V4979"/>
      <c r="W4979"/>
    </row>
    <row r="4980" spans="3:23" x14ac:dyDescent="0.25">
      <c r="C4980"/>
      <c r="F4980"/>
      <c r="T4980"/>
      <c r="V4980"/>
      <c r="W4980"/>
    </row>
    <row r="4981" spans="3:23" x14ac:dyDescent="0.25">
      <c r="C4981"/>
      <c r="F4981"/>
      <c r="T4981"/>
      <c r="V4981"/>
      <c r="W4981"/>
    </row>
    <row r="4982" spans="3:23" x14ac:dyDescent="0.25">
      <c r="C4982"/>
      <c r="F4982"/>
      <c r="T4982"/>
      <c r="V4982"/>
      <c r="W4982"/>
    </row>
    <row r="4983" spans="3:23" x14ac:dyDescent="0.25">
      <c r="C4983"/>
      <c r="F4983"/>
      <c r="T4983"/>
      <c r="V4983"/>
      <c r="W4983"/>
    </row>
    <row r="4984" spans="3:23" x14ac:dyDescent="0.25">
      <c r="C4984"/>
      <c r="F4984"/>
      <c r="T4984"/>
      <c r="V4984"/>
      <c r="W4984"/>
    </row>
    <row r="4985" spans="3:23" x14ac:dyDescent="0.25">
      <c r="C4985"/>
      <c r="F4985"/>
      <c r="T4985"/>
      <c r="V4985"/>
      <c r="W4985"/>
    </row>
    <row r="4986" spans="3:23" x14ac:dyDescent="0.25">
      <c r="C4986"/>
      <c r="F4986"/>
      <c r="T4986"/>
      <c r="V4986"/>
      <c r="W4986"/>
    </row>
    <row r="4987" spans="3:23" x14ac:dyDescent="0.25">
      <c r="C4987"/>
      <c r="F4987"/>
      <c r="T4987"/>
      <c r="V4987"/>
      <c r="W4987"/>
    </row>
    <row r="4988" spans="3:23" x14ac:dyDescent="0.25">
      <c r="C4988"/>
      <c r="F4988"/>
      <c r="T4988"/>
      <c r="V4988"/>
      <c r="W4988"/>
    </row>
    <row r="4989" spans="3:23" x14ac:dyDescent="0.25">
      <c r="C4989"/>
      <c r="F4989"/>
      <c r="T4989"/>
      <c r="V4989"/>
      <c r="W4989"/>
    </row>
    <row r="4990" spans="3:23" x14ac:dyDescent="0.25">
      <c r="C4990"/>
      <c r="F4990"/>
      <c r="T4990"/>
      <c r="V4990"/>
      <c r="W4990"/>
    </row>
    <row r="4991" spans="3:23" x14ac:dyDescent="0.25">
      <c r="C4991"/>
      <c r="F4991"/>
      <c r="T4991"/>
      <c r="V4991"/>
      <c r="W4991"/>
    </row>
    <row r="4992" spans="3:23" x14ac:dyDescent="0.25">
      <c r="C4992"/>
      <c r="F4992"/>
      <c r="T4992"/>
      <c r="V4992"/>
      <c r="W4992"/>
    </row>
    <row r="4993" spans="3:23" x14ac:dyDescent="0.25">
      <c r="C4993"/>
      <c r="F4993"/>
      <c r="T4993"/>
      <c r="V4993"/>
      <c r="W4993"/>
    </row>
    <row r="4994" spans="3:23" x14ac:dyDescent="0.25">
      <c r="C4994"/>
      <c r="F4994"/>
      <c r="T4994"/>
      <c r="V4994"/>
      <c r="W4994"/>
    </row>
    <row r="4995" spans="3:23" x14ac:dyDescent="0.25">
      <c r="C4995"/>
      <c r="F4995"/>
      <c r="T4995"/>
      <c r="V4995"/>
      <c r="W4995"/>
    </row>
    <row r="4996" spans="3:23" x14ac:dyDescent="0.25">
      <c r="C4996"/>
      <c r="F4996"/>
      <c r="T4996"/>
      <c r="V4996"/>
      <c r="W4996"/>
    </row>
    <row r="4997" spans="3:23" x14ac:dyDescent="0.25">
      <c r="C4997"/>
      <c r="F4997"/>
      <c r="T4997"/>
      <c r="V4997"/>
      <c r="W4997"/>
    </row>
    <row r="4998" spans="3:23" x14ac:dyDescent="0.25">
      <c r="C4998"/>
      <c r="F4998"/>
      <c r="T4998"/>
      <c r="V4998"/>
      <c r="W4998"/>
    </row>
    <row r="4999" spans="3:23" x14ac:dyDescent="0.25">
      <c r="C4999"/>
      <c r="F4999"/>
      <c r="T4999"/>
      <c r="V4999"/>
      <c r="W4999"/>
    </row>
    <row r="5000" spans="3:23" x14ac:dyDescent="0.25">
      <c r="C5000"/>
      <c r="F5000"/>
      <c r="T5000"/>
      <c r="V5000"/>
      <c r="W5000"/>
    </row>
    <row r="5001" spans="3:23" x14ac:dyDescent="0.25">
      <c r="C5001"/>
      <c r="F5001"/>
      <c r="T5001"/>
      <c r="V5001"/>
      <c r="W5001"/>
    </row>
    <row r="5002" spans="3:23" x14ac:dyDescent="0.25">
      <c r="C5002"/>
      <c r="F5002"/>
      <c r="T5002"/>
      <c r="V5002"/>
      <c r="W5002"/>
    </row>
    <row r="5003" spans="3:23" x14ac:dyDescent="0.25">
      <c r="C5003"/>
      <c r="F5003"/>
      <c r="T5003"/>
      <c r="V5003"/>
      <c r="W5003"/>
    </row>
    <row r="5004" spans="3:23" x14ac:dyDescent="0.25">
      <c r="C5004"/>
      <c r="F5004"/>
      <c r="T5004"/>
      <c r="V5004"/>
      <c r="W5004"/>
    </row>
    <row r="5005" spans="3:23" x14ac:dyDescent="0.25">
      <c r="C5005"/>
      <c r="F5005"/>
      <c r="T5005"/>
      <c r="V5005"/>
      <c r="W5005"/>
    </row>
    <row r="5006" spans="3:23" x14ac:dyDescent="0.25">
      <c r="C5006"/>
      <c r="F5006"/>
      <c r="T5006"/>
      <c r="V5006"/>
      <c r="W5006"/>
    </row>
    <row r="5007" spans="3:23" x14ac:dyDescent="0.25">
      <c r="C5007"/>
      <c r="F5007"/>
      <c r="T5007"/>
      <c r="V5007"/>
      <c r="W5007"/>
    </row>
    <row r="5008" spans="3:23" x14ac:dyDescent="0.25">
      <c r="C5008"/>
      <c r="F5008"/>
      <c r="T5008"/>
      <c r="V5008"/>
      <c r="W5008"/>
    </row>
    <row r="5009" spans="3:23" x14ac:dyDescent="0.25">
      <c r="C5009"/>
      <c r="F5009"/>
      <c r="T5009"/>
      <c r="V5009"/>
      <c r="W5009"/>
    </row>
    <row r="5010" spans="3:23" x14ac:dyDescent="0.25">
      <c r="C5010"/>
      <c r="F5010"/>
      <c r="T5010"/>
      <c r="V5010"/>
      <c r="W5010"/>
    </row>
    <row r="5011" spans="3:23" x14ac:dyDescent="0.25">
      <c r="C5011"/>
      <c r="F5011"/>
      <c r="T5011"/>
      <c r="V5011"/>
      <c r="W5011"/>
    </row>
    <row r="5012" spans="3:23" x14ac:dyDescent="0.25">
      <c r="C5012"/>
      <c r="F5012"/>
      <c r="T5012"/>
      <c r="V5012"/>
    </row>
    <row r="5013" spans="3:23" x14ac:dyDescent="0.25">
      <c r="C5013"/>
      <c r="F5013"/>
      <c r="T5013"/>
      <c r="V5013"/>
    </row>
    <row r="5014" spans="3:23" x14ac:dyDescent="0.25">
      <c r="C5014"/>
      <c r="F5014"/>
      <c r="T5014"/>
      <c r="V5014"/>
    </row>
    <row r="5015" spans="3:23" x14ac:dyDescent="0.25">
      <c r="C5015"/>
      <c r="F5015"/>
      <c r="T5015"/>
      <c r="V5015"/>
    </row>
    <row r="5016" spans="3:23" x14ac:dyDescent="0.25">
      <c r="C5016"/>
      <c r="F5016"/>
      <c r="T5016"/>
      <c r="V5016"/>
    </row>
    <row r="5017" spans="3:23" x14ac:dyDescent="0.25">
      <c r="C5017"/>
      <c r="F5017"/>
      <c r="T5017"/>
      <c r="V5017"/>
    </row>
    <row r="5018" spans="3:23" x14ac:dyDescent="0.25">
      <c r="C5018"/>
      <c r="F5018"/>
      <c r="T5018"/>
      <c r="V5018"/>
    </row>
    <row r="5019" spans="3:23" x14ac:dyDescent="0.25">
      <c r="C5019"/>
      <c r="F5019"/>
      <c r="T5019"/>
      <c r="V5019"/>
    </row>
    <row r="5020" spans="3:23" x14ac:dyDescent="0.25">
      <c r="C5020"/>
      <c r="F5020"/>
      <c r="T5020"/>
      <c r="V5020"/>
    </row>
    <row r="5021" spans="3:23" x14ac:dyDescent="0.25">
      <c r="C5021"/>
      <c r="F5021"/>
      <c r="T5021"/>
      <c r="V5021"/>
    </row>
    <row r="5022" spans="3:23" x14ac:dyDescent="0.25">
      <c r="C5022"/>
      <c r="F5022"/>
      <c r="T5022"/>
      <c r="V5022"/>
    </row>
    <row r="5023" spans="3:23" x14ac:dyDescent="0.25">
      <c r="C5023"/>
      <c r="F5023"/>
      <c r="T5023"/>
      <c r="V5023"/>
    </row>
    <row r="5024" spans="3:23" x14ac:dyDescent="0.25">
      <c r="C5024"/>
      <c r="F5024"/>
      <c r="T5024"/>
      <c r="V5024"/>
    </row>
    <row r="5025" spans="3:22" x14ac:dyDescent="0.25">
      <c r="C5025"/>
      <c r="F5025"/>
      <c r="T5025"/>
      <c r="V5025"/>
    </row>
    <row r="5026" spans="3:22" x14ac:dyDescent="0.25">
      <c r="C5026"/>
      <c r="F5026"/>
      <c r="T5026"/>
      <c r="V5026"/>
    </row>
    <row r="5027" spans="3:22" x14ac:dyDescent="0.25">
      <c r="C5027"/>
      <c r="F5027"/>
      <c r="T5027"/>
      <c r="V5027"/>
    </row>
    <row r="5028" spans="3:22" x14ac:dyDescent="0.25">
      <c r="C5028"/>
      <c r="F5028"/>
      <c r="T5028"/>
      <c r="V5028"/>
    </row>
    <row r="5029" spans="3:22" x14ac:dyDescent="0.25">
      <c r="C5029"/>
      <c r="F5029"/>
      <c r="T5029"/>
      <c r="V5029"/>
    </row>
    <row r="5030" spans="3:22" x14ac:dyDescent="0.25">
      <c r="C5030"/>
      <c r="F5030"/>
      <c r="T5030"/>
      <c r="V5030"/>
    </row>
    <row r="5031" spans="3:22" x14ac:dyDescent="0.25">
      <c r="C5031"/>
      <c r="F5031"/>
      <c r="T5031"/>
      <c r="V5031"/>
    </row>
    <row r="5032" spans="3:22" x14ac:dyDescent="0.25">
      <c r="C5032"/>
      <c r="F5032"/>
      <c r="T5032"/>
      <c r="V5032"/>
    </row>
    <row r="5033" spans="3:22" x14ac:dyDescent="0.25">
      <c r="C5033"/>
      <c r="F5033"/>
      <c r="T5033"/>
      <c r="V5033"/>
    </row>
    <row r="5034" spans="3:22" x14ac:dyDescent="0.25">
      <c r="C5034"/>
      <c r="F5034"/>
      <c r="T5034"/>
      <c r="V5034"/>
    </row>
    <row r="5035" spans="3:22" x14ac:dyDescent="0.25">
      <c r="C5035"/>
      <c r="F5035"/>
      <c r="T5035"/>
      <c r="V5035"/>
    </row>
    <row r="5036" spans="3:22" x14ac:dyDescent="0.25">
      <c r="C5036"/>
      <c r="F5036"/>
      <c r="T5036"/>
      <c r="V5036"/>
    </row>
    <row r="5037" spans="3:22" x14ac:dyDescent="0.25">
      <c r="C5037"/>
      <c r="F5037"/>
      <c r="T5037"/>
      <c r="V5037"/>
    </row>
    <row r="5038" spans="3:22" x14ac:dyDescent="0.25">
      <c r="C5038"/>
      <c r="F5038"/>
      <c r="T5038"/>
      <c r="V5038"/>
    </row>
    <row r="5039" spans="3:22" x14ac:dyDescent="0.25">
      <c r="C5039"/>
      <c r="F5039"/>
      <c r="T5039"/>
      <c r="V5039"/>
    </row>
    <row r="5040" spans="3:22" x14ac:dyDescent="0.25">
      <c r="C5040"/>
      <c r="F5040"/>
      <c r="T5040"/>
      <c r="V5040"/>
    </row>
    <row r="5041" spans="3:22" x14ac:dyDescent="0.25">
      <c r="C5041"/>
      <c r="F5041"/>
      <c r="T5041"/>
      <c r="V5041"/>
    </row>
    <row r="5042" spans="3:22" x14ac:dyDescent="0.25">
      <c r="C5042"/>
      <c r="F5042"/>
      <c r="T5042"/>
      <c r="V5042"/>
    </row>
    <row r="5043" spans="3:22" x14ac:dyDescent="0.25">
      <c r="C5043"/>
      <c r="F5043"/>
      <c r="T5043"/>
      <c r="V5043"/>
    </row>
    <row r="5044" spans="3:22" x14ac:dyDescent="0.25">
      <c r="C5044"/>
      <c r="F5044"/>
      <c r="T5044"/>
      <c r="V5044"/>
    </row>
    <row r="5045" spans="3:22" x14ac:dyDescent="0.25">
      <c r="C5045"/>
      <c r="F5045"/>
      <c r="T5045"/>
      <c r="V5045"/>
    </row>
    <row r="5046" spans="3:22" x14ac:dyDescent="0.25">
      <c r="C5046"/>
      <c r="F5046"/>
      <c r="T5046"/>
      <c r="V5046"/>
    </row>
    <row r="5047" spans="3:22" x14ac:dyDescent="0.25">
      <c r="C5047"/>
      <c r="F5047"/>
      <c r="T5047"/>
      <c r="V5047"/>
    </row>
    <row r="5048" spans="3:22" x14ac:dyDescent="0.25">
      <c r="C5048"/>
      <c r="F5048"/>
      <c r="T5048"/>
      <c r="V5048"/>
    </row>
    <row r="5049" spans="3:22" x14ac:dyDescent="0.25">
      <c r="C5049"/>
      <c r="F5049"/>
      <c r="T5049"/>
      <c r="V5049"/>
    </row>
    <row r="5050" spans="3:22" x14ac:dyDescent="0.25">
      <c r="C5050"/>
      <c r="F5050"/>
      <c r="T5050"/>
      <c r="V5050"/>
    </row>
    <row r="5051" spans="3:22" x14ac:dyDescent="0.25">
      <c r="C5051"/>
      <c r="F5051"/>
      <c r="T5051"/>
      <c r="V5051"/>
    </row>
    <row r="5052" spans="3:22" x14ac:dyDescent="0.25">
      <c r="C5052"/>
      <c r="F5052"/>
      <c r="T5052"/>
      <c r="V5052"/>
    </row>
    <row r="5053" spans="3:22" x14ac:dyDescent="0.25">
      <c r="C5053"/>
      <c r="F5053"/>
      <c r="T5053"/>
      <c r="V5053"/>
    </row>
    <row r="5054" spans="3:22" x14ac:dyDescent="0.25">
      <c r="C5054"/>
      <c r="F5054"/>
      <c r="T5054"/>
      <c r="V5054"/>
    </row>
    <row r="5055" spans="3:22" x14ac:dyDescent="0.25">
      <c r="C5055"/>
      <c r="F5055"/>
      <c r="T5055"/>
      <c r="V5055"/>
    </row>
    <row r="5056" spans="3:22" x14ac:dyDescent="0.25">
      <c r="C5056"/>
      <c r="F5056"/>
      <c r="T5056"/>
      <c r="V5056"/>
    </row>
    <row r="5057" spans="3:22" x14ac:dyDescent="0.25">
      <c r="C5057"/>
      <c r="F5057"/>
      <c r="T5057"/>
      <c r="V5057"/>
    </row>
    <row r="5058" spans="3:22" x14ac:dyDescent="0.25">
      <c r="C5058"/>
      <c r="F5058"/>
      <c r="T5058"/>
      <c r="V5058"/>
    </row>
    <row r="5059" spans="3:22" x14ac:dyDescent="0.25">
      <c r="C5059"/>
      <c r="F5059"/>
      <c r="T5059"/>
      <c r="V5059"/>
    </row>
    <row r="5060" spans="3:22" x14ac:dyDescent="0.25">
      <c r="C5060"/>
      <c r="F5060"/>
      <c r="T5060"/>
      <c r="V5060"/>
    </row>
    <row r="5061" spans="3:22" x14ac:dyDescent="0.25">
      <c r="C5061"/>
      <c r="F5061"/>
      <c r="T5061"/>
      <c r="V5061"/>
    </row>
    <row r="5062" spans="3:22" x14ac:dyDescent="0.25">
      <c r="C5062"/>
      <c r="F5062"/>
      <c r="T5062"/>
      <c r="V5062"/>
    </row>
    <row r="5063" spans="3:22" x14ac:dyDescent="0.25">
      <c r="C5063"/>
      <c r="F5063"/>
      <c r="T5063"/>
      <c r="V5063"/>
    </row>
    <row r="5064" spans="3:22" x14ac:dyDescent="0.25">
      <c r="C5064"/>
      <c r="F5064"/>
      <c r="T5064"/>
      <c r="V5064"/>
    </row>
    <row r="5065" spans="3:22" x14ac:dyDescent="0.25">
      <c r="C5065"/>
      <c r="F5065"/>
      <c r="T5065"/>
      <c r="V5065"/>
    </row>
    <row r="5066" spans="3:22" x14ac:dyDescent="0.25">
      <c r="C5066"/>
      <c r="F5066"/>
      <c r="T5066"/>
      <c r="V5066"/>
    </row>
    <row r="5067" spans="3:22" x14ac:dyDescent="0.25">
      <c r="C5067"/>
      <c r="F5067"/>
      <c r="T5067"/>
      <c r="V5067"/>
    </row>
    <row r="5068" spans="3:22" x14ac:dyDescent="0.25">
      <c r="C5068"/>
      <c r="F5068"/>
      <c r="T5068"/>
      <c r="V5068"/>
    </row>
    <row r="5069" spans="3:22" x14ac:dyDescent="0.25">
      <c r="C5069"/>
      <c r="F5069"/>
      <c r="T5069"/>
      <c r="V5069"/>
    </row>
    <row r="5070" spans="3:22" x14ac:dyDescent="0.25">
      <c r="C5070"/>
      <c r="F5070"/>
      <c r="T5070"/>
      <c r="V5070"/>
    </row>
    <row r="5071" spans="3:22" x14ac:dyDescent="0.25">
      <c r="C5071"/>
      <c r="F5071"/>
      <c r="T5071"/>
      <c r="V5071"/>
    </row>
    <row r="5072" spans="3:22" x14ac:dyDescent="0.25">
      <c r="C5072"/>
      <c r="F5072"/>
      <c r="T5072"/>
      <c r="V5072"/>
    </row>
    <row r="5073" spans="3:22" x14ac:dyDescent="0.25">
      <c r="C5073"/>
      <c r="F5073"/>
      <c r="T5073"/>
      <c r="V5073"/>
    </row>
    <row r="5074" spans="3:22" x14ac:dyDescent="0.25">
      <c r="C5074"/>
      <c r="F5074"/>
      <c r="T5074"/>
      <c r="V5074"/>
    </row>
    <row r="5075" spans="3:22" x14ac:dyDescent="0.25">
      <c r="C5075"/>
      <c r="F5075"/>
      <c r="T5075"/>
      <c r="V5075"/>
    </row>
    <row r="5076" spans="3:22" x14ac:dyDescent="0.25">
      <c r="C5076"/>
      <c r="F5076"/>
      <c r="T5076"/>
      <c r="V5076"/>
    </row>
    <row r="5077" spans="3:22" x14ac:dyDescent="0.25">
      <c r="C5077"/>
      <c r="F5077"/>
      <c r="T5077"/>
      <c r="V5077"/>
    </row>
    <row r="5078" spans="3:22" x14ac:dyDescent="0.25">
      <c r="C5078"/>
      <c r="F5078"/>
      <c r="T5078"/>
      <c r="V5078"/>
    </row>
    <row r="5079" spans="3:22" x14ac:dyDescent="0.25">
      <c r="C5079"/>
      <c r="F5079"/>
      <c r="T5079"/>
      <c r="V5079"/>
    </row>
    <row r="5080" spans="3:22" x14ac:dyDescent="0.25">
      <c r="C5080"/>
      <c r="F5080"/>
      <c r="T5080"/>
      <c r="V5080"/>
    </row>
    <row r="5081" spans="3:22" x14ac:dyDescent="0.25">
      <c r="C5081"/>
      <c r="F5081"/>
      <c r="T5081"/>
      <c r="V5081"/>
    </row>
    <row r="5082" spans="3:22" x14ac:dyDescent="0.25">
      <c r="C5082"/>
      <c r="F5082"/>
      <c r="T5082"/>
      <c r="V5082"/>
    </row>
    <row r="5083" spans="3:22" x14ac:dyDescent="0.25">
      <c r="C5083"/>
      <c r="F5083"/>
      <c r="T5083"/>
      <c r="V5083"/>
    </row>
    <row r="5084" spans="3:22" x14ac:dyDescent="0.25">
      <c r="C5084"/>
      <c r="F5084"/>
      <c r="T5084"/>
      <c r="V5084"/>
    </row>
    <row r="5085" spans="3:22" x14ac:dyDescent="0.25">
      <c r="C5085"/>
      <c r="F5085"/>
      <c r="T5085"/>
      <c r="V5085"/>
    </row>
    <row r="5086" spans="3:22" x14ac:dyDescent="0.25">
      <c r="C5086"/>
      <c r="F5086"/>
      <c r="T5086"/>
      <c r="V5086"/>
    </row>
    <row r="5087" spans="3:22" x14ac:dyDescent="0.25">
      <c r="C5087"/>
      <c r="F5087"/>
      <c r="T5087"/>
      <c r="V5087"/>
    </row>
    <row r="5088" spans="3:22" x14ac:dyDescent="0.25">
      <c r="C5088"/>
      <c r="F5088"/>
      <c r="T5088"/>
      <c r="V5088"/>
    </row>
    <row r="5089" spans="3:22" x14ac:dyDescent="0.25">
      <c r="C5089"/>
      <c r="F5089"/>
      <c r="T5089"/>
      <c r="V5089"/>
    </row>
    <row r="5090" spans="3:22" x14ac:dyDescent="0.25">
      <c r="C5090"/>
      <c r="F5090"/>
      <c r="T5090"/>
      <c r="V5090"/>
    </row>
    <row r="5091" spans="3:22" x14ac:dyDescent="0.25">
      <c r="C5091"/>
      <c r="F5091"/>
      <c r="T5091"/>
      <c r="V5091"/>
    </row>
    <row r="5092" spans="3:22" x14ac:dyDescent="0.25">
      <c r="C5092"/>
      <c r="F5092"/>
      <c r="T5092"/>
      <c r="V5092"/>
    </row>
    <row r="5093" spans="3:22" x14ac:dyDescent="0.25">
      <c r="C5093"/>
      <c r="F5093"/>
      <c r="T5093"/>
      <c r="V5093"/>
    </row>
    <row r="5094" spans="3:22" x14ac:dyDescent="0.25">
      <c r="C5094"/>
      <c r="F5094"/>
      <c r="T5094"/>
      <c r="V5094"/>
    </row>
    <row r="5095" spans="3:22" x14ac:dyDescent="0.25">
      <c r="C5095"/>
      <c r="F5095"/>
      <c r="T5095"/>
      <c r="V5095"/>
    </row>
    <row r="5096" spans="3:22" x14ac:dyDescent="0.25">
      <c r="C5096"/>
      <c r="F5096"/>
      <c r="T5096"/>
      <c r="V5096"/>
    </row>
    <row r="5097" spans="3:22" x14ac:dyDescent="0.25">
      <c r="C5097"/>
      <c r="F5097"/>
      <c r="T5097"/>
      <c r="V5097"/>
    </row>
    <row r="5098" spans="3:22" x14ac:dyDescent="0.25">
      <c r="C5098"/>
      <c r="F5098"/>
      <c r="T5098"/>
      <c r="V5098"/>
    </row>
    <row r="5099" spans="3:22" x14ac:dyDescent="0.25">
      <c r="C5099"/>
      <c r="F5099"/>
      <c r="T5099"/>
      <c r="V5099"/>
    </row>
    <row r="5100" spans="3:22" x14ac:dyDescent="0.25">
      <c r="C5100"/>
      <c r="F5100"/>
      <c r="T5100"/>
      <c r="V5100"/>
    </row>
    <row r="5101" spans="3:22" x14ac:dyDescent="0.25">
      <c r="C5101"/>
      <c r="F5101"/>
      <c r="T5101"/>
      <c r="V5101"/>
    </row>
    <row r="5102" spans="3:22" x14ac:dyDescent="0.25">
      <c r="C5102"/>
      <c r="F5102"/>
      <c r="T5102"/>
      <c r="V5102"/>
    </row>
    <row r="5103" spans="3:22" x14ac:dyDescent="0.25">
      <c r="C5103"/>
      <c r="F5103"/>
      <c r="T5103"/>
      <c r="V5103"/>
    </row>
    <row r="5104" spans="3:22" x14ac:dyDescent="0.25">
      <c r="C5104"/>
      <c r="F5104"/>
      <c r="T5104"/>
      <c r="V5104"/>
    </row>
    <row r="5105" spans="3:22" x14ac:dyDescent="0.25">
      <c r="C5105"/>
      <c r="F5105"/>
      <c r="T5105"/>
      <c r="V5105"/>
    </row>
    <row r="5106" spans="3:22" x14ac:dyDescent="0.25">
      <c r="C5106"/>
      <c r="F5106"/>
      <c r="T5106"/>
      <c r="V5106"/>
    </row>
    <row r="5107" spans="3:22" x14ac:dyDescent="0.25">
      <c r="C5107"/>
      <c r="F5107"/>
      <c r="T5107"/>
      <c r="V5107"/>
    </row>
    <row r="5108" spans="3:22" x14ac:dyDescent="0.25">
      <c r="C5108"/>
      <c r="F5108"/>
      <c r="T5108"/>
      <c r="V5108"/>
    </row>
    <row r="5109" spans="3:22" x14ac:dyDescent="0.25">
      <c r="C5109"/>
      <c r="F5109"/>
      <c r="T5109"/>
      <c r="V5109"/>
    </row>
    <row r="5110" spans="3:22" x14ac:dyDescent="0.25">
      <c r="C5110"/>
      <c r="F5110"/>
      <c r="T5110"/>
      <c r="V5110"/>
    </row>
    <row r="5111" spans="3:22" x14ac:dyDescent="0.25">
      <c r="C5111"/>
      <c r="F5111"/>
      <c r="T5111"/>
      <c r="V5111"/>
    </row>
    <row r="5112" spans="3:22" x14ac:dyDescent="0.25">
      <c r="C5112"/>
      <c r="F5112"/>
      <c r="T5112"/>
      <c r="V5112"/>
    </row>
    <row r="5113" spans="3:22" x14ac:dyDescent="0.25">
      <c r="C5113"/>
      <c r="F5113"/>
      <c r="T5113"/>
      <c r="V5113"/>
    </row>
    <row r="5114" spans="3:22" x14ac:dyDescent="0.25">
      <c r="C5114"/>
      <c r="F5114"/>
      <c r="T5114"/>
      <c r="V5114"/>
    </row>
    <row r="5115" spans="3:22" x14ac:dyDescent="0.25">
      <c r="C5115"/>
      <c r="F5115"/>
      <c r="T5115"/>
      <c r="V5115"/>
    </row>
    <row r="5116" spans="3:22" x14ac:dyDescent="0.25">
      <c r="C5116"/>
      <c r="F5116"/>
      <c r="T5116"/>
      <c r="V5116"/>
    </row>
    <row r="5117" spans="3:22" x14ac:dyDescent="0.25">
      <c r="C5117"/>
      <c r="F5117"/>
      <c r="T5117"/>
      <c r="V5117"/>
    </row>
    <row r="5118" spans="3:22" x14ac:dyDescent="0.25">
      <c r="C5118"/>
      <c r="F5118"/>
      <c r="T5118"/>
      <c r="V5118"/>
    </row>
    <row r="5119" spans="3:22" x14ac:dyDescent="0.25">
      <c r="C5119"/>
      <c r="F5119"/>
      <c r="T5119"/>
      <c r="V5119"/>
    </row>
    <row r="5120" spans="3:22" x14ac:dyDescent="0.25">
      <c r="C5120"/>
      <c r="F5120"/>
      <c r="T5120"/>
      <c r="V5120"/>
    </row>
    <row r="5121" spans="3:22" x14ac:dyDescent="0.25">
      <c r="C5121"/>
      <c r="F5121"/>
      <c r="T5121"/>
      <c r="V5121"/>
    </row>
    <row r="5122" spans="3:22" x14ac:dyDescent="0.25">
      <c r="C5122"/>
      <c r="F5122"/>
      <c r="T5122"/>
      <c r="V5122"/>
    </row>
    <row r="5123" spans="3:22" x14ac:dyDescent="0.25">
      <c r="C5123"/>
      <c r="F5123"/>
      <c r="T5123"/>
      <c r="V5123"/>
    </row>
    <row r="5124" spans="3:22" x14ac:dyDescent="0.25">
      <c r="C5124"/>
      <c r="F5124"/>
      <c r="T5124"/>
      <c r="V5124"/>
    </row>
    <row r="5125" spans="3:22" x14ac:dyDescent="0.25">
      <c r="C5125"/>
      <c r="F5125"/>
      <c r="T5125"/>
      <c r="V5125"/>
    </row>
    <row r="5126" spans="3:22" x14ac:dyDescent="0.25">
      <c r="C5126"/>
      <c r="F5126"/>
      <c r="T5126"/>
      <c r="V5126"/>
    </row>
    <row r="5127" spans="3:22" x14ac:dyDescent="0.25">
      <c r="C5127"/>
      <c r="F5127"/>
      <c r="T5127"/>
      <c r="V5127"/>
    </row>
    <row r="5128" spans="3:22" x14ac:dyDescent="0.25">
      <c r="C5128"/>
      <c r="F5128"/>
      <c r="T5128"/>
      <c r="V5128"/>
    </row>
    <row r="5129" spans="3:22" x14ac:dyDescent="0.25">
      <c r="C5129"/>
      <c r="F5129"/>
      <c r="T5129"/>
      <c r="V5129"/>
    </row>
    <row r="5130" spans="3:22" x14ac:dyDescent="0.25">
      <c r="C5130"/>
      <c r="F5130"/>
      <c r="T5130"/>
      <c r="V5130"/>
    </row>
    <row r="5131" spans="3:22" x14ac:dyDescent="0.25">
      <c r="C5131"/>
      <c r="F5131"/>
      <c r="T5131"/>
      <c r="V5131"/>
    </row>
    <row r="5132" spans="3:22" x14ac:dyDescent="0.25">
      <c r="C5132"/>
      <c r="F5132"/>
      <c r="T5132"/>
      <c r="V5132"/>
    </row>
    <row r="5133" spans="3:22" x14ac:dyDescent="0.25">
      <c r="C5133"/>
      <c r="F5133"/>
      <c r="T5133"/>
      <c r="V5133"/>
    </row>
    <row r="5134" spans="3:22" x14ac:dyDescent="0.25">
      <c r="C5134"/>
      <c r="F5134"/>
      <c r="T5134"/>
      <c r="V5134"/>
    </row>
    <row r="5135" spans="3:22" x14ac:dyDescent="0.25">
      <c r="C5135"/>
      <c r="F5135"/>
      <c r="T5135"/>
      <c r="V5135"/>
    </row>
    <row r="5136" spans="3:22" x14ac:dyDescent="0.25">
      <c r="C5136"/>
      <c r="F5136"/>
      <c r="T5136"/>
      <c r="V5136"/>
    </row>
    <row r="5137" spans="3:22" x14ac:dyDescent="0.25">
      <c r="C5137"/>
      <c r="F5137"/>
      <c r="T5137"/>
      <c r="V5137"/>
    </row>
    <row r="5138" spans="3:22" x14ac:dyDescent="0.25">
      <c r="C5138"/>
      <c r="F5138"/>
      <c r="T5138"/>
      <c r="V5138"/>
    </row>
    <row r="5139" spans="3:22" x14ac:dyDescent="0.25">
      <c r="C5139"/>
      <c r="F5139"/>
      <c r="T5139"/>
      <c r="V5139"/>
    </row>
    <row r="5140" spans="3:22" x14ac:dyDescent="0.25">
      <c r="C5140"/>
      <c r="F5140"/>
      <c r="T5140"/>
      <c r="V5140"/>
    </row>
    <row r="5141" spans="3:22" x14ac:dyDescent="0.25">
      <c r="C5141"/>
      <c r="F5141"/>
      <c r="T5141"/>
      <c r="V5141"/>
    </row>
    <row r="5142" spans="3:22" x14ac:dyDescent="0.25">
      <c r="C5142"/>
      <c r="F5142"/>
      <c r="T5142"/>
      <c r="V5142"/>
    </row>
    <row r="5143" spans="3:22" x14ac:dyDescent="0.25">
      <c r="C5143"/>
      <c r="F5143"/>
      <c r="T5143"/>
      <c r="V5143"/>
    </row>
    <row r="5144" spans="3:22" x14ac:dyDescent="0.25">
      <c r="C5144"/>
      <c r="F5144"/>
      <c r="T5144"/>
      <c r="V5144"/>
    </row>
    <row r="5145" spans="3:22" x14ac:dyDescent="0.25">
      <c r="C5145"/>
      <c r="F5145"/>
      <c r="T5145"/>
      <c r="V5145"/>
    </row>
    <row r="5146" spans="3:22" x14ac:dyDescent="0.25">
      <c r="C5146"/>
      <c r="F5146"/>
      <c r="T5146"/>
      <c r="V5146"/>
    </row>
    <row r="5147" spans="3:22" x14ac:dyDescent="0.25">
      <c r="C5147"/>
      <c r="F5147"/>
      <c r="T5147"/>
      <c r="V5147"/>
    </row>
    <row r="5148" spans="3:22" x14ac:dyDescent="0.25">
      <c r="C5148"/>
      <c r="F5148"/>
      <c r="T5148"/>
      <c r="V5148"/>
    </row>
    <row r="5149" spans="3:22" x14ac:dyDescent="0.25">
      <c r="C5149"/>
      <c r="F5149"/>
      <c r="T5149"/>
      <c r="V5149"/>
    </row>
    <row r="5150" spans="3:22" x14ac:dyDescent="0.25">
      <c r="C5150"/>
      <c r="F5150"/>
      <c r="T5150"/>
      <c r="V5150"/>
    </row>
    <row r="5151" spans="3:22" x14ac:dyDescent="0.25">
      <c r="C5151"/>
      <c r="F5151"/>
      <c r="T5151"/>
      <c r="V5151"/>
    </row>
    <row r="5152" spans="3:22" x14ac:dyDescent="0.25">
      <c r="C5152"/>
      <c r="F5152"/>
      <c r="T5152"/>
      <c r="V5152"/>
    </row>
    <row r="5153" spans="3:22" x14ac:dyDescent="0.25">
      <c r="C5153"/>
      <c r="F5153"/>
      <c r="T5153"/>
      <c r="V5153"/>
    </row>
    <row r="5154" spans="3:22" x14ac:dyDescent="0.25">
      <c r="C5154"/>
      <c r="F5154"/>
      <c r="T5154"/>
      <c r="V5154"/>
    </row>
    <row r="5155" spans="3:22" x14ac:dyDescent="0.25">
      <c r="C5155"/>
      <c r="F5155"/>
      <c r="T5155"/>
      <c r="V5155"/>
    </row>
    <row r="5156" spans="3:22" x14ac:dyDescent="0.25">
      <c r="C5156"/>
      <c r="F5156"/>
      <c r="T5156"/>
      <c r="V5156"/>
    </row>
    <row r="5157" spans="3:22" x14ac:dyDescent="0.25">
      <c r="C5157"/>
      <c r="F5157"/>
      <c r="T5157"/>
      <c r="V5157"/>
    </row>
    <row r="5158" spans="3:22" x14ac:dyDescent="0.25">
      <c r="C5158"/>
      <c r="F5158"/>
      <c r="T5158"/>
      <c r="V5158"/>
    </row>
    <row r="5159" spans="3:22" x14ac:dyDescent="0.25">
      <c r="C5159"/>
      <c r="F5159"/>
      <c r="T5159"/>
      <c r="V5159"/>
    </row>
    <row r="5160" spans="3:22" x14ac:dyDescent="0.25">
      <c r="C5160"/>
      <c r="F5160"/>
      <c r="T5160"/>
      <c r="V5160"/>
    </row>
    <row r="5161" spans="3:22" x14ac:dyDescent="0.25">
      <c r="C5161"/>
      <c r="F5161"/>
      <c r="T5161"/>
      <c r="V5161"/>
    </row>
    <row r="5162" spans="3:22" x14ac:dyDescent="0.25">
      <c r="C5162"/>
      <c r="F5162"/>
      <c r="T5162"/>
      <c r="V5162"/>
    </row>
    <row r="5163" spans="3:22" x14ac:dyDescent="0.25">
      <c r="C5163"/>
      <c r="F5163"/>
      <c r="T5163"/>
      <c r="V5163"/>
    </row>
    <row r="5164" spans="3:22" x14ac:dyDescent="0.25">
      <c r="C5164"/>
      <c r="F5164"/>
      <c r="T5164"/>
      <c r="V5164"/>
    </row>
    <row r="5165" spans="3:22" x14ac:dyDescent="0.25">
      <c r="C5165"/>
      <c r="F5165"/>
      <c r="T5165"/>
      <c r="V5165"/>
    </row>
    <row r="5166" spans="3:22" x14ac:dyDescent="0.25">
      <c r="C5166"/>
      <c r="F5166"/>
      <c r="T5166"/>
      <c r="V5166"/>
    </row>
    <row r="5167" spans="3:22" x14ac:dyDescent="0.25">
      <c r="C5167"/>
      <c r="F5167"/>
      <c r="T5167"/>
      <c r="V5167"/>
    </row>
    <row r="5168" spans="3:22" x14ac:dyDescent="0.25">
      <c r="C5168"/>
      <c r="F5168"/>
      <c r="T5168"/>
      <c r="V5168"/>
    </row>
    <row r="5169" spans="3:22" x14ac:dyDescent="0.25">
      <c r="C5169"/>
      <c r="F5169"/>
      <c r="T5169"/>
      <c r="V5169"/>
    </row>
    <row r="5170" spans="3:22" x14ac:dyDescent="0.25">
      <c r="C5170"/>
      <c r="F5170"/>
      <c r="T5170"/>
      <c r="V5170"/>
    </row>
    <row r="5171" spans="3:22" x14ac:dyDescent="0.25">
      <c r="C5171"/>
      <c r="F5171"/>
      <c r="T5171"/>
      <c r="V5171"/>
    </row>
    <row r="5172" spans="3:22" x14ac:dyDescent="0.25">
      <c r="C5172"/>
      <c r="F5172"/>
      <c r="T5172"/>
      <c r="V5172"/>
    </row>
    <row r="5173" spans="3:22" x14ac:dyDescent="0.25">
      <c r="C5173"/>
      <c r="F5173"/>
      <c r="T5173"/>
      <c r="V5173"/>
    </row>
    <row r="5174" spans="3:22" x14ac:dyDescent="0.25">
      <c r="C5174"/>
      <c r="F5174"/>
      <c r="T5174"/>
      <c r="V5174"/>
    </row>
    <row r="5175" spans="3:22" x14ac:dyDescent="0.25">
      <c r="C5175"/>
      <c r="F5175"/>
      <c r="T5175"/>
      <c r="V5175"/>
    </row>
    <row r="5176" spans="3:22" x14ac:dyDescent="0.25">
      <c r="C5176"/>
      <c r="F5176"/>
      <c r="T5176"/>
      <c r="V5176"/>
    </row>
    <row r="5177" spans="3:22" x14ac:dyDescent="0.25">
      <c r="C5177"/>
      <c r="F5177"/>
      <c r="T5177"/>
      <c r="V5177"/>
    </row>
    <row r="5178" spans="3:22" x14ac:dyDescent="0.25">
      <c r="C5178"/>
      <c r="F5178"/>
      <c r="T5178"/>
      <c r="V5178"/>
    </row>
    <row r="5179" spans="3:22" x14ac:dyDescent="0.25">
      <c r="C5179"/>
      <c r="F5179"/>
      <c r="T5179"/>
      <c r="V5179"/>
    </row>
    <row r="5180" spans="3:22" x14ac:dyDescent="0.25">
      <c r="C5180"/>
      <c r="F5180"/>
      <c r="T5180"/>
      <c r="V5180"/>
    </row>
    <row r="5181" spans="3:22" x14ac:dyDescent="0.25">
      <c r="C5181"/>
      <c r="F5181"/>
      <c r="T5181"/>
      <c r="V5181"/>
    </row>
    <row r="5182" spans="3:22" x14ac:dyDescent="0.25">
      <c r="C5182"/>
      <c r="F5182"/>
      <c r="T5182"/>
      <c r="V5182"/>
    </row>
    <row r="5183" spans="3:22" x14ac:dyDescent="0.25">
      <c r="C5183"/>
      <c r="F5183"/>
      <c r="T5183"/>
      <c r="V5183"/>
    </row>
    <row r="5184" spans="3:22" x14ac:dyDescent="0.25">
      <c r="C5184"/>
      <c r="F5184"/>
      <c r="T5184"/>
      <c r="V5184"/>
    </row>
    <row r="5185" spans="3:22" x14ac:dyDescent="0.25">
      <c r="C5185"/>
      <c r="F5185"/>
      <c r="T5185"/>
      <c r="V5185"/>
    </row>
    <row r="5186" spans="3:22" x14ac:dyDescent="0.25">
      <c r="C5186"/>
      <c r="F5186"/>
      <c r="T5186"/>
      <c r="V5186"/>
    </row>
    <row r="5187" spans="3:22" x14ac:dyDescent="0.25">
      <c r="C5187"/>
      <c r="F5187"/>
      <c r="T5187"/>
      <c r="V5187"/>
    </row>
    <row r="5188" spans="3:22" x14ac:dyDescent="0.25">
      <c r="C5188"/>
      <c r="F5188"/>
      <c r="T5188"/>
      <c r="V5188"/>
    </row>
    <row r="5189" spans="3:22" x14ac:dyDescent="0.25">
      <c r="C5189"/>
      <c r="F5189"/>
      <c r="T5189"/>
      <c r="V5189"/>
    </row>
    <row r="5190" spans="3:22" x14ac:dyDescent="0.25">
      <c r="C5190"/>
      <c r="F5190"/>
      <c r="T5190"/>
      <c r="V5190"/>
    </row>
    <row r="5191" spans="3:22" x14ac:dyDescent="0.25">
      <c r="C5191"/>
      <c r="F5191"/>
      <c r="T5191"/>
      <c r="V5191"/>
    </row>
    <row r="5192" spans="3:22" x14ac:dyDescent="0.25">
      <c r="C5192"/>
      <c r="F5192"/>
      <c r="T5192"/>
      <c r="V5192"/>
    </row>
    <row r="5193" spans="3:22" x14ac:dyDescent="0.25">
      <c r="C5193"/>
      <c r="F5193"/>
      <c r="T5193"/>
      <c r="V5193"/>
    </row>
    <row r="5194" spans="3:22" x14ac:dyDescent="0.25">
      <c r="C5194"/>
      <c r="F5194"/>
      <c r="T5194"/>
      <c r="V5194"/>
    </row>
    <row r="5195" spans="3:22" x14ac:dyDescent="0.25">
      <c r="C5195"/>
      <c r="F5195"/>
      <c r="T5195"/>
      <c r="V5195"/>
    </row>
    <row r="5196" spans="3:22" x14ac:dyDescent="0.25">
      <c r="C5196"/>
      <c r="F5196"/>
      <c r="T5196"/>
      <c r="V5196"/>
    </row>
    <row r="5197" spans="3:22" x14ac:dyDescent="0.25">
      <c r="C5197"/>
      <c r="F5197"/>
      <c r="T5197"/>
      <c r="V5197"/>
    </row>
    <row r="5198" spans="3:22" x14ac:dyDescent="0.25">
      <c r="C5198"/>
      <c r="F5198"/>
      <c r="T5198"/>
      <c r="V5198"/>
    </row>
    <row r="5199" spans="3:22" x14ac:dyDescent="0.25">
      <c r="C5199"/>
      <c r="F5199"/>
      <c r="T5199"/>
      <c r="V5199"/>
    </row>
    <row r="5200" spans="3:22" x14ac:dyDescent="0.25">
      <c r="C5200"/>
      <c r="F5200"/>
      <c r="T5200"/>
      <c r="V5200"/>
    </row>
    <row r="5201" spans="3:22" x14ac:dyDescent="0.25">
      <c r="C5201"/>
      <c r="F5201"/>
      <c r="T5201"/>
      <c r="V5201"/>
    </row>
    <row r="5202" spans="3:22" x14ac:dyDescent="0.25">
      <c r="C5202"/>
      <c r="F5202"/>
      <c r="T5202"/>
      <c r="V5202"/>
    </row>
    <row r="5203" spans="3:22" x14ac:dyDescent="0.25">
      <c r="C5203"/>
      <c r="F5203"/>
      <c r="T5203"/>
      <c r="V5203"/>
    </row>
    <row r="5204" spans="3:22" x14ac:dyDescent="0.25">
      <c r="C5204"/>
      <c r="F5204"/>
      <c r="T5204"/>
      <c r="V5204"/>
    </row>
    <row r="5205" spans="3:22" x14ac:dyDescent="0.25">
      <c r="C5205"/>
      <c r="F5205"/>
      <c r="T5205"/>
      <c r="V5205"/>
    </row>
    <row r="5206" spans="3:22" x14ac:dyDescent="0.25">
      <c r="C5206"/>
      <c r="F5206"/>
      <c r="T5206"/>
      <c r="V5206"/>
    </row>
    <row r="5207" spans="3:22" x14ac:dyDescent="0.25">
      <c r="C5207"/>
      <c r="F5207"/>
      <c r="T5207"/>
      <c r="V5207"/>
    </row>
    <row r="5208" spans="3:22" x14ac:dyDescent="0.25">
      <c r="C5208"/>
      <c r="F5208"/>
      <c r="T5208"/>
      <c r="V5208"/>
    </row>
    <row r="5209" spans="3:22" x14ac:dyDescent="0.25">
      <c r="C5209"/>
      <c r="F5209"/>
      <c r="T5209"/>
      <c r="V5209"/>
    </row>
    <row r="5210" spans="3:22" x14ac:dyDescent="0.25">
      <c r="C5210"/>
      <c r="F5210"/>
      <c r="T5210"/>
      <c r="V5210"/>
    </row>
    <row r="5211" spans="3:22" x14ac:dyDescent="0.25">
      <c r="C5211"/>
      <c r="F5211"/>
      <c r="T5211"/>
      <c r="V5211"/>
    </row>
    <row r="5212" spans="3:22" x14ac:dyDescent="0.25">
      <c r="C5212"/>
      <c r="F5212"/>
      <c r="T5212"/>
      <c r="V5212"/>
    </row>
    <row r="5213" spans="3:22" x14ac:dyDescent="0.25">
      <c r="C5213"/>
      <c r="F5213"/>
      <c r="T5213"/>
      <c r="V5213"/>
    </row>
    <row r="5214" spans="3:22" x14ac:dyDescent="0.25">
      <c r="C5214"/>
      <c r="F5214"/>
      <c r="T5214"/>
      <c r="V5214"/>
    </row>
    <row r="5215" spans="3:22" x14ac:dyDescent="0.25">
      <c r="C5215"/>
      <c r="F5215"/>
      <c r="T5215"/>
      <c r="V5215"/>
    </row>
    <row r="5216" spans="3:22" x14ac:dyDescent="0.25">
      <c r="C5216"/>
      <c r="F5216"/>
      <c r="T5216"/>
      <c r="V5216"/>
    </row>
    <row r="5217" spans="3:22" x14ac:dyDescent="0.25">
      <c r="C5217"/>
      <c r="F5217"/>
      <c r="T5217"/>
      <c r="V5217"/>
    </row>
    <row r="5218" spans="3:22" x14ac:dyDescent="0.25">
      <c r="C5218"/>
      <c r="F5218"/>
      <c r="T5218"/>
      <c r="V5218"/>
    </row>
    <row r="5219" spans="3:22" x14ac:dyDescent="0.25">
      <c r="C5219"/>
      <c r="F5219"/>
      <c r="T5219"/>
      <c r="V5219"/>
    </row>
    <row r="5220" spans="3:22" x14ac:dyDescent="0.25">
      <c r="C5220"/>
      <c r="F5220"/>
      <c r="T5220"/>
      <c r="V5220"/>
    </row>
    <row r="5221" spans="3:22" x14ac:dyDescent="0.25">
      <c r="C5221"/>
      <c r="F5221"/>
      <c r="T5221"/>
      <c r="V5221"/>
    </row>
    <row r="5222" spans="3:22" x14ac:dyDescent="0.25">
      <c r="C5222"/>
      <c r="F5222"/>
      <c r="T5222"/>
      <c r="V5222"/>
    </row>
    <row r="5223" spans="3:22" x14ac:dyDescent="0.25">
      <c r="C5223"/>
      <c r="F5223"/>
      <c r="T5223"/>
      <c r="V5223"/>
    </row>
    <row r="5224" spans="3:22" x14ac:dyDescent="0.25">
      <c r="C5224"/>
      <c r="F5224"/>
      <c r="T5224"/>
      <c r="V5224"/>
    </row>
    <row r="5225" spans="3:22" x14ac:dyDescent="0.25">
      <c r="C5225"/>
      <c r="F5225"/>
      <c r="T5225"/>
      <c r="V5225"/>
    </row>
    <row r="5226" spans="3:22" x14ac:dyDescent="0.25">
      <c r="C5226"/>
      <c r="F5226"/>
      <c r="T5226"/>
      <c r="V5226"/>
    </row>
    <row r="5227" spans="3:22" x14ac:dyDescent="0.25">
      <c r="C5227"/>
      <c r="F5227"/>
      <c r="T5227"/>
      <c r="V5227"/>
    </row>
    <row r="5228" spans="3:22" x14ac:dyDescent="0.25">
      <c r="C5228"/>
      <c r="F5228"/>
      <c r="T5228"/>
      <c r="V5228"/>
    </row>
    <row r="5229" spans="3:22" x14ac:dyDescent="0.25">
      <c r="C5229"/>
      <c r="F5229"/>
      <c r="T5229"/>
      <c r="V5229"/>
    </row>
    <row r="5230" spans="3:22" x14ac:dyDescent="0.25">
      <c r="C5230"/>
      <c r="F5230"/>
      <c r="T5230"/>
      <c r="V5230"/>
    </row>
    <row r="5231" spans="3:22" x14ac:dyDescent="0.25">
      <c r="C5231"/>
      <c r="F5231"/>
      <c r="T5231"/>
      <c r="V5231"/>
    </row>
    <row r="5232" spans="3:22" x14ac:dyDescent="0.25">
      <c r="C5232"/>
      <c r="F5232"/>
      <c r="T5232"/>
      <c r="V5232"/>
    </row>
    <row r="5233" spans="3:22" x14ac:dyDescent="0.25">
      <c r="C5233"/>
      <c r="F5233"/>
      <c r="T5233"/>
      <c r="V5233"/>
    </row>
    <row r="5234" spans="3:22" x14ac:dyDescent="0.25">
      <c r="C5234"/>
      <c r="F5234"/>
      <c r="T5234"/>
      <c r="V5234"/>
    </row>
    <row r="5235" spans="3:22" x14ac:dyDescent="0.25">
      <c r="C5235"/>
      <c r="F5235"/>
      <c r="T5235"/>
      <c r="V5235"/>
    </row>
    <row r="5236" spans="3:22" x14ac:dyDescent="0.25">
      <c r="C5236"/>
      <c r="F5236"/>
      <c r="T5236"/>
      <c r="V5236"/>
    </row>
    <row r="5237" spans="3:22" x14ac:dyDescent="0.25">
      <c r="C5237"/>
      <c r="F5237"/>
      <c r="T5237"/>
      <c r="V5237"/>
    </row>
    <row r="5238" spans="3:22" x14ac:dyDescent="0.25">
      <c r="C5238"/>
      <c r="F5238"/>
      <c r="T5238"/>
      <c r="V5238"/>
    </row>
    <row r="5239" spans="3:22" x14ac:dyDescent="0.25">
      <c r="C5239"/>
      <c r="F5239"/>
      <c r="T5239"/>
      <c r="V5239"/>
    </row>
    <row r="5240" spans="3:22" x14ac:dyDescent="0.25">
      <c r="C5240"/>
      <c r="F5240"/>
      <c r="T5240"/>
      <c r="V5240"/>
    </row>
    <row r="5241" spans="3:22" x14ac:dyDescent="0.25">
      <c r="C5241"/>
      <c r="F5241"/>
      <c r="T5241"/>
      <c r="V5241"/>
    </row>
    <row r="5242" spans="3:22" x14ac:dyDescent="0.25">
      <c r="C5242"/>
      <c r="F5242"/>
      <c r="T5242"/>
      <c r="V5242"/>
    </row>
    <row r="5243" spans="3:22" x14ac:dyDescent="0.25">
      <c r="C5243"/>
      <c r="F5243"/>
      <c r="T5243"/>
      <c r="V5243"/>
    </row>
    <row r="5244" spans="3:22" x14ac:dyDescent="0.25">
      <c r="C5244"/>
      <c r="F5244"/>
      <c r="T5244"/>
      <c r="V5244"/>
    </row>
    <row r="5245" spans="3:22" x14ac:dyDescent="0.25">
      <c r="C5245"/>
      <c r="F5245"/>
      <c r="T5245"/>
      <c r="V5245"/>
    </row>
    <row r="5246" spans="3:22" x14ac:dyDescent="0.25">
      <c r="C5246"/>
      <c r="F5246"/>
      <c r="T5246"/>
      <c r="V5246"/>
    </row>
    <row r="5247" spans="3:22" x14ac:dyDescent="0.25">
      <c r="C5247"/>
      <c r="F5247"/>
      <c r="T5247"/>
      <c r="V5247"/>
    </row>
    <row r="5248" spans="3:22" x14ac:dyDescent="0.25">
      <c r="C5248"/>
      <c r="F5248"/>
      <c r="T5248"/>
      <c r="V5248"/>
    </row>
    <row r="5249" spans="3:22" x14ac:dyDescent="0.25">
      <c r="C5249"/>
      <c r="F5249"/>
      <c r="T5249"/>
      <c r="V5249"/>
    </row>
    <row r="5250" spans="3:22" x14ac:dyDescent="0.25">
      <c r="C5250"/>
      <c r="F5250"/>
      <c r="T5250"/>
      <c r="V5250"/>
    </row>
    <row r="5251" spans="3:22" x14ac:dyDescent="0.25">
      <c r="C5251"/>
      <c r="F5251"/>
      <c r="T5251"/>
      <c r="V5251"/>
    </row>
    <row r="5252" spans="3:22" x14ac:dyDescent="0.25">
      <c r="C5252"/>
      <c r="F5252"/>
      <c r="T5252"/>
      <c r="V5252"/>
    </row>
    <row r="5253" spans="3:22" x14ac:dyDescent="0.25">
      <c r="C5253"/>
      <c r="F5253"/>
      <c r="T5253"/>
      <c r="V5253"/>
    </row>
    <row r="5254" spans="3:22" x14ac:dyDescent="0.25">
      <c r="C5254"/>
      <c r="F5254"/>
      <c r="T5254"/>
      <c r="V5254"/>
    </row>
    <row r="5255" spans="3:22" x14ac:dyDescent="0.25">
      <c r="C5255"/>
      <c r="F5255"/>
      <c r="T5255"/>
      <c r="V5255"/>
    </row>
    <row r="5256" spans="3:22" x14ac:dyDescent="0.25">
      <c r="C5256"/>
      <c r="F5256"/>
      <c r="T5256"/>
      <c r="V5256"/>
    </row>
    <row r="5257" spans="3:22" x14ac:dyDescent="0.25">
      <c r="C5257"/>
      <c r="F5257"/>
      <c r="T5257"/>
      <c r="V5257"/>
    </row>
    <row r="5258" spans="3:22" x14ac:dyDescent="0.25">
      <c r="C5258"/>
      <c r="F5258"/>
      <c r="T5258"/>
      <c r="V5258"/>
    </row>
    <row r="5259" spans="3:22" x14ac:dyDescent="0.25">
      <c r="C5259"/>
      <c r="F5259"/>
      <c r="T5259"/>
      <c r="V5259"/>
    </row>
    <row r="5260" spans="3:22" x14ac:dyDescent="0.25">
      <c r="C5260"/>
      <c r="F5260"/>
      <c r="T5260"/>
      <c r="V5260"/>
    </row>
    <row r="5261" spans="3:22" x14ac:dyDescent="0.25">
      <c r="C5261"/>
      <c r="F5261"/>
      <c r="T5261"/>
      <c r="V5261"/>
    </row>
    <row r="5262" spans="3:22" x14ac:dyDescent="0.25">
      <c r="C5262"/>
      <c r="F5262"/>
      <c r="T5262"/>
      <c r="V5262"/>
    </row>
    <row r="5263" spans="3:22" x14ac:dyDescent="0.25">
      <c r="C5263"/>
      <c r="F5263"/>
      <c r="T5263"/>
      <c r="V5263"/>
    </row>
    <row r="5264" spans="3:22" x14ac:dyDescent="0.25">
      <c r="C5264"/>
      <c r="F5264"/>
      <c r="T5264"/>
      <c r="V5264"/>
    </row>
    <row r="5265" spans="3:22" x14ac:dyDescent="0.25">
      <c r="C5265"/>
      <c r="F5265"/>
      <c r="T5265"/>
      <c r="V5265"/>
    </row>
    <row r="5266" spans="3:22" x14ac:dyDescent="0.25">
      <c r="C5266"/>
      <c r="F5266"/>
      <c r="T5266"/>
      <c r="V5266"/>
    </row>
    <row r="5267" spans="3:22" x14ac:dyDescent="0.25">
      <c r="C5267"/>
      <c r="F5267"/>
      <c r="T5267"/>
      <c r="V5267"/>
    </row>
    <row r="5268" spans="3:22" x14ac:dyDescent="0.25">
      <c r="C5268"/>
      <c r="F5268"/>
      <c r="T5268"/>
      <c r="V5268"/>
    </row>
    <row r="5269" spans="3:22" x14ac:dyDescent="0.25">
      <c r="C5269"/>
      <c r="F5269"/>
      <c r="T5269"/>
      <c r="V5269"/>
    </row>
    <row r="5270" spans="3:22" x14ac:dyDescent="0.25">
      <c r="C5270"/>
      <c r="F5270"/>
      <c r="T5270"/>
      <c r="V5270"/>
    </row>
    <row r="5271" spans="3:22" x14ac:dyDescent="0.25">
      <c r="C5271"/>
      <c r="F5271"/>
      <c r="T5271"/>
      <c r="V5271"/>
    </row>
    <row r="5272" spans="3:22" x14ac:dyDescent="0.25">
      <c r="C5272"/>
      <c r="F5272"/>
      <c r="T5272"/>
      <c r="V5272"/>
    </row>
    <row r="5273" spans="3:22" x14ac:dyDescent="0.25">
      <c r="C5273"/>
      <c r="F5273"/>
      <c r="T5273"/>
      <c r="V5273"/>
    </row>
    <row r="5274" spans="3:22" x14ac:dyDescent="0.25">
      <c r="C5274"/>
      <c r="F5274"/>
      <c r="T5274"/>
      <c r="V5274"/>
    </row>
    <row r="5275" spans="3:22" x14ac:dyDescent="0.25">
      <c r="C5275"/>
      <c r="F5275"/>
      <c r="T5275"/>
      <c r="V5275"/>
    </row>
    <row r="5276" spans="3:22" x14ac:dyDescent="0.25">
      <c r="C5276"/>
      <c r="F5276"/>
      <c r="T5276"/>
      <c r="V5276"/>
    </row>
    <row r="5277" spans="3:22" x14ac:dyDescent="0.25">
      <c r="C5277"/>
      <c r="F5277"/>
      <c r="T5277"/>
      <c r="V5277"/>
    </row>
    <row r="5278" spans="3:22" x14ac:dyDescent="0.25">
      <c r="C5278"/>
      <c r="F5278"/>
      <c r="T5278"/>
      <c r="V5278"/>
    </row>
    <row r="5279" spans="3:22" x14ac:dyDescent="0.25">
      <c r="C5279"/>
      <c r="F5279"/>
      <c r="T5279"/>
      <c r="V5279"/>
    </row>
    <row r="5280" spans="3:22" x14ac:dyDescent="0.25">
      <c r="C5280"/>
      <c r="F5280"/>
      <c r="T5280"/>
      <c r="V5280"/>
    </row>
    <row r="5281" spans="3:22" x14ac:dyDescent="0.25">
      <c r="C5281"/>
      <c r="F5281"/>
      <c r="T5281"/>
      <c r="V5281"/>
    </row>
    <row r="5282" spans="3:22" x14ac:dyDescent="0.25">
      <c r="C5282"/>
      <c r="F5282"/>
      <c r="T5282"/>
      <c r="V5282"/>
    </row>
    <row r="5283" spans="3:22" x14ac:dyDescent="0.25">
      <c r="C5283"/>
      <c r="F5283"/>
      <c r="T5283"/>
      <c r="V5283"/>
    </row>
    <row r="5284" spans="3:22" x14ac:dyDescent="0.25">
      <c r="C5284"/>
      <c r="F5284"/>
      <c r="T5284"/>
      <c r="V5284"/>
    </row>
    <row r="5285" spans="3:22" x14ac:dyDescent="0.25">
      <c r="C5285"/>
      <c r="F5285"/>
      <c r="T5285"/>
      <c r="V5285"/>
    </row>
    <row r="5286" spans="3:22" x14ac:dyDescent="0.25">
      <c r="C5286"/>
      <c r="F5286"/>
      <c r="T5286"/>
      <c r="V5286"/>
    </row>
    <row r="5287" spans="3:22" x14ac:dyDescent="0.25">
      <c r="C5287"/>
      <c r="F5287"/>
      <c r="T5287"/>
      <c r="V5287"/>
    </row>
    <row r="5288" spans="3:22" x14ac:dyDescent="0.25">
      <c r="C5288"/>
      <c r="F5288"/>
      <c r="T5288"/>
      <c r="V5288"/>
    </row>
    <row r="5289" spans="3:22" x14ac:dyDescent="0.25">
      <c r="C5289"/>
      <c r="F5289"/>
      <c r="T5289"/>
      <c r="V5289"/>
    </row>
    <row r="5290" spans="3:22" x14ac:dyDescent="0.25">
      <c r="C5290"/>
      <c r="F5290"/>
      <c r="T5290"/>
      <c r="V5290"/>
    </row>
    <row r="5291" spans="3:22" x14ac:dyDescent="0.25">
      <c r="C5291"/>
      <c r="F5291"/>
      <c r="T5291"/>
      <c r="V5291"/>
    </row>
    <row r="5292" spans="3:22" x14ac:dyDescent="0.25">
      <c r="C5292"/>
      <c r="F5292"/>
      <c r="T5292"/>
      <c r="V5292"/>
    </row>
    <row r="5293" spans="3:22" x14ac:dyDescent="0.25">
      <c r="C5293"/>
      <c r="F5293"/>
      <c r="T5293"/>
      <c r="V5293"/>
    </row>
    <row r="5294" spans="3:22" x14ac:dyDescent="0.25">
      <c r="C5294"/>
      <c r="F5294"/>
      <c r="T5294"/>
      <c r="V5294"/>
    </row>
    <row r="5295" spans="3:22" x14ac:dyDescent="0.25">
      <c r="C5295"/>
      <c r="F5295"/>
      <c r="T5295"/>
      <c r="V5295"/>
    </row>
    <row r="5296" spans="3:22" x14ac:dyDescent="0.25">
      <c r="C5296"/>
      <c r="F5296"/>
      <c r="T5296"/>
      <c r="V5296"/>
    </row>
    <row r="5297" spans="3:22" x14ac:dyDescent="0.25">
      <c r="C5297"/>
      <c r="F5297"/>
      <c r="T5297"/>
      <c r="V5297"/>
    </row>
    <row r="5298" spans="3:22" x14ac:dyDescent="0.25">
      <c r="C5298"/>
      <c r="F5298"/>
      <c r="T5298"/>
      <c r="V5298"/>
    </row>
    <row r="5299" spans="3:22" x14ac:dyDescent="0.25">
      <c r="C5299"/>
      <c r="F5299"/>
      <c r="T5299"/>
      <c r="V5299"/>
    </row>
    <row r="5300" spans="3:22" x14ac:dyDescent="0.25">
      <c r="C5300"/>
      <c r="F5300"/>
      <c r="T5300"/>
      <c r="V5300"/>
    </row>
    <row r="5301" spans="3:22" x14ac:dyDescent="0.25">
      <c r="C5301"/>
      <c r="F5301"/>
      <c r="T5301"/>
      <c r="V5301"/>
    </row>
    <row r="5302" spans="3:22" x14ac:dyDescent="0.25">
      <c r="C5302"/>
      <c r="F5302"/>
      <c r="T5302"/>
      <c r="V5302"/>
    </row>
    <row r="5303" spans="3:22" x14ac:dyDescent="0.25">
      <c r="C5303"/>
      <c r="F5303"/>
      <c r="T5303"/>
      <c r="V5303"/>
    </row>
    <row r="5304" spans="3:22" x14ac:dyDescent="0.25">
      <c r="C5304"/>
      <c r="F5304"/>
      <c r="T5304"/>
      <c r="V5304"/>
    </row>
    <row r="5305" spans="3:22" x14ac:dyDescent="0.25">
      <c r="C5305"/>
      <c r="F5305"/>
      <c r="T5305"/>
      <c r="V5305"/>
    </row>
    <row r="5306" spans="3:22" x14ac:dyDescent="0.25">
      <c r="C5306"/>
      <c r="F5306"/>
      <c r="T5306"/>
      <c r="V5306"/>
    </row>
    <row r="5307" spans="3:22" x14ac:dyDescent="0.25">
      <c r="C5307"/>
      <c r="F5307"/>
      <c r="T5307"/>
      <c r="V5307"/>
    </row>
    <row r="5308" spans="3:22" x14ac:dyDescent="0.25">
      <c r="C5308"/>
      <c r="F5308"/>
      <c r="T5308"/>
      <c r="V5308"/>
    </row>
    <row r="5309" spans="3:22" x14ac:dyDescent="0.25">
      <c r="C5309"/>
      <c r="F5309"/>
      <c r="T5309"/>
      <c r="V5309"/>
    </row>
    <row r="5310" spans="3:22" x14ac:dyDescent="0.25">
      <c r="C5310"/>
      <c r="F5310"/>
      <c r="T5310"/>
      <c r="V5310"/>
    </row>
    <row r="5311" spans="3:22" x14ac:dyDescent="0.25">
      <c r="C5311"/>
      <c r="F5311"/>
      <c r="T5311"/>
      <c r="V5311"/>
    </row>
    <row r="5312" spans="3:22" x14ac:dyDescent="0.25">
      <c r="C5312"/>
      <c r="F5312"/>
      <c r="T5312"/>
      <c r="V5312"/>
    </row>
    <row r="5313" spans="3:22" x14ac:dyDescent="0.25">
      <c r="C5313"/>
      <c r="F5313"/>
      <c r="T5313"/>
      <c r="V5313"/>
    </row>
    <row r="5314" spans="3:22" x14ac:dyDescent="0.25">
      <c r="C5314"/>
      <c r="F5314"/>
      <c r="T5314"/>
      <c r="V5314"/>
    </row>
    <row r="5315" spans="3:22" x14ac:dyDescent="0.25">
      <c r="C5315"/>
      <c r="F5315"/>
      <c r="T5315"/>
      <c r="V5315"/>
    </row>
    <row r="5316" spans="3:22" x14ac:dyDescent="0.25">
      <c r="C5316"/>
      <c r="F5316"/>
      <c r="T5316"/>
      <c r="V5316"/>
    </row>
    <row r="5317" spans="3:22" x14ac:dyDescent="0.25">
      <c r="C5317"/>
      <c r="F5317"/>
      <c r="T5317"/>
      <c r="V5317"/>
    </row>
    <row r="5318" spans="3:22" x14ac:dyDescent="0.25">
      <c r="C5318"/>
      <c r="F5318"/>
      <c r="T5318"/>
      <c r="V5318"/>
    </row>
    <row r="5319" spans="3:22" x14ac:dyDescent="0.25">
      <c r="C5319"/>
      <c r="F5319"/>
      <c r="T5319"/>
      <c r="V5319"/>
    </row>
    <row r="5320" spans="3:22" x14ac:dyDescent="0.25">
      <c r="C5320"/>
      <c r="F5320"/>
      <c r="T5320"/>
      <c r="V5320"/>
    </row>
    <row r="5321" spans="3:22" x14ac:dyDescent="0.25">
      <c r="C5321"/>
      <c r="F5321"/>
      <c r="T5321"/>
      <c r="V5321"/>
    </row>
    <row r="5322" spans="3:22" x14ac:dyDescent="0.25">
      <c r="C5322"/>
      <c r="F5322"/>
      <c r="T5322"/>
      <c r="V5322"/>
    </row>
    <row r="5323" spans="3:22" x14ac:dyDescent="0.25">
      <c r="C5323"/>
      <c r="F5323"/>
      <c r="T5323"/>
      <c r="V5323"/>
    </row>
    <row r="5324" spans="3:22" x14ac:dyDescent="0.25">
      <c r="C5324"/>
      <c r="F5324"/>
      <c r="T5324"/>
      <c r="V5324"/>
    </row>
    <row r="5325" spans="3:22" x14ac:dyDescent="0.25">
      <c r="C5325"/>
      <c r="F5325"/>
      <c r="T5325"/>
      <c r="V5325"/>
    </row>
    <row r="5326" spans="3:22" x14ac:dyDescent="0.25">
      <c r="C5326"/>
      <c r="F5326"/>
      <c r="T5326"/>
      <c r="V5326"/>
    </row>
    <row r="5327" spans="3:22" x14ac:dyDescent="0.25">
      <c r="C5327"/>
      <c r="F5327"/>
      <c r="T5327"/>
      <c r="V5327"/>
    </row>
    <row r="5328" spans="3:22" x14ac:dyDescent="0.25">
      <c r="C5328"/>
      <c r="F5328"/>
      <c r="T5328"/>
      <c r="V5328"/>
    </row>
    <row r="5329" spans="3:22" x14ac:dyDescent="0.25">
      <c r="C5329"/>
      <c r="F5329"/>
      <c r="T5329"/>
      <c r="V5329"/>
    </row>
    <row r="5330" spans="3:22" x14ac:dyDescent="0.25">
      <c r="C5330"/>
      <c r="F5330"/>
      <c r="T5330"/>
      <c r="V5330"/>
    </row>
    <row r="5331" spans="3:22" x14ac:dyDescent="0.25">
      <c r="C5331"/>
      <c r="F5331"/>
      <c r="T5331"/>
      <c r="V5331"/>
    </row>
    <row r="5332" spans="3:22" x14ac:dyDescent="0.25">
      <c r="C5332"/>
      <c r="F5332"/>
      <c r="T5332"/>
      <c r="V5332"/>
    </row>
    <row r="5333" spans="3:22" x14ac:dyDescent="0.25">
      <c r="C5333"/>
      <c r="F5333"/>
      <c r="T5333"/>
      <c r="V5333"/>
    </row>
    <row r="5334" spans="3:22" x14ac:dyDescent="0.25">
      <c r="C5334"/>
      <c r="F5334"/>
      <c r="T5334"/>
      <c r="V5334"/>
    </row>
    <row r="5335" spans="3:22" x14ac:dyDescent="0.25">
      <c r="C5335"/>
      <c r="F5335"/>
      <c r="T5335"/>
      <c r="V5335"/>
    </row>
    <row r="5336" spans="3:22" x14ac:dyDescent="0.25">
      <c r="C5336"/>
      <c r="F5336"/>
      <c r="T5336"/>
      <c r="V5336"/>
    </row>
    <row r="5337" spans="3:22" x14ac:dyDescent="0.25">
      <c r="C5337"/>
      <c r="F5337"/>
      <c r="T5337"/>
      <c r="V5337"/>
    </row>
    <row r="5338" spans="3:22" x14ac:dyDescent="0.25">
      <c r="C5338"/>
      <c r="F5338"/>
      <c r="T5338"/>
      <c r="V5338"/>
    </row>
    <row r="5339" spans="3:22" x14ac:dyDescent="0.25">
      <c r="C5339"/>
      <c r="F5339"/>
      <c r="T5339"/>
      <c r="V5339"/>
    </row>
    <row r="5340" spans="3:22" x14ac:dyDescent="0.25">
      <c r="C5340"/>
      <c r="F5340"/>
      <c r="T5340"/>
      <c r="V5340"/>
    </row>
    <row r="5341" spans="3:22" x14ac:dyDescent="0.25">
      <c r="C5341"/>
      <c r="F5341"/>
      <c r="T5341"/>
      <c r="V5341"/>
    </row>
    <row r="5342" spans="3:22" x14ac:dyDescent="0.25">
      <c r="C5342"/>
      <c r="F5342"/>
      <c r="T5342"/>
      <c r="V5342"/>
    </row>
    <row r="5343" spans="3:22" x14ac:dyDescent="0.25">
      <c r="C5343"/>
      <c r="F5343"/>
      <c r="T5343"/>
      <c r="V5343"/>
    </row>
    <row r="5344" spans="3:22" x14ac:dyDescent="0.25">
      <c r="C5344"/>
      <c r="F5344"/>
      <c r="T5344"/>
      <c r="V5344"/>
    </row>
    <row r="5345" spans="3:22" x14ac:dyDescent="0.25">
      <c r="C5345"/>
      <c r="F5345"/>
      <c r="T5345"/>
      <c r="V5345"/>
    </row>
    <row r="5346" spans="3:22" x14ac:dyDescent="0.25">
      <c r="C5346"/>
      <c r="F5346"/>
      <c r="T5346"/>
      <c r="V5346"/>
    </row>
    <row r="5347" spans="3:22" x14ac:dyDescent="0.25">
      <c r="C5347"/>
      <c r="F5347"/>
      <c r="T5347"/>
      <c r="V5347"/>
    </row>
    <row r="5348" spans="3:22" x14ac:dyDescent="0.25">
      <c r="C5348"/>
      <c r="F5348"/>
      <c r="T5348"/>
      <c r="V5348"/>
    </row>
    <row r="5349" spans="3:22" x14ac:dyDescent="0.25">
      <c r="C5349"/>
      <c r="F5349"/>
      <c r="T5349"/>
      <c r="V5349"/>
    </row>
    <row r="5350" spans="3:22" x14ac:dyDescent="0.25">
      <c r="C5350"/>
      <c r="F5350"/>
      <c r="T5350"/>
      <c r="V5350"/>
    </row>
    <row r="5351" spans="3:22" x14ac:dyDescent="0.25">
      <c r="C5351"/>
      <c r="F5351"/>
      <c r="T5351"/>
      <c r="V5351"/>
    </row>
    <row r="5352" spans="3:22" x14ac:dyDescent="0.25">
      <c r="C5352"/>
      <c r="F5352"/>
      <c r="T5352"/>
      <c r="V5352"/>
    </row>
    <row r="5353" spans="3:22" x14ac:dyDescent="0.25">
      <c r="C5353"/>
      <c r="F5353"/>
      <c r="T5353"/>
      <c r="V5353"/>
    </row>
    <row r="5354" spans="3:22" x14ac:dyDescent="0.25">
      <c r="C5354"/>
      <c r="F5354"/>
      <c r="T5354"/>
      <c r="V5354"/>
    </row>
    <row r="5355" spans="3:22" x14ac:dyDescent="0.25">
      <c r="C5355"/>
      <c r="F5355"/>
      <c r="T5355"/>
      <c r="V5355"/>
    </row>
    <row r="5356" spans="3:22" x14ac:dyDescent="0.25">
      <c r="C5356"/>
      <c r="F5356"/>
      <c r="T5356"/>
      <c r="V5356"/>
    </row>
    <row r="5357" spans="3:22" x14ac:dyDescent="0.25">
      <c r="C5357"/>
      <c r="F5357"/>
      <c r="T5357"/>
      <c r="V5357"/>
    </row>
    <row r="5358" spans="3:22" x14ac:dyDescent="0.25">
      <c r="C5358"/>
      <c r="F5358"/>
      <c r="T5358"/>
      <c r="V5358"/>
    </row>
    <row r="5359" spans="3:22" x14ac:dyDescent="0.25">
      <c r="C5359"/>
      <c r="F5359"/>
      <c r="T5359"/>
      <c r="V5359"/>
    </row>
    <row r="5360" spans="3:22" x14ac:dyDescent="0.25">
      <c r="C5360"/>
      <c r="F5360"/>
      <c r="T5360"/>
      <c r="V5360"/>
    </row>
    <row r="5361" spans="3:22" x14ac:dyDescent="0.25">
      <c r="C5361"/>
      <c r="F5361"/>
      <c r="T5361"/>
      <c r="V5361"/>
    </row>
    <row r="5362" spans="3:22" x14ac:dyDescent="0.25">
      <c r="C5362"/>
      <c r="F5362"/>
      <c r="T5362"/>
      <c r="V5362"/>
    </row>
    <row r="5363" spans="3:22" x14ac:dyDescent="0.25">
      <c r="C5363"/>
      <c r="F5363"/>
      <c r="T5363"/>
      <c r="V5363"/>
    </row>
    <row r="5364" spans="3:22" x14ac:dyDescent="0.25">
      <c r="C5364"/>
      <c r="F5364"/>
      <c r="T5364"/>
      <c r="V5364"/>
    </row>
    <row r="5365" spans="3:22" x14ac:dyDescent="0.25">
      <c r="C5365"/>
      <c r="F5365"/>
      <c r="T5365"/>
      <c r="V5365"/>
    </row>
    <row r="5366" spans="3:22" x14ac:dyDescent="0.25">
      <c r="C5366"/>
      <c r="F5366"/>
      <c r="T5366"/>
      <c r="V5366"/>
    </row>
    <row r="5367" spans="3:22" x14ac:dyDescent="0.25">
      <c r="C5367"/>
      <c r="F5367"/>
      <c r="T5367"/>
      <c r="V5367"/>
    </row>
    <row r="5368" spans="3:22" x14ac:dyDescent="0.25">
      <c r="C5368"/>
      <c r="F5368"/>
      <c r="T5368"/>
      <c r="V5368"/>
    </row>
    <row r="5369" spans="3:22" x14ac:dyDescent="0.25">
      <c r="C5369"/>
      <c r="F5369"/>
      <c r="T5369"/>
      <c r="V5369"/>
    </row>
    <row r="5370" spans="3:22" x14ac:dyDescent="0.25">
      <c r="C5370"/>
      <c r="F5370"/>
      <c r="T5370"/>
      <c r="V5370"/>
    </row>
    <row r="5371" spans="3:22" x14ac:dyDescent="0.25">
      <c r="C5371"/>
      <c r="F5371"/>
      <c r="T5371"/>
      <c r="V5371"/>
    </row>
    <row r="5372" spans="3:22" x14ac:dyDescent="0.25">
      <c r="C5372"/>
      <c r="F5372"/>
      <c r="T5372"/>
      <c r="V5372"/>
    </row>
    <row r="5373" spans="3:22" x14ac:dyDescent="0.25">
      <c r="C5373"/>
      <c r="F5373"/>
      <c r="T5373"/>
      <c r="V5373"/>
    </row>
    <row r="5374" spans="3:22" x14ac:dyDescent="0.25">
      <c r="C5374"/>
      <c r="F5374"/>
      <c r="T5374"/>
      <c r="V5374"/>
    </row>
    <row r="5375" spans="3:22" x14ac:dyDescent="0.25">
      <c r="C5375"/>
      <c r="F5375"/>
      <c r="T5375"/>
      <c r="V5375"/>
    </row>
    <row r="5376" spans="3:22" x14ac:dyDescent="0.25">
      <c r="C5376"/>
      <c r="F5376"/>
      <c r="T5376"/>
      <c r="V5376"/>
    </row>
    <row r="5377" spans="3:22" x14ac:dyDescent="0.25">
      <c r="C5377"/>
      <c r="F5377"/>
      <c r="T5377"/>
      <c r="V5377"/>
    </row>
    <row r="5378" spans="3:22" x14ac:dyDescent="0.25">
      <c r="C5378"/>
      <c r="F5378"/>
      <c r="T5378"/>
      <c r="V5378"/>
    </row>
    <row r="5379" spans="3:22" x14ac:dyDescent="0.25">
      <c r="C5379"/>
      <c r="F5379"/>
      <c r="T5379"/>
      <c r="V5379"/>
    </row>
    <row r="5380" spans="3:22" x14ac:dyDescent="0.25">
      <c r="C5380"/>
      <c r="F5380"/>
      <c r="T5380"/>
      <c r="V5380"/>
    </row>
    <row r="5381" spans="3:22" x14ac:dyDescent="0.25">
      <c r="C5381"/>
      <c r="F5381"/>
      <c r="T5381"/>
      <c r="V5381"/>
    </row>
    <row r="5382" spans="3:22" x14ac:dyDescent="0.25">
      <c r="C5382"/>
      <c r="F5382"/>
      <c r="T5382"/>
      <c r="V5382"/>
    </row>
    <row r="5383" spans="3:22" x14ac:dyDescent="0.25">
      <c r="C5383"/>
      <c r="F5383"/>
      <c r="T5383"/>
      <c r="V5383"/>
    </row>
    <row r="5384" spans="3:22" x14ac:dyDescent="0.25">
      <c r="C5384"/>
      <c r="F5384"/>
      <c r="T5384"/>
      <c r="V5384"/>
    </row>
    <row r="5385" spans="3:22" x14ac:dyDescent="0.25">
      <c r="C5385"/>
      <c r="F5385"/>
      <c r="T5385"/>
      <c r="V5385"/>
    </row>
    <row r="5386" spans="3:22" x14ac:dyDescent="0.25">
      <c r="C5386"/>
      <c r="F5386"/>
      <c r="T5386"/>
      <c r="V5386"/>
    </row>
    <row r="5387" spans="3:22" x14ac:dyDescent="0.25">
      <c r="C5387"/>
      <c r="F5387"/>
      <c r="T5387"/>
      <c r="V5387"/>
    </row>
    <row r="5388" spans="3:22" x14ac:dyDescent="0.25">
      <c r="C5388"/>
      <c r="F5388"/>
      <c r="T5388"/>
      <c r="V5388"/>
    </row>
    <row r="5389" spans="3:22" x14ac:dyDescent="0.25">
      <c r="C5389"/>
      <c r="F5389"/>
      <c r="T5389"/>
      <c r="V5389"/>
    </row>
    <row r="5390" spans="3:22" x14ac:dyDescent="0.25">
      <c r="C5390"/>
      <c r="F5390"/>
      <c r="T5390"/>
      <c r="V5390"/>
    </row>
    <row r="5391" spans="3:22" x14ac:dyDescent="0.25">
      <c r="C5391"/>
      <c r="F5391"/>
      <c r="T5391"/>
      <c r="V5391"/>
    </row>
    <row r="5392" spans="3:22" x14ac:dyDescent="0.25">
      <c r="C5392"/>
      <c r="F5392"/>
      <c r="T5392"/>
      <c r="V5392"/>
    </row>
    <row r="5393" spans="3:22" x14ac:dyDescent="0.25">
      <c r="C5393"/>
      <c r="F5393"/>
      <c r="T5393"/>
      <c r="V5393"/>
    </row>
    <row r="5394" spans="3:22" x14ac:dyDescent="0.25">
      <c r="C5394"/>
      <c r="F5394"/>
      <c r="T5394"/>
      <c r="V5394"/>
    </row>
    <row r="5395" spans="3:22" x14ac:dyDescent="0.25">
      <c r="C5395"/>
      <c r="F5395"/>
      <c r="T5395"/>
      <c r="V5395"/>
    </row>
    <row r="5396" spans="3:22" x14ac:dyDescent="0.25">
      <c r="C5396"/>
      <c r="F5396"/>
      <c r="T5396"/>
      <c r="V5396"/>
    </row>
    <row r="5397" spans="3:22" x14ac:dyDescent="0.25">
      <c r="C5397"/>
      <c r="F5397"/>
      <c r="T5397"/>
      <c r="V5397"/>
    </row>
    <row r="5398" spans="3:22" x14ac:dyDescent="0.25">
      <c r="C5398"/>
      <c r="F5398"/>
      <c r="T5398"/>
      <c r="V5398"/>
    </row>
    <row r="5399" spans="3:22" x14ac:dyDescent="0.25">
      <c r="C5399"/>
      <c r="F5399"/>
      <c r="T5399"/>
      <c r="V5399"/>
    </row>
    <row r="5400" spans="3:22" x14ac:dyDescent="0.25">
      <c r="C5400"/>
      <c r="F5400"/>
      <c r="T5400"/>
      <c r="V5400"/>
    </row>
    <row r="5401" spans="3:22" x14ac:dyDescent="0.25">
      <c r="C5401"/>
      <c r="F5401"/>
      <c r="T5401"/>
      <c r="V5401"/>
    </row>
    <row r="5402" spans="3:22" x14ac:dyDescent="0.25">
      <c r="C5402"/>
      <c r="F5402"/>
      <c r="T5402"/>
      <c r="V5402"/>
    </row>
    <row r="5403" spans="3:22" x14ac:dyDescent="0.25">
      <c r="C5403"/>
      <c r="F5403"/>
      <c r="T5403"/>
      <c r="V5403"/>
    </row>
    <row r="5404" spans="3:22" x14ac:dyDescent="0.25">
      <c r="C5404"/>
      <c r="F5404"/>
      <c r="T5404"/>
      <c r="V5404"/>
    </row>
    <row r="5405" spans="3:22" x14ac:dyDescent="0.25">
      <c r="C5405"/>
      <c r="F5405"/>
      <c r="T5405"/>
      <c r="V5405"/>
    </row>
    <row r="5406" spans="3:22" x14ac:dyDescent="0.25">
      <c r="C5406"/>
      <c r="F5406"/>
      <c r="T5406"/>
      <c r="V5406"/>
    </row>
    <row r="5407" spans="3:22" x14ac:dyDescent="0.25">
      <c r="C5407"/>
      <c r="F5407"/>
      <c r="T5407"/>
      <c r="V5407"/>
    </row>
    <row r="5408" spans="3:22" x14ac:dyDescent="0.25">
      <c r="C5408"/>
      <c r="F5408"/>
      <c r="T5408"/>
      <c r="V5408"/>
    </row>
    <row r="5409" spans="3:22" x14ac:dyDescent="0.25">
      <c r="C5409"/>
      <c r="F5409"/>
      <c r="T5409"/>
      <c r="V5409"/>
    </row>
    <row r="5410" spans="3:22" x14ac:dyDescent="0.25">
      <c r="C5410"/>
      <c r="F5410"/>
      <c r="T5410"/>
      <c r="V5410"/>
    </row>
    <row r="5411" spans="3:22" x14ac:dyDescent="0.25">
      <c r="C5411"/>
      <c r="F5411"/>
      <c r="T5411"/>
      <c r="V5411"/>
    </row>
    <row r="5412" spans="3:22" x14ac:dyDescent="0.25">
      <c r="C5412"/>
      <c r="F5412"/>
      <c r="T5412"/>
      <c r="V5412"/>
    </row>
    <row r="5413" spans="3:22" x14ac:dyDescent="0.25">
      <c r="C5413"/>
      <c r="F5413"/>
      <c r="T5413"/>
      <c r="V5413"/>
    </row>
    <row r="5414" spans="3:22" x14ac:dyDescent="0.25">
      <c r="C5414"/>
      <c r="F5414"/>
      <c r="T5414"/>
      <c r="V5414"/>
    </row>
    <row r="5415" spans="3:22" x14ac:dyDescent="0.25">
      <c r="C5415"/>
      <c r="F5415"/>
      <c r="T5415"/>
      <c r="V5415"/>
    </row>
    <row r="5416" spans="3:22" x14ac:dyDescent="0.25">
      <c r="C5416"/>
      <c r="F5416"/>
      <c r="T5416"/>
      <c r="V5416"/>
    </row>
    <row r="5417" spans="3:22" x14ac:dyDescent="0.25">
      <c r="C5417"/>
      <c r="F5417"/>
      <c r="T5417"/>
      <c r="V5417"/>
    </row>
    <row r="5418" spans="3:22" x14ac:dyDescent="0.25">
      <c r="C5418"/>
      <c r="F5418"/>
      <c r="T5418"/>
      <c r="V5418"/>
    </row>
    <row r="5419" spans="3:22" x14ac:dyDescent="0.25">
      <c r="C5419"/>
      <c r="F5419"/>
      <c r="T5419"/>
      <c r="V5419"/>
    </row>
    <row r="5420" spans="3:22" x14ac:dyDescent="0.25">
      <c r="C5420"/>
      <c r="F5420"/>
      <c r="T5420"/>
      <c r="V5420"/>
    </row>
    <row r="5421" spans="3:22" x14ac:dyDescent="0.25">
      <c r="C5421"/>
      <c r="F5421"/>
      <c r="T5421"/>
      <c r="V5421"/>
    </row>
    <row r="5422" spans="3:22" x14ac:dyDescent="0.25">
      <c r="C5422"/>
      <c r="F5422"/>
      <c r="T5422"/>
      <c r="V5422"/>
    </row>
    <row r="5423" spans="3:22" x14ac:dyDescent="0.25">
      <c r="C5423"/>
      <c r="F5423"/>
      <c r="T5423"/>
      <c r="V5423"/>
    </row>
    <row r="5424" spans="3:22" x14ac:dyDescent="0.25">
      <c r="C5424"/>
      <c r="F5424"/>
      <c r="T5424"/>
      <c r="V5424"/>
    </row>
    <row r="5425" spans="3:22" x14ac:dyDescent="0.25">
      <c r="C5425"/>
      <c r="F5425"/>
      <c r="T5425"/>
      <c r="V5425"/>
    </row>
    <row r="5426" spans="3:22" x14ac:dyDescent="0.25">
      <c r="C5426"/>
      <c r="F5426"/>
      <c r="T5426"/>
      <c r="V5426"/>
    </row>
    <row r="5427" spans="3:22" x14ac:dyDescent="0.25">
      <c r="C5427"/>
      <c r="F5427"/>
      <c r="T5427"/>
      <c r="V5427"/>
    </row>
    <row r="5428" spans="3:22" x14ac:dyDescent="0.25">
      <c r="C5428"/>
      <c r="F5428"/>
      <c r="T5428"/>
      <c r="V5428"/>
    </row>
    <row r="5429" spans="3:22" x14ac:dyDescent="0.25">
      <c r="C5429"/>
      <c r="F5429"/>
      <c r="T5429"/>
      <c r="V5429"/>
    </row>
    <row r="5430" spans="3:22" x14ac:dyDescent="0.25">
      <c r="C5430"/>
      <c r="F5430"/>
      <c r="T5430"/>
      <c r="V5430"/>
    </row>
    <row r="5431" spans="3:22" x14ac:dyDescent="0.25">
      <c r="C5431"/>
      <c r="F5431"/>
      <c r="T5431"/>
      <c r="V5431"/>
    </row>
    <row r="5432" spans="3:22" x14ac:dyDescent="0.25">
      <c r="C5432"/>
      <c r="F5432"/>
      <c r="T5432"/>
      <c r="V5432"/>
    </row>
    <row r="5433" spans="3:22" x14ac:dyDescent="0.25">
      <c r="C5433"/>
      <c r="F5433"/>
      <c r="T5433"/>
      <c r="V5433"/>
    </row>
    <row r="5434" spans="3:22" x14ac:dyDescent="0.25">
      <c r="C5434"/>
      <c r="F5434"/>
      <c r="T5434"/>
      <c r="V5434"/>
    </row>
    <row r="5435" spans="3:22" x14ac:dyDescent="0.25">
      <c r="C5435"/>
      <c r="F5435"/>
      <c r="T5435"/>
      <c r="V5435"/>
    </row>
    <row r="5436" spans="3:22" x14ac:dyDescent="0.25">
      <c r="C5436"/>
      <c r="F5436"/>
      <c r="T5436"/>
      <c r="V5436"/>
    </row>
    <row r="5437" spans="3:22" x14ac:dyDescent="0.25">
      <c r="C5437"/>
      <c r="F5437"/>
      <c r="T5437"/>
      <c r="V5437"/>
    </row>
    <row r="5438" spans="3:22" x14ac:dyDescent="0.25">
      <c r="C5438"/>
      <c r="F5438"/>
      <c r="T5438"/>
      <c r="V5438"/>
    </row>
    <row r="5439" spans="3:22" x14ac:dyDescent="0.25">
      <c r="C5439"/>
      <c r="F5439"/>
      <c r="T5439"/>
      <c r="V5439"/>
    </row>
    <row r="5440" spans="3:22" x14ac:dyDescent="0.25">
      <c r="C5440"/>
      <c r="F5440"/>
      <c r="T5440"/>
      <c r="V5440"/>
    </row>
    <row r="5441" spans="3:22" x14ac:dyDescent="0.25">
      <c r="C5441"/>
      <c r="F5441"/>
      <c r="T5441"/>
      <c r="V5441"/>
    </row>
    <row r="5442" spans="3:22" x14ac:dyDescent="0.25">
      <c r="C5442"/>
      <c r="F5442"/>
      <c r="T5442"/>
      <c r="V5442"/>
    </row>
    <row r="5443" spans="3:22" x14ac:dyDescent="0.25">
      <c r="C5443"/>
      <c r="F5443"/>
      <c r="T5443"/>
      <c r="V5443"/>
    </row>
    <row r="5444" spans="3:22" x14ac:dyDescent="0.25">
      <c r="C5444"/>
      <c r="F5444"/>
      <c r="T5444"/>
      <c r="V5444"/>
    </row>
    <row r="5445" spans="3:22" x14ac:dyDescent="0.25">
      <c r="C5445"/>
      <c r="F5445"/>
      <c r="T5445"/>
      <c r="V5445"/>
    </row>
    <row r="5446" spans="3:22" x14ac:dyDescent="0.25">
      <c r="C5446"/>
      <c r="F5446"/>
      <c r="T5446"/>
      <c r="V5446"/>
    </row>
    <row r="5447" spans="3:22" x14ac:dyDescent="0.25">
      <c r="C5447"/>
      <c r="F5447"/>
      <c r="T5447"/>
      <c r="V5447"/>
    </row>
    <row r="5448" spans="3:22" x14ac:dyDescent="0.25">
      <c r="C5448"/>
      <c r="F5448"/>
      <c r="T5448"/>
      <c r="V5448"/>
    </row>
    <row r="5449" spans="3:22" x14ac:dyDescent="0.25">
      <c r="C5449"/>
      <c r="F5449"/>
      <c r="T5449"/>
      <c r="V5449"/>
    </row>
    <row r="5450" spans="3:22" x14ac:dyDescent="0.25">
      <c r="C5450"/>
      <c r="F5450"/>
      <c r="T5450"/>
      <c r="V5450"/>
    </row>
    <row r="5451" spans="3:22" x14ac:dyDescent="0.25">
      <c r="C5451"/>
      <c r="F5451"/>
      <c r="T5451"/>
      <c r="V5451"/>
    </row>
    <row r="5452" spans="3:22" x14ac:dyDescent="0.25">
      <c r="C5452"/>
      <c r="F5452"/>
      <c r="T5452"/>
      <c r="V5452"/>
    </row>
    <row r="5453" spans="3:22" x14ac:dyDescent="0.25">
      <c r="C5453"/>
      <c r="F5453"/>
      <c r="T5453"/>
      <c r="V5453"/>
    </row>
    <row r="5454" spans="3:22" x14ac:dyDescent="0.25">
      <c r="C5454"/>
      <c r="F5454"/>
      <c r="T5454"/>
      <c r="V5454"/>
    </row>
    <row r="5455" spans="3:22" x14ac:dyDescent="0.25">
      <c r="C5455"/>
      <c r="F5455"/>
      <c r="T5455"/>
      <c r="V5455"/>
    </row>
    <row r="5456" spans="3:22" x14ac:dyDescent="0.25">
      <c r="C5456"/>
      <c r="F5456"/>
      <c r="T5456"/>
      <c r="V5456"/>
    </row>
    <row r="5457" spans="3:22" x14ac:dyDescent="0.25">
      <c r="C5457"/>
      <c r="F5457"/>
      <c r="T5457"/>
      <c r="V5457"/>
    </row>
    <row r="5458" spans="3:22" x14ac:dyDescent="0.25">
      <c r="C5458"/>
      <c r="F5458"/>
      <c r="T5458"/>
      <c r="V5458"/>
    </row>
    <row r="5459" spans="3:22" x14ac:dyDescent="0.25">
      <c r="C5459"/>
      <c r="F5459"/>
      <c r="T5459"/>
      <c r="V5459"/>
    </row>
    <row r="5460" spans="3:22" x14ac:dyDescent="0.25">
      <c r="C5460"/>
      <c r="F5460"/>
      <c r="T5460"/>
      <c r="V5460"/>
    </row>
    <row r="5461" spans="3:22" x14ac:dyDescent="0.25">
      <c r="C5461"/>
      <c r="F5461"/>
      <c r="T5461"/>
      <c r="V5461"/>
    </row>
    <row r="5462" spans="3:22" x14ac:dyDescent="0.25">
      <c r="C5462"/>
      <c r="F5462"/>
      <c r="T5462"/>
      <c r="V5462"/>
    </row>
    <row r="5463" spans="3:22" x14ac:dyDescent="0.25">
      <c r="C5463"/>
      <c r="F5463"/>
      <c r="T5463"/>
      <c r="V5463"/>
    </row>
    <row r="5464" spans="3:22" x14ac:dyDescent="0.25">
      <c r="C5464"/>
      <c r="F5464"/>
      <c r="T5464"/>
      <c r="V5464"/>
    </row>
    <row r="5465" spans="3:22" x14ac:dyDescent="0.25">
      <c r="C5465"/>
      <c r="F5465"/>
      <c r="T5465"/>
      <c r="V5465"/>
    </row>
    <row r="5466" spans="3:22" x14ac:dyDescent="0.25">
      <c r="C5466"/>
      <c r="F5466"/>
      <c r="T5466"/>
      <c r="V5466"/>
    </row>
    <row r="5467" spans="3:22" x14ac:dyDescent="0.25">
      <c r="C5467"/>
      <c r="F5467"/>
      <c r="T5467"/>
      <c r="V5467"/>
    </row>
    <row r="5468" spans="3:22" x14ac:dyDescent="0.25">
      <c r="C5468"/>
      <c r="F5468"/>
      <c r="T5468"/>
      <c r="V5468"/>
    </row>
    <row r="5469" spans="3:22" x14ac:dyDescent="0.25">
      <c r="C5469"/>
      <c r="F5469"/>
      <c r="T5469"/>
      <c r="V5469"/>
    </row>
    <row r="5470" spans="3:22" x14ac:dyDescent="0.25">
      <c r="C5470"/>
      <c r="F5470"/>
      <c r="T5470"/>
      <c r="V5470"/>
    </row>
    <row r="5471" spans="3:22" x14ac:dyDescent="0.25">
      <c r="C5471"/>
      <c r="F5471"/>
      <c r="T5471"/>
      <c r="V5471"/>
    </row>
    <row r="5472" spans="3:22" x14ac:dyDescent="0.25">
      <c r="C5472"/>
      <c r="F5472"/>
      <c r="T5472"/>
      <c r="V5472"/>
    </row>
    <row r="5473" spans="3:22" x14ac:dyDescent="0.25">
      <c r="C5473"/>
      <c r="F5473"/>
      <c r="T5473"/>
      <c r="V5473"/>
    </row>
    <row r="5474" spans="3:22" x14ac:dyDescent="0.25">
      <c r="C5474"/>
      <c r="F5474"/>
      <c r="T5474"/>
      <c r="V5474"/>
    </row>
    <row r="5475" spans="3:22" x14ac:dyDescent="0.25">
      <c r="C5475"/>
      <c r="F5475"/>
      <c r="T5475"/>
      <c r="V5475"/>
    </row>
    <row r="5476" spans="3:22" x14ac:dyDescent="0.25">
      <c r="C5476"/>
      <c r="F5476"/>
      <c r="T5476"/>
      <c r="V5476"/>
    </row>
    <row r="5477" spans="3:22" x14ac:dyDescent="0.25">
      <c r="C5477"/>
      <c r="F5477"/>
      <c r="T5477"/>
      <c r="V5477"/>
    </row>
    <row r="5478" spans="3:22" x14ac:dyDescent="0.25">
      <c r="C5478"/>
      <c r="F5478"/>
      <c r="T5478"/>
      <c r="V5478"/>
    </row>
    <row r="5479" spans="3:22" x14ac:dyDescent="0.25">
      <c r="C5479"/>
      <c r="F5479"/>
      <c r="T5479"/>
      <c r="V5479"/>
    </row>
    <row r="5480" spans="3:22" x14ac:dyDescent="0.25">
      <c r="C5480"/>
      <c r="F5480"/>
      <c r="T5480"/>
      <c r="V5480"/>
    </row>
    <row r="5481" spans="3:22" x14ac:dyDescent="0.25">
      <c r="C5481"/>
      <c r="F5481"/>
      <c r="T5481"/>
      <c r="V5481"/>
    </row>
    <row r="5482" spans="3:22" x14ac:dyDescent="0.25">
      <c r="C5482"/>
      <c r="F5482"/>
      <c r="T5482"/>
      <c r="V5482"/>
    </row>
    <row r="5483" spans="3:22" x14ac:dyDescent="0.25">
      <c r="C5483"/>
      <c r="F5483"/>
      <c r="T5483"/>
      <c r="V5483"/>
    </row>
    <row r="5484" spans="3:22" x14ac:dyDescent="0.25">
      <c r="C5484"/>
      <c r="F5484"/>
      <c r="T5484"/>
      <c r="V5484"/>
    </row>
    <row r="5485" spans="3:22" x14ac:dyDescent="0.25">
      <c r="C5485"/>
      <c r="F5485"/>
      <c r="T5485"/>
      <c r="V5485"/>
    </row>
    <row r="5486" spans="3:22" x14ac:dyDescent="0.25">
      <c r="C5486"/>
      <c r="F5486"/>
      <c r="T5486"/>
      <c r="V5486"/>
    </row>
    <row r="5487" spans="3:22" x14ac:dyDescent="0.25">
      <c r="C5487"/>
      <c r="F5487"/>
      <c r="T5487"/>
      <c r="V5487"/>
    </row>
    <row r="5488" spans="3:22" x14ac:dyDescent="0.25">
      <c r="C5488"/>
      <c r="F5488"/>
      <c r="T5488"/>
      <c r="V5488"/>
    </row>
    <row r="5489" spans="3:22" x14ac:dyDescent="0.25">
      <c r="C5489"/>
      <c r="F5489"/>
      <c r="T5489"/>
      <c r="V5489"/>
    </row>
    <row r="5490" spans="3:22" x14ac:dyDescent="0.25">
      <c r="C5490"/>
      <c r="F5490"/>
      <c r="T5490"/>
      <c r="V5490"/>
    </row>
    <row r="5491" spans="3:22" x14ac:dyDescent="0.25">
      <c r="C5491"/>
      <c r="F5491"/>
      <c r="T5491"/>
      <c r="V5491"/>
    </row>
    <row r="5492" spans="3:22" x14ac:dyDescent="0.25">
      <c r="C5492"/>
      <c r="F5492"/>
      <c r="T5492"/>
      <c r="V5492"/>
    </row>
    <row r="5493" spans="3:22" x14ac:dyDescent="0.25">
      <c r="C5493"/>
      <c r="F5493"/>
      <c r="T5493"/>
      <c r="V5493"/>
    </row>
    <row r="5494" spans="3:22" x14ac:dyDescent="0.25">
      <c r="C5494"/>
      <c r="F5494"/>
      <c r="T5494"/>
      <c r="V5494"/>
    </row>
    <row r="5495" spans="3:22" x14ac:dyDescent="0.25">
      <c r="C5495"/>
      <c r="F5495"/>
      <c r="T5495"/>
      <c r="V5495"/>
    </row>
    <row r="5496" spans="3:22" x14ac:dyDescent="0.25">
      <c r="C5496"/>
      <c r="F5496"/>
      <c r="T5496"/>
      <c r="V5496"/>
    </row>
    <row r="5497" spans="3:22" x14ac:dyDescent="0.25">
      <c r="C5497"/>
      <c r="F5497"/>
      <c r="T5497"/>
      <c r="V5497"/>
    </row>
    <row r="5498" spans="3:22" x14ac:dyDescent="0.25">
      <c r="C5498"/>
      <c r="F5498"/>
      <c r="T5498"/>
      <c r="V5498"/>
    </row>
    <row r="5499" spans="3:22" x14ac:dyDescent="0.25">
      <c r="C5499"/>
      <c r="F5499"/>
      <c r="T5499"/>
      <c r="V5499"/>
    </row>
    <row r="5500" spans="3:22" x14ac:dyDescent="0.25">
      <c r="C5500"/>
      <c r="F5500"/>
      <c r="T5500"/>
      <c r="V5500"/>
    </row>
    <row r="5501" spans="3:22" x14ac:dyDescent="0.25">
      <c r="C5501"/>
      <c r="F5501"/>
      <c r="T5501"/>
      <c r="V5501"/>
    </row>
    <row r="5502" spans="3:22" x14ac:dyDescent="0.25">
      <c r="C5502"/>
      <c r="F5502"/>
      <c r="T5502"/>
      <c r="V5502"/>
    </row>
    <row r="5503" spans="3:22" x14ac:dyDescent="0.25">
      <c r="C5503"/>
      <c r="F5503"/>
      <c r="T5503"/>
      <c r="V5503"/>
    </row>
    <row r="5504" spans="3:22" x14ac:dyDescent="0.25">
      <c r="C5504"/>
      <c r="F5504"/>
      <c r="T5504"/>
      <c r="V5504"/>
    </row>
    <row r="5505" spans="3:22" x14ac:dyDescent="0.25">
      <c r="C5505"/>
      <c r="F5505"/>
      <c r="T5505"/>
      <c r="V5505"/>
    </row>
    <row r="5506" spans="3:22" x14ac:dyDescent="0.25">
      <c r="C5506"/>
      <c r="F5506"/>
      <c r="T5506"/>
      <c r="V5506"/>
    </row>
    <row r="5507" spans="3:22" x14ac:dyDescent="0.25">
      <c r="C5507"/>
      <c r="F5507"/>
      <c r="T5507"/>
      <c r="V5507"/>
    </row>
    <row r="5508" spans="3:22" x14ac:dyDescent="0.25">
      <c r="C5508"/>
      <c r="F5508"/>
      <c r="T5508"/>
      <c r="V5508"/>
    </row>
    <row r="5509" spans="3:22" x14ac:dyDescent="0.25">
      <c r="C5509"/>
      <c r="F5509"/>
      <c r="T5509"/>
      <c r="V5509"/>
    </row>
    <row r="5510" spans="3:22" x14ac:dyDescent="0.25">
      <c r="C5510"/>
      <c r="F5510"/>
      <c r="T5510"/>
      <c r="V5510"/>
    </row>
    <row r="5511" spans="3:22" x14ac:dyDescent="0.25">
      <c r="C5511"/>
      <c r="F5511"/>
      <c r="T5511"/>
      <c r="V5511"/>
    </row>
    <row r="5512" spans="3:22" x14ac:dyDescent="0.25">
      <c r="C5512"/>
      <c r="F5512"/>
      <c r="T5512"/>
      <c r="V5512"/>
    </row>
    <row r="5513" spans="3:22" x14ac:dyDescent="0.25">
      <c r="C5513"/>
      <c r="F5513"/>
      <c r="T5513"/>
      <c r="V5513"/>
    </row>
    <row r="5514" spans="3:22" x14ac:dyDescent="0.25">
      <c r="C5514"/>
      <c r="F5514"/>
      <c r="T5514"/>
      <c r="V5514"/>
    </row>
    <row r="5515" spans="3:22" x14ac:dyDescent="0.25">
      <c r="C5515"/>
      <c r="F5515"/>
      <c r="T5515"/>
      <c r="V5515"/>
    </row>
    <row r="5516" spans="3:22" x14ac:dyDescent="0.25">
      <c r="C5516"/>
      <c r="F5516"/>
      <c r="T5516"/>
      <c r="V5516"/>
    </row>
    <row r="5517" spans="3:22" x14ac:dyDescent="0.25">
      <c r="C5517"/>
      <c r="F5517"/>
      <c r="T5517"/>
      <c r="V5517"/>
    </row>
    <row r="5518" spans="3:22" x14ac:dyDescent="0.25">
      <c r="C5518"/>
      <c r="F5518"/>
      <c r="T5518"/>
      <c r="V5518"/>
    </row>
    <row r="5519" spans="3:22" x14ac:dyDescent="0.25">
      <c r="C5519"/>
      <c r="F5519"/>
      <c r="T5519"/>
      <c r="V5519"/>
    </row>
    <row r="5520" spans="3:22" x14ac:dyDescent="0.25">
      <c r="C5520"/>
      <c r="F5520"/>
      <c r="T5520"/>
      <c r="V5520"/>
    </row>
    <row r="5521" spans="3:22" x14ac:dyDescent="0.25">
      <c r="C5521"/>
      <c r="F5521"/>
      <c r="T5521"/>
      <c r="V5521"/>
    </row>
    <row r="5522" spans="3:22" x14ac:dyDescent="0.25">
      <c r="C5522"/>
      <c r="F5522"/>
      <c r="T5522"/>
      <c r="V5522"/>
    </row>
    <row r="5523" spans="3:22" x14ac:dyDescent="0.25">
      <c r="C5523"/>
      <c r="F5523"/>
      <c r="T5523"/>
      <c r="V5523"/>
    </row>
    <row r="5524" spans="3:22" x14ac:dyDescent="0.25">
      <c r="C5524"/>
      <c r="F5524"/>
      <c r="T5524"/>
      <c r="V5524"/>
    </row>
    <row r="5525" spans="3:22" x14ac:dyDescent="0.25">
      <c r="C5525"/>
      <c r="F5525"/>
      <c r="T5525"/>
      <c r="V5525"/>
    </row>
    <row r="5526" spans="3:22" x14ac:dyDescent="0.25">
      <c r="C5526"/>
      <c r="F5526"/>
      <c r="T5526"/>
      <c r="V5526"/>
    </row>
    <row r="5527" spans="3:22" x14ac:dyDescent="0.25">
      <c r="C5527"/>
      <c r="F5527"/>
      <c r="T5527"/>
      <c r="V5527"/>
    </row>
    <row r="5528" spans="3:22" x14ac:dyDescent="0.25">
      <c r="C5528"/>
      <c r="F5528"/>
      <c r="T5528"/>
      <c r="V5528"/>
    </row>
    <row r="5529" spans="3:22" x14ac:dyDescent="0.25">
      <c r="C5529"/>
      <c r="F5529"/>
      <c r="T5529"/>
      <c r="V5529"/>
    </row>
    <row r="5530" spans="3:22" x14ac:dyDescent="0.25">
      <c r="C5530"/>
      <c r="F5530"/>
      <c r="T5530"/>
      <c r="V5530"/>
    </row>
    <row r="5531" spans="3:22" x14ac:dyDescent="0.25">
      <c r="C5531"/>
      <c r="F5531"/>
      <c r="T5531"/>
      <c r="V5531"/>
    </row>
    <row r="5532" spans="3:22" x14ac:dyDescent="0.25">
      <c r="C5532"/>
      <c r="F5532"/>
      <c r="T5532"/>
      <c r="V5532"/>
    </row>
    <row r="5533" spans="3:22" x14ac:dyDescent="0.25">
      <c r="C5533"/>
      <c r="F5533"/>
      <c r="T5533"/>
      <c r="V5533"/>
    </row>
    <row r="5534" spans="3:22" x14ac:dyDescent="0.25">
      <c r="C5534"/>
      <c r="F5534"/>
      <c r="T5534"/>
      <c r="V5534"/>
    </row>
    <row r="5535" spans="3:22" x14ac:dyDescent="0.25">
      <c r="C5535"/>
      <c r="F5535"/>
      <c r="T5535"/>
      <c r="V5535"/>
    </row>
    <row r="5536" spans="3:22" x14ac:dyDescent="0.25">
      <c r="C5536"/>
      <c r="F5536"/>
      <c r="T5536"/>
      <c r="V5536"/>
    </row>
    <row r="5537" spans="3:22" x14ac:dyDescent="0.25">
      <c r="C5537"/>
      <c r="F5537"/>
      <c r="T5537"/>
      <c r="V5537"/>
    </row>
    <row r="5538" spans="3:22" x14ac:dyDescent="0.25">
      <c r="C5538"/>
      <c r="F5538"/>
      <c r="T5538"/>
      <c r="V5538"/>
    </row>
    <row r="5539" spans="3:22" x14ac:dyDescent="0.25">
      <c r="C5539"/>
      <c r="F5539"/>
      <c r="T5539"/>
      <c r="V5539"/>
    </row>
    <row r="5540" spans="3:22" x14ac:dyDescent="0.25">
      <c r="C5540"/>
      <c r="F5540"/>
      <c r="T5540"/>
      <c r="V5540"/>
    </row>
    <row r="5541" spans="3:22" x14ac:dyDescent="0.25">
      <c r="C5541"/>
      <c r="F5541"/>
      <c r="T5541"/>
      <c r="V5541"/>
    </row>
    <row r="5542" spans="3:22" x14ac:dyDescent="0.25">
      <c r="C5542"/>
      <c r="F5542"/>
      <c r="T5542"/>
      <c r="V5542"/>
    </row>
    <row r="5543" spans="3:22" x14ac:dyDescent="0.25">
      <c r="C5543"/>
      <c r="F5543"/>
      <c r="T5543"/>
      <c r="V5543"/>
    </row>
    <row r="5544" spans="3:22" x14ac:dyDescent="0.25">
      <c r="C5544"/>
      <c r="F5544"/>
      <c r="T5544"/>
      <c r="V5544"/>
    </row>
    <row r="5545" spans="3:22" x14ac:dyDescent="0.25">
      <c r="C5545"/>
      <c r="F5545"/>
      <c r="T5545"/>
      <c r="V5545"/>
    </row>
    <row r="5546" spans="3:22" x14ac:dyDescent="0.25">
      <c r="C5546"/>
      <c r="F5546"/>
      <c r="T5546"/>
      <c r="V5546"/>
    </row>
    <row r="5547" spans="3:22" x14ac:dyDescent="0.25">
      <c r="C5547"/>
      <c r="F5547"/>
      <c r="T5547"/>
      <c r="V5547"/>
    </row>
    <row r="5548" spans="3:22" x14ac:dyDescent="0.25">
      <c r="C5548"/>
      <c r="F5548"/>
      <c r="T5548"/>
      <c r="V5548"/>
    </row>
    <row r="5549" spans="3:22" x14ac:dyDescent="0.25">
      <c r="C5549"/>
      <c r="F5549"/>
      <c r="T5549"/>
      <c r="V5549"/>
    </row>
    <row r="5550" spans="3:22" x14ac:dyDescent="0.25">
      <c r="C5550"/>
      <c r="F5550"/>
      <c r="T5550"/>
      <c r="V5550"/>
    </row>
    <row r="5551" spans="3:22" x14ac:dyDescent="0.25">
      <c r="C5551"/>
      <c r="F5551"/>
      <c r="T5551"/>
      <c r="V5551"/>
    </row>
    <row r="5552" spans="3:22" x14ac:dyDescent="0.25">
      <c r="C5552"/>
      <c r="F5552"/>
      <c r="T5552"/>
      <c r="V5552"/>
    </row>
    <row r="5553" spans="3:22" x14ac:dyDescent="0.25">
      <c r="C5553"/>
      <c r="F5553"/>
      <c r="T5553"/>
      <c r="V5553"/>
    </row>
    <row r="5554" spans="3:22" x14ac:dyDescent="0.25">
      <c r="C5554"/>
      <c r="F5554"/>
      <c r="T5554"/>
      <c r="V5554"/>
    </row>
    <row r="5555" spans="3:22" x14ac:dyDescent="0.25">
      <c r="C5555"/>
      <c r="F5555"/>
      <c r="T5555"/>
      <c r="V5555"/>
    </row>
    <row r="5556" spans="3:22" x14ac:dyDescent="0.25">
      <c r="C5556"/>
      <c r="F5556"/>
      <c r="T5556"/>
      <c r="V5556"/>
    </row>
    <row r="5557" spans="3:22" x14ac:dyDescent="0.25">
      <c r="C5557"/>
      <c r="F5557"/>
      <c r="T5557"/>
      <c r="V5557"/>
    </row>
    <row r="5558" spans="3:22" x14ac:dyDescent="0.25">
      <c r="C5558"/>
      <c r="F5558"/>
      <c r="T5558"/>
      <c r="V5558"/>
    </row>
    <row r="5559" spans="3:22" x14ac:dyDescent="0.25">
      <c r="C5559"/>
      <c r="F5559"/>
      <c r="T5559"/>
      <c r="V5559"/>
    </row>
    <row r="5560" spans="3:22" x14ac:dyDescent="0.25">
      <c r="C5560"/>
      <c r="F5560"/>
      <c r="T5560"/>
      <c r="V5560"/>
    </row>
    <row r="5561" spans="3:22" x14ac:dyDescent="0.25">
      <c r="C5561"/>
      <c r="F5561"/>
      <c r="T5561"/>
      <c r="V5561"/>
    </row>
    <row r="5562" spans="3:22" x14ac:dyDescent="0.25">
      <c r="C5562"/>
      <c r="F5562"/>
      <c r="T5562"/>
      <c r="V5562"/>
    </row>
    <row r="5563" spans="3:22" x14ac:dyDescent="0.25">
      <c r="C5563"/>
      <c r="F5563"/>
      <c r="T5563"/>
      <c r="V5563"/>
    </row>
    <row r="5564" spans="3:22" x14ac:dyDescent="0.25">
      <c r="C5564"/>
      <c r="F5564"/>
      <c r="T5564"/>
      <c r="V5564"/>
    </row>
    <row r="5565" spans="3:22" x14ac:dyDescent="0.25">
      <c r="C5565"/>
      <c r="F5565"/>
      <c r="T5565"/>
      <c r="V5565"/>
    </row>
    <row r="5566" spans="3:22" x14ac:dyDescent="0.25">
      <c r="C5566"/>
      <c r="F5566"/>
      <c r="T5566"/>
      <c r="V5566"/>
    </row>
    <row r="5567" spans="3:22" x14ac:dyDescent="0.25">
      <c r="C5567"/>
      <c r="F5567"/>
      <c r="T5567"/>
      <c r="V5567"/>
    </row>
    <row r="5568" spans="3:22" x14ac:dyDescent="0.25">
      <c r="C5568"/>
      <c r="F5568"/>
      <c r="T5568"/>
      <c r="V5568"/>
    </row>
    <row r="5569" spans="3:22" x14ac:dyDescent="0.25">
      <c r="C5569"/>
      <c r="F5569"/>
      <c r="T5569"/>
      <c r="V5569"/>
    </row>
    <row r="5570" spans="3:22" x14ac:dyDescent="0.25">
      <c r="C5570"/>
      <c r="F5570"/>
      <c r="T5570"/>
      <c r="V5570"/>
    </row>
    <row r="5571" spans="3:22" x14ac:dyDescent="0.25">
      <c r="C5571"/>
      <c r="F5571"/>
      <c r="T5571"/>
      <c r="V5571"/>
    </row>
    <row r="5572" spans="3:22" x14ac:dyDescent="0.25">
      <c r="C5572"/>
      <c r="F5572"/>
      <c r="T5572"/>
      <c r="V5572"/>
    </row>
    <row r="5573" spans="3:22" x14ac:dyDescent="0.25">
      <c r="C5573"/>
      <c r="F5573"/>
      <c r="T5573"/>
      <c r="V5573"/>
    </row>
    <row r="5574" spans="3:22" x14ac:dyDescent="0.25">
      <c r="C5574"/>
      <c r="F5574"/>
      <c r="T5574"/>
      <c r="V5574"/>
    </row>
    <row r="5575" spans="3:22" x14ac:dyDescent="0.25">
      <c r="C5575"/>
      <c r="F5575"/>
      <c r="T5575"/>
      <c r="V5575"/>
    </row>
    <row r="5576" spans="3:22" x14ac:dyDescent="0.25">
      <c r="C5576"/>
      <c r="F5576"/>
      <c r="T5576"/>
      <c r="V5576"/>
    </row>
    <row r="5577" spans="3:22" x14ac:dyDescent="0.25">
      <c r="C5577"/>
      <c r="F5577"/>
      <c r="T5577"/>
      <c r="V5577"/>
    </row>
    <row r="5578" spans="3:22" x14ac:dyDescent="0.25">
      <c r="C5578"/>
      <c r="F5578"/>
      <c r="T5578"/>
      <c r="V5578"/>
    </row>
    <row r="5579" spans="3:22" x14ac:dyDescent="0.25">
      <c r="C5579"/>
      <c r="F5579"/>
      <c r="T5579"/>
      <c r="V5579"/>
    </row>
    <row r="5580" spans="3:22" x14ac:dyDescent="0.25">
      <c r="C5580"/>
      <c r="F5580"/>
      <c r="T5580"/>
      <c r="V5580"/>
    </row>
    <row r="5581" spans="3:22" x14ac:dyDescent="0.25">
      <c r="C5581"/>
      <c r="F5581"/>
      <c r="T5581"/>
      <c r="V5581"/>
    </row>
    <row r="5582" spans="3:22" x14ac:dyDescent="0.25">
      <c r="C5582"/>
      <c r="F5582"/>
      <c r="T5582"/>
      <c r="V5582"/>
    </row>
    <row r="5583" spans="3:22" x14ac:dyDescent="0.25">
      <c r="C5583"/>
      <c r="F5583"/>
      <c r="T5583"/>
      <c r="V5583"/>
    </row>
    <row r="5584" spans="3:22" x14ac:dyDescent="0.25">
      <c r="C5584"/>
      <c r="F5584"/>
      <c r="T5584"/>
      <c r="V5584"/>
    </row>
    <row r="5585" spans="3:22" x14ac:dyDescent="0.25">
      <c r="C5585"/>
      <c r="F5585"/>
      <c r="T5585"/>
      <c r="V5585"/>
    </row>
    <row r="5586" spans="3:22" x14ac:dyDescent="0.25">
      <c r="C5586"/>
      <c r="F5586"/>
      <c r="T5586"/>
      <c r="V5586"/>
    </row>
    <row r="5587" spans="3:22" x14ac:dyDescent="0.25">
      <c r="C5587"/>
      <c r="F5587"/>
      <c r="T5587"/>
      <c r="V5587"/>
    </row>
    <row r="5588" spans="3:22" x14ac:dyDescent="0.25">
      <c r="C5588"/>
      <c r="F5588"/>
      <c r="T5588"/>
      <c r="V5588"/>
    </row>
    <row r="5589" spans="3:22" x14ac:dyDescent="0.25">
      <c r="C5589"/>
      <c r="F5589"/>
      <c r="T5589"/>
      <c r="V5589"/>
    </row>
    <row r="5590" spans="3:22" x14ac:dyDescent="0.25">
      <c r="C5590"/>
      <c r="F5590"/>
      <c r="T5590"/>
      <c r="V5590"/>
    </row>
    <row r="5591" spans="3:22" x14ac:dyDescent="0.25">
      <c r="C5591"/>
      <c r="F5591"/>
      <c r="T5591"/>
      <c r="V5591"/>
    </row>
    <row r="5592" spans="3:22" x14ac:dyDescent="0.25">
      <c r="C5592"/>
      <c r="F5592"/>
      <c r="T5592"/>
      <c r="V5592"/>
    </row>
    <row r="5593" spans="3:22" x14ac:dyDescent="0.25">
      <c r="C5593"/>
      <c r="F5593"/>
      <c r="T5593"/>
      <c r="V5593"/>
    </row>
    <row r="5594" spans="3:22" x14ac:dyDescent="0.25">
      <c r="C5594"/>
      <c r="F5594"/>
      <c r="T5594"/>
      <c r="V5594"/>
    </row>
    <row r="5595" spans="3:22" x14ac:dyDescent="0.25">
      <c r="C5595"/>
      <c r="F5595"/>
      <c r="T5595"/>
      <c r="V5595"/>
    </row>
    <row r="5596" spans="3:22" x14ac:dyDescent="0.25">
      <c r="C5596"/>
      <c r="F5596"/>
      <c r="T5596"/>
      <c r="V5596"/>
    </row>
    <row r="5597" spans="3:22" x14ac:dyDescent="0.25">
      <c r="C5597"/>
      <c r="F5597"/>
      <c r="T5597"/>
      <c r="V5597"/>
    </row>
    <row r="5598" spans="3:22" x14ac:dyDescent="0.25">
      <c r="C5598"/>
      <c r="F5598"/>
      <c r="T5598"/>
      <c r="V5598"/>
    </row>
    <row r="5599" spans="3:22" x14ac:dyDescent="0.25">
      <c r="C5599"/>
      <c r="F5599"/>
      <c r="T5599"/>
      <c r="V5599"/>
    </row>
    <row r="5600" spans="3:22" x14ac:dyDescent="0.25">
      <c r="C5600"/>
      <c r="F5600"/>
      <c r="T5600"/>
      <c r="V5600"/>
    </row>
    <row r="5601" spans="3:22" x14ac:dyDescent="0.25">
      <c r="C5601"/>
      <c r="F5601"/>
      <c r="T5601"/>
      <c r="V5601"/>
    </row>
    <row r="5602" spans="3:22" x14ac:dyDescent="0.25">
      <c r="C5602"/>
      <c r="F5602"/>
      <c r="T5602"/>
      <c r="V5602"/>
    </row>
    <row r="5603" spans="3:22" x14ac:dyDescent="0.25">
      <c r="C5603"/>
      <c r="F5603"/>
      <c r="T5603"/>
      <c r="V5603"/>
    </row>
    <row r="5604" spans="3:22" x14ac:dyDescent="0.25">
      <c r="C5604"/>
      <c r="F5604"/>
      <c r="T5604"/>
      <c r="V5604"/>
    </row>
    <row r="5605" spans="3:22" x14ac:dyDescent="0.25">
      <c r="C5605"/>
      <c r="F5605"/>
      <c r="T5605"/>
      <c r="V5605"/>
    </row>
    <row r="5606" spans="3:22" x14ac:dyDescent="0.25">
      <c r="C5606"/>
      <c r="F5606"/>
      <c r="T5606"/>
      <c r="V5606"/>
    </row>
    <row r="5607" spans="3:22" x14ac:dyDescent="0.25">
      <c r="C5607"/>
      <c r="F5607"/>
      <c r="T5607"/>
      <c r="V5607"/>
    </row>
    <row r="5608" spans="3:22" x14ac:dyDescent="0.25">
      <c r="C5608"/>
      <c r="F5608"/>
      <c r="T5608"/>
      <c r="V5608"/>
    </row>
    <row r="5609" spans="3:22" x14ac:dyDescent="0.25">
      <c r="C5609"/>
      <c r="F5609"/>
      <c r="T5609"/>
      <c r="V5609"/>
    </row>
    <row r="5610" spans="3:22" x14ac:dyDescent="0.25">
      <c r="C5610"/>
      <c r="F5610"/>
      <c r="T5610"/>
      <c r="V5610"/>
    </row>
    <row r="5611" spans="3:22" x14ac:dyDescent="0.25">
      <c r="C5611"/>
      <c r="F5611"/>
      <c r="T5611"/>
      <c r="V5611"/>
    </row>
    <row r="5612" spans="3:22" x14ac:dyDescent="0.25">
      <c r="C5612"/>
      <c r="F5612"/>
      <c r="T5612"/>
      <c r="V5612"/>
    </row>
    <row r="5613" spans="3:22" x14ac:dyDescent="0.25">
      <c r="C5613"/>
      <c r="F5613"/>
      <c r="T5613"/>
      <c r="V5613"/>
    </row>
    <row r="5614" spans="3:22" x14ac:dyDescent="0.25">
      <c r="C5614"/>
      <c r="F5614"/>
      <c r="T5614"/>
      <c r="V5614"/>
    </row>
    <row r="5615" spans="3:22" x14ac:dyDescent="0.25">
      <c r="C5615"/>
      <c r="F5615"/>
      <c r="T5615"/>
      <c r="V5615"/>
    </row>
    <row r="5616" spans="3:22" x14ac:dyDescent="0.25">
      <c r="C5616"/>
      <c r="F5616"/>
      <c r="T5616"/>
      <c r="V5616"/>
    </row>
    <row r="5617" spans="3:22" x14ac:dyDescent="0.25">
      <c r="C5617"/>
      <c r="F5617"/>
      <c r="T5617"/>
      <c r="V5617"/>
    </row>
    <row r="5618" spans="3:22" x14ac:dyDescent="0.25">
      <c r="C5618"/>
      <c r="F5618"/>
      <c r="T5618"/>
      <c r="V5618"/>
    </row>
    <row r="5619" spans="3:22" x14ac:dyDescent="0.25">
      <c r="C5619"/>
      <c r="F5619"/>
      <c r="T5619"/>
      <c r="V5619"/>
    </row>
    <row r="5620" spans="3:22" x14ac:dyDescent="0.25">
      <c r="C5620"/>
      <c r="F5620"/>
      <c r="T5620"/>
      <c r="V5620"/>
    </row>
    <row r="5621" spans="3:22" x14ac:dyDescent="0.25">
      <c r="C5621"/>
      <c r="F5621"/>
      <c r="T5621"/>
      <c r="V5621"/>
    </row>
    <row r="5622" spans="3:22" x14ac:dyDescent="0.25">
      <c r="C5622"/>
      <c r="F5622"/>
      <c r="T5622"/>
      <c r="V5622"/>
    </row>
    <row r="5623" spans="3:22" x14ac:dyDescent="0.25">
      <c r="C5623"/>
      <c r="F5623"/>
      <c r="T5623"/>
      <c r="V5623"/>
    </row>
    <row r="5624" spans="3:22" x14ac:dyDescent="0.25">
      <c r="C5624"/>
      <c r="F5624"/>
      <c r="T5624"/>
      <c r="V5624"/>
    </row>
    <row r="5625" spans="3:22" x14ac:dyDescent="0.25">
      <c r="C5625"/>
      <c r="F5625"/>
      <c r="T5625"/>
      <c r="V5625"/>
    </row>
    <row r="5626" spans="3:22" x14ac:dyDescent="0.25">
      <c r="C5626"/>
      <c r="F5626"/>
      <c r="T5626"/>
      <c r="V5626"/>
    </row>
    <row r="5627" spans="3:22" x14ac:dyDescent="0.25">
      <c r="C5627"/>
      <c r="F5627"/>
      <c r="T5627"/>
      <c r="V5627"/>
    </row>
    <row r="5628" spans="3:22" x14ac:dyDescent="0.25">
      <c r="C5628"/>
      <c r="F5628"/>
      <c r="T5628"/>
      <c r="V5628"/>
    </row>
    <row r="5629" spans="3:22" x14ac:dyDescent="0.25">
      <c r="C5629"/>
      <c r="F5629"/>
      <c r="T5629"/>
      <c r="V5629"/>
    </row>
    <row r="5630" spans="3:22" x14ac:dyDescent="0.25">
      <c r="C5630"/>
      <c r="F5630"/>
      <c r="T5630"/>
      <c r="V5630"/>
    </row>
    <row r="5631" spans="3:22" x14ac:dyDescent="0.25">
      <c r="C5631"/>
      <c r="F5631"/>
      <c r="T5631"/>
      <c r="V5631"/>
    </row>
    <row r="5632" spans="3:22" x14ac:dyDescent="0.25">
      <c r="C5632"/>
      <c r="F5632"/>
      <c r="T5632"/>
      <c r="V5632"/>
    </row>
    <row r="5633" spans="3:22" x14ac:dyDescent="0.25">
      <c r="C5633"/>
      <c r="F5633"/>
      <c r="T5633"/>
      <c r="V5633"/>
    </row>
    <row r="5634" spans="3:22" x14ac:dyDescent="0.25">
      <c r="C5634"/>
      <c r="F5634"/>
      <c r="T5634"/>
      <c r="V5634"/>
    </row>
    <row r="5635" spans="3:22" x14ac:dyDescent="0.25">
      <c r="C5635"/>
      <c r="F5635"/>
      <c r="T5635"/>
      <c r="V5635"/>
    </row>
    <row r="5636" spans="3:22" x14ac:dyDescent="0.25">
      <c r="C5636"/>
      <c r="F5636"/>
      <c r="T5636"/>
      <c r="V5636"/>
    </row>
    <row r="5637" spans="3:22" x14ac:dyDescent="0.25">
      <c r="C5637"/>
      <c r="F5637"/>
      <c r="T5637"/>
      <c r="V5637"/>
    </row>
    <row r="5638" spans="3:22" x14ac:dyDescent="0.25">
      <c r="C5638"/>
      <c r="F5638"/>
      <c r="T5638"/>
      <c r="V5638"/>
    </row>
    <row r="5639" spans="3:22" x14ac:dyDescent="0.25">
      <c r="C5639"/>
      <c r="F5639"/>
      <c r="T5639"/>
      <c r="V5639"/>
    </row>
    <row r="5640" spans="3:22" x14ac:dyDescent="0.25">
      <c r="C5640"/>
      <c r="F5640"/>
      <c r="T5640"/>
      <c r="V5640"/>
    </row>
    <row r="5641" spans="3:22" x14ac:dyDescent="0.25">
      <c r="C5641"/>
      <c r="F5641"/>
      <c r="T5641"/>
      <c r="V5641"/>
    </row>
    <row r="5642" spans="3:22" x14ac:dyDescent="0.25">
      <c r="C5642"/>
      <c r="F5642"/>
      <c r="T5642"/>
      <c r="V5642"/>
    </row>
    <row r="5643" spans="3:22" x14ac:dyDescent="0.25">
      <c r="C5643"/>
      <c r="F5643"/>
      <c r="T5643"/>
      <c r="V5643"/>
    </row>
    <row r="5644" spans="3:22" x14ac:dyDescent="0.25">
      <c r="C5644"/>
      <c r="F5644"/>
      <c r="T5644"/>
      <c r="V5644"/>
    </row>
    <row r="5645" spans="3:22" x14ac:dyDescent="0.25">
      <c r="C5645"/>
      <c r="F5645"/>
      <c r="T5645"/>
      <c r="V5645"/>
    </row>
    <row r="5646" spans="3:22" x14ac:dyDescent="0.25">
      <c r="C5646"/>
      <c r="F5646"/>
      <c r="T5646"/>
      <c r="V5646"/>
    </row>
    <row r="5647" spans="3:22" x14ac:dyDescent="0.25">
      <c r="C5647"/>
      <c r="F5647"/>
      <c r="T5647"/>
      <c r="V5647"/>
    </row>
    <row r="5648" spans="3:22" x14ac:dyDescent="0.25">
      <c r="C5648"/>
      <c r="F5648"/>
      <c r="T5648"/>
      <c r="V5648"/>
    </row>
    <row r="5649" spans="3:22" x14ac:dyDescent="0.25">
      <c r="C5649"/>
      <c r="F5649"/>
      <c r="T5649"/>
      <c r="V5649"/>
    </row>
    <row r="5650" spans="3:22" x14ac:dyDescent="0.25">
      <c r="C5650"/>
      <c r="F5650"/>
      <c r="T5650"/>
      <c r="V5650"/>
    </row>
    <row r="5651" spans="3:22" x14ac:dyDescent="0.25">
      <c r="C5651"/>
      <c r="F5651"/>
      <c r="T5651"/>
      <c r="V5651"/>
    </row>
    <row r="5652" spans="3:22" x14ac:dyDescent="0.25">
      <c r="C5652"/>
      <c r="F5652"/>
      <c r="T5652"/>
      <c r="V5652"/>
    </row>
    <row r="5653" spans="3:22" x14ac:dyDescent="0.25">
      <c r="C5653"/>
      <c r="F5653"/>
      <c r="T5653"/>
      <c r="V5653"/>
    </row>
    <row r="5654" spans="3:22" x14ac:dyDescent="0.25">
      <c r="C5654"/>
      <c r="F5654"/>
      <c r="T5654"/>
      <c r="V5654"/>
    </row>
    <row r="5655" spans="3:22" x14ac:dyDescent="0.25">
      <c r="C5655"/>
      <c r="F5655"/>
      <c r="T5655"/>
      <c r="V5655"/>
    </row>
    <row r="5656" spans="3:22" x14ac:dyDescent="0.25">
      <c r="C5656"/>
      <c r="F5656"/>
      <c r="T5656"/>
      <c r="V5656"/>
    </row>
    <row r="5657" spans="3:22" x14ac:dyDescent="0.25">
      <c r="C5657"/>
      <c r="F5657"/>
      <c r="T5657"/>
      <c r="V5657"/>
    </row>
    <row r="5658" spans="3:22" x14ac:dyDescent="0.25">
      <c r="C5658"/>
      <c r="F5658"/>
      <c r="T5658"/>
      <c r="V5658"/>
    </row>
    <row r="5659" spans="3:22" x14ac:dyDescent="0.25">
      <c r="C5659"/>
      <c r="F5659"/>
      <c r="T5659"/>
      <c r="V5659"/>
    </row>
    <row r="5660" spans="3:22" x14ac:dyDescent="0.25">
      <c r="C5660"/>
      <c r="F5660"/>
      <c r="T5660"/>
      <c r="V5660"/>
    </row>
    <row r="5661" spans="3:22" x14ac:dyDescent="0.25">
      <c r="C5661"/>
      <c r="F5661"/>
      <c r="T5661"/>
      <c r="V5661"/>
    </row>
    <row r="5662" spans="3:22" x14ac:dyDescent="0.25">
      <c r="C5662"/>
      <c r="F5662"/>
      <c r="T5662"/>
      <c r="V5662"/>
    </row>
    <row r="5663" spans="3:22" x14ac:dyDescent="0.25">
      <c r="C5663"/>
      <c r="F5663"/>
      <c r="T5663"/>
      <c r="V5663"/>
    </row>
    <row r="5664" spans="3:22" x14ac:dyDescent="0.25">
      <c r="C5664"/>
      <c r="F5664"/>
      <c r="T5664"/>
      <c r="V5664"/>
    </row>
    <row r="5665" spans="3:22" x14ac:dyDescent="0.25">
      <c r="C5665"/>
      <c r="F5665"/>
      <c r="T5665"/>
      <c r="V5665"/>
    </row>
    <row r="5666" spans="3:22" x14ac:dyDescent="0.25">
      <c r="C5666"/>
      <c r="F5666"/>
      <c r="T5666"/>
      <c r="V5666"/>
    </row>
    <row r="5667" spans="3:22" x14ac:dyDescent="0.25">
      <c r="C5667"/>
      <c r="F5667"/>
      <c r="T5667"/>
      <c r="V5667"/>
    </row>
    <row r="5668" spans="3:22" x14ac:dyDescent="0.25">
      <c r="C5668"/>
      <c r="F5668"/>
      <c r="T5668"/>
      <c r="V5668"/>
    </row>
    <row r="5669" spans="3:22" x14ac:dyDescent="0.25">
      <c r="C5669"/>
      <c r="F5669"/>
      <c r="T5669"/>
      <c r="V5669"/>
    </row>
    <row r="5670" spans="3:22" x14ac:dyDescent="0.25">
      <c r="C5670"/>
      <c r="F5670"/>
      <c r="T5670"/>
      <c r="V5670"/>
    </row>
    <row r="5671" spans="3:22" x14ac:dyDescent="0.25">
      <c r="C5671"/>
      <c r="F5671"/>
      <c r="T5671"/>
      <c r="V5671"/>
    </row>
    <row r="5672" spans="3:22" x14ac:dyDescent="0.25">
      <c r="C5672"/>
      <c r="F5672"/>
      <c r="T5672"/>
      <c r="V5672"/>
    </row>
    <row r="5673" spans="3:22" x14ac:dyDescent="0.25">
      <c r="C5673"/>
      <c r="F5673"/>
      <c r="T5673"/>
      <c r="V5673"/>
    </row>
    <row r="5674" spans="3:22" x14ac:dyDescent="0.25">
      <c r="C5674"/>
      <c r="F5674"/>
      <c r="T5674"/>
      <c r="V5674"/>
    </row>
    <row r="5675" spans="3:22" x14ac:dyDescent="0.25">
      <c r="C5675"/>
      <c r="F5675"/>
      <c r="T5675"/>
      <c r="V5675"/>
    </row>
    <row r="5676" spans="3:22" x14ac:dyDescent="0.25">
      <c r="C5676"/>
      <c r="F5676"/>
      <c r="T5676"/>
      <c r="V5676"/>
    </row>
    <row r="5677" spans="3:22" x14ac:dyDescent="0.25">
      <c r="C5677"/>
      <c r="F5677"/>
      <c r="T5677"/>
      <c r="V5677"/>
    </row>
    <row r="5678" spans="3:22" x14ac:dyDescent="0.25">
      <c r="C5678"/>
      <c r="F5678"/>
      <c r="T5678"/>
      <c r="V5678"/>
    </row>
    <row r="5679" spans="3:22" x14ac:dyDescent="0.25">
      <c r="C5679"/>
      <c r="F5679"/>
      <c r="T5679"/>
      <c r="V5679"/>
    </row>
    <row r="5680" spans="3:22" x14ac:dyDescent="0.25">
      <c r="C5680"/>
      <c r="F5680"/>
      <c r="T5680"/>
      <c r="V5680"/>
    </row>
    <row r="5681" spans="3:22" x14ac:dyDescent="0.25">
      <c r="C5681"/>
      <c r="F5681"/>
      <c r="T5681"/>
      <c r="V5681"/>
    </row>
    <row r="5682" spans="3:22" x14ac:dyDescent="0.25">
      <c r="C5682"/>
      <c r="F5682"/>
      <c r="T5682"/>
      <c r="V5682"/>
    </row>
    <row r="5683" spans="3:22" x14ac:dyDescent="0.25">
      <c r="C5683"/>
      <c r="F5683"/>
      <c r="T5683"/>
      <c r="V5683"/>
    </row>
    <row r="5684" spans="3:22" x14ac:dyDescent="0.25">
      <c r="C5684"/>
      <c r="F5684"/>
      <c r="T5684"/>
      <c r="V5684"/>
    </row>
    <row r="5685" spans="3:22" x14ac:dyDescent="0.25">
      <c r="C5685"/>
      <c r="F5685"/>
      <c r="T5685"/>
      <c r="V5685"/>
    </row>
    <row r="5686" spans="3:22" x14ac:dyDescent="0.25">
      <c r="C5686"/>
      <c r="F5686"/>
      <c r="T5686"/>
      <c r="V5686"/>
    </row>
    <row r="5687" spans="3:22" x14ac:dyDescent="0.25">
      <c r="C5687"/>
      <c r="F5687"/>
      <c r="T5687"/>
      <c r="V5687"/>
    </row>
    <row r="5688" spans="3:22" x14ac:dyDescent="0.25">
      <c r="C5688"/>
      <c r="F5688"/>
      <c r="T5688"/>
      <c r="V5688"/>
    </row>
    <row r="5689" spans="3:22" x14ac:dyDescent="0.25">
      <c r="C5689"/>
      <c r="F5689"/>
      <c r="T5689"/>
      <c r="V5689"/>
    </row>
    <row r="5690" spans="3:22" x14ac:dyDescent="0.25">
      <c r="C5690"/>
      <c r="F5690"/>
      <c r="T5690"/>
      <c r="V5690"/>
    </row>
    <row r="5691" spans="3:22" x14ac:dyDescent="0.25">
      <c r="C5691"/>
      <c r="F5691"/>
      <c r="T5691"/>
      <c r="V5691"/>
    </row>
    <row r="5692" spans="3:22" x14ac:dyDescent="0.25">
      <c r="C5692"/>
      <c r="F5692"/>
      <c r="T5692"/>
      <c r="V5692"/>
    </row>
    <row r="5693" spans="3:22" x14ac:dyDescent="0.25">
      <c r="C5693"/>
      <c r="F5693"/>
      <c r="T5693"/>
      <c r="V5693"/>
    </row>
    <row r="5694" spans="3:22" x14ac:dyDescent="0.25">
      <c r="C5694"/>
      <c r="F5694"/>
      <c r="T5694"/>
      <c r="V5694"/>
    </row>
    <row r="5695" spans="3:22" x14ac:dyDescent="0.25">
      <c r="C5695"/>
      <c r="F5695"/>
      <c r="T5695"/>
      <c r="V5695"/>
    </row>
    <row r="5696" spans="3:22" x14ac:dyDescent="0.25">
      <c r="C5696"/>
      <c r="F5696"/>
      <c r="T5696"/>
      <c r="V5696"/>
    </row>
    <row r="5697" spans="3:22" x14ac:dyDescent="0.25">
      <c r="C5697"/>
      <c r="F5697"/>
      <c r="T5697"/>
      <c r="V5697"/>
    </row>
    <row r="5698" spans="3:22" x14ac:dyDescent="0.25">
      <c r="C5698"/>
      <c r="F5698"/>
      <c r="T5698"/>
      <c r="V5698"/>
    </row>
    <row r="5699" spans="3:22" x14ac:dyDescent="0.25">
      <c r="C5699"/>
      <c r="F5699"/>
      <c r="T5699"/>
      <c r="V5699"/>
    </row>
    <row r="5700" spans="3:22" x14ac:dyDescent="0.25">
      <c r="C5700"/>
      <c r="F5700"/>
      <c r="T5700"/>
      <c r="V5700"/>
    </row>
    <row r="5701" spans="3:22" x14ac:dyDescent="0.25">
      <c r="C5701"/>
      <c r="F5701"/>
      <c r="T5701"/>
      <c r="V5701"/>
    </row>
    <row r="5702" spans="3:22" x14ac:dyDescent="0.25">
      <c r="C5702"/>
      <c r="F5702"/>
      <c r="T5702"/>
      <c r="V5702"/>
    </row>
    <row r="5703" spans="3:22" x14ac:dyDescent="0.25">
      <c r="C5703"/>
      <c r="F5703"/>
      <c r="T5703"/>
      <c r="V5703"/>
    </row>
    <row r="5704" spans="3:22" x14ac:dyDescent="0.25">
      <c r="C5704"/>
      <c r="F5704"/>
      <c r="T5704"/>
      <c r="V5704"/>
    </row>
    <row r="5705" spans="3:22" x14ac:dyDescent="0.25">
      <c r="C5705"/>
      <c r="F5705"/>
      <c r="T5705"/>
      <c r="V5705"/>
    </row>
    <row r="5706" spans="3:22" x14ac:dyDescent="0.25">
      <c r="C5706"/>
      <c r="F5706"/>
      <c r="T5706"/>
      <c r="V5706"/>
    </row>
    <row r="5707" spans="3:22" x14ac:dyDescent="0.25">
      <c r="C5707"/>
      <c r="F5707"/>
      <c r="T5707"/>
      <c r="V5707"/>
    </row>
    <row r="5708" spans="3:22" x14ac:dyDescent="0.25">
      <c r="C5708"/>
      <c r="F5708"/>
      <c r="T5708"/>
      <c r="V5708"/>
    </row>
    <row r="5709" spans="3:22" x14ac:dyDescent="0.25">
      <c r="C5709"/>
      <c r="F5709"/>
      <c r="T5709"/>
      <c r="V5709"/>
    </row>
    <row r="5710" spans="3:22" x14ac:dyDescent="0.25">
      <c r="C5710"/>
      <c r="F5710"/>
      <c r="T5710"/>
      <c r="V5710"/>
    </row>
    <row r="5711" spans="3:22" x14ac:dyDescent="0.25">
      <c r="C5711"/>
      <c r="F5711"/>
      <c r="T5711"/>
      <c r="V5711"/>
    </row>
    <row r="5712" spans="3:22" x14ac:dyDescent="0.25">
      <c r="C5712"/>
      <c r="F5712"/>
      <c r="T5712"/>
      <c r="V5712"/>
    </row>
    <row r="5713" spans="3:22" x14ac:dyDescent="0.25">
      <c r="C5713"/>
      <c r="F5713"/>
      <c r="T5713"/>
      <c r="V5713"/>
    </row>
    <row r="5714" spans="3:22" x14ac:dyDescent="0.25">
      <c r="C5714"/>
      <c r="F5714"/>
      <c r="T5714"/>
      <c r="V5714"/>
    </row>
    <row r="5715" spans="3:22" x14ac:dyDescent="0.25">
      <c r="C5715"/>
      <c r="F5715"/>
      <c r="T5715"/>
      <c r="V5715"/>
    </row>
    <row r="5716" spans="3:22" x14ac:dyDescent="0.25">
      <c r="C5716"/>
      <c r="F5716"/>
      <c r="T5716"/>
      <c r="V5716"/>
    </row>
    <row r="5717" spans="3:22" x14ac:dyDescent="0.25">
      <c r="C5717"/>
      <c r="F5717"/>
      <c r="T5717"/>
      <c r="V5717"/>
    </row>
    <row r="5718" spans="3:22" x14ac:dyDescent="0.25">
      <c r="C5718"/>
      <c r="F5718"/>
      <c r="T5718"/>
      <c r="V5718"/>
    </row>
    <row r="5719" spans="3:22" x14ac:dyDescent="0.25">
      <c r="C5719"/>
      <c r="F5719"/>
      <c r="T5719"/>
      <c r="V5719"/>
    </row>
    <row r="5720" spans="3:22" x14ac:dyDescent="0.25">
      <c r="C5720"/>
      <c r="F5720"/>
      <c r="T5720"/>
      <c r="V5720"/>
    </row>
    <row r="5721" spans="3:22" x14ac:dyDescent="0.25">
      <c r="C5721"/>
      <c r="F5721"/>
      <c r="T5721"/>
      <c r="V5721"/>
    </row>
    <row r="5722" spans="3:22" x14ac:dyDescent="0.25">
      <c r="C5722"/>
      <c r="F5722"/>
      <c r="T5722"/>
      <c r="V5722"/>
    </row>
    <row r="5723" spans="3:22" x14ac:dyDescent="0.25">
      <c r="C5723"/>
      <c r="F5723"/>
      <c r="T5723"/>
      <c r="V5723"/>
    </row>
    <row r="5724" spans="3:22" x14ac:dyDescent="0.25">
      <c r="C5724"/>
      <c r="F5724"/>
      <c r="T5724"/>
      <c r="V5724"/>
    </row>
    <row r="5725" spans="3:22" x14ac:dyDescent="0.25">
      <c r="C5725"/>
      <c r="F5725"/>
      <c r="T5725"/>
      <c r="V5725"/>
    </row>
    <row r="5726" spans="3:22" x14ac:dyDescent="0.25">
      <c r="C5726"/>
      <c r="F5726"/>
      <c r="T5726"/>
      <c r="V5726"/>
    </row>
    <row r="5727" spans="3:22" x14ac:dyDescent="0.25">
      <c r="C5727"/>
      <c r="F5727"/>
      <c r="T5727"/>
      <c r="V5727"/>
    </row>
    <row r="5728" spans="3:22" x14ac:dyDescent="0.25">
      <c r="C5728"/>
      <c r="F5728"/>
      <c r="T5728"/>
      <c r="V5728"/>
    </row>
    <row r="5729" spans="3:22" x14ac:dyDescent="0.25">
      <c r="C5729"/>
      <c r="F5729"/>
      <c r="T5729"/>
      <c r="V5729"/>
    </row>
    <row r="5730" spans="3:22" x14ac:dyDescent="0.25">
      <c r="C5730"/>
      <c r="F5730"/>
      <c r="T5730"/>
      <c r="V5730"/>
    </row>
    <row r="5731" spans="3:22" x14ac:dyDescent="0.25">
      <c r="C5731"/>
      <c r="F5731"/>
      <c r="T5731"/>
      <c r="V5731"/>
    </row>
    <row r="5732" spans="3:22" x14ac:dyDescent="0.25">
      <c r="C5732"/>
      <c r="F5732"/>
      <c r="T5732"/>
      <c r="V5732"/>
    </row>
    <row r="5733" spans="3:22" x14ac:dyDescent="0.25">
      <c r="C5733"/>
      <c r="F5733"/>
      <c r="T5733"/>
      <c r="V5733"/>
    </row>
    <row r="5734" spans="3:22" x14ac:dyDescent="0.25">
      <c r="C5734"/>
      <c r="F5734"/>
      <c r="T5734"/>
      <c r="V5734"/>
    </row>
    <row r="5735" spans="3:22" x14ac:dyDescent="0.25">
      <c r="C5735"/>
      <c r="F5735"/>
      <c r="T5735"/>
      <c r="V5735"/>
    </row>
    <row r="5736" spans="3:22" x14ac:dyDescent="0.25">
      <c r="C5736"/>
      <c r="F5736"/>
      <c r="T5736"/>
      <c r="V5736"/>
    </row>
    <row r="5737" spans="3:22" x14ac:dyDescent="0.25">
      <c r="C5737"/>
      <c r="F5737"/>
      <c r="T5737"/>
      <c r="V5737"/>
    </row>
    <row r="5738" spans="3:22" x14ac:dyDescent="0.25">
      <c r="C5738"/>
      <c r="F5738"/>
      <c r="T5738"/>
      <c r="V5738"/>
    </row>
    <row r="5739" spans="3:22" x14ac:dyDescent="0.25">
      <c r="C5739"/>
      <c r="F5739"/>
      <c r="T5739"/>
      <c r="V5739"/>
    </row>
    <row r="5740" spans="3:22" x14ac:dyDescent="0.25">
      <c r="C5740"/>
      <c r="F5740"/>
      <c r="T5740"/>
      <c r="V5740"/>
    </row>
    <row r="5741" spans="3:22" x14ac:dyDescent="0.25">
      <c r="C5741"/>
      <c r="F5741"/>
      <c r="T5741"/>
      <c r="V5741"/>
    </row>
    <row r="5742" spans="3:22" x14ac:dyDescent="0.25">
      <c r="C5742"/>
      <c r="F5742"/>
      <c r="T5742"/>
      <c r="V5742"/>
    </row>
    <row r="5743" spans="3:22" x14ac:dyDescent="0.25">
      <c r="C5743"/>
      <c r="F5743"/>
      <c r="T5743"/>
      <c r="V5743"/>
    </row>
    <row r="5744" spans="3:22" x14ac:dyDescent="0.25">
      <c r="C5744"/>
      <c r="F5744"/>
      <c r="T5744"/>
      <c r="V5744"/>
    </row>
    <row r="5745" spans="3:22" x14ac:dyDescent="0.25">
      <c r="C5745"/>
      <c r="F5745"/>
      <c r="T5745"/>
      <c r="V5745"/>
    </row>
    <row r="5746" spans="3:22" x14ac:dyDescent="0.25">
      <c r="C5746"/>
      <c r="F5746"/>
      <c r="T5746"/>
      <c r="V5746"/>
    </row>
    <row r="5747" spans="3:22" x14ac:dyDescent="0.25">
      <c r="C5747"/>
      <c r="F5747"/>
      <c r="T5747"/>
      <c r="V5747"/>
    </row>
    <row r="5748" spans="3:22" x14ac:dyDescent="0.25">
      <c r="C5748"/>
      <c r="F5748"/>
      <c r="T5748"/>
      <c r="V5748"/>
    </row>
    <row r="5749" spans="3:22" x14ac:dyDescent="0.25">
      <c r="C5749"/>
      <c r="F5749"/>
      <c r="T5749"/>
      <c r="V5749"/>
    </row>
    <row r="5750" spans="3:22" x14ac:dyDescent="0.25">
      <c r="C5750"/>
      <c r="F5750"/>
      <c r="T5750"/>
      <c r="V5750"/>
    </row>
    <row r="5751" spans="3:22" x14ac:dyDescent="0.25">
      <c r="C5751"/>
      <c r="F5751"/>
      <c r="T5751"/>
      <c r="V5751"/>
    </row>
    <row r="5752" spans="3:22" x14ac:dyDescent="0.25">
      <c r="C5752"/>
      <c r="F5752"/>
      <c r="T5752"/>
      <c r="V5752"/>
    </row>
    <row r="5753" spans="3:22" x14ac:dyDescent="0.25">
      <c r="C5753"/>
      <c r="F5753"/>
      <c r="T5753"/>
      <c r="V5753"/>
    </row>
    <row r="5754" spans="3:22" x14ac:dyDescent="0.25">
      <c r="C5754"/>
      <c r="F5754"/>
      <c r="T5754"/>
      <c r="V5754"/>
    </row>
    <row r="5755" spans="3:22" x14ac:dyDescent="0.25">
      <c r="C5755"/>
      <c r="F5755"/>
      <c r="T5755"/>
      <c r="V5755"/>
    </row>
    <row r="5756" spans="3:22" x14ac:dyDescent="0.25">
      <c r="C5756"/>
      <c r="F5756"/>
      <c r="T5756"/>
      <c r="V5756"/>
    </row>
    <row r="5757" spans="3:22" x14ac:dyDescent="0.25">
      <c r="C5757"/>
      <c r="F5757"/>
      <c r="T5757"/>
      <c r="V5757"/>
    </row>
    <row r="5758" spans="3:22" x14ac:dyDescent="0.25">
      <c r="C5758"/>
      <c r="F5758"/>
      <c r="T5758"/>
      <c r="V5758"/>
    </row>
    <row r="5759" spans="3:22" x14ac:dyDescent="0.25">
      <c r="C5759"/>
      <c r="F5759"/>
      <c r="T5759"/>
      <c r="V5759"/>
    </row>
    <row r="5760" spans="3:22" x14ac:dyDescent="0.25">
      <c r="C5760"/>
      <c r="F5760"/>
      <c r="T5760"/>
      <c r="V5760"/>
    </row>
    <row r="5761" spans="3:22" x14ac:dyDescent="0.25">
      <c r="C5761"/>
      <c r="F5761"/>
      <c r="T5761"/>
      <c r="V5761"/>
    </row>
    <row r="5762" spans="3:22" x14ac:dyDescent="0.25">
      <c r="C5762"/>
      <c r="F5762"/>
      <c r="T5762"/>
      <c r="V5762"/>
    </row>
    <row r="5763" spans="3:22" x14ac:dyDescent="0.25">
      <c r="C5763"/>
      <c r="F5763"/>
      <c r="T5763"/>
      <c r="V5763"/>
    </row>
    <row r="5764" spans="3:22" x14ac:dyDescent="0.25">
      <c r="C5764"/>
      <c r="F5764"/>
      <c r="T5764"/>
      <c r="V5764"/>
    </row>
    <row r="5765" spans="3:22" x14ac:dyDescent="0.25">
      <c r="C5765"/>
      <c r="F5765"/>
      <c r="T5765"/>
      <c r="V5765"/>
    </row>
    <row r="5766" spans="3:22" x14ac:dyDescent="0.25">
      <c r="C5766"/>
      <c r="F5766"/>
      <c r="T5766"/>
      <c r="V5766"/>
    </row>
    <row r="5767" spans="3:22" x14ac:dyDescent="0.25">
      <c r="C5767"/>
      <c r="F5767"/>
      <c r="T5767"/>
      <c r="V5767"/>
    </row>
    <row r="5768" spans="3:22" x14ac:dyDescent="0.25">
      <c r="C5768"/>
      <c r="F5768"/>
      <c r="T5768"/>
      <c r="V5768"/>
    </row>
    <row r="5769" spans="3:22" x14ac:dyDescent="0.25">
      <c r="C5769"/>
      <c r="F5769"/>
      <c r="T5769"/>
      <c r="V5769"/>
    </row>
    <row r="5770" spans="3:22" x14ac:dyDescent="0.25">
      <c r="C5770"/>
      <c r="F5770"/>
      <c r="T5770"/>
      <c r="V5770"/>
    </row>
    <row r="5771" spans="3:22" x14ac:dyDescent="0.25">
      <c r="C5771"/>
      <c r="F5771"/>
      <c r="T5771"/>
      <c r="V5771"/>
    </row>
    <row r="5772" spans="3:22" x14ac:dyDescent="0.25">
      <c r="C5772"/>
      <c r="F5772"/>
      <c r="T5772"/>
      <c r="V5772"/>
    </row>
    <row r="5773" spans="3:22" x14ac:dyDescent="0.25">
      <c r="C5773"/>
      <c r="F5773"/>
      <c r="T5773"/>
      <c r="V5773"/>
    </row>
    <row r="5774" spans="3:22" x14ac:dyDescent="0.25">
      <c r="C5774"/>
      <c r="F5774"/>
      <c r="T5774"/>
      <c r="V5774"/>
    </row>
    <row r="5775" spans="3:22" x14ac:dyDescent="0.25">
      <c r="C5775"/>
      <c r="F5775"/>
      <c r="T5775"/>
      <c r="V5775"/>
    </row>
    <row r="5776" spans="3:22" x14ac:dyDescent="0.25">
      <c r="C5776"/>
      <c r="F5776"/>
      <c r="T5776"/>
      <c r="V5776"/>
    </row>
    <row r="5777" spans="3:22" x14ac:dyDescent="0.25">
      <c r="C5777"/>
      <c r="F5777"/>
      <c r="T5777"/>
      <c r="V5777"/>
    </row>
    <row r="5778" spans="3:22" x14ac:dyDescent="0.25">
      <c r="C5778"/>
      <c r="F5778"/>
      <c r="T5778"/>
      <c r="V5778"/>
    </row>
    <row r="5779" spans="3:22" x14ac:dyDescent="0.25">
      <c r="C5779"/>
      <c r="F5779"/>
      <c r="T5779"/>
      <c r="V5779"/>
    </row>
    <row r="5780" spans="3:22" x14ac:dyDescent="0.25">
      <c r="C5780"/>
      <c r="F5780"/>
      <c r="T5780"/>
      <c r="V5780"/>
    </row>
    <row r="5781" spans="3:22" x14ac:dyDescent="0.25">
      <c r="C5781"/>
      <c r="F5781"/>
      <c r="T5781"/>
      <c r="V5781"/>
    </row>
    <row r="5782" spans="3:22" x14ac:dyDescent="0.25">
      <c r="C5782"/>
      <c r="F5782"/>
      <c r="T5782"/>
      <c r="V5782"/>
    </row>
    <row r="5783" spans="3:22" x14ac:dyDescent="0.25">
      <c r="C5783"/>
      <c r="F5783"/>
      <c r="T5783"/>
      <c r="V5783"/>
    </row>
    <row r="5784" spans="3:22" x14ac:dyDescent="0.25">
      <c r="C5784"/>
      <c r="F5784"/>
      <c r="T5784"/>
      <c r="V5784"/>
    </row>
    <row r="5785" spans="3:22" x14ac:dyDescent="0.25">
      <c r="C5785"/>
      <c r="F5785"/>
      <c r="T5785"/>
      <c r="V5785"/>
    </row>
    <row r="5786" spans="3:22" x14ac:dyDescent="0.25">
      <c r="C5786"/>
      <c r="F5786"/>
      <c r="T5786"/>
      <c r="V5786"/>
    </row>
    <row r="5787" spans="3:22" x14ac:dyDescent="0.25">
      <c r="C5787"/>
      <c r="F5787"/>
      <c r="T5787"/>
      <c r="V5787"/>
    </row>
    <row r="5788" spans="3:22" x14ac:dyDescent="0.25">
      <c r="C5788"/>
      <c r="F5788"/>
      <c r="T5788"/>
      <c r="V5788"/>
    </row>
    <row r="5789" spans="3:22" x14ac:dyDescent="0.25">
      <c r="C5789"/>
      <c r="F5789"/>
      <c r="T5789"/>
      <c r="V5789"/>
    </row>
    <row r="5790" spans="3:22" x14ac:dyDescent="0.25">
      <c r="C5790"/>
      <c r="F5790"/>
      <c r="T5790"/>
      <c r="V5790"/>
    </row>
    <row r="5791" spans="3:22" x14ac:dyDescent="0.25">
      <c r="C5791"/>
      <c r="F5791"/>
      <c r="T5791"/>
      <c r="V5791"/>
    </row>
    <row r="5792" spans="3:22" x14ac:dyDescent="0.25">
      <c r="C5792"/>
      <c r="F5792"/>
      <c r="T5792"/>
      <c r="V5792"/>
    </row>
    <row r="5793" spans="3:22" x14ac:dyDescent="0.25">
      <c r="C5793"/>
      <c r="F5793"/>
      <c r="T5793"/>
      <c r="V5793"/>
    </row>
    <row r="5794" spans="3:22" x14ac:dyDescent="0.25">
      <c r="C5794"/>
      <c r="F5794"/>
      <c r="T5794"/>
      <c r="V5794"/>
    </row>
    <row r="5795" spans="3:22" x14ac:dyDescent="0.25">
      <c r="C5795"/>
      <c r="F5795"/>
      <c r="T5795"/>
      <c r="V5795"/>
    </row>
    <row r="5796" spans="3:22" x14ac:dyDescent="0.25">
      <c r="C5796"/>
      <c r="F5796"/>
      <c r="T5796"/>
      <c r="V5796"/>
    </row>
    <row r="5797" spans="3:22" x14ac:dyDescent="0.25">
      <c r="C5797"/>
      <c r="F5797"/>
      <c r="T5797"/>
      <c r="V5797"/>
    </row>
    <row r="5798" spans="3:22" x14ac:dyDescent="0.25">
      <c r="C5798"/>
      <c r="F5798"/>
      <c r="T5798"/>
      <c r="V5798"/>
    </row>
    <row r="5799" spans="3:22" x14ac:dyDescent="0.25">
      <c r="C5799"/>
      <c r="F5799"/>
      <c r="T5799"/>
      <c r="V5799"/>
    </row>
    <row r="5800" spans="3:22" x14ac:dyDescent="0.25">
      <c r="C5800"/>
      <c r="F5800"/>
      <c r="T5800"/>
      <c r="V5800"/>
    </row>
    <row r="5801" spans="3:22" x14ac:dyDescent="0.25">
      <c r="C5801"/>
      <c r="F5801"/>
      <c r="T5801"/>
      <c r="V5801"/>
    </row>
    <row r="5802" spans="3:22" x14ac:dyDescent="0.25">
      <c r="C5802"/>
      <c r="F5802"/>
      <c r="T5802"/>
      <c r="V5802"/>
    </row>
    <row r="5803" spans="3:22" x14ac:dyDescent="0.25">
      <c r="C5803"/>
      <c r="F5803"/>
      <c r="T5803"/>
      <c r="V5803"/>
    </row>
    <row r="5804" spans="3:22" x14ac:dyDescent="0.25">
      <c r="C5804"/>
      <c r="F5804"/>
      <c r="T5804"/>
      <c r="V5804"/>
    </row>
    <row r="5805" spans="3:22" x14ac:dyDescent="0.25">
      <c r="C5805"/>
      <c r="F5805"/>
      <c r="T5805"/>
      <c r="V5805"/>
    </row>
    <row r="5806" spans="3:22" x14ac:dyDescent="0.25">
      <c r="C5806"/>
      <c r="F5806"/>
      <c r="T5806"/>
      <c r="V5806"/>
    </row>
    <row r="5807" spans="3:22" x14ac:dyDescent="0.25">
      <c r="C5807"/>
      <c r="F5807"/>
      <c r="T5807"/>
      <c r="V5807"/>
    </row>
    <row r="5808" spans="3:22" x14ac:dyDescent="0.25">
      <c r="C5808"/>
      <c r="F5808"/>
      <c r="T5808"/>
      <c r="V5808"/>
    </row>
    <row r="5809" spans="3:22" x14ac:dyDescent="0.25">
      <c r="C5809"/>
      <c r="F5809"/>
      <c r="T5809"/>
      <c r="V5809"/>
    </row>
    <row r="5810" spans="3:22" x14ac:dyDescent="0.25">
      <c r="C5810"/>
      <c r="F5810"/>
      <c r="T5810"/>
      <c r="V5810"/>
    </row>
    <row r="5811" spans="3:22" x14ac:dyDescent="0.25">
      <c r="C5811"/>
      <c r="F5811"/>
      <c r="T5811"/>
      <c r="V5811"/>
    </row>
    <row r="5812" spans="3:22" x14ac:dyDescent="0.25">
      <c r="C5812"/>
      <c r="F5812"/>
      <c r="T5812"/>
      <c r="V5812"/>
    </row>
    <row r="5813" spans="3:22" x14ac:dyDescent="0.25">
      <c r="C5813"/>
      <c r="F5813"/>
      <c r="T5813"/>
      <c r="V5813"/>
    </row>
    <row r="5814" spans="3:22" x14ac:dyDescent="0.25">
      <c r="C5814"/>
      <c r="F5814"/>
      <c r="T5814"/>
      <c r="V5814"/>
    </row>
    <row r="5815" spans="3:22" x14ac:dyDescent="0.25">
      <c r="C5815"/>
      <c r="F5815"/>
      <c r="T5815"/>
      <c r="V5815"/>
    </row>
    <row r="5816" spans="3:22" x14ac:dyDescent="0.25">
      <c r="C5816"/>
      <c r="F5816"/>
      <c r="T5816"/>
      <c r="V5816"/>
    </row>
    <row r="5817" spans="3:22" x14ac:dyDescent="0.25">
      <c r="C5817"/>
      <c r="F5817"/>
      <c r="T5817"/>
      <c r="V5817"/>
    </row>
    <row r="5818" spans="3:22" x14ac:dyDescent="0.25">
      <c r="C5818"/>
      <c r="F5818"/>
      <c r="T5818"/>
      <c r="V5818"/>
    </row>
    <row r="5819" spans="3:22" x14ac:dyDescent="0.25">
      <c r="C5819"/>
      <c r="F5819"/>
      <c r="T5819"/>
      <c r="V5819"/>
    </row>
    <row r="5820" spans="3:22" x14ac:dyDescent="0.25">
      <c r="C5820"/>
      <c r="F5820"/>
      <c r="T5820"/>
      <c r="V5820"/>
    </row>
    <row r="5821" spans="3:22" x14ac:dyDescent="0.25">
      <c r="C5821"/>
      <c r="F5821"/>
      <c r="T5821"/>
      <c r="V5821"/>
    </row>
    <row r="5822" spans="3:22" x14ac:dyDescent="0.25">
      <c r="C5822"/>
      <c r="F5822"/>
      <c r="T5822"/>
      <c r="V5822"/>
    </row>
    <row r="5823" spans="3:22" x14ac:dyDescent="0.25">
      <c r="C5823"/>
      <c r="F5823"/>
      <c r="T5823"/>
      <c r="V5823"/>
    </row>
    <row r="5824" spans="3:22" x14ac:dyDescent="0.25">
      <c r="C5824"/>
      <c r="F5824"/>
      <c r="T5824"/>
      <c r="V5824"/>
    </row>
    <row r="5825" spans="3:22" x14ac:dyDescent="0.25">
      <c r="C5825"/>
      <c r="F5825"/>
      <c r="T5825"/>
      <c r="V5825"/>
    </row>
    <row r="5826" spans="3:22" x14ac:dyDescent="0.25">
      <c r="C5826"/>
      <c r="F5826"/>
      <c r="T5826"/>
      <c r="V5826"/>
    </row>
    <row r="5827" spans="3:22" x14ac:dyDescent="0.25">
      <c r="C5827"/>
      <c r="F5827"/>
      <c r="T5827"/>
      <c r="V5827"/>
    </row>
    <row r="5828" spans="3:22" x14ac:dyDescent="0.25">
      <c r="C5828"/>
      <c r="F5828"/>
      <c r="T5828"/>
      <c r="V5828"/>
    </row>
    <row r="5829" spans="3:22" x14ac:dyDescent="0.25">
      <c r="C5829"/>
      <c r="F5829"/>
      <c r="T5829"/>
      <c r="V5829"/>
    </row>
    <row r="5830" spans="3:22" x14ac:dyDescent="0.25">
      <c r="C5830"/>
      <c r="F5830"/>
      <c r="T5830"/>
      <c r="V5830"/>
    </row>
    <row r="5831" spans="3:22" x14ac:dyDescent="0.25">
      <c r="C5831"/>
      <c r="F5831"/>
      <c r="T5831"/>
      <c r="V5831"/>
    </row>
    <row r="5832" spans="3:22" x14ac:dyDescent="0.25">
      <c r="C5832"/>
      <c r="F5832"/>
      <c r="T5832"/>
      <c r="V5832"/>
    </row>
    <row r="5833" spans="3:22" x14ac:dyDescent="0.25">
      <c r="C5833"/>
      <c r="F5833"/>
      <c r="T5833"/>
      <c r="V5833"/>
    </row>
    <row r="5834" spans="3:22" x14ac:dyDescent="0.25">
      <c r="C5834"/>
      <c r="F5834"/>
      <c r="T5834"/>
      <c r="V5834"/>
    </row>
    <row r="5835" spans="3:22" x14ac:dyDescent="0.25">
      <c r="C5835"/>
      <c r="F5835"/>
      <c r="T5835"/>
      <c r="V5835"/>
    </row>
    <row r="5836" spans="3:22" x14ac:dyDescent="0.25">
      <c r="C5836"/>
      <c r="F5836"/>
      <c r="T5836"/>
      <c r="V5836"/>
    </row>
    <row r="5837" spans="3:22" x14ac:dyDescent="0.25">
      <c r="C5837"/>
      <c r="F5837"/>
      <c r="T5837"/>
      <c r="V5837"/>
    </row>
    <row r="5838" spans="3:22" x14ac:dyDescent="0.25">
      <c r="C5838"/>
      <c r="F5838"/>
      <c r="T5838"/>
      <c r="V5838"/>
    </row>
    <row r="5839" spans="3:22" x14ac:dyDescent="0.25">
      <c r="C5839"/>
      <c r="F5839"/>
      <c r="T5839"/>
      <c r="V5839"/>
    </row>
    <row r="5840" spans="3:22" x14ac:dyDescent="0.25">
      <c r="C5840"/>
      <c r="F5840"/>
      <c r="T5840"/>
      <c r="V5840"/>
    </row>
    <row r="5841" spans="3:22" x14ac:dyDescent="0.25">
      <c r="C5841"/>
      <c r="F5841"/>
      <c r="T5841"/>
      <c r="V5841"/>
    </row>
    <row r="5842" spans="3:22" x14ac:dyDescent="0.25">
      <c r="C5842"/>
      <c r="F5842"/>
      <c r="T5842"/>
      <c r="V5842"/>
    </row>
    <row r="5843" spans="3:22" x14ac:dyDescent="0.25">
      <c r="C5843"/>
      <c r="F5843"/>
      <c r="T5843"/>
      <c r="V5843"/>
    </row>
    <row r="5844" spans="3:22" x14ac:dyDescent="0.25">
      <c r="C5844"/>
      <c r="F5844"/>
      <c r="T5844"/>
      <c r="V5844"/>
    </row>
    <row r="5845" spans="3:22" x14ac:dyDescent="0.25">
      <c r="C5845"/>
      <c r="F5845"/>
      <c r="T5845"/>
      <c r="V5845"/>
    </row>
    <row r="5846" spans="3:22" x14ac:dyDescent="0.25">
      <c r="C5846"/>
      <c r="F5846"/>
      <c r="T5846"/>
      <c r="V5846"/>
    </row>
    <row r="5847" spans="3:22" x14ac:dyDescent="0.25">
      <c r="C5847"/>
      <c r="F5847"/>
      <c r="T5847"/>
      <c r="V5847"/>
    </row>
    <row r="5848" spans="3:22" x14ac:dyDescent="0.25">
      <c r="C5848"/>
      <c r="F5848"/>
      <c r="T5848"/>
      <c r="V5848"/>
    </row>
    <row r="5849" spans="3:22" x14ac:dyDescent="0.25">
      <c r="C5849"/>
      <c r="F5849"/>
      <c r="T5849"/>
      <c r="V5849"/>
    </row>
    <row r="5850" spans="3:22" x14ac:dyDescent="0.25">
      <c r="C5850"/>
      <c r="F5850"/>
      <c r="T5850"/>
      <c r="V5850"/>
    </row>
    <row r="5851" spans="3:22" x14ac:dyDescent="0.25">
      <c r="C5851"/>
      <c r="F5851"/>
      <c r="T5851"/>
      <c r="V5851"/>
    </row>
    <row r="5852" spans="3:22" x14ac:dyDescent="0.25">
      <c r="C5852"/>
      <c r="F5852"/>
      <c r="T5852"/>
      <c r="V5852"/>
    </row>
    <row r="5853" spans="3:22" x14ac:dyDescent="0.25">
      <c r="C5853"/>
      <c r="F5853"/>
      <c r="T5853"/>
      <c r="V5853"/>
    </row>
    <row r="5854" spans="3:22" x14ac:dyDescent="0.25">
      <c r="C5854"/>
      <c r="F5854"/>
      <c r="T5854"/>
      <c r="V5854"/>
    </row>
    <row r="5855" spans="3:22" x14ac:dyDescent="0.25">
      <c r="C5855"/>
      <c r="F5855"/>
      <c r="T5855"/>
      <c r="V5855"/>
    </row>
    <row r="5856" spans="3:22" x14ac:dyDescent="0.25">
      <c r="C5856"/>
      <c r="F5856"/>
      <c r="T5856"/>
      <c r="V5856"/>
    </row>
    <row r="5857" spans="3:22" x14ac:dyDescent="0.25">
      <c r="C5857"/>
      <c r="F5857"/>
      <c r="T5857"/>
      <c r="V5857"/>
    </row>
    <row r="5858" spans="3:22" x14ac:dyDescent="0.25">
      <c r="C5858"/>
      <c r="F5858"/>
      <c r="T5858"/>
      <c r="V5858"/>
    </row>
    <row r="5859" spans="3:22" x14ac:dyDescent="0.25">
      <c r="C5859"/>
      <c r="F5859"/>
      <c r="T5859"/>
      <c r="V5859"/>
    </row>
    <row r="5860" spans="3:22" x14ac:dyDescent="0.25">
      <c r="C5860"/>
      <c r="F5860"/>
      <c r="T5860"/>
      <c r="V5860"/>
    </row>
    <row r="5861" spans="3:22" x14ac:dyDescent="0.25">
      <c r="C5861"/>
      <c r="F5861"/>
      <c r="T5861"/>
      <c r="V5861"/>
    </row>
    <row r="5862" spans="3:22" x14ac:dyDescent="0.25">
      <c r="C5862"/>
      <c r="F5862"/>
      <c r="T5862"/>
      <c r="V5862"/>
    </row>
    <row r="5863" spans="3:22" x14ac:dyDescent="0.25">
      <c r="C5863"/>
      <c r="F5863"/>
      <c r="T5863"/>
      <c r="V5863"/>
    </row>
    <row r="5864" spans="3:22" x14ac:dyDescent="0.25">
      <c r="C5864"/>
      <c r="F5864"/>
      <c r="T5864"/>
      <c r="V5864"/>
    </row>
    <row r="5865" spans="3:22" x14ac:dyDescent="0.25">
      <c r="C5865"/>
      <c r="F5865"/>
      <c r="T5865"/>
      <c r="V5865"/>
    </row>
    <row r="5866" spans="3:22" x14ac:dyDescent="0.25">
      <c r="C5866"/>
      <c r="F5866"/>
      <c r="T5866"/>
      <c r="V5866"/>
    </row>
    <row r="5867" spans="3:22" x14ac:dyDescent="0.25">
      <c r="C5867"/>
      <c r="F5867"/>
      <c r="T5867"/>
      <c r="V5867"/>
    </row>
    <row r="5868" spans="3:22" x14ac:dyDescent="0.25">
      <c r="C5868"/>
      <c r="F5868"/>
      <c r="T5868"/>
      <c r="V5868"/>
    </row>
    <row r="5869" spans="3:22" x14ac:dyDescent="0.25">
      <c r="C5869"/>
      <c r="F5869"/>
      <c r="T5869"/>
      <c r="V5869"/>
    </row>
    <row r="5870" spans="3:22" x14ac:dyDescent="0.25">
      <c r="C5870"/>
      <c r="F5870"/>
      <c r="T5870"/>
      <c r="V5870"/>
    </row>
    <row r="5871" spans="3:22" x14ac:dyDescent="0.25">
      <c r="C5871"/>
      <c r="F5871"/>
      <c r="T5871"/>
      <c r="V5871"/>
    </row>
    <row r="5872" spans="3:22" x14ac:dyDescent="0.25">
      <c r="C5872"/>
      <c r="F5872"/>
      <c r="T5872"/>
      <c r="V5872"/>
    </row>
    <row r="5873" spans="3:22" x14ac:dyDescent="0.25">
      <c r="C5873"/>
      <c r="F5873"/>
      <c r="T5873"/>
      <c r="V5873"/>
    </row>
    <row r="5874" spans="3:22" x14ac:dyDescent="0.25">
      <c r="C5874"/>
      <c r="F5874"/>
      <c r="T5874"/>
      <c r="V5874"/>
    </row>
    <row r="5875" spans="3:22" x14ac:dyDescent="0.25">
      <c r="C5875"/>
      <c r="F5875"/>
      <c r="T5875"/>
      <c r="V5875"/>
    </row>
    <row r="5876" spans="3:22" x14ac:dyDescent="0.25">
      <c r="C5876"/>
      <c r="F5876"/>
      <c r="T5876"/>
      <c r="V5876"/>
    </row>
    <row r="5877" spans="3:22" x14ac:dyDescent="0.25">
      <c r="C5877"/>
      <c r="F5877"/>
      <c r="T5877"/>
      <c r="V5877"/>
    </row>
    <row r="5878" spans="3:22" x14ac:dyDescent="0.25">
      <c r="C5878"/>
      <c r="F5878"/>
      <c r="T5878"/>
      <c r="V5878"/>
    </row>
    <row r="5879" spans="3:22" x14ac:dyDescent="0.25">
      <c r="C5879"/>
      <c r="F5879"/>
      <c r="T5879"/>
      <c r="V5879"/>
    </row>
    <row r="5880" spans="3:22" x14ac:dyDescent="0.25">
      <c r="C5880"/>
      <c r="F5880"/>
      <c r="T5880"/>
      <c r="V5880"/>
    </row>
    <row r="5881" spans="3:22" x14ac:dyDescent="0.25">
      <c r="C5881"/>
      <c r="F5881"/>
      <c r="T5881"/>
      <c r="V5881"/>
    </row>
    <row r="5882" spans="3:22" x14ac:dyDescent="0.25">
      <c r="C5882"/>
      <c r="F5882"/>
      <c r="T5882"/>
      <c r="V5882"/>
    </row>
    <row r="5883" spans="3:22" x14ac:dyDescent="0.25">
      <c r="C5883"/>
      <c r="F5883"/>
      <c r="T5883"/>
      <c r="V5883"/>
    </row>
    <row r="5884" spans="3:22" x14ac:dyDescent="0.25">
      <c r="C5884"/>
      <c r="F5884"/>
      <c r="T5884"/>
      <c r="V5884"/>
    </row>
    <row r="5885" spans="3:22" x14ac:dyDescent="0.25">
      <c r="C5885"/>
      <c r="F5885"/>
      <c r="T5885"/>
      <c r="V5885"/>
    </row>
    <row r="5886" spans="3:22" x14ac:dyDescent="0.25">
      <c r="C5886"/>
      <c r="F5886"/>
      <c r="T5886"/>
      <c r="V5886"/>
    </row>
    <row r="5887" spans="3:22" x14ac:dyDescent="0.25">
      <c r="C5887"/>
      <c r="F5887"/>
      <c r="T5887"/>
      <c r="V5887"/>
    </row>
    <row r="5888" spans="3:22" x14ac:dyDescent="0.25">
      <c r="C5888"/>
      <c r="F5888"/>
      <c r="T5888"/>
      <c r="V5888"/>
    </row>
    <row r="5889" spans="3:22" x14ac:dyDescent="0.25">
      <c r="C5889"/>
      <c r="F5889"/>
      <c r="T5889"/>
      <c r="V5889"/>
    </row>
    <row r="5890" spans="3:22" x14ac:dyDescent="0.25">
      <c r="C5890"/>
      <c r="F5890"/>
      <c r="T5890"/>
      <c r="V5890"/>
    </row>
    <row r="5891" spans="3:22" x14ac:dyDescent="0.25">
      <c r="C5891"/>
      <c r="F5891"/>
      <c r="T5891"/>
      <c r="V5891"/>
    </row>
    <row r="5892" spans="3:22" x14ac:dyDescent="0.25">
      <c r="C5892"/>
      <c r="F5892"/>
      <c r="T5892"/>
      <c r="V5892"/>
    </row>
    <row r="5893" spans="3:22" x14ac:dyDescent="0.25">
      <c r="C5893"/>
      <c r="F5893"/>
      <c r="T5893"/>
      <c r="V5893"/>
    </row>
    <row r="5894" spans="3:22" x14ac:dyDescent="0.25">
      <c r="C5894"/>
      <c r="F5894"/>
      <c r="T5894"/>
      <c r="V5894"/>
    </row>
    <row r="5895" spans="3:22" x14ac:dyDescent="0.25">
      <c r="C5895"/>
      <c r="F5895"/>
      <c r="T5895"/>
      <c r="V5895"/>
    </row>
    <row r="5896" spans="3:22" x14ac:dyDescent="0.25">
      <c r="C5896"/>
      <c r="F5896"/>
      <c r="T5896"/>
      <c r="V5896"/>
    </row>
    <row r="5897" spans="3:22" x14ac:dyDescent="0.25">
      <c r="C5897"/>
      <c r="F5897"/>
      <c r="T5897"/>
      <c r="V5897"/>
    </row>
    <row r="5898" spans="3:22" x14ac:dyDescent="0.25">
      <c r="C5898"/>
      <c r="F5898"/>
      <c r="T5898"/>
      <c r="V5898"/>
    </row>
    <row r="5899" spans="3:22" x14ac:dyDescent="0.25">
      <c r="C5899"/>
      <c r="F5899"/>
      <c r="T5899"/>
      <c r="V5899"/>
    </row>
    <row r="5900" spans="3:22" x14ac:dyDescent="0.25">
      <c r="C5900"/>
      <c r="F5900"/>
      <c r="T5900"/>
      <c r="V5900"/>
    </row>
    <row r="5901" spans="3:22" x14ac:dyDescent="0.25">
      <c r="C5901"/>
      <c r="F5901"/>
      <c r="T5901"/>
      <c r="V5901"/>
    </row>
    <row r="5902" spans="3:22" x14ac:dyDescent="0.25">
      <c r="C5902"/>
      <c r="F5902"/>
      <c r="T5902"/>
      <c r="V5902"/>
    </row>
    <row r="5903" spans="3:22" x14ac:dyDescent="0.25">
      <c r="C5903"/>
      <c r="F5903"/>
      <c r="T5903"/>
      <c r="V5903"/>
    </row>
    <row r="5904" spans="3:22" x14ac:dyDescent="0.25">
      <c r="C5904"/>
      <c r="F5904"/>
      <c r="T5904"/>
      <c r="V5904"/>
    </row>
    <row r="5905" spans="3:22" x14ac:dyDescent="0.25">
      <c r="C5905"/>
      <c r="F5905"/>
      <c r="T5905"/>
      <c r="V5905"/>
    </row>
    <row r="5906" spans="3:22" x14ac:dyDescent="0.25">
      <c r="C5906"/>
      <c r="F5906"/>
      <c r="T5906"/>
      <c r="V5906"/>
    </row>
    <row r="5907" spans="3:22" x14ac:dyDescent="0.25">
      <c r="C5907"/>
      <c r="F5907"/>
      <c r="T5907"/>
      <c r="V5907"/>
    </row>
    <row r="5908" spans="3:22" x14ac:dyDescent="0.25">
      <c r="C5908"/>
      <c r="F5908"/>
      <c r="T5908"/>
      <c r="V5908"/>
    </row>
    <row r="5909" spans="3:22" x14ac:dyDescent="0.25">
      <c r="C5909"/>
      <c r="F5909"/>
      <c r="T5909"/>
      <c r="V5909"/>
    </row>
    <row r="5910" spans="3:22" x14ac:dyDescent="0.25">
      <c r="C5910"/>
      <c r="F5910"/>
      <c r="T5910"/>
      <c r="V5910"/>
    </row>
    <row r="5911" spans="3:22" x14ac:dyDescent="0.25">
      <c r="C5911"/>
      <c r="F5911"/>
      <c r="T5911"/>
      <c r="V5911"/>
    </row>
    <row r="5912" spans="3:22" x14ac:dyDescent="0.25">
      <c r="C5912"/>
      <c r="F5912"/>
      <c r="T5912"/>
      <c r="V5912"/>
    </row>
    <row r="5913" spans="3:22" x14ac:dyDescent="0.25">
      <c r="C5913"/>
      <c r="F5913"/>
      <c r="T5913"/>
      <c r="V5913"/>
    </row>
    <row r="5914" spans="3:22" x14ac:dyDescent="0.25">
      <c r="C5914"/>
      <c r="F5914"/>
      <c r="T5914"/>
      <c r="V5914"/>
    </row>
    <row r="5915" spans="3:22" x14ac:dyDescent="0.25">
      <c r="C5915"/>
      <c r="F5915"/>
      <c r="T5915"/>
      <c r="V5915"/>
    </row>
    <row r="5916" spans="3:22" x14ac:dyDescent="0.25">
      <c r="C5916"/>
      <c r="F5916"/>
      <c r="T5916"/>
      <c r="V5916"/>
    </row>
    <row r="5917" spans="3:22" x14ac:dyDescent="0.25">
      <c r="C5917"/>
      <c r="F5917"/>
      <c r="T5917"/>
      <c r="V5917"/>
    </row>
    <row r="5918" spans="3:22" x14ac:dyDescent="0.25">
      <c r="C5918"/>
      <c r="F5918"/>
      <c r="T5918"/>
      <c r="V5918"/>
    </row>
    <row r="5919" spans="3:22" x14ac:dyDescent="0.25">
      <c r="C5919"/>
      <c r="F5919"/>
      <c r="T5919"/>
      <c r="V5919"/>
    </row>
    <row r="5920" spans="3:22" x14ac:dyDescent="0.25">
      <c r="C5920"/>
      <c r="F5920"/>
      <c r="T5920"/>
      <c r="V5920"/>
    </row>
    <row r="5921" spans="3:22" x14ac:dyDescent="0.25">
      <c r="C5921"/>
      <c r="F5921"/>
      <c r="T5921"/>
      <c r="V5921"/>
    </row>
    <row r="5922" spans="3:22" x14ac:dyDescent="0.25">
      <c r="C5922"/>
      <c r="F5922"/>
      <c r="T5922"/>
      <c r="V5922"/>
    </row>
    <row r="5923" spans="3:22" x14ac:dyDescent="0.25">
      <c r="C5923"/>
      <c r="F5923"/>
      <c r="T5923"/>
      <c r="V5923"/>
    </row>
    <row r="5924" spans="3:22" x14ac:dyDescent="0.25">
      <c r="C5924"/>
      <c r="F5924"/>
      <c r="T5924"/>
      <c r="V5924"/>
    </row>
    <row r="5925" spans="3:22" x14ac:dyDescent="0.25">
      <c r="C5925"/>
      <c r="F5925"/>
      <c r="T5925"/>
      <c r="V5925"/>
    </row>
    <row r="5926" spans="3:22" x14ac:dyDescent="0.25">
      <c r="C5926"/>
      <c r="F5926"/>
      <c r="T5926"/>
      <c r="V5926"/>
    </row>
    <row r="5927" spans="3:22" x14ac:dyDescent="0.25">
      <c r="C5927"/>
      <c r="F5927"/>
      <c r="T5927"/>
      <c r="V5927"/>
    </row>
    <row r="5928" spans="3:22" x14ac:dyDescent="0.25">
      <c r="C5928"/>
      <c r="F5928"/>
      <c r="T5928"/>
      <c r="V5928"/>
    </row>
    <row r="5929" spans="3:22" x14ac:dyDescent="0.25">
      <c r="C5929"/>
      <c r="F5929"/>
      <c r="T5929"/>
      <c r="V5929"/>
    </row>
    <row r="5930" spans="3:22" x14ac:dyDescent="0.25">
      <c r="C5930"/>
      <c r="F5930"/>
      <c r="T5930"/>
      <c r="V5930"/>
    </row>
    <row r="5931" spans="3:22" x14ac:dyDescent="0.25">
      <c r="C5931"/>
      <c r="F5931"/>
      <c r="T5931"/>
      <c r="V5931"/>
    </row>
    <row r="5932" spans="3:22" x14ac:dyDescent="0.25">
      <c r="C5932"/>
      <c r="F5932"/>
      <c r="T5932"/>
      <c r="V5932"/>
    </row>
    <row r="5933" spans="3:22" x14ac:dyDescent="0.25">
      <c r="C5933"/>
      <c r="F5933"/>
      <c r="T5933"/>
      <c r="V5933"/>
    </row>
    <row r="5934" spans="3:22" x14ac:dyDescent="0.25">
      <c r="C5934"/>
      <c r="F5934"/>
      <c r="T5934"/>
      <c r="V5934"/>
    </row>
    <row r="5935" spans="3:22" x14ac:dyDescent="0.25">
      <c r="C5935"/>
      <c r="F5935"/>
      <c r="T5935"/>
      <c r="V5935"/>
    </row>
    <row r="5936" spans="3:22" x14ac:dyDescent="0.25">
      <c r="C5936"/>
      <c r="F5936"/>
      <c r="T5936"/>
      <c r="V5936"/>
    </row>
    <row r="5937" spans="3:22" x14ac:dyDescent="0.25">
      <c r="C5937"/>
      <c r="F5937"/>
      <c r="T5937"/>
      <c r="V5937"/>
    </row>
    <row r="5938" spans="3:22" x14ac:dyDescent="0.25">
      <c r="C5938"/>
      <c r="F5938"/>
      <c r="T5938"/>
      <c r="V5938"/>
    </row>
    <row r="5939" spans="3:22" x14ac:dyDescent="0.25">
      <c r="C5939"/>
      <c r="F5939"/>
      <c r="T5939"/>
      <c r="V5939"/>
    </row>
    <row r="5940" spans="3:22" x14ac:dyDescent="0.25">
      <c r="C5940"/>
      <c r="F5940"/>
      <c r="T5940"/>
      <c r="V5940"/>
    </row>
    <row r="5941" spans="3:22" x14ac:dyDescent="0.25">
      <c r="C5941"/>
      <c r="F5941"/>
      <c r="T5941"/>
      <c r="V5941"/>
    </row>
    <row r="5942" spans="3:22" x14ac:dyDescent="0.25">
      <c r="C5942"/>
      <c r="F5942"/>
      <c r="T5942"/>
      <c r="V5942"/>
    </row>
    <row r="5943" spans="3:22" x14ac:dyDescent="0.25">
      <c r="C5943"/>
      <c r="F5943"/>
      <c r="T5943"/>
      <c r="V5943"/>
    </row>
    <row r="5944" spans="3:22" x14ac:dyDescent="0.25">
      <c r="C5944"/>
      <c r="F5944"/>
      <c r="T5944"/>
      <c r="V5944"/>
    </row>
    <row r="5945" spans="3:22" x14ac:dyDescent="0.25">
      <c r="C5945"/>
      <c r="F5945"/>
      <c r="T5945"/>
      <c r="V5945"/>
    </row>
    <row r="5946" spans="3:22" x14ac:dyDescent="0.25">
      <c r="C5946"/>
      <c r="F5946"/>
      <c r="T5946"/>
      <c r="V5946"/>
    </row>
    <row r="5947" spans="3:22" x14ac:dyDescent="0.25">
      <c r="C5947"/>
      <c r="F5947"/>
      <c r="T5947"/>
      <c r="V5947"/>
    </row>
    <row r="5948" spans="3:22" x14ac:dyDescent="0.25">
      <c r="C5948"/>
      <c r="F5948"/>
      <c r="T5948"/>
      <c r="V5948"/>
    </row>
    <row r="5949" spans="3:22" x14ac:dyDescent="0.25">
      <c r="C5949"/>
      <c r="F5949"/>
      <c r="T5949"/>
      <c r="V5949"/>
    </row>
    <row r="5950" spans="3:22" x14ac:dyDescent="0.25">
      <c r="C5950"/>
      <c r="F5950"/>
      <c r="T5950"/>
      <c r="V5950"/>
    </row>
    <row r="5951" spans="3:22" x14ac:dyDescent="0.25">
      <c r="C5951"/>
      <c r="F5951"/>
      <c r="T5951"/>
      <c r="V5951"/>
    </row>
    <row r="5952" spans="3:22" x14ac:dyDescent="0.25">
      <c r="C5952"/>
      <c r="F5952"/>
      <c r="T5952"/>
      <c r="V5952"/>
    </row>
    <row r="5953" spans="3:22" x14ac:dyDescent="0.25">
      <c r="C5953"/>
      <c r="F5953"/>
      <c r="T5953"/>
      <c r="V5953"/>
    </row>
    <row r="5954" spans="3:22" x14ac:dyDescent="0.25">
      <c r="C5954"/>
      <c r="F5954"/>
      <c r="T5954"/>
      <c r="V5954"/>
    </row>
    <row r="5955" spans="3:22" x14ac:dyDescent="0.25">
      <c r="C5955"/>
      <c r="F5955"/>
      <c r="T5955"/>
      <c r="V5955"/>
    </row>
    <row r="5956" spans="3:22" x14ac:dyDescent="0.25">
      <c r="C5956"/>
      <c r="F5956"/>
      <c r="T5956"/>
      <c r="V5956"/>
    </row>
    <row r="5957" spans="3:22" x14ac:dyDescent="0.25">
      <c r="C5957"/>
      <c r="F5957"/>
      <c r="T5957"/>
      <c r="V5957"/>
    </row>
    <row r="5958" spans="3:22" x14ac:dyDescent="0.25">
      <c r="C5958"/>
      <c r="F5958"/>
      <c r="T5958"/>
      <c r="V5958"/>
    </row>
    <row r="5959" spans="3:22" x14ac:dyDescent="0.25">
      <c r="C5959"/>
      <c r="F5959"/>
      <c r="T5959"/>
      <c r="V5959"/>
    </row>
    <row r="5960" spans="3:22" x14ac:dyDescent="0.25">
      <c r="C5960"/>
      <c r="F5960"/>
      <c r="T5960"/>
      <c r="V5960"/>
    </row>
    <row r="5961" spans="3:22" x14ac:dyDescent="0.25">
      <c r="C5961"/>
      <c r="F5961"/>
      <c r="T5961"/>
      <c r="V5961"/>
    </row>
    <row r="5962" spans="3:22" x14ac:dyDescent="0.25">
      <c r="C5962"/>
      <c r="F5962"/>
      <c r="T5962"/>
      <c r="V5962"/>
    </row>
    <row r="5963" spans="3:22" x14ac:dyDescent="0.25">
      <c r="C5963"/>
      <c r="F5963"/>
      <c r="T5963"/>
      <c r="V5963"/>
    </row>
    <row r="5964" spans="3:22" x14ac:dyDescent="0.25">
      <c r="C5964"/>
      <c r="F5964"/>
      <c r="T5964"/>
      <c r="V5964"/>
    </row>
    <row r="5965" spans="3:22" x14ac:dyDescent="0.25">
      <c r="C5965"/>
      <c r="F5965"/>
      <c r="T5965"/>
      <c r="V5965"/>
    </row>
    <row r="5966" spans="3:22" x14ac:dyDescent="0.25">
      <c r="C5966"/>
      <c r="F5966"/>
      <c r="T5966"/>
      <c r="V5966"/>
    </row>
    <row r="5967" spans="3:22" x14ac:dyDescent="0.25">
      <c r="C5967"/>
      <c r="F5967"/>
      <c r="T5967"/>
      <c r="V5967"/>
    </row>
    <row r="5968" spans="3:22" x14ac:dyDescent="0.25">
      <c r="C5968"/>
      <c r="F5968"/>
      <c r="T5968"/>
      <c r="V5968"/>
    </row>
    <row r="5969" spans="3:22" x14ac:dyDescent="0.25">
      <c r="C5969"/>
      <c r="F5969"/>
      <c r="T5969"/>
      <c r="V5969"/>
    </row>
    <row r="5970" spans="3:22" x14ac:dyDescent="0.25">
      <c r="C5970"/>
      <c r="F5970"/>
      <c r="T5970"/>
      <c r="V5970"/>
    </row>
    <row r="5971" spans="3:22" x14ac:dyDescent="0.25">
      <c r="C5971"/>
      <c r="F5971"/>
      <c r="T5971"/>
      <c r="V5971"/>
    </row>
    <row r="5972" spans="3:22" x14ac:dyDescent="0.25">
      <c r="C5972"/>
      <c r="F5972"/>
      <c r="T5972"/>
      <c r="V5972"/>
    </row>
    <row r="5973" spans="3:22" x14ac:dyDescent="0.25">
      <c r="C5973"/>
      <c r="F5973"/>
      <c r="T5973"/>
      <c r="V5973"/>
    </row>
    <row r="5974" spans="3:22" x14ac:dyDescent="0.25">
      <c r="C5974"/>
      <c r="F5974"/>
      <c r="T5974"/>
      <c r="V5974"/>
    </row>
    <row r="5975" spans="3:22" x14ac:dyDescent="0.25">
      <c r="C5975"/>
      <c r="F5975"/>
      <c r="T5975"/>
      <c r="V5975"/>
    </row>
    <row r="5976" spans="3:22" x14ac:dyDescent="0.25">
      <c r="C5976"/>
      <c r="F5976"/>
      <c r="T5976"/>
      <c r="V5976"/>
    </row>
    <row r="5977" spans="3:22" x14ac:dyDescent="0.25">
      <c r="C5977"/>
      <c r="F5977"/>
      <c r="T5977"/>
      <c r="V5977"/>
    </row>
    <row r="5978" spans="3:22" x14ac:dyDescent="0.25">
      <c r="C5978"/>
      <c r="F5978"/>
      <c r="T5978"/>
      <c r="V5978"/>
    </row>
    <row r="5979" spans="3:22" x14ac:dyDescent="0.25">
      <c r="C5979"/>
      <c r="F5979"/>
      <c r="T5979"/>
      <c r="V5979"/>
    </row>
    <row r="5980" spans="3:22" x14ac:dyDescent="0.25">
      <c r="C5980"/>
      <c r="F5980"/>
      <c r="T5980"/>
      <c r="V5980"/>
    </row>
    <row r="5981" spans="3:22" x14ac:dyDescent="0.25">
      <c r="C5981"/>
      <c r="F5981"/>
      <c r="T5981"/>
      <c r="V5981"/>
    </row>
    <row r="5982" spans="3:22" x14ac:dyDescent="0.25">
      <c r="C5982"/>
      <c r="F5982"/>
      <c r="T5982"/>
      <c r="V5982"/>
    </row>
    <row r="5983" spans="3:22" x14ac:dyDescent="0.25">
      <c r="C5983"/>
      <c r="F5983"/>
      <c r="T5983"/>
      <c r="V5983"/>
    </row>
    <row r="5984" spans="3:22" x14ac:dyDescent="0.25">
      <c r="C5984"/>
      <c r="F5984"/>
      <c r="T5984"/>
      <c r="V5984"/>
    </row>
    <row r="5985" spans="3:22" x14ac:dyDescent="0.25">
      <c r="C5985"/>
      <c r="F5985"/>
      <c r="T5985"/>
      <c r="V5985"/>
    </row>
    <row r="5986" spans="3:22" x14ac:dyDescent="0.25">
      <c r="C5986"/>
      <c r="F5986"/>
      <c r="T5986"/>
      <c r="V5986"/>
    </row>
    <row r="5987" spans="3:22" x14ac:dyDescent="0.25">
      <c r="C5987"/>
      <c r="F5987"/>
      <c r="T5987"/>
      <c r="V5987"/>
    </row>
    <row r="5988" spans="3:22" x14ac:dyDescent="0.25">
      <c r="C5988"/>
      <c r="F5988"/>
      <c r="T5988"/>
      <c r="V5988"/>
    </row>
    <row r="5989" spans="3:22" x14ac:dyDescent="0.25">
      <c r="C5989"/>
      <c r="F5989"/>
      <c r="T5989"/>
      <c r="V5989"/>
    </row>
    <row r="5990" spans="3:22" x14ac:dyDescent="0.25">
      <c r="C5990"/>
      <c r="F5990"/>
      <c r="T5990"/>
      <c r="V5990"/>
    </row>
    <row r="5991" spans="3:22" x14ac:dyDescent="0.25">
      <c r="C5991"/>
      <c r="F5991"/>
      <c r="T5991"/>
      <c r="V5991"/>
    </row>
    <row r="5992" spans="3:22" x14ac:dyDescent="0.25">
      <c r="C5992"/>
      <c r="F5992"/>
      <c r="T5992"/>
      <c r="V5992"/>
    </row>
    <row r="5993" spans="3:22" x14ac:dyDescent="0.25">
      <c r="C5993"/>
      <c r="F5993"/>
      <c r="T5993"/>
      <c r="V5993"/>
    </row>
    <row r="5994" spans="3:22" x14ac:dyDescent="0.25">
      <c r="C5994"/>
      <c r="F5994"/>
      <c r="T5994"/>
      <c r="V5994"/>
    </row>
    <row r="5995" spans="3:22" x14ac:dyDescent="0.25">
      <c r="C5995"/>
      <c r="F5995"/>
      <c r="T5995"/>
      <c r="V5995"/>
    </row>
    <row r="5996" spans="3:22" x14ac:dyDescent="0.25">
      <c r="C5996"/>
      <c r="F5996"/>
      <c r="T5996"/>
      <c r="V5996"/>
    </row>
    <row r="5997" spans="3:22" x14ac:dyDescent="0.25">
      <c r="C5997"/>
      <c r="F5997"/>
      <c r="T5997"/>
      <c r="V5997"/>
    </row>
    <row r="5998" spans="3:22" x14ac:dyDescent="0.25">
      <c r="C5998"/>
      <c r="F5998"/>
      <c r="T5998"/>
      <c r="V5998"/>
    </row>
    <row r="5999" spans="3:22" x14ac:dyDescent="0.25">
      <c r="C5999"/>
      <c r="F5999"/>
      <c r="T5999"/>
      <c r="V5999"/>
    </row>
    <row r="6000" spans="3:22" x14ac:dyDescent="0.25">
      <c r="C6000"/>
      <c r="F6000"/>
      <c r="T6000"/>
      <c r="V6000"/>
    </row>
    <row r="6001" spans="3:22" x14ac:dyDescent="0.25">
      <c r="C6001"/>
      <c r="F6001"/>
      <c r="T6001"/>
      <c r="V6001"/>
    </row>
    <row r="6002" spans="3:22" x14ac:dyDescent="0.25">
      <c r="C6002"/>
      <c r="F6002"/>
      <c r="T6002"/>
      <c r="V6002"/>
    </row>
    <row r="6003" spans="3:22" x14ac:dyDescent="0.25">
      <c r="C6003"/>
      <c r="F6003"/>
      <c r="T6003"/>
      <c r="V6003"/>
    </row>
    <row r="6004" spans="3:22" x14ac:dyDescent="0.25">
      <c r="C6004"/>
      <c r="F6004"/>
      <c r="T6004"/>
      <c r="V6004"/>
    </row>
    <row r="6005" spans="3:22" x14ac:dyDescent="0.25">
      <c r="C6005"/>
      <c r="F6005"/>
      <c r="T6005"/>
      <c r="V6005"/>
    </row>
    <row r="6006" spans="3:22" x14ac:dyDescent="0.25">
      <c r="C6006"/>
      <c r="F6006"/>
      <c r="T6006"/>
      <c r="V6006"/>
    </row>
    <row r="6007" spans="3:22" x14ac:dyDescent="0.25">
      <c r="C6007"/>
      <c r="F6007"/>
      <c r="T6007"/>
      <c r="V6007"/>
    </row>
    <row r="6008" spans="3:22" x14ac:dyDescent="0.25">
      <c r="C6008"/>
      <c r="F6008"/>
      <c r="T6008"/>
      <c r="V6008"/>
    </row>
    <row r="6009" spans="3:22" x14ac:dyDescent="0.25">
      <c r="C6009"/>
      <c r="F6009"/>
      <c r="T6009"/>
      <c r="V6009"/>
    </row>
    <row r="6010" spans="3:22" x14ac:dyDescent="0.25">
      <c r="C6010"/>
      <c r="F6010"/>
      <c r="T6010"/>
      <c r="V6010"/>
    </row>
    <row r="6011" spans="3:22" x14ac:dyDescent="0.25">
      <c r="C6011"/>
      <c r="F6011"/>
      <c r="T6011"/>
      <c r="V6011"/>
    </row>
    <row r="6012" spans="3:22" x14ac:dyDescent="0.25">
      <c r="C6012"/>
      <c r="F6012"/>
      <c r="T6012"/>
      <c r="V6012"/>
    </row>
    <row r="6013" spans="3:22" x14ac:dyDescent="0.25">
      <c r="C6013"/>
      <c r="F6013"/>
      <c r="T6013"/>
      <c r="V6013"/>
    </row>
    <row r="6014" spans="3:22" x14ac:dyDescent="0.25">
      <c r="C6014"/>
      <c r="F6014"/>
      <c r="T6014"/>
      <c r="V6014"/>
    </row>
    <row r="6015" spans="3:22" x14ac:dyDescent="0.25">
      <c r="C6015"/>
      <c r="F6015"/>
      <c r="T6015"/>
      <c r="V6015"/>
    </row>
    <row r="6016" spans="3:22" x14ac:dyDescent="0.25">
      <c r="C6016"/>
      <c r="F6016"/>
      <c r="T6016"/>
      <c r="V6016"/>
    </row>
    <row r="6017" spans="3:22" x14ac:dyDescent="0.25">
      <c r="C6017"/>
      <c r="F6017"/>
      <c r="T6017"/>
      <c r="V6017"/>
    </row>
    <row r="6018" spans="3:22" x14ac:dyDescent="0.25">
      <c r="C6018"/>
      <c r="F6018"/>
      <c r="T6018"/>
      <c r="V6018"/>
    </row>
    <row r="6019" spans="3:22" x14ac:dyDescent="0.25">
      <c r="C6019"/>
      <c r="F6019"/>
      <c r="T6019"/>
      <c r="V6019"/>
    </row>
    <row r="6020" spans="3:22" x14ac:dyDescent="0.25">
      <c r="C6020"/>
      <c r="F6020"/>
      <c r="T6020"/>
      <c r="V6020"/>
    </row>
    <row r="6021" spans="3:22" x14ac:dyDescent="0.25">
      <c r="C6021"/>
      <c r="F6021"/>
      <c r="T6021"/>
      <c r="V6021"/>
    </row>
    <row r="6022" spans="3:22" x14ac:dyDescent="0.25">
      <c r="C6022"/>
      <c r="F6022"/>
      <c r="T6022"/>
      <c r="V6022"/>
    </row>
    <row r="6023" spans="3:22" x14ac:dyDescent="0.25">
      <c r="C6023"/>
      <c r="F6023"/>
      <c r="T6023"/>
      <c r="V6023"/>
    </row>
    <row r="6024" spans="3:22" x14ac:dyDescent="0.25">
      <c r="C6024"/>
      <c r="F6024"/>
      <c r="T6024"/>
      <c r="V6024"/>
    </row>
    <row r="6025" spans="3:22" x14ac:dyDescent="0.25">
      <c r="C6025"/>
      <c r="F6025"/>
      <c r="T6025"/>
      <c r="V6025"/>
    </row>
    <row r="6026" spans="3:22" x14ac:dyDescent="0.25">
      <c r="C6026"/>
      <c r="F6026"/>
      <c r="T6026"/>
      <c r="V6026"/>
    </row>
    <row r="6027" spans="3:22" x14ac:dyDescent="0.25">
      <c r="C6027"/>
      <c r="F6027"/>
      <c r="T6027"/>
      <c r="V6027"/>
    </row>
    <row r="6028" spans="3:22" x14ac:dyDescent="0.25">
      <c r="C6028"/>
      <c r="F6028"/>
      <c r="T6028"/>
      <c r="V6028"/>
    </row>
    <row r="6029" spans="3:22" x14ac:dyDescent="0.25">
      <c r="C6029"/>
      <c r="F6029"/>
      <c r="T6029"/>
      <c r="V6029"/>
    </row>
    <row r="6030" spans="3:22" x14ac:dyDescent="0.25">
      <c r="C6030"/>
      <c r="F6030"/>
      <c r="T6030"/>
      <c r="V6030"/>
    </row>
    <row r="6031" spans="3:22" x14ac:dyDescent="0.25">
      <c r="C6031"/>
      <c r="F6031"/>
      <c r="T6031"/>
      <c r="V6031"/>
    </row>
    <row r="6032" spans="3:22" x14ac:dyDescent="0.25">
      <c r="C6032"/>
      <c r="F6032"/>
      <c r="T6032"/>
      <c r="V6032"/>
    </row>
    <row r="6033" spans="3:22" x14ac:dyDescent="0.25">
      <c r="C6033"/>
      <c r="F6033"/>
      <c r="T6033"/>
      <c r="V6033"/>
    </row>
    <row r="6034" spans="3:22" x14ac:dyDescent="0.25">
      <c r="C6034"/>
      <c r="F6034"/>
      <c r="T6034"/>
      <c r="V6034"/>
    </row>
    <row r="6035" spans="3:22" x14ac:dyDescent="0.25">
      <c r="C6035"/>
      <c r="F6035"/>
      <c r="T6035"/>
      <c r="V6035"/>
    </row>
    <row r="6036" spans="3:22" x14ac:dyDescent="0.25">
      <c r="C6036"/>
      <c r="F6036"/>
      <c r="T6036"/>
      <c r="V6036"/>
    </row>
    <row r="6037" spans="3:22" x14ac:dyDescent="0.25">
      <c r="C6037"/>
      <c r="F6037"/>
      <c r="T6037"/>
      <c r="V6037"/>
    </row>
    <row r="6038" spans="3:22" x14ac:dyDescent="0.25">
      <c r="C6038"/>
      <c r="F6038"/>
      <c r="T6038"/>
      <c r="V6038"/>
    </row>
    <row r="6039" spans="3:22" x14ac:dyDescent="0.25">
      <c r="C6039"/>
      <c r="F6039"/>
      <c r="T6039"/>
      <c r="V6039"/>
    </row>
    <row r="6040" spans="3:22" x14ac:dyDescent="0.25">
      <c r="C6040"/>
      <c r="F6040"/>
      <c r="T6040"/>
      <c r="V6040"/>
    </row>
    <row r="6041" spans="3:22" x14ac:dyDescent="0.25">
      <c r="C6041"/>
      <c r="F6041"/>
      <c r="T6041"/>
      <c r="V6041"/>
    </row>
    <row r="6042" spans="3:22" x14ac:dyDescent="0.25">
      <c r="C6042"/>
      <c r="F6042"/>
      <c r="T6042"/>
      <c r="V6042"/>
    </row>
    <row r="6043" spans="3:22" x14ac:dyDescent="0.25">
      <c r="C6043"/>
      <c r="F6043"/>
      <c r="T6043"/>
      <c r="V6043"/>
    </row>
    <row r="6044" spans="3:22" x14ac:dyDescent="0.25">
      <c r="C6044"/>
      <c r="F6044"/>
      <c r="T6044"/>
      <c r="V6044"/>
    </row>
    <row r="6045" spans="3:22" x14ac:dyDescent="0.25">
      <c r="C6045"/>
      <c r="F6045"/>
      <c r="T6045"/>
      <c r="V6045"/>
    </row>
    <row r="6046" spans="3:22" x14ac:dyDescent="0.25">
      <c r="C6046"/>
      <c r="F6046"/>
      <c r="T6046"/>
      <c r="V6046"/>
    </row>
    <row r="6047" spans="3:22" x14ac:dyDescent="0.25">
      <c r="C6047"/>
      <c r="F6047"/>
      <c r="T6047"/>
      <c r="V6047"/>
    </row>
    <row r="6048" spans="3:22" x14ac:dyDescent="0.25">
      <c r="C6048"/>
      <c r="F6048"/>
      <c r="T6048"/>
      <c r="V6048"/>
    </row>
    <row r="6049" spans="3:22" x14ac:dyDescent="0.25">
      <c r="C6049"/>
      <c r="F6049"/>
      <c r="T6049"/>
      <c r="V6049"/>
    </row>
    <row r="6050" spans="3:22" x14ac:dyDescent="0.25">
      <c r="C6050"/>
      <c r="F6050"/>
      <c r="T6050"/>
      <c r="V6050"/>
    </row>
    <row r="6051" spans="3:22" x14ac:dyDescent="0.25">
      <c r="C6051"/>
      <c r="F6051"/>
      <c r="T6051"/>
      <c r="V6051"/>
    </row>
    <row r="6052" spans="3:22" x14ac:dyDescent="0.25">
      <c r="C6052"/>
      <c r="F6052"/>
      <c r="T6052"/>
      <c r="V6052"/>
    </row>
    <row r="6053" spans="3:22" x14ac:dyDescent="0.25">
      <c r="C6053"/>
      <c r="F6053"/>
      <c r="T6053"/>
      <c r="V6053"/>
    </row>
    <row r="6054" spans="3:22" x14ac:dyDescent="0.25">
      <c r="C6054"/>
      <c r="F6054"/>
      <c r="T6054"/>
      <c r="V6054"/>
    </row>
    <row r="6055" spans="3:22" x14ac:dyDescent="0.25">
      <c r="C6055"/>
      <c r="F6055"/>
      <c r="T6055"/>
      <c r="V6055"/>
    </row>
    <row r="6056" spans="3:22" x14ac:dyDescent="0.25">
      <c r="C6056"/>
      <c r="F6056"/>
      <c r="T6056"/>
      <c r="V6056"/>
    </row>
    <row r="6057" spans="3:22" x14ac:dyDescent="0.25">
      <c r="C6057"/>
      <c r="F6057"/>
      <c r="T6057"/>
      <c r="V6057"/>
    </row>
    <row r="6058" spans="3:22" x14ac:dyDescent="0.25">
      <c r="C6058"/>
      <c r="F6058"/>
      <c r="T6058"/>
      <c r="V6058"/>
    </row>
    <row r="6059" spans="3:22" x14ac:dyDescent="0.25">
      <c r="C6059"/>
      <c r="F6059"/>
      <c r="T6059"/>
      <c r="V6059"/>
    </row>
    <row r="6060" spans="3:22" x14ac:dyDescent="0.25">
      <c r="C6060"/>
      <c r="F6060"/>
      <c r="T6060"/>
      <c r="V6060"/>
    </row>
    <row r="6061" spans="3:22" x14ac:dyDescent="0.25">
      <c r="C6061"/>
      <c r="F6061"/>
      <c r="T6061"/>
      <c r="V6061"/>
    </row>
    <row r="6062" spans="3:22" x14ac:dyDescent="0.25">
      <c r="C6062"/>
      <c r="F6062"/>
      <c r="T6062"/>
      <c r="V6062"/>
    </row>
    <row r="6063" spans="3:22" x14ac:dyDescent="0.25">
      <c r="C6063"/>
      <c r="F6063"/>
      <c r="T6063"/>
      <c r="V6063"/>
    </row>
    <row r="6064" spans="3:22" x14ac:dyDescent="0.25">
      <c r="C6064"/>
      <c r="F6064"/>
      <c r="T6064"/>
      <c r="V6064"/>
    </row>
    <row r="6065" spans="3:22" x14ac:dyDescent="0.25">
      <c r="C6065"/>
      <c r="F6065"/>
      <c r="T6065"/>
      <c r="V6065"/>
    </row>
    <row r="6066" spans="3:22" x14ac:dyDescent="0.25">
      <c r="C6066"/>
      <c r="F6066"/>
      <c r="T6066"/>
      <c r="V6066"/>
    </row>
    <row r="6067" spans="3:22" x14ac:dyDescent="0.25">
      <c r="C6067"/>
      <c r="F6067"/>
      <c r="T6067"/>
      <c r="V6067"/>
    </row>
    <row r="6068" spans="3:22" x14ac:dyDescent="0.25">
      <c r="C6068"/>
      <c r="F6068"/>
      <c r="T6068"/>
      <c r="V6068"/>
    </row>
    <row r="6069" spans="3:22" x14ac:dyDescent="0.25">
      <c r="C6069"/>
      <c r="F6069"/>
      <c r="T6069"/>
      <c r="V6069"/>
    </row>
    <row r="6070" spans="3:22" x14ac:dyDescent="0.25">
      <c r="C6070"/>
      <c r="F6070"/>
      <c r="T6070"/>
      <c r="V6070"/>
    </row>
    <row r="6071" spans="3:22" x14ac:dyDescent="0.25">
      <c r="C6071"/>
      <c r="F6071"/>
      <c r="T6071"/>
      <c r="V6071"/>
    </row>
    <row r="6072" spans="3:22" x14ac:dyDescent="0.25">
      <c r="C6072"/>
      <c r="F6072"/>
      <c r="T6072"/>
      <c r="V6072"/>
    </row>
    <row r="6073" spans="3:22" x14ac:dyDescent="0.25">
      <c r="C6073"/>
      <c r="F6073"/>
      <c r="T6073"/>
      <c r="V6073"/>
    </row>
    <row r="6074" spans="3:22" x14ac:dyDescent="0.25">
      <c r="C6074"/>
      <c r="F6074"/>
      <c r="T6074"/>
      <c r="V6074"/>
    </row>
    <row r="6075" spans="3:22" x14ac:dyDescent="0.25">
      <c r="C6075"/>
      <c r="F6075"/>
      <c r="T6075"/>
      <c r="V6075"/>
    </row>
    <row r="6076" spans="3:22" x14ac:dyDescent="0.25">
      <c r="C6076"/>
      <c r="F6076"/>
      <c r="T6076"/>
      <c r="V6076"/>
    </row>
    <row r="6077" spans="3:22" x14ac:dyDescent="0.25">
      <c r="C6077"/>
      <c r="F6077"/>
      <c r="T6077"/>
      <c r="V6077"/>
    </row>
    <row r="6078" spans="3:22" x14ac:dyDescent="0.25">
      <c r="C6078"/>
      <c r="F6078"/>
      <c r="T6078"/>
      <c r="V6078"/>
    </row>
    <row r="6079" spans="3:22" x14ac:dyDescent="0.25">
      <c r="C6079"/>
      <c r="F6079"/>
      <c r="T6079"/>
      <c r="V6079"/>
    </row>
    <row r="6080" spans="3:22" x14ac:dyDescent="0.25">
      <c r="C6080"/>
      <c r="F6080"/>
      <c r="T6080"/>
      <c r="V6080"/>
    </row>
    <row r="6081" spans="3:22" x14ac:dyDescent="0.25">
      <c r="C6081"/>
      <c r="F6081"/>
      <c r="T6081"/>
      <c r="V6081"/>
    </row>
    <row r="6082" spans="3:22" x14ac:dyDescent="0.25">
      <c r="C6082"/>
      <c r="F6082"/>
      <c r="T6082"/>
      <c r="V6082"/>
    </row>
    <row r="6083" spans="3:22" x14ac:dyDescent="0.25">
      <c r="C6083"/>
      <c r="F6083"/>
      <c r="T6083"/>
      <c r="V6083"/>
    </row>
    <row r="6084" spans="3:22" x14ac:dyDescent="0.25">
      <c r="C6084"/>
      <c r="F6084"/>
      <c r="T6084"/>
      <c r="V6084"/>
    </row>
    <row r="6085" spans="3:22" x14ac:dyDescent="0.25">
      <c r="C6085"/>
      <c r="F6085"/>
      <c r="T6085"/>
      <c r="V6085"/>
    </row>
    <row r="6086" spans="3:22" x14ac:dyDescent="0.25">
      <c r="C6086"/>
      <c r="F6086"/>
      <c r="T6086"/>
      <c r="V6086"/>
    </row>
    <row r="6087" spans="3:22" x14ac:dyDescent="0.25">
      <c r="C6087"/>
      <c r="F6087"/>
      <c r="T6087"/>
      <c r="V6087"/>
    </row>
    <row r="6088" spans="3:22" x14ac:dyDescent="0.25">
      <c r="C6088"/>
      <c r="F6088"/>
      <c r="T6088"/>
      <c r="V6088"/>
    </row>
    <row r="6089" spans="3:22" x14ac:dyDescent="0.25">
      <c r="C6089"/>
      <c r="F6089"/>
      <c r="T6089"/>
      <c r="V6089"/>
    </row>
    <row r="6090" spans="3:22" x14ac:dyDescent="0.25">
      <c r="C6090"/>
      <c r="F6090"/>
      <c r="T6090"/>
      <c r="V6090"/>
    </row>
    <row r="6091" spans="3:22" x14ac:dyDescent="0.25">
      <c r="C6091"/>
      <c r="F6091"/>
      <c r="T6091"/>
      <c r="V6091"/>
    </row>
    <row r="6092" spans="3:22" x14ac:dyDescent="0.25">
      <c r="C6092"/>
      <c r="F6092"/>
      <c r="T6092"/>
      <c r="V6092"/>
    </row>
    <row r="6093" spans="3:22" x14ac:dyDescent="0.25">
      <c r="C6093"/>
      <c r="F6093"/>
      <c r="T6093"/>
      <c r="V6093"/>
    </row>
    <row r="6094" spans="3:22" x14ac:dyDescent="0.25">
      <c r="C6094"/>
      <c r="F6094"/>
      <c r="T6094"/>
      <c r="V6094"/>
    </row>
    <row r="6095" spans="3:22" x14ac:dyDescent="0.25">
      <c r="C6095"/>
      <c r="F6095"/>
      <c r="T6095"/>
      <c r="V6095"/>
    </row>
    <row r="6096" spans="3:22" x14ac:dyDescent="0.25">
      <c r="C6096"/>
      <c r="F6096"/>
      <c r="T6096"/>
      <c r="V6096"/>
    </row>
    <row r="6097" spans="3:22" x14ac:dyDescent="0.25">
      <c r="C6097"/>
      <c r="F6097"/>
      <c r="T6097"/>
      <c r="V6097"/>
    </row>
    <row r="6098" spans="3:22" x14ac:dyDescent="0.25">
      <c r="C6098"/>
      <c r="F6098"/>
      <c r="T6098"/>
      <c r="V6098"/>
    </row>
    <row r="6099" spans="3:22" x14ac:dyDescent="0.25">
      <c r="C6099"/>
      <c r="F6099"/>
      <c r="T6099"/>
      <c r="V6099"/>
    </row>
    <row r="6100" spans="3:22" x14ac:dyDescent="0.25">
      <c r="C6100"/>
      <c r="F6100"/>
      <c r="T6100"/>
      <c r="V6100"/>
    </row>
    <row r="6101" spans="3:22" x14ac:dyDescent="0.25">
      <c r="C6101"/>
      <c r="F6101"/>
      <c r="T6101"/>
      <c r="V6101"/>
    </row>
    <row r="6102" spans="3:22" x14ac:dyDescent="0.25">
      <c r="C6102"/>
      <c r="F6102"/>
      <c r="T6102"/>
      <c r="V6102"/>
    </row>
    <row r="6103" spans="3:22" x14ac:dyDescent="0.25">
      <c r="C6103"/>
      <c r="F6103"/>
      <c r="T6103"/>
      <c r="V6103"/>
    </row>
    <row r="6104" spans="3:22" x14ac:dyDescent="0.25">
      <c r="C6104"/>
      <c r="F6104"/>
      <c r="T6104"/>
      <c r="V6104"/>
    </row>
    <row r="6105" spans="3:22" x14ac:dyDescent="0.25">
      <c r="C6105"/>
      <c r="F6105"/>
      <c r="T6105"/>
      <c r="V6105"/>
    </row>
    <row r="6106" spans="3:22" x14ac:dyDescent="0.25">
      <c r="C6106"/>
      <c r="F6106"/>
      <c r="T6106"/>
      <c r="V6106"/>
    </row>
    <row r="6107" spans="3:22" x14ac:dyDescent="0.25">
      <c r="C6107"/>
      <c r="F6107"/>
      <c r="T6107"/>
      <c r="V6107"/>
    </row>
    <row r="6108" spans="3:22" x14ac:dyDescent="0.25">
      <c r="C6108"/>
      <c r="F6108"/>
      <c r="T6108"/>
      <c r="V6108"/>
    </row>
    <row r="6109" spans="3:22" x14ac:dyDescent="0.25">
      <c r="C6109"/>
      <c r="F6109"/>
      <c r="T6109"/>
      <c r="V6109"/>
    </row>
    <row r="6110" spans="3:22" x14ac:dyDescent="0.25">
      <c r="C6110"/>
      <c r="F6110"/>
      <c r="T6110"/>
      <c r="V6110"/>
    </row>
    <row r="6111" spans="3:22" x14ac:dyDescent="0.25">
      <c r="C6111"/>
      <c r="F6111"/>
      <c r="T6111"/>
      <c r="V6111"/>
    </row>
    <row r="6112" spans="3:22" x14ac:dyDescent="0.25">
      <c r="C6112"/>
      <c r="F6112"/>
      <c r="T6112"/>
      <c r="V6112"/>
    </row>
    <row r="6113" spans="3:22" x14ac:dyDescent="0.25">
      <c r="C6113"/>
      <c r="F6113"/>
      <c r="T6113"/>
      <c r="V6113"/>
    </row>
    <row r="6114" spans="3:22" x14ac:dyDescent="0.25">
      <c r="C6114"/>
      <c r="F6114"/>
      <c r="T6114"/>
      <c r="V6114"/>
    </row>
    <row r="6115" spans="3:22" x14ac:dyDescent="0.25">
      <c r="C6115"/>
      <c r="F6115"/>
      <c r="T6115"/>
      <c r="V6115"/>
    </row>
    <row r="6116" spans="3:22" x14ac:dyDescent="0.25">
      <c r="C6116"/>
      <c r="F6116"/>
      <c r="T6116"/>
      <c r="V6116"/>
    </row>
    <row r="6117" spans="3:22" x14ac:dyDescent="0.25">
      <c r="C6117"/>
      <c r="F6117"/>
      <c r="T6117"/>
      <c r="V6117"/>
    </row>
    <row r="6118" spans="3:22" x14ac:dyDescent="0.25">
      <c r="C6118"/>
      <c r="F6118"/>
      <c r="T6118"/>
      <c r="V6118"/>
    </row>
    <row r="6119" spans="3:22" x14ac:dyDescent="0.25">
      <c r="C6119"/>
      <c r="F6119"/>
      <c r="T6119"/>
      <c r="V6119"/>
    </row>
    <row r="6120" spans="3:22" x14ac:dyDescent="0.25">
      <c r="C6120"/>
      <c r="F6120"/>
      <c r="T6120"/>
      <c r="V6120"/>
    </row>
    <row r="6121" spans="3:22" x14ac:dyDescent="0.25">
      <c r="C6121"/>
      <c r="F6121"/>
      <c r="T6121"/>
      <c r="V6121"/>
    </row>
    <row r="6122" spans="3:22" x14ac:dyDescent="0.25">
      <c r="C6122"/>
      <c r="F6122"/>
      <c r="T6122"/>
      <c r="V6122"/>
    </row>
    <row r="6123" spans="3:22" x14ac:dyDescent="0.25">
      <c r="C6123"/>
      <c r="F6123"/>
      <c r="T6123"/>
      <c r="V6123"/>
    </row>
    <row r="6124" spans="3:22" x14ac:dyDescent="0.25">
      <c r="C6124"/>
      <c r="F6124"/>
      <c r="T6124"/>
      <c r="V6124"/>
    </row>
    <row r="6125" spans="3:22" x14ac:dyDescent="0.25">
      <c r="C6125"/>
      <c r="F6125"/>
      <c r="T6125"/>
      <c r="V6125"/>
    </row>
    <row r="6126" spans="3:22" x14ac:dyDescent="0.25">
      <c r="C6126"/>
      <c r="F6126"/>
      <c r="T6126"/>
      <c r="V6126"/>
    </row>
    <row r="6127" spans="3:22" x14ac:dyDescent="0.25">
      <c r="C6127"/>
      <c r="F6127"/>
      <c r="T6127"/>
      <c r="V6127"/>
    </row>
    <row r="6128" spans="3:22" x14ac:dyDescent="0.25">
      <c r="C6128"/>
      <c r="F6128"/>
      <c r="T6128"/>
      <c r="V6128"/>
    </row>
    <row r="6129" spans="3:22" x14ac:dyDescent="0.25">
      <c r="C6129"/>
      <c r="F6129"/>
      <c r="T6129"/>
      <c r="V6129"/>
    </row>
    <row r="6130" spans="3:22" x14ac:dyDescent="0.25">
      <c r="C6130"/>
      <c r="F6130"/>
      <c r="T6130"/>
      <c r="V6130"/>
    </row>
    <row r="6131" spans="3:22" x14ac:dyDescent="0.25">
      <c r="C6131"/>
      <c r="F6131"/>
      <c r="T6131"/>
      <c r="V6131"/>
    </row>
    <row r="6132" spans="3:22" x14ac:dyDescent="0.25">
      <c r="C6132"/>
      <c r="F6132"/>
      <c r="T6132"/>
      <c r="V6132"/>
    </row>
    <row r="6133" spans="3:22" x14ac:dyDescent="0.25">
      <c r="C6133"/>
      <c r="F6133"/>
      <c r="T6133"/>
      <c r="V6133"/>
    </row>
    <row r="6134" spans="3:22" x14ac:dyDescent="0.25">
      <c r="C6134"/>
      <c r="F6134"/>
      <c r="T6134"/>
      <c r="V6134"/>
    </row>
    <row r="6135" spans="3:22" x14ac:dyDescent="0.25">
      <c r="C6135"/>
      <c r="F6135"/>
      <c r="T6135"/>
      <c r="V6135"/>
    </row>
    <row r="6136" spans="3:22" x14ac:dyDescent="0.25">
      <c r="C6136"/>
      <c r="F6136"/>
      <c r="T6136"/>
      <c r="V6136"/>
    </row>
    <row r="6137" spans="3:22" x14ac:dyDescent="0.25">
      <c r="C6137"/>
      <c r="F6137"/>
      <c r="T6137"/>
      <c r="V6137"/>
    </row>
    <row r="6138" spans="3:22" x14ac:dyDescent="0.25">
      <c r="C6138"/>
      <c r="F6138"/>
      <c r="T6138"/>
      <c r="V6138"/>
    </row>
    <row r="6139" spans="3:22" x14ac:dyDescent="0.25">
      <c r="C6139"/>
      <c r="F6139"/>
      <c r="T6139"/>
      <c r="V6139"/>
    </row>
    <row r="6140" spans="3:22" x14ac:dyDescent="0.25">
      <c r="C6140"/>
      <c r="F6140"/>
      <c r="T6140"/>
      <c r="V6140"/>
    </row>
    <row r="6141" spans="3:22" x14ac:dyDescent="0.25">
      <c r="C6141"/>
      <c r="F6141"/>
      <c r="T6141"/>
      <c r="V6141"/>
    </row>
    <row r="6142" spans="3:22" x14ac:dyDescent="0.25">
      <c r="C6142"/>
      <c r="F6142"/>
      <c r="T6142"/>
      <c r="V6142"/>
    </row>
    <row r="6143" spans="3:22" x14ac:dyDescent="0.25">
      <c r="C6143"/>
      <c r="F6143"/>
      <c r="T6143"/>
      <c r="V6143"/>
    </row>
    <row r="6144" spans="3:22" x14ac:dyDescent="0.25">
      <c r="C6144"/>
      <c r="F6144"/>
      <c r="T6144"/>
      <c r="V6144"/>
    </row>
    <row r="6145" spans="3:22" x14ac:dyDescent="0.25">
      <c r="C6145"/>
      <c r="F6145"/>
      <c r="T6145"/>
      <c r="V6145"/>
    </row>
    <row r="6146" spans="3:22" x14ac:dyDescent="0.25">
      <c r="C6146"/>
      <c r="F6146"/>
      <c r="T6146"/>
      <c r="V6146"/>
    </row>
    <row r="6147" spans="3:22" x14ac:dyDescent="0.25">
      <c r="C6147"/>
      <c r="F6147"/>
      <c r="T6147"/>
      <c r="V6147"/>
    </row>
    <row r="6148" spans="3:22" x14ac:dyDescent="0.25">
      <c r="C6148"/>
      <c r="F6148"/>
      <c r="T6148"/>
      <c r="V6148"/>
    </row>
    <row r="6149" spans="3:22" x14ac:dyDescent="0.25">
      <c r="C6149"/>
      <c r="F6149"/>
      <c r="T6149"/>
      <c r="V6149"/>
    </row>
    <row r="6150" spans="3:22" x14ac:dyDescent="0.25">
      <c r="C6150"/>
      <c r="F6150"/>
      <c r="T6150"/>
      <c r="V6150"/>
    </row>
    <row r="6151" spans="3:22" x14ac:dyDescent="0.25">
      <c r="C6151"/>
      <c r="F6151"/>
      <c r="T6151"/>
      <c r="V6151"/>
    </row>
    <row r="6152" spans="3:22" x14ac:dyDescent="0.25">
      <c r="C6152"/>
      <c r="F6152"/>
      <c r="T6152"/>
      <c r="V6152"/>
    </row>
    <row r="6153" spans="3:22" x14ac:dyDescent="0.25">
      <c r="C6153"/>
      <c r="F6153"/>
      <c r="T6153"/>
      <c r="V6153"/>
    </row>
    <row r="6154" spans="3:22" x14ac:dyDescent="0.25">
      <c r="C6154"/>
      <c r="F6154"/>
      <c r="T6154"/>
      <c r="V6154"/>
    </row>
    <row r="6155" spans="3:22" x14ac:dyDescent="0.25">
      <c r="C6155"/>
      <c r="F6155"/>
      <c r="T6155"/>
      <c r="V6155"/>
    </row>
    <row r="6156" spans="3:22" x14ac:dyDescent="0.25">
      <c r="C6156"/>
      <c r="F6156"/>
      <c r="T6156"/>
      <c r="V6156"/>
    </row>
    <row r="6157" spans="3:22" x14ac:dyDescent="0.25">
      <c r="C6157"/>
      <c r="F6157"/>
      <c r="T6157"/>
      <c r="V6157"/>
    </row>
    <row r="6158" spans="3:22" x14ac:dyDescent="0.25">
      <c r="C6158"/>
      <c r="F6158"/>
      <c r="T6158"/>
      <c r="V6158"/>
    </row>
    <row r="6159" spans="3:22" x14ac:dyDescent="0.25">
      <c r="C6159"/>
      <c r="F6159"/>
      <c r="T6159"/>
      <c r="V6159"/>
    </row>
    <row r="6160" spans="3:22" x14ac:dyDescent="0.25">
      <c r="C6160"/>
      <c r="F6160"/>
      <c r="T6160"/>
      <c r="V6160"/>
    </row>
    <row r="6161" spans="3:22" x14ac:dyDescent="0.25">
      <c r="C6161"/>
      <c r="F6161"/>
      <c r="T6161"/>
      <c r="V6161"/>
    </row>
    <row r="6162" spans="3:22" x14ac:dyDescent="0.25">
      <c r="C6162"/>
      <c r="F6162"/>
      <c r="T6162"/>
      <c r="V6162"/>
    </row>
    <row r="6163" spans="3:22" x14ac:dyDescent="0.25">
      <c r="C6163"/>
      <c r="F6163"/>
      <c r="T6163"/>
      <c r="V6163"/>
    </row>
    <row r="6164" spans="3:22" x14ac:dyDescent="0.25">
      <c r="C6164"/>
      <c r="F6164"/>
      <c r="T6164"/>
      <c r="V6164"/>
    </row>
    <row r="6165" spans="3:22" x14ac:dyDescent="0.25">
      <c r="C6165"/>
      <c r="F6165"/>
      <c r="T6165"/>
      <c r="V6165"/>
    </row>
    <row r="6166" spans="3:22" x14ac:dyDescent="0.25">
      <c r="C6166"/>
      <c r="F6166"/>
      <c r="T6166"/>
      <c r="V6166"/>
    </row>
    <row r="6167" spans="3:22" x14ac:dyDescent="0.25">
      <c r="C6167"/>
      <c r="F6167"/>
      <c r="T6167"/>
      <c r="V6167"/>
    </row>
    <row r="6168" spans="3:22" x14ac:dyDescent="0.25">
      <c r="C6168"/>
      <c r="F6168"/>
      <c r="T6168"/>
      <c r="V6168"/>
    </row>
    <row r="6169" spans="3:22" x14ac:dyDescent="0.25">
      <c r="C6169"/>
      <c r="F6169"/>
      <c r="T6169"/>
      <c r="V6169"/>
    </row>
    <row r="6170" spans="3:22" x14ac:dyDescent="0.25">
      <c r="C6170"/>
      <c r="F6170"/>
      <c r="T6170"/>
      <c r="V6170"/>
    </row>
    <row r="6171" spans="3:22" x14ac:dyDescent="0.25">
      <c r="C6171"/>
      <c r="F6171"/>
      <c r="T6171"/>
      <c r="V6171"/>
    </row>
    <row r="6172" spans="3:22" x14ac:dyDescent="0.25">
      <c r="C6172"/>
      <c r="F6172"/>
      <c r="T6172"/>
      <c r="V6172"/>
    </row>
    <row r="6173" spans="3:22" x14ac:dyDescent="0.25">
      <c r="C6173"/>
      <c r="F6173"/>
      <c r="T6173"/>
      <c r="V6173"/>
    </row>
    <row r="6174" spans="3:22" x14ac:dyDescent="0.25">
      <c r="C6174"/>
      <c r="F6174"/>
      <c r="T6174"/>
      <c r="V6174"/>
    </row>
    <row r="6175" spans="3:22" x14ac:dyDescent="0.25">
      <c r="C6175"/>
      <c r="F6175"/>
      <c r="T6175"/>
      <c r="V6175"/>
    </row>
    <row r="6176" spans="3:22" x14ac:dyDescent="0.25">
      <c r="C6176"/>
      <c r="F6176"/>
      <c r="T6176"/>
      <c r="V6176"/>
    </row>
    <row r="6177" spans="3:22" x14ac:dyDescent="0.25">
      <c r="C6177"/>
      <c r="F6177"/>
      <c r="T6177"/>
      <c r="V6177"/>
    </row>
    <row r="6178" spans="3:22" x14ac:dyDescent="0.25">
      <c r="C6178"/>
      <c r="F6178"/>
      <c r="T6178"/>
      <c r="V6178"/>
    </row>
    <row r="6179" spans="3:22" x14ac:dyDescent="0.25">
      <c r="C6179"/>
      <c r="F6179"/>
      <c r="T6179"/>
      <c r="V6179"/>
    </row>
    <row r="6180" spans="3:22" x14ac:dyDescent="0.25">
      <c r="C6180"/>
      <c r="F6180"/>
      <c r="T6180"/>
      <c r="V6180"/>
    </row>
    <row r="6181" spans="3:22" x14ac:dyDescent="0.25">
      <c r="C6181"/>
      <c r="F6181"/>
      <c r="T6181"/>
      <c r="V6181"/>
    </row>
    <row r="6182" spans="3:22" x14ac:dyDescent="0.25">
      <c r="C6182"/>
      <c r="F6182"/>
      <c r="T6182"/>
      <c r="V6182"/>
    </row>
    <row r="6183" spans="3:22" x14ac:dyDescent="0.25">
      <c r="C6183"/>
      <c r="F6183"/>
      <c r="T6183"/>
      <c r="V6183"/>
    </row>
    <row r="6184" spans="3:22" x14ac:dyDescent="0.25">
      <c r="C6184"/>
      <c r="F6184"/>
      <c r="T6184"/>
      <c r="V6184"/>
    </row>
    <row r="6185" spans="3:22" x14ac:dyDescent="0.25">
      <c r="C6185"/>
      <c r="F6185"/>
      <c r="T6185"/>
      <c r="V6185"/>
    </row>
    <row r="6186" spans="3:22" x14ac:dyDescent="0.25">
      <c r="C6186"/>
      <c r="F6186"/>
      <c r="T6186"/>
      <c r="V6186"/>
    </row>
    <row r="6187" spans="3:22" x14ac:dyDescent="0.25">
      <c r="C6187"/>
      <c r="F6187"/>
      <c r="T6187"/>
      <c r="V6187"/>
    </row>
    <row r="6188" spans="3:22" x14ac:dyDescent="0.25">
      <c r="C6188"/>
      <c r="F6188"/>
      <c r="T6188"/>
      <c r="V6188"/>
    </row>
    <row r="6189" spans="3:22" x14ac:dyDescent="0.25">
      <c r="C6189"/>
      <c r="F6189"/>
      <c r="T6189"/>
      <c r="V6189"/>
    </row>
    <row r="6190" spans="3:22" x14ac:dyDescent="0.25">
      <c r="C6190"/>
      <c r="F6190"/>
      <c r="T6190"/>
      <c r="V6190"/>
    </row>
    <row r="6191" spans="3:22" x14ac:dyDescent="0.25">
      <c r="C6191"/>
      <c r="F6191"/>
      <c r="T6191"/>
      <c r="V6191"/>
    </row>
    <row r="6192" spans="3:22" x14ac:dyDescent="0.25">
      <c r="C6192"/>
      <c r="F6192"/>
      <c r="T6192"/>
      <c r="V6192"/>
    </row>
    <row r="6193" spans="3:22" x14ac:dyDescent="0.25">
      <c r="C6193"/>
      <c r="F6193"/>
      <c r="T6193"/>
      <c r="V6193"/>
    </row>
    <row r="6194" spans="3:22" x14ac:dyDescent="0.25">
      <c r="C6194"/>
      <c r="F6194"/>
      <c r="T6194"/>
      <c r="V6194"/>
    </row>
    <row r="6195" spans="3:22" x14ac:dyDescent="0.25">
      <c r="C6195"/>
      <c r="F6195"/>
      <c r="T6195"/>
      <c r="V6195"/>
    </row>
    <row r="6196" spans="3:22" x14ac:dyDescent="0.25">
      <c r="C6196"/>
      <c r="F6196"/>
      <c r="T6196"/>
      <c r="V6196"/>
    </row>
    <row r="6197" spans="3:22" x14ac:dyDescent="0.25">
      <c r="C6197"/>
      <c r="F6197"/>
      <c r="T6197"/>
      <c r="V6197"/>
    </row>
    <row r="6198" spans="3:22" x14ac:dyDescent="0.25">
      <c r="C6198"/>
      <c r="F6198"/>
      <c r="T6198"/>
      <c r="V6198"/>
    </row>
    <row r="6199" spans="3:22" x14ac:dyDescent="0.25">
      <c r="C6199"/>
      <c r="F6199"/>
      <c r="T6199"/>
      <c r="V6199"/>
    </row>
    <row r="6200" spans="3:22" x14ac:dyDescent="0.25">
      <c r="C6200"/>
      <c r="F6200"/>
      <c r="T6200"/>
      <c r="V6200"/>
    </row>
    <row r="6201" spans="3:22" x14ac:dyDescent="0.25">
      <c r="C6201"/>
      <c r="F6201"/>
      <c r="T6201"/>
      <c r="V6201"/>
    </row>
    <row r="6202" spans="3:22" x14ac:dyDescent="0.25">
      <c r="C6202"/>
      <c r="F6202"/>
      <c r="T6202"/>
      <c r="V6202"/>
    </row>
    <row r="6203" spans="3:22" x14ac:dyDescent="0.25">
      <c r="C6203"/>
      <c r="F6203"/>
      <c r="T6203"/>
      <c r="V6203"/>
    </row>
    <row r="6204" spans="3:22" x14ac:dyDescent="0.25">
      <c r="C6204"/>
      <c r="F6204"/>
      <c r="T6204"/>
      <c r="V6204"/>
    </row>
    <row r="6205" spans="3:22" x14ac:dyDescent="0.25">
      <c r="C6205"/>
      <c r="F6205"/>
      <c r="T6205"/>
      <c r="V6205"/>
    </row>
    <row r="6206" spans="3:22" x14ac:dyDescent="0.25">
      <c r="C6206"/>
      <c r="F6206"/>
      <c r="T6206"/>
      <c r="V6206"/>
    </row>
    <row r="6207" spans="3:22" x14ac:dyDescent="0.25">
      <c r="C6207"/>
      <c r="F6207"/>
      <c r="T6207"/>
      <c r="V6207"/>
    </row>
    <row r="6208" spans="3:22" x14ac:dyDescent="0.25">
      <c r="C6208"/>
      <c r="F6208"/>
      <c r="T6208"/>
      <c r="V6208"/>
    </row>
    <row r="6209" spans="3:22" x14ac:dyDescent="0.25">
      <c r="C6209"/>
      <c r="F6209"/>
      <c r="T6209"/>
      <c r="V6209"/>
    </row>
    <row r="6210" spans="3:22" x14ac:dyDescent="0.25">
      <c r="C6210"/>
      <c r="F6210"/>
      <c r="T6210"/>
      <c r="V6210"/>
    </row>
    <row r="6211" spans="3:22" x14ac:dyDescent="0.25">
      <c r="C6211"/>
      <c r="F6211"/>
      <c r="T6211"/>
      <c r="V6211"/>
    </row>
    <row r="6212" spans="3:22" x14ac:dyDescent="0.25">
      <c r="C6212"/>
      <c r="F6212"/>
      <c r="T6212"/>
      <c r="V6212"/>
    </row>
    <row r="6213" spans="3:22" x14ac:dyDescent="0.25">
      <c r="C6213"/>
      <c r="F6213"/>
      <c r="T6213"/>
      <c r="V6213"/>
    </row>
    <row r="6214" spans="3:22" x14ac:dyDescent="0.25">
      <c r="C6214"/>
      <c r="F6214"/>
      <c r="T6214"/>
      <c r="V6214"/>
    </row>
    <row r="6215" spans="3:22" x14ac:dyDescent="0.25">
      <c r="C6215"/>
      <c r="F6215"/>
      <c r="T6215"/>
      <c r="V6215"/>
    </row>
    <row r="6216" spans="3:22" x14ac:dyDescent="0.25">
      <c r="C6216"/>
      <c r="F6216"/>
      <c r="T6216"/>
      <c r="V6216"/>
    </row>
    <row r="6217" spans="3:22" x14ac:dyDescent="0.25">
      <c r="C6217"/>
      <c r="F6217"/>
      <c r="T6217"/>
      <c r="V6217"/>
    </row>
    <row r="6218" spans="3:22" x14ac:dyDescent="0.25">
      <c r="C6218"/>
      <c r="F6218"/>
      <c r="T6218"/>
      <c r="V6218"/>
    </row>
    <row r="6219" spans="3:22" x14ac:dyDescent="0.25">
      <c r="C6219"/>
      <c r="F6219"/>
      <c r="T6219"/>
      <c r="V6219"/>
    </row>
    <row r="6220" spans="3:22" x14ac:dyDescent="0.25">
      <c r="C6220"/>
      <c r="F6220"/>
      <c r="T6220"/>
      <c r="V6220"/>
    </row>
    <row r="6221" spans="3:22" x14ac:dyDescent="0.25">
      <c r="C6221"/>
      <c r="F6221"/>
      <c r="T6221"/>
      <c r="V6221"/>
    </row>
    <row r="6222" spans="3:22" x14ac:dyDescent="0.25">
      <c r="C6222"/>
      <c r="F6222"/>
      <c r="T6222"/>
      <c r="V6222"/>
    </row>
    <row r="6223" spans="3:22" x14ac:dyDescent="0.25">
      <c r="C6223"/>
      <c r="F6223"/>
      <c r="T6223"/>
      <c r="V6223"/>
    </row>
    <row r="6224" spans="3:22" x14ac:dyDescent="0.25">
      <c r="C6224"/>
      <c r="F6224"/>
      <c r="T6224"/>
      <c r="V6224"/>
    </row>
    <row r="6225" spans="3:22" x14ac:dyDescent="0.25">
      <c r="C6225"/>
      <c r="F6225"/>
      <c r="T6225"/>
      <c r="V6225"/>
    </row>
    <row r="6226" spans="3:22" x14ac:dyDescent="0.25">
      <c r="C6226"/>
      <c r="F6226"/>
      <c r="T6226"/>
      <c r="V6226"/>
    </row>
    <row r="6227" spans="3:22" x14ac:dyDescent="0.25">
      <c r="C6227"/>
      <c r="F6227"/>
      <c r="T6227"/>
      <c r="V6227"/>
    </row>
    <row r="6228" spans="3:22" x14ac:dyDescent="0.25">
      <c r="C6228"/>
      <c r="F6228"/>
      <c r="T6228"/>
      <c r="V6228"/>
    </row>
    <row r="6229" spans="3:22" x14ac:dyDescent="0.25">
      <c r="C6229"/>
      <c r="F6229"/>
      <c r="T6229"/>
      <c r="V6229"/>
    </row>
    <row r="6230" spans="3:22" x14ac:dyDescent="0.25">
      <c r="C6230"/>
      <c r="F6230"/>
      <c r="T6230"/>
      <c r="V6230"/>
    </row>
    <row r="6231" spans="3:22" x14ac:dyDescent="0.25">
      <c r="C6231"/>
      <c r="F6231"/>
      <c r="T6231"/>
      <c r="V6231"/>
    </row>
    <row r="6232" spans="3:22" x14ac:dyDescent="0.25">
      <c r="C6232"/>
      <c r="F6232"/>
      <c r="T6232"/>
      <c r="V6232"/>
    </row>
    <row r="6233" spans="3:22" x14ac:dyDescent="0.25">
      <c r="C6233"/>
      <c r="F6233"/>
      <c r="T6233"/>
      <c r="V6233"/>
    </row>
    <row r="6234" spans="3:22" x14ac:dyDescent="0.25">
      <c r="C6234"/>
      <c r="F6234"/>
      <c r="T6234"/>
      <c r="V6234"/>
    </row>
    <row r="6235" spans="3:22" x14ac:dyDescent="0.25">
      <c r="C6235"/>
      <c r="F6235"/>
      <c r="T6235"/>
      <c r="V6235"/>
    </row>
    <row r="6236" spans="3:22" x14ac:dyDescent="0.25">
      <c r="C6236"/>
      <c r="F6236"/>
      <c r="T6236"/>
      <c r="V6236"/>
    </row>
    <row r="6237" spans="3:22" x14ac:dyDescent="0.25">
      <c r="C6237"/>
      <c r="F6237"/>
      <c r="T6237"/>
      <c r="V6237"/>
    </row>
    <row r="6238" spans="3:22" x14ac:dyDescent="0.25">
      <c r="C6238"/>
      <c r="F6238"/>
      <c r="T6238"/>
      <c r="V6238"/>
    </row>
    <row r="6239" spans="3:22" x14ac:dyDescent="0.25">
      <c r="C6239"/>
      <c r="F6239"/>
      <c r="T6239"/>
      <c r="V6239"/>
    </row>
    <row r="6240" spans="3:22" x14ac:dyDescent="0.25">
      <c r="C6240"/>
      <c r="F6240"/>
      <c r="T6240"/>
      <c r="V6240"/>
    </row>
    <row r="6241" spans="3:22" x14ac:dyDescent="0.25">
      <c r="C6241"/>
      <c r="F6241"/>
      <c r="T6241"/>
      <c r="V6241"/>
    </row>
    <row r="6242" spans="3:22" x14ac:dyDescent="0.25">
      <c r="C6242"/>
      <c r="F6242"/>
      <c r="T6242"/>
      <c r="V6242"/>
    </row>
    <row r="6243" spans="3:22" x14ac:dyDescent="0.25">
      <c r="C6243"/>
      <c r="F6243"/>
      <c r="T6243"/>
      <c r="V6243"/>
    </row>
    <row r="6244" spans="3:22" x14ac:dyDescent="0.25">
      <c r="C6244"/>
      <c r="F6244"/>
      <c r="T6244"/>
      <c r="V6244"/>
    </row>
    <row r="6245" spans="3:22" x14ac:dyDescent="0.25">
      <c r="C6245"/>
      <c r="F6245"/>
      <c r="T6245"/>
      <c r="V6245"/>
    </row>
    <row r="6246" spans="3:22" x14ac:dyDescent="0.25">
      <c r="C6246"/>
      <c r="F6246"/>
      <c r="T6246"/>
      <c r="V6246"/>
    </row>
    <row r="6247" spans="3:22" x14ac:dyDescent="0.25">
      <c r="C6247"/>
      <c r="F6247"/>
      <c r="T6247"/>
      <c r="V6247"/>
    </row>
    <row r="6248" spans="3:22" x14ac:dyDescent="0.25">
      <c r="C6248"/>
      <c r="F6248"/>
      <c r="T6248"/>
      <c r="V6248"/>
    </row>
    <row r="6249" spans="3:22" x14ac:dyDescent="0.25">
      <c r="C6249"/>
      <c r="F6249"/>
      <c r="T6249"/>
      <c r="V6249"/>
    </row>
    <row r="6250" spans="3:22" x14ac:dyDescent="0.25">
      <c r="C6250"/>
      <c r="F6250"/>
      <c r="T6250"/>
      <c r="V6250"/>
    </row>
    <row r="6251" spans="3:22" x14ac:dyDescent="0.25">
      <c r="C6251"/>
      <c r="F6251"/>
      <c r="T6251"/>
      <c r="V6251"/>
    </row>
    <row r="6252" spans="3:22" x14ac:dyDescent="0.25">
      <c r="C6252"/>
      <c r="F6252"/>
      <c r="T6252"/>
      <c r="V6252"/>
    </row>
    <row r="6253" spans="3:22" x14ac:dyDescent="0.25">
      <c r="C6253"/>
      <c r="F6253"/>
      <c r="T6253"/>
      <c r="V6253"/>
    </row>
    <row r="6254" spans="3:22" x14ac:dyDescent="0.25">
      <c r="C6254"/>
      <c r="F6254"/>
      <c r="T6254"/>
      <c r="V6254"/>
    </row>
    <row r="6255" spans="3:22" x14ac:dyDescent="0.25">
      <c r="C6255"/>
      <c r="F6255"/>
      <c r="T6255"/>
      <c r="V6255"/>
    </row>
    <row r="6256" spans="3:22" x14ac:dyDescent="0.25">
      <c r="C6256"/>
      <c r="F6256"/>
      <c r="T6256"/>
      <c r="V6256"/>
    </row>
    <row r="6257" spans="3:22" x14ac:dyDescent="0.25">
      <c r="C6257"/>
      <c r="F6257"/>
      <c r="T6257"/>
      <c r="V6257"/>
    </row>
    <row r="6258" spans="3:22" x14ac:dyDescent="0.25">
      <c r="C6258"/>
      <c r="F6258"/>
      <c r="T6258"/>
      <c r="V6258"/>
    </row>
    <row r="6259" spans="3:22" x14ac:dyDescent="0.25">
      <c r="C6259"/>
      <c r="F6259"/>
      <c r="T6259"/>
      <c r="V6259"/>
    </row>
    <row r="6260" spans="3:22" x14ac:dyDescent="0.25">
      <c r="C6260"/>
      <c r="F6260"/>
      <c r="T6260"/>
      <c r="V6260"/>
    </row>
    <row r="6261" spans="3:22" x14ac:dyDescent="0.25">
      <c r="C6261"/>
      <c r="F6261"/>
      <c r="T6261"/>
      <c r="V6261"/>
    </row>
    <row r="6262" spans="3:22" x14ac:dyDescent="0.25">
      <c r="C6262"/>
      <c r="F6262"/>
      <c r="T6262"/>
      <c r="V6262"/>
    </row>
    <row r="6263" spans="3:22" x14ac:dyDescent="0.25">
      <c r="C6263"/>
      <c r="F6263"/>
      <c r="T6263"/>
      <c r="V6263"/>
    </row>
    <row r="6264" spans="3:22" x14ac:dyDescent="0.25">
      <c r="C6264"/>
      <c r="F6264"/>
      <c r="T6264"/>
      <c r="V6264"/>
    </row>
    <row r="6265" spans="3:22" x14ac:dyDescent="0.25">
      <c r="C6265"/>
      <c r="F6265"/>
      <c r="T6265"/>
      <c r="V6265"/>
    </row>
    <row r="6266" spans="3:22" x14ac:dyDescent="0.25">
      <c r="C6266"/>
      <c r="F6266"/>
      <c r="T6266"/>
      <c r="V6266"/>
    </row>
    <row r="6267" spans="3:22" x14ac:dyDescent="0.25">
      <c r="C6267"/>
      <c r="F6267"/>
      <c r="T6267"/>
      <c r="V6267"/>
    </row>
    <row r="6268" spans="3:22" x14ac:dyDescent="0.25">
      <c r="C6268"/>
      <c r="F6268"/>
      <c r="T6268"/>
      <c r="V6268"/>
    </row>
    <row r="6269" spans="3:22" x14ac:dyDescent="0.25">
      <c r="C6269"/>
      <c r="F6269"/>
      <c r="T6269"/>
      <c r="V6269"/>
    </row>
    <row r="6270" spans="3:22" x14ac:dyDescent="0.25">
      <c r="C6270"/>
      <c r="F6270"/>
      <c r="T6270"/>
      <c r="V6270"/>
    </row>
    <row r="6271" spans="3:22" x14ac:dyDescent="0.25">
      <c r="C6271"/>
      <c r="F6271"/>
      <c r="T6271"/>
      <c r="V6271"/>
    </row>
    <row r="6272" spans="3:22" x14ac:dyDescent="0.25">
      <c r="C6272"/>
      <c r="F6272"/>
      <c r="T6272"/>
      <c r="V6272"/>
    </row>
    <row r="6273" spans="3:22" x14ac:dyDescent="0.25">
      <c r="C6273"/>
      <c r="F6273"/>
      <c r="T6273"/>
      <c r="V6273"/>
    </row>
    <row r="6274" spans="3:22" x14ac:dyDescent="0.25">
      <c r="C6274"/>
      <c r="F6274"/>
      <c r="T6274"/>
      <c r="V6274"/>
    </row>
    <row r="6275" spans="3:22" x14ac:dyDescent="0.25">
      <c r="C6275"/>
      <c r="F6275"/>
      <c r="T6275"/>
      <c r="V6275"/>
    </row>
    <row r="6276" spans="3:22" x14ac:dyDescent="0.25">
      <c r="C6276"/>
      <c r="F6276"/>
      <c r="T6276"/>
      <c r="V6276"/>
    </row>
    <row r="6277" spans="3:22" x14ac:dyDescent="0.25">
      <c r="C6277"/>
      <c r="F6277"/>
      <c r="T6277"/>
      <c r="V6277"/>
    </row>
    <row r="6278" spans="3:22" x14ac:dyDescent="0.25">
      <c r="C6278"/>
      <c r="F6278"/>
      <c r="T6278"/>
      <c r="V6278"/>
    </row>
    <row r="6279" spans="3:22" x14ac:dyDescent="0.25">
      <c r="C6279"/>
      <c r="F6279"/>
      <c r="T6279"/>
      <c r="V6279"/>
    </row>
    <row r="6280" spans="3:22" x14ac:dyDescent="0.25">
      <c r="C6280"/>
      <c r="F6280"/>
      <c r="T6280"/>
      <c r="V6280"/>
    </row>
    <row r="6281" spans="3:22" x14ac:dyDescent="0.25">
      <c r="C6281"/>
      <c r="F6281"/>
      <c r="T6281"/>
      <c r="V6281"/>
    </row>
    <row r="6282" spans="3:22" x14ac:dyDescent="0.25">
      <c r="C6282"/>
      <c r="F6282"/>
      <c r="T6282"/>
      <c r="V6282"/>
    </row>
    <row r="6283" spans="3:22" x14ac:dyDescent="0.25">
      <c r="C6283"/>
      <c r="F6283"/>
      <c r="T6283"/>
      <c r="V6283"/>
    </row>
    <row r="6284" spans="3:22" x14ac:dyDescent="0.25">
      <c r="C6284"/>
      <c r="F6284"/>
      <c r="T6284"/>
      <c r="V6284"/>
    </row>
    <row r="6285" spans="3:22" x14ac:dyDescent="0.25">
      <c r="C6285"/>
      <c r="F6285"/>
      <c r="T6285"/>
      <c r="V6285"/>
    </row>
    <row r="6286" spans="3:22" x14ac:dyDescent="0.25">
      <c r="C6286"/>
      <c r="F6286"/>
      <c r="T6286"/>
      <c r="V6286"/>
    </row>
    <row r="6287" spans="3:22" x14ac:dyDescent="0.25">
      <c r="C6287"/>
      <c r="F6287"/>
      <c r="T6287"/>
      <c r="V6287"/>
    </row>
    <row r="6288" spans="3:22" x14ac:dyDescent="0.25">
      <c r="C6288"/>
      <c r="F6288"/>
      <c r="T6288"/>
      <c r="V6288"/>
    </row>
    <row r="6289" spans="3:22" x14ac:dyDescent="0.25">
      <c r="C6289"/>
      <c r="F6289"/>
      <c r="T6289"/>
      <c r="V6289"/>
    </row>
    <row r="6290" spans="3:22" x14ac:dyDescent="0.25">
      <c r="C6290"/>
      <c r="F6290"/>
      <c r="T6290"/>
      <c r="V6290"/>
    </row>
    <row r="6291" spans="3:22" x14ac:dyDescent="0.25">
      <c r="C6291"/>
      <c r="F6291"/>
      <c r="T6291"/>
      <c r="V6291"/>
    </row>
    <row r="6292" spans="3:22" x14ac:dyDescent="0.25">
      <c r="C6292"/>
      <c r="F6292"/>
      <c r="T6292"/>
      <c r="V6292"/>
    </row>
    <row r="6293" spans="3:22" x14ac:dyDescent="0.25">
      <c r="C6293"/>
      <c r="F6293"/>
      <c r="T6293"/>
      <c r="V6293"/>
    </row>
    <row r="6294" spans="3:22" x14ac:dyDescent="0.25">
      <c r="C6294"/>
      <c r="F6294"/>
      <c r="T6294"/>
      <c r="V6294"/>
    </row>
    <row r="6295" spans="3:22" x14ac:dyDescent="0.25">
      <c r="C6295"/>
      <c r="F6295"/>
      <c r="T6295"/>
      <c r="V6295"/>
    </row>
    <row r="6296" spans="3:22" x14ac:dyDescent="0.25">
      <c r="C6296"/>
      <c r="F6296"/>
      <c r="T6296"/>
      <c r="V6296"/>
    </row>
    <row r="6297" spans="3:22" x14ac:dyDescent="0.25">
      <c r="C6297"/>
      <c r="F6297"/>
      <c r="T6297"/>
      <c r="V6297"/>
    </row>
    <row r="6298" spans="3:22" x14ac:dyDescent="0.25">
      <c r="C6298"/>
      <c r="F6298"/>
      <c r="T6298"/>
      <c r="V6298"/>
    </row>
    <row r="6299" spans="3:22" x14ac:dyDescent="0.25">
      <c r="C6299"/>
      <c r="F6299"/>
      <c r="T6299"/>
      <c r="V6299"/>
    </row>
    <row r="6300" spans="3:22" x14ac:dyDescent="0.25">
      <c r="C6300"/>
      <c r="F6300"/>
      <c r="T6300"/>
      <c r="V6300"/>
    </row>
    <row r="6301" spans="3:22" x14ac:dyDescent="0.25">
      <c r="C6301"/>
      <c r="F6301"/>
      <c r="T6301"/>
      <c r="V6301"/>
    </row>
    <row r="6302" spans="3:22" x14ac:dyDescent="0.25">
      <c r="C6302"/>
      <c r="F6302"/>
      <c r="T6302"/>
      <c r="V6302"/>
    </row>
    <row r="6303" spans="3:22" x14ac:dyDescent="0.25">
      <c r="C6303"/>
      <c r="F6303"/>
      <c r="T6303"/>
      <c r="V6303"/>
    </row>
    <row r="6304" spans="3:22" x14ac:dyDescent="0.25">
      <c r="C6304"/>
      <c r="F6304"/>
      <c r="T6304"/>
      <c r="V6304"/>
    </row>
    <row r="6305" spans="3:22" x14ac:dyDescent="0.25">
      <c r="C6305"/>
      <c r="F6305"/>
      <c r="T6305"/>
      <c r="V6305"/>
    </row>
    <row r="6306" spans="3:22" x14ac:dyDescent="0.25">
      <c r="C6306"/>
      <c r="F6306"/>
      <c r="T6306"/>
      <c r="V6306"/>
    </row>
    <row r="6307" spans="3:22" x14ac:dyDescent="0.25">
      <c r="C6307"/>
      <c r="F6307"/>
      <c r="T6307"/>
      <c r="V6307"/>
    </row>
    <row r="6308" spans="3:22" x14ac:dyDescent="0.25">
      <c r="C6308"/>
      <c r="F6308"/>
      <c r="T6308"/>
      <c r="V6308"/>
    </row>
    <row r="6309" spans="3:22" x14ac:dyDescent="0.25">
      <c r="C6309"/>
      <c r="F6309"/>
      <c r="T6309"/>
      <c r="V6309"/>
    </row>
    <row r="6310" spans="3:22" x14ac:dyDescent="0.25">
      <c r="C6310"/>
      <c r="F6310"/>
      <c r="T6310"/>
      <c r="V6310"/>
    </row>
    <row r="6311" spans="3:22" x14ac:dyDescent="0.25">
      <c r="C6311"/>
      <c r="F6311"/>
      <c r="T6311"/>
      <c r="V6311"/>
    </row>
    <row r="6312" spans="3:22" x14ac:dyDescent="0.25">
      <c r="C6312"/>
      <c r="F6312"/>
      <c r="T6312"/>
      <c r="V6312"/>
    </row>
    <row r="6313" spans="3:22" x14ac:dyDescent="0.25">
      <c r="C6313"/>
      <c r="F6313"/>
      <c r="T6313"/>
      <c r="V6313"/>
    </row>
    <row r="6314" spans="3:22" x14ac:dyDescent="0.25">
      <c r="C6314"/>
      <c r="F6314"/>
      <c r="T6314"/>
      <c r="V6314"/>
    </row>
    <row r="6315" spans="3:22" x14ac:dyDescent="0.25">
      <c r="C6315"/>
      <c r="F6315"/>
      <c r="T6315"/>
      <c r="V6315"/>
    </row>
    <row r="6316" spans="3:22" x14ac:dyDescent="0.25">
      <c r="C6316"/>
      <c r="F6316"/>
      <c r="T6316"/>
      <c r="V6316"/>
    </row>
    <row r="6317" spans="3:22" x14ac:dyDescent="0.25">
      <c r="C6317"/>
      <c r="F6317"/>
      <c r="T6317"/>
      <c r="V6317"/>
    </row>
    <row r="6318" spans="3:22" x14ac:dyDescent="0.25">
      <c r="C6318"/>
      <c r="F6318"/>
      <c r="T6318"/>
      <c r="V6318"/>
    </row>
    <row r="6319" spans="3:22" x14ac:dyDescent="0.25">
      <c r="C6319"/>
      <c r="F6319"/>
      <c r="T6319"/>
      <c r="V6319"/>
    </row>
    <row r="6320" spans="3:22" x14ac:dyDescent="0.25">
      <c r="C6320"/>
      <c r="F6320"/>
      <c r="T6320"/>
      <c r="V6320"/>
    </row>
    <row r="6321" spans="3:22" x14ac:dyDescent="0.25">
      <c r="C6321"/>
      <c r="F6321"/>
      <c r="T6321"/>
      <c r="V6321"/>
    </row>
    <row r="6322" spans="3:22" x14ac:dyDescent="0.25">
      <c r="C6322"/>
      <c r="F6322"/>
      <c r="T6322"/>
      <c r="V6322"/>
    </row>
    <row r="6323" spans="3:22" x14ac:dyDescent="0.25">
      <c r="C6323"/>
      <c r="F6323"/>
      <c r="T6323"/>
      <c r="V6323"/>
    </row>
    <row r="6324" spans="3:22" x14ac:dyDescent="0.25">
      <c r="C6324"/>
      <c r="F6324"/>
      <c r="T6324"/>
      <c r="V6324"/>
    </row>
    <row r="6325" spans="3:22" x14ac:dyDescent="0.25">
      <c r="C6325"/>
      <c r="F6325"/>
      <c r="T6325"/>
      <c r="V6325"/>
    </row>
    <row r="6326" spans="3:22" x14ac:dyDescent="0.25">
      <c r="C6326"/>
      <c r="F6326"/>
      <c r="T6326"/>
      <c r="V6326"/>
    </row>
    <row r="6327" spans="3:22" x14ac:dyDescent="0.25">
      <c r="C6327"/>
      <c r="F6327"/>
      <c r="T6327"/>
      <c r="V6327"/>
    </row>
    <row r="6328" spans="3:22" x14ac:dyDescent="0.25">
      <c r="C6328"/>
      <c r="F6328"/>
      <c r="T6328"/>
      <c r="V6328"/>
    </row>
    <row r="6329" spans="3:22" x14ac:dyDescent="0.25">
      <c r="C6329"/>
      <c r="F6329"/>
      <c r="T6329"/>
      <c r="V6329"/>
    </row>
    <row r="6330" spans="3:22" x14ac:dyDescent="0.25">
      <c r="C6330"/>
      <c r="F6330"/>
      <c r="T6330"/>
      <c r="V6330"/>
    </row>
    <row r="6331" spans="3:22" x14ac:dyDescent="0.25">
      <c r="C6331"/>
      <c r="F6331"/>
      <c r="T6331"/>
      <c r="V6331"/>
    </row>
    <row r="6332" spans="3:22" x14ac:dyDescent="0.25">
      <c r="C6332"/>
      <c r="F6332"/>
      <c r="T6332"/>
      <c r="V6332"/>
    </row>
    <row r="6333" spans="3:22" x14ac:dyDescent="0.25">
      <c r="C6333"/>
      <c r="F6333"/>
      <c r="T6333"/>
      <c r="V6333"/>
    </row>
    <row r="6334" spans="3:22" x14ac:dyDescent="0.25">
      <c r="C6334"/>
      <c r="F6334"/>
      <c r="T6334"/>
      <c r="V6334"/>
    </row>
    <row r="6335" spans="3:22" x14ac:dyDescent="0.25">
      <c r="C6335"/>
      <c r="F6335"/>
      <c r="T6335"/>
      <c r="V6335"/>
    </row>
    <row r="6336" spans="3:22" x14ac:dyDescent="0.25">
      <c r="C6336"/>
      <c r="F6336"/>
      <c r="T6336"/>
      <c r="V6336"/>
    </row>
    <row r="6337" spans="3:22" x14ac:dyDescent="0.25">
      <c r="C6337"/>
      <c r="F6337"/>
      <c r="T6337"/>
      <c r="V6337"/>
    </row>
    <row r="6338" spans="3:22" x14ac:dyDescent="0.25">
      <c r="C6338"/>
      <c r="F6338"/>
      <c r="T6338"/>
      <c r="V6338"/>
    </row>
    <row r="6339" spans="3:22" x14ac:dyDescent="0.25">
      <c r="C6339"/>
      <c r="F6339"/>
      <c r="T6339"/>
      <c r="V6339"/>
    </row>
    <row r="6340" spans="3:22" x14ac:dyDescent="0.25">
      <c r="C6340"/>
      <c r="F6340"/>
      <c r="T6340"/>
      <c r="V6340"/>
    </row>
    <row r="6341" spans="3:22" x14ac:dyDescent="0.25">
      <c r="C6341"/>
      <c r="F6341"/>
      <c r="T6341"/>
      <c r="V6341"/>
    </row>
    <row r="6342" spans="3:22" x14ac:dyDescent="0.25">
      <c r="C6342"/>
      <c r="F6342"/>
      <c r="T6342"/>
      <c r="V6342"/>
    </row>
    <row r="6343" spans="3:22" x14ac:dyDescent="0.25">
      <c r="C6343"/>
      <c r="F6343"/>
      <c r="T6343"/>
      <c r="V6343"/>
    </row>
    <row r="6344" spans="3:22" x14ac:dyDescent="0.25">
      <c r="C6344"/>
      <c r="F6344"/>
      <c r="T6344"/>
      <c r="V6344"/>
    </row>
    <row r="6345" spans="3:22" x14ac:dyDescent="0.25">
      <c r="C6345"/>
      <c r="F6345"/>
      <c r="T6345"/>
      <c r="V6345"/>
    </row>
    <row r="6346" spans="3:22" x14ac:dyDescent="0.25">
      <c r="C6346"/>
      <c r="F6346"/>
      <c r="T6346"/>
      <c r="V6346"/>
    </row>
    <row r="6347" spans="3:22" x14ac:dyDescent="0.25">
      <c r="C6347"/>
      <c r="F6347"/>
      <c r="T6347"/>
      <c r="V6347"/>
    </row>
    <row r="6348" spans="3:22" x14ac:dyDescent="0.25">
      <c r="C6348"/>
      <c r="F6348"/>
      <c r="T6348"/>
      <c r="V6348"/>
    </row>
    <row r="6349" spans="3:22" x14ac:dyDescent="0.25">
      <c r="C6349"/>
      <c r="F6349"/>
      <c r="T6349"/>
      <c r="V6349"/>
    </row>
    <row r="6350" spans="3:22" x14ac:dyDescent="0.25">
      <c r="C6350"/>
      <c r="F6350"/>
      <c r="T6350"/>
      <c r="V6350"/>
    </row>
    <row r="6351" spans="3:22" x14ac:dyDescent="0.25">
      <c r="C6351"/>
      <c r="F6351"/>
      <c r="T6351"/>
      <c r="V6351"/>
    </row>
    <row r="6352" spans="3:22" x14ac:dyDescent="0.25">
      <c r="C6352"/>
      <c r="F6352"/>
      <c r="T6352"/>
      <c r="V6352"/>
    </row>
    <row r="6353" spans="3:22" x14ac:dyDescent="0.25">
      <c r="C6353"/>
      <c r="F6353"/>
      <c r="T6353"/>
      <c r="V6353"/>
    </row>
    <row r="6354" spans="3:22" x14ac:dyDescent="0.25">
      <c r="C6354"/>
      <c r="F6354"/>
      <c r="T6354"/>
      <c r="V6354"/>
    </row>
    <row r="6355" spans="3:22" x14ac:dyDescent="0.25">
      <c r="C6355"/>
      <c r="F6355"/>
      <c r="T6355"/>
      <c r="V6355"/>
    </row>
    <row r="6356" spans="3:22" x14ac:dyDescent="0.25">
      <c r="C6356"/>
      <c r="F6356"/>
      <c r="T6356"/>
      <c r="V6356"/>
    </row>
    <row r="6357" spans="3:22" x14ac:dyDescent="0.25">
      <c r="C6357"/>
      <c r="F6357"/>
      <c r="T6357"/>
      <c r="V6357"/>
    </row>
    <row r="6358" spans="3:22" x14ac:dyDescent="0.25">
      <c r="C6358"/>
      <c r="F6358"/>
      <c r="T6358"/>
      <c r="V6358"/>
    </row>
    <row r="6359" spans="3:22" x14ac:dyDescent="0.25">
      <c r="C6359"/>
      <c r="F6359"/>
      <c r="T6359"/>
      <c r="V6359"/>
    </row>
    <row r="6360" spans="3:22" x14ac:dyDescent="0.25">
      <c r="C6360"/>
      <c r="F6360"/>
      <c r="T6360"/>
      <c r="V6360"/>
    </row>
    <row r="6361" spans="3:22" x14ac:dyDescent="0.25">
      <c r="C6361"/>
      <c r="F6361"/>
      <c r="T6361"/>
      <c r="V6361"/>
    </row>
    <row r="6362" spans="3:22" x14ac:dyDescent="0.25">
      <c r="C6362"/>
      <c r="F6362"/>
      <c r="T6362"/>
      <c r="V6362"/>
    </row>
    <row r="6363" spans="3:22" x14ac:dyDescent="0.25">
      <c r="C6363"/>
      <c r="F6363"/>
      <c r="T6363"/>
      <c r="V6363"/>
    </row>
    <row r="6364" spans="3:22" x14ac:dyDescent="0.25">
      <c r="C6364"/>
      <c r="F6364"/>
      <c r="T6364"/>
      <c r="V6364"/>
    </row>
    <row r="6365" spans="3:22" x14ac:dyDescent="0.25">
      <c r="C6365"/>
      <c r="F6365"/>
      <c r="T6365"/>
      <c r="V6365"/>
    </row>
    <row r="6366" spans="3:22" x14ac:dyDescent="0.25">
      <c r="C6366"/>
      <c r="F6366"/>
      <c r="T6366"/>
      <c r="V6366"/>
    </row>
    <row r="6367" spans="3:22" x14ac:dyDescent="0.25">
      <c r="C6367"/>
      <c r="F6367"/>
      <c r="T6367"/>
      <c r="V6367"/>
    </row>
    <row r="6368" spans="3:22" x14ac:dyDescent="0.25">
      <c r="C6368"/>
      <c r="F6368"/>
      <c r="T6368"/>
      <c r="V6368"/>
    </row>
    <row r="6369" spans="3:22" x14ac:dyDescent="0.25">
      <c r="C6369"/>
      <c r="F6369"/>
      <c r="T6369"/>
      <c r="V6369"/>
    </row>
    <row r="6370" spans="3:22" x14ac:dyDescent="0.25">
      <c r="C6370"/>
      <c r="F6370"/>
      <c r="T6370"/>
      <c r="V6370"/>
    </row>
    <row r="6371" spans="3:22" x14ac:dyDescent="0.25">
      <c r="C6371"/>
      <c r="F6371"/>
      <c r="T6371"/>
      <c r="V6371"/>
    </row>
    <row r="6372" spans="3:22" x14ac:dyDescent="0.25">
      <c r="C6372"/>
      <c r="F6372"/>
      <c r="T6372"/>
      <c r="V6372"/>
    </row>
    <row r="6373" spans="3:22" x14ac:dyDescent="0.25">
      <c r="C6373"/>
      <c r="F6373"/>
      <c r="T6373"/>
      <c r="V6373"/>
    </row>
    <row r="6374" spans="3:22" x14ac:dyDescent="0.25">
      <c r="C6374"/>
      <c r="F6374"/>
      <c r="T6374"/>
      <c r="V6374"/>
    </row>
    <row r="6375" spans="3:22" x14ac:dyDescent="0.25">
      <c r="C6375"/>
      <c r="F6375"/>
      <c r="T6375"/>
      <c r="V6375"/>
    </row>
    <row r="6376" spans="3:22" x14ac:dyDescent="0.25">
      <c r="C6376"/>
      <c r="F6376"/>
      <c r="T6376"/>
      <c r="V6376"/>
    </row>
    <row r="6377" spans="3:22" x14ac:dyDescent="0.25">
      <c r="C6377"/>
      <c r="F6377"/>
      <c r="T6377"/>
      <c r="V6377"/>
    </row>
    <row r="6378" spans="3:22" x14ac:dyDescent="0.25">
      <c r="C6378"/>
      <c r="F6378"/>
      <c r="T6378"/>
      <c r="V6378"/>
    </row>
    <row r="6379" spans="3:22" x14ac:dyDescent="0.25">
      <c r="C6379"/>
      <c r="F6379"/>
      <c r="T6379"/>
      <c r="V6379"/>
    </row>
    <row r="6380" spans="3:22" x14ac:dyDescent="0.25">
      <c r="C6380"/>
      <c r="F6380"/>
      <c r="T6380"/>
      <c r="V6380"/>
    </row>
    <row r="6381" spans="3:22" x14ac:dyDescent="0.25">
      <c r="C6381"/>
      <c r="F6381"/>
      <c r="T6381"/>
      <c r="V6381"/>
    </row>
    <row r="6382" spans="3:22" x14ac:dyDescent="0.25">
      <c r="C6382"/>
      <c r="F6382"/>
      <c r="T6382"/>
      <c r="V6382"/>
    </row>
    <row r="6383" spans="3:22" x14ac:dyDescent="0.25">
      <c r="C6383"/>
      <c r="F6383"/>
      <c r="T6383"/>
      <c r="V6383"/>
    </row>
    <row r="6384" spans="3:22" x14ac:dyDescent="0.25">
      <c r="C6384"/>
      <c r="F6384"/>
      <c r="T6384"/>
      <c r="V6384"/>
    </row>
    <row r="6385" spans="3:22" x14ac:dyDescent="0.25">
      <c r="C6385"/>
      <c r="F6385"/>
      <c r="T6385"/>
      <c r="V6385"/>
    </row>
    <row r="6386" spans="3:22" x14ac:dyDescent="0.25">
      <c r="C6386"/>
      <c r="F6386"/>
      <c r="T6386"/>
      <c r="V6386"/>
    </row>
    <row r="6387" spans="3:22" x14ac:dyDescent="0.25">
      <c r="C6387"/>
      <c r="F6387"/>
      <c r="T6387"/>
      <c r="V6387"/>
    </row>
    <row r="6388" spans="3:22" x14ac:dyDescent="0.25">
      <c r="C6388"/>
      <c r="F6388"/>
      <c r="T6388"/>
      <c r="V6388"/>
    </row>
    <row r="6389" spans="3:22" x14ac:dyDescent="0.25">
      <c r="C6389"/>
      <c r="F6389"/>
      <c r="T6389"/>
      <c r="V6389"/>
    </row>
    <row r="6390" spans="3:22" x14ac:dyDescent="0.25">
      <c r="C6390"/>
      <c r="F6390"/>
      <c r="T6390"/>
      <c r="V6390"/>
    </row>
    <row r="6391" spans="3:22" x14ac:dyDescent="0.25">
      <c r="C6391"/>
      <c r="F6391"/>
      <c r="T6391"/>
      <c r="V6391"/>
    </row>
    <row r="6392" spans="3:22" x14ac:dyDescent="0.25">
      <c r="C6392"/>
      <c r="F6392"/>
      <c r="T6392"/>
      <c r="V6392"/>
    </row>
    <row r="6393" spans="3:22" x14ac:dyDescent="0.25">
      <c r="C6393"/>
      <c r="F6393"/>
      <c r="T6393"/>
      <c r="V6393"/>
    </row>
    <row r="6394" spans="3:22" x14ac:dyDescent="0.25">
      <c r="C6394"/>
      <c r="F6394"/>
      <c r="T6394"/>
      <c r="V6394"/>
    </row>
    <row r="6395" spans="3:22" x14ac:dyDescent="0.25">
      <c r="C6395"/>
      <c r="F6395"/>
      <c r="T6395"/>
      <c r="V6395"/>
    </row>
    <row r="6396" spans="3:22" x14ac:dyDescent="0.25">
      <c r="C6396"/>
      <c r="F6396"/>
      <c r="T6396"/>
      <c r="V6396"/>
    </row>
    <row r="6397" spans="3:22" x14ac:dyDescent="0.25">
      <c r="C6397"/>
      <c r="F6397"/>
      <c r="T6397"/>
      <c r="V6397"/>
    </row>
    <row r="6398" spans="3:22" x14ac:dyDescent="0.25">
      <c r="C6398"/>
      <c r="F6398"/>
      <c r="T6398"/>
      <c r="V6398"/>
    </row>
    <row r="6399" spans="3:22" x14ac:dyDescent="0.25">
      <c r="C6399"/>
      <c r="F6399"/>
      <c r="T6399"/>
      <c r="V6399"/>
    </row>
    <row r="6400" spans="3:22" x14ac:dyDescent="0.25">
      <c r="C6400"/>
      <c r="F6400"/>
      <c r="T6400"/>
      <c r="V6400"/>
    </row>
    <row r="6401" spans="3:22" x14ac:dyDescent="0.25">
      <c r="C6401"/>
      <c r="F6401"/>
      <c r="T6401"/>
      <c r="V6401"/>
    </row>
    <row r="6402" spans="3:22" x14ac:dyDescent="0.25">
      <c r="C6402"/>
      <c r="F6402"/>
      <c r="T6402"/>
      <c r="V6402"/>
    </row>
    <row r="6403" spans="3:22" x14ac:dyDescent="0.25">
      <c r="C6403"/>
      <c r="F6403"/>
      <c r="T6403"/>
      <c r="V6403"/>
    </row>
    <row r="6404" spans="3:22" x14ac:dyDescent="0.25">
      <c r="C6404"/>
      <c r="F6404"/>
      <c r="T6404"/>
      <c r="V6404"/>
    </row>
    <row r="6405" spans="3:22" x14ac:dyDescent="0.25">
      <c r="C6405"/>
      <c r="F6405"/>
      <c r="T6405"/>
      <c r="V6405"/>
    </row>
    <row r="6406" spans="3:22" x14ac:dyDescent="0.25">
      <c r="C6406"/>
      <c r="F6406"/>
      <c r="T6406"/>
      <c r="V6406"/>
    </row>
    <row r="6407" spans="3:22" x14ac:dyDescent="0.25">
      <c r="C6407"/>
      <c r="F6407"/>
      <c r="T6407"/>
      <c r="V6407"/>
    </row>
    <row r="6408" spans="3:22" x14ac:dyDescent="0.25">
      <c r="C6408"/>
      <c r="F6408"/>
      <c r="T6408"/>
      <c r="V6408"/>
    </row>
    <row r="6409" spans="3:22" x14ac:dyDescent="0.25">
      <c r="C6409"/>
      <c r="F6409"/>
      <c r="T6409"/>
      <c r="V6409"/>
    </row>
    <row r="6410" spans="3:22" x14ac:dyDescent="0.25">
      <c r="C6410"/>
      <c r="F6410"/>
      <c r="T6410"/>
      <c r="V6410"/>
    </row>
    <row r="6411" spans="3:22" x14ac:dyDescent="0.25">
      <c r="C6411"/>
      <c r="F6411"/>
      <c r="T6411"/>
      <c r="V6411"/>
    </row>
    <row r="6412" spans="3:22" x14ac:dyDescent="0.25">
      <c r="C6412"/>
      <c r="F6412"/>
      <c r="T6412"/>
      <c r="V6412"/>
    </row>
    <row r="6413" spans="3:22" x14ac:dyDescent="0.25">
      <c r="C6413"/>
      <c r="F6413"/>
      <c r="T6413"/>
      <c r="V6413"/>
    </row>
    <row r="6414" spans="3:22" x14ac:dyDescent="0.25">
      <c r="C6414"/>
      <c r="F6414"/>
      <c r="T6414"/>
      <c r="V6414"/>
    </row>
    <row r="6415" spans="3:22" x14ac:dyDescent="0.25">
      <c r="C6415"/>
      <c r="F6415"/>
      <c r="T6415"/>
      <c r="V6415"/>
    </row>
    <row r="6416" spans="3:22" x14ac:dyDescent="0.25">
      <c r="C6416"/>
      <c r="F6416"/>
      <c r="T6416"/>
      <c r="V6416"/>
    </row>
    <row r="6417" spans="3:22" x14ac:dyDescent="0.25">
      <c r="C6417"/>
      <c r="F6417"/>
      <c r="T6417"/>
      <c r="V6417"/>
    </row>
    <row r="6418" spans="3:22" x14ac:dyDescent="0.25">
      <c r="C6418"/>
      <c r="F6418"/>
      <c r="T6418"/>
      <c r="V6418"/>
    </row>
    <row r="6419" spans="3:22" x14ac:dyDescent="0.25">
      <c r="C6419"/>
      <c r="F6419"/>
      <c r="T6419"/>
      <c r="V6419"/>
    </row>
    <row r="6420" spans="3:22" x14ac:dyDescent="0.25">
      <c r="C6420"/>
      <c r="F6420"/>
      <c r="T6420"/>
      <c r="V6420"/>
    </row>
    <row r="6421" spans="3:22" x14ac:dyDescent="0.25">
      <c r="C6421"/>
      <c r="F6421"/>
      <c r="T6421"/>
      <c r="V6421"/>
    </row>
    <row r="6422" spans="3:22" x14ac:dyDescent="0.25">
      <c r="C6422"/>
      <c r="F6422"/>
      <c r="T6422"/>
      <c r="V6422"/>
    </row>
    <row r="6423" spans="3:22" x14ac:dyDescent="0.25">
      <c r="C6423"/>
      <c r="F6423"/>
      <c r="T6423"/>
      <c r="V6423"/>
    </row>
    <row r="6424" spans="3:22" x14ac:dyDescent="0.25">
      <c r="C6424"/>
      <c r="F6424"/>
      <c r="T6424"/>
      <c r="V6424"/>
    </row>
    <row r="6425" spans="3:22" x14ac:dyDescent="0.25">
      <c r="C6425"/>
      <c r="F6425"/>
      <c r="T6425"/>
      <c r="V6425"/>
    </row>
    <row r="6426" spans="3:22" x14ac:dyDescent="0.25">
      <c r="C6426"/>
      <c r="F6426"/>
      <c r="T6426"/>
      <c r="V6426"/>
    </row>
    <row r="6427" spans="3:22" x14ac:dyDescent="0.25">
      <c r="C6427"/>
      <c r="F6427"/>
      <c r="T6427"/>
      <c r="V6427"/>
    </row>
    <row r="6428" spans="3:22" x14ac:dyDescent="0.25">
      <c r="C6428"/>
      <c r="F6428"/>
      <c r="T6428"/>
      <c r="V6428"/>
    </row>
    <row r="6429" spans="3:22" x14ac:dyDescent="0.25">
      <c r="C6429"/>
      <c r="F6429"/>
      <c r="T6429"/>
      <c r="V6429"/>
    </row>
    <row r="6430" spans="3:22" x14ac:dyDescent="0.25">
      <c r="C6430"/>
      <c r="F6430"/>
      <c r="T6430"/>
      <c r="V6430"/>
    </row>
    <row r="6431" spans="3:22" x14ac:dyDescent="0.25">
      <c r="C6431"/>
      <c r="F6431"/>
      <c r="T6431"/>
      <c r="V6431"/>
    </row>
    <row r="6432" spans="3:22" x14ac:dyDescent="0.25">
      <c r="C6432"/>
      <c r="F6432"/>
      <c r="T6432"/>
      <c r="V6432"/>
    </row>
    <row r="6433" spans="3:22" x14ac:dyDescent="0.25">
      <c r="C6433"/>
      <c r="F6433"/>
      <c r="T6433"/>
      <c r="V6433"/>
    </row>
    <row r="6434" spans="3:22" x14ac:dyDescent="0.25">
      <c r="C6434"/>
      <c r="F6434"/>
      <c r="T6434"/>
      <c r="V6434"/>
    </row>
    <row r="6435" spans="3:22" x14ac:dyDescent="0.25">
      <c r="C6435"/>
      <c r="F6435"/>
      <c r="T6435"/>
      <c r="V6435"/>
    </row>
    <row r="6436" spans="3:22" x14ac:dyDescent="0.25">
      <c r="C6436"/>
      <c r="F6436"/>
      <c r="T6436"/>
      <c r="V6436"/>
    </row>
    <row r="6437" spans="3:22" x14ac:dyDescent="0.25">
      <c r="C6437"/>
      <c r="F6437"/>
      <c r="T6437"/>
      <c r="V6437"/>
    </row>
    <row r="6438" spans="3:22" x14ac:dyDescent="0.25">
      <c r="C6438"/>
      <c r="F6438"/>
      <c r="T6438"/>
      <c r="V6438"/>
    </row>
    <row r="6439" spans="3:22" x14ac:dyDescent="0.25">
      <c r="C6439"/>
      <c r="F6439"/>
      <c r="T6439"/>
      <c r="V6439"/>
    </row>
    <row r="6440" spans="3:22" x14ac:dyDescent="0.25">
      <c r="C6440"/>
      <c r="F6440"/>
      <c r="T6440"/>
      <c r="V6440"/>
    </row>
    <row r="6441" spans="3:22" x14ac:dyDescent="0.25">
      <c r="C6441"/>
      <c r="F6441"/>
      <c r="T6441"/>
      <c r="V6441"/>
    </row>
    <row r="6442" spans="3:22" x14ac:dyDescent="0.25">
      <c r="C6442"/>
      <c r="F6442"/>
      <c r="T6442"/>
      <c r="V6442"/>
    </row>
    <row r="6443" spans="3:22" x14ac:dyDescent="0.25">
      <c r="C6443"/>
      <c r="F6443"/>
      <c r="T6443"/>
      <c r="V6443"/>
    </row>
    <row r="6444" spans="3:22" x14ac:dyDescent="0.25">
      <c r="C6444"/>
      <c r="F6444"/>
      <c r="T6444"/>
      <c r="V6444"/>
    </row>
    <row r="6445" spans="3:22" x14ac:dyDescent="0.25">
      <c r="C6445"/>
      <c r="F6445"/>
      <c r="T6445"/>
      <c r="V6445"/>
    </row>
    <row r="6446" spans="3:22" x14ac:dyDescent="0.25">
      <c r="C6446"/>
      <c r="F6446"/>
      <c r="T6446"/>
      <c r="V6446"/>
    </row>
    <row r="6447" spans="3:22" x14ac:dyDescent="0.25">
      <c r="C6447"/>
      <c r="F6447"/>
      <c r="T6447"/>
      <c r="V6447"/>
    </row>
    <row r="6448" spans="3:22" x14ac:dyDescent="0.25">
      <c r="C6448"/>
      <c r="F6448"/>
      <c r="T6448"/>
      <c r="V6448"/>
    </row>
    <row r="6449" spans="3:22" x14ac:dyDescent="0.25">
      <c r="C6449"/>
      <c r="F6449"/>
      <c r="T6449"/>
      <c r="V6449"/>
    </row>
    <row r="6450" spans="3:22" x14ac:dyDescent="0.25">
      <c r="C6450"/>
      <c r="F6450"/>
      <c r="T6450"/>
      <c r="V6450"/>
    </row>
    <row r="6451" spans="3:22" x14ac:dyDescent="0.25">
      <c r="C6451"/>
      <c r="F6451"/>
      <c r="T6451"/>
      <c r="V6451"/>
    </row>
    <row r="6452" spans="3:22" x14ac:dyDescent="0.25">
      <c r="C6452"/>
      <c r="F6452"/>
      <c r="T6452"/>
      <c r="V6452"/>
    </row>
    <row r="6453" spans="3:22" x14ac:dyDescent="0.25">
      <c r="C6453"/>
      <c r="F6453"/>
      <c r="T6453"/>
      <c r="V6453"/>
    </row>
    <row r="6454" spans="3:22" x14ac:dyDescent="0.25">
      <c r="C6454"/>
      <c r="F6454"/>
      <c r="T6454"/>
      <c r="V6454"/>
    </row>
    <row r="6455" spans="3:22" x14ac:dyDescent="0.25">
      <c r="C6455"/>
      <c r="F6455"/>
      <c r="T6455"/>
      <c r="V6455"/>
    </row>
    <row r="6456" spans="3:22" x14ac:dyDescent="0.25">
      <c r="C6456"/>
      <c r="F6456"/>
      <c r="T6456"/>
      <c r="V6456"/>
    </row>
    <row r="6457" spans="3:22" x14ac:dyDescent="0.25">
      <c r="C6457"/>
      <c r="F6457"/>
      <c r="T6457"/>
      <c r="V6457"/>
    </row>
    <row r="6458" spans="3:22" x14ac:dyDescent="0.25">
      <c r="C6458"/>
      <c r="F6458"/>
      <c r="T6458"/>
      <c r="V6458"/>
    </row>
    <row r="6459" spans="3:22" x14ac:dyDescent="0.25">
      <c r="C6459"/>
      <c r="F6459"/>
      <c r="T6459"/>
      <c r="V6459"/>
    </row>
    <row r="6460" spans="3:22" x14ac:dyDescent="0.25">
      <c r="C6460"/>
      <c r="F6460"/>
      <c r="T6460"/>
      <c r="V6460"/>
    </row>
    <row r="6461" spans="3:22" x14ac:dyDescent="0.25">
      <c r="C6461"/>
      <c r="F6461"/>
      <c r="T6461"/>
      <c r="V6461"/>
    </row>
    <row r="6462" spans="3:22" x14ac:dyDescent="0.25">
      <c r="C6462"/>
      <c r="F6462"/>
      <c r="T6462"/>
      <c r="V6462"/>
    </row>
    <row r="6463" spans="3:22" x14ac:dyDescent="0.25">
      <c r="C6463"/>
      <c r="F6463"/>
      <c r="T6463"/>
      <c r="V6463"/>
    </row>
    <row r="6464" spans="3:22" x14ac:dyDescent="0.25">
      <c r="C6464"/>
      <c r="F6464"/>
      <c r="T6464"/>
      <c r="V6464"/>
    </row>
    <row r="6465" spans="3:22" x14ac:dyDescent="0.25">
      <c r="C6465"/>
      <c r="F6465"/>
      <c r="T6465"/>
      <c r="V6465"/>
    </row>
    <row r="6466" spans="3:22" x14ac:dyDescent="0.25">
      <c r="C6466"/>
      <c r="F6466"/>
      <c r="T6466"/>
      <c r="V6466"/>
    </row>
    <row r="6467" spans="3:22" x14ac:dyDescent="0.25">
      <c r="C6467"/>
      <c r="F6467"/>
      <c r="T6467"/>
      <c r="V6467"/>
    </row>
    <row r="6468" spans="3:22" x14ac:dyDescent="0.25">
      <c r="C6468"/>
      <c r="F6468"/>
      <c r="T6468"/>
      <c r="V6468"/>
    </row>
    <row r="6469" spans="3:22" x14ac:dyDescent="0.25">
      <c r="C6469"/>
      <c r="F6469"/>
      <c r="T6469"/>
      <c r="V6469"/>
    </row>
    <row r="6470" spans="3:22" x14ac:dyDescent="0.25">
      <c r="C6470"/>
      <c r="F6470"/>
      <c r="T6470"/>
      <c r="V6470"/>
    </row>
    <row r="6471" spans="3:22" x14ac:dyDescent="0.25">
      <c r="C6471"/>
      <c r="F6471"/>
      <c r="T6471"/>
      <c r="V6471"/>
    </row>
    <row r="6472" spans="3:22" x14ac:dyDescent="0.25">
      <c r="C6472"/>
      <c r="F6472"/>
      <c r="T6472"/>
      <c r="V6472"/>
    </row>
    <row r="6473" spans="3:22" x14ac:dyDescent="0.25">
      <c r="C6473"/>
      <c r="F6473"/>
      <c r="T6473"/>
      <c r="V6473"/>
    </row>
    <row r="6474" spans="3:22" x14ac:dyDescent="0.25">
      <c r="C6474"/>
      <c r="F6474"/>
      <c r="T6474"/>
      <c r="V6474"/>
    </row>
    <row r="6475" spans="3:22" x14ac:dyDescent="0.25">
      <c r="C6475"/>
      <c r="F6475"/>
      <c r="T6475"/>
      <c r="V6475"/>
    </row>
    <row r="6476" spans="3:22" x14ac:dyDescent="0.25">
      <c r="C6476"/>
      <c r="F6476"/>
      <c r="T6476"/>
      <c r="V6476"/>
    </row>
    <row r="6477" spans="3:22" x14ac:dyDescent="0.25">
      <c r="C6477"/>
      <c r="F6477"/>
      <c r="T6477"/>
      <c r="V6477"/>
    </row>
    <row r="6478" spans="3:22" x14ac:dyDescent="0.25">
      <c r="C6478"/>
      <c r="F6478"/>
      <c r="T6478"/>
      <c r="V6478"/>
    </row>
    <row r="6479" spans="3:22" x14ac:dyDescent="0.25">
      <c r="C6479"/>
      <c r="F6479"/>
      <c r="T6479"/>
      <c r="V6479"/>
    </row>
    <row r="6480" spans="3:22" x14ac:dyDescent="0.25">
      <c r="C6480"/>
      <c r="F6480"/>
      <c r="T6480"/>
      <c r="V6480"/>
    </row>
    <row r="6481" spans="3:22" x14ac:dyDescent="0.25">
      <c r="C6481"/>
      <c r="F6481"/>
      <c r="T6481"/>
      <c r="V6481"/>
    </row>
    <row r="6482" spans="3:22" x14ac:dyDescent="0.25">
      <c r="C6482"/>
      <c r="F6482"/>
      <c r="T6482"/>
      <c r="V6482"/>
    </row>
    <row r="6483" spans="3:22" x14ac:dyDescent="0.25">
      <c r="C6483"/>
      <c r="F6483"/>
      <c r="T6483"/>
      <c r="V6483"/>
    </row>
    <row r="6484" spans="3:22" x14ac:dyDescent="0.25">
      <c r="C6484"/>
      <c r="F6484"/>
      <c r="T6484"/>
      <c r="V6484"/>
    </row>
    <row r="6485" spans="3:22" x14ac:dyDescent="0.25">
      <c r="C6485"/>
      <c r="F6485"/>
      <c r="T6485"/>
      <c r="V6485"/>
    </row>
    <row r="6486" spans="3:22" x14ac:dyDescent="0.25">
      <c r="C6486"/>
      <c r="F6486"/>
      <c r="T6486"/>
      <c r="V6486"/>
    </row>
    <row r="6487" spans="3:22" x14ac:dyDescent="0.25">
      <c r="C6487"/>
      <c r="F6487"/>
      <c r="T6487"/>
      <c r="V6487"/>
    </row>
    <row r="6488" spans="3:22" x14ac:dyDescent="0.25">
      <c r="C6488"/>
      <c r="F6488"/>
      <c r="T6488"/>
      <c r="V6488"/>
    </row>
    <row r="6489" spans="3:22" x14ac:dyDescent="0.25">
      <c r="C6489"/>
      <c r="F6489"/>
      <c r="T6489"/>
      <c r="V6489"/>
    </row>
    <row r="6490" spans="3:22" x14ac:dyDescent="0.25">
      <c r="C6490"/>
      <c r="F6490"/>
      <c r="T6490"/>
      <c r="V6490"/>
    </row>
    <row r="6491" spans="3:22" x14ac:dyDescent="0.25">
      <c r="C6491"/>
      <c r="F6491"/>
      <c r="T6491"/>
      <c r="V6491"/>
    </row>
    <row r="6492" spans="3:22" x14ac:dyDescent="0.25">
      <c r="C6492"/>
      <c r="F6492"/>
      <c r="T6492"/>
      <c r="V6492"/>
    </row>
    <row r="6493" spans="3:22" x14ac:dyDescent="0.25">
      <c r="C6493"/>
      <c r="F6493"/>
      <c r="T6493"/>
      <c r="V6493"/>
    </row>
    <row r="6494" spans="3:22" x14ac:dyDescent="0.25">
      <c r="C6494"/>
      <c r="F6494"/>
      <c r="T6494"/>
      <c r="V6494"/>
    </row>
    <row r="6495" spans="3:22" x14ac:dyDescent="0.25">
      <c r="C6495"/>
      <c r="F6495"/>
      <c r="T6495"/>
      <c r="V6495"/>
    </row>
    <row r="6496" spans="3:22" x14ac:dyDescent="0.25">
      <c r="C6496"/>
      <c r="F6496"/>
      <c r="T6496"/>
      <c r="V6496"/>
    </row>
    <row r="6497" spans="3:22" x14ac:dyDescent="0.25">
      <c r="C6497"/>
      <c r="F6497"/>
      <c r="T6497"/>
      <c r="V6497"/>
    </row>
    <row r="6498" spans="3:22" x14ac:dyDescent="0.25">
      <c r="C6498"/>
      <c r="F6498"/>
      <c r="T6498"/>
      <c r="V6498"/>
    </row>
    <row r="6499" spans="3:22" x14ac:dyDescent="0.25">
      <c r="C6499"/>
      <c r="F6499"/>
      <c r="T6499"/>
      <c r="V6499"/>
    </row>
    <row r="6500" spans="3:22" x14ac:dyDescent="0.25">
      <c r="C6500"/>
      <c r="F6500"/>
      <c r="T6500"/>
      <c r="V6500"/>
    </row>
    <row r="6501" spans="3:22" x14ac:dyDescent="0.25">
      <c r="C6501"/>
      <c r="F6501"/>
      <c r="T6501"/>
      <c r="V6501"/>
    </row>
    <row r="6502" spans="3:22" x14ac:dyDescent="0.25">
      <c r="C6502"/>
      <c r="F6502"/>
      <c r="T6502"/>
      <c r="V6502"/>
    </row>
    <row r="6503" spans="3:22" x14ac:dyDescent="0.25">
      <c r="C6503"/>
      <c r="F6503"/>
      <c r="T6503"/>
      <c r="V6503"/>
    </row>
    <row r="6504" spans="3:22" x14ac:dyDescent="0.25">
      <c r="C6504"/>
      <c r="F6504"/>
      <c r="T6504"/>
      <c r="V6504"/>
    </row>
    <row r="6505" spans="3:22" x14ac:dyDescent="0.25">
      <c r="C6505"/>
      <c r="F6505"/>
      <c r="T6505"/>
      <c r="V6505"/>
    </row>
    <row r="6506" spans="3:22" x14ac:dyDescent="0.25">
      <c r="C6506"/>
      <c r="F6506"/>
      <c r="T6506"/>
      <c r="V6506"/>
    </row>
    <row r="6507" spans="3:22" x14ac:dyDescent="0.25">
      <c r="C6507"/>
      <c r="F6507"/>
      <c r="T6507"/>
      <c r="V6507"/>
    </row>
    <row r="6508" spans="3:22" x14ac:dyDescent="0.25">
      <c r="C6508"/>
      <c r="F6508"/>
      <c r="T6508"/>
      <c r="V6508"/>
    </row>
    <row r="6509" spans="3:22" x14ac:dyDescent="0.25">
      <c r="C6509"/>
      <c r="F6509"/>
      <c r="T6509"/>
      <c r="V6509"/>
    </row>
    <row r="6510" spans="3:22" x14ac:dyDescent="0.25">
      <c r="C6510"/>
      <c r="F6510"/>
      <c r="T6510"/>
      <c r="V6510"/>
    </row>
    <row r="6511" spans="3:22" x14ac:dyDescent="0.25">
      <c r="C6511"/>
      <c r="F6511"/>
      <c r="T6511"/>
      <c r="V6511"/>
    </row>
    <row r="6512" spans="3:22" x14ac:dyDescent="0.25">
      <c r="C6512"/>
      <c r="F6512"/>
      <c r="T6512"/>
      <c r="V6512"/>
    </row>
    <row r="6513" spans="3:22" x14ac:dyDescent="0.25">
      <c r="C6513"/>
      <c r="F6513"/>
      <c r="T6513"/>
      <c r="V6513"/>
    </row>
    <row r="6514" spans="3:22" x14ac:dyDescent="0.25">
      <c r="C6514"/>
      <c r="F6514"/>
      <c r="T6514"/>
      <c r="V6514"/>
    </row>
    <row r="6515" spans="3:22" x14ac:dyDescent="0.25">
      <c r="C6515"/>
      <c r="F6515"/>
      <c r="T6515"/>
      <c r="V6515"/>
    </row>
    <row r="6516" spans="3:22" x14ac:dyDescent="0.25">
      <c r="C6516"/>
      <c r="F6516"/>
      <c r="T6516"/>
      <c r="V6516"/>
    </row>
    <row r="6517" spans="3:22" x14ac:dyDescent="0.25">
      <c r="C6517"/>
      <c r="F6517"/>
      <c r="T6517"/>
      <c r="V6517"/>
    </row>
    <row r="6518" spans="3:22" x14ac:dyDescent="0.25">
      <c r="C6518"/>
      <c r="F6518"/>
      <c r="T6518"/>
      <c r="V6518"/>
    </row>
    <row r="6519" spans="3:22" x14ac:dyDescent="0.25">
      <c r="C6519"/>
      <c r="F6519"/>
      <c r="T6519"/>
      <c r="V6519"/>
    </row>
    <row r="6520" spans="3:22" x14ac:dyDescent="0.25">
      <c r="C6520"/>
      <c r="F6520"/>
      <c r="T6520"/>
      <c r="V6520"/>
    </row>
    <row r="6521" spans="3:22" x14ac:dyDescent="0.25">
      <c r="C6521"/>
      <c r="F6521"/>
      <c r="T6521"/>
      <c r="V6521"/>
    </row>
    <row r="6522" spans="3:22" x14ac:dyDescent="0.25">
      <c r="C6522"/>
      <c r="F6522"/>
      <c r="T6522"/>
      <c r="V6522"/>
    </row>
    <row r="6523" spans="3:22" x14ac:dyDescent="0.25">
      <c r="C6523"/>
      <c r="F6523"/>
      <c r="T6523"/>
      <c r="V6523"/>
    </row>
    <row r="6524" spans="3:22" x14ac:dyDescent="0.25">
      <c r="C6524"/>
      <c r="F6524"/>
      <c r="T6524"/>
      <c r="V6524"/>
    </row>
    <row r="6525" spans="3:22" x14ac:dyDescent="0.25">
      <c r="C6525"/>
      <c r="F6525"/>
      <c r="T6525"/>
      <c r="V6525"/>
    </row>
    <row r="6526" spans="3:22" x14ac:dyDescent="0.25">
      <c r="C6526"/>
      <c r="F6526"/>
      <c r="T6526"/>
      <c r="V6526"/>
    </row>
    <row r="6527" spans="3:22" x14ac:dyDescent="0.25">
      <c r="C6527"/>
      <c r="F6527"/>
      <c r="T6527"/>
      <c r="V6527"/>
    </row>
    <row r="6528" spans="3:22" x14ac:dyDescent="0.25">
      <c r="C6528"/>
      <c r="F6528"/>
      <c r="T6528"/>
      <c r="V6528"/>
    </row>
    <row r="6529" spans="3:22" x14ac:dyDescent="0.25">
      <c r="C6529"/>
      <c r="F6529"/>
      <c r="T6529"/>
      <c r="V6529"/>
    </row>
    <row r="6530" spans="3:22" x14ac:dyDescent="0.25">
      <c r="C6530"/>
      <c r="F6530"/>
      <c r="T6530"/>
      <c r="V6530"/>
    </row>
    <row r="6531" spans="3:22" x14ac:dyDescent="0.25">
      <c r="C6531"/>
      <c r="F6531"/>
      <c r="T6531"/>
      <c r="V6531"/>
    </row>
    <row r="6532" spans="3:22" x14ac:dyDescent="0.25">
      <c r="C6532"/>
      <c r="F6532"/>
      <c r="T6532"/>
      <c r="V6532"/>
    </row>
    <row r="6533" spans="3:22" x14ac:dyDescent="0.25">
      <c r="C6533"/>
      <c r="F6533"/>
      <c r="T6533"/>
      <c r="V6533"/>
    </row>
    <row r="6534" spans="3:22" x14ac:dyDescent="0.25">
      <c r="C6534"/>
      <c r="F6534"/>
      <c r="T6534"/>
      <c r="V6534"/>
    </row>
    <row r="6535" spans="3:22" x14ac:dyDescent="0.25">
      <c r="C6535"/>
      <c r="F6535"/>
      <c r="T6535"/>
      <c r="V6535"/>
    </row>
    <row r="6536" spans="3:22" x14ac:dyDescent="0.25">
      <c r="C6536"/>
      <c r="F6536"/>
      <c r="T6536"/>
      <c r="V6536"/>
    </row>
    <row r="6537" spans="3:22" x14ac:dyDescent="0.25">
      <c r="C6537"/>
      <c r="F6537"/>
      <c r="T6537"/>
      <c r="V6537"/>
    </row>
    <row r="6538" spans="3:22" x14ac:dyDescent="0.25">
      <c r="C6538"/>
      <c r="F6538"/>
      <c r="T6538"/>
      <c r="V6538"/>
    </row>
    <row r="6539" spans="3:22" x14ac:dyDescent="0.25">
      <c r="C6539"/>
      <c r="F6539"/>
      <c r="T6539"/>
      <c r="V6539"/>
    </row>
    <row r="6540" spans="3:22" x14ac:dyDescent="0.25">
      <c r="C6540"/>
      <c r="F6540"/>
      <c r="T6540"/>
      <c r="V6540"/>
    </row>
    <row r="6541" spans="3:22" x14ac:dyDescent="0.25">
      <c r="C6541"/>
      <c r="F6541"/>
      <c r="T6541"/>
      <c r="V6541"/>
    </row>
    <row r="6542" spans="3:22" x14ac:dyDescent="0.25">
      <c r="C6542"/>
      <c r="F6542"/>
      <c r="T6542"/>
      <c r="V6542"/>
    </row>
    <row r="6543" spans="3:22" x14ac:dyDescent="0.25">
      <c r="C6543"/>
      <c r="F6543"/>
      <c r="T6543"/>
      <c r="V6543"/>
    </row>
    <row r="6544" spans="3:22" x14ac:dyDescent="0.25">
      <c r="C6544"/>
      <c r="F6544"/>
      <c r="T6544"/>
      <c r="V6544"/>
    </row>
    <row r="6545" spans="3:22" x14ac:dyDescent="0.25">
      <c r="C6545"/>
      <c r="F6545"/>
      <c r="T6545"/>
      <c r="V6545"/>
    </row>
    <row r="6546" spans="3:22" x14ac:dyDescent="0.25">
      <c r="C6546"/>
      <c r="F6546"/>
      <c r="T6546"/>
      <c r="V6546"/>
    </row>
    <row r="6547" spans="3:22" x14ac:dyDescent="0.25">
      <c r="C6547"/>
      <c r="F6547"/>
      <c r="T6547"/>
      <c r="V6547"/>
    </row>
    <row r="6548" spans="3:22" x14ac:dyDescent="0.25">
      <c r="C6548"/>
      <c r="F6548"/>
      <c r="T6548"/>
      <c r="V6548"/>
    </row>
    <row r="6549" spans="3:22" x14ac:dyDescent="0.25">
      <c r="C6549"/>
      <c r="F6549"/>
      <c r="T6549"/>
      <c r="V6549"/>
    </row>
    <row r="6550" spans="3:22" x14ac:dyDescent="0.25">
      <c r="C6550"/>
      <c r="F6550"/>
      <c r="T6550"/>
      <c r="V6550"/>
    </row>
    <row r="6551" spans="3:22" x14ac:dyDescent="0.25">
      <c r="C6551"/>
      <c r="F6551"/>
      <c r="T6551"/>
      <c r="V6551"/>
    </row>
    <row r="6552" spans="3:22" x14ac:dyDescent="0.25">
      <c r="C6552"/>
      <c r="F6552"/>
      <c r="T6552"/>
      <c r="V6552"/>
    </row>
    <row r="6553" spans="3:22" x14ac:dyDescent="0.25">
      <c r="C6553"/>
      <c r="F6553"/>
      <c r="T6553"/>
      <c r="V6553"/>
    </row>
    <row r="6554" spans="3:22" x14ac:dyDescent="0.25">
      <c r="C6554"/>
      <c r="F6554"/>
      <c r="T6554"/>
      <c r="V6554"/>
    </row>
    <row r="6555" spans="3:22" x14ac:dyDescent="0.25">
      <c r="C6555"/>
      <c r="F6555"/>
      <c r="T6555"/>
      <c r="V6555"/>
    </row>
    <row r="6556" spans="3:22" x14ac:dyDescent="0.25">
      <c r="C6556"/>
      <c r="F6556"/>
      <c r="T6556"/>
      <c r="V6556"/>
    </row>
    <row r="6557" spans="3:22" x14ac:dyDescent="0.25">
      <c r="C6557"/>
      <c r="F6557"/>
      <c r="T6557"/>
      <c r="V6557"/>
    </row>
    <row r="6558" spans="3:22" x14ac:dyDescent="0.25">
      <c r="C6558"/>
      <c r="F6558"/>
      <c r="T6558"/>
      <c r="V6558"/>
    </row>
    <row r="6559" spans="3:22" x14ac:dyDescent="0.25">
      <c r="C6559"/>
      <c r="F6559"/>
      <c r="T6559"/>
      <c r="V6559"/>
    </row>
    <row r="6560" spans="3:22" x14ac:dyDescent="0.25">
      <c r="C6560"/>
      <c r="F6560"/>
      <c r="T6560"/>
      <c r="V6560"/>
    </row>
    <row r="6561" spans="3:22" x14ac:dyDescent="0.25">
      <c r="C6561"/>
      <c r="F6561"/>
      <c r="T6561"/>
      <c r="V6561"/>
    </row>
    <row r="6562" spans="3:22" x14ac:dyDescent="0.25">
      <c r="C6562"/>
      <c r="F6562"/>
      <c r="T6562"/>
      <c r="V6562"/>
    </row>
    <row r="6563" spans="3:22" x14ac:dyDescent="0.25">
      <c r="C6563"/>
      <c r="F6563"/>
      <c r="T6563"/>
      <c r="V6563"/>
    </row>
    <row r="6564" spans="3:22" x14ac:dyDescent="0.25">
      <c r="C6564"/>
      <c r="F6564"/>
      <c r="T6564"/>
      <c r="V6564"/>
    </row>
    <row r="6565" spans="3:22" x14ac:dyDescent="0.25">
      <c r="C6565"/>
      <c r="F6565"/>
      <c r="T6565"/>
      <c r="V6565"/>
    </row>
    <row r="6566" spans="3:22" x14ac:dyDescent="0.25">
      <c r="C6566"/>
      <c r="F6566"/>
      <c r="T6566"/>
      <c r="V6566"/>
    </row>
    <row r="6567" spans="3:22" x14ac:dyDescent="0.25">
      <c r="C6567"/>
      <c r="F6567"/>
      <c r="T6567"/>
      <c r="V6567"/>
    </row>
    <row r="6568" spans="3:22" x14ac:dyDescent="0.25">
      <c r="C6568"/>
      <c r="F6568"/>
      <c r="T6568"/>
      <c r="V6568"/>
    </row>
    <row r="6569" spans="3:22" x14ac:dyDescent="0.25">
      <c r="C6569"/>
      <c r="F6569"/>
      <c r="T6569"/>
      <c r="V6569"/>
    </row>
    <row r="6570" spans="3:22" x14ac:dyDescent="0.25">
      <c r="C6570"/>
      <c r="F6570"/>
      <c r="T6570"/>
      <c r="V6570"/>
    </row>
    <row r="6571" spans="3:22" x14ac:dyDescent="0.25">
      <c r="C6571"/>
      <c r="F6571"/>
      <c r="T6571"/>
      <c r="V6571"/>
    </row>
    <row r="6572" spans="3:22" x14ac:dyDescent="0.25">
      <c r="C6572"/>
      <c r="F6572"/>
      <c r="T6572"/>
      <c r="V6572"/>
    </row>
    <row r="6573" spans="3:22" x14ac:dyDescent="0.25">
      <c r="C6573"/>
      <c r="F6573"/>
      <c r="T6573"/>
      <c r="V6573"/>
    </row>
    <row r="6574" spans="3:22" x14ac:dyDescent="0.25">
      <c r="C6574"/>
      <c r="F6574"/>
      <c r="T6574"/>
      <c r="V6574"/>
    </row>
    <row r="6575" spans="3:22" x14ac:dyDescent="0.25">
      <c r="C6575"/>
      <c r="F6575"/>
      <c r="T6575"/>
      <c r="V6575"/>
    </row>
    <row r="6576" spans="3:22" x14ac:dyDescent="0.25">
      <c r="C6576"/>
      <c r="F6576"/>
      <c r="T6576"/>
      <c r="V6576"/>
    </row>
    <row r="6577" spans="3:22" x14ac:dyDescent="0.25">
      <c r="C6577"/>
      <c r="F6577"/>
      <c r="T6577"/>
      <c r="V6577"/>
    </row>
    <row r="6578" spans="3:22" x14ac:dyDescent="0.25">
      <c r="C6578"/>
      <c r="F6578"/>
      <c r="T6578"/>
      <c r="V6578"/>
    </row>
    <row r="6579" spans="3:22" x14ac:dyDescent="0.25">
      <c r="C6579"/>
      <c r="F6579"/>
      <c r="T6579"/>
      <c r="V6579"/>
    </row>
    <row r="6580" spans="3:22" x14ac:dyDescent="0.25">
      <c r="C6580"/>
      <c r="F6580"/>
      <c r="T6580"/>
      <c r="V6580"/>
    </row>
    <row r="6581" spans="3:22" x14ac:dyDescent="0.25">
      <c r="C6581"/>
      <c r="F6581"/>
      <c r="T6581"/>
      <c r="V6581"/>
    </row>
    <row r="6582" spans="3:22" x14ac:dyDescent="0.25">
      <c r="C6582"/>
      <c r="F6582"/>
      <c r="T6582"/>
      <c r="V6582"/>
    </row>
    <row r="6583" spans="3:22" x14ac:dyDescent="0.25">
      <c r="C6583"/>
      <c r="F6583"/>
      <c r="T6583"/>
      <c r="V6583"/>
    </row>
    <row r="6584" spans="3:22" x14ac:dyDescent="0.25">
      <c r="C6584"/>
      <c r="F6584"/>
      <c r="T6584"/>
      <c r="V6584"/>
    </row>
    <row r="6585" spans="3:22" x14ac:dyDescent="0.25">
      <c r="C6585"/>
      <c r="F6585"/>
      <c r="T6585"/>
      <c r="V6585"/>
    </row>
    <row r="6586" spans="3:22" x14ac:dyDescent="0.25">
      <c r="C6586"/>
      <c r="F6586"/>
      <c r="T6586"/>
      <c r="V6586"/>
    </row>
    <row r="6587" spans="3:22" x14ac:dyDescent="0.25">
      <c r="C6587"/>
      <c r="F6587"/>
      <c r="T6587"/>
      <c r="V6587"/>
    </row>
    <row r="6588" spans="3:22" x14ac:dyDescent="0.25">
      <c r="C6588"/>
      <c r="F6588"/>
      <c r="T6588"/>
      <c r="V6588"/>
    </row>
    <row r="6589" spans="3:22" x14ac:dyDescent="0.25">
      <c r="C6589"/>
      <c r="F6589"/>
      <c r="T6589"/>
      <c r="V6589"/>
    </row>
    <row r="6590" spans="3:22" x14ac:dyDescent="0.25">
      <c r="C6590"/>
      <c r="F6590"/>
      <c r="T6590"/>
      <c r="V6590"/>
    </row>
    <row r="6591" spans="3:22" x14ac:dyDescent="0.25">
      <c r="C6591"/>
      <c r="F6591"/>
      <c r="T6591"/>
      <c r="V6591"/>
    </row>
    <row r="6592" spans="3:22" x14ac:dyDescent="0.25">
      <c r="C6592"/>
      <c r="F6592"/>
      <c r="T6592"/>
      <c r="V6592"/>
    </row>
    <row r="6593" spans="3:22" x14ac:dyDescent="0.25">
      <c r="C6593"/>
      <c r="F6593"/>
      <c r="T6593"/>
      <c r="V6593"/>
    </row>
    <row r="6594" spans="3:22" x14ac:dyDescent="0.25">
      <c r="C6594"/>
      <c r="F6594"/>
      <c r="T6594"/>
      <c r="V6594"/>
    </row>
    <row r="6595" spans="3:22" x14ac:dyDescent="0.25">
      <c r="C6595"/>
      <c r="F6595"/>
      <c r="T6595"/>
      <c r="V6595"/>
    </row>
    <row r="6596" spans="3:22" x14ac:dyDescent="0.25">
      <c r="C6596"/>
      <c r="F6596"/>
      <c r="T6596"/>
      <c r="V6596"/>
    </row>
    <row r="6597" spans="3:22" x14ac:dyDescent="0.25">
      <c r="C6597"/>
      <c r="F6597"/>
      <c r="T6597"/>
      <c r="V6597"/>
    </row>
    <row r="6598" spans="3:22" x14ac:dyDescent="0.25">
      <c r="C6598"/>
      <c r="F6598"/>
      <c r="T6598"/>
      <c r="V6598"/>
    </row>
    <row r="6599" spans="3:22" x14ac:dyDescent="0.25">
      <c r="C6599"/>
      <c r="F6599"/>
      <c r="T6599"/>
      <c r="V6599"/>
    </row>
    <row r="6600" spans="3:22" x14ac:dyDescent="0.25">
      <c r="C6600"/>
      <c r="F6600"/>
      <c r="T6600"/>
      <c r="V6600"/>
    </row>
    <row r="6601" spans="3:22" x14ac:dyDescent="0.25">
      <c r="C6601"/>
      <c r="F6601"/>
      <c r="T6601"/>
      <c r="V6601"/>
    </row>
    <row r="6602" spans="3:22" x14ac:dyDescent="0.25">
      <c r="C6602"/>
      <c r="F6602"/>
      <c r="T6602"/>
      <c r="V6602"/>
    </row>
    <row r="6603" spans="3:22" x14ac:dyDescent="0.25">
      <c r="C6603"/>
      <c r="F6603"/>
      <c r="T6603"/>
      <c r="V6603"/>
    </row>
    <row r="6604" spans="3:22" x14ac:dyDescent="0.25">
      <c r="C6604"/>
      <c r="F6604"/>
      <c r="T6604"/>
      <c r="V6604"/>
    </row>
    <row r="6605" spans="3:22" x14ac:dyDescent="0.25">
      <c r="C6605"/>
      <c r="F6605"/>
      <c r="T6605"/>
      <c r="V6605"/>
    </row>
    <row r="6606" spans="3:22" x14ac:dyDescent="0.25">
      <c r="C6606"/>
      <c r="F6606"/>
      <c r="T6606"/>
      <c r="V6606"/>
    </row>
    <row r="6607" spans="3:22" x14ac:dyDescent="0.25">
      <c r="C6607"/>
      <c r="F6607"/>
      <c r="T6607"/>
      <c r="V6607"/>
    </row>
    <row r="6608" spans="3:22" x14ac:dyDescent="0.25">
      <c r="C6608"/>
      <c r="F6608"/>
      <c r="T6608"/>
      <c r="V6608"/>
    </row>
    <row r="6609" spans="3:22" x14ac:dyDescent="0.25">
      <c r="C6609"/>
      <c r="F6609"/>
      <c r="T6609"/>
      <c r="V6609"/>
    </row>
    <row r="6610" spans="3:22" x14ac:dyDescent="0.25">
      <c r="C6610"/>
      <c r="F6610"/>
      <c r="T6610"/>
      <c r="V6610"/>
    </row>
    <row r="6611" spans="3:22" x14ac:dyDescent="0.25">
      <c r="C6611"/>
      <c r="F6611"/>
      <c r="T6611"/>
      <c r="V6611"/>
    </row>
    <row r="6612" spans="3:22" x14ac:dyDescent="0.25">
      <c r="C6612"/>
      <c r="F6612"/>
      <c r="T6612"/>
      <c r="V6612"/>
    </row>
    <row r="6613" spans="3:22" x14ac:dyDescent="0.25">
      <c r="C6613"/>
      <c r="F6613"/>
      <c r="T6613"/>
      <c r="V6613"/>
    </row>
    <row r="6614" spans="3:22" x14ac:dyDescent="0.25">
      <c r="C6614"/>
      <c r="F6614"/>
      <c r="T6614"/>
      <c r="V6614"/>
    </row>
    <row r="6615" spans="3:22" x14ac:dyDescent="0.25">
      <c r="C6615"/>
      <c r="F6615"/>
      <c r="T6615"/>
      <c r="V6615"/>
    </row>
    <row r="6616" spans="3:22" x14ac:dyDescent="0.25">
      <c r="C6616"/>
      <c r="F6616"/>
      <c r="T6616"/>
      <c r="V6616"/>
    </row>
    <row r="6617" spans="3:22" x14ac:dyDescent="0.25">
      <c r="C6617"/>
      <c r="F6617"/>
      <c r="T6617"/>
      <c r="V6617"/>
    </row>
    <row r="6618" spans="3:22" x14ac:dyDescent="0.25">
      <c r="C6618"/>
      <c r="F6618"/>
      <c r="T6618"/>
      <c r="V6618"/>
    </row>
    <row r="6619" spans="3:22" x14ac:dyDescent="0.25">
      <c r="C6619"/>
      <c r="F6619"/>
      <c r="T6619"/>
      <c r="V6619"/>
    </row>
    <row r="6620" spans="3:22" x14ac:dyDescent="0.25">
      <c r="C6620"/>
      <c r="F6620"/>
      <c r="T6620"/>
      <c r="V6620"/>
    </row>
    <row r="6621" spans="3:22" x14ac:dyDescent="0.25">
      <c r="C6621"/>
      <c r="F6621"/>
      <c r="T6621"/>
      <c r="V6621"/>
    </row>
    <row r="6622" spans="3:22" x14ac:dyDescent="0.25">
      <c r="C6622"/>
      <c r="F6622"/>
      <c r="T6622"/>
      <c r="V6622"/>
    </row>
    <row r="6623" spans="3:22" x14ac:dyDescent="0.25">
      <c r="C6623"/>
      <c r="F6623"/>
      <c r="T6623"/>
      <c r="V6623"/>
    </row>
    <row r="6624" spans="3:22" x14ac:dyDescent="0.25">
      <c r="C6624"/>
      <c r="F6624"/>
      <c r="T6624"/>
      <c r="V6624"/>
    </row>
    <row r="6625" spans="3:22" x14ac:dyDescent="0.25">
      <c r="C6625"/>
      <c r="F6625"/>
      <c r="T6625"/>
      <c r="V6625"/>
    </row>
    <row r="6626" spans="3:22" x14ac:dyDescent="0.25">
      <c r="C6626"/>
      <c r="F6626"/>
      <c r="T6626"/>
      <c r="V6626"/>
    </row>
    <row r="6627" spans="3:22" x14ac:dyDescent="0.25">
      <c r="C6627"/>
      <c r="F6627"/>
      <c r="T6627"/>
      <c r="V6627"/>
    </row>
    <row r="6628" spans="3:22" x14ac:dyDescent="0.25">
      <c r="C6628"/>
      <c r="F6628"/>
      <c r="T6628"/>
      <c r="V6628"/>
    </row>
    <row r="6629" spans="3:22" x14ac:dyDescent="0.25">
      <c r="C6629"/>
      <c r="F6629"/>
      <c r="T6629"/>
      <c r="V6629"/>
    </row>
    <row r="6630" spans="3:22" x14ac:dyDescent="0.25">
      <c r="C6630"/>
      <c r="F6630"/>
      <c r="T6630"/>
      <c r="V6630"/>
    </row>
    <row r="6631" spans="3:22" x14ac:dyDescent="0.25">
      <c r="C6631"/>
      <c r="F6631"/>
      <c r="T6631"/>
      <c r="V6631"/>
    </row>
    <row r="6632" spans="3:22" x14ac:dyDescent="0.25">
      <c r="C6632"/>
      <c r="F6632"/>
      <c r="T6632"/>
      <c r="V6632"/>
    </row>
    <row r="6633" spans="3:22" x14ac:dyDescent="0.25">
      <c r="C6633"/>
      <c r="F6633"/>
      <c r="T6633"/>
      <c r="V6633"/>
    </row>
    <row r="6634" spans="3:22" x14ac:dyDescent="0.25">
      <c r="C6634"/>
      <c r="F6634"/>
      <c r="T6634"/>
      <c r="V6634"/>
    </row>
    <row r="6635" spans="3:22" x14ac:dyDescent="0.25">
      <c r="C6635"/>
      <c r="F6635"/>
      <c r="T6635"/>
      <c r="V6635"/>
    </row>
    <row r="6636" spans="3:22" x14ac:dyDescent="0.25">
      <c r="C6636"/>
      <c r="F6636"/>
      <c r="T6636"/>
      <c r="V6636"/>
    </row>
    <row r="6637" spans="3:22" x14ac:dyDescent="0.25">
      <c r="C6637"/>
      <c r="F6637"/>
      <c r="T6637"/>
      <c r="V6637"/>
    </row>
    <row r="6638" spans="3:22" x14ac:dyDescent="0.25">
      <c r="C6638"/>
      <c r="F6638"/>
      <c r="T6638"/>
      <c r="V6638"/>
    </row>
    <row r="6639" spans="3:22" x14ac:dyDescent="0.25">
      <c r="C6639"/>
      <c r="F6639"/>
      <c r="T6639"/>
      <c r="V6639"/>
    </row>
    <row r="6640" spans="3:22" x14ac:dyDescent="0.25">
      <c r="C6640"/>
      <c r="F6640"/>
      <c r="T6640"/>
      <c r="V6640"/>
    </row>
    <row r="6641" spans="3:22" x14ac:dyDescent="0.25">
      <c r="C6641"/>
      <c r="F6641"/>
      <c r="T6641"/>
      <c r="V6641"/>
    </row>
    <row r="6642" spans="3:22" x14ac:dyDescent="0.25">
      <c r="C6642"/>
      <c r="F6642"/>
      <c r="T6642"/>
      <c r="V6642"/>
    </row>
    <row r="6643" spans="3:22" x14ac:dyDescent="0.25">
      <c r="C6643"/>
      <c r="F6643"/>
      <c r="T6643"/>
      <c r="V6643"/>
    </row>
    <row r="6644" spans="3:22" x14ac:dyDescent="0.25">
      <c r="C6644"/>
      <c r="F6644"/>
      <c r="T6644"/>
      <c r="V6644"/>
    </row>
    <row r="6645" spans="3:22" x14ac:dyDescent="0.25">
      <c r="C6645"/>
      <c r="F6645"/>
      <c r="T6645"/>
      <c r="V6645"/>
    </row>
    <row r="6646" spans="3:22" x14ac:dyDescent="0.25">
      <c r="C6646"/>
      <c r="F6646"/>
      <c r="T6646"/>
      <c r="V6646"/>
    </row>
    <row r="6647" spans="3:22" x14ac:dyDescent="0.25">
      <c r="C6647"/>
      <c r="F6647"/>
      <c r="T6647"/>
      <c r="V6647"/>
    </row>
    <row r="6648" spans="3:22" x14ac:dyDescent="0.25">
      <c r="C6648"/>
      <c r="F6648"/>
      <c r="T6648"/>
      <c r="V6648"/>
    </row>
    <row r="6649" spans="3:22" x14ac:dyDescent="0.25">
      <c r="C6649"/>
      <c r="F6649"/>
      <c r="T6649"/>
      <c r="V6649"/>
    </row>
    <row r="6650" spans="3:22" x14ac:dyDescent="0.25">
      <c r="C6650"/>
      <c r="F6650"/>
      <c r="T6650"/>
      <c r="V6650"/>
    </row>
    <row r="6651" spans="3:22" x14ac:dyDescent="0.25">
      <c r="C6651"/>
      <c r="F6651"/>
      <c r="T6651"/>
      <c r="V6651"/>
    </row>
    <row r="6652" spans="3:22" x14ac:dyDescent="0.25">
      <c r="C6652"/>
      <c r="F6652"/>
      <c r="T6652"/>
      <c r="V6652"/>
    </row>
    <row r="6653" spans="3:22" x14ac:dyDescent="0.25">
      <c r="C6653"/>
      <c r="F6653"/>
      <c r="T6653"/>
      <c r="V6653"/>
    </row>
    <row r="6654" spans="3:22" x14ac:dyDescent="0.25">
      <c r="C6654"/>
      <c r="F6654"/>
      <c r="T6654"/>
      <c r="V6654"/>
    </row>
    <row r="6655" spans="3:22" x14ac:dyDescent="0.25">
      <c r="C6655"/>
      <c r="F6655"/>
      <c r="T6655"/>
      <c r="V6655"/>
    </row>
    <row r="6656" spans="3:22" x14ac:dyDescent="0.25">
      <c r="C6656"/>
      <c r="F6656"/>
      <c r="T6656"/>
      <c r="V6656"/>
    </row>
    <row r="6657" spans="3:22" x14ac:dyDescent="0.25">
      <c r="C6657"/>
      <c r="F6657"/>
      <c r="T6657"/>
      <c r="V6657"/>
    </row>
    <row r="6658" spans="3:22" x14ac:dyDescent="0.25">
      <c r="C6658"/>
      <c r="F6658"/>
      <c r="T6658"/>
      <c r="V6658"/>
    </row>
    <row r="6659" spans="3:22" x14ac:dyDescent="0.25">
      <c r="C6659"/>
      <c r="F6659"/>
      <c r="T6659"/>
      <c r="V6659"/>
    </row>
    <row r="6660" spans="3:22" x14ac:dyDescent="0.25">
      <c r="C6660"/>
      <c r="F6660"/>
      <c r="T6660"/>
      <c r="V6660"/>
    </row>
    <row r="6661" spans="3:22" x14ac:dyDescent="0.25">
      <c r="C6661"/>
      <c r="F6661"/>
      <c r="T6661"/>
      <c r="V6661"/>
    </row>
    <row r="6662" spans="3:22" x14ac:dyDescent="0.25">
      <c r="C6662"/>
      <c r="F6662"/>
      <c r="T6662"/>
      <c r="V6662"/>
    </row>
    <row r="6663" spans="3:22" x14ac:dyDescent="0.25">
      <c r="C6663"/>
      <c r="F6663"/>
      <c r="T6663"/>
      <c r="V6663"/>
    </row>
    <row r="6664" spans="3:22" x14ac:dyDescent="0.25">
      <c r="C6664"/>
      <c r="F6664"/>
      <c r="T6664"/>
      <c r="V6664"/>
    </row>
    <row r="6665" spans="3:22" x14ac:dyDescent="0.25">
      <c r="C6665"/>
      <c r="F6665"/>
      <c r="T6665"/>
      <c r="V6665"/>
    </row>
    <row r="6666" spans="3:22" x14ac:dyDescent="0.25">
      <c r="C6666"/>
      <c r="F6666"/>
      <c r="T6666"/>
      <c r="V6666"/>
    </row>
    <row r="6667" spans="3:22" x14ac:dyDescent="0.25">
      <c r="C6667"/>
      <c r="F6667"/>
      <c r="T6667"/>
      <c r="V6667"/>
    </row>
    <row r="6668" spans="3:22" x14ac:dyDescent="0.25">
      <c r="C6668"/>
      <c r="F6668"/>
      <c r="T6668"/>
      <c r="V6668"/>
    </row>
    <row r="6669" spans="3:22" x14ac:dyDescent="0.25">
      <c r="C6669"/>
      <c r="F6669"/>
      <c r="T6669"/>
      <c r="V6669"/>
    </row>
    <row r="6670" spans="3:22" x14ac:dyDescent="0.25">
      <c r="C6670"/>
      <c r="F6670"/>
      <c r="T6670"/>
      <c r="V6670"/>
    </row>
    <row r="6671" spans="3:22" x14ac:dyDescent="0.25">
      <c r="C6671"/>
      <c r="F6671"/>
      <c r="T6671"/>
      <c r="V6671"/>
    </row>
    <row r="6672" spans="3:22" x14ac:dyDescent="0.25">
      <c r="C6672"/>
      <c r="F6672"/>
      <c r="T6672"/>
      <c r="V6672"/>
    </row>
    <row r="6673" spans="3:22" x14ac:dyDescent="0.25">
      <c r="C6673"/>
      <c r="F6673"/>
      <c r="T6673"/>
      <c r="V6673"/>
    </row>
    <row r="6674" spans="3:22" x14ac:dyDescent="0.25">
      <c r="C6674"/>
      <c r="F6674"/>
      <c r="T6674"/>
      <c r="V6674"/>
    </row>
    <row r="6675" spans="3:22" x14ac:dyDescent="0.25">
      <c r="C6675"/>
      <c r="F6675"/>
      <c r="T6675"/>
      <c r="V6675"/>
    </row>
    <row r="6676" spans="3:22" x14ac:dyDescent="0.25">
      <c r="C6676"/>
      <c r="F6676"/>
      <c r="T6676"/>
      <c r="V6676"/>
    </row>
    <row r="6677" spans="3:22" x14ac:dyDescent="0.25">
      <c r="C6677"/>
      <c r="F6677"/>
      <c r="T6677"/>
      <c r="V6677"/>
    </row>
    <row r="6678" spans="3:22" x14ac:dyDescent="0.25">
      <c r="C6678"/>
      <c r="F6678"/>
      <c r="T6678"/>
      <c r="V6678"/>
    </row>
    <row r="6679" spans="3:22" x14ac:dyDescent="0.25">
      <c r="C6679"/>
      <c r="F6679"/>
      <c r="T6679"/>
      <c r="V6679"/>
    </row>
    <row r="6680" spans="3:22" x14ac:dyDescent="0.25">
      <c r="C6680"/>
      <c r="F6680"/>
      <c r="T6680"/>
      <c r="V6680"/>
    </row>
    <row r="6681" spans="3:22" x14ac:dyDescent="0.25">
      <c r="C6681"/>
      <c r="F6681"/>
      <c r="T6681"/>
      <c r="V6681"/>
    </row>
    <row r="6682" spans="3:22" x14ac:dyDescent="0.25">
      <c r="C6682"/>
      <c r="F6682"/>
      <c r="T6682"/>
      <c r="V6682"/>
    </row>
    <row r="6683" spans="3:22" x14ac:dyDescent="0.25">
      <c r="C6683"/>
      <c r="F6683"/>
      <c r="T6683"/>
      <c r="V6683"/>
    </row>
    <row r="6684" spans="3:22" x14ac:dyDescent="0.25">
      <c r="C6684"/>
      <c r="F6684"/>
      <c r="T6684"/>
      <c r="V6684"/>
    </row>
    <row r="6685" spans="3:22" x14ac:dyDescent="0.25">
      <c r="C6685"/>
      <c r="F6685"/>
      <c r="T6685"/>
      <c r="V6685"/>
    </row>
    <row r="6686" spans="3:22" x14ac:dyDescent="0.25">
      <c r="C6686"/>
      <c r="F6686"/>
      <c r="T6686"/>
      <c r="V6686"/>
    </row>
    <row r="6687" spans="3:22" x14ac:dyDescent="0.25">
      <c r="C6687"/>
      <c r="F6687"/>
      <c r="T6687"/>
      <c r="V6687"/>
    </row>
    <row r="6688" spans="3:22" x14ac:dyDescent="0.25">
      <c r="C6688"/>
      <c r="F6688"/>
      <c r="T6688"/>
      <c r="V6688"/>
    </row>
    <row r="6689" spans="3:22" x14ac:dyDescent="0.25">
      <c r="C6689"/>
      <c r="F6689"/>
      <c r="T6689"/>
      <c r="V6689"/>
    </row>
    <row r="6690" spans="3:22" x14ac:dyDescent="0.25">
      <c r="C6690"/>
      <c r="F6690"/>
      <c r="T6690"/>
      <c r="V6690"/>
    </row>
    <row r="6691" spans="3:22" x14ac:dyDescent="0.25">
      <c r="C6691"/>
      <c r="F6691"/>
      <c r="T6691"/>
      <c r="V6691"/>
    </row>
    <row r="6692" spans="3:22" x14ac:dyDescent="0.25">
      <c r="C6692"/>
      <c r="F6692"/>
      <c r="T6692"/>
      <c r="V6692"/>
    </row>
    <row r="6693" spans="3:22" x14ac:dyDescent="0.25">
      <c r="C6693"/>
      <c r="F6693"/>
      <c r="T6693"/>
      <c r="V6693"/>
    </row>
    <row r="6694" spans="3:22" x14ac:dyDescent="0.25">
      <c r="C6694"/>
      <c r="F6694"/>
      <c r="T6694"/>
      <c r="V6694"/>
    </row>
    <row r="6695" spans="3:22" x14ac:dyDescent="0.25">
      <c r="C6695"/>
      <c r="F6695"/>
      <c r="T6695"/>
      <c r="V6695"/>
    </row>
    <row r="6696" spans="3:22" x14ac:dyDescent="0.25">
      <c r="C6696"/>
      <c r="F6696"/>
      <c r="T6696"/>
      <c r="V6696"/>
    </row>
    <row r="6697" spans="3:22" x14ac:dyDescent="0.25">
      <c r="C6697"/>
      <c r="F6697"/>
      <c r="T6697"/>
      <c r="V6697"/>
    </row>
    <row r="6698" spans="3:22" x14ac:dyDescent="0.25">
      <c r="C6698"/>
      <c r="F6698"/>
      <c r="T6698"/>
      <c r="V6698"/>
    </row>
    <row r="6699" spans="3:22" x14ac:dyDescent="0.25">
      <c r="C6699"/>
      <c r="F6699"/>
      <c r="T6699"/>
      <c r="V6699"/>
    </row>
    <row r="6700" spans="3:22" x14ac:dyDescent="0.25">
      <c r="C6700"/>
      <c r="F6700"/>
      <c r="T6700"/>
      <c r="V6700"/>
    </row>
    <row r="6701" spans="3:22" x14ac:dyDescent="0.25">
      <c r="C6701"/>
      <c r="F6701"/>
      <c r="T6701"/>
      <c r="V6701"/>
    </row>
    <row r="6702" spans="3:22" x14ac:dyDescent="0.25">
      <c r="C6702"/>
      <c r="F6702"/>
      <c r="T6702"/>
      <c r="V6702"/>
    </row>
    <row r="6703" spans="3:22" x14ac:dyDescent="0.25">
      <c r="C6703"/>
      <c r="F6703"/>
      <c r="T6703"/>
      <c r="V6703"/>
    </row>
    <row r="6704" spans="3:22" x14ac:dyDescent="0.25">
      <c r="C6704"/>
      <c r="F6704"/>
      <c r="T6704"/>
      <c r="V6704"/>
    </row>
    <row r="6705" spans="3:22" x14ac:dyDescent="0.25">
      <c r="C6705"/>
      <c r="F6705"/>
      <c r="T6705"/>
      <c r="V6705"/>
    </row>
    <row r="6706" spans="3:22" x14ac:dyDescent="0.25">
      <c r="C6706"/>
      <c r="F6706"/>
      <c r="T6706"/>
      <c r="V6706"/>
    </row>
    <row r="6707" spans="3:22" x14ac:dyDescent="0.25">
      <c r="C6707"/>
      <c r="F6707"/>
      <c r="T6707"/>
      <c r="V6707"/>
    </row>
    <row r="6708" spans="3:22" x14ac:dyDescent="0.25">
      <c r="C6708"/>
      <c r="F6708"/>
      <c r="T6708"/>
      <c r="V6708"/>
    </row>
    <row r="6709" spans="3:22" x14ac:dyDescent="0.25">
      <c r="C6709"/>
      <c r="F6709"/>
      <c r="T6709"/>
      <c r="V6709"/>
    </row>
    <row r="6710" spans="3:22" x14ac:dyDescent="0.25">
      <c r="C6710"/>
      <c r="F6710"/>
      <c r="T6710"/>
      <c r="V6710"/>
    </row>
    <row r="6711" spans="3:22" x14ac:dyDescent="0.25">
      <c r="C6711"/>
      <c r="F6711"/>
      <c r="T6711"/>
      <c r="V6711"/>
    </row>
    <row r="6712" spans="3:22" x14ac:dyDescent="0.25">
      <c r="C6712"/>
      <c r="F6712"/>
      <c r="T6712"/>
      <c r="V6712"/>
    </row>
    <row r="6713" spans="3:22" x14ac:dyDescent="0.25">
      <c r="C6713"/>
      <c r="F6713"/>
      <c r="T6713"/>
      <c r="V6713"/>
    </row>
    <row r="6714" spans="3:22" x14ac:dyDescent="0.25">
      <c r="C6714"/>
      <c r="F6714"/>
      <c r="T6714"/>
      <c r="V6714"/>
    </row>
    <row r="6715" spans="3:22" x14ac:dyDescent="0.25">
      <c r="C6715"/>
      <c r="F6715"/>
      <c r="T6715"/>
      <c r="V6715"/>
    </row>
    <row r="6716" spans="3:22" x14ac:dyDescent="0.25">
      <c r="C6716"/>
      <c r="F6716"/>
      <c r="T6716"/>
      <c r="V6716"/>
    </row>
    <row r="6717" spans="3:22" x14ac:dyDescent="0.25">
      <c r="C6717"/>
      <c r="F6717"/>
      <c r="T6717"/>
      <c r="V6717"/>
    </row>
    <row r="6718" spans="3:22" x14ac:dyDescent="0.25">
      <c r="C6718"/>
      <c r="F6718"/>
      <c r="T6718"/>
      <c r="V6718"/>
    </row>
    <row r="6719" spans="3:22" x14ac:dyDescent="0.25">
      <c r="C6719"/>
      <c r="F6719"/>
      <c r="T6719"/>
      <c r="V6719"/>
    </row>
    <row r="6720" spans="3:22" x14ac:dyDescent="0.25">
      <c r="C6720"/>
      <c r="F6720"/>
      <c r="T6720"/>
      <c r="V6720"/>
    </row>
    <row r="6721" spans="3:22" x14ac:dyDescent="0.25">
      <c r="C6721"/>
      <c r="F6721"/>
      <c r="T6721"/>
      <c r="V6721"/>
    </row>
    <row r="6722" spans="3:22" x14ac:dyDescent="0.25">
      <c r="C6722"/>
      <c r="F6722"/>
      <c r="T6722"/>
      <c r="V6722"/>
    </row>
    <row r="6723" spans="3:22" x14ac:dyDescent="0.25">
      <c r="C6723"/>
      <c r="F6723"/>
      <c r="T6723"/>
      <c r="V6723"/>
    </row>
    <row r="6724" spans="3:22" x14ac:dyDescent="0.25">
      <c r="C6724"/>
      <c r="F6724"/>
      <c r="T6724"/>
      <c r="V6724"/>
    </row>
    <row r="6725" spans="3:22" x14ac:dyDescent="0.25">
      <c r="C6725"/>
      <c r="F6725"/>
      <c r="T6725"/>
      <c r="V6725"/>
    </row>
    <row r="6726" spans="3:22" x14ac:dyDescent="0.25">
      <c r="C6726"/>
      <c r="F6726"/>
      <c r="T6726"/>
      <c r="V6726"/>
    </row>
    <row r="6727" spans="3:22" x14ac:dyDescent="0.25">
      <c r="C6727"/>
      <c r="F6727"/>
      <c r="T6727"/>
      <c r="V6727"/>
    </row>
    <row r="6728" spans="3:22" x14ac:dyDescent="0.25">
      <c r="C6728"/>
      <c r="F6728"/>
      <c r="T6728"/>
      <c r="V6728"/>
    </row>
    <row r="6729" spans="3:22" x14ac:dyDescent="0.25">
      <c r="C6729"/>
      <c r="F6729"/>
      <c r="T6729"/>
      <c r="V6729"/>
    </row>
    <row r="6730" spans="3:22" x14ac:dyDescent="0.25">
      <c r="C6730"/>
      <c r="F6730"/>
      <c r="T6730"/>
      <c r="V6730"/>
    </row>
    <row r="6731" spans="3:22" x14ac:dyDescent="0.25">
      <c r="C6731"/>
      <c r="F6731"/>
      <c r="T6731"/>
      <c r="V6731"/>
    </row>
    <row r="6732" spans="3:22" x14ac:dyDescent="0.25">
      <c r="C6732"/>
      <c r="F6732"/>
      <c r="T6732"/>
      <c r="V6732"/>
    </row>
    <row r="6733" spans="3:22" x14ac:dyDescent="0.25">
      <c r="C6733"/>
      <c r="F6733"/>
      <c r="T6733"/>
      <c r="V6733"/>
    </row>
    <row r="6734" spans="3:22" x14ac:dyDescent="0.25">
      <c r="C6734"/>
      <c r="F6734"/>
      <c r="T6734"/>
      <c r="V6734"/>
    </row>
    <row r="6735" spans="3:22" x14ac:dyDescent="0.25">
      <c r="C6735"/>
      <c r="F6735"/>
      <c r="T6735"/>
      <c r="V6735"/>
    </row>
    <row r="6736" spans="3:22" x14ac:dyDescent="0.25">
      <c r="C6736"/>
      <c r="F6736"/>
      <c r="T6736"/>
      <c r="V6736"/>
    </row>
    <row r="6737" spans="3:22" x14ac:dyDescent="0.25">
      <c r="C6737"/>
      <c r="F6737"/>
      <c r="T6737"/>
      <c r="V6737"/>
    </row>
    <row r="6738" spans="3:22" x14ac:dyDescent="0.25">
      <c r="C6738"/>
      <c r="F6738"/>
      <c r="T6738"/>
      <c r="V6738"/>
    </row>
    <row r="6739" spans="3:22" x14ac:dyDescent="0.25">
      <c r="C6739"/>
      <c r="F6739"/>
      <c r="T6739"/>
      <c r="V6739"/>
    </row>
    <row r="6740" spans="3:22" x14ac:dyDescent="0.25">
      <c r="C6740"/>
      <c r="F6740"/>
      <c r="T6740"/>
      <c r="V6740"/>
    </row>
    <row r="6741" spans="3:22" x14ac:dyDescent="0.25">
      <c r="C6741"/>
      <c r="F6741"/>
      <c r="T6741"/>
      <c r="V6741"/>
    </row>
    <row r="6742" spans="3:22" x14ac:dyDescent="0.25">
      <c r="C6742"/>
      <c r="F6742"/>
      <c r="T6742"/>
      <c r="V6742"/>
    </row>
    <row r="6743" spans="3:22" x14ac:dyDescent="0.25">
      <c r="C6743"/>
      <c r="F6743"/>
      <c r="T6743"/>
      <c r="V6743"/>
    </row>
    <row r="6744" spans="3:22" x14ac:dyDescent="0.25">
      <c r="C6744"/>
      <c r="F6744"/>
      <c r="T6744"/>
      <c r="V6744"/>
    </row>
    <row r="6745" spans="3:22" x14ac:dyDescent="0.25">
      <c r="C6745"/>
      <c r="F6745"/>
      <c r="T6745"/>
      <c r="V6745"/>
    </row>
    <row r="6746" spans="3:22" x14ac:dyDescent="0.25">
      <c r="C6746"/>
      <c r="F6746"/>
      <c r="T6746"/>
      <c r="V6746"/>
    </row>
    <row r="6747" spans="3:22" x14ac:dyDescent="0.25">
      <c r="C6747"/>
      <c r="F6747"/>
      <c r="T6747"/>
      <c r="V6747"/>
    </row>
    <row r="6748" spans="3:22" x14ac:dyDescent="0.25">
      <c r="C6748"/>
      <c r="F6748"/>
      <c r="T6748"/>
      <c r="V6748"/>
    </row>
    <row r="6749" spans="3:22" x14ac:dyDescent="0.25">
      <c r="C6749"/>
      <c r="F6749"/>
      <c r="T6749"/>
      <c r="V6749"/>
    </row>
    <row r="6750" spans="3:22" x14ac:dyDescent="0.25">
      <c r="C6750"/>
      <c r="F6750"/>
      <c r="T6750"/>
      <c r="V6750"/>
    </row>
    <row r="6751" spans="3:22" x14ac:dyDescent="0.25">
      <c r="C6751"/>
      <c r="F6751"/>
      <c r="T6751"/>
      <c r="V6751"/>
    </row>
    <row r="6752" spans="3:22" x14ac:dyDescent="0.25">
      <c r="C6752"/>
      <c r="F6752"/>
      <c r="T6752"/>
      <c r="V6752"/>
    </row>
    <row r="6753" spans="3:22" x14ac:dyDescent="0.25">
      <c r="C6753"/>
      <c r="F6753"/>
      <c r="T6753"/>
      <c r="V6753"/>
    </row>
    <row r="6754" spans="3:22" x14ac:dyDescent="0.25">
      <c r="C6754"/>
      <c r="F6754"/>
      <c r="T6754"/>
      <c r="V6754"/>
    </row>
    <row r="6755" spans="3:22" x14ac:dyDescent="0.25">
      <c r="C6755"/>
      <c r="F6755"/>
      <c r="T6755"/>
      <c r="V6755"/>
    </row>
    <row r="6756" spans="3:22" x14ac:dyDescent="0.25">
      <c r="C6756"/>
      <c r="F6756"/>
      <c r="T6756"/>
      <c r="V6756"/>
    </row>
    <row r="6757" spans="3:22" x14ac:dyDescent="0.25">
      <c r="C6757"/>
      <c r="F6757"/>
      <c r="T6757"/>
      <c r="V6757"/>
    </row>
    <row r="6758" spans="3:22" x14ac:dyDescent="0.25">
      <c r="C6758"/>
      <c r="F6758"/>
      <c r="T6758"/>
      <c r="V6758"/>
    </row>
    <row r="6759" spans="3:22" x14ac:dyDescent="0.25">
      <c r="C6759"/>
      <c r="F6759"/>
      <c r="T6759"/>
      <c r="V6759"/>
    </row>
    <row r="6760" spans="3:22" x14ac:dyDescent="0.25">
      <c r="C6760"/>
      <c r="F6760"/>
      <c r="T6760"/>
      <c r="V6760"/>
    </row>
    <row r="6761" spans="3:22" x14ac:dyDescent="0.25">
      <c r="C6761"/>
      <c r="F6761"/>
      <c r="T6761"/>
      <c r="V6761"/>
    </row>
    <row r="6762" spans="3:22" x14ac:dyDescent="0.25">
      <c r="C6762"/>
      <c r="F6762"/>
      <c r="T6762"/>
      <c r="V6762"/>
    </row>
    <row r="6763" spans="3:22" x14ac:dyDescent="0.25">
      <c r="C6763"/>
      <c r="F6763"/>
      <c r="T6763"/>
      <c r="V6763"/>
    </row>
    <row r="6764" spans="3:22" x14ac:dyDescent="0.25">
      <c r="C6764"/>
      <c r="F6764"/>
      <c r="T6764"/>
      <c r="V6764"/>
    </row>
    <row r="6765" spans="3:22" x14ac:dyDescent="0.25">
      <c r="C6765"/>
      <c r="F6765"/>
      <c r="T6765"/>
      <c r="V6765"/>
    </row>
    <row r="6766" spans="3:22" x14ac:dyDescent="0.25">
      <c r="C6766"/>
      <c r="F6766"/>
      <c r="T6766"/>
      <c r="V6766"/>
    </row>
    <row r="6767" spans="3:22" x14ac:dyDescent="0.25">
      <c r="C6767"/>
      <c r="F6767"/>
      <c r="T6767"/>
      <c r="V6767"/>
    </row>
    <row r="6768" spans="3:22" x14ac:dyDescent="0.25">
      <c r="C6768"/>
      <c r="F6768"/>
      <c r="T6768"/>
      <c r="V6768"/>
    </row>
    <row r="6769" spans="3:22" x14ac:dyDescent="0.25">
      <c r="C6769"/>
      <c r="F6769"/>
      <c r="T6769"/>
      <c r="V6769"/>
    </row>
    <row r="6770" spans="3:22" x14ac:dyDescent="0.25">
      <c r="C6770"/>
      <c r="F6770"/>
      <c r="T6770"/>
      <c r="V6770"/>
    </row>
    <row r="6771" spans="3:22" x14ac:dyDescent="0.25">
      <c r="C6771"/>
      <c r="F6771"/>
      <c r="T6771"/>
      <c r="V6771"/>
    </row>
    <row r="6772" spans="3:22" x14ac:dyDescent="0.25">
      <c r="C6772"/>
      <c r="F6772"/>
      <c r="T6772"/>
      <c r="V6772"/>
    </row>
    <row r="6773" spans="3:22" x14ac:dyDescent="0.25">
      <c r="C6773"/>
      <c r="F6773"/>
      <c r="T6773"/>
      <c r="V6773"/>
    </row>
    <row r="6774" spans="3:22" x14ac:dyDescent="0.25">
      <c r="C6774"/>
      <c r="F6774"/>
      <c r="T6774"/>
      <c r="V6774"/>
    </row>
    <row r="6775" spans="3:22" x14ac:dyDescent="0.25">
      <c r="C6775"/>
      <c r="F6775"/>
      <c r="T6775"/>
      <c r="V6775"/>
    </row>
    <row r="6776" spans="3:22" x14ac:dyDescent="0.25">
      <c r="C6776"/>
      <c r="F6776"/>
      <c r="T6776"/>
      <c r="V6776"/>
    </row>
    <row r="6777" spans="3:22" x14ac:dyDescent="0.25">
      <c r="C6777"/>
      <c r="F6777"/>
      <c r="T6777"/>
      <c r="V6777"/>
    </row>
    <row r="6778" spans="3:22" x14ac:dyDescent="0.25">
      <c r="C6778"/>
      <c r="F6778"/>
      <c r="T6778"/>
      <c r="V6778"/>
    </row>
    <row r="6779" spans="3:22" x14ac:dyDescent="0.25">
      <c r="C6779"/>
      <c r="F6779"/>
      <c r="T6779"/>
      <c r="V6779"/>
    </row>
    <row r="6780" spans="3:22" x14ac:dyDescent="0.25">
      <c r="C6780"/>
      <c r="F6780"/>
      <c r="T6780"/>
      <c r="V6780"/>
    </row>
    <row r="6781" spans="3:22" x14ac:dyDescent="0.25">
      <c r="C6781"/>
      <c r="F6781"/>
      <c r="T6781"/>
      <c r="V6781"/>
    </row>
    <row r="6782" spans="3:22" x14ac:dyDescent="0.25">
      <c r="C6782"/>
      <c r="F6782"/>
      <c r="T6782"/>
      <c r="V6782"/>
    </row>
    <row r="6783" spans="3:22" x14ac:dyDescent="0.25">
      <c r="C6783"/>
      <c r="F6783"/>
      <c r="T6783"/>
      <c r="V6783"/>
    </row>
    <row r="6784" spans="3:22" x14ac:dyDescent="0.25">
      <c r="C6784"/>
      <c r="F6784"/>
      <c r="T6784"/>
      <c r="V6784"/>
    </row>
    <row r="6785" spans="3:22" x14ac:dyDescent="0.25">
      <c r="C6785"/>
      <c r="F6785"/>
      <c r="T6785"/>
      <c r="V6785"/>
    </row>
    <row r="6786" spans="3:22" x14ac:dyDescent="0.25">
      <c r="C6786"/>
      <c r="F6786"/>
      <c r="T6786"/>
      <c r="V6786"/>
    </row>
    <row r="6787" spans="3:22" x14ac:dyDescent="0.25">
      <c r="C6787"/>
      <c r="F6787"/>
      <c r="T6787"/>
      <c r="V6787"/>
    </row>
    <row r="6788" spans="3:22" x14ac:dyDescent="0.25">
      <c r="C6788"/>
      <c r="F6788"/>
      <c r="T6788"/>
      <c r="V6788"/>
    </row>
    <row r="6789" spans="3:22" x14ac:dyDescent="0.25">
      <c r="C6789"/>
      <c r="F6789"/>
      <c r="T6789"/>
      <c r="V6789"/>
    </row>
    <row r="6790" spans="3:22" x14ac:dyDescent="0.25">
      <c r="C6790"/>
      <c r="F6790"/>
      <c r="T6790"/>
      <c r="V6790"/>
    </row>
    <row r="6791" spans="3:22" x14ac:dyDescent="0.25">
      <c r="C6791"/>
      <c r="F6791"/>
      <c r="T6791"/>
      <c r="V6791"/>
    </row>
    <row r="6792" spans="3:22" x14ac:dyDescent="0.25">
      <c r="C6792"/>
      <c r="F6792"/>
      <c r="T6792"/>
      <c r="V6792"/>
    </row>
    <row r="6793" spans="3:22" x14ac:dyDescent="0.25">
      <c r="C6793"/>
      <c r="F6793"/>
      <c r="T6793"/>
      <c r="V6793"/>
    </row>
    <row r="6794" spans="3:22" x14ac:dyDescent="0.25">
      <c r="C6794"/>
      <c r="F6794"/>
      <c r="T6794"/>
      <c r="V6794"/>
    </row>
    <row r="6795" spans="3:22" x14ac:dyDescent="0.25">
      <c r="C6795"/>
      <c r="F6795"/>
      <c r="T6795"/>
      <c r="V6795"/>
    </row>
    <row r="6796" spans="3:22" x14ac:dyDescent="0.25">
      <c r="C6796"/>
      <c r="F6796"/>
      <c r="T6796"/>
      <c r="V6796"/>
    </row>
    <row r="6797" spans="3:22" x14ac:dyDescent="0.25">
      <c r="C6797"/>
      <c r="F6797"/>
      <c r="T6797"/>
      <c r="V6797"/>
    </row>
    <row r="6798" spans="3:22" x14ac:dyDescent="0.25">
      <c r="C6798"/>
      <c r="F6798"/>
      <c r="T6798"/>
      <c r="V6798"/>
    </row>
    <row r="6799" spans="3:22" x14ac:dyDescent="0.25">
      <c r="C6799"/>
      <c r="F6799"/>
      <c r="T6799"/>
      <c r="V6799"/>
    </row>
    <row r="6800" spans="3:22" x14ac:dyDescent="0.25">
      <c r="C6800"/>
      <c r="F6800"/>
      <c r="T6800"/>
      <c r="V6800"/>
    </row>
    <row r="6801" spans="3:22" x14ac:dyDescent="0.25">
      <c r="C6801"/>
      <c r="F6801"/>
      <c r="T6801"/>
      <c r="V6801"/>
    </row>
    <row r="6802" spans="3:22" x14ac:dyDescent="0.25">
      <c r="C6802"/>
      <c r="F6802"/>
      <c r="T6802"/>
      <c r="V6802"/>
    </row>
    <row r="6803" spans="3:22" x14ac:dyDescent="0.25">
      <c r="C6803"/>
      <c r="F6803"/>
      <c r="T6803"/>
      <c r="V6803"/>
    </row>
    <row r="6804" spans="3:22" x14ac:dyDescent="0.25">
      <c r="C6804"/>
      <c r="F6804"/>
      <c r="T6804"/>
      <c r="V6804"/>
    </row>
    <row r="6805" spans="3:22" x14ac:dyDescent="0.25">
      <c r="C6805"/>
      <c r="F6805"/>
      <c r="T6805"/>
      <c r="V6805"/>
    </row>
    <row r="6806" spans="3:22" x14ac:dyDescent="0.25">
      <c r="C6806"/>
      <c r="F6806"/>
      <c r="T6806"/>
      <c r="V6806"/>
    </row>
    <row r="6807" spans="3:22" x14ac:dyDescent="0.25">
      <c r="C6807"/>
      <c r="F6807"/>
      <c r="T6807"/>
      <c r="V6807"/>
    </row>
    <row r="6808" spans="3:22" x14ac:dyDescent="0.25">
      <c r="C6808"/>
      <c r="F6808"/>
      <c r="T6808"/>
      <c r="V6808"/>
    </row>
    <row r="6809" spans="3:22" x14ac:dyDescent="0.25">
      <c r="C6809"/>
      <c r="F6809"/>
      <c r="T6809"/>
      <c r="V6809"/>
    </row>
    <row r="6810" spans="3:22" x14ac:dyDescent="0.25">
      <c r="C6810"/>
      <c r="F6810"/>
      <c r="T6810"/>
      <c r="V6810"/>
    </row>
    <row r="6811" spans="3:22" x14ac:dyDescent="0.25">
      <c r="C6811"/>
      <c r="F6811"/>
      <c r="T6811"/>
      <c r="V6811"/>
    </row>
    <row r="6812" spans="3:22" x14ac:dyDescent="0.25">
      <c r="C6812"/>
      <c r="F6812"/>
      <c r="T6812"/>
      <c r="V6812"/>
    </row>
    <row r="6813" spans="3:22" x14ac:dyDescent="0.25">
      <c r="C6813"/>
      <c r="F6813"/>
      <c r="T6813"/>
      <c r="V6813"/>
    </row>
    <row r="6814" spans="3:22" x14ac:dyDescent="0.25">
      <c r="C6814"/>
      <c r="F6814"/>
      <c r="T6814"/>
      <c r="V6814"/>
    </row>
    <row r="6815" spans="3:22" x14ac:dyDescent="0.25">
      <c r="C6815"/>
      <c r="F6815"/>
      <c r="T6815"/>
      <c r="V6815"/>
    </row>
    <row r="6816" spans="3:22" x14ac:dyDescent="0.25">
      <c r="C6816"/>
      <c r="F6816"/>
      <c r="T6816"/>
      <c r="V6816"/>
    </row>
    <row r="6817" spans="3:22" x14ac:dyDescent="0.25">
      <c r="C6817"/>
      <c r="F6817"/>
      <c r="T6817"/>
      <c r="V6817"/>
    </row>
    <row r="6818" spans="3:22" x14ac:dyDescent="0.25">
      <c r="C6818"/>
      <c r="F6818"/>
      <c r="T6818"/>
      <c r="V6818"/>
    </row>
    <row r="6819" spans="3:22" x14ac:dyDescent="0.25">
      <c r="C6819"/>
      <c r="F6819"/>
      <c r="T6819"/>
      <c r="V6819"/>
    </row>
    <row r="6820" spans="3:22" x14ac:dyDescent="0.25">
      <c r="C6820"/>
      <c r="F6820"/>
      <c r="T6820"/>
      <c r="V6820"/>
    </row>
    <row r="6821" spans="3:22" x14ac:dyDescent="0.25">
      <c r="C6821"/>
      <c r="F6821"/>
      <c r="T6821"/>
      <c r="V6821"/>
    </row>
    <row r="6822" spans="3:22" x14ac:dyDescent="0.25">
      <c r="C6822"/>
      <c r="F6822"/>
      <c r="T6822"/>
      <c r="V6822"/>
    </row>
    <row r="6823" spans="3:22" x14ac:dyDescent="0.25">
      <c r="C6823"/>
      <c r="F6823"/>
      <c r="T6823"/>
      <c r="V6823"/>
    </row>
    <row r="6824" spans="3:22" x14ac:dyDescent="0.25">
      <c r="C6824"/>
      <c r="F6824"/>
      <c r="T6824"/>
      <c r="V6824"/>
    </row>
    <row r="6825" spans="3:22" x14ac:dyDescent="0.25">
      <c r="C6825"/>
      <c r="F6825"/>
      <c r="T6825"/>
      <c r="V6825"/>
    </row>
    <row r="6826" spans="3:22" x14ac:dyDescent="0.25">
      <c r="C6826"/>
      <c r="F6826"/>
      <c r="T6826"/>
      <c r="V6826"/>
    </row>
    <row r="6827" spans="3:22" x14ac:dyDescent="0.25">
      <c r="C6827"/>
      <c r="F6827"/>
      <c r="T6827"/>
      <c r="V6827"/>
    </row>
    <row r="6828" spans="3:22" x14ac:dyDescent="0.25">
      <c r="C6828"/>
      <c r="F6828"/>
      <c r="T6828"/>
      <c r="V6828"/>
    </row>
    <row r="6829" spans="3:22" x14ac:dyDescent="0.25">
      <c r="C6829"/>
      <c r="F6829"/>
      <c r="T6829"/>
      <c r="V6829"/>
    </row>
    <row r="6830" spans="3:22" x14ac:dyDescent="0.25">
      <c r="C6830"/>
      <c r="F6830"/>
      <c r="T6830"/>
      <c r="V6830"/>
    </row>
    <row r="6831" spans="3:22" x14ac:dyDescent="0.25">
      <c r="C6831"/>
      <c r="F6831"/>
      <c r="T6831"/>
      <c r="V6831"/>
    </row>
    <row r="6832" spans="3:22" x14ac:dyDescent="0.25">
      <c r="C6832"/>
      <c r="F6832"/>
      <c r="T6832"/>
      <c r="V6832"/>
    </row>
    <row r="6833" spans="3:22" x14ac:dyDescent="0.25">
      <c r="C6833"/>
      <c r="F6833"/>
      <c r="T6833"/>
      <c r="V6833"/>
    </row>
    <row r="6834" spans="3:22" x14ac:dyDescent="0.25">
      <c r="C6834"/>
      <c r="F6834"/>
      <c r="T6834"/>
      <c r="V6834"/>
    </row>
    <row r="6835" spans="3:22" x14ac:dyDescent="0.25">
      <c r="C6835"/>
      <c r="F6835"/>
      <c r="T6835"/>
      <c r="V6835"/>
    </row>
    <row r="6836" spans="3:22" x14ac:dyDescent="0.25">
      <c r="C6836"/>
      <c r="F6836"/>
      <c r="T6836"/>
      <c r="V6836"/>
    </row>
    <row r="6837" spans="3:22" x14ac:dyDescent="0.25">
      <c r="C6837"/>
      <c r="F6837"/>
      <c r="T6837"/>
      <c r="V6837"/>
    </row>
    <row r="6838" spans="3:22" x14ac:dyDescent="0.25">
      <c r="C6838"/>
      <c r="F6838"/>
      <c r="T6838"/>
      <c r="V6838"/>
    </row>
    <row r="6839" spans="3:22" x14ac:dyDescent="0.25">
      <c r="C6839"/>
      <c r="F6839"/>
      <c r="T6839"/>
      <c r="V6839"/>
    </row>
    <row r="6840" spans="3:22" x14ac:dyDescent="0.25">
      <c r="C6840"/>
      <c r="F6840"/>
      <c r="T6840"/>
      <c r="V6840"/>
    </row>
    <row r="6841" spans="3:22" x14ac:dyDescent="0.25">
      <c r="C6841"/>
      <c r="F6841"/>
      <c r="T6841"/>
      <c r="V6841"/>
    </row>
    <row r="6842" spans="3:22" x14ac:dyDescent="0.25">
      <c r="C6842"/>
      <c r="F6842"/>
      <c r="T6842"/>
      <c r="V6842"/>
    </row>
    <row r="6843" spans="3:22" x14ac:dyDescent="0.25">
      <c r="C6843"/>
      <c r="F6843"/>
      <c r="T6843"/>
      <c r="V6843"/>
    </row>
    <row r="6844" spans="3:22" x14ac:dyDescent="0.25">
      <c r="C6844"/>
      <c r="F6844"/>
      <c r="T6844"/>
      <c r="V6844"/>
    </row>
    <row r="6845" spans="3:22" x14ac:dyDescent="0.25">
      <c r="C6845"/>
      <c r="F6845"/>
      <c r="T6845"/>
      <c r="V6845"/>
    </row>
    <row r="6846" spans="3:22" x14ac:dyDescent="0.25">
      <c r="C6846"/>
      <c r="F6846"/>
      <c r="T6846"/>
      <c r="V6846"/>
    </row>
    <row r="6847" spans="3:22" x14ac:dyDescent="0.25">
      <c r="C6847"/>
      <c r="F6847"/>
      <c r="T6847"/>
      <c r="V6847"/>
    </row>
    <row r="6848" spans="3:22" x14ac:dyDescent="0.25">
      <c r="C6848"/>
      <c r="F6848"/>
      <c r="T6848"/>
      <c r="V6848"/>
    </row>
    <row r="6849" spans="3:22" x14ac:dyDescent="0.25">
      <c r="C6849"/>
      <c r="F6849"/>
      <c r="T6849"/>
      <c r="V6849"/>
    </row>
    <row r="6850" spans="3:22" x14ac:dyDescent="0.25">
      <c r="C6850"/>
      <c r="F6850"/>
      <c r="T6850"/>
      <c r="V6850"/>
    </row>
    <row r="6851" spans="3:22" x14ac:dyDescent="0.25">
      <c r="C6851"/>
      <c r="F6851"/>
      <c r="T6851"/>
      <c r="V6851"/>
    </row>
    <row r="6852" spans="3:22" x14ac:dyDescent="0.25">
      <c r="C6852"/>
      <c r="F6852"/>
      <c r="T6852"/>
      <c r="V6852"/>
    </row>
    <row r="6853" spans="3:22" x14ac:dyDescent="0.25">
      <c r="C6853"/>
      <c r="F6853"/>
      <c r="T6853"/>
      <c r="V6853"/>
    </row>
    <row r="6854" spans="3:22" x14ac:dyDescent="0.25">
      <c r="C6854"/>
      <c r="F6854"/>
      <c r="T6854"/>
      <c r="V6854"/>
    </row>
    <row r="6855" spans="3:22" x14ac:dyDescent="0.25">
      <c r="C6855"/>
      <c r="F6855"/>
      <c r="T6855"/>
      <c r="V6855"/>
    </row>
    <row r="6856" spans="3:22" x14ac:dyDescent="0.25">
      <c r="C6856"/>
      <c r="F6856"/>
      <c r="T6856"/>
      <c r="V6856"/>
    </row>
    <row r="6857" spans="3:22" x14ac:dyDescent="0.25">
      <c r="C6857"/>
      <c r="F6857"/>
      <c r="T6857"/>
      <c r="V6857"/>
    </row>
    <row r="6858" spans="3:22" x14ac:dyDescent="0.25">
      <c r="C6858"/>
      <c r="F6858"/>
      <c r="T6858"/>
      <c r="V6858"/>
    </row>
    <row r="6859" spans="3:22" x14ac:dyDescent="0.25">
      <c r="C6859"/>
      <c r="F6859"/>
      <c r="T6859"/>
      <c r="V6859"/>
    </row>
    <row r="6860" spans="3:22" x14ac:dyDescent="0.25">
      <c r="C6860"/>
      <c r="F6860"/>
      <c r="T6860"/>
      <c r="V6860"/>
    </row>
    <row r="6861" spans="3:22" x14ac:dyDescent="0.25">
      <c r="C6861"/>
      <c r="F6861"/>
      <c r="T6861"/>
      <c r="V6861"/>
    </row>
    <row r="6862" spans="3:22" x14ac:dyDescent="0.25">
      <c r="C6862"/>
      <c r="F6862"/>
      <c r="T6862"/>
      <c r="V6862"/>
    </row>
    <row r="6863" spans="3:22" x14ac:dyDescent="0.25">
      <c r="C6863"/>
      <c r="F6863"/>
      <c r="T6863"/>
      <c r="V6863"/>
    </row>
    <row r="6864" spans="3:22" x14ac:dyDescent="0.25">
      <c r="C6864"/>
      <c r="F6864"/>
      <c r="T6864"/>
      <c r="V6864"/>
    </row>
    <row r="6865" spans="3:22" x14ac:dyDescent="0.25">
      <c r="C6865"/>
      <c r="F6865"/>
      <c r="T6865"/>
      <c r="V6865"/>
    </row>
    <row r="6866" spans="3:22" x14ac:dyDescent="0.25">
      <c r="C6866"/>
      <c r="F6866"/>
      <c r="T6866"/>
      <c r="V6866"/>
    </row>
    <row r="6867" spans="3:22" x14ac:dyDescent="0.25">
      <c r="C6867"/>
      <c r="F6867"/>
      <c r="T6867"/>
      <c r="V6867"/>
    </row>
    <row r="6868" spans="3:22" x14ac:dyDescent="0.25">
      <c r="C6868"/>
      <c r="F6868"/>
      <c r="T6868"/>
      <c r="V6868"/>
    </row>
    <row r="6869" spans="3:22" x14ac:dyDescent="0.25">
      <c r="C6869"/>
      <c r="F6869"/>
      <c r="T6869"/>
      <c r="V6869"/>
    </row>
    <row r="6870" spans="3:22" x14ac:dyDescent="0.25">
      <c r="C6870"/>
      <c r="F6870"/>
      <c r="T6870"/>
      <c r="V6870"/>
    </row>
    <row r="6871" spans="3:22" x14ac:dyDescent="0.25">
      <c r="C6871"/>
      <c r="F6871"/>
      <c r="T6871"/>
      <c r="V6871"/>
    </row>
    <row r="6872" spans="3:22" x14ac:dyDescent="0.25">
      <c r="C6872"/>
      <c r="F6872"/>
      <c r="T6872"/>
      <c r="V6872"/>
    </row>
    <row r="6873" spans="3:22" x14ac:dyDescent="0.25">
      <c r="C6873"/>
      <c r="F6873"/>
      <c r="T6873"/>
      <c r="V6873"/>
    </row>
    <row r="6874" spans="3:22" x14ac:dyDescent="0.25">
      <c r="C6874"/>
      <c r="F6874"/>
      <c r="T6874"/>
      <c r="V6874"/>
    </row>
    <row r="6875" spans="3:22" x14ac:dyDescent="0.25">
      <c r="C6875"/>
      <c r="F6875"/>
      <c r="T6875"/>
      <c r="V6875"/>
    </row>
    <row r="6876" spans="3:22" x14ac:dyDescent="0.25">
      <c r="C6876"/>
      <c r="F6876"/>
      <c r="T6876"/>
      <c r="V6876"/>
    </row>
    <row r="6877" spans="3:22" x14ac:dyDescent="0.25">
      <c r="C6877"/>
      <c r="F6877"/>
      <c r="T6877"/>
      <c r="V6877"/>
    </row>
    <row r="6878" spans="3:22" x14ac:dyDescent="0.25">
      <c r="C6878"/>
      <c r="F6878"/>
      <c r="T6878"/>
      <c r="V6878"/>
    </row>
    <row r="6879" spans="3:22" x14ac:dyDescent="0.25">
      <c r="C6879"/>
      <c r="F6879"/>
      <c r="T6879"/>
      <c r="V6879"/>
    </row>
    <row r="6880" spans="3:22" x14ac:dyDescent="0.25">
      <c r="C6880"/>
      <c r="F6880"/>
      <c r="T6880"/>
      <c r="V6880"/>
    </row>
    <row r="6881" spans="3:22" x14ac:dyDescent="0.25">
      <c r="C6881"/>
      <c r="F6881"/>
      <c r="T6881"/>
      <c r="V6881"/>
    </row>
    <row r="6882" spans="3:22" x14ac:dyDescent="0.25">
      <c r="C6882"/>
      <c r="F6882"/>
      <c r="T6882"/>
      <c r="V6882"/>
    </row>
    <row r="6883" spans="3:22" x14ac:dyDescent="0.25">
      <c r="C6883"/>
      <c r="F6883"/>
      <c r="T6883"/>
      <c r="V6883"/>
    </row>
    <row r="6884" spans="3:22" x14ac:dyDescent="0.25">
      <c r="C6884"/>
      <c r="F6884"/>
      <c r="T6884"/>
      <c r="V6884"/>
    </row>
    <row r="6885" spans="3:22" x14ac:dyDescent="0.25">
      <c r="C6885"/>
      <c r="F6885"/>
      <c r="T6885"/>
      <c r="V6885"/>
    </row>
    <row r="6886" spans="3:22" x14ac:dyDescent="0.25">
      <c r="C6886"/>
      <c r="F6886"/>
      <c r="T6886"/>
      <c r="V6886"/>
    </row>
    <row r="6887" spans="3:22" x14ac:dyDescent="0.25">
      <c r="C6887"/>
      <c r="F6887"/>
      <c r="T6887"/>
      <c r="V6887"/>
    </row>
    <row r="6888" spans="3:22" x14ac:dyDescent="0.25">
      <c r="C6888"/>
      <c r="F6888"/>
      <c r="T6888"/>
      <c r="V6888"/>
    </row>
    <row r="6889" spans="3:22" x14ac:dyDescent="0.25">
      <c r="C6889"/>
      <c r="F6889"/>
      <c r="T6889"/>
      <c r="V6889"/>
    </row>
    <row r="6890" spans="3:22" x14ac:dyDescent="0.25">
      <c r="C6890"/>
      <c r="F6890"/>
      <c r="T6890"/>
      <c r="V6890"/>
    </row>
    <row r="6891" spans="3:22" x14ac:dyDescent="0.25">
      <c r="C6891"/>
      <c r="F6891"/>
      <c r="T6891"/>
      <c r="V6891"/>
    </row>
    <row r="6892" spans="3:22" x14ac:dyDescent="0.25">
      <c r="C6892"/>
      <c r="F6892"/>
      <c r="T6892"/>
      <c r="V6892"/>
    </row>
    <row r="6893" spans="3:22" x14ac:dyDescent="0.25">
      <c r="C6893"/>
      <c r="F6893"/>
      <c r="T6893"/>
      <c r="V6893"/>
    </row>
    <row r="6894" spans="3:22" x14ac:dyDescent="0.25">
      <c r="C6894"/>
      <c r="F6894"/>
      <c r="T6894"/>
      <c r="V6894"/>
    </row>
    <row r="6895" spans="3:22" x14ac:dyDescent="0.25">
      <c r="C6895"/>
      <c r="F6895"/>
      <c r="T6895"/>
      <c r="V6895"/>
    </row>
    <row r="6896" spans="3:22" x14ac:dyDescent="0.25">
      <c r="C6896"/>
      <c r="F6896"/>
      <c r="T6896"/>
      <c r="V6896"/>
    </row>
    <row r="6897" spans="3:22" x14ac:dyDescent="0.25">
      <c r="C6897"/>
      <c r="F6897"/>
      <c r="T6897"/>
      <c r="V6897"/>
    </row>
    <row r="6898" spans="3:22" x14ac:dyDescent="0.25">
      <c r="C6898"/>
      <c r="F6898"/>
      <c r="T6898"/>
      <c r="V6898"/>
    </row>
    <row r="6899" spans="3:22" x14ac:dyDescent="0.25">
      <c r="C6899"/>
      <c r="F6899"/>
      <c r="T6899"/>
      <c r="V6899"/>
    </row>
    <row r="6900" spans="3:22" x14ac:dyDescent="0.25">
      <c r="C6900"/>
      <c r="F6900"/>
      <c r="T6900"/>
      <c r="V6900"/>
    </row>
    <row r="6901" spans="3:22" x14ac:dyDescent="0.25">
      <c r="C6901"/>
      <c r="F6901"/>
      <c r="T6901"/>
      <c r="V6901"/>
    </row>
    <row r="6902" spans="3:22" x14ac:dyDescent="0.25">
      <c r="C6902"/>
      <c r="F6902"/>
      <c r="T6902"/>
      <c r="V6902"/>
    </row>
    <row r="6903" spans="3:22" x14ac:dyDescent="0.25">
      <c r="C6903"/>
      <c r="F6903"/>
      <c r="T6903"/>
      <c r="V6903"/>
    </row>
    <row r="6904" spans="3:22" x14ac:dyDescent="0.25">
      <c r="C6904"/>
      <c r="F6904"/>
      <c r="T6904"/>
      <c r="V6904"/>
    </row>
    <row r="6905" spans="3:22" x14ac:dyDescent="0.25">
      <c r="C6905"/>
      <c r="F6905"/>
      <c r="T6905"/>
      <c r="V6905"/>
    </row>
    <row r="6906" spans="3:22" x14ac:dyDescent="0.25">
      <c r="C6906"/>
      <c r="F6906"/>
      <c r="T6906"/>
      <c r="V6906"/>
    </row>
    <row r="6907" spans="3:22" x14ac:dyDescent="0.25">
      <c r="C6907"/>
      <c r="F6907"/>
      <c r="T6907"/>
      <c r="V6907"/>
    </row>
    <row r="6908" spans="3:22" x14ac:dyDescent="0.25">
      <c r="C6908"/>
      <c r="F6908"/>
      <c r="T6908"/>
      <c r="V6908"/>
    </row>
    <row r="6909" spans="3:22" x14ac:dyDescent="0.25">
      <c r="C6909"/>
      <c r="F6909"/>
      <c r="T6909"/>
      <c r="V6909"/>
    </row>
    <row r="6910" spans="3:22" x14ac:dyDescent="0.25">
      <c r="C6910"/>
      <c r="F6910"/>
      <c r="T6910"/>
      <c r="V6910"/>
    </row>
    <row r="6911" spans="3:22" x14ac:dyDescent="0.25">
      <c r="C6911"/>
      <c r="F6911"/>
      <c r="T6911"/>
      <c r="V6911"/>
    </row>
    <row r="6912" spans="3:22" x14ac:dyDescent="0.25">
      <c r="C6912"/>
      <c r="F6912"/>
      <c r="T6912"/>
      <c r="V6912"/>
    </row>
    <row r="6913" spans="3:22" x14ac:dyDescent="0.25">
      <c r="C6913"/>
      <c r="F6913"/>
      <c r="T6913"/>
      <c r="V6913"/>
    </row>
    <row r="6914" spans="3:22" x14ac:dyDescent="0.25">
      <c r="C6914"/>
      <c r="F6914"/>
      <c r="T6914"/>
      <c r="V6914"/>
    </row>
    <row r="6915" spans="3:22" x14ac:dyDescent="0.25">
      <c r="C6915"/>
      <c r="F6915"/>
      <c r="T6915"/>
      <c r="V6915"/>
    </row>
    <row r="6916" spans="3:22" x14ac:dyDescent="0.25">
      <c r="C6916"/>
      <c r="F6916"/>
      <c r="T6916"/>
      <c r="V6916"/>
    </row>
    <row r="6917" spans="3:22" x14ac:dyDescent="0.25">
      <c r="C6917"/>
      <c r="F6917"/>
      <c r="T6917"/>
      <c r="V6917"/>
    </row>
    <row r="6918" spans="3:22" x14ac:dyDescent="0.25">
      <c r="C6918"/>
      <c r="F6918"/>
      <c r="T6918"/>
      <c r="V6918"/>
    </row>
    <row r="6919" spans="3:22" x14ac:dyDescent="0.25">
      <c r="C6919"/>
      <c r="F6919"/>
      <c r="T6919"/>
      <c r="V6919"/>
    </row>
    <row r="6920" spans="3:22" x14ac:dyDescent="0.25">
      <c r="C6920"/>
      <c r="F6920"/>
      <c r="T6920"/>
      <c r="V6920"/>
    </row>
    <row r="6921" spans="3:22" x14ac:dyDescent="0.25">
      <c r="C6921"/>
      <c r="F6921"/>
      <c r="T6921"/>
      <c r="V6921"/>
    </row>
    <row r="6922" spans="3:22" x14ac:dyDescent="0.25">
      <c r="C6922"/>
      <c r="F6922"/>
      <c r="T6922"/>
      <c r="V6922"/>
    </row>
    <row r="6923" spans="3:22" x14ac:dyDescent="0.25">
      <c r="C6923"/>
      <c r="F6923"/>
      <c r="T6923"/>
      <c r="V6923"/>
    </row>
    <row r="6924" spans="3:22" x14ac:dyDescent="0.25">
      <c r="C6924"/>
      <c r="F6924"/>
      <c r="T6924"/>
      <c r="V6924"/>
    </row>
    <row r="6925" spans="3:22" x14ac:dyDescent="0.25">
      <c r="C6925"/>
      <c r="F6925"/>
      <c r="T6925"/>
      <c r="V6925"/>
    </row>
    <row r="6926" spans="3:22" x14ac:dyDescent="0.25">
      <c r="C6926"/>
      <c r="F6926"/>
      <c r="T6926"/>
      <c r="V6926"/>
    </row>
    <row r="6927" spans="3:22" x14ac:dyDescent="0.25">
      <c r="C6927"/>
      <c r="F6927"/>
      <c r="T6927"/>
      <c r="V6927"/>
    </row>
    <row r="6928" spans="3:22" x14ac:dyDescent="0.25">
      <c r="C6928"/>
      <c r="F6928"/>
      <c r="T6928"/>
      <c r="V6928"/>
    </row>
    <row r="6929" spans="3:22" x14ac:dyDescent="0.25">
      <c r="C6929"/>
      <c r="F6929"/>
      <c r="T6929"/>
      <c r="V6929"/>
    </row>
    <row r="6930" spans="3:22" x14ac:dyDescent="0.25">
      <c r="C6930"/>
      <c r="F6930"/>
      <c r="T6930"/>
      <c r="V6930"/>
    </row>
    <row r="6931" spans="3:22" x14ac:dyDescent="0.25">
      <c r="C6931"/>
      <c r="F6931"/>
      <c r="T6931"/>
      <c r="V6931"/>
    </row>
    <row r="6932" spans="3:22" x14ac:dyDescent="0.25">
      <c r="C6932"/>
      <c r="F6932"/>
      <c r="T6932"/>
      <c r="V6932"/>
    </row>
    <row r="6933" spans="3:22" x14ac:dyDescent="0.25">
      <c r="C6933"/>
      <c r="F6933"/>
      <c r="T6933"/>
      <c r="V6933"/>
    </row>
    <row r="6934" spans="3:22" x14ac:dyDescent="0.25">
      <c r="C6934"/>
      <c r="F6934"/>
      <c r="T6934"/>
      <c r="V6934"/>
    </row>
    <row r="6935" spans="3:22" x14ac:dyDescent="0.25">
      <c r="C6935"/>
      <c r="F6935"/>
      <c r="T6935"/>
      <c r="V6935"/>
    </row>
    <row r="6936" spans="3:22" x14ac:dyDescent="0.25">
      <c r="C6936"/>
      <c r="F6936"/>
      <c r="T6936"/>
      <c r="V6936"/>
    </row>
    <row r="6937" spans="3:22" x14ac:dyDescent="0.25">
      <c r="C6937"/>
      <c r="F6937"/>
      <c r="T6937"/>
      <c r="V6937"/>
    </row>
    <row r="6938" spans="3:22" x14ac:dyDescent="0.25">
      <c r="C6938"/>
      <c r="F6938"/>
      <c r="T6938"/>
      <c r="V6938"/>
    </row>
    <row r="6939" spans="3:22" x14ac:dyDescent="0.25">
      <c r="C6939"/>
      <c r="F6939"/>
      <c r="T6939"/>
      <c r="V6939"/>
    </row>
    <row r="6940" spans="3:22" x14ac:dyDescent="0.25">
      <c r="C6940"/>
      <c r="F6940"/>
      <c r="T6940"/>
      <c r="V6940"/>
    </row>
    <row r="6941" spans="3:22" x14ac:dyDescent="0.25">
      <c r="C6941"/>
      <c r="F6941"/>
      <c r="T6941"/>
      <c r="V6941"/>
    </row>
    <row r="6942" spans="3:22" x14ac:dyDescent="0.25">
      <c r="C6942"/>
      <c r="F6942"/>
      <c r="T6942"/>
      <c r="V6942"/>
    </row>
    <row r="6943" spans="3:22" x14ac:dyDescent="0.25">
      <c r="C6943"/>
      <c r="F6943"/>
      <c r="T6943"/>
      <c r="V6943"/>
    </row>
    <row r="6944" spans="3:22" x14ac:dyDescent="0.25">
      <c r="C6944"/>
      <c r="F6944"/>
      <c r="T6944"/>
      <c r="V6944"/>
    </row>
    <row r="6945" spans="3:22" x14ac:dyDescent="0.25">
      <c r="C6945"/>
      <c r="F6945"/>
      <c r="T6945"/>
      <c r="V6945"/>
    </row>
    <row r="6946" spans="3:22" x14ac:dyDescent="0.25">
      <c r="C6946"/>
      <c r="F6946"/>
      <c r="T6946"/>
      <c r="V6946"/>
    </row>
    <row r="6947" spans="3:22" x14ac:dyDescent="0.25">
      <c r="C6947"/>
      <c r="F6947"/>
      <c r="T6947"/>
      <c r="V6947"/>
    </row>
    <row r="6948" spans="3:22" x14ac:dyDescent="0.25">
      <c r="C6948"/>
      <c r="F6948"/>
      <c r="T6948"/>
      <c r="V6948"/>
    </row>
    <row r="6949" spans="3:22" x14ac:dyDescent="0.25">
      <c r="C6949"/>
      <c r="F6949"/>
      <c r="T6949"/>
      <c r="V6949"/>
    </row>
    <row r="6950" spans="3:22" x14ac:dyDescent="0.25">
      <c r="C6950"/>
      <c r="F6950"/>
      <c r="T6950"/>
      <c r="V6950"/>
    </row>
    <row r="6951" spans="3:22" x14ac:dyDescent="0.25">
      <c r="C6951"/>
      <c r="F6951"/>
      <c r="T6951"/>
      <c r="V6951"/>
    </row>
    <row r="6952" spans="3:22" x14ac:dyDescent="0.25">
      <c r="C6952"/>
      <c r="F6952"/>
      <c r="T6952"/>
      <c r="V6952"/>
    </row>
    <row r="6953" spans="3:22" x14ac:dyDescent="0.25">
      <c r="C6953"/>
      <c r="F6953"/>
      <c r="T6953"/>
      <c r="V6953"/>
    </row>
    <row r="6954" spans="3:22" x14ac:dyDescent="0.25">
      <c r="C6954"/>
      <c r="F6954"/>
      <c r="T6954"/>
      <c r="V6954"/>
    </row>
    <row r="6955" spans="3:22" x14ac:dyDescent="0.25">
      <c r="C6955"/>
      <c r="F6955"/>
      <c r="T6955"/>
      <c r="V6955"/>
    </row>
    <row r="6956" spans="3:22" x14ac:dyDescent="0.25">
      <c r="C6956"/>
      <c r="F6956"/>
      <c r="T6956"/>
      <c r="V6956"/>
    </row>
    <row r="6957" spans="3:22" x14ac:dyDescent="0.25">
      <c r="C6957"/>
      <c r="F6957"/>
      <c r="T6957"/>
      <c r="V6957"/>
    </row>
    <row r="6958" spans="3:22" x14ac:dyDescent="0.25">
      <c r="C6958"/>
      <c r="F6958"/>
      <c r="T6958"/>
      <c r="V6958"/>
    </row>
    <row r="6959" spans="3:22" x14ac:dyDescent="0.25">
      <c r="C6959"/>
      <c r="F6959"/>
      <c r="T6959"/>
      <c r="V6959"/>
    </row>
    <row r="6960" spans="3:22" x14ac:dyDescent="0.25">
      <c r="C6960"/>
      <c r="F6960"/>
      <c r="T6960"/>
      <c r="V6960"/>
    </row>
    <row r="6961" spans="3:22" x14ac:dyDescent="0.25">
      <c r="C6961"/>
      <c r="F6961"/>
      <c r="T6961"/>
      <c r="V6961"/>
    </row>
    <row r="6962" spans="3:22" x14ac:dyDescent="0.25">
      <c r="C6962"/>
      <c r="F6962"/>
      <c r="T6962"/>
      <c r="V6962"/>
    </row>
    <row r="6963" spans="3:22" x14ac:dyDescent="0.25">
      <c r="C6963"/>
      <c r="F6963"/>
      <c r="T6963"/>
      <c r="V6963"/>
    </row>
    <row r="6964" spans="3:22" x14ac:dyDescent="0.25">
      <c r="C6964"/>
      <c r="F6964"/>
      <c r="T6964"/>
      <c r="V6964"/>
    </row>
    <row r="6965" spans="3:22" x14ac:dyDescent="0.25">
      <c r="C6965"/>
      <c r="F6965"/>
      <c r="T6965"/>
      <c r="V6965"/>
    </row>
    <row r="6966" spans="3:22" x14ac:dyDescent="0.25">
      <c r="C6966"/>
      <c r="F6966"/>
      <c r="T6966"/>
      <c r="V6966"/>
    </row>
    <row r="6967" spans="3:22" x14ac:dyDescent="0.25">
      <c r="C6967"/>
      <c r="F6967"/>
      <c r="T6967"/>
      <c r="V6967"/>
    </row>
    <row r="6968" spans="3:22" x14ac:dyDescent="0.25">
      <c r="C6968"/>
      <c r="F6968"/>
      <c r="T6968"/>
      <c r="V6968"/>
    </row>
    <row r="6969" spans="3:22" x14ac:dyDescent="0.25">
      <c r="C6969"/>
      <c r="F6969"/>
      <c r="T6969"/>
      <c r="V6969"/>
    </row>
    <row r="6970" spans="3:22" x14ac:dyDescent="0.25">
      <c r="C6970"/>
      <c r="F6970"/>
      <c r="T6970"/>
      <c r="V6970"/>
    </row>
    <row r="6971" spans="3:22" x14ac:dyDescent="0.25">
      <c r="C6971"/>
      <c r="F6971"/>
      <c r="T6971"/>
      <c r="V6971"/>
    </row>
    <row r="6972" spans="3:22" x14ac:dyDescent="0.25">
      <c r="C6972"/>
      <c r="F6972"/>
      <c r="T6972"/>
      <c r="V6972"/>
    </row>
    <row r="6973" spans="3:22" x14ac:dyDescent="0.25">
      <c r="C6973"/>
      <c r="F6973"/>
      <c r="T6973"/>
      <c r="V6973"/>
    </row>
    <row r="6974" spans="3:22" x14ac:dyDescent="0.25">
      <c r="C6974"/>
      <c r="F6974"/>
      <c r="T6974"/>
      <c r="V6974"/>
    </row>
    <row r="6975" spans="3:22" x14ac:dyDescent="0.25">
      <c r="C6975"/>
      <c r="F6975"/>
      <c r="T6975"/>
      <c r="V6975"/>
    </row>
    <row r="6976" spans="3:22" x14ac:dyDescent="0.25">
      <c r="C6976"/>
      <c r="F6976"/>
      <c r="T6976"/>
      <c r="V6976"/>
    </row>
    <row r="6977" spans="3:22" x14ac:dyDescent="0.25">
      <c r="C6977"/>
      <c r="F6977"/>
      <c r="T6977"/>
      <c r="V6977"/>
    </row>
    <row r="6978" spans="3:22" x14ac:dyDescent="0.25">
      <c r="C6978"/>
      <c r="F6978"/>
      <c r="T6978"/>
      <c r="V6978"/>
    </row>
    <row r="6979" spans="3:22" x14ac:dyDescent="0.25">
      <c r="C6979"/>
      <c r="F6979"/>
      <c r="T6979"/>
      <c r="V6979"/>
    </row>
    <row r="6980" spans="3:22" x14ac:dyDescent="0.25">
      <c r="C6980"/>
      <c r="F6980"/>
      <c r="T6980"/>
      <c r="V6980"/>
    </row>
    <row r="6981" spans="3:22" x14ac:dyDescent="0.25">
      <c r="C6981"/>
      <c r="F6981"/>
      <c r="T6981"/>
      <c r="V6981"/>
    </row>
    <row r="6982" spans="3:22" x14ac:dyDescent="0.25">
      <c r="C6982"/>
      <c r="F6982"/>
      <c r="T6982"/>
      <c r="V6982"/>
    </row>
    <row r="6983" spans="3:22" x14ac:dyDescent="0.25">
      <c r="C6983"/>
      <c r="F6983"/>
      <c r="T6983"/>
      <c r="V6983"/>
    </row>
    <row r="6984" spans="3:22" x14ac:dyDescent="0.25">
      <c r="C6984"/>
      <c r="F6984"/>
      <c r="T6984"/>
      <c r="V6984"/>
    </row>
    <row r="6985" spans="3:22" x14ac:dyDescent="0.25">
      <c r="C6985"/>
      <c r="F6985"/>
      <c r="T6985"/>
      <c r="V6985"/>
    </row>
    <row r="6986" spans="3:22" x14ac:dyDescent="0.25">
      <c r="C6986"/>
      <c r="F6986"/>
      <c r="T6986"/>
      <c r="V6986"/>
    </row>
    <row r="6987" spans="3:22" x14ac:dyDescent="0.25">
      <c r="C6987"/>
      <c r="F6987"/>
      <c r="T6987"/>
      <c r="V6987"/>
    </row>
    <row r="6988" spans="3:22" x14ac:dyDescent="0.25">
      <c r="C6988"/>
      <c r="F6988"/>
      <c r="T6988"/>
      <c r="V6988"/>
    </row>
    <row r="6989" spans="3:22" x14ac:dyDescent="0.25">
      <c r="C6989"/>
      <c r="F6989"/>
      <c r="T6989"/>
      <c r="V6989"/>
    </row>
    <row r="6990" spans="3:22" x14ac:dyDescent="0.25">
      <c r="C6990"/>
      <c r="F6990"/>
      <c r="T6990"/>
      <c r="V6990"/>
    </row>
    <row r="6991" spans="3:22" x14ac:dyDescent="0.25">
      <c r="C6991"/>
      <c r="F6991"/>
      <c r="T6991"/>
      <c r="V6991"/>
    </row>
    <row r="6992" spans="3:22" x14ac:dyDescent="0.25">
      <c r="C6992"/>
      <c r="F6992"/>
      <c r="T6992"/>
      <c r="V6992"/>
    </row>
    <row r="6993" spans="3:22" x14ac:dyDescent="0.25">
      <c r="C6993"/>
      <c r="F6993"/>
      <c r="T6993"/>
      <c r="V6993"/>
    </row>
    <row r="6994" spans="3:22" x14ac:dyDescent="0.25">
      <c r="C6994"/>
      <c r="F6994"/>
      <c r="T6994"/>
      <c r="V6994"/>
    </row>
    <row r="6995" spans="3:22" x14ac:dyDescent="0.25">
      <c r="C6995"/>
      <c r="F6995"/>
      <c r="T6995"/>
      <c r="V6995"/>
    </row>
    <row r="6996" spans="3:22" x14ac:dyDescent="0.25">
      <c r="C6996"/>
      <c r="F6996"/>
      <c r="T6996"/>
      <c r="V6996"/>
    </row>
    <row r="6997" spans="3:22" x14ac:dyDescent="0.25">
      <c r="C6997"/>
      <c r="F6997"/>
      <c r="T6997"/>
      <c r="V6997"/>
    </row>
    <row r="6998" spans="3:22" x14ac:dyDescent="0.25">
      <c r="C6998"/>
      <c r="F6998"/>
      <c r="T6998"/>
      <c r="V6998"/>
    </row>
    <row r="6999" spans="3:22" x14ac:dyDescent="0.25">
      <c r="C6999"/>
      <c r="F6999"/>
      <c r="T6999"/>
      <c r="V6999"/>
    </row>
    <row r="7000" spans="3:22" x14ac:dyDescent="0.25">
      <c r="C7000"/>
      <c r="F7000"/>
      <c r="T7000"/>
      <c r="V7000"/>
    </row>
    <row r="7001" spans="3:22" x14ac:dyDescent="0.25">
      <c r="C7001"/>
      <c r="F7001"/>
      <c r="T7001"/>
      <c r="V7001"/>
    </row>
    <row r="7002" spans="3:22" x14ac:dyDescent="0.25">
      <c r="C7002"/>
      <c r="F7002"/>
      <c r="T7002"/>
      <c r="V7002"/>
    </row>
    <row r="7003" spans="3:22" x14ac:dyDescent="0.25">
      <c r="C7003"/>
      <c r="F7003"/>
      <c r="T7003"/>
      <c r="V7003"/>
    </row>
    <row r="7004" spans="3:22" x14ac:dyDescent="0.25">
      <c r="C7004"/>
      <c r="F7004"/>
      <c r="T7004"/>
      <c r="V7004"/>
    </row>
    <row r="7005" spans="3:22" x14ac:dyDescent="0.25">
      <c r="C7005"/>
      <c r="F7005"/>
      <c r="T7005"/>
      <c r="V7005"/>
    </row>
    <row r="7006" spans="3:22" x14ac:dyDescent="0.25">
      <c r="C7006"/>
      <c r="F7006"/>
      <c r="T7006"/>
      <c r="V7006"/>
    </row>
    <row r="7007" spans="3:22" x14ac:dyDescent="0.25">
      <c r="C7007"/>
      <c r="F7007"/>
      <c r="T7007"/>
      <c r="V7007"/>
    </row>
    <row r="7008" spans="3:22" x14ac:dyDescent="0.25">
      <c r="C7008"/>
      <c r="F7008"/>
      <c r="T7008"/>
      <c r="V7008"/>
    </row>
    <row r="7009" spans="3:22" x14ac:dyDescent="0.25">
      <c r="C7009"/>
      <c r="F7009"/>
      <c r="T7009"/>
      <c r="V7009"/>
    </row>
    <row r="7010" spans="3:22" x14ac:dyDescent="0.25">
      <c r="C7010"/>
      <c r="F7010"/>
      <c r="T7010"/>
      <c r="V7010"/>
    </row>
    <row r="7011" spans="3:22" x14ac:dyDescent="0.25">
      <c r="C7011"/>
      <c r="F7011"/>
      <c r="T7011"/>
      <c r="V7011"/>
    </row>
    <row r="7012" spans="3:22" x14ac:dyDescent="0.25">
      <c r="C7012"/>
      <c r="F7012"/>
      <c r="T7012"/>
      <c r="V7012"/>
    </row>
    <row r="7013" spans="3:22" x14ac:dyDescent="0.25">
      <c r="C7013"/>
      <c r="F7013"/>
      <c r="T7013"/>
      <c r="V7013"/>
    </row>
    <row r="7014" spans="3:22" x14ac:dyDescent="0.25">
      <c r="C7014"/>
      <c r="F7014"/>
      <c r="T7014"/>
      <c r="V7014"/>
    </row>
    <row r="7015" spans="3:22" x14ac:dyDescent="0.25">
      <c r="C7015"/>
      <c r="F7015"/>
      <c r="T7015"/>
      <c r="V7015"/>
    </row>
    <row r="7016" spans="3:22" x14ac:dyDescent="0.25">
      <c r="C7016"/>
      <c r="F7016"/>
      <c r="T7016"/>
      <c r="V7016"/>
    </row>
    <row r="7017" spans="3:22" x14ac:dyDescent="0.25">
      <c r="C7017"/>
      <c r="F7017"/>
      <c r="T7017"/>
      <c r="V7017"/>
    </row>
    <row r="7018" spans="3:22" x14ac:dyDescent="0.25">
      <c r="C7018"/>
      <c r="F7018"/>
      <c r="T7018"/>
      <c r="V7018"/>
    </row>
    <row r="7019" spans="3:22" x14ac:dyDescent="0.25">
      <c r="C7019"/>
      <c r="F7019"/>
      <c r="T7019"/>
      <c r="V7019"/>
    </row>
    <row r="7020" spans="3:22" x14ac:dyDescent="0.25">
      <c r="C7020"/>
      <c r="F7020"/>
      <c r="T7020"/>
      <c r="V7020"/>
    </row>
    <row r="7021" spans="3:22" x14ac:dyDescent="0.25">
      <c r="C7021"/>
      <c r="F7021"/>
      <c r="T7021"/>
      <c r="V7021"/>
    </row>
    <row r="7022" spans="3:22" x14ac:dyDescent="0.25">
      <c r="C7022"/>
      <c r="F7022"/>
      <c r="T7022"/>
      <c r="V7022"/>
    </row>
    <row r="7023" spans="3:22" x14ac:dyDescent="0.25">
      <c r="C7023"/>
      <c r="F7023"/>
      <c r="T7023"/>
      <c r="V7023"/>
    </row>
    <row r="7024" spans="3:22" x14ac:dyDescent="0.25">
      <c r="C7024"/>
      <c r="F7024"/>
      <c r="T7024"/>
      <c r="V7024"/>
    </row>
    <row r="7025" spans="3:22" x14ac:dyDescent="0.25">
      <c r="C7025"/>
      <c r="F7025"/>
      <c r="T7025"/>
      <c r="V7025"/>
    </row>
    <row r="7026" spans="3:22" x14ac:dyDescent="0.25">
      <c r="C7026"/>
      <c r="F7026"/>
      <c r="T7026"/>
      <c r="V7026"/>
    </row>
    <row r="7027" spans="3:22" x14ac:dyDescent="0.25">
      <c r="C7027"/>
      <c r="F7027"/>
      <c r="T7027"/>
      <c r="V7027"/>
    </row>
    <row r="7028" spans="3:22" x14ac:dyDescent="0.25">
      <c r="C7028"/>
      <c r="F7028"/>
      <c r="T7028"/>
      <c r="V7028"/>
    </row>
    <row r="7029" spans="3:22" x14ac:dyDescent="0.25">
      <c r="C7029"/>
      <c r="F7029"/>
      <c r="T7029"/>
      <c r="V7029"/>
    </row>
    <row r="7030" spans="3:22" x14ac:dyDescent="0.25">
      <c r="C7030"/>
      <c r="F7030"/>
      <c r="T7030"/>
      <c r="V7030"/>
    </row>
    <row r="7031" spans="3:22" x14ac:dyDescent="0.25">
      <c r="C7031"/>
      <c r="F7031"/>
      <c r="T7031"/>
      <c r="V7031"/>
    </row>
    <row r="7032" spans="3:22" x14ac:dyDescent="0.25">
      <c r="C7032"/>
      <c r="F7032"/>
      <c r="T7032"/>
      <c r="V7032"/>
    </row>
    <row r="7033" spans="3:22" x14ac:dyDescent="0.25">
      <c r="C7033"/>
      <c r="F7033"/>
      <c r="T7033"/>
      <c r="V7033"/>
    </row>
    <row r="7034" spans="3:22" x14ac:dyDescent="0.25">
      <c r="C7034"/>
      <c r="F7034"/>
      <c r="T7034"/>
      <c r="V7034"/>
    </row>
    <row r="7035" spans="3:22" x14ac:dyDescent="0.25">
      <c r="C7035"/>
      <c r="F7035"/>
      <c r="T7035"/>
      <c r="V7035"/>
    </row>
    <row r="7036" spans="3:22" x14ac:dyDescent="0.25">
      <c r="C7036"/>
      <c r="F7036"/>
      <c r="T7036"/>
      <c r="V7036"/>
    </row>
    <row r="7037" spans="3:22" x14ac:dyDescent="0.25">
      <c r="C7037"/>
      <c r="F7037"/>
      <c r="T7037"/>
      <c r="V7037"/>
    </row>
    <row r="7038" spans="3:22" x14ac:dyDescent="0.25">
      <c r="C7038"/>
      <c r="F7038"/>
      <c r="T7038"/>
      <c r="V7038"/>
    </row>
    <row r="7039" spans="3:22" x14ac:dyDescent="0.25">
      <c r="C7039"/>
      <c r="F7039"/>
      <c r="T7039"/>
      <c r="V7039"/>
    </row>
    <row r="7040" spans="3:22" x14ac:dyDescent="0.25">
      <c r="C7040"/>
      <c r="F7040"/>
      <c r="T7040"/>
      <c r="V7040"/>
    </row>
    <row r="7041" spans="3:22" x14ac:dyDescent="0.25">
      <c r="C7041"/>
      <c r="F7041"/>
      <c r="T7041"/>
      <c r="V7041"/>
    </row>
    <row r="7042" spans="3:22" x14ac:dyDescent="0.25">
      <c r="C7042"/>
      <c r="F7042"/>
      <c r="T7042"/>
      <c r="V7042"/>
    </row>
    <row r="7043" spans="3:22" x14ac:dyDescent="0.25">
      <c r="C7043"/>
      <c r="F7043"/>
      <c r="T7043"/>
      <c r="V7043"/>
    </row>
    <row r="7044" spans="3:22" x14ac:dyDescent="0.25">
      <c r="C7044"/>
      <c r="F7044"/>
      <c r="T7044"/>
      <c r="V7044"/>
    </row>
    <row r="7045" spans="3:22" x14ac:dyDescent="0.25">
      <c r="C7045"/>
      <c r="F7045"/>
      <c r="T7045"/>
      <c r="V7045"/>
    </row>
    <row r="7046" spans="3:22" x14ac:dyDescent="0.25">
      <c r="C7046"/>
      <c r="F7046"/>
      <c r="T7046"/>
      <c r="V7046"/>
    </row>
    <row r="7047" spans="3:22" x14ac:dyDescent="0.25">
      <c r="C7047"/>
      <c r="F7047"/>
      <c r="T7047"/>
      <c r="V7047"/>
    </row>
    <row r="7048" spans="3:22" x14ac:dyDescent="0.25">
      <c r="C7048"/>
      <c r="F7048"/>
      <c r="T7048"/>
      <c r="V7048"/>
    </row>
    <row r="7049" spans="3:22" x14ac:dyDescent="0.25">
      <c r="C7049"/>
      <c r="F7049"/>
      <c r="T7049"/>
      <c r="V7049"/>
    </row>
    <row r="7050" spans="3:22" x14ac:dyDescent="0.25">
      <c r="C7050"/>
      <c r="F7050"/>
      <c r="T7050"/>
      <c r="V7050"/>
    </row>
    <row r="7051" spans="3:22" x14ac:dyDescent="0.25">
      <c r="C7051"/>
      <c r="F7051"/>
      <c r="T7051"/>
      <c r="V7051"/>
    </row>
    <row r="7052" spans="3:22" x14ac:dyDescent="0.25">
      <c r="C7052"/>
      <c r="F7052"/>
      <c r="T7052"/>
      <c r="V7052"/>
    </row>
    <row r="7053" spans="3:22" x14ac:dyDescent="0.25">
      <c r="C7053"/>
      <c r="F7053"/>
      <c r="T7053"/>
      <c r="V7053"/>
    </row>
    <row r="7054" spans="3:22" x14ac:dyDescent="0.25">
      <c r="C7054"/>
      <c r="F7054"/>
      <c r="T7054"/>
      <c r="V7054"/>
    </row>
    <row r="7055" spans="3:22" x14ac:dyDescent="0.25">
      <c r="C7055"/>
      <c r="F7055"/>
      <c r="T7055"/>
      <c r="V7055"/>
    </row>
    <row r="7056" spans="3:22" x14ac:dyDescent="0.25">
      <c r="C7056"/>
      <c r="F7056"/>
      <c r="T7056"/>
      <c r="V7056"/>
    </row>
    <row r="7057" spans="3:22" x14ac:dyDescent="0.25">
      <c r="C7057"/>
      <c r="F7057"/>
      <c r="T7057"/>
      <c r="V7057"/>
    </row>
    <row r="7058" spans="3:22" x14ac:dyDescent="0.25">
      <c r="C7058"/>
      <c r="F7058"/>
      <c r="T7058"/>
      <c r="V7058"/>
    </row>
    <row r="7059" spans="3:22" x14ac:dyDescent="0.25">
      <c r="C7059"/>
      <c r="F7059"/>
      <c r="T7059"/>
      <c r="V7059"/>
    </row>
    <row r="7060" spans="3:22" x14ac:dyDescent="0.25">
      <c r="C7060"/>
      <c r="F7060"/>
      <c r="T7060"/>
      <c r="V7060"/>
    </row>
    <row r="7061" spans="3:22" x14ac:dyDescent="0.25">
      <c r="C7061"/>
      <c r="F7061"/>
      <c r="T7061"/>
      <c r="V7061"/>
    </row>
    <row r="7062" spans="3:22" x14ac:dyDescent="0.25">
      <c r="C7062"/>
      <c r="F7062"/>
      <c r="T7062"/>
      <c r="V7062"/>
    </row>
    <row r="7063" spans="3:22" x14ac:dyDescent="0.25">
      <c r="C7063"/>
      <c r="F7063"/>
      <c r="T7063"/>
      <c r="V7063"/>
    </row>
    <row r="7064" spans="3:22" x14ac:dyDescent="0.25">
      <c r="C7064"/>
      <c r="F7064"/>
      <c r="T7064"/>
      <c r="V7064"/>
    </row>
    <row r="7065" spans="3:22" x14ac:dyDescent="0.25">
      <c r="C7065"/>
      <c r="F7065"/>
      <c r="T7065"/>
      <c r="V7065"/>
    </row>
    <row r="7066" spans="3:22" x14ac:dyDescent="0.25">
      <c r="C7066"/>
      <c r="F7066"/>
      <c r="T7066"/>
      <c r="V7066"/>
    </row>
    <row r="7067" spans="3:22" x14ac:dyDescent="0.25">
      <c r="C7067"/>
      <c r="F7067"/>
      <c r="T7067"/>
      <c r="V7067"/>
    </row>
    <row r="7068" spans="3:22" x14ac:dyDescent="0.25">
      <c r="C7068"/>
      <c r="F7068"/>
      <c r="T7068"/>
      <c r="V7068"/>
    </row>
    <row r="7069" spans="3:22" x14ac:dyDescent="0.25">
      <c r="C7069"/>
      <c r="F7069"/>
      <c r="T7069"/>
      <c r="V7069"/>
    </row>
    <row r="7070" spans="3:22" x14ac:dyDescent="0.25">
      <c r="C7070"/>
      <c r="F7070"/>
      <c r="T7070"/>
      <c r="V7070"/>
    </row>
    <row r="7071" spans="3:22" x14ac:dyDescent="0.25">
      <c r="C7071"/>
      <c r="F7071"/>
      <c r="T7071"/>
      <c r="V7071"/>
    </row>
    <row r="7072" spans="3:22" x14ac:dyDescent="0.25">
      <c r="C7072"/>
      <c r="F7072"/>
      <c r="T7072"/>
      <c r="V7072"/>
    </row>
    <row r="7073" spans="3:22" x14ac:dyDescent="0.25">
      <c r="C7073"/>
      <c r="F7073"/>
      <c r="T7073"/>
      <c r="V7073"/>
    </row>
    <row r="7074" spans="3:22" x14ac:dyDescent="0.25">
      <c r="C7074"/>
      <c r="F7074"/>
      <c r="T7074"/>
      <c r="V7074"/>
    </row>
    <row r="7075" spans="3:22" x14ac:dyDescent="0.25">
      <c r="C7075"/>
      <c r="F7075"/>
      <c r="T7075"/>
      <c r="V7075"/>
    </row>
    <row r="7076" spans="3:22" x14ac:dyDescent="0.25">
      <c r="C7076"/>
      <c r="F7076"/>
      <c r="T7076"/>
      <c r="V7076"/>
    </row>
    <row r="7077" spans="3:22" x14ac:dyDescent="0.25">
      <c r="C7077"/>
      <c r="F7077"/>
      <c r="T7077"/>
      <c r="V7077"/>
    </row>
    <row r="7078" spans="3:22" x14ac:dyDescent="0.25">
      <c r="C7078"/>
      <c r="F7078"/>
      <c r="T7078"/>
      <c r="V7078"/>
    </row>
    <row r="7079" spans="3:22" x14ac:dyDescent="0.25">
      <c r="C7079"/>
      <c r="F7079"/>
      <c r="T7079"/>
      <c r="V7079"/>
    </row>
    <row r="7080" spans="3:22" x14ac:dyDescent="0.25">
      <c r="C7080"/>
      <c r="F7080"/>
      <c r="T7080"/>
      <c r="V7080"/>
    </row>
    <row r="7081" spans="3:22" x14ac:dyDescent="0.25">
      <c r="C7081"/>
      <c r="F7081"/>
      <c r="T7081"/>
      <c r="V7081"/>
    </row>
    <row r="7082" spans="3:22" x14ac:dyDescent="0.25">
      <c r="C7082"/>
      <c r="F7082"/>
      <c r="T7082"/>
      <c r="V7082"/>
    </row>
    <row r="7083" spans="3:22" x14ac:dyDescent="0.25">
      <c r="C7083"/>
      <c r="F7083"/>
      <c r="T7083"/>
      <c r="V7083"/>
    </row>
    <row r="7084" spans="3:22" x14ac:dyDescent="0.25">
      <c r="C7084"/>
      <c r="F7084"/>
      <c r="T7084"/>
      <c r="V7084"/>
    </row>
    <row r="7085" spans="3:22" x14ac:dyDescent="0.25">
      <c r="C7085"/>
      <c r="F7085"/>
      <c r="T7085"/>
      <c r="V7085"/>
    </row>
    <row r="7086" spans="3:22" x14ac:dyDescent="0.25">
      <c r="C7086"/>
      <c r="F7086"/>
      <c r="T7086"/>
      <c r="V7086"/>
    </row>
    <row r="7087" spans="3:22" x14ac:dyDescent="0.25">
      <c r="C7087"/>
      <c r="F7087"/>
      <c r="T7087"/>
      <c r="V7087"/>
    </row>
    <row r="7088" spans="3:22" x14ac:dyDescent="0.25">
      <c r="C7088"/>
      <c r="F7088"/>
      <c r="T7088"/>
      <c r="V7088"/>
    </row>
    <row r="7089" spans="3:22" x14ac:dyDescent="0.25">
      <c r="C7089"/>
      <c r="F7089"/>
      <c r="T7089"/>
      <c r="V7089"/>
    </row>
    <row r="7090" spans="3:22" x14ac:dyDescent="0.25">
      <c r="C7090"/>
      <c r="F7090"/>
      <c r="T7090"/>
      <c r="V7090"/>
    </row>
    <row r="7091" spans="3:22" x14ac:dyDescent="0.25">
      <c r="C7091"/>
      <c r="F7091"/>
      <c r="T7091"/>
      <c r="V7091"/>
    </row>
    <row r="7092" spans="3:22" x14ac:dyDescent="0.25">
      <c r="C7092"/>
      <c r="F7092"/>
      <c r="T7092"/>
      <c r="V7092"/>
    </row>
    <row r="7093" spans="3:22" x14ac:dyDescent="0.25">
      <c r="C7093"/>
      <c r="F7093"/>
      <c r="T7093"/>
      <c r="V7093"/>
    </row>
    <row r="7094" spans="3:22" x14ac:dyDescent="0.25">
      <c r="C7094"/>
      <c r="F7094"/>
      <c r="T7094"/>
      <c r="V7094"/>
    </row>
    <row r="7095" spans="3:22" x14ac:dyDescent="0.25">
      <c r="C7095"/>
      <c r="F7095"/>
      <c r="T7095"/>
      <c r="V7095"/>
    </row>
    <row r="7096" spans="3:22" x14ac:dyDescent="0.25">
      <c r="C7096"/>
      <c r="F7096"/>
      <c r="T7096"/>
      <c r="V7096"/>
    </row>
    <row r="7097" spans="3:22" x14ac:dyDescent="0.25">
      <c r="C7097"/>
      <c r="F7097"/>
      <c r="T7097"/>
      <c r="V7097"/>
    </row>
    <row r="7098" spans="3:22" x14ac:dyDescent="0.25">
      <c r="C7098"/>
      <c r="F7098"/>
      <c r="T7098"/>
      <c r="V7098"/>
    </row>
    <row r="7099" spans="3:22" x14ac:dyDescent="0.25">
      <c r="C7099"/>
      <c r="F7099"/>
      <c r="T7099"/>
      <c r="V7099"/>
    </row>
    <row r="7100" spans="3:22" x14ac:dyDescent="0.25">
      <c r="C7100"/>
      <c r="F7100"/>
      <c r="T7100"/>
      <c r="V7100"/>
    </row>
    <row r="7101" spans="3:22" x14ac:dyDescent="0.25">
      <c r="C7101"/>
      <c r="F7101"/>
      <c r="T7101"/>
      <c r="V7101"/>
    </row>
    <row r="7102" spans="3:22" x14ac:dyDescent="0.25">
      <c r="C7102"/>
      <c r="F7102"/>
      <c r="T7102"/>
      <c r="V7102"/>
    </row>
    <row r="7103" spans="3:22" x14ac:dyDescent="0.25">
      <c r="C7103"/>
      <c r="F7103"/>
      <c r="T7103"/>
      <c r="V7103"/>
    </row>
    <row r="7104" spans="3:22" x14ac:dyDescent="0.25">
      <c r="C7104"/>
      <c r="F7104"/>
      <c r="T7104"/>
      <c r="V7104"/>
    </row>
    <row r="7105" spans="3:22" x14ac:dyDescent="0.25">
      <c r="C7105"/>
      <c r="F7105"/>
      <c r="T7105"/>
      <c r="V7105"/>
    </row>
    <row r="7106" spans="3:22" x14ac:dyDescent="0.25">
      <c r="C7106"/>
      <c r="F7106"/>
      <c r="T7106"/>
      <c r="V7106"/>
    </row>
    <row r="7107" spans="3:22" x14ac:dyDescent="0.25">
      <c r="C7107"/>
      <c r="F7107"/>
      <c r="T7107"/>
      <c r="V7107"/>
    </row>
    <row r="7108" spans="3:22" x14ac:dyDescent="0.25">
      <c r="C7108"/>
      <c r="F7108"/>
      <c r="T7108"/>
      <c r="V7108"/>
    </row>
    <row r="7109" spans="3:22" x14ac:dyDescent="0.25">
      <c r="C7109"/>
      <c r="F7109"/>
      <c r="T7109"/>
      <c r="V7109"/>
    </row>
    <row r="7110" spans="3:22" x14ac:dyDescent="0.25">
      <c r="C7110"/>
      <c r="F7110"/>
      <c r="T7110"/>
      <c r="V7110"/>
    </row>
    <row r="7111" spans="3:22" x14ac:dyDescent="0.25">
      <c r="C7111"/>
      <c r="F7111"/>
      <c r="T7111"/>
      <c r="V7111"/>
    </row>
    <row r="7112" spans="3:22" x14ac:dyDescent="0.25">
      <c r="C7112"/>
      <c r="F7112"/>
      <c r="T7112"/>
      <c r="V7112"/>
    </row>
    <row r="7113" spans="3:22" x14ac:dyDescent="0.25">
      <c r="C7113"/>
      <c r="F7113"/>
      <c r="T7113"/>
      <c r="V7113"/>
    </row>
    <row r="7114" spans="3:22" x14ac:dyDescent="0.25">
      <c r="C7114"/>
      <c r="F7114"/>
      <c r="T7114"/>
      <c r="V7114"/>
    </row>
    <row r="7115" spans="3:22" x14ac:dyDescent="0.25">
      <c r="C7115"/>
      <c r="F7115"/>
      <c r="T7115"/>
      <c r="V7115"/>
    </row>
    <row r="7116" spans="3:22" x14ac:dyDescent="0.25">
      <c r="C7116"/>
      <c r="F7116"/>
      <c r="T7116"/>
      <c r="V7116"/>
    </row>
    <row r="7117" spans="3:22" x14ac:dyDescent="0.25">
      <c r="C7117"/>
      <c r="F7117"/>
      <c r="T7117"/>
      <c r="V7117"/>
    </row>
    <row r="7118" spans="3:22" x14ac:dyDescent="0.25">
      <c r="C7118"/>
      <c r="F7118"/>
      <c r="T7118"/>
      <c r="V7118"/>
    </row>
    <row r="7119" spans="3:22" x14ac:dyDescent="0.25">
      <c r="C7119"/>
      <c r="F7119"/>
      <c r="T7119"/>
      <c r="V7119"/>
    </row>
    <row r="7120" spans="3:22" x14ac:dyDescent="0.25">
      <c r="C7120"/>
      <c r="F7120"/>
      <c r="T7120"/>
      <c r="V7120"/>
    </row>
    <row r="7121" spans="3:22" x14ac:dyDescent="0.25">
      <c r="C7121"/>
      <c r="F7121"/>
      <c r="T7121"/>
      <c r="V7121"/>
    </row>
    <row r="7122" spans="3:22" x14ac:dyDescent="0.25">
      <c r="C7122"/>
      <c r="F7122"/>
      <c r="T7122"/>
      <c r="V7122"/>
    </row>
    <row r="7123" spans="3:22" x14ac:dyDescent="0.25">
      <c r="C7123"/>
      <c r="F7123"/>
      <c r="T7123"/>
      <c r="V7123"/>
    </row>
    <row r="7124" spans="3:22" x14ac:dyDescent="0.25">
      <c r="C7124"/>
      <c r="F7124"/>
      <c r="T7124"/>
      <c r="V7124"/>
    </row>
    <row r="7125" spans="3:22" x14ac:dyDescent="0.25">
      <c r="C7125"/>
      <c r="F7125"/>
      <c r="T7125"/>
      <c r="V7125"/>
    </row>
    <row r="7126" spans="3:22" x14ac:dyDescent="0.25">
      <c r="C7126"/>
      <c r="F7126"/>
      <c r="T7126"/>
      <c r="V7126"/>
    </row>
    <row r="7127" spans="3:22" x14ac:dyDescent="0.25">
      <c r="C7127"/>
      <c r="F7127"/>
      <c r="T7127"/>
      <c r="V7127"/>
    </row>
    <row r="7128" spans="3:22" x14ac:dyDescent="0.25">
      <c r="C7128"/>
      <c r="F7128"/>
      <c r="T7128"/>
      <c r="V7128"/>
    </row>
    <row r="7129" spans="3:22" x14ac:dyDescent="0.25">
      <c r="C7129"/>
      <c r="F7129"/>
      <c r="T7129"/>
      <c r="V7129"/>
    </row>
    <row r="7130" spans="3:22" x14ac:dyDescent="0.25">
      <c r="C7130"/>
      <c r="F7130"/>
      <c r="T7130"/>
      <c r="V7130"/>
    </row>
    <row r="7131" spans="3:22" x14ac:dyDescent="0.25">
      <c r="C7131"/>
      <c r="F7131"/>
      <c r="T7131"/>
      <c r="V7131"/>
    </row>
    <row r="7132" spans="3:22" x14ac:dyDescent="0.25">
      <c r="C7132"/>
      <c r="F7132"/>
      <c r="T7132"/>
      <c r="V7132"/>
    </row>
    <row r="7133" spans="3:22" x14ac:dyDescent="0.25">
      <c r="C7133"/>
      <c r="F7133"/>
      <c r="T7133"/>
      <c r="V7133"/>
    </row>
    <row r="7134" spans="3:22" x14ac:dyDescent="0.25">
      <c r="C7134"/>
      <c r="F7134"/>
      <c r="T7134"/>
      <c r="V7134"/>
    </row>
    <row r="7135" spans="3:22" x14ac:dyDescent="0.25">
      <c r="C7135"/>
      <c r="F7135"/>
      <c r="T7135"/>
      <c r="V7135"/>
    </row>
    <row r="7136" spans="3:22" x14ac:dyDescent="0.25">
      <c r="C7136"/>
      <c r="F7136"/>
      <c r="T7136"/>
      <c r="V7136"/>
    </row>
    <row r="7137" spans="3:22" x14ac:dyDescent="0.25">
      <c r="C7137"/>
      <c r="F7137"/>
      <c r="T7137"/>
      <c r="V7137"/>
    </row>
    <row r="7138" spans="3:22" x14ac:dyDescent="0.25">
      <c r="C7138"/>
      <c r="F7138"/>
      <c r="T7138"/>
      <c r="V7138"/>
    </row>
    <row r="7139" spans="3:22" x14ac:dyDescent="0.25">
      <c r="C7139"/>
      <c r="F7139"/>
      <c r="T7139"/>
      <c r="V7139"/>
    </row>
    <row r="7140" spans="3:22" x14ac:dyDescent="0.25">
      <c r="C7140"/>
      <c r="F7140"/>
      <c r="T7140"/>
      <c r="V7140"/>
    </row>
    <row r="7141" spans="3:22" x14ac:dyDescent="0.25">
      <c r="C7141"/>
      <c r="F7141"/>
      <c r="T7141"/>
      <c r="V7141"/>
    </row>
    <row r="7142" spans="3:22" x14ac:dyDescent="0.25">
      <c r="C7142"/>
      <c r="F7142"/>
      <c r="T7142"/>
      <c r="V7142"/>
    </row>
    <row r="7143" spans="3:22" x14ac:dyDescent="0.25">
      <c r="C7143"/>
      <c r="F7143"/>
      <c r="T7143"/>
      <c r="V7143"/>
    </row>
    <row r="7144" spans="3:22" x14ac:dyDescent="0.25">
      <c r="C7144"/>
      <c r="F7144"/>
      <c r="T7144"/>
      <c r="V7144"/>
    </row>
    <row r="7145" spans="3:22" x14ac:dyDescent="0.25">
      <c r="C7145"/>
      <c r="F7145"/>
      <c r="T7145"/>
      <c r="V7145"/>
    </row>
    <row r="7146" spans="3:22" x14ac:dyDescent="0.25">
      <c r="C7146"/>
      <c r="F7146"/>
      <c r="T7146"/>
      <c r="V7146"/>
    </row>
    <row r="7147" spans="3:22" x14ac:dyDescent="0.25">
      <c r="C7147"/>
      <c r="F7147"/>
      <c r="T7147"/>
      <c r="V7147"/>
    </row>
    <row r="7148" spans="3:22" x14ac:dyDescent="0.25">
      <c r="C7148"/>
      <c r="F7148"/>
      <c r="T7148"/>
      <c r="V7148"/>
    </row>
    <row r="7149" spans="3:22" x14ac:dyDescent="0.25">
      <c r="C7149"/>
      <c r="F7149"/>
      <c r="T7149"/>
      <c r="V7149"/>
    </row>
    <row r="7150" spans="3:22" x14ac:dyDescent="0.25">
      <c r="C7150"/>
      <c r="F7150"/>
      <c r="T7150"/>
      <c r="V7150"/>
    </row>
    <row r="7151" spans="3:22" x14ac:dyDescent="0.25">
      <c r="C7151"/>
      <c r="F7151"/>
      <c r="T7151"/>
      <c r="V7151"/>
    </row>
    <row r="7152" spans="3:22" x14ac:dyDescent="0.25">
      <c r="C7152"/>
      <c r="F7152"/>
      <c r="T7152"/>
      <c r="V7152"/>
    </row>
    <row r="7153" spans="3:22" x14ac:dyDescent="0.25">
      <c r="C7153"/>
      <c r="F7153"/>
      <c r="T7153"/>
      <c r="V7153"/>
    </row>
    <row r="7154" spans="3:22" x14ac:dyDescent="0.25">
      <c r="C7154"/>
      <c r="F7154"/>
      <c r="T7154"/>
      <c r="V7154"/>
    </row>
    <row r="7155" spans="3:22" x14ac:dyDescent="0.25">
      <c r="C7155"/>
      <c r="F7155"/>
      <c r="T7155"/>
      <c r="V7155"/>
    </row>
    <row r="7156" spans="3:22" x14ac:dyDescent="0.25">
      <c r="C7156"/>
      <c r="F7156"/>
      <c r="T7156"/>
      <c r="V7156"/>
    </row>
    <row r="7157" spans="3:22" x14ac:dyDescent="0.25">
      <c r="C7157"/>
      <c r="F7157"/>
      <c r="T7157"/>
      <c r="V7157"/>
    </row>
    <row r="7158" spans="3:22" x14ac:dyDescent="0.25">
      <c r="C7158"/>
      <c r="F7158"/>
      <c r="T7158"/>
      <c r="V7158"/>
    </row>
    <row r="7159" spans="3:22" x14ac:dyDescent="0.25">
      <c r="C7159"/>
      <c r="F7159"/>
      <c r="T7159"/>
      <c r="V7159"/>
    </row>
    <row r="7160" spans="3:22" x14ac:dyDescent="0.25">
      <c r="C7160"/>
      <c r="F7160"/>
      <c r="T7160"/>
      <c r="V7160"/>
    </row>
    <row r="7161" spans="3:22" x14ac:dyDescent="0.25">
      <c r="C7161"/>
      <c r="F7161"/>
      <c r="T7161"/>
      <c r="V7161"/>
    </row>
    <row r="7162" spans="3:22" x14ac:dyDescent="0.25">
      <c r="C7162"/>
      <c r="F7162"/>
      <c r="T7162"/>
      <c r="V7162"/>
    </row>
    <row r="7163" spans="3:22" x14ac:dyDescent="0.25">
      <c r="C7163"/>
      <c r="F7163"/>
      <c r="T7163"/>
      <c r="V7163"/>
    </row>
    <row r="7164" spans="3:22" x14ac:dyDescent="0.25">
      <c r="C7164"/>
      <c r="F7164"/>
      <c r="T7164"/>
      <c r="V7164"/>
    </row>
    <row r="7165" spans="3:22" x14ac:dyDescent="0.25">
      <c r="C7165"/>
      <c r="F7165"/>
      <c r="T7165"/>
      <c r="V7165"/>
    </row>
    <row r="7166" spans="3:22" x14ac:dyDescent="0.25">
      <c r="C7166"/>
      <c r="F7166"/>
      <c r="T7166"/>
      <c r="V7166"/>
    </row>
    <row r="7167" spans="3:22" x14ac:dyDescent="0.25">
      <c r="C7167"/>
      <c r="F7167"/>
      <c r="T7167"/>
      <c r="V7167"/>
    </row>
    <row r="7168" spans="3:22" x14ac:dyDescent="0.25">
      <c r="C7168"/>
      <c r="F7168"/>
      <c r="T7168"/>
      <c r="V7168"/>
    </row>
    <row r="7169" spans="3:22" x14ac:dyDescent="0.25">
      <c r="C7169"/>
      <c r="F7169"/>
      <c r="T7169"/>
      <c r="V7169"/>
    </row>
    <row r="7170" spans="3:22" x14ac:dyDescent="0.25">
      <c r="C7170"/>
      <c r="F7170"/>
      <c r="T7170"/>
      <c r="V7170"/>
    </row>
    <row r="7171" spans="3:22" x14ac:dyDescent="0.25">
      <c r="C7171"/>
      <c r="F7171"/>
      <c r="T7171"/>
      <c r="V7171"/>
    </row>
    <row r="7172" spans="3:22" x14ac:dyDescent="0.25">
      <c r="C7172"/>
      <c r="F7172"/>
      <c r="T7172"/>
      <c r="V7172"/>
    </row>
    <row r="7173" spans="3:22" x14ac:dyDescent="0.25">
      <c r="C7173"/>
      <c r="F7173"/>
      <c r="T7173"/>
      <c r="V7173"/>
    </row>
    <row r="7174" spans="3:22" x14ac:dyDescent="0.25">
      <c r="C7174"/>
      <c r="F7174"/>
      <c r="T7174"/>
      <c r="V7174"/>
    </row>
    <row r="7175" spans="3:22" x14ac:dyDescent="0.25">
      <c r="C7175"/>
      <c r="F7175"/>
      <c r="T7175"/>
      <c r="V7175"/>
    </row>
    <row r="7176" spans="3:22" x14ac:dyDescent="0.25">
      <c r="C7176"/>
      <c r="F7176"/>
      <c r="T7176"/>
      <c r="V7176"/>
    </row>
    <row r="7177" spans="3:22" x14ac:dyDescent="0.25">
      <c r="C7177"/>
      <c r="F7177"/>
      <c r="T7177"/>
      <c r="V7177"/>
    </row>
    <row r="7178" spans="3:22" x14ac:dyDescent="0.25">
      <c r="C7178"/>
      <c r="F7178"/>
      <c r="T7178"/>
      <c r="V7178"/>
    </row>
    <row r="7179" spans="3:22" x14ac:dyDescent="0.25">
      <c r="C7179"/>
      <c r="F7179"/>
      <c r="T7179"/>
      <c r="V7179"/>
    </row>
    <row r="7180" spans="3:22" x14ac:dyDescent="0.25">
      <c r="C7180"/>
      <c r="F7180"/>
      <c r="T7180"/>
      <c r="V7180"/>
    </row>
    <row r="7181" spans="3:22" x14ac:dyDescent="0.25">
      <c r="C7181"/>
      <c r="F7181"/>
      <c r="T7181"/>
      <c r="V7181"/>
    </row>
    <row r="7182" spans="3:22" x14ac:dyDescent="0.25">
      <c r="C7182"/>
      <c r="F7182"/>
      <c r="T7182"/>
      <c r="V7182"/>
    </row>
    <row r="7183" spans="3:22" x14ac:dyDescent="0.25">
      <c r="C7183"/>
      <c r="F7183"/>
      <c r="T7183"/>
      <c r="V7183"/>
    </row>
    <row r="7184" spans="3:22" x14ac:dyDescent="0.25">
      <c r="C7184"/>
      <c r="F7184"/>
      <c r="T7184"/>
      <c r="V7184"/>
    </row>
    <row r="7185" spans="3:22" x14ac:dyDescent="0.25">
      <c r="C7185"/>
      <c r="F7185"/>
      <c r="T7185"/>
      <c r="V7185"/>
    </row>
    <row r="7186" spans="3:22" x14ac:dyDescent="0.25">
      <c r="C7186"/>
      <c r="F7186"/>
      <c r="T7186"/>
      <c r="V7186"/>
    </row>
    <row r="7187" spans="3:22" x14ac:dyDescent="0.25">
      <c r="C7187"/>
      <c r="F7187"/>
      <c r="T7187"/>
      <c r="V7187"/>
    </row>
    <row r="7188" spans="3:22" x14ac:dyDescent="0.25">
      <c r="C7188"/>
      <c r="F7188"/>
      <c r="T7188"/>
      <c r="V7188"/>
    </row>
    <row r="7189" spans="3:22" x14ac:dyDescent="0.25">
      <c r="C7189"/>
      <c r="F7189"/>
      <c r="T7189"/>
      <c r="V7189"/>
    </row>
    <row r="7190" spans="3:22" x14ac:dyDescent="0.25">
      <c r="C7190"/>
      <c r="F7190"/>
      <c r="T7190"/>
      <c r="V7190"/>
    </row>
    <row r="7191" spans="3:22" x14ac:dyDescent="0.25">
      <c r="C7191"/>
      <c r="F7191"/>
      <c r="T7191"/>
      <c r="V7191"/>
    </row>
    <row r="7192" spans="3:22" x14ac:dyDescent="0.25">
      <c r="C7192"/>
      <c r="F7192"/>
      <c r="T7192"/>
      <c r="V7192"/>
    </row>
    <row r="7193" spans="3:22" x14ac:dyDescent="0.25">
      <c r="C7193"/>
      <c r="F7193"/>
      <c r="T7193"/>
      <c r="V7193"/>
    </row>
    <row r="7194" spans="3:22" x14ac:dyDescent="0.25">
      <c r="C7194"/>
      <c r="F7194"/>
      <c r="T7194"/>
      <c r="V7194"/>
    </row>
    <row r="7195" spans="3:22" x14ac:dyDescent="0.25">
      <c r="C7195"/>
      <c r="F7195"/>
      <c r="T7195"/>
      <c r="V7195"/>
    </row>
    <row r="7196" spans="3:22" x14ac:dyDescent="0.25">
      <c r="C7196"/>
      <c r="F7196"/>
      <c r="T7196"/>
      <c r="V7196"/>
    </row>
    <row r="7197" spans="3:22" x14ac:dyDescent="0.25">
      <c r="C7197"/>
      <c r="F7197"/>
      <c r="T7197"/>
      <c r="V7197"/>
    </row>
    <row r="7198" spans="3:22" x14ac:dyDescent="0.25">
      <c r="C7198"/>
      <c r="F7198"/>
      <c r="T7198"/>
      <c r="V7198"/>
    </row>
    <row r="7199" spans="3:22" x14ac:dyDescent="0.25">
      <c r="C7199"/>
      <c r="F7199"/>
      <c r="T7199"/>
      <c r="V7199"/>
    </row>
    <row r="7200" spans="3:22" x14ac:dyDescent="0.25">
      <c r="C7200"/>
      <c r="F7200"/>
      <c r="T7200"/>
      <c r="V7200"/>
    </row>
    <row r="7201" spans="3:22" x14ac:dyDescent="0.25">
      <c r="C7201"/>
      <c r="F7201"/>
      <c r="T7201"/>
      <c r="V7201"/>
    </row>
    <row r="7202" spans="3:22" x14ac:dyDescent="0.25">
      <c r="C7202"/>
      <c r="F7202"/>
      <c r="T7202"/>
      <c r="V7202"/>
    </row>
    <row r="7203" spans="3:22" x14ac:dyDescent="0.25">
      <c r="C7203"/>
      <c r="F7203"/>
      <c r="T7203"/>
      <c r="V7203"/>
    </row>
    <row r="7204" spans="3:22" x14ac:dyDescent="0.25">
      <c r="C7204"/>
      <c r="F7204"/>
      <c r="T7204"/>
      <c r="V7204"/>
    </row>
    <row r="7205" spans="3:22" x14ac:dyDescent="0.25">
      <c r="C7205"/>
      <c r="F7205"/>
      <c r="T7205"/>
      <c r="V7205"/>
    </row>
    <row r="7206" spans="3:22" x14ac:dyDescent="0.25">
      <c r="C7206"/>
      <c r="F7206"/>
      <c r="T7206"/>
      <c r="V7206"/>
    </row>
    <row r="7207" spans="3:22" x14ac:dyDescent="0.25">
      <c r="C7207"/>
      <c r="F7207"/>
      <c r="T7207"/>
      <c r="V7207"/>
    </row>
    <row r="7208" spans="3:22" x14ac:dyDescent="0.25">
      <c r="C7208"/>
      <c r="F7208"/>
      <c r="T7208"/>
      <c r="V7208"/>
    </row>
    <row r="7209" spans="3:22" x14ac:dyDescent="0.25">
      <c r="C7209"/>
      <c r="F7209"/>
      <c r="T7209"/>
      <c r="V7209"/>
    </row>
    <row r="7210" spans="3:22" x14ac:dyDescent="0.25">
      <c r="C7210"/>
      <c r="F7210"/>
      <c r="T7210"/>
      <c r="V7210"/>
    </row>
    <row r="7211" spans="3:22" x14ac:dyDescent="0.25">
      <c r="C7211"/>
      <c r="F7211"/>
      <c r="T7211"/>
      <c r="V7211"/>
    </row>
    <row r="7212" spans="3:22" x14ac:dyDescent="0.25">
      <c r="C7212"/>
      <c r="F7212"/>
      <c r="T7212"/>
      <c r="V7212"/>
    </row>
    <row r="7213" spans="3:22" x14ac:dyDescent="0.25">
      <c r="C7213"/>
      <c r="F7213"/>
      <c r="T7213"/>
      <c r="V7213"/>
    </row>
    <row r="7214" spans="3:22" x14ac:dyDescent="0.25">
      <c r="C7214"/>
      <c r="F7214"/>
      <c r="T7214"/>
      <c r="V7214"/>
    </row>
    <row r="7215" spans="3:22" x14ac:dyDescent="0.25">
      <c r="C7215"/>
      <c r="F7215"/>
      <c r="T7215"/>
      <c r="V7215"/>
    </row>
    <row r="7216" spans="3:22" x14ac:dyDescent="0.25">
      <c r="C7216"/>
      <c r="F7216"/>
      <c r="T7216"/>
      <c r="V7216"/>
    </row>
    <row r="7217" spans="3:22" x14ac:dyDescent="0.25">
      <c r="C7217"/>
      <c r="F7217"/>
      <c r="T7217"/>
      <c r="V7217"/>
    </row>
    <row r="7218" spans="3:22" x14ac:dyDescent="0.25">
      <c r="C7218"/>
      <c r="F7218"/>
      <c r="T7218"/>
      <c r="V7218"/>
    </row>
    <row r="7219" spans="3:22" x14ac:dyDescent="0.25">
      <c r="C7219"/>
      <c r="F7219"/>
      <c r="T7219"/>
      <c r="V7219"/>
    </row>
    <row r="7220" spans="3:22" x14ac:dyDescent="0.25">
      <c r="C7220"/>
      <c r="F7220"/>
      <c r="T7220"/>
      <c r="V7220"/>
    </row>
    <row r="7221" spans="3:22" x14ac:dyDescent="0.25">
      <c r="C7221"/>
      <c r="F7221"/>
      <c r="T7221"/>
      <c r="V7221"/>
    </row>
    <row r="7222" spans="3:22" x14ac:dyDescent="0.25">
      <c r="C7222"/>
      <c r="F7222"/>
      <c r="T7222"/>
      <c r="V7222"/>
    </row>
    <row r="7223" spans="3:22" x14ac:dyDescent="0.25">
      <c r="C7223"/>
      <c r="F7223"/>
      <c r="T7223"/>
      <c r="V7223"/>
    </row>
    <row r="7224" spans="3:22" x14ac:dyDescent="0.25">
      <c r="C7224"/>
      <c r="F7224"/>
      <c r="T7224"/>
      <c r="V7224"/>
    </row>
    <row r="7225" spans="3:22" x14ac:dyDescent="0.25">
      <c r="C7225"/>
      <c r="F7225"/>
      <c r="T7225"/>
      <c r="V7225"/>
    </row>
    <row r="7226" spans="3:22" x14ac:dyDescent="0.25">
      <c r="C7226"/>
      <c r="F7226"/>
      <c r="T7226"/>
      <c r="V7226"/>
    </row>
    <row r="7227" spans="3:22" x14ac:dyDescent="0.25">
      <c r="C7227"/>
      <c r="F7227"/>
      <c r="T7227"/>
      <c r="V7227"/>
    </row>
    <row r="7228" spans="3:22" x14ac:dyDescent="0.25">
      <c r="C7228"/>
      <c r="F7228"/>
      <c r="T7228"/>
      <c r="V7228"/>
    </row>
    <row r="7229" spans="3:22" x14ac:dyDescent="0.25">
      <c r="C7229"/>
      <c r="F7229"/>
      <c r="T7229"/>
      <c r="V7229"/>
    </row>
    <row r="7230" spans="3:22" x14ac:dyDescent="0.25">
      <c r="C7230"/>
      <c r="F7230"/>
      <c r="T7230"/>
      <c r="V7230"/>
    </row>
    <row r="7231" spans="3:22" x14ac:dyDescent="0.25">
      <c r="C7231"/>
      <c r="F7231"/>
      <c r="T7231"/>
      <c r="V7231"/>
    </row>
    <row r="7232" spans="3:22" x14ac:dyDescent="0.25">
      <c r="C7232"/>
      <c r="F7232"/>
      <c r="T7232"/>
      <c r="V7232"/>
    </row>
    <row r="7233" spans="3:22" x14ac:dyDescent="0.25">
      <c r="C7233"/>
      <c r="F7233"/>
      <c r="T7233"/>
      <c r="V7233"/>
    </row>
    <row r="7234" spans="3:22" x14ac:dyDescent="0.25">
      <c r="C7234"/>
      <c r="F7234"/>
      <c r="T7234"/>
      <c r="V7234"/>
    </row>
    <row r="7235" spans="3:22" x14ac:dyDescent="0.25">
      <c r="C7235"/>
      <c r="F7235"/>
      <c r="T7235"/>
      <c r="V7235"/>
    </row>
    <row r="7236" spans="3:22" x14ac:dyDescent="0.25">
      <c r="C7236"/>
      <c r="F7236"/>
      <c r="T7236"/>
      <c r="V7236"/>
    </row>
    <row r="7237" spans="3:22" x14ac:dyDescent="0.25">
      <c r="C7237"/>
      <c r="F7237"/>
      <c r="T7237"/>
      <c r="V7237"/>
    </row>
    <row r="7238" spans="3:22" x14ac:dyDescent="0.25">
      <c r="C7238"/>
      <c r="F7238"/>
      <c r="T7238"/>
      <c r="V7238"/>
    </row>
    <row r="7239" spans="3:22" x14ac:dyDescent="0.25">
      <c r="C7239"/>
      <c r="F7239"/>
      <c r="T7239"/>
      <c r="V7239"/>
    </row>
    <row r="7240" spans="3:22" x14ac:dyDescent="0.25">
      <c r="C7240"/>
      <c r="F7240"/>
      <c r="T7240"/>
      <c r="V7240"/>
    </row>
    <row r="7241" spans="3:22" x14ac:dyDescent="0.25">
      <c r="C7241"/>
      <c r="F7241"/>
      <c r="T7241"/>
      <c r="V7241"/>
    </row>
    <row r="7242" spans="3:22" x14ac:dyDescent="0.25">
      <c r="C7242"/>
      <c r="F7242"/>
      <c r="T7242"/>
      <c r="V7242"/>
    </row>
    <row r="7243" spans="3:22" x14ac:dyDescent="0.25">
      <c r="C7243"/>
      <c r="F7243"/>
      <c r="T7243"/>
      <c r="V7243"/>
    </row>
    <row r="7244" spans="3:22" x14ac:dyDescent="0.25">
      <c r="C7244"/>
      <c r="F7244"/>
      <c r="T7244"/>
      <c r="V7244"/>
    </row>
    <row r="7245" spans="3:22" x14ac:dyDescent="0.25">
      <c r="C7245"/>
      <c r="F7245"/>
      <c r="T7245"/>
      <c r="V7245"/>
    </row>
    <row r="7246" spans="3:22" x14ac:dyDescent="0.25">
      <c r="C7246"/>
      <c r="F7246"/>
      <c r="T7246"/>
      <c r="V7246"/>
    </row>
    <row r="7247" spans="3:22" x14ac:dyDescent="0.25">
      <c r="C7247"/>
      <c r="F7247"/>
      <c r="T7247"/>
      <c r="V7247"/>
    </row>
    <row r="7248" spans="3:22" x14ac:dyDescent="0.25">
      <c r="C7248"/>
      <c r="F7248"/>
      <c r="T7248"/>
      <c r="V7248"/>
    </row>
    <row r="7249" spans="3:22" x14ac:dyDescent="0.25">
      <c r="C7249"/>
      <c r="F7249"/>
      <c r="T7249"/>
      <c r="V7249"/>
    </row>
    <row r="7250" spans="3:22" x14ac:dyDescent="0.25">
      <c r="C7250"/>
      <c r="F7250"/>
      <c r="T7250"/>
      <c r="V7250"/>
    </row>
    <row r="7251" spans="3:22" x14ac:dyDescent="0.25">
      <c r="C7251"/>
      <c r="F7251"/>
      <c r="T7251"/>
      <c r="V7251"/>
    </row>
    <row r="7252" spans="3:22" x14ac:dyDescent="0.25">
      <c r="C7252"/>
      <c r="F7252"/>
      <c r="T7252"/>
      <c r="V7252"/>
    </row>
    <row r="7253" spans="3:22" x14ac:dyDescent="0.25">
      <c r="C7253"/>
      <c r="F7253"/>
      <c r="T7253"/>
      <c r="V7253"/>
    </row>
    <row r="7254" spans="3:22" x14ac:dyDescent="0.25">
      <c r="C7254"/>
      <c r="F7254"/>
      <c r="T7254"/>
      <c r="V7254"/>
    </row>
    <row r="7255" spans="3:22" x14ac:dyDescent="0.25">
      <c r="C7255"/>
      <c r="F7255"/>
      <c r="T7255"/>
      <c r="V7255"/>
    </row>
    <row r="7256" spans="3:22" x14ac:dyDescent="0.25">
      <c r="C7256"/>
      <c r="F7256"/>
      <c r="T7256"/>
      <c r="V7256"/>
    </row>
    <row r="7257" spans="3:22" x14ac:dyDescent="0.25">
      <c r="C7257"/>
      <c r="F7257"/>
      <c r="T7257"/>
      <c r="V7257"/>
    </row>
    <row r="7258" spans="3:22" x14ac:dyDescent="0.25">
      <c r="C7258"/>
      <c r="F7258"/>
      <c r="T7258"/>
      <c r="V7258"/>
    </row>
    <row r="7259" spans="3:22" x14ac:dyDescent="0.25">
      <c r="C7259"/>
      <c r="F7259"/>
      <c r="T7259"/>
      <c r="V7259"/>
    </row>
    <row r="7260" spans="3:22" x14ac:dyDescent="0.25">
      <c r="C7260"/>
      <c r="F7260"/>
      <c r="T7260"/>
      <c r="V7260"/>
    </row>
    <row r="7261" spans="3:22" x14ac:dyDescent="0.25">
      <c r="C7261"/>
      <c r="F7261"/>
      <c r="T7261"/>
      <c r="V7261"/>
    </row>
    <row r="7262" spans="3:22" x14ac:dyDescent="0.25">
      <c r="C7262"/>
      <c r="F7262"/>
      <c r="T7262"/>
      <c r="V7262"/>
    </row>
    <row r="7263" spans="3:22" x14ac:dyDescent="0.25">
      <c r="C7263"/>
      <c r="F7263"/>
      <c r="T7263"/>
      <c r="V7263"/>
    </row>
    <row r="7264" spans="3:22" x14ac:dyDescent="0.25">
      <c r="C7264"/>
      <c r="F7264"/>
      <c r="T7264"/>
      <c r="V7264"/>
    </row>
    <row r="7265" spans="3:22" x14ac:dyDescent="0.25">
      <c r="C7265"/>
      <c r="F7265"/>
      <c r="T7265"/>
      <c r="V7265"/>
    </row>
    <row r="7266" spans="3:22" x14ac:dyDescent="0.25">
      <c r="C7266"/>
      <c r="F7266"/>
      <c r="T7266"/>
      <c r="V7266"/>
    </row>
    <row r="7267" spans="3:22" x14ac:dyDescent="0.25">
      <c r="C7267"/>
      <c r="F7267"/>
      <c r="T7267"/>
      <c r="V7267"/>
    </row>
    <row r="7268" spans="3:22" x14ac:dyDescent="0.25">
      <c r="C7268"/>
      <c r="F7268"/>
      <c r="T7268"/>
      <c r="V7268"/>
    </row>
    <row r="7269" spans="3:22" x14ac:dyDescent="0.25">
      <c r="C7269"/>
      <c r="F7269"/>
      <c r="T7269"/>
      <c r="V7269"/>
    </row>
    <row r="7270" spans="3:22" x14ac:dyDescent="0.25">
      <c r="C7270"/>
      <c r="F7270"/>
      <c r="T7270"/>
      <c r="V7270"/>
    </row>
    <row r="7271" spans="3:22" x14ac:dyDescent="0.25">
      <c r="C7271"/>
      <c r="F7271"/>
      <c r="T7271"/>
      <c r="V7271"/>
    </row>
    <row r="7272" spans="3:22" x14ac:dyDescent="0.25">
      <c r="C7272"/>
      <c r="F7272"/>
      <c r="T7272"/>
      <c r="V7272"/>
    </row>
    <row r="7273" spans="3:22" x14ac:dyDescent="0.25">
      <c r="C7273"/>
      <c r="F7273"/>
      <c r="T7273"/>
      <c r="V7273"/>
    </row>
    <row r="7274" spans="3:22" x14ac:dyDescent="0.25">
      <c r="C7274"/>
      <c r="F7274"/>
      <c r="T7274"/>
      <c r="V7274"/>
    </row>
    <row r="7275" spans="3:22" x14ac:dyDescent="0.25">
      <c r="C7275"/>
      <c r="F7275"/>
      <c r="T7275"/>
      <c r="V7275"/>
    </row>
    <row r="7276" spans="3:22" x14ac:dyDescent="0.25">
      <c r="C7276"/>
      <c r="F7276"/>
      <c r="T7276"/>
      <c r="V7276"/>
    </row>
    <row r="7277" spans="3:22" x14ac:dyDescent="0.25">
      <c r="C7277"/>
      <c r="F7277"/>
      <c r="T7277"/>
      <c r="V7277"/>
    </row>
    <row r="7278" spans="3:22" x14ac:dyDescent="0.25">
      <c r="C7278"/>
      <c r="F7278"/>
      <c r="T7278"/>
      <c r="V7278"/>
    </row>
    <row r="7279" spans="3:22" x14ac:dyDescent="0.25">
      <c r="C7279"/>
      <c r="F7279"/>
      <c r="T7279"/>
      <c r="V7279"/>
    </row>
    <row r="7280" spans="3:22" x14ac:dyDescent="0.25">
      <c r="C7280"/>
      <c r="F7280"/>
      <c r="T7280"/>
      <c r="V7280"/>
    </row>
    <row r="7281" spans="3:22" x14ac:dyDescent="0.25">
      <c r="C7281"/>
      <c r="F7281"/>
      <c r="T7281"/>
      <c r="V7281"/>
    </row>
    <row r="7282" spans="3:22" x14ac:dyDescent="0.25">
      <c r="C7282"/>
      <c r="F7282"/>
      <c r="T7282"/>
      <c r="V7282"/>
    </row>
    <row r="7283" spans="3:22" x14ac:dyDescent="0.25">
      <c r="C7283"/>
      <c r="F7283"/>
      <c r="T7283"/>
      <c r="V7283"/>
    </row>
    <row r="7284" spans="3:22" x14ac:dyDescent="0.25">
      <c r="C7284"/>
      <c r="F7284"/>
      <c r="T7284"/>
      <c r="V7284"/>
    </row>
    <row r="7285" spans="3:22" x14ac:dyDescent="0.25">
      <c r="C7285"/>
      <c r="F7285"/>
      <c r="T7285"/>
      <c r="V7285"/>
    </row>
    <row r="7286" spans="3:22" x14ac:dyDescent="0.25">
      <c r="C7286"/>
      <c r="F7286"/>
      <c r="T7286"/>
      <c r="V7286"/>
    </row>
    <row r="7287" spans="3:22" x14ac:dyDescent="0.25">
      <c r="C7287"/>
      <c r="F7287"/>
      <c r="T7287"/>
      <c r="V7287"/>
    </row>
    <row r="7288" spans="3:22" x14ac:dyDescent="0.25">
      <c r="C7288"/>
      <c r="F7288"/>
      <c r="T7288"/>
      <c r="V7288"/>
    </row>
    <row r="7289" spans="3:22" x14ac:dyDescent="0.25">
      <c r="C7289"/>
      <c r="F7289"/>
      <c r="T7289"/>
      <c r="V7289"/>
    </row>
    <row r="7290" spans="3:22" x14ac:dyDescent="0.25">
      <c r="C7290"/>
      <c r="F7290"/>
      <c r="T7290"/>
      <c r="V7290"/>
    </row>
    <row r="7291" spans="3:22" x14ac:dyDescent="0.25">
      <c r="C7291"/>
      <c r="F7291"/>
      <c r="T7291"/>
      <c r="V7291"/>
    </row>
    <row r="7292" spans="3:22" x14ac:dyDescent="0.25">
      <c r="C7292"/>
      <c r="F7292"/>
      <c r="T7292"/>
      <c r="V7292"/>
    </row>
    <row r="7293" spans="3:22" x14ac:dyDescent="0.25">
      <c r="C7293"/>
      <c r="F7293"/>
      <c r="T7293"/>
      <c r="V7293"/>
    </row>
    <row r="7294" spans="3:22" x14ac:dyDescent="0.25">
      <c r="C7294"/>
      <c r="F7294"/>
      <c r="T7294"/>
      <c r="V7294"/>
    </row>
    <row r="7295" spans="3:22" x14ac:dyDescent="0.25">
      <c r="C7295"/>
      <c r="F7295"/>
      <c r="T7295"/>
      <c r="V7295"/>
    </row>
    <row r="7296" spans="3:22" x14ac:dyDescent="0.25">
      <c r="C7296"/>
      <c r="F7296"/>
      <c r="T7296"/>
      <c r="V7296"/>
    </row>
    <row r="7297" spans="3:22" x14ac:dyDescent="0.25">
      <c r="C7297"/>
      <c r="F7297"/>
      <c r="T7297"/>
      <c r="V7297"/>
    </row>
    <row r="7298" spans="3:22" x14ac:dyDescent="0.25">
      <c r="C7298"/>
      <c r="F7298"/>
      <c r="T7298"/>
      <c r="V7298"/>
    </row>
    <row r="7299" spans="3:22" x14ac:dyDescent="0.25">
      <c r="C7299"/>
      <c r="F7299"/>
      <c r="T7299"/>
      <c r="V7299"/>
    </row>
    <row r="7300" spans="3:22" x14ac:dyDescent="0.25">
      <c r="C7300"/>
      <c r="F7300"/>
      <c r="T7300"/>
      <c r="V7300"/>
    </row>
    <row r="7301" spans="3:22" x14ac:dyDescent="0.25">
      <c r="C7301"/>
      <c r="F7301"/>
      <c r="T7301"/>
      <c r="V7301"/>
    </row>
    <row r="7302" spans="3:22" x14ac:dyDescent="0.25">
      <c r="C7302"/>
      <c r="F7302"/>
      <c r="T7302"/>
      <c r="V7302"/>
    </row>
    <row r="7303" spans="3:22" x14ac:dyDescent="0.25">
      <c r="C7303"/>
      <c r="F7303"/>
      <c r="T7303"/>
      <c r="V7303"/>
    </row>
    <row r="7304" spans="3:22" x14ac:dyDescent="0.25">
      <c r="C7304"/>
      <c r="F7304"/>
      <c r="T7304"/>
      <c r="V7304"/>
    </row>
    <row r="7305" spans="3:22" x14ac:dyDescent="0.25">
      <c r="C7305"/>
      <c r="F7305"/>
      <c r="T7305"/>
      <c r="V7305"/>
    </row>
    <row r="7306" spans="3:22" x14ac:dyDescent="0.25">
      <c r="C7306"/>
      <c r="F7306"/>
      <c r="T7306"/>
      <c r="V7306"/>
    </row>
    <row r="7307" spans="3:22" x14ac:dyDescent="0.25">
      <c r="C7307"/>
      <c r="F7307"/>
      <c r="T7307"/>
      <c r="V7307"/>
    </row>
    <row r="7308" spans="3:22" x14ac:dyDescent="0.25">
      <c r="C7308"/>
      <c r="F7308"/>
      <c r="T7308"/>
      <c r="V7308"/>
    </row>
    <row r="7309" spans="3:22" x14ac:dyDescent="0.25">
      <c r="C7309"/>
      <c r="F7309"/>
      <c r="T7309"/>
      <c r="V7309"/>
    </row>
    <row r="7310" spans="3:22" x14ac:dyDescent="0.25">
      <c r="C7310"/>
      <c r="F7310"/>
      <c r="T7310"/>
      <c r="V7310"/>
    </row>
    <row r="7311" spans="3:22" x14ac:dyDescent="0.25">
      <c r="C7311"/>
      <c r="F7311"/>
      <c r="T7311"/>
      <c r="V7311"/>
    </row>
    <row r="7312" spans="3:22" x14ac:dyDescent="0.25">
      <c r="C7312"/>
      <c r="F7312"/>
      <c r="T7312"/>
      <c r="V7312"/>
    </row>
    <row r="7313" spans="3:22" x14ac:dyDescent="0.25">
      <c r="C7313"/>
      <c r="F7313"/>
      <c r="T7313"/>
      <c r="V7313"/>
    </row>
    <row r="7314" spans="3:22" x14ac:dyDescent="0.25">
      <c r="C7314"/>
      <c r="F7314"/>
      <c r="T7314"/>
      <c r="V7314"/>
    </row>
    <row r="7315" spans="3:22" x14ac:dyDescent="0.25">
      <c r="C7315"/>
      <c r="F7315"/>
      <c r="T7315"/>
      <c r="V7315"/>
    </row>
    <row r="7316" spans="3:22" x14ac:dyDescent="0.25">
      <c r="C7316"/>
      <c r="F7316"/>
      <c r="T7316"/>
      <c r="V7316"/>
    </row>
    <row r="7317" spans="3:22" x14ac:dyDescent="0.25">
      <c r="C7317"/>
      <c r="F7317"/>
      <c r="T7317"/>
      <c r="V7317"/>
    </row>
    <row r="7318" spans="3:22" x14ac:dyDescent="0.25">
      <c r="C7318"/>
      <c r="F7318"/>
      <c r="T7318"/>
      <c r="V7318"/>
    </row>
    <row r="7319" spans="3:22" x14ac:dyDescent="0.25">
      <c r="C7319"/>
      <c r="F7319"/>
      <c r="T7319"/>
      <c r="V7319"/>
    </row>
    <row r="7320" spans="3:22" x14ac:dyDescent="0.25">
      <c r="C7320"/>
      <c r="F7320"/>
      <c r="T7320"/>
      <c r="V7320"/>
    </row>
    <row r="7321" spans="3:22" x14ac:dyDescent="0.25">
      <c r="C7321"/>
      <c r="F7321"/>
      <c r="T7321"/>
      <c r="V7321"/>
    </row>
    <row r="7322" spans="3:22" x14ac:dyDescent="0.25">
      <c r="C7322"/>
      <c r="F7322"/>
      <c r="T7322"/>
      <c r="V7322"/>
    </row>
    <row r="7323" spans="3:22" x14ac:dyDescent="0.25">
      <c r="C7323"/>
      <c r="F7323"/>
      <c r="T7323"/>
      <c r="V7323"/>
    </row>
    <row r="7324" spans="3:22" x14ac:dyDescent="0.25">
      <c r="C7324"/>
      <c r="F7324"/>
      <c r="T7324"/>
      <c r="V7324"/>
    </row>
    <row r="7325" spans="3:22" x14ac:dyDescent="0.25">
      <c r="C7325"/>
      <c r="F7325"/>
      <c r="T7325"/>
      <c r="V7325"/>
    </row>
    <row r="7326" spans="3:22" x14ac:dyDescent="0.25">
      <c r="C7326"/>
      <c r="F7326"/>
      <c r="T7326"/>
      <c r="V7326"/>
    </row>
    <row r="7327" spans="3:22" x14ac:dyDescent="0.25">
      <c r="C7327"/>
      <c r="F7327"/>
      <c r="T7327"/>
      <c r="V7327"/>
    </row>
    <row r="7328" spans="3:22" x14ac:dyDescent="0.25">
      <c r="C7328"/>
      <c r="F7328"/>
      <c r="T7328"/>
      <c r="V7328"/>
    </row>
    <row r="7329" spans="3:22" x14ac:dyDescent="0.25">
      <c r="C7329"/>
      <c r="F7329"/>
      <c r="T7329"/>
      <c r="V7329"/>
    </row>
    <row r="7330" spans="3:22" x14ac:dyDescent="0.25">
      <c r="C7330"/>
      <c r="F7330"/>
      <c r="T7330"/>
      <c r="V7330"/>
    </row>
    <row r="7331" spans="3:22" x14ac:dyDescent="0.25">
      <c r="C7331"/>
      <c r="F7331"/>
      <c r="T7331"/>
      <c r="V7331"/>
    </row>
    <row r="7332" spans="3:22" x14ac:dyDescent="0.25">
      <c r="C7332"/>
      <c r="F7332"/>
      <c r="T7332"/>
      <c r="V7332"/>
    </row>
    <row r="7333" spans="3:22" x14ac:dyDescent="0.25">
      <c r="C7333"/>
      <c r="F7333"/>
      <c r="T7333"/>
      <c r="V7333"/>
    </row>
    <row r="7334" spans="3:22" x14ac:dyDescent="0.25">
      <c r="C7334"/>
      <c r="F7334"/>
      <c r="T7334"/>
      <c r="V7334"/>
    </row>
    <row r="7335" spans="3:22" x14ac:dyDescent="0.25">
      <c r="C7335"/>
      <c r="F7335"/>
      <c r="T7335"/>
      <c r="V7335"/>
    </row>
    <row r="7336" spans="3:22" x14ac:dyDescent="0.25">
      <c r="C7336"/>
      <c r="F7336"/>
      <c r="T7336"/>
      <c r="V7336"/>
    </row>
    <row r="7337" spans="3:22" x14ac:dyDescent="0.25">
      <c r="C7337"/>
      <c r="F7337"/>
      <c r="T7337"/>
      <c r="V7337"/>
    </row>
    <row r="7338" spans="3:22" x14ac:dyDescent="0.25">
      <c r="C7338"/>
      <c r="F7338"/>
      <c r="T7338"/>
      <c r="V7338"/>
    </row>
    <row r="7339" spans="3:22" x14ac:dyDescent="0.25">
      <c r="C7339"/>
      <c r="F7339"/>
      <c r="T7339"/>
      <c r="V7339"/>
    </row>
    <row r="7340" spans="3:22" x14ac:dyDescent="0.25">
      <c r="C7340"/>
      <c r="F7340"/>
      <c r="T7340"/>
      <c r="V7340"/>
    </row>
    <row r="7341" spans="3:22" x14ac:dyDescent="0.25">
      <c r="C7341"/>
      <c r="F7341"/>
      <c r="T7341"/>
      <c r="V7341"/>
    </row>
    <row r="7342" spans="3:22" x14ac:dyDescent="0.25">
      <c r="C7342"/>
      <c r="F7342"/>
      <c r="T7342"/>
      <c r="V7342"/>
    </row>
    <row r="7343" spans="3:22" x14ac:dyDescent="0.25">
      <c r="C7343"/>
      <c r="F7343"/>
      <c r="T7343"/>
      <c r="V7343"/>
    </row>
    <row r="7344" spans="3:22" x14ac:dyDescent="0.25">
      <c r="C7344"/>
      <c r="F7344"/>
      <c r="T7344"/>
      <c r="V7344"/>
    </row>
    <row r="7345" spans="3:22" x14ac:dyDescent="0.25">
      <c r="C7345"/>
      <c r="F7345"/>
      <c r="T7345"/>
      <c r="V7345"/>
    </row>
    <row r="7346" spans="3:22" x14ac:dyDescent="0.25">
      <c r="C7346"/>
      <c r="F7346"/>
      <c r="T7346"/>
      <c r="V7346"/>
    </row>
    <row r="7347" spans="3:22" x14ac:dyDescent="0.25">
      <c r="C7347"/>
      <c r="F7347"/>
      <c r="T7347"/>
      <c r="V7347"/>
    </row>
    <row r="7348" spans="3:22" x14ac:dyDescent="0.25">
      <c r="C7348"/>
      <c r="F7348"/>
      <c r="T7348"/>
      <c r="V7348"/>
    </row>
    <row r="7349" spans="3:22" x14ac:dyDescent="0.25">
      <c r="C7349"/>
      <c r="F7349"/>
      <c r="T7349"/>
      <c r="V7349"/>
    </row>
    <row r="7350" spans="3:22" x14ac:dyDescent="0.25">
      <c r="C7350"/>
      <c r="F7350"/>
      <c r="T7350"/>
      <c r="V7350"/>
    </row>
    <row r="7351" spans="3:22" x14ac:dyDescent="0.25">
      <c r="C7351"/>
      <c r="F7351"/>
      <c r="T7351"/>
      <c r="V7351"/>
    </row>
    <row r="7352" spans="3:22" x14ac:dyDescent="0.25">
      <c r="C7352"/>
      <c r="F7352"/>
      <c r="T7352"/>
      <c r="V7352"/>
    </row>
    <row r="7353" spans="3:22" x14ac:dyDescent="0.25">
      <c r="C7353"/>
      <c r="F7353"/>
      <c r="T7353"/>
      <c r="V7353"/>
    </row>
    <row r="7354" spans="3:22" x14ac:dyDescent="0.25">
      <c r="C7354"/>
      <c r="F7354"/>
      <c r="T7354"/>
      <c r="V7354"/>
    </row>
    <row r="7355" spans="3:22" x14ac:dyDescent="0.25">
      <c r="C7355"/>
      <c r="F7355"/>
      <c r="T7355"/>
      <c r="V7355"/>
    </row>
    <row r="7356" spans="3:22" x14ac:dyDescent="0.25">
      <c r="C7356"/>
      <c r="F7356"/>
      <c r="T7356"/>
      <c r="V7356"/>
    </row>
    <row r="7357" spans="3:22" x14ac:dyDescent="0.25">
      <c r="C7357"/>
      <c r="F7357"/>
      <c r="T7357"/>
      <c r="V7357"/>
    </row>
    <row r="7358" spans="3:22" x14ac:dyDescent="0.25">
      <c r="C7358"/>
      <c r="F7358"/>
      <c r="T7358"/>
      <c r="V7358"/>
    </row>
    <row r="7359" spans="3:22" x14ac:dyDescent="0.25">
      <c r="C7359"/>
      <c r="F7359"/>
      <c r="T7359"/>
      <c r="V7359"/>
    </row>
    <row r="7360" spans="3:22" x14ac:dyDescent="0.25">
      <c r="C7360"/>
      <c r="F7360"/>
      <c r="T7360"/>
      <c r="V7360"/>
    </row>
    <row r="7361" spans="3:22" x14ac:dyDescent="0.25">
      <c r="C7361"/>
      <c r="F7361"/>
      <c r="T7361"/>
      <c r="V7361"/>
    </row>
    <row r="7362" spans="3:22" x14ac:dyDescent="0.25">
      <c r="C7362"/>
      <c r="F7362"/>
      <c r="T7362"/>
      <c r="V7362"/>
    </row>
    <row r="7363" spans="3:22" x14ac:dyDescent="0.25">
      <c r="C7363"/>
      <c r="F7363"/>
      <c r="T7363"/>
      <c r="V7363"/>
    </row>
    <row r="7364" spans="3:22" x14ac:dyDescent="0.25">
      <c r="C7364"/>
      <c r="F7364"/>
      <c r="T7364"/>
      <c r="V7364"/>
    </row>
    <row r="7365" spans="3:22" x14ac:dyDescent="0.25">
      <c r="C7365"/>
      <c r="F7365"/>
      <c r="T7365"/>
      <c r="V7365"/>
    </row>
    <row r="7366" spans="3:22" x14ac:dyDescent="0.25">
      <c r="C7366"/>
      <c r="F7366"/>
      <c r="T7366"/>
      <c r="V7366"/>
    </row>
    <row r="7367" spans="3:22" x14ac:dyDescent="0.25">
      <c r="C7367"/>
      <c r="F7367"/>
      <c r="T7367"/>
      <c r="V7367"/>
    </row>
    <row r="7368" spans="3:22" x14ac:dyDescent="0.25">
      <c r="C7368"/>
      <c r="F7368"/>
      <c r="T7368"/>
      <c r="V7368"/>
    </row>
    <row r="7369" spans="3:22" x14ac:dyDescent="0.25">
      <c r="C7369"/>
      <c r="F7369"/>
      <c r="T7369"/>
      <c r="V7369"/>
    </row>
    <row r="7370" spans="3:22" x14ac:dyDescent="0.25">
      <c r="C7370"/>
      <c r="F7370"/>
      <c r="T7370"/>
      <c r="V7370"/>
    </row>
    <row r="7371" spans="3:22" x14ac:dyDescent="0.25">
      <c r="C7371"/>
      <c r="F7371"/>
      <c r="T7371"/>
      <c r="V7371"/>
    </row>
    <row r="7372" spans="3:22" x14ac:dyDescent="0.25">
      <c r="C7372"/>
      <c r="F7372"/>
      <c r="T7372"/>
      <c r="V7372"/>
    </row>
    <row r="7373" spans="3:22" x14ac:dyDescent="0.25">
      <c r="C7373"/>
      <c r="F7373"/>
      <c r="T7373"/>
      <c r="V7373"/>
    </row>
    <row r="7374" spans="3:22" x14ac:dyDescent="0.25">
      <c r="C7374"/>
      <c r="F7374"/>
      <c r="T7374"/>
      <c r="V7374"/>
    </row>
    <row r="7375" spans="3:22" x14ac:dyDescent="0.25">
      <c r="C7375"/>
      <c r="F7375"/>
      <c r="T7375"/>
      <c r="V7375"/>
    </row>
    <row r="7376" spans="3:22" x14ac:dyDescent="0.25">
      <c r="C7376"/>
      <c r="F7376"/>
      <c r="T7376"/>
      <c r="V7376"/>
    </row>
    <row r="7377" spans="3:22" x14ac:dyDescent="0.25">
      <c r="C7377"/>
      <c r="F7377"/>
      <c r="T7377"/>
      <c r="V7377"/>
    </row>
    <row r="7378" spans="3:22" x14ac:dyDescent="0.25">
      <c r="C7378"/>
      <c r="F7378"/>
      <c r="T7378"/>
      <c r="V7378"/>
    </row>
    <row r="7379" spans="3:22" x14ac:dyDescent="0.25">
      <c r="C7379"/>
      <c r="F7379"/>
      <c r="T7379"/>
      <c r="V7379"/>
    </row>
    <row r="7380" spans="3:22" x14ac:dyDescent="0.25">
      <c r="C7380"/>
      <c r="F7380"/>
      <c r="T7380"/>
      <c r="V7380"/>
    </row>
    <row r="7381" spans="3:22" x14ac:dyDescent="0.25">
      <c r="C7381"/>
      <c r="F7381"/>
      <c r="T7381"/>
      <c r="V7381"/>
    </row>
    <row r="7382" spans="3:22" x14ac:dyDescent="0.25">
      <c r="C7382"/>
      <c r="F7382"/>
      <c r="T7382"/>
      <c r="V7382"/>
    </row>
    <row r="7383" spans="3:22" x14ac:dyDescent="0.25">
      <c r="C7383"/>
      <c r="F7383"/>
      <c r="T7383"/>
      <c r="V7383"/>
    </row>
    <row r="7384" spans="3:22" x14ac:dyDescent="0.25">
      <c r="C7384"/>
      <c r="F7384"/>
      <c r="T7384"/>
      <c r="V7384"/>
    </row>
    <row r="7385" spans="3:22" x14ac:dyDescent="0.25">
      <c r="C7385"/>
      <c r="F7385"/>
      <c r="T7385"/>
      <c r="V7385"/>
    </row>
    <row r="7386" spans="3:22" x14ac:dyDescent="0.25">
      <c r="C7386"/>
      <c r="F7386"/>
      <c r="T7386"/>
      <c r="V7386"/>
    </row>
    <row r="7387" spans="3:22" x14ac:dyDescent="0.25">
      <c r="C7387"/>
      <c r="F7387"/>
      <c r="T7387"/>
      <c r="V7387"/>
    </row>
    <row r="7388" spans="3:22" x14ac:dyDescent="0.25">
      <c r="C7388"/>
      <c r="F7388"/>
      <c r="T7388"/>
      <c r="V7388"/>
    </row>
    <row r="7389" spans="3:22" x14ac:dyDescent="0.25">
      <c r="C7389"/>
      <c r="F7389"/>
      <c r="T7389"/>
      <c r="V7389"/>
    </row>
    <row r="7390" spans="3:22" x14ac:dyDescent="0.25">
      <c r="C7390"/>
      <c r="F7390"/>
      <c r="T7390"/>
      <c r="V7390"/>
    </row>
    <row r="7391" spans="3:22" x14ac:dyDescent="0.25">
      <c r="C7391"/>
      <c r="F7391"/>
      <c r="T7391"/>
      <c r="V7391"/>
    </row>
    <row r="7392" spans="3:22" x14ac:dyDescent="0.25">
      <c r="C7392"/>
      <c r="F7392"/>
      <c r="T7392"/>
      <c r="V7392"/>
    </row>
    <row r="7393" spans="3:22" x14ac:dyDescent="0.25">
      <c r="C7393"/>
      <c r="F7393"/>
      <c r="T7393"/>
      <c r="V7393"/>
    </row>
    <row r="7394" spans="3:22" x14ac:dyDescent="0.25">
      <c r="C7394"/>
      <c r="F7394"/>
      <c r="T7394"/>
      <c r="V7394"/>
    </row>
    <row r="7395" spans="3:22" x14ac:dyDescent="0.25">
      <c r="C7395"/>
      <c r="F7395"/>
      <c r="T7395"/>
      <c r="V7395"/>
    </row>
    <row r="7396" spans="3:22" x14ac:dyDescent="0.25">
      <c r="C7396"/>
      <c r="F7396"/>
      <c r="T7396"/>
      <c r="V7396"/>
    </row>
    <row r="7397" spans="3:22" x14ac:dyDescent="0.25">
      <c r="C7397"/>
      <c r="F7397"/>
      <c r="T7397"/>
      <c r="V7397"/>
    </row>
    <row r="7398" spans="3:22" x14ac:dyDescent="0.25">
      <c r="C7398"/>
      <c r="F7398"/>
      <c r="T7398"/>
      <c r="V7398"/>
    </row>
    <row r="7399" spans="3:22" x14ac:dyDescent="0.25">
      <c r="C7399"/>
      <c r="F7399"/>
      <c r="T7399"/>
      <c r="V7399"/>
    </row>
    <row r="7400" spans="3:22" x14ac:dyDescent="0.25">
      <c r="C7400"/>
      <c r="F7400"/>
      <c r="T7400"/>
      <c r="V7400"/>
    </row>
    <row r="7401" spans="3:22" x14ac:dyDescent="0.25">
      <c r="C7401"/>
      <c r="F7401"/>
      <c r="T7401"/>
      <c r="V7401"/>
    </row>
    <row r="7402" spans="3:22" x14ac:dyDescent="0.25">
      <c r="C7402"/>
      <c r="F7402"/>
      <c r="T7402"/>
      <c r="V7402"/>
    </row>
    <row r="7403" spans="3:22" x14ac:dyDescent="0.25">
      <c r="C7403"/>
      <c r="F7403"/>
      <c r="T7403"/>
      <c r="V7403"/>
    </row>
    <row r="7404" spans="3:22" x14ac:dyDescent="0.25">
      <c r="C7404"/>
      <c r="F7404"/>
      <c r="T7404"/>
      <c r="V7404"/>
    </row>
    <row r="7405" spans="3:22" x14ac:dyDescent="0.25">
      <c r="C7405"/>
      <c r="F7405"/>
      <c r="T7405"/>
      <c r="V7405"/>
    </row>
    <row r="7406" spans="3:22" x14ac:dyDescent="0.25">
      <c r="C7406"/>
      <c r="F7406"/>
      <c r="T7406"/>
      <c r="V7406"/>
    </row>
    <row r="7407" spans="3:22" x14ac:dyDescent="0.25">
      <c r="C7407"/>
      <c r="F7407"/>
      <c r="T7407"/>
      <c r="V7407"/>
    </row>
    <row r="7408" spans="3:22" x14ac:dyDescent="0.25">
      <c r="C7408"/>
      <c r="F7408"/>
      <c r="T7408"/>
      <c r="V7408"/>
    </row>
    <row r="7409" spans="3:22" x14ac:dyDescent="0.25">
      <c r="C7409"/>
      <c r="F7409"/>
      <c r="T7409"/>
      <c r="V7409"/>
    </row>
    <row r="7410" spans="3:22" x14ac:dyDescent="0.25">
      <c r="C7410"/>
      <c r="F7410"/>
      <c r="T7410"/>
      <c r="V7410"/>
    </row>
    <row r="7411" spans="3:22" x14ac:dyDescent="0.25">
      <c r="C7411"/>
      <c r="F7411"/>
      <c r="T7411"/>
      <c r="V7411"/>
    </row>
    <row r="7412" spans="3:22" x14ac:dyDescent="0.25">
      <c r="C7412"/>
      <c r="F7412"/>
      <c r="T7412"/>
      <c r="V7412"/>
    </row>
    <row r="7413" spans="3:22" x14ac:dyDescent="0.25">
      <c r="C7413"/>
      <c r="F7413"/>
      <c r="T7413"/>
      <c r="V7413"/>
    </row>
    <row r="7414" spans="3:22" x14ac:dyDescent="0.25">
      <c r="C7414"/>
      <c r="F7414"/>
      <c r="T7414"/>
      <c r="V7414"/>
    </row>
    <row r="7415" spans="3:22" x14ac:dyDescent="0.25">
      <c r="C7415"/>
      <c r="F7415"/>
      <c r="T7415"/>
      <c r="V7415"/>
    </row>
    <row r="7416" spans="3:22" x14ac:dyDescent="0.25">
      <c r="C7416"/>
      <c r="F7416"/>
      <c r="T7416"/>
      <c r="V7416"/>
    </row>
    <row r="7417" spans="3:22" x14ac:dyDescent="0.25">
      <c r="C7417"/>
      <c r="F7417"/>
      <c r="T7417"/>
      <c r="V7417"/>
    </row>
    <row r="7418" spans="3:22" x14ac:dyDescent="0.25">
      <c r="C7418"/>
      <c r="F7418"/>
      <c r="T7418"/>
      <c r="V7418"/>
    </row>
    <row r="7419" spans="3:22" x14ac:dyDescent="0.25">
      <c r="C7419"/>
      <c r="F7419"/>
      <c r="T7419"/>
      <c r="V7419"/>
    </row>
    <row r="7420" spans="3:22" x14ac:dyDescent="0.25">
      <c r="C7420"/>
      <c r="F7420"/>
      <c r="T7420"/>
      <c r="V7420"/>
    </row>
    <row r="7421" spans="3:22" x14ac:dyDescent="0.25">
      <c r="C7421"/>
      <c r="F7421"/>
      <c r="T7421"/>
      <c r="V7421"/>
    </row>
    <row r="7422" spans="3:22" x14ac:dyDescent="0.25">
      <c r="C7422"/>
      <c r="F7422"/>
      <c r="T7422"/>
      <c r="V7422"/>
    </row>
    <row r="7423" spans="3:22" x14ac:dyDescent="0.25">
      <c r="C7423"/>
      <c r="F7423"/>
      <c r="T7423"/>
      <c r="V7423"/>
    </row>
    <row r="7424" spans="3:22" x14ac:dyDescent="0.25">
      <c r="C7424"/>
      <c r="F7424"/>
      <c r="T7424"/>
      <c r="V7424"/>
    </row>
    <row r="7425" spans="3:22" x14ac:dyDescent="0.25">
      <c r="C7425"/>
      <c r="F7425"/>
      <c r="T7425"/>
      <c r="V7425"/>
    </row>
    <row r="7426" spans="3:22" x14ac:dyDescent="0.25">
      <c r="C7426"/>
      <c r="F7426"/>
      <c r="T7426"/>
      <c r="V7426"/>
    </row>
    <row r="7427" spans="3:22" x14ac:dyDescent="0.25">
      <c r="C7427"/>
      <c r="F7427"/>
      <c r="T7427"/>
      <c r="V7427"/>
    </row>
    <row r="7428" spans="3:22" x14ac:dyDescent="0.25">
      <c r="C7428"/>
      <c r="F7428"/>
      <c r="T7428"/>
      <c r="V7428"/>
    </row>
    <row r="7429" spans="3:22" x14ac:dyDescent="0.25">
      <c r="C7429"/>
      <c r="F7429"/>
      <c r="T7429"/>
      <c r="V7429"/>
    </row>
    <row r="7430" spans="3:22" x14ac:dyDescent="0.25">
      <c r="C7430"/>
      <c r="F7430"/>
      <c r="T7430"/>
      <c r="V7430"/>
    </row>
    <row r="7431" spans="3:22" x14ac:dyDescent="0.25">
      <c r="C7431"/>
      <c r="F7431"/>
      <c r="T7431"/>
      <c r="V7431"/>
    </row>
    <row r="7432" spans="3:22" x14ac:dyDescent="0.25">
      <c r="C7432"/>
      <c r="F7432"/>
      <c r="T7432"/>
      <c r="V7432"/>
    </row>
    <row r="7433" spans="3:22" x14ac:dyDescent="0.25">
      <c r="C7433"/>
      <c r="F7433"/>
      <c r="T7433"/>
      <c r="V7433"/>
    </row>
    <row r="7434" spans="3:22" x14ac:dyDescent="0.25">
      <c r="C7434"/>
      <c r="F7434"/>
      <c r="T7434"/>
      <c r="V7434"/>
    </row>
    <row r="7435" spans="3:22" x14ac:dyDescent="0.25">
      <c r="C7435"/>
      <c r="F7435"/>
      <c r="T7435"/>
      <c r="V7435"/>
    </row>
    <row r="7436" spans="3:22" x14ac:dyDescent="0.25">
      <c r="C7436"/>
      <c r="F7436"/>
      <c r="T7436"/>
      <c r="V7436"/>
    </row>
    <row r="7437" spans="3:22" x14ac:dyDescent="0.25">
      <c r="C7437"/>
      <c r="F7437"/>
      <c r="T7437"/>
      <c r="V7437"/>
    </row>
    <row r="7438" spans="3:22" x14ac:dyDescent="0.25">
      <c r="C7438"/>
      <c r="F7438"/>
      <c r="T7438"/>
      <c r="V7438"/>
    </row>
    <row r="7439" spans="3:22" x14ac:dyDescent="0.25">
      <c r="C7439"/>
      <c r="F7439"/>
      <c r="T7439"/>
      <c r="V7439"/>
    </row>
    <row r="7440" spans="3:22" x14ac:dyDescent="0.25">
      <c r="C7440"/>
      <c r="F7440"/>
      <c r="T7440"/>
      <c r="V7440"/>
    </row>
    <row r="7441" spans="3:22" x14ac:dyDescent="0.25">
      <c r="C7441"/>
      <c r="F7441"/>
      <c r="T7441"/>
      <c r="V7441"/>
    </row>
    <row r="7442" spans="3:22" x14ac:dyDescent="0.25">
      <c r="C7442"/>
      <c r="F7442"/>
      <c r="T7442"/>
      <c r="V7442"/>
    </row>
    <row r="7443" spans="3:22" x14ac:dyDescent="0.25">
      <c r="C7443"/>
      <c r="F7443"/>
      <c r="T7443"/>
      <c r="V7443"/>
    </row>
    <row r="7444" spans="3:22" x14ac:dyDescent="0.25">
      <c r="C7444"/>
      <c r="F7444"/>
      <c r="T7444"/>
      <c r="V7444"/>
    </row>
    <row r="7445" spans="3:22" x14ac:dyDescent="0.25">
      <c r="C7445"/>
      <c r="F7445"/>
      <c r="T7445"/>
      <c r="V7445"/>
    </row>
    <row r="7446" spans="3:22" x14ac:dyDescent="0.25">
      <c r="C7446"/>
      <c r="F7446"/>
      <c r="T7446"/>
      <c r="V7446"/>
    </row>
    <row r="7447" spans="3:22" x14ac:dyDescent="0.25">
      <c r="C7447"/>
      <c r="F7447"/>
      <c r="T7447"/>
      <c r="V7447"/>
    </row>
    <row r="7448" spans="3:22" x14ac:dyDescent="0.25">
      <c r="C7448"/>
      <c r="F7448"/>
      <c r="T7448"/>
      <c r="V7448"/>
    </row>
    <row r="7449" spans="3:22" x14ac:dyDescent="0.25">
      <c r="C7449"/>
      <c r="F7449"/>
      <c r="T7449"/>
      <c r="V7449"/>
    </row>
    <row r="7450" spans="3:22" x14ac:dyDescent="0.25">
      <c r="C7450"/>
      <c r="F7450"/>
      <c r="T7450"/>
      <c r="V7450"/>
    </row>
    <row r="7451" spans="3:22" x14ac:dyDescent="0.25">
      <c r="C7451"/>
      <c r="F7451"/>
      <c r="T7451"/>
      <c r="V7451"/>
    </row>
    <row r="7452" spans="3:22" x14ac:dyDescent="0.25">
      <c r="C7452"/>
      <c r="F7452"/>
      <c r="T7452"/>
      <c r="V7452"/>
    </row>
    <row r="7453" spans="3:22" x14ac:dyDescent="0.25">
      <c r="C7453"/>
      <c r="F7453"/>
      <c r="T7453"/>
      <c r="V7453"/>
    </row>
    <row r="7454" spans="3:22" x14ac:dyDescent="0.25">
      <c r="C7454"/>
      <c r="F7454"/>
      <c r="T7454"/>
      <c r="V7454"/>
    </row>
    <row r="7455" spans="3:22" x14ac:dyDescent="0.25">
      <c r="C7455"/>
      <c r="F7455"/>
      <c r="T7455"/>
      <c r="V7455"/>
    </row>
    <row r="7456" spans="3:22" x14ac:dyDescent="0.25">
      <c r="C7456"/>
      <c r="F7456"/>
      <c r="T7456"/>
      <c r="V7456"/>
    </row>
    <row r="7457" spans="3:22" x14ac:dyDescent="0.25">
      <c r="C7457"/>
      <c r="F7457"/>
      <c r="T7457"/>
      <c r="V7457"/>
    </row>
    <row r="7458" spans="3:22" x14ac:dyDescent="0.25">
      <c r="C7458"/>
      <c r="F7458"/>
      <c r="T7458"/>
      <c r="V7458"/>
    </row>
    <row r="7459" spans="3:22" x14ac:dyDescent="0.25">
      <c r="C7459"/>
      <c r="F7459"/>
      <c r="T7459"/>
      <c r="V7459"/>
    </row>
    <row r="7460" spans="3:22" x14ac:dyDescent="0.25">
      <c r="C7460"/>
      <c r="F7460"/>
      <c r="T7460"/>
      <c r="V7460"/>
    </row>
    <row r="7461" spans="3:22" x14ac:dyDescent="0.25">
      <c r="C7461"/>
      <c r="F7461"/>
      <c r="T7461"/>
      <c r="V7461"/>
    </row>
    <row r="7462" spans="3:22" x14ac:dyDescent="0.25">
      <c r="C7462"/>
      <c r="F7462"/>
      <c r="T7462"/>
      <c r="V7462"/>
    </row>
    <row r="7463" spans="3:22" x14ac:dyDescent="0.25">
      <c r="C7463"/>
      <c r="F7463"/>
      <c r="T7463"/>
      <c r="V7463"/>
    </row>
    <row r="7464" spans="3:22" x14ac:dyDescent="0.25">
      <c r="C7464"/>
      <c r="F7464"/>
      <c r="T7464"/>
      <c r="V7464"/>
    </row>
    <row r="7465" spans="3:22" x14ac:dyDescent="0.25">
      <c r="C7465"/>
      <c r="F7465"/>
      <c r="T7465"/>
      <c r="V7465"/>
    </row>
    <row r="7466" spans="3:22" x14ac:dyDescent="0.25">
      <c r="C7466"/>
      <c r="F7466"/>
      <c r="T7466"/>
      <c r="V7466"/>
    </row>
    <row r="7467" spans="3:22" x14ac:dyDescent="0.25">
      <c r="C7467"/>
      <c r="F7467"/>
      <c r="T7467"/>
      <c r="V7467"/>
    </row>
    <row r="7468" spans="3:22" x14ac:dyDescent="0.25">
      <c r="C7468"/>
      <c r="F7468"/>
      <c r="T7468"/>
      <c r="V7468"/>
    </row>
    <row r="7469" spans="3:22" x14ac:dyDescent="0.25">
      <c r="C7469"/>
      <c r="F7469"/>
      <c r="T7469"/>
      <c r="V7469"/>
    </row>
    <row r="7470" spans="3:22" x14ac:dyDescent="0.25">
      <c r="C7470"/>
      <c r="F7470"/>
      <c r="T7470"/>
      <c r="V7470"/>
    </row>
    <row r="7471" spans="3:22" x14ac:dyDescent="0.25">
      <c r="C7471"/>
      <c r="F7471"/>
      <c r="T7471"/>
      <c r="V7471"/>
    </row>
    <row r="7472" spans="3:22" x14ac:dyDescent="0.25">
      <c r="C7472"/>
      <c r="F7472"/>
      <c r="T7472"/>
      <c r="V7472"/>
    </row>
    <row r="7473" spans="3:22" x14ac:dyDescent="0.25">
      <c r="C7473"/>
      <c r="F7473"/>
      <c r="T7473"/>
      <c r="V7473"/>
    </row>
    <row r="7474" spans="3:22" x14ac:dyDescent="0.25">
      <c r="C7474"/>
      <c r="F7474"/>
      <c r="T7474"/>
      <c r="V7474"/>
    </row>
    <row r="7475" spans="3:22" x14ac:dyDescent="0.25">
      <c r="C7475"/>
      <c r="F7475"/>
      <c r="T7475"/>
      <c r="V7475"/>
    </row>
    <row r="7476" spans="3:22" x14ac:dyDescent="0.25">
      <c r="C7476"/>
      <c r="F7476"/>
      <c r="T7476"/>
      <c r="V7476"/>
    </row>
    <row r="7477" spans="3:22" x14ac:dyDescent="0.25">
      <c r="C7477"/>
      <c r="F7477"/>
      <c r="T7477"/>
      <c r="V7477"/>
    </row>
    <row r="7478" spans="3:22" x14ac:dyDescent="0.25">
      <c r="C7478"/>
      <c r="F7478"/>
      <c r="T7478"/>
      <c r="V7478"/>
    </row>
    <row r="7479" spans="3:22" x14ac:dyDescent="0.25">
      <c r="C7479"/>
      <c r="F7479"/>
      <c r="T7479"/>
      <c r="V7479"/>
    </row>
    <row r="7480" spans="3:22" x14ac:dyDescent="0.25">
      <c r="C7480"/>
      <c r="F7480"/>
      <c r="T7480"/>
      <c r="V7480"/>
    </row>
    <row r="7481" spans="3:22" x14ac:dyDescent="0.25">
      <c r="C7481"/>
      <c r="F7481"/>
      <c r="T7481"/>
      <c r="V7481"/>
    </row>
    <row r="7482" spans="3:22" x14ac:dyDescent="0.25">
      <c r="C7482"/>
      <c r="F7482"/>
      <c r="T7482"/>
      <c r="V7482"/>
    </row>
    <row r="7483" spans="3:22" x14ac:dyDescent="0.25">
      <c r="C7483"/>
      <c r="F7483"/>
      <c r="T7483"/>
      <c r="V7483"/>
    </row>
    <row r="7484" spans="3:22" x14ac:dyDescent="0.25">
      <c r="C7484"/>
      <c r="F7484"/>
      <c r="T7484"/>
      <c r="V7484"/>
    </row>
    <row r="7485" spans="3:22" x14ac:dyDescent="0.25">
      <c r="C7485"/>
      <c r="F7485"/>
      <c r="T7485"/>
      <c r="V7485"/>
    </row>
    <row r="7486" spans="3:22" x14ac:dyDescent="0.25">
      <c r="C7486"/>
      <c r="F7486"/>
      <c r="T7486"/>
      <c r="V7486"/>
    </row>
    <row r="7487" spans="3:22" x14ac:dyDescent="0.25">
      <c r="C7487"/>
      <c r="F7487"/>
      <c r="T7487"/>
      <c r="V7487"/>
    </row>
    <row r="7488" spans="3:22" x14ac:dyDescent="0.25">
      <c r="C7488"/>
      <c r="F7488"/>
      <c r="T7488"/>
      <c r="V7488"/>
    </row>
    <row r="7489" spans="3:22" x14ac:dyDescent="0.25">
      <c r="C7489"/>
      <c r="F7489"/>
      <c r="T7489"/>
      <c r="V7489"/>
    </row>
    <row r="7490" spans="3:22" x14ac:dyDescent="0.25">
      <c r="C7490"/>
      <c r="F7490"/>
      <c r="T7490"/>
      <c r="V7490"/>
    </row>
    <row r="7491" spans="3:22" x14ac:dyDescent="0.25">
      <c r="C7491"/>
      <c r="F7491"/>
      <c r="T7491"/>
      <c r="V7491"/>
    </row>
    <row r="7492" spans="3:22" x14ac:dyDescent="0.25">
      <c r="C7492"/>
      <c r="F7492"/>
      <c r="T7492"/>
      <c r="V7492"/>
    </row>
    <row r="7493" spans="3:22" x14ac:dyDescent="0.25">
      <c r="C7493"/>
      <c r="F7493"/>
      <c r="T7493"/>
      <c r="V7493"/>
    </row>
    <row r="7494" spans="3:22" x14ac:dyDescent="0.25">
      <c r="C7494"/>
      <c r="F7494"/>
      <c r="T7494"/>
      <c r="V7494"/>
    </row>
    <row r="7495" spans="3:22" x14ac:dyDescent="0.25">
      <c r="C7495"/>
      <c r="F7495"/>
      <c r="T7495"/>
      <c r="V7495"/>
    </row>
    <row r="7496" spans="3:22" x14ac:dyDescent="0.25">
      <c r="C7496"/>
      <c r="F7496"/>
      <c r="T7496"/>
      <c r="V7496"/>
    </row>
    <row r="7497" spans="3:22" x14ac:dyDescent="0.25">
      <c r="C7497"/>
      <c r="F7497"/>
      <c r="T7497"/>
      <c r="V7497"/>
    </row>
    <row r="7498" spans="3:22" x14ac:dyDescent="0.25">
      <c r="C7498"/>
      <c r="F7498"/>
      <c r="T7498"/>
      <c r="V7498"/>
    </row>
    <row r="7499" spans="3:22" x14ac:dyDescent="0.25">
      <c r="C7499"/>
      <c r="F7499"/>
      <c r="T7499"/>
      <c r="V7499"/>
    </row>
    <row r="7500" spans="3:22" x14ac:dyDescent="0.25">
      <c r="C7500"/>
      <c r="F7500"/>
      <c r="T7500"/>
      <c r="V7500"/>
    </row>
    <row r="7501" spans="3:22" x14ac:dyDescent="0.25">
      <c r="C7501"/>
      <c r="F7501"/>
      <c r="T7501"/>
      <c r="V7501"/>
    </row>
    <row r="7502" spans="3:22" x14ac:dyDescent="0.25">
      <c r="C7502"/>
      <c r="F7502"/>
      <c r="T7502"/>
      <c r="V7502"/>
    </row>
    <row r="7503" spans="3:22" x14ac:dyDescent="0.25">
      <c r="C7503"/>
      <c r="F7503"/>
      <c r="T7503"/>
      <c r="V7503"/>
    </row>
    <row r="7504" spans="3:22" x14ac:dyDescent="0.25">
      <c r="C7504"/>
      <c r="F7504"/>
      <c r="T7504"/>
      <c r="V7504"/>
    </row>
    <row r="7505" spans="3:22" x14ac:dyDescent="0.25">
      <c r="C7505"/>
      <c r="F7505"/>
      <c r="T7505"/>
      <c r="V7505"/>
    </row>
    <row r="7506" spans="3:22" x14ac:dyDescent="0.25">
      <c r="C7506"/>
      <c r="F7506"/>
      <c r="T7506"/>
      <c r="V7506"/>
    </row>
    <row r="7507" spans="3:22" x14ac:dyDescent="0.25">
      <c r="C7507"/>
      <c r="F7507"/>
      <c r="T7507"/>
      <c r="V7507"/>
    </row>
    <row r="7508" spans="3:22" x14ac:dyDescent="0.25">
      <c r="C7508"/>
      <c r="F7508"/>
      <c r="T7508"/>
      <c r="V7508"/>
    </row>
    <row r="7509" spans="3:22" x14ac:dyDescent="0.25">
      <c r="C7509"/>
      <c r="F7509"/>
      <c r="T7509"/>
      <c r="V7509"/>
    </row>
    <row r="7510" spans="3:22" x14ac:dyDescent="0.25">
      <c r="C7510"/>
      <c r="F7510"/>
      <c r="T7510"/>
      <c r="V7510"/>
    </row>
    <row r="7511" spans="3:22" x14ac:dyDescent="0.25">
      <c r="C7511"/>
      <c r="F7511"/>
      <c r="T7511"/>
      <c r="V7511"/>
    </row>
    <row r="7512" spans="3:22" x14ac:dyDescent="0.25">
      <c r="C7512"/>
      <c r="F7512"/>
      <c r="T7512"/>
      <c r="V7512"/>
    </row>
    <row r="7513" spans="3:22" x14ac:dyDescent="0.25">
      <c r="C7513"/>
      <c r="F7513"/>
      <c r="T7513"/>
      <c r="V7513"/>
    </row>
    <row r="7514" spans="3:22" x14ac:dyDescent="0.25">
      <c r="C7514"/>
      <c r="F7514"/>
      <c r="T7514"/>
      <c r="V7514"/>
    </row>
    <row r="7515" spans="3:22" x14ac:dyDescent="0.25">
      <c r="C7515"/>
      <c r="F7515"/>
      <c r="T7515"/>
      <c r="V7515"/>
    </row>
    <row r="7516" spans="3:22" x14ac:dyDescent="0.25">
      <c r="C7516"/>
      <c r="F7516"/>
      <c r="T7516"/>
      <c r="V7516"/>
    </row>
    <row r="7517" spans="3:22" x14ac:dyDescent="0.25">
      <c r="C7517"/>
      <c r="F7517"/>
      <c r="T7517"/>
      <c r="V7517"/>
    </row>
    <row r="7518" spans="3:22" x14ac:dyDescent="0.25">
      <c r="C7518"/>
      <c r="F7518"/>
      <c r="T7518"/>
      <c r="V7518"/>
    </row>
    <row r="7519" spans="3:22" x14ac:dyDescent="0.25">
      <c r="C7519"/>
      <c r="F7519"/>
      <c r="T7519"/>
      <c r="V7519"/>
    </row>
    <row r="7520" spans="3:22" x14ac:dyDescent="0.25">
      <c r="C7520"/>
      <c r="F7520"/>
      <c r="T7520"/>
      <c r="V7520"/>
    </row>
    <row r="7521" spans="3:22" x14ac:dyDescent="0.25">
      <c r="C7521"/>
      <c r="F7521"/>
      <c r="T7521"/>
      <c r="V7521"/>
    </row>
    <row r="7522" spans="3:22" x14ac:dyDescent="0.25">
      <c r="C7522"/>
      <c r="F7522"/>
      <c r="T7522"/>
      <c r="V7522"/>
    </row>
    <row r="7523" spans="3:22" x14ac:dyDescent="0.25">
      <c r="C7523"/>
      <c r="F7523"/>
      <c r="T7523"/>
      <c r="V7523"/>
    </row>
    <row r="7524" spans="3:22" x14ac:dyDescent="0.25">
      <c r="C7524"/>
      <c r="F7524"/>
      <c r="T7524"/>
      <c r="V7524"/>
    </row>
    <row r="7525" spans="3:22" x14ac:dyDescent="0.25">
      <c r="C7525"/>
      <c r="F7525"/>
      <c r="T7525"/>
      <c r="V7525"/>
    </row>
    <row r="7526" spans="3:22" x14ac:dyDescent="0.25">
      <c r="C7526"/>
      <c r="F7526"/>
      <c r="T7526"/>
      <c r="V7526"/>
    </row>
    <row r="7527" spans="3:22" x14ac:dyDescent="0.25">
      <c r="C7527"/>
      <c r="F7527"/>
      <c r="T7527"/>
      <c r="V7527"/>
    </row>
    <row r="7528" spans="3:22" x14ac:dyDescent="0.25">
      <c r="C7528"/>
      <c r="F7528"/>
      <c r="T7528"/>
      <c r="V7528"/>
    </row>
    <row r="7529" spans="3:22" x14ac:dyDescent="0.25">
      <c r="C7529"/>
      <c r="F7529"/>
      <c r="T7529"/>
      <c r="V7529"/>
    </row>
    <row r="7530" spans="3:22" x14ac:dyDescent="0.25">
      <c r="C7530"/>
      <c r="F7530"/>
      <c r="T7530"/>
      <c r="V7530"/>
    </row>
    <row r="7531" spans="3:22" x14ac:dyDescent="0.25">
      <c r="C7531"/>
      <c r="F7531"/>
      <c r="T7531"/>
      <c r="V7531"/>
    </row>
    <row r="7532" spans="3:22" x14ac:dyDescent="0.25">
      <c r="C7532"/>
      <c r="F7532"/>
      <c r="T7532"/>
      <c r="V7532"/>
    </row>
    <row r="7533" spans="3:22" x14ac:dyDescent="0.25">
      <c r="C7533"/>
      <c r="F7533"/>
      <c r="T7533"/>
      <c r="V7533"/>
    </row>
    <row r="7534" spans="3:22" x14ac:dyDescent="0.25">
      <c r="C7534"/>
      <c r="F7534"/>
      <c r="T7534"/>
      <c r="V7534"/>
    </row>
    <row r="7535" spans="3:22" x14ac:dyDescent="0.25">
      <c r="C7535"/>
      <c r="F7535"/>
      <c r="T7535"/>
      <c r="V7535"/>
    </row>
    <row r="7536" spans="3:22" x14ac:dyDescent="0.25">
      <c r="C7536"/>
      <c r="F7536"/>
      <c r="T7536"/>
      <c r="V7536"/>
    </row>
    <row r="7537" spans="3:22" x14ac:dyDescent="0.25">
      <c r="C7537"/>
      <c r="F7537"/>
      <c r="T7537"/>
      <c r="V7537"/>
    </row>
    <row r="7538" spans="3:22" x14ac:dyDescent="0.25">
      <c r="C7538"/>
      <c r="F7538"/>
      <c r="T7538"/>
      <c r="V7538"/>
    </row>
    <row r="7539" spans="3:22" x14ac:dyDescent="0.25">
      <c r="C7539"/>
      <c r="F7539"/>
      <c r="T7539"/>
      <c r="V7539"/>
    </row>
    <row r="7540" spans="3:22" x14ac:dyDescent="0.25">
      <c r="C7540"/>
      <c r="F7540"/>
      <c r="T7540"/>
      <c r="V7540"/>
    </row>
    <row r="7541" spans="3:22" x14ac:dyDescent="0.25">
      <c r="C7541"/>
      <c r="F7541"/>
      <c r="T7541"/>
      <c r="V7541"/>
    </row>
    <row r="7542" spans="3:22" x14ac:dyDescent="0.25">
      <c r="C7542"/>
      <c r="F7542"/>
      <c r="T7542"/>
      <c r="V7542"/>
    </row>
    <row r="7543" spans="3:22" x14ac:dyDescent="0.25">
      <c r="C7543"/>
      <c r="F7543"/>
      <c r="T7543"/>
      <c r="V7543"/>
    </row>
    <row r="7544" spans="3:22" x14ac:dyDescent="0.25">
      <c r="C7544"/>
      <c r="F7544"/>
      <c r="T7544"/>
      <c r="V7544"/>
    </row>
    <row r="7545" spans="3:22" x14ac:dyDescent="0.25">
      <c r="C7545"/>
      <c r="F7545"/>
      <c r="T7545"/>
      <c r="V7545"/>
    </row>
    <row r="7546" spans="3:22" x14ac:dyDescent="0.25">
      <c r="C7546"/>
      <c r="F7546"/>
      <c r="T7546"/>
      <c r="V7546"/>
    </row>
    <row r="7547" spans="3:22" x14ac:dyDescent="0.25">
      <c r="C7547"/>
      <c r="F7547"/>
      <c r="T7547"/>
      <c r="V7547"/>
    </row>
    <row r="7548" spans="3:22" x14ac:dyDescent="0.25">
      <c r="C7548"/>
      <c r="F7548"/>
      <c r="T7548"/>
      <c r="V7548"/>
    </row>
    <row r="7549" spans="3:22" x14ac:dyDescent="0.25">
      <c r="C7549"/>
      <c r="F7549"/>
      <c r="T7549"/>
      <c r="V7549"/>
    </row>
    <row r="7550" spans="3:22" x14ac:dyDescent="0.25">
      <c r="C7550"/>
      <c r="F7550"/>
      <c r="T7550"/>
      <c r="V7550"/>
    </row>
    <row r="7551" spans="3:22" x14ac:dyDescent="0.25">
      <c r="C7551"/>
      <c r="F7551"/>
      <c r="T7551"/>
      <c r="V7551"/>
    </row>
    <row r="7552" spans="3:22" x14ac:dyDescent="0.25">
      <c r="C7552"/>
      <c r="F7552"/>
      <c r="T7552"/>
      <c r="V7552"/>
    </row>
    <row r="7553" spans="3:22" x14ac:dyDescent="0.25">
      <c r="C7553"/>
      <c r="F7553"/>
      <c r="T7553"/>
      <c r="V7553"/>
    </row>
    <row r="7554" spans="3:22" x14ac:dyDescent="0.25">
      <c r="C7554"/>
      <c r="F7554"/>
      <c r="T7554"/>
      <c r="V7554"/>
    </row>
    <row r="7555" spans="3:22" x14ac:dyDescent="0.25">
      <c r="C7555"/>
      <c r="F7555"/>
      <c r="T7555"/>
      <c r="V7555"/>
    </row>
    <row r="7556" spans="3:22" x14ac:dyDescent="0.25">
      <c r="C7556"/>
      <c r="F7556"/>
      <c r="T7556"/>
      <c r="V7556"/>
    </row>
    <row r="7557" spans="3:22" x14ac:dyDescent="0.25">
      <c r="C7557"/>
      <c r="F7557"/>
      <c r="T7557"/>
      <c r="V7557"/>
    </row>
    <row r="7558" spans="3:22" x14ac:dyDescent="0.25">
      <c r="C7558"/>
      <c r="F7558"/>
      <c r="T7558"/>
      <c r="V7558"/>
    </row>
    <row r="7559" spans="3:22" x14ac:dyDescent="0.25">
      <c r="C7559"/>
      <c r="F7559"/>
      <c r="T7559"/>
      <c r="V7559"/>
    </row>
    <row r="7560" spans="3:22" x14ac:dyDescent="0.25">
      <c r="C7560"/>
      <c r="F7560"/>
      <c r="T7560"/>
      <c r="V7560"/>
    </row>
    <row r="7561" spans="3:22" x14ac:dyDescent="0.25">
      <c r="C7561"/>
      <c r="F7561"/>
      <c r="T7561"/>
      <c r="V7561"/>
    </row>
    <row r="7562" spans="3:22" x14ac:dyDescent="0.25">
      <c r="C7562"/>
      <c r="F7562"/>
      <c r="T7562"/>
      <c r="V7562"/>
    </row>
    <row r="7563" spans="3:22" x14ac:dyDescent="0.25">
      <c r="C7563"/>
      <c r="F7563"/>
      <c r="T7563"/>
      <c r="V7563"/>
    </row>
    <row r="7564" spans="3:22" x14ac:dyDescent="0.25">
      <c r="C7564"/>
      <c r="F7564"/>
      <c r="T7564"/>
      <c r="V7564"/>
    </row>
    <row r="7565" spans="3:22" x14ac:dyDescent="0.25">
      <c r="C7565"/>
      <c r="F7565"/>
      <c r="T7565"/>
      <c r="V7565"/>
    </row>
    <row r="7566" spans="3:22" x14ac:dyDescent="0.25">
      <c r="C7566"/>
      <c r="F7566"/>
      <c r="T7566"/>
      <c r="V7566"/>
    </row>
    <row r="7567" spans="3:22" x14ac:dyDescent="0.25">
      <c r="C7567"/>
      <c r="F7567"/>
      <c r="T7567"/>
      <c r="V7567"/>
    </row>
    <row r="7568" spans="3:22" x14ac:dyDescent="0.25">
      <c r="C7568"/>
      <c r="F7568"/>
      <c r="T7568"/>
      <c r="V7568"/>
    </row>
    <row r="7569" spans="3:22" x14ac:dyDescent="0.25">
      <c r="C7569"/>
      <c r="F7569"/>
      <c r="T7569"/>
      <c r="V7569"/>
    </row>
    <row r="7570" spans="3:22" x14ac:dyDescent="0.25">
      <c r="C7570"/>
      <c r="F7570"/>
      <c r="T7570"/>
      <c r="V7570"/>
    </row>
    <row r="7571" spans="3:22" x14ac:dyDescent="0.25">
      <c r="C7571"/>
      <c r="F7571"/>
      <c r="T7571"/>
      <c r="V7571"/>
    </row>
    <row r="7572" spans="3:22" x14ac:dyDescent="0.25">
      <c r="C7572"/>
      <c r="F7572"/>
      <c r="T7572"/>
      <c r="V7572"/>
    </row>
    <row r="7573" spans="3:22" x14ac:dyDescent="0.25">
      <c r="C7573"/>
      <c r="F7573"/>
      <c r="T7573"/>
      <c r="V7573"/>
    </row>
    <row r="7574" spans="3:22" x14ac:dyDescent="0.25">
      <c r="C7574"/>
      <c r="F7574"/>
      <c r="T7574"/>
      <c r="V7574"/>
    </row>
    <row r="7575" spans="3:22" x14ac:dyDescent="0.25">
      <c r="C7575"/>
      <c r="F7575"/>
      <c r="T7575"/>
      <c r="V7575"/>
    </row>
    <row r="7576" spans="3:22" x14ac:dyDescent="0.25">
      <c r="C7576"/>
      <c r="F7576"/>
      <c r="T7576"/>
      <c r="V7576"/>
    </row>
    <row r="7577" spans="3:22" x14ac:dyDescent="0.25">
      <c r="C7577"/>
      <c r="F7577"/>
      <c r="T7577"/>
      <c r="V7577"/>
    </row>
    <row r="7578" spans="3:22" x14ac:dyDescent="0.25">
      <c r="C7578"/>
      <c r="F7578"/>
      <c r="T7578"/>
      <c r="V7578"/>
    </row>
    <row r="7579" spans="3:22" x14ac:dyDescent="0.25">
      <c r="C7579"/>
      <c r="F7579"/>
      <c r="T7579"/>
      <c r="V7579"/>
    </row>
    <row r="7580" spans="3:22" x14ac:dyDescent="0.25">
      <c r="C7580"/>
      <c r="F7580"/>
      <c r="T7580"/>
      <c r="V7580"/>
    </row>
    <row r="7581" spans="3:22" x14ac:dyDescent="0.25">
      <c r="C7581"/>
      <c r="F7581"/>
      <c r="T7581"/>
      <c r="V7581"/>
    </row>
    <row r="7582" spans="3:22" x14ac:dyDescent="0.25">
      <c r="C7582"/>
      <c r="F7582"/>
      <c r="T7582"/>
      <c r="V7582"/>
    </row>
    <row r="7583" spans="3:22" x14ac:dyDescent="0.25">
      <c r="C7583"/>
      <c r="F7583"/>
      <c r="T7583"/>
      <c r="V7583"/>
    </row>
    <row r="7584" spans="3:22" x14ac:dyDescent="0.25">
      <c r="C7584"/>
      <c r="F7584"/>
      <c r="T7584"/>
      <c r="V7584"/>
    </row>
    <row r="7585" spans="3:22" x14ac:dyDescent="0.25">
      <c r="C7585"/>
      <c r="F7585"/>
      <c r="T7585"/>
      <c r="V7585"/>
    </row>
    <row r="7586" spans="3:22" x14ac:dyDescent="0.25">
      <c r="C7586"/>
      <c r="F7586"/>
      <c r="T7586"/>
      <c r="V7586"/>
    </row>
    <row r="7587" spans="3:22" x14ac:dyDescent="0.25">
      <c r="C7587"/>
      <c r="F7587"/>
      <c r="T7587"/>
      <c r="V7587"/>
    </row>
    <row r="7588" spans="3:22" x14ac:dyDescent="0.25">
      <c r="C7588"/>
      <c r="F7588"/>
      <c r="T7588"/>
      <c r="V7588"/>
    </row>
    <row r="7589" spans="3:22" x14ac:dyDescent="0.25">
      <c r="C7589"/>
      <c r="F7589"/>
      <c r="T7589"/>
      <c r="V7589"/>
    </row>
    <row r="7590" spans="3:22" x14ac:dyDescent="0.25">
      <c r="C7590"/>
      <c r="F7590"/>
      <c r="T7590"/>
      <c r="V7590"/>
    </row>
    <row r="7591" spans="3:22" x14ac:dyDescent="0.25">
      <c r="C7591"/>
      <c r="F7591"/>
      <c r="T7591"/>
      <c r="V7591"/>
    </row>
    <row r="7592" spans="3:22" x14ac:dyDescent="0.25">
      <c r="C7592"/>
      <c r="F7592"/>
      <c r="T7592"/>
      <c r="V7592"/>
    </row>
    <row r="7593" spans="3:22" x14ac:dyDescent="0.25">
      <c r="C7593"/>
      <c r="F7593"/>
      <c r="T7593"/>
      <c r="V7593"/>
    </row>
    <row r="7594" spans="3:22" x14ac:dyDescent="0.25">
      <c r="C7594"/>
      <c r="F7594"/>
      <c r="T7594"/>
      <c r="V7594"/>
    </row>
    <row r="7595" spans="3:22" x14ac:dyDescent="0.25">
      <c r="C7595"/>
      <c r="F7595"/>
      <c r="T7595"/>
      <c r="V7595"/>
    </row>
    <row r="7596" spans="3:22" x14ac:dyDescent="0.25">
      <c r="C7596"/>
      <c r="F7596"/>
      <c r="T7596"/>
      <c r="V7596"/>
    </row>
    <row r="7597" spans="3:22" x14ac:dyDescent="0.25">
      <c r="C7597"/>
      <c r="F7597"/>
      <c r="T7597"/>
      <c r="V7597"/>
    </row>
    <row r="7598" spans="3:22" x14ac:dyDescent="0.25">
      <c r="C7598"/>
      <c r="F7598"/>
      <c r="T7598"/>
      <c r="V7598"/>
    </row>
    <row r="7599" spans="3:22" x14ac:dyDescent="0.25">
      <c r="C7599"/>
      <c r="F7599"/>
      <c r="T7599"/>
      <c r="V7599"/>
    </row>
    <row r="7600" spans="3:22" x14ac:dyDescent="0.25">
      <c r="C7600"/>
      <c r="F7600"/>
      <c r="T7600"/>
      <c r="V7600"/>
    </row>
    <row r="7601" spans="3:22" x14ac:dyDescent="0.25">
      <c r="C7601"/>
      <c r="F7601"/>
      <c r="T7601"/>
      <c r="V7601"/>
    </row>
    <row r="7602" spans="3:22" x14ac:dyDescent="0.25">
      <c r="C7602"/>
      <c r="F7602"/>
      <c r="T7602"/>
      <c r="V7602"/>
    </row>
    <row r="7603" spans="3:22" x14ac:dyDescent="0.25">
      <c r="C7603"/>
      <c r="F7603"/>
      <c r="T7603"/>
      <c r="V7603"/>
    </row>
    <row r="7604" spans="3:22" x14ac:dyDescent="0.25">
      <c r="C7604"/>
      <c r="F7604"/>
      <c r="T7604"/>
      <c r="V7604"/>
    </row>
    <row r="7605" spans="3:22" x14ac:dyDescent="0.25">
      <c r="C7605"/>
      <c r="F7605"/>
      <c r="T7605"/>
      <c r="V7605"/>
    </row>
    <row r="7606" spans="3:22" x14ac:dyDescent="0.25">
      <c r="C7606"/>
      <c r="F7606"/>
      <c r="T7606"/>
      <c r="V7606"/>
    </row>
    <row r="7607" spans="3:22" x14ac:dyDescent="0.25">
      <c r="C7607"/>
      <c r="F7607"/>
      <c r="T7607"/>
      <c r="V7607"/>
    </row>
    <row r="7608" spans="3:22" x14ac:dyDescent="0.25">
      <c r="C7608"/>
      <c r="F7608"/>
      <c r="T7608"/>
      <c r="V7608"/>
    </row>
    <row r="7609" spans="3:22" x14ac:dyDescent="0.25">
      <c r="C7609"/>
      <c r="F7609"/>
      <c r="T7609"/>
      <c r="V7609"/>
    </row>
    <row r="7610" spans="3:22" x14ac:dyDescent="0.25">
      <c r="C7610"/>
      <c r="F7610"/>
      <c r="T7610"/>
      <c r="V7610"/>
    </row>
    <row r="7611" spans="3:22" x14ac:dyDescent="0.25">
      <c r="C7611"/>
      <c r="F7611"/>
      <c r="T7611"/>
      <c r="V7611"/>
    </row>
    <row r="7612" spans="3:22" x14ac:dyDescent="0.25">
      <c r="C7612"/>
      <c r="F7612"/>
      <c r="T7612"/>
      <c r="V7612"/>
    </row>
    <row r="7613" spans="3:22" x14ac:dyDescent="0.25">
      <c r="C7613"/>
      <c r="F7613"/>
      <c r="T7613"/>
      <c r="V7613"/>
    </row>
    <row r="7614" spans="3:22" x14ac:dyDescent="0.25">
      <c r="C7614"/>
      <c r="F7614"/>
      <c r="T7614"/>
      <c r="V7614"/>
    </row>
    <row r="7615" spans="3:22" x14ac:dyDescent="0.25">
      <c r="C7615"/>
      <c r="F7615"/>
      <c r="T7615"/>
      <c r="V7615"/>
    </row>
    <row r="7616" spans="3:22" x14ac:dyDescent="0.25">
      <c r="C7616"/>
      <c r="F7616"/>
      <c r="T7616"/>
      <c r="V7616"/>
    </row>
    <row r="7617" spans="3:22" x14ac:dyDescent="0.25">
      <c r="C7617"/>
      <c r="F7617"/>
      <c r="T7617"/>
      <c r="V7617"/>
    </row>
    <row r="7618" spans="3:22" x14ac:dyDescent="0.25">
      <c r="C7618"/>
      <c r="F7618"/>
      <c r="T7618"/>
      <c r="V7618"/>
    </row>
    <row r="7619" spans="3:22" x14ac:dyDescent="0.25">
      <c r="C7619"/>
      <c r="F7619"/>
      <c r="T7619"/>
      <c r="V7619"/>
    </row>
    <row r="7620" spans="3:22" x14ac:dyDescent="0.25">
      <c r="C7620"/>
      <c r="F7620"/>
      <c r="T7620"/>
      <c r="V7620"/>
    </row>
    <row r="7621" spans="3:22" x14ac:dyDescent="0.25">
      <c r="C7621"/>
      <c r="F7621"/>
      <c r="T7621"/>
      <c r="V7621"/>
    </row>
    <row r="7622" spans="3:22" x14ac:dyDescent="0.25">
      <c r="C7622"/>
      <c r="F7622"/>
      <c r="T7622"/>
      <c r="V7622"/>
    </row>
    <row r="7623" spans="3:22" x14ac:dyDescent="0.25">
      <c r="C7623"/>
      <c r="F7623"/>
      <c r="T7623"/>
      <c r="V7623"/>
    </row>
    <row r="7624" spans="3:22" x14ac:dyDescent="0.25">
      <c r="C7624"/>
      <c r="F7624"/>
      <c r="T7624"/>
      <c r="V7624"/>
    </row>
    <row r="7625" spans="3:22" x14ac:dyDescent="0.25">
      <c r="C7625"/>
      <c r="F7625"/>
      <c r="T7625"/>
      <c r="V7625"/>
    </row>
    <row r="7626" spans="3:22" x14ac:dyDescent="0.25">
      <c r="C7626"/>
      <c r="F7626"/>
      <c r="T7626"/>
      <c r="V7626"/>
    </row>
    <row r="7627" spans="3:22" x14ac:dyDescent="0.25">
      <c r="C7627"/>
      <c r="F7627"/>
      <c r="T7627"/>
      <c r="V7627"/>
    </row>
    <row r="7628" spans="3:22" x14ac:dyDescent="0.25">
      <c r="C7628"/>
      <c r="F7628"/>
      <c r="T7628"/>
      <c r="V7628"/>
    </row>
    <row r="7629" spans="3:22" x14ac:dyDescent="0.25">
      <c r="C7629"/>
      <c r="F7629"/>
      <c r="T7629"/>
      <c r="V7629"/>
    </row>
    <row r="7630" spans="3:22" x14ac:dyDescent="0.25">
      <c r="C7630"/>
      <c r="F7630"/>
      <c r="T7630"/>
      <c r="V7630"/>
    </row>
    <row r="7631" spans="3:22" x14ac:dyDescent="0.25">
      <c r="C7631"/>
      <c r="F7631"/>
      <c r="T7631"/>
      <c r="V7631"/>
    </row>
    <row r="7632" spans="3:22" x14ac:dyDescent="0.25">
      <c r="C7632"/>
      <c r="F7632"/>
      <c r="T7632"/>
      <c r="V7632"/>
    </row>
    <row r="7633" spans="3:22" x14ac:dyDescent="0.25">
      <c r="C7633"/>
      <c r="F7633"/>
      <c r="T7633"/>
      <c r="V7633"/>
    </row>
    <row r="7634" spans="3:22" x14ac:dyDescent="0.25">
      <c r="C7634"/>
      <c r="F7634"/>
      <c r="T7634"/>
      <c r="V7634"/>
    </row>
    <row r="7635" spans="3:22" x14ac:dyDescent="0.25">
      <c r="C7635"/>
      <c r="F7635"/>
      <c r="T7635"/>
      <c r="V7635"/>
    </row>
    <row r="7636" spans="3:22" x14ac:dyDescent="0.25">
      <c r="C7636"/>
      <c r="F7636"/>
      <c r="T7636"/>
      <c r="V7636"/>
    </row>
    <row r="7637" spans="3:22" x14ac:dyDescent="0.25">
      <c r="C7637"/>
      <c r="F7637"/>
      <c r="T7637"/>
      <c r="V7637"/>
    </row>
    <row r="7638" spans="3:22" x14ac:dyDescent="0.25">
      <c r="C7638"/>
      <c r="F7638"/>
      <c r="T7638"/>
      <c r="V7638"/>
    </row>
    <row r="7639" spans="3:22" x14ac:dyDescent="0.25">
      <c r="C7639"/>
      <c r="F7639"/>
      <c r="T7639"/>
      <c r="V7639"/>
    </row>
    <row r="7640" spans="3:22" x14ac:dyDescent="0.25">
      <c r="C7640"/>
      <c r="F7640"/>
      <c r="T7640"/>
      <c r="V7640"/>
    </row>
    <row r="7641" spans="3:22" x14ac:dyDescent="0.25">
      <c r="C7641"/>
      <c r="F7641"/>
      <c r="T7641"/>
      <c r="V7641"/>
    </row>
    <row r="7642" spans="3:22" x14ac:dyDescent="0.25">
      <c r="C7642"/>
      <c r="F7642"/>
      <c r="T7642"/>
      <c r="V7642"/>
    </row>
    <row r="7643" spans="3:22" x14ac:dyDescent="0.25">
      <c r="C7643"/>
      <c r="F7643"/>
      <c r="T7643"/>
      <c r="V7643"/>
    </row>
    <row r="7644" spans="3:22" x14ac:dyDescent="0.25">
      <c r="C7644"/>
      <c r="F7644"/>
      <c r="T7644"/>
      <c r="V7644"/>
    </row>
    <row r="7645" spans="3:22" x14ac:dyDescent="0.25">
      <c r="C7645"/>
      <c r="F7645"/>
      <c r="T7645"/>
      <c r="V7645"/>
    </row>
    <row r="7646" spans="3:22" x14ac:dyDescent="0.25">
      <c r="C7646"/>
      <c r="F7646"/>
      <c r="T7646"/>
      <c r="V7646"/>
    </row>
    <row r="7647" spans="3:22" x14ac:dyDescent="0.25">
      <c r="C7647"/>
      <c r="F7647"/>
      <c r="T7647"/>
      <c r="V7647"/>
    </row>
    <row r="7648" spans="3:22" x14ac:dyDescent="0.25">
      <c r="C7648"/>
      <c r="F7648"/>
      <c r="T7648"/>
      <c r="V7648"/>
    </row>
    <row r="7649" spans="3:22" x14ac:dyDescent="0.25">
      <c r="C7649"/>
      <c r="F7649"/>
      <c r="T7649"/>
      <c r="V7649"/>
    </row>
    <row r="7650" spans="3:22" x14ac:dyDescent="0.25">
      <c r="C7650"/>
      <c r="F7650"/>
      <c r="T7650"/>
      <c r="V7650"/>
    </row>
    <row r="7651" spans="3:22" x14ac:dyDescent="0.25">
      <c r="C7651"/>
      <c r="F7651"/>
      <c r="T7651"/>
      <c r="V7651"/>
    </row>
    <row r="7652" spans="3:22" x14ac:dyDescent="0.25">
      <c r="C7652"/>
      <c r="F7652"/>
      <c r="T7652"/>
      <c r="V7652"/>
    </row>
    <row r="7653" spans="3:22" x14ac:dyDescent="0.25">
      <c r="C7653"/>
      <c r="F7653"/>
      <c r="T7653"/>
      <c r="V7653"/>
    </row>
    <row r="7654" spans="3:22" x14ac:dyDescent="0.25">
      <c r="C7654"/>
      <c r="F7654"/>
      <c r="T7654"/>
      <c r="V7654"/>
    </row>
    <row r="7655" spans="3:22" x14ac:dyDescent="0.25">
      <c r="C7655"/>
      <c r="F7655"/>
      <c r="T7655"/>
      <c r="V7655"/>
    </row>
    <row r="7656" spans="3:22" x14ac:dyDescent="0.25">
      <c r="C7656"/>
      <c r="F7656"/>
      <c r="T7656"/>
      <c r="V7656"/>
    </row>
    <row r="7657" spans="3:22" x14ac:dyDescent="0.25">
      <c r="C7657"/>
      <c r="F7657"/>
      <c r="T7657"/>
      <c r="V7657"/>
    </row>
    <row r="7658" spans="3:22" x14ac:dyDescent="0.25">
      <c r="C7658"/>
      <c r="F7658"/>
      <c r="T7658"/>
      <c r="V7658"/>
    </row>
    <row r="7659" spans="3:22" x14ac:dyDescent="0.25">
      <c r="C7659"/>
      <c r="F7659"/>
      <c r="T7659"/>
      <c r="V7659"/>
    </row>
    <row r="7660" spans="3:22" x14ac:dyDescent="0.25">
      <c r="C7660"/>
      <c r="F7660"/>
      <c r="T7660"/>
      <c r="V7660"/>
    </row>
    <row r="7661" spans="3:22" x14ac:dyDescent="0.25">
      <c r="C7661"/>
      <c r="F7661"/>
      <c r="T7661"/>
      <c r="V7661"/>
    </row>
    <row r="7662" spans="3:22" x14ac:dyDescent="0.25">
      <c r="C7662"/>
      <c r="F7662"/>
      <c r="T7662"/>
      <c r="V7662"/>
    </row>
    <row r="7663" spans="3:22" x14ac:dyDescent="0.25">
      <c r="C7663"/>
      <c r="F7663"/>
      <c r="T7663"/>
      <c r="V7663"/>
    </row>
    <row r="7664" spans="3:22" x14ac:dyDescent="0.25">
      <c r="C7664"/>
      <c r="F7664"/>
      <c r="T7664"/>
      <c r="V7664"/>
    </row>
    <row r="7665" spans="3:22" x14ac:dyDescent="0.25">
      <c r="C7665"/>
      <c r="F7665"/>
      <c r="T7665"/>
      <c r="V7665"/>
    </row>
    <row r="7666" spans="3:22" x14ac:dyDescent="0.25">
      <c r="C7666"/>
      <c r="F7666"/>
      <c r="T7666"/>
      <c r="V7666"/>
    </row>
    <row r="7667" spans="3:22" x14ac:dyDescent="0.25">
      <c r="C7667"/>
      <c r="F7667"/>
      <c r="T7667"/>
      <c r="V7667"/>
    </row>
    <row r="7668" spans="3:22" x14ac:dyDescent="0.25">
      <c r="C7668"/>
      <c r="F7668"/>
      <c r="T7668"/>
      <c r="V7668"/>
    </row>
    <row r="7669" spans="3:22" x14ac:dyDescent="0.25">
      <c r="C7669"/>
      <c r="F7669"/>
      <c r="T7669"/>
      <c r="V7669"/>
    </row>
    <row r="7670" spans="3:22" x14ac:dyDescent="0.25">
      <c r="C7670"/>
      <c r="F7670"/>
      <c r="T7670"/>
      <c r="V7670"/>
    </row>
    <row r="7671" spans="3:22" x14ac:dyDescent="0.25">
      <c r="C7671"/>
      <c r="F7671"/>
      <c r="T7671"/>
      <c r="V7671"/>
    </row>
    <row r="7672" spans="3:22" x14ac:dyDescent="0.25">
      <c r="C7672"/>
      <c r="F7672"/>
      <c r="T7672"/>
      <c r="V7672"/>
    </row>
    <row r="7673" spans="3:22" x14ac:dyDescent="0.25">
      <c r="C7673"/>
      <c r="F7673"/>
      <c r="T7673"/>
      <c r="V7673"/>
    </row>
    <row r="7674" spans="3:22" x14ac:dyDescent="0.25">
      <c r="C7674"/>
      <c r="F7674"/>
      <c r="T7674"/>
      <c r="V7674"/>
    </row>
    <row r="7675" spans="3:22" x14ac:dyDescent="0.25">
      <c r="C7675"/>
      <c r="F7675"/>
      <c r="T7675"/>
      <c r="V7675"/>
    </row>
    <row r="7676" spans="3:22" x14ac:dyDescent="0.25">
      <c r="C7676"/>
      <c r="F7676"/>
      <c r="T7676"/>
      <c r="V7676"/>
    </row>
    <row r="7677" spans="3:22" x14ac:dyDescent="0.25">
      <c r="C7677"/>
      <c r="F7677"/>
      <c r="T7677"/>
      <c r="V7677"/>
    </row>
    <row r="7678" spans="3:22" x14ac:dyDescent="0.25">
      <c r="C7678"/>
      <c r="F7678"/>
      <c r="T7678"/>
      <c r="V7678"/>
    </row>
    <row r="7679" spans="3:22" x14ac:dyDescent="0.25">
      <c r="C7679"/>
      <c r="F7679"/>
      <c r="T7679"/>
      <c r="V7679"/>
    </row>
    <row r="7680" spans="3:22" x14ac:dyDescent="0.25">
      <c r="C7680"/>
      <c r="F7680"/>
      <c r="T7680"/>
      <c r="V7680"/>
    </row>
    <row r="7681" spans="3:22" x14ac:dyDescent="0.25">
      <c r="C7681"/>
      <c r="F7681"/>
      <c r="T7681"/>
      <c r="V7681"/>
    </row>
    <row r="7682" spans="3:22" x14ac:dyDescent="0.25">
      <c r="C7682"/>
      <c r="F7682"/>
      <c r="T7682"/>
      <c r="V7682"/>
    </row>
    <row r="7683" spans="3:22" x14ac:dyDescent="0.25">
      <c r="C7683"/>
      <c r="F7683"/>
      <c r="T7683"/>
      <c r="V7683"/>
    </row>
    <row r="7684" spans="3:22" x14ac:dyDescent="0.25">
      <c r="C7684"/>
      <c r="F7684"/>
      <c r="T7684"/>
      <c r="V7684"/>
    </row>
    <row r="7685" spans="3:22" x14ac:dyDescent="0.25">
      <c r="C7685"/>
      <c r="F7685"/>
      <c r="T7685"/>
      <c r="V7685"/>
    </row>
    <row r="7686" spans="3:22" x14ac:dyDescent="0.25">
      <c r="C7686"/>
      <c r="F7686"/>
      <c r="T7686"/>
      <c r="V7686"/>
    </row>
    <row r="7687" spans="3:22" x14ac:dyDescent="0.25">
      <c r="C7687"/>
      <c r="F7687"/>
      <c r="T7687"/>
      <c r="V7687"/>
    </row>
    <row r="7688" spans="3:22" x14ac:dyDescent="0.25">
      <c r="C7688"/>
      <c r="F7688"/>
      <c r="T7688"/>
      <c r="V7688"/>
    </row>
    <row r="7689" spans="3:22" x14ac:dyDescent="0.25">
      <c r="C7689"/>
      <c r="F7689"/>
      <c r="T7689"/>
      <c r="V7689"/>
    </row>
    <row r="7690" spans="3:22" x14ac:dyDescent="0.25">
      <c r="C7690"/>
      <c r="F7690"/>
      <c r="T7690"/>
      <c r="V7690"/>
    </row>
    <row r="7691" spans="3:22" x14ac:dyDescent="0.25">
      <c r="C7691"/>
      <c r="F7691"/>
      <c r="T7691"/>
      <c r="V7691"/>
    </row>
    <row r="7692" spans="3:22" x14ac:dyDescent="0.25">
      <c r="C7692"/>
      <c r="F7692"/>
      <c r="T7692"/>
      <c r="V7692"/>
    </row>
    <row r="7693" spans="3:22" x14ac:dyDescent="0.25">
      <c r="C7693"/>
      <c r="F7693"/>
      <c r="T7693"/>
      <c r="V7693"/>
    </row>
    <row r="7694" spans="3:22" x14ac:dyDescent="0.25">
      <c r="C7694"/>
      <c r="F7694"/>
      <c r="T7694"/>
      <c r="V7694"/>
    </row>
    <row r="7695" spans="3:22" x14ac:dyDescent="0.25">
      <c r="C7695"/>
      <c r="F7695"/>
      <c r="T7695"/>
      <c r="V7695"/>
    </row>
    <row r="7696" spans="3:22" x14ac:dyDescent="0.25">
      <c r="C7696"/>
      <c r="F7696"/>
      <c r="T7696"/>
      <c r="V7696"/>
    </row>
    <row r="7697" spans="3:22" x14ac:dyDescent="0.25">
      <c r="C7697"/>
      <c r="F7697"/>
      <c r="T7697"/>
      <c r="V7697"/>
    </row>
    <row r="7698" spans="3:22" x14ac:dyDescent="0.25">
      <c r="C7698"/>
      <c r="F7698"/>
      <c r="T7698"/>
      <c r="V7698"/>
    </row>
    <row r="7699" spans="3:22" x14ac:dyDescent="0.25">
      <c r="C7699"/>
      <c r="F7699"/>
      <c r="T7699"/>
      <c r="V7699"/>
    </row>
    <row r="7700" spans="3:22" x14ac:dyDescent="0.25">
      <c r="C7700"/>
      <c r="F7700"/>
      <c r="T7700"/>
      <c r="V7700"/>
    </row>
    <row r="7701" spans="3:22" x14ac:dyDescent="0.25">
      <c r="C7701"/>
      <c r="F7701"/>
      <c r="T7701"/>
      <c r="V7701"/>
    </row>
    <row r="7702" spans="3:22" x14ac:dyDescent="0.25">
      <c r="C7702"/>
      <c r="F7702"/>
      <c r="T7702"/>
      <c r="V7702"/>
    </row>
    <row r="7703" spans="3:22" x14ac:dyDescent="0.25">
      <c r="C7703"/>
      <c r="F7703"/>
      <c r="T7703"/>
      <c r="V7703"/>
    </row>
    <row r="7704" spans="3:22" x14ac:dyDescent="0.25">
      <c r="C7704"/>
      <c r="F7704"/>
      <c r="T7704"/>
      <c r="V7704"/>
    </row>
    <row r="7705" spans="3:22" x14ac:dyDescent="0.25">
      <c r="C7705"/>
      <c r="F7705"/>
      <c r="T7705"/>
      <c r="V7705"/>
    </row>
    <row r="7706" spans="3:22" x14ac:dyDescent="0.25">
      <c r="C7706"/>
      <c r="F7706"/>
      <c r="T7706"/>
      <c r="V7706"/>
    </row>
    <row r="7707" spans="3:22" x14ac:dyDescent="0.25">
      <c r="C7707"/>
      <c r="F7707"/>
      <c r="T7707"/>
      <c r="V7707"/>
    </row>
    <row r="7708" spans="3:22" x14ac:dyDescent="0.25">
      <c r="C7708"/>
      <c r="F7708"/>
      <c r="T7708"/>
      <c r="V7708"/>
    </row>
    <row r="7709" spans="3:22" x14ac:dyDescent="0.25">
      <c r="C7709"/>
      <c r="F7709"/>
      <c r="T7709"/>
      <c r="V7709"/>
    </row>
    <row r="7710" spans="3:22" x14ac:dyDescent="0.25">
      <c r="C7710"/>
      <c r="F7710"/>
      <c r="T7710"/>
      <c r="V7710"/>
    </row>
    <row r="7711" spans="3:22" x14ac:dyDescent="0.25">
      <c r="C7711"/>
      <c r="F7711"/>
      <c r="T7711"/>
      <c r="V7711"/>
    </row>
    <row r="7712" spans="3:22" x14ac:dyDescent="0.25">
      <c r="C7712"/>
      <c r="F7712"/>
      <c r="T7712"/>
      <c r="V7712"/>
    </row>
    <row r="7713" spans="3:22" x14ac:dyDescent="0.25">
      <c r="C7713"/>
      <c r="F7713"/>
      <c r="T7713"/>
      <c r="V7713"/>
    </row>
    <row r="7714" spans="3:22" x14ac:dyDescent="0.25">
      <c r="C7714"/>
      <c r="F7714"/>
      <c r="T7714"/>
      <c r="V7714"/>
    </row>
    <row r="7715" spans="3:22" x14ac:dyDescent="0.25">
      <c r="C7715"/>
      <c r="F7715"/>
      <c r="T7715"/>
      <c r="V7715"/>
    </row>
    <row r="7716" spans="3:22" x14ac:dyDescent="0.25">
      <c r="C7716"/>
      <c r="F7716"/>
      <c r="T7716"/>
      <c r="V7716"/>
    </row>
    <row r="7717" spans="3:22" x14ac:dyDescent="0.25">
      <c r="C7717"/>
      <c r="F7717"/>
      <c r="T7717"/>
      <c r="V7717"/>
    </row>
    <row r="7718" spans="3:22" x14ac:dyDescent="0.25">
      <c r="C7718"/>
      <c r="F7718"/>
      <c r="T7718"/>
      <c r="V7718"/>
    </row>
    <row r="7719" spans="3:22" x14ac:dyDescent="0.25">
      <c r="C7719"/>
      <c r="F7719"/>
      <c r="T7719"/>
      <c r="V7719"/>
    </row>
    <row r="7720" spans="3:22" x14ac:dyDescent="0.25">
      <c r="C7720"/>
      <c r="F7720"/>
      <c r="T7720"/>
      <c r="V7720"/>
    </row>
    <row r="7721" spans="3:22" x14ac:dyDescent="0.25">
      <c r="C7721"/>
      <c r="F7721"/>
      <c r="T7721"/>
      <c r="V7721"/>
    </row>
    <row r="7722" spans="3:22" x14ac:dyDescent="0.25">
      <c r="C7722"/>
      <c r="F7722"/>
      <c r="T7722"/>
      <c r="V7722"/>
    </row>
    <row r="7723" spans="3:22" x14ac:dyDescent="0.25">
      <c r="C7723"/>
      <c r="F7723"/>
      <c r="T7723"/>
      <c r="V7723"/>
    </row>
    <row r="7724" spans="3:22" x14ac:dyDescent="0.25">
      <c r="C7724"/>
      <c r="F7724"/>
      <c r="T7724"/>
      <c r="V7724"/>
    </row>
    <row r="7725" spans="3:22" x14ac:dyDescent="0.25">
      <c r="C7725"/>
      <c r="F7725"/>
      <c r="T7725"/>
      <c r="V7725"/>
    </row>
    <row r="7726" spans="3:22" x14ac:dyDescent="0.25">
      <c r="C7726"/>
      <c r="F7726"/>
      <c r="T7726"/>
      <c r="V7726"/>
    </row>
    <row r="7727" spans="3:22" x14ac:dyDescent="0.25">
      <c r="C7727"/>
      <c r="F7727"/>
      <c r="T7727"/>
      <c r="V7727"/>
    </row>
    <row r="7728" spans="3:22" x14ac:dyDescent="0.25">
      <c r="C7728"/>
      <c r="F7728"/>
      <c r="T7728"/>
      <c r="V7728"/>
    </row>
    <row r="7729" spans="3:22" x14ac:dyDescent="0.25">
      <c r="C7729"/>
      <c r="F7729"/>
      <c r="T7729"/>
      <c r="V7729"/>
    </row>
    <row r="7730" spans="3:22" x14ac:dyDescent="0.25">
      <c r="C7730"/>
      <c r="F7730"/>
      <c r="T7730"/>
      <c r="V7730"/>
    </row>
    <row r="7731" spans="3:22" x14ac:dyDescent="0.25">
      <c r="C7731"/>
      <c r="F7731"/>
      <c r="T7731"/>
      <c r="V7731"/>
    </row>
    <row r="7732" spans="3:22" x14ac:dyDescent="0.25">
      <c r="C7732"/>
      <c r="F7732"/>
      <c r="T7732"/>
      <c r="V7732"/>
    </row>
    <row r="7733" spans="3:22" x14ac:dyDescent="0.25">
      <c r="C7733"/>
      <c r="F7733"/>
      <c r="T7733"/>
      <c r="V7733"/>
    </row>
    <row r="7734" spans="3:22" x14ac:dyDescent="0.25">
      <c r="C7734"/>
      <c r="F7734"/>
      <c r="T7734"/>
      <c r="V7734"/>
    </row>
    <row r="7735" spans="3:22" x14ac:dyDescent="0.25">
      <c r="C7735"/>
      <c r="F7735"/>
      <c r="T7735"/>
      <c r="V7735"/>
    </row>
    <row r="7736" spans="3:22" x14ac:dyDescent="0.25">
      <c r="C7736"/>
      <c r="F7736"/>
      <c r="T7736"/>
      <c r="V7736"/>
    </row>
    <row r="7737" spans="3:22" x14ac:dyDescent="0.25">
      <c r="C7737"/>
      <c r="F7737"/>
      <c r="T7737"/>
      <c r="V7737"/>
    </row>
    <row r="7738" spans="3:22" x14ac:dyDescent="0.25">
      <c r="C7738"/>
      <c r="F7738"/>
      <c r="T7738"/>
      <c r="V7738"/>
    </row>
    <row r="7739" spans="3:22" x14ac:dyDescent="0.25">
      <c r="C7739"/>
      <c r="F7739"/>
      <c r="T7739"/>
      <c r="V7739"/>
    </row>
    <row r="7740" spans="3:22" x14ac:dyDescent="0.25">
      <c r="C7740"/>
      <c r="F7740"/>
      <c r="T7740"/>
      <c r="V7740"/>
    </row>
    <row r="7741" spans="3:22" x14ac:dyDescent="0.25">
      <c r="C7741"/>
      <c r="F7741"/>
      <c r="T7741"/>
      <c r="V7741"/>
    </row>
    <row r="7742" spans="3:22" x14ac:dyDescent="0.25">
      <c r="C7742"/>
      <c r="F7742"/>
      <c r="T7742"/>
      <c r="V7742"/>
    </row>
    <row r="7743" spans="3:22" x14ac:dyDescent="0.25">
      <c r="C7743"/>
      <c r="F7743"/>
      <c r="T7743"/>
      <c r="V7743"/>
    </row>
    <row r="7744" spans="3:22" x14ac:dyDescent="0.25">
      <c r="C7744"/>
      <c r="F7744"/>
      <c r="T7744"/>
      <c r="V7744"/>
    </row>
    <row r="7745" spans="3:22" x14ac:dyDescent="0.25">
      <c r="C7745"/>
      <c r="F7745"/>
      <c r="T7745"/>
      <c r="V7745"/>
    </row>
    <row r="7746" spans="3:22" x14ac:dyDescent="0.25">
      <c r="C7746"/>
      <c r="F7746"/>
      <c r="T7746"/>
      <c r="V7746"/>
    </row>
    <row r="7747" spans="3:22" x14ac:dyDescent="0.25">
      <c r="C7747"/>
      <c r="F7747"/>
      <c r="T7747"/>
      <c r="V7747"/>
    </row>
    <row r="7748" spans="3:22" x14ac:dyDescent="0.25">
      <c r="C7748"/>
      <c r="F7748"/>
      <c r="T7748"/>
      <c r="V7748"/>
    </row>
    <row r="7749" spans="3:22" x14ac:dyDescent="0.25">
      <c r="C7749"/>
      <c r="F7749"/>
      <c r="T7749"/>
      <c r="V7749"/>
    </row>
    <row r="7750" spans="3:22" x14ac:dyDescent="0.25">
      <c r="C7750"/>
      <c r="F7750"/>
      <c r="T7750"/>
      <c r="V7750"/>
    </row>
    <row r="7751" spans="3:22" x14ac:dyDescent="0.25">
      <c r="C7751"/>
      <c r="F7751"/>
      <c r="T7751"/>
      <c r="V7751"/>
    </row>
    <row r="7752" spans="3:22" x14ac:dyDescent="0.25">
      <c r="C7752"/>
      <c r="F7752"/>
      <c r="T7752"/>
      <c r="V7752"/>
    </row>
    <row r="7753" spans="3:22" x14ac:dyDescent="0.25">
      <c r="C7753"/>
      <c r="F7753"/>
      <c r="T7753"/>
      <c r="V7753"/>
    </row>
    <row r="7754" spans="3:22" x14ac:dyDescent="0.25">
      <c r="C7754"/>
      <c r="F7754"/>
      <c r="T7754"/>
      <c r="V7754"/>
    </row>
    <row r="7755" spans="3:22" x14ac:dyDescent="0.25">
      <c r="C7755"/>
      <c r="F7755"/>
      <c r="T7755"/>
      <c r="V7755"/>
    </row>
    <row r="7756" spans="3:22" x14ac:dyDescent="0.25">
      <c r="C7756"/>
      <c r="F7756"/>
      <c r="T7756"/>
      <c r="V7756"/>
    </row>
    <row r="7757" spans="3:22" x14ac:dyDescent="0.25">
      <c r="C7757"/>
      <c r="F7757"/>
      <c r="T7757"/>
      <c r="V7757"/>
    </row>
    <row r="7758" spans="3:22" x14ac:dyDescent="0.25">
      <c r="C7758"/>
      <c r="F7758"/>
      <c r="T7758"/>
      <c r="V7758"/>
    </row>
    <row r="7759" spans="3:22" x14ac:dyDescent="0.25">
      <c r="C7759"/>
      <c r="F7759"/>
      <c r="T7759"/>
      <c r="V7759"/>
    </row>
    <row r="7760" spans="3:22" x14ac:dyDescent="0.25">
      <c r="C7760"/>
      <c r="F7760"/>
      <c r="T7760"/>
      <c r="V7760"/>
    </row>
    <row r="7761" spans="3:22" x14ac:dyDescent="0.25">
      <c r="C7761"/>
      <c r="F7761"/>
      <c r="T7761"/>
      <c r="V7761"/>
    </row>
    <row r="7762" spans="3:22" x14ac:dyDescent="0.25">
      <c r="C7762"/>
      <c r="F7762"/>
      <c r="T7762"/>
      <c r="V7762"/>
    </row>
    <row r="7763" spans="3:22" x14ac:dyDescent="0.25">
      <c r="C7763"/>
      <c r="F7763"/>
      <c r="T7763"/>
      <c r="V7763"/>
    </row>
    <row r="7764" spans="3:22" x14ac:dyDescent="0.25">
      <c r="C7764"/>
      <c r="F7764"/>
      <c r="T7764"/>
      <c r="V7764"/>
    </row>
    <row r="7765" spans="3:22" x14ac:dyDescent="0.25">
      <c r="C7765"/>
      <c r="F7765"/>
      <c r="T7765"/>
      <c r="V7765"/>
    </row>
    <row r="7766" spans="3:22" x14ac:dyDescent="0.25">
      <c r="C7766"/>
      <c r="F7766"/>
      <c r="T7766"/>
      <c r="V7766"/>
    </row>
    <row r="7767" spans="3:22" x14ac:dyDescent="0.25">
      <c r="C7767"/>
      <c r="F7767"/>
      <c r="T7767"/>
      <c r="V7767"/>
    </row>
    <row r="7768" spans="3:22" x14ac:dyDescent="0.25">
      <c r="C7768"/>
      <c r="F7768"/>
      <c r="T7768"/>
      <c r="V7768"/>
    </row>
    <row r="7769" spans="3:22" x14ac:dyDescent="0.25">
      <c r="C7769"/>
      <c r="F7769"/>
      <c r="T7769"/>
      <c r="V7769"/>
    </row>
    <row r="7770" spans="3:22" x14ac:dyDescent="0.25">
      <c r="C7770"/>
      <c r="F7770"/>
      <c r="T7770"/>
      <c r="V7770"/>
    </row>
    <row r="7771" spans="3:22" x14ac:dyDescent="0.25">
      <c r="C7771"/>
      <c r="F7771"/>
      <c r="T7771"/>
      <c r="V7771"/>
    </row>
    <row r="7772" spans="3:22" x14ac:dyDescent="0.25">
      <c r="C7772"/>
      <c r="F7772"/>
      <c r="T7772"/>
      <c r="V7772"/>
    </row>
    <row r="7773" spans="3:22" x14ac:dyDescent="0.25">
      <c r="C7773"/>
      <c r="F7773"/>
      <c r="T7773"/>
      <c r="V7773"/>
    </row>
    <row r="7774" spans="3:22" x14ac:dyDescent="0.25">
      <c r="C7774"/>
      <c r="F7774"/>
      <c r="T7774"/>
      <c r="V7774"/>
    </row>
    <row r="7775" spans="3:22" x14ac:dyDescent="0.25">
      <c r="C7775"/>
      <c r="F7775"/>
      <c r="T7775"/>
      <c r="V7775"/>
    </row>
    <row r="7776" spans="3:22" x14ac:dyDescent="0.25">
      <c r="C7776"/>
      <c r="F7776"/>
      <c r="T7776"/>
      <c r="V7776"/>
    </row>
    <row r="7777" spans="3:22" x14ac:dyDescent="0.25">
      <c r="C7777"/>
      <c r="F7777"/>
      <c r="T7777"/>
      <c r="V7777"/>
    </row>
    <row r="7778" spans="3:22" x14ac:dyDescent="0.25">
      <c r="C7778"/>
      <c r="F7778"/>
      <c r="T7778"/>
      <c r="V7778"/>
    </row>
    <row r="7779" spans="3:22" x14ac:dyDescent="0.25">
      <c r="C7779"/>
      <c r="F7779"/>
      <c r="T7779"/>
      <c r="V7779"/>
    </row>
    <row r="7780" spans="3:22" x14ac:dyDescent="0.25">
      <c r="C7780"/>
      <c r="F7780"/>
      <c r="T7780"/>
      <c r="V7780"/>
    </row>
    <row r="7781" spans="3:22" x14ac:dyDescent="0.25">
      <c r="C7781"/>
      <c r="F7781"/>
      <c r="T7781"/>
      <c r="V7781"/>
    </row>
    <row r="7782" spans="3:22" x14ac:dyDescent="0.25">
      <c r="C7782"/>
      <c r="F7782"/>
      <c r="T7782"/>
      <c r="V7782"/>
    </row>
    <row r="7783" spans="3:22" x14ac:dyDescent="0.25">
      <c r="C7783"/>
      <c r="F7783"/>
      <c r="T7783"/>
      <c r="V7783"/>
    </row>
    <row r="7784" spans="3:22" x14ac:dyDescent="0.25">
      <c r="C7784"/>
      <c r="F7784"/>
      <c r="T7784"/>
      <c r="V7784"/>
    </row>
    <row r="7785" spans="3:22" x14ac:dyDescent="0.25">
      <c r="C7785"/>
      <c r="F7785"/>
      <c r="T7785"/>
      <c r="V7785"/>
    </row>
    <row r="7786" spans="3:22" x14ac:dyDescent="0.25">
      <c r="C7786"/>
      <c r="F7786"/>
      <c r="T7786"/>
      <c r="V7786"/>
    </row>
    <row r="7787" spans="3:22" x14ac:dyDescent="0.25">
      <c r="C7787"/>
      <c r="F7787"/>
      <c r="T7787"/>
      <c r="V7787"/>
    </row>
    <row r="7788" spans="3:22" x14ac:dyDescent="0.25">
      <c r="C7788"/>
      <c r="F7788"/>
      <c r="T7788"/>
      <c r="V7788"/>
    </row>
    <row r="7789" spans="3:22" x14ac:dyDescent="0.25">
      <c r="C7789"/>
      <c r="F7789"/>
      <c r="T7789"/>
      <c r="V7789"/>
    </row>
    <row r="7790" spans="3:22" x14ac:dyDescent="0.25">
      <c r="C7790"/>
      <c r="F7790"/>
      <c r="T7790"/>
      <c r="V7790"/>
    </row>
    <row r="7791" spans="3:22" x14ac:dyDescent="0.25">
      <c r="C7791"/>
      <c r="F7791"/>
      <c r="T7791"/>
      <c r="V7791"/>
    </row>
    <row r="7792" spans="3:22" x14ac:dyDescent="0.25">
      <c r="C7792"/>
      <c r="F7792"/>
      <c r="T7792"/>
      <c r="V7792"/>
    </row>
    <row r="7793" spans="3:22" x14ac:dyDescent="0.25">
      <c r="C7793"/>
      <c r="F7793"/>
      <c r="T7793"/>
      <c r="V7793"/>
    </row>
    <row r="7794" spans="3:22" x14ac:dyDescent="0.25">
      <c r="C7794"/>
      <c r="F7794"/>
      <c r="T7794"/>
      <c r="V7794"/>
    </row>
    <row r="7795" spans="3:22" x14ac:dyDescent="0.25">
      <c r="C7795"/>
      <c r="F7795"/>
      <c r="T7795"/>
      <c r="V7795"/>
    </row>
    <row r="7796" spans="3:22" x14ac:dyDescent="0.25">
      <c r="C7796"/>
      <c r="F7796"/>
      <c r="T7796"/>
      <c r="V7796"/>
    </row>
    <row r="7797" spans="3:22" x14ac:dyDescent="0.25">
      <c r="C7797"/>
      <c r="F7797"/>
      <c r="T7797"/>
      <c r="V7797"/>
    </row>
    <row r="7798" spans="3:22" x14ac:dyDescent="0.25">
      <c r="C7798"/>
      <c r="F7798"/>
      <c r="T7798"/>
      <c r="V7798"/>
    </row>
    <row r="7799" spans="3:22" x14ac:dyDescent="0.25">
      <c r="C7799"/>
      <c r="F7799"/>
      <c r="T7799"/>
      <c r="V7799"/>
    </row>
    <row r="7800" spans="3:22" x14ac:dyDescent="0.25">
      <c r="C7800"/>
      <c r="F7800"/>
      <c r="T7800"/>
      <c r="V7800"/>
    </row>
    <row r="7801" spans="3:22" x14ac:dyDescent="0.25">
      <c r="C7801"/>
      <c r="F7801"/>
      <c r="T7801"/>
      <c r="V7801"/>
    </row>
    <row r="7802" spans="3:22" x14ac:dyDescent="0.25">
      <c r="C7802"/>
      <c r="F7802"/>
      <c r="T7802"/>
      <c r="V7802"/>
    </row>
    <row r="7803" spans="3:22" x14ac:dyDescent="0.25">
      <c r="C7803"/>
      <c r="F7803"/>
      <c r="T7803"/>
      <c r="V7803"/>
    </row>
    <row r="7804" spans="3:22" x14ac:dyDescent="0.25">
      <c r="C7804"/>
      <c r="F7804"/>
      <c r="T7804"/>
      <c r="V7804"/>
    </row>
    <row r="7805" spans="3:22" x14ac:dyDescent="0.25">
      <c r="C7805"/>
      <c r="F7805"/>
      <c r="T7805"/>
      <c r="V7805"/>
    </row>
    <row r="7806" spans="3:22" x14ac:dyDescent="0.25">
      <c r="C7806"/>
      <c r="F7806"/>
      <c r="T7806"/>
      <c r="V7806"/>
    </row>
    <row r="7807" spans="3:22" x14ac:dyDescent="0.25">
      <c r="C7807"/>
      <c r="F7807"/>
      <c r="T7807"/>
      <c r="V7807"/>
    </row>
    <row r="7808" spans="3:22" x14ac:dyDescent="0.25">
      <c r="C7808"/>
      <c r="F7808"/>
      <c r="T7808"/>
      <c r="V7808"/>
    </row>
    <row r="7809" spans="3:22" x14ac:dyDescent="0.25">
      <c r="C7809"/>
      <c r="F7809"/>
      <c r="T7809"/>
      <c r="V7809"/>
    </row>
    <row r="7810" spans="3:22" x14ac:dyDescent="0.25">
      <c r="C7810"/>
      <c r="F7810"/>
      <c r="T7810"/>
      <c r="V7810"/>
    </row>
    <row r="7811" spans="3:22" x14ac:dyDescent="0.25">
      <c r="C7811"/>
      <c r="F7811"/>
      <c r="T7811"/>
      <c r="V7811"/>
    </row>
    <row r="7812" spans="3:22" x14ac:dyDescent="0.25">
      <c r="C7812"/>
      <c r="F7812"/>
      <c r="T7812"/>
      <c r="V7812"/>
    </row>
    <row r="7813" spans="3:22" x14ac:dyDescent="0.25">
      <c r="C7813"/>
      <c r="F7813"/>
      <c r="T7813"/>
      <c r="V7813"/>
    </row>
    <row r="7814" spans="3:22" x14ac:dyDescent="0.25">
      <c r="C7814"/>
      <c r="F7814"/>
      <c r="T7814"/>
      <c r="V7814"/>
    </row>
    <row r="7815" spans="3:22" x14ac:dyDescent="0.25">
      <c r="C7815"/>
      <c r="F7815"/>
      <c r="T7815"/>
      <c r="V7815"/>
    </row>
    <row r="7816" spans="3:22" x14ac:dyDescent="0.25">
      <c r="C7816"/>
      <c r="F7816"/>
      <c r="T7816"/>
      <c r="V7816"/>
    </row>
    <row r="7817" spans="3:22" x14ac:dyDescent="0.25">
      <c r="C7817"/>
      <c r="F7817"/>
      <c r="T7817"/>
      <c r="V7817"/>
    </row>
    <row r="7818" spans="3:22" x14ac:dyDescent="0.25">
      <c r="C7818"/>
      <c r="F7818"/>
      <c r="T7818"/>
      <c r="V7818"/>
    </row>
    <row r="7819" spans="3:22" x14ac:dyDescent="0.25">
      <c r="C7819"/>
      <c r="F7819"/>
      <c r="T7819"/>
      <c r="V7819"/>
    </row>
    <row r="7820" spans="3:22" x14ac:dyDescent="0.25">
      <c r="C7820"/>
      <c r="F7820"/>
      <c r="T7820"/>
      <c r="V7820"/>
    </row>
    <row r="7821" spans="3:22" x14ac:dyDescent="0.25">
      <c r="C7821"/>
      <c r="F7821"/>
      <c r="T7821"/>
      <c r="V7821"/>
    </row>
    <row r="7822" spans="3:22" x14ac:dyDescent="0.25">
      <c r="C7822"/>
      <c r="F7822"/>
      <c r="T7822"/>
      <c r="V7822"/>
    </row>
    <row r="7823" spans="3:22" x14ac:dyDescent="0.25">
      <c r="C7823"/>
      <c r="F7823"/>
      <c r="T7823"/>
      <c r="V7823"/>
    </row>
    <row r="7824" spans="3:22" x14ac:dyDescent="0.25">
      <c r="C7824"/>
      <c r="F7824"/>
      <c r="T7824"/>
      <c r="V7824"/>
    </row>
    <row r="7825" spans="3:22" x14ac:dyDescent="0.25">
      <c r="C7825"/>
      <c r="F7825"/>
      <c r="T7825"/>
      <c r="V7825"/>
    </row>
    <row r="7826" spans="3:22" x14ac:dyDescent="0.25">
      <c r="C7826"/>
      <c r="F7826"/>
      <c r="T7826"/>
      <c r="V7826"/>
    </row>
    <row r="7827" spans="3:22" x14ac:dyDescent="0.25">
      <c r="C7827"/>
      <c r="F7827"/>
      <c r="T7827"/>
      <c r="V7827"/>
    </row>
    <row r="7828" spans="3:22" x14ac:dyDescent="0.25">
      <c r="C7828"/>
      <c r="F7828"/>
      <c r="T7828"/>
      <c r="V7828"/>
    </row>
    <row r="7829" spans="3:22" x14ac:dyDescent="0.25">
      <c r="C7829"/>
      <c r="F7829"/>
      <c r="T7829"/>
      <c r="V7829"/>
    </row>
    <row r="7830" spans="3:22" x14ac:dyDescent="0.25">
      <c r="C7830"/>
      <c r="F7830"/>
      <c r="T7830"/>
      <c r="V7830"/>
    </row>
    <row r="7831" spans="3:22" x14ac:dyDescent="0.25">
      <c r="C7831"/>
      <c r="F7831"/>
      <c r="T7831"/>
      <c r="V7831"/>
    </row>
    <row r="7832" spans="3:22" x14ac:dyDescent="0.25">
      <c r="C7832"/>
      <c r="F7832"/>
      <c r="T7832"/>
      <c r="V7832"/>
    </row>
    <row r="7833" spans="3:22" x14ac:dyDescent="0.25">
      <c r="C7833"/>
      <c r="F7833"/>
      <c r="T7833"/>
      <c r="V7833"/>
    </row>
    <row r="7834" spans="3:22" x14ac:dyDescent="0.25">
      <c r="C7834"/>
      <c r="F7834"/>
      <c r="T7834"/>
      <c r="V7834"/>
    </row>
    <row r="7835" spans="3:22" x14ac:dyDescent="0.25">
      <c r="C7835"/>
      <c r="F7835"/>
      <c r="T7835"/>
      <c r="V7835"/>
    </row>
    <row r="7836" spans="3:22" x14ac:dyDescent="0.25">
      <c r="C7836"/>
      <c r="F7836"/>
      <c r="T7836"/>
      <c r="V7836"/>
    </row>
    <row r="7837" spans="3:22" x14ac:dyDescent="0.25">
      <c r="C7837"/>
      <c r="F7837"/>
      <c r="T7837"/>
      <c r="V7837"/>
    </row>
    <row r="7838" spans="3:22" x14ac:dyDescent="0.25">
      <c r="C7838"/>
      <c r="F7838"/>
      <c r="T7838"/>
      <c r="V7838"/>
    </row>
    <row r="7839" spans="3:22" x14ac:dyDescent="0.25">
      <c r="C7839"/>
      <c r="F7839"/>
      <c r="T7839"/>
      <c r="V7839"/>
    </row>
    <row r="7840" spans="3:22" x14ac:dyDescent="0.25">
      <c r="C7840"/>
      <c r="F7840"/>
      <c r="T7840"/>
      <c r="V7840"/>
    </row>
    <row r="7841" spans="3:22" x14ac:dyDescent="0.25">
      <c r="C7841"/>
      <c r="F7841"/>
      <c r="T7841"/>
      <c r="V7841"/>
    </row>
    <row r="7842" spans="3:22" x14ac:dyDescent="0.25">
      <c r="C7842"/>
      <c r="F7842"/>
      <c r="T7842"/>
      <c r="V7842"/>
    </row>
    <row r="7843" spans="3:22" x14ac:dyDescent="0.25">
      <c r="C7843"/>
      <c r="F7843"/>
      <c r="T7843"/>
      <c r="V7843"/>
    </row>
    <row r="7844" spans="3:22" x14ac:dyDescent="0.25">
      <c r="C7844"/>
      <c r="F7844"/>
      <c r="T7844"/>
      <c r="V7844"/>
    </row>
    <row r="7845" spans="3:22" x14ac:dyDescent="0.25">
      <c r="C7845"/>
      <c r="F7845"/>
      <c r="T7845"/>
      <c r="V7845"/>
    </row>
    <row r="7846" spans="3:22" x14ac:dyDescent="0.25">
      <c r="C7846"/>
      <c r="F7846"/>
      <c r="T7846"/>
      <c r="V7846"/>
    </row>
    <row r="7847" spans="3:22" x14ac:dyDescent="0.25">
      <c r="C7847"/>
      <c r="F7847"/>
      <c r="T7847"/>
      <c r="V7847"/>
    </row>
    <row r="7848" spans="3:22" x14ac:dyDescent="0.25">
      <c r="C7848"/>
      <c r="F7848"/>
      <c r="T7848"/>
      <c r="V7848"/>
    </row>
    <row r="7849" spans="3:22" x14ac:dyDescent="0.25">
      <c r="C7849"/>
      <c r="F7849"/>
      <c r="T7849"/>
      <c r="V7849"/>
    </row>
    <row r="7850" spans="3:22" x14ac:dyDescent="0.25">
      <c r="C7850"/>
      <c r="F7850"/>
      <c r="T7850"/>
      <c r="V7850"/>
    </row>
    <row r="7851" spans="3:22" x14ac:dyDescent="0.25">
      <c r="C7851"/>
      <c r="F7851"/>
      <c r="T7851"/>
      <c r="V7851"/>
    </row>
    <row r="7852" spans="3:22" x14ac:dyDescent="0.25">
      <c r="C7852"/>
      <c r="F7852"/>
      <c r="T7852"/>
      <c r="V7852"/>
    </row>
    <row r="7853" spans="3:22" x14ac:dyDescent="0.25">
      <c r="C7853"/>
      <c r="F7853"/>
      <c r="T7853"/>
      <c r="V7853"/>
    </row>
    <row r="7854" spans="3:22" x14ac:dyDescent="0.25">
      <c r="C7854"/>
      <c r="F7854"/>
      <c r="T7854"/>
      <c r="V7854"/>
    </row>
    <row r="7855" spans="3:22" x14ac:dyDescent="0.25">
      <c r="C7855"/>
      <c r="F7855"/>
      <c r="T7855"/>
      <c r="V7855"/>
    </row>
    <row r="7856" spans="3:22" x14ac:dyDescent="0.25">
      <c r="C7856"/>
      <c r="F7856"/>
      <c r="T7856"/>
      <c r="V7856"/>
    </row>
    <row r="7857" spans="3:22" x14ac:dyDescent="0.25">
      <c r="C7857"/>
      <c r="F7857"/>
      <c r="T7857"/>
      <c r="V7857"/>
    </row>
    <row r="7858" spans="3:22" x14ac:dyDescent="0.25">
      <c r="C7858"/>
      <c r="F7858"/>
      <c r="T7858"/>
      <c r="V7858"/>
    </row>
    <row r="7859" spans="3:22" x14ac:dyDescent="0.25">
      <c r="C7859"/>
      <c r="F7859"/>
      <c r="T7859"/>
      <c r="V7859"/>
    </row>
    <row r="7860" spans="3:22" x14ac:dyDescent="0.25">
      <c r="C7860"/>
      <c r="F7860"/>
      <c r="T7860"/>
      <c r="V7860"/>
    </row>
    <row r="7861" spans="3:22" x14ac:dyDescent="0.25">
      <c r="C7861"/>
      <c r="F7861"/>
      <c r="T7861"/>
      <c r="V7861"/>
    </row>
    <row r="7862" spans="3:22" x14ac:dyDescent="0.25">
      <c r="C7862"/>
      <c r="F7862"/>
      <c r="T7862"/>
      <c r="V7862"/>
    </row>
    <row r="7863" spans="3:22" x14ac:dyDescent="0.25">
      <c r="C7863"/>
      <c r="F7863"/>
      <c r="T7863"/>
      <c r="V7863"/>
    </row>
    <row r="7864" spans="3:22" x14ac:dyDescent="0.25">
      <c r="C7864"/>
      <c r="F7864"/>
      <c r="T7864"/>
      <c r="V7864"/>
    </row>
    <row r="7865" spans="3:22" x14ac:dyDescent="0.25">
      <c r="C7865"/>
      <c r="F7865"/>
      <c r="T7865"/>
      <c r="V7865"/>
    </row>
    <row r="7866" spans="3:22" x14ac:dyDescent="0.25">
      <c r="C7866"/>
      <c r="F7866"/>
      <c r="T7866"/>
      <c r="V7866"/>
    </row>
    <row r="7867" spans="3:22" x14ac:dyDescent="0.25">
      <c r="C7867"/>
      <c r="F7867"/>
      <c r="T7867"/>
      <c r="V7867"/>
    </row>
    <row r="7868" spans="3:22" x14ac:dyDescent="0.25">
      <c r="C7868"/>
      <c r="F7868"/>
      <c r="T7868"/>
      <c r="V7868"/>
    </row>
    <row r="7869" spans="3:22" x14ac:dyDescent="0.25">
      <c r="C7869"/>
      <c r="F7869"/>
      <c r="T7869"/>
      <c r="V7869"/>
    </row>
    <row r="7870" spans="3:22" x14ac:dyDescent="0.25">
      <c r="C7870"/>
      <c r="F7870"/>
      <c r="T7870"/>
      <c r="V7870"/>
    </row>
    <row r="7871" spans="3:22" x14ac:dyDescent="0.25">
      <c r="C7871"/>
      <c r="F7871"/>
      <c r="T7871"/>
      <c r="V7871"/>
    </row>
    <row r="7872" spans="3:22" x14ac:dyDescent="0.25">
      <c r="C7872"/>
      <c r="F7872"/>
      <c r="T7872"/>
      <c r="V7872"/>
    </row>
    <row r="7873" spans="3:22" x14ac:dyDescent="0.25">
      <c r="C7873"/>
      <c r="F7873"/>
      <c r="T7873"/>
      <c r="V7873"/>
    </row>
    <row r="7874" spans="3:22" x14ac:dyDescent="0.25">
      <c r="C7874"/>
      <c r="F7874"/>
      <c r="T7874"/>
      <c r="V7874"/>
    </row>
    <row r="7875" spans="3:22" x14ac:dyDescent="0.25">
      <c r="C7875"/>
      <c r="F7875"/>
      <c r="T7875"/>
      <c r="V7875"/>
    </row>
    <row r="7876" spans="3:22" x14ac:dyDescent="0.25">
      <c r="C7876"/>
      <c r="F7876"/>
      <c r="T7876"/>
      <c r="V7876"/>
    </row>
    <row r="7877" spans="3:22" x14ac:dyDescent="0.25">
      <c r="C7877"/>
      <c r="F7877"/>
      <c r="T7877"/>
      <c r="V7877"/>
    </row>
    <row r="7878" spans="3:22" x14ac:dyDescent="0.25">
      <c r="C7878"/>
      <c r="F7878"/>
      <c r="T7878"/>
      <c r="V7878"/>
    </row>
    <row r="7879" spans="3:22" x14ac:dyDescent="0.25">
      <c r="C7879"/>
      <c r="F7879"/>
      <c r="T7879"/>
      <c r="V7879"/>
    </row>
    <row r="7880" spans="3:22" x14ac:dyDescent="0.25">
      <c r="C7880"/>
      <c r="F7880"/>
      <c r="T7880"/>
      <c r="V7880"/>
    </row>
    <row r="7881" spans="3:22" x14ac:dyDescent="0.25">
      <c r="C7881"/>
      <c r="F7881"/>
      <c r="T7881"/>
      <c r="V7881"/>
    </row>
    <row r="7882" spans="3:22" x14ac:dyDescent="0.25">
      <c r="C7882"/>
      <c r="F7882"/>
      <c r="T7882"/>
      <c r="V7882"/>
    </row>
    <row r="7883" spans="3:22" x14ac:dyDescent="0.25">
      <c r="C7883"/>
      <c r="F7883"/>
      <c r="T7883"/>
      <c r="V7883"/>
    </row>
    <row r="7884" spans="3:22" x14ac:dyDescent="0.25">
      <c r="C7884"/>
      <c r="F7884"/>
      <c r="T7884"/>
      <c r="V7884"/>
    </row>
    <row r="7885" spans="3:22" x14ac:dyDescent="0.25">
      <c r="C7885"/>
      <c r="F7885"/>
      <c r="T7885"/>
      <c r="V7885"/>
    </row>
    <row r="7886" spans="3:22" x14ac:dyDescent="0.25">
      <c r="C7886"/>
      <c r="F7886"/>
      <c r="T7886"/>
      <c r="V7886"/>
    </row>
    <row r="7887" spans="3:22" x14ac:dyDescent="0.25">
      <c r="C7887"/>
      <c r="F7887"/>
      <c r="T7887"/>
      <c r="V7887"/>
    </row>
    <row r="7888" spans="3:22" x14ac:dyDescent="0.25">
      <c r="C7888"/>
      <c r="F7888"/>
      <c r="T7888"/>
      <c r="V7888"/>
    </row>
    <row r="7889" spans="3:22" x14ac:dyDescent="0.25">
      <c r="C7889"/>
      <c r="F7889"/>
      <c r="T7889"/>
      <c r="V7889"/>
    </row>
    <row r="7890" spans="3:22" x14ac:dyDescent="0.25">
      <c r="C7890"/>
      <c r="F7890"/>
      <c r="T7890"/>
      <c r="V7890"/>
    </row>
    <row r="7891" spans="3:22" x14ac:dyDescent="0.25">
      <c r="C7891"/>
      <c r="F7891"/>
      <c r="T7891"/>
      <c r="V7891"/>
    </row>
    <row r="7892" spans="3:22" x14ac:dyDescent="0.25">
      <c r="C7892"/>
      <c r="F7892"/>
      <c r="T7892"/>
      <c r="V7892"/>
    </row>
    <row r="7893" spans="3:22" x14ac:dyDescent="0.25">
      <c r="C7893"/>
      <c r="F7893"/>
      <c r="T7893"/>
      <c r="V7893"/>
    </row>
    <row r="7894" spans="3:22" x14ac:dyDescent="0.25">
      <c r="C7894"/>
      <c r="F7894"/>
      <c r="T7894"/>
      <c r="V7894"/>
    </row>
    <row r="7895" spans="3:22" x14ac:dyDescent="0.25">
      <c r="C7895"/>
      <c r="F7895"/>
      <c r="T7895"/>
      <c r="V7895"/>
    </row>
    <row r="7896" spans="3:22" x14ac:dyDescent="0.25">
      <c r="C7896"/>
      <c r="F7896"/>
      <c r="T7896"/>
      <c r="V7896"/>
    </row>
    <row r="7897" spans="3:22" x14ac:dyDescent="0.25">
      <c r="C7897"/>
      <c r="F7897"/>
      <c r="T7897"/>
      <c r="V7897"/>
    </row>
    <row r="7898" spans="3:22" x14ac:dyDescent="0.25">
      <c r="C7898"/>
      <c r="F7898"/>
      <c r="T7898"/>
      <c r="V7898"/>
    </row>
    <row r="7899" spans="3:22" x14ac:dyDescent="0.25">
      <c r="C7899"/>
      <c r="F7899"/>
      <c r="T7899"/>
      <c r="V7899"/>
    </row>
    <row r="7900" spans="3:22" x14ac:dyDescent="0.25">
      <c r="C7900"/>
      <c r="F7900"/>
      <c r="T7900"/>
      <c r="V7900"/>
    </row>
    <row r="7901" spans="3:22" x14ac:dyDescent="0.25">
      <c r="C7901"/>
      <c r="F7901"/>
      <c r="T7901"/>
      <c r="V7901"/>
    </row>
    <row r="7902" spans="3:22" x14ac:dyDescent="0.25">
      <c r="C7902"/>
      <c r="F7902"/>
      <c r="T7902"/>
      <c r="V7902"/>
    </row>
    <row r="7903" spans="3:22" x14ac:dyDescent="0.25">
      <c r="C7903"/>
      <c r="F7903"/>
      <c r="T7903"/>
      <c r="V7903"/>
    </row>
    <row r="7904" spans="3:22" x14ac:dyDescent="0.25">
      <c r="C7904"/>
      <c r="F7904"/>
      <c r="T7904"/>
      <c r="V7904"/>
    </row>
    <row r="7905" spans="3:22" x14ac:dyDescent="0.25">
      <c r="C7905"/>
      <c r="F7905"/>
      <c r="T7905"/>
      <c r="V7905"/>
    </row>
    <row r="7906" spans="3:22" x14ac:dyDescent="0.25">
      <c r="C7906"/>
      <c r="F7906"/>
      <c r="T7906"/>
      <c r="V7906"/>
    </row>
    <row r="7907" spans="3:22" x14ac:dyDescent="0.25">
      <c r="C7907"/>
      <c r="F7907"/>
      <c r="T7907"/>
      <c r="V7907"/>
    </row>
    <row r="7908" spans="3:22" x14ac:dyDescent="0.25">
      <c r="C7908"/>
      <c r="F7908"/>
      <c r="T7908"/>
      <c r="V7908"/>
    </row>
    <row r="7909" spans="3:22" x14ac:dyDescent="0.25">
      <c r="C7909"/>
      <c r="F7909"/>
      <c r="T7909"/>
      <c r="V7909"/>
    </row>
    <row r="7910" spans="3:22" x14ac:dyDescent="0.25">
      <c r="C7910"/>
      <c r="F7910"/>
      <c r="T7910"/>
      <c r="V7910"/>
    </row>
    <row r="7911" spans="3:22" x14ac:dyDescent="0.25">
      <c r="C7911"/>
      <c r="F7911"/>
      <c r="T7911"/>
      <c r="V7911"/>
    </row>
    <row r="7912" spans="3:22" x14ac:dyDescent="0.25">
      <c r="C7912"/>
      <c r="F7912"/>
      <c r="T7912"/>
      <c r="V7912"/>
    </row>
    <row r="7913" spans="3:22" x14ac:dyDescent="0.25">
      <c r="C7913"/>
      <c r="F7913"/>
      <c r="T7913"/>
      <c r="V7913"/>
    </row>
    <row r="7914" spans="3:22" x14ac:dyDescent="0.25">
      <c r="C7914"/>
      <c r="F7914"/>
      <c r="T7914"/>
      <c r="V7914"/>
    </row>
    <row r="7915" spans="3:22" x14ac:dyDescent="0.25">
      <c r="C7915"/>
      <c r="F7915"/>
      <c r="T7915"/>
      <c r="V7915"/>
    </row>
    <row r="7916" spans="3:22" x14ac:dyDescent="0.25">
      <c r="C7916"/>
      <c r="F7916"/>
      <c r="T7916"/>
      <c r="V7916"/>
    </row>
    <row r="7917" spans="3:22" x14ac:dyDescent="0.25">
      <c r="C7917"/>
      <c r="F7917"/>
      <c r="T7917"/>
      <c r="V7917"/>
    </row>
    <row r="7918" spans="3:22" x14ac:dyDescent="0.25">
      <c r="C7918"/>
      <c r="F7918"/>
      <c r="T7918"/>
      <c r="V7918"/>
    </row>
    <row r="7919" spans="3:22" x14ac:dyDescent="0.25">
      <c r="C7919"/>
      <c r="F7919"/>
      <c r="T7919"/>
      <c r="V7919"/>
    </row>
    <row r="7920" spans="3:22" x14ac:dyDescent="0.25">
      <c r="C7920"/>
      <c r="F7920"/>
      <c r="T7920"/>
      <c r="V7920"/>
    </row>
    <row r="7921" spans="3:22" x14ac:dyDescent="0.25">
      <c r="C7921"/>
      <c r="F7921"/>
      <c r="T7921"/>
      <c r="V7921"/>
    </row>
    <row r="7922" spans="3:22" x14ac:dyDescent="0.25">
      <c r="C7922"/>
      <c r="F7922"/>
      <c r="T7922"/>
      <c r="V7922"/>
    </row>
    <row r="7923" spans="3:22" x14ac:dyDescent="0.25">
      <c r="C7923"/>
      <c r="F7923"/>
      <c r="T7923"/>
      <c r="V7923"/>
    </row>
    <row r="7924" spans="3:22" x14ac:dyDescent="0.25">
      <c r="C7924"/>
      <c r="F7924"/>
      <c r="T7924"/>
      <c r="V7924"/>
    </row>
    <row r="7925" spans="3:22" x14ac:dyDescent="0.25">
      <c r="C7925"/>
      <c r="F7925"/>
      <c r="T7925"/>
      <c r="V7925"/>
    </row>
    <row r="7926" spans="3:22" x14ac:dyDescent="0.25">
      <c r="C7926"/>
      <c r="F7926"/>
      <c r="T7926"/>
      <c r="V7926"/>
    </row>
    <row r="7927" spans="3:22" x14ac:dyDescent="0.25">
      <c r="C7927"/>
      <c r="F7927"/>
      <c r="T7927"/>
      <c r="V7927"/>
    </row>
    <row r="7928" spans="3:22" x14ac:dyDescent="0.25">
      <c r="C7928"/>
      <c r="F7928"/>
      <c r="T7928"/>
      <c r="V7928"/>
    </row>
    <row r="7929" spans="3:22" x14ac:dyDescent="0.25">
      <c r="C7929"/>
      <c r="F7929"/>
      <c r="T7929"/>
      <c r="V7929"/>
    </row>
    <row r="7930" spans="3:22" x14ac:dyDescent="0.25">
      <c r="C7930"/>
      <c r="F7930"/>
      <c r="T7930"/>
      <c r="V7930"/>
    </row>
    <row r="7931" spans="3:22" x14ac:dyDescent="0.25">
      <c r="C7931"/>
      <c r="F7931"/>
      <c r="T7931"/>
      <c r="V7931"/>
    </row>
    <row r="7932" spans="3:22" x14ac:dyDescent="0.25">
      <c r="C7932"/>
      <c r="F7932"/>
      <c r="T7932"/>
      <c r="V7932"/>
    </row>
    <row r="7933" spans="3:22" x14ac:dyDescent="0.25">
      <c r="C7933"/>
      <c r="F7933"/>
      <c r="T7933"/>
      <c r="V7933"/>
    </row>
    <row r="7934" spans="3:22" x14ac:dyDescent="0.25">
      <c r="C7934"/>
      <c r="F7934"/>
      <c r="T7934"/>
      <c r="V7934"/>
    </row>
    <row r="7935" spans="3:22" x14ac:dyDescent="0.25">
      <c r="C7935"/>
      <c r="F7935"/>
      <c r="T7935"/>
      <c r="V7935"/>
    </row>
    <row r="7936" spans="3:22" x14ac:dyDescent="0.25">
      <c r="C7936"/>
      <c r="F7936"/>
      <c r="T7936"/>
      <c r="V7936"/>
    </row>
    <row r="7937" spans="3:22" x14ac:dyDescent="0.25">
      <c r="C7937"/>
      <c r="F7937"/>
      <c r="T7937"/>
      <c r="V7937"/>
    </row>
    <row r="7938" spans="3:22" x14ac:dyDescent="0.25">
      <c r="C7938"/>
      <c r="F7938"/>
      <c r="T7938"/>
      <c r="V7938"/>
    </row>
    <row r="7939" spans="3:22" x14ac:dyDescent="0.25">
      <c r="C7939"/>
      <c r="F7939"/>
      <c r="T7939"/>
      <c r="V7939"/>
    </row>
    <row r="7940" spans="3:22" x14ac:dyDescent="0.25">
      <c r="C7940"/>
      <c r="F7940"/>
      <c r="T7940"/>
      <c r="V7940"/>
    </row>
    <row r="7941" spans="3:22" x14ac:dyDescent="0.25">
      <c r="C7941"/>
      <c r="F7941"/>
      <c r="T7941"/>
      <c r="V7941"/>
    </row>
    <row r="7942" spans="3:22" x14ac:dyDescent="0.25">
      <c r="C7942"/>
      <c r="F7942"/>
      <c r="T7942"/>
      <c r="V7942"/>
    </row>
    <row r="7943" spans="3:22" x14ac:dyDescent="0.25">
      <c r="C7943"/>
      <c r="F7943"/>
      <c r="T7943"/>
      <c r="V7943"/>
    </row>
    <row r="7944" spans="3:22" x14ac:dyDescent="0.25">
      <c r="C7944"/>
      <c r="F7944"/>
      <c r="T7944"/>
      <c r="V7944"/>
    </row>
    <row r="7945" spans="3:22" x14ac:dyDescent="0.25">
      <c r="C7945"/>
      <c r="F7945"/>
      <c r="T7945"/>
      <c r="V7945"/>
    </row>
    <row r="7946" spans="3:22" x14ac:dyDescent="0.25">
      <c r="C7946"/>
      <c r="F7946"/>
      <c r="T7946"/>
      <c r="V7946"/>
    </row>
    <row r="7947" spans="3:22" x14ac:dyDescent="0.25">
      <c r="C7947"/>
      <c r="F7947"/>
      <c r="T7947"/>
      <c r="V7947"/>
    </row>
    <row r="7948" spans="3:22" x14ac:dyDescent="0.25">
      <c r="C7948"/>
      <c r="F7948"/>
      <c r="T7948"/>
      <c r="V7948"/>
    </row>
    <row r="7949" spans="3:22" x14ac:dyDescent="0.25">
      <c r="C7949"/>
      <c r="F7949"/>
      <c r="T7949"/>
      <c r="V7949"/>
    </row>
    <row r="7950" spans="3:22" x14ac:dyDescent="0.25">
      <c r="C7950"/>
      <c r="F7950"/>
      <c r="T7950"/>
      <c r="V7950"/>
    </row>
    <row r="7951" spans="3:22" x14ac:dyDescent="0.25">
      <c r="C7951"/>
      <c r="F7951"/>
      <c r="T7951"/>
      <c r="V7951"/>
    </row>
    <row r="7952" spans="3:22" x14ac:dyDescent="0.25">
      <c r="C7952"/>
      <c r="F7952"/>
      <c r="T7952"/>
      <c r="V7952"/>
    </row>
    <row r="7953" spans="3:22" x14ac:dyDescent="0.25">
      <c r="C7953"/>
      <c r="F7953"/>
      <c r="T7953"/>
      <c r="V7953"/>
    </row>
    <row r="7954" spans="3:22" x14ac:dyDescent="0.25">
      <c r="C7954"/>
      <c r="F7954"/>
      <c r="T7954"/>
      <c r="V7954"/>
    </row>
    <row r="7955" spans="3:22" x14ac:dyDescent="0.25">
      <c r="C7955"/>
      <c r="F7955"/>
      <c r="T7955"/>
      <c r="V7955"/>
    </row>
    <row r="7956" spans="3:22" x14ac:dyDescent="0.25">
      <c r="C7956"/>
      <c r="F7956"/>
      <c r="T7956"/>
      <c r="V7956"/>
    </row>
    <row r="7957" spans="3:22" x14ac:dyDescent="0.25">
      <c r="C7957"/>
      <c r="F7957"/>
      <c r="T7957"/>
      <c r="V7957"/>
    </row>
    <row r="7958" spans="3:22" x14ac:dyDescent="0.25">
      <c r="C7958"/>
      <c r="F7958"/>
      <c r="T7958"/>
      <c r="V7958"/>
    </row>
    <row r="7959" spans="3:22" x14ac:dyDescent="0.25">
      <c r="C7959"/>
      <c r="F7959"/>
      <c r="T7959"/>
      <c r="V7959"/>
    </row>
    <row r="7960" spans="3:22" x14ac:dyDescent="0.25">
      <c r="C7960"/>
      <c r="F7960"/>
      <c r="T7960"/>
      <c r="V7960"/>
    </row>
    <row r="7961" spans="3:22" x14ac:dyDescent="0.25">
      <c r="C7961"/>
      <c r="F7961"/>
      <c r="T7961"/>
      <c r="V7961"/>
    </row>
    <row r="7962" spans="3:22" x14ac:dyDescent="0.25">
      <c r="C7962"/>
      <c r="F7962"/>
      <c r="T7962"/>
      <c r="V7962"/>
    </row>
    <row r="7963" spans="3:22" x14ac:dyDescent="0.25">
      <c r="C7963"/>
      <c r="F7963"/>
      <c r="T7963"/>
      <c r="V7963"/>
    </row>
    <row r="7964" spans="3:22" x14ac:dyDescent="0.25">
      <c r="C7964"/>
      <c r="F7964"/>
      <c r="T7964"/>
      <c r="V7964"/>
    </row>
    <row r="7965" spans="3:22" x14ac:dyDescent="0.25">
      <c r="C7965"/>
      <c r="F7965"/>
      <c r="T7965"/>
      <c r="V7965"/>
    </row>
    <row r="7966" spans="3:22" x14ac:dyDescent="0.25">
      <c r="C7966"/>
      <c r="F7966"/>
      <c r="T7966"/>
      <c r="V7966"/>
    </row>
    <row r="7967" spans="3:22" x14ac:dyDescent="0.25">
      <c r="C7967"/>
      <c r="F7967"/>
      <c r="T7967"/>
      <c r="V7967"/>
    </row>
    <row r="7968" spans="3:22" x14ac:dyDescent="0.25">
      <c r="C7968"/>
      <c r="F7968"/>
      <c r="T7968"/>
      <c r="V7968"/>
    </row>
    <row r="7969" spans="3:22" x14ac:dyDescent="0.25">
      <c r="C7969"/>
      <c r="F7969"/>
      <c r="T7969"/>
      <c r="V7969"/>
    </row>
    <row r="7970" spans="3:22" x14ac:dyDescent="0.25">
      <c r="C7970"/>
      <c r="F7970"/>
      <c r="T7970"/>
      <c r="V7970"/>
    </row>
    <row r="7971" spans="3:22" x14ac:dyDescent="0.25">
      <c r="C7971"/>
      <c r="F7971"/>
      <c r="T7971"/>
      <c r="V7971"/>
    </row>
    <row r="7972" spans="3:22" x14ac:dyDescent="0.25">
      <c r="C7972"/>
      <c r="F7972"/>
      <c r="T7972"/>
      <c r="V7972"/>
    </row>
    <row r="7973" spans="3:22" x14ac:dyDescent="0.25">
      <c r="C7973"/>
      <c r="F7973"/>
      <c r="T7973"/>
      <c r="V7973"/>
    </row>
    <row r="7974" spans="3:22" x14ac:dyDescent="0.25">
      <c r="C7974"/>
      <c r="F7974"/>
      <c r="T7974"/>
      <c r="V7974"/>
    </row>
    <row r="7975" spans="3:22" x14ac:dyDescent="0.25">
      <c r="C7975"/>
      <c r="F7975"/>
      <c r="T7975"/>
      <c r="V7975"/>
    </row>
    <row r="7976" spans="3:22" x14ac:dyDescent="0.25">
      <c r="C7976"/>
      <c r="F7976"/>
      <c r="T7976"/>
      <c r="V7976"/>
    </row>
    <row r="7977" spans="3:22" x14ac:dyDescent="0.25">
      <c r="C7977"/>
      <c r="F7977"/>
      <c r="T7977"/>
      <c r="V7977"/>
    </row>
    <row r="7978" spans="3:22" x14ac:dyDescent="0.25">
      <c r="C7978"/>
      <c r="F7978"/>
      <c r="T7978"/>
      <c r="V7978"/>
    </row>
    <row r="7979" spans="3:22" x14ac:dyDescent="0.25">
      <c r="C7979"/>
      <c r="F7979"/>
      <c r="T7979"/>
      <c r="V7979"/>
    </row>
    <row r="7980" spans="3:22" x14ac:dyDescent="0.25">
      <c r="C7980"/>
      <c r="F7980"/>
      <c r="T7980"/>
      <c r="V7980"/>
    </row>
    <row r="7981" spans="3:22" x14ac:dyDescent="0.25">
      <c r="C7981"/>
      <c r="F7981"/>
      <c r="T7981"/>
      <c r="V7981"/>
    </row>
    <row r="7982" spans="3:22" x14ac:dyDescent="0.25">
      <c r="C7982"/>
      <c r="F7982"/>
      <c r="T7982"/>
      <c r="V7982"/>
    </row>
    <row r="7983" spans="3:22" x14ac:dyDescent="0.25">
      <c r="C7983"/>
      <c r="F7983"/>
      <c r="T7983"/>
      <c r="V7983"/>
    </row>
    <row r="7984" spans="3:22" x14ac:dyDescent="0.25">
      <c r="C7984"/>
      <c r="F7984"/>
      <c r="T7984"/>
      <c r="V7984"/>
    </row>
    <row r="7985" spans="3:22" x14ac:dyDescent="0.25">
      <c r="C7985"/>
      <c r="F7985"/>
      <c r="T7985"/>
      <c r="V7985"/>
    </row>
    <row r="7986" spans="3:22" x14ac:dyDescent="0.25">
      <c r="C7986"/>
      <c r="F7986"/>
      <c r="T7986"/>
      <c r="V7986"/>
    </row>
    <row r="7987" spans="3:22" x14ac:dyDescent="0.25">
      <c r="C7987"/>
      <c r="F7987"/>
      <c r="T7987"/>
      <c r="V7987"/>
    </row>
    <row r="7988" spans="3:22" x14ac:dyDescent="0.25">
      <c r="C7988"/>
      <c r="F7988"/>
      <c r="T7988"/>
      <c r="V7988"/>
    </row>
    <row r="7989" spans="3:22" x14ac:dyDescent="0.25">
      <c r="C7989"/>
      <c r="F7989"/>
      <c r="T7989"/>
      <c r="V7989"/>
    </row>
    <row r="7990" spans="3:22" x14ac:dyDescent="0.25">
      <c r="C7990"/>
      <c r="F7990"/>
      <c r="T7990"/>
      <c r="V7990"/>
    </row>
    <row r="7991" spans="3:22" x14ac:dyDescent="0.25">
      <c r="C7991"/>
      <c r="F7991"/>
      <c r="T7991"/>
      <c r="V7991"/>
    </row>
    <row r="7992" spans="3:22" x14ac:dyDescent="0.25">
      <c r="C7992"/>
      <c r="F7992"/>
      <c r="T7992"/>
      <c r="V7992"/>
    </row>
    <row r="7993" spans="3:22" x14ac:dyDescent="0.25">
      <c r="C7993"/>
      <c r="F7993"/>
      <c r="T7993"/>
      <c r="V7993"/>
    </row>
    <row r="7994" spans="3:22" x14ac:dyDescent="0.25">
      <c r="C7994"/>
      <c r="F7994"/>
      <c r="T7994"/>
      <c r="V7994"/>
    </row>
    <row r="7995" spans="3:22" x14ac:dyDescent="0.25">
      <c r="C7995"/>
      <c r="F7995"/>
      <c r="T7995"/>
      <c r="V7995"/>
    </row>
    <row r="7996" spans="3:22" x14ac:dyDescent="0.25">
      <c r="C7996"/>
      <c r="F7996"/>
      <c r="T7996"/>
      <c r="V7996"/>
    </row>
    <row r="7997" spans="3:22" x14ac:dyDescent="0.25">
      <c r="C7997"/>
      <c r="F7997"/>
      <c r="T7997"/>
      <c r="V7997"/>
    </row>
    <row r="7998" spans="3:22" x14ac:dyDescent="0.25">
      <c r="C7998"/>
      <c r="F7998"/>
      <c r="T7998"/>
      <c r="V7998"/>
    </row>
    <row r="7999" spans="3:22" x14ac:dyDescent="0.25">
      <c r="C7999"/>
      <c r="F7999"/>
      <c r="T7999"/>
      <c r="V7999"/>
    </row>
    <row r="8000" spans="3:22" x14ac:dyDescent="0.25">
      <c r="C8000"/>
      <c r="F8000"/>
      <c r="T8000"/>
      <c r="V8000"/>
    </row>
    <row r="8001" spans="3:22" x14ac:dyDescent="0.25">
      <c r="C8001"/>
      <c r="F8001"/>
      <c r="T8001"/>
      <c r="V8001"/>
    </row>
    <row r="8002" spans="3:22" x14ac:dyDescent="0.25">
      <c r="C8002"/>
      <c r="F8002"/>
      <c r="T8002"/>
      <c r="V8002"/>
    </row>
    <row r="8003" spans="3:22" x14ac:dyDescent="0.25">
      <c r="C8003"/>
      <c r="F8003"/>
      <c r="T8003"/>
      <c r="V8003"/>
    </row>
    <row r="8004" spans="3:22" x14ac:dyDescent="0.25">
      <c r="C8004"/>
      <c r="F8004"/>
      <c r="T8004"/>
      <c r="V8004"/>
    </row>
    <row r="8005" spans="3:22" x14ac:dyDescent="0.25">
      <c r="C8005"/>
      <c r="F8005"/>
      <c r="T8005"/>
      <c r="V8005"/>
    </row>
    <row r="8006" spans="3:22" x14ac:dyDescent="0.25">
      <c r="C8006"/>
      <c r="F8006"/>
      <c r="T8006"/>
      <c r="V8006"/>
    </row>
    <row r="8007" spans="3:22" x14ac:dyDescent="0.25">
      <c r="C8007"/>
      <c r="F8007"/>
      <c r="T8007"/>
      <c r="V8007"/>
    </row>
    <row r="8008" spans="3:22" x14ac:dyDescent="0.25">
      <c r="C8008"/>
      <c r="F8008"/>
      <c r="T8008"/>
      <c r="V8008"/>
    </row>
    <row r="8009" spans="3:22" x14ac:dyDescent="0.25">
      <c r="C8009"/>
      <c r="F8009"/>
      <c r="T8009"/>
      <c r="V8009"/>
    </row>
    <row r="8010" spans="3:22" x14ac:dyDescent="0.25">
      <c r="C8010"/>
      <c r="F8010"/>
      <c r="T8010"/>
      <c r="V8010"/>
    </row>
    <row r="8011" spans="3:22" x14ac:dyDescent="0.25">
      <c r="C8011"/>
      <c r="F8011"/>
      <c r="T8011"/>
      <c r="V8011"/>
    </row>
    <row r="8012" spans="3:22" x14ac:dyDescent="0.25">
      <c r="C8012"/>
      <c r="F8012"/>
      <c r="T8012"/>
      <c r="V8012"/>
    </row>
    <row r="8013" spans="3:22" x14ac:dyDescent="0.25">
      <c r="C8013"/>
      <c r="F8013"/>
      <c r="T8013"/>
      <c r="V8013"/>
    </row>
    <row r="8014" spans="3:22" x14ac:dyDescent="0.25">
      <c r="C8014"/>
      <c r="F8014"/>
      <c r="T8014"/>
      <c r="V8014"/>
    </row>
    <row r="8015" spans="3:22" x14ac:dyDescent="0.25">
      <c r="C8015"/>
      <c r="F8015"/>
      <c r="T8015"/>
      <c r="V8015"/>
    </row>
    <row r="8016" spans="3:22" x14ac:dyDescent="0.25">
      <c r="C8016"/>
      <c r="F8016"/>
      <c r="T8016"/>
      <c r="V8016"/>
    </row>
    <row r="8017" spans="3:22" x14ac:dyDescent="0.25">
      <c r="C8017"/>
      <c r="F8017"/>
      <c r="T8017"/>
      <c r="V8017"/>
    </row>
    <row r="8018" spans="3:22" x14ac:dyDescent="0.25">
      <c r="C8018"/>
      <c r="F8018"/>
      <c r="T8018"/>
      <c r="V8018"/>
    </row>
    <row r="8019" spans="3:22" x14ac:dyDescent="0.25">
      <c r="C8019"/>
      <c r="F8019"/>
      <c r="T8019"/>
      <c r="V8019"/>
    </row>
    <row r="8020" spans="3:22" x14ac:dyDescent="0.25">
      <c r="C8020"/>
      <c r="F8020"/>
      <c r="T8020"/>
      <c r="V8020"/>
    </row>
    <row r="8021" spans="3:22" x14ac:dyDescent="0.25">
      <c r="C8021"/>
      <c r="F8021"/>
      <c r="T8021"/>
      <c r="V8021"/>
    </row>
    <row r="8022" spans="3:22" x14ac:dyDescent="0.25">
      <c r="C8022"/>
      <c r="F8022"/>
      <c r="T8022"/>
      <c r="V8022"/>
    </row>
    <row r="8023" spans="3:22" x14ac:dyDescent="0.25">
      <c r="C8023"/>
      <c r="F8023"/>
      <c r="T8023"/>
      <c r="V8023"/>
    </row>
    <row r="8024" spans="3:22" x14ac:dyDescent="0.25">
      <c r="C8024"/>
      <c r="F8024"/>
      <c r="T8024"/>
      <c r="V8024"/>
    </row>
    <row r="8025" spans="3:22" x14ac:dyDescent="0.25">
      <c r="C8025"/>
      <c r="F8025"/>
      <c r="T8025"/>
      <c r="V8025"/>
    </row>
    <row r="8026" spans="3:22" x14ac:dyDescent="0.25">
      <c r="C8026"/>
      <c r="F8026"/>
      <c r="T8026"/>
      <c r="V8026"/>
    </row>
    <row r="8027" spans="3:22" x14ac:dyDescent="0.25">
      <c r="C8027"/>
      <c r="F8027"/>
      <c r="T8027"/>
      <c r="V8027"/>
    </row>
    <row r="8028" spans="3:22" x14ac:dyDescent="0.25">
      <c r="C8028"/>
      <c r="F8028"/>
      <c r="T8028"/>
      <c r="V8028"/>
    </row>
    <row r="8029" spans="3:22" x14ac:dyDescent="0.25">
      <c r="C8029"/>
      <c r="F8029"/>
      <c r="T8029"/>
      <c r="V8029"/>
    </row>
    <row r="8030" spans="3:22" x14ac:dyDescent="0.25">
      <c r="C8030"/>
      <c r="F8030"/>
      <c r="T8030"/>
      <c r="V8030"/>
    </row>
    <row r="8031" spans="3:22" x14ac:dyDescent="0.25">
      <c r="C8031"/>
      <c r="F8031"/>
      <c r="T8031"/>
      <c r="V8031"/>
    </row>
    <row r="8032" spans="3:22" x14ac:dyDescent="0.25">
      <c r="C8032"/>
      <c r="F8032"/>
      <c r="T8032"/>
      <c r="V8032"/>
    </row>
    <row r="8033" spans="3:22" x14ac:dyDescent="0.25">
      <c r="C8033"/>
      <c r="F8033"/>
      <c r="T8033"/>
      <c r="V8033"/>
    </row>
    <row r="8034" spans="3:22" x14ac:dyDescent="0.25">
      <c r="C8034"/>
      <c r="F8034"/>
      <c r="T8034"/>
      <c r="V8034"/>
    </row>
    <row r="8035" spans="3:22" x14ac:dyDescent="0.25">
      <c r="C8035"/>
      <c r="F8035"/>
      <c r="T8035"/>
      <c r="V8035"/>
    </row>
    <row r="8036" spans="3:22" x14ac:dyDescent="0.25">
      <c r="C8036"/>
      <c r="F8036"/>
      <c r="T8036"/>
      <c r="V8036"/>
    </row>
    <row r="8037" spans="3:22" x14ac:dyDescent="0.25">
      <c r="C8037"/>
      <c r="F8037"/>
      <c r="T8037"/>
      <c r="V8037"/>
    </row>
    <row r="8038" spans="3:22" x14ac:dyDescent="0.25">
      <c r="C8038"/>
      <c r="F8038"/>
      <c r="T8038"/>
      <c r="V8038"/>
    </row>
    <row r="8039" spans="3:22" x14ac:dyDescent="0.25">
      <c r="C8039"/>
      <c r="F8039"/>
      <c r="T8039"/>
      <c r="V8039"/>
    </row>
    <row r="8040" spans="3:22" x14ac:dyDescent="0.25">
      <c r="C8040"/>
      <c r="F8040"/>
      <c r="T8040"/>
      <c r="V8040"/>
    </row>
    <row r="8041" spans="3:22" x14ac:dyDescent="0.25">
      <c r="C8041"/>
      <c r="F8041"/>
      <c r="T8041"/>
      <c r="V8041"/>
    </row>
    <row r="8042" spans="3:22" x14ac:dyDescent="0.25">
      <c r="C8042"/>
      <c r="F8042"/>
      <c r="T8042"/>
      <c r="V8042"/>
    </row>
    <row r="8043" spans="3:22" x14ac:dyDescent="0.25">
      <c r="C8043"/>
      <c r="F8043"/>
      <c r="T8043"/>
      <c r="V8043"/>
    </row>
    <row r="8044" spans="3:22" x14ac:dyDescent="0.25">
      <c r="C8044"/>
      <c r="F8044"/>
      <c r="T8044"/>
      <c r="V8044"/>
    </row>
    <row r="8045" spans="3:22" x14ac:dyDescent="0.25">
      <c r="C8045"/>
      <c r="F8045"/>
      <c r="T8045"/>
      <c r="V8045"/>
    </row>
    <row r="8046" spans="3:22" x14ac:dyDescent="0.25">
      <c r="C8046"/>
      <c r="F8046"/>
      <c r="T8046"/>
      <c r="V8046"/>
    </row>
    <row r="8047" spans="3:22" x14ac:dyDescent="0.25">
      <c r="C8047"/>
      <c r="F8047"/>
      <c r="T8047"/>
      <c r="V8047"/>
    </row>
    <row r="8048" spans="3:22" x14ac:dyDescent="0.25">
      <c r="C8048"/>
      <c r="F8048"/>
      <c r="T8048"/>
      <c r="V8048"/>
    </row>
    <row r="8049" spans="3:22" x14ac:dyDescent="0.25">
      <c r="C8049"/>
      <c r="F8049"/>
      <c r="T8049"/>
      <c r="V8049"/>
    </row>
    <row r="8050" spans="3:22" x14ac:dyDescent="0.25">
      <c r="C8050"/>
      <c r="F8050"/>
      <c r="T8050"/>
      <c r="V8050"/>
    </row>
    <row r="8051" spans="3:22" x14ac:dyDescent="0.25">
      <c r="C8051"/>
      <c r="F8051"/>
      <c r="T8051"/>
      <c r="V8051"/>
    </row>
    <row r="8052" spans="3:22" x14ac:dyDescent="0.25">
      <c r="C8052"/>
      <c r="F8052"/>
      <c r="T8052"/>
      <c r="V8052"/>
    </row>
    <row r="8053" spans="3:22" x14ac:dyDescent="0.25">
      <c r="C8053"/>
      <c r="F8053"/>
      <c r="T8053"/>
      <c r="V8053"/>
    </row>
    <row r="8054" spans="3:22" x14ac:dyDescent="0.25">
      <c r="C8054"/>
      <c r="F8054"/>
      <c r="T8054"/>
      <c r="V8054"/>
    </row>
    <row r="8055" spans="3:22" x14ac:dyDescent="0.25">
      <c r="C8055"/>
      <c r="F8055"/>
      <c r="T8055"/>
      <c r="V8055"/>
    </row>
    <row r="8056" spans="3:22" x14ac:dyDescent="0.25">
      <c r="C8056"/>
      <c r="F8056"/>
      <c r="T8056"/>
      <c r="V8056"/>
    </row>
    <row r="8057" spans="3:22" x14ac:dyDescent="0.25">
      <c r="C8057"/>
      <c r="F8057"/>
      <c r="T8057"/>
      <c r="V8057"/>
    </row>
    <row r="8058" spans="3:22" x14ac:dyDescent="0.25">
      <c r="C8058"/>
      <c r="F8058"/>
      <c r="T8058"/>
      <c r="V8058"/>
    </row>
    <row r="8059" spans="3:22" x14ac:dyDescent="0.25">
      <c r="C8059"/>
      <c r="F8059"/>
      <c r="T8059"/>
      <c r="V8059"/>
    </row>
    <row r="8060" spans="3:22" x14ac:dyDescent="0.25">
      <c r="C8060"/>
      <c r="F8060"/>
      <c r="T8060"/>
      <c r="V8060"/>
    </row>
    <row r="8061" spans="3:22" x14ac:dyDescent="0.25">
      <c r="C8061"/>
      <c r="F8061"/>
      <c r="T8061"/>
      <c r="V8061"/>
    </row>
    <row r="8062" spans="3:22" x14ac:dyDescent="0.25">
      <c r="C8062"/>
      <c r="F8062"/>
      <c r="T8062"/>
      <c r="V8062"/>
    </row>
    <row r="8063" spans="3:22" x14ac:dyDescent="0.25">
      <c r="C8063"/>
      <c r="F8063"/>
      <c r="T8063"/>
      <c r="V8063"/>
    </row>
    <row r="8064" spans="3:22" x14ac:dyDescent="0.25">
      <c r="C8064"/>
      <c r="F8064"/>
      <c r="T8064"/>
      <c r="V8064"/>
    </row>
    <row r="8065" spans="3:22" x14ac:dyDescent="0.25">
      <c r="C8065"/>
      <c r="F8065"/>
      <c r="T8065"/>
      <c r="V8065"/>
    </row>
    <row r="8066" spans="3:22" x14ac:dyDescent="0.25">
      <c r="C8066"/>
      <c r="F8066"/>
      <c r="T8066"/>
      <c r="V8066"/>
    </row>
    <row r="8067" spans="3:22" x14ac:dyDescent="0.25">
      <c r="C8067"/>
      <c r="F8067"/>
      <c r="T8067"/>
      <c r="V8067"/>
    </row>
    <row r="8068" spans="3:22" x14ac:dyDescent="0.25">
      <c r="C8068"/>
      <c r="F8068"/>
      <c r="T8068"/>
      <c r="V8068"/>
    </row>
    <row r="8069" spans="3:22" x14ac:dyDescent="0.25">
      <c r="C8069"/>
      <c r="F8069"/>
      <c r="T8069"/>
      <c r="V8069"/>
    </row>
    <row r="8070" spans="3:22" x14ac:dyDescent="0.25">
      <c r="C8070"/>
      <c r="F8070"/>
      <c r="T8070"/>
      <c r="V8070"/>
    </row>
    <row r="8071" spans="3:22" x14ac:dyDescent="0.25">
      <c r="C8071"/>
      <c r="F8071"/>
      <c r="T8071"/>
      <c r="V8071"/>
    </row>
    <row r="8072" spans="3:22" x14ac:dyDescent="0.25">
      <c r="C8072"/>
      <c r="F8072"/>
      <c r="T8072"/>
      <c r="V8072"/>
    </row>
    <row r="8073" spans="3:22" x14ac:dyDescent="0.25">
      <c r="C8073"/>
      <c r="F8073"/>
      <c r="T8073"/>
      <c r="V8073"/>
    </row>
    <row r="8074" spans="3:22" x14ac:dyDescent="0.25">
      <c r="C8074"/>
      <c r="F8074"/>
      <c r="T8074"/>
      <c r="V8074"/>
    </row>
    <row r="8075" spans="3:22" x14ac:dyDescent="0.25">
      <c r="C8075"/>
      <c r="F8075"/>
      <c r="T8075"/>
      <c r="V8075"/>
    </row>
    <row r="8076" spans="3:22" x14ac:dyDescent="0.25">
      <c r="C8076"/>
      <c r="F8076"/>
      <c r="T8076"/>
      <c r="V8076"/>
    </row>
    <row r="8077" spans="3:22" x14ac:dyDescent="0.25">
      <c r="C8077"/>
      <c r="F8077"/>
      <c r="T8077"/>
      <c r="V8077"/>
    </row>
    <row r="8078" spans="3:22" x14ac:dyDescent="0.25">
      <c r="C8078"/>
      <c r="F8078"/>
      <c r="T8078"/>
      <c r="V8078"/>
    </row>
    <row r="8079" spans="3:22" x14ac:dyDescent="0.25">
      <c r="C8079"/>
      <c r="F8079"/>
      <c r="T8079"/>
      <c r="V8079"/>
    </row>
    <row r="8080" spans="3:22" x14ac:dyDescent="0.25">
      <c r="C8080"/>
      <c r="F8080"/>
      <c r="T8080"/>
      <c r="V8080"/>
    </row>
    <row r="8081" spans="3:22" x14ac:dyDescent="0.25">
      <c r="C8081"/>
      <c r="F8081"/>
      <c r="T8081"/>
      <c r="V8081"/>
    </row>
    <row r="8082" spans="3:22" x14ac:dyDescent="0.25">
      <c r="C8082"/>
      <c r="F8082"/>
      <c r="T8082"/>
      <c r="V8082"/>
    </row>
    <row r="8083" spans="3:22" x14ac:dyDescent="0.25">
      <c r="C8083"/>
      <c r="F8083"/>
      <c r="T8083"/>
      <c r="V8083"/>
    </row>
    <row r="8084" spans="3:22" x14ac:dyDescent="0.25">
      <c r="C8084"/>
      <c r="F8084"/>
      <c r="T8084"/>
      <c r="V8084"/>
    </row>
    <row r="8085" spans="3:22" x14ac:dyDescent="0.25">
      <c r="C8085"/>
      <c r="F8085"/>
      <c r="T8085"/>
      <c r="V8085"/>
    </row>
    <row r="8086" spans="3:22" x14ac:dyDescent="0.25">
      <c r="C8086"/>
      <c r="F8086"/>
      <c r="T8086"/>
      <c r="V8086"/>
    </row>
    <row r="8087" spans="3:22" x14ac:dyDescent="0.25">
      <c r="C8087"/>
      <c r="F8087"/>
      <c r="T8087"/>
      <c r="V8087"/>
    </row>
    <row r="8088" spans="3:22" x14ac:dyDescent="0.25">
      <c r="C8088"/>
      <c r="F8088"/>
      <c r="T8088"/>
      <c r="V8088"/>
    </row>
    <row r="8089" spans="3:22" x14ac:dyDescent="0.25">
      <c r="C8089"/>
      <c r="F8089"/>
      <c r="T8089"/>
      <c r="V8089"/>
    </row>
    <row r="8090" spans="3:22" x14ac:dyDescent="0.25">
      <c r="C8090"/>
      <c r="F8090"/>
      <c r="T8090"/>
      <c r="V8090"/>
    </row>
    <row r="8091" spans="3:22" x14ac:dyDescent="0.25">
      <c r="C8091"/>
      <c r="F8091"/>
      <c r="T8091"/>
      <c r="V8091"/>
    </row>
    <row r="8092" spans="3:22" x14ac:dyDescent="0.25">
      <c r="C8092"/>
      <c r="F8092"/>
      <c r="T8092"/>
      <c r="V8092"/>
    </row>
    <row r="8093" spans="3:22" x14ac:dyDescent="0.25">
      <c r="C8093"/>
      <c r="F8093"/>
      <c r="T8093"/>
      <c r="V8093"/>
    </row>
    <row r="8094" spans="3:22" x14ac:dyDescent="0.25">
      <c r="C8094"/>
      <c r="F8094"/>
      <c r="T8094"/>
      <c r="V8094"/>
    </row>
    <row r="8095" spans="3:22" x14ac:dyDescent="0.25">
      <c r="C8095"/>
      <c r="F8095"/>
      <c r="T8095"/>
      <c r="V8095"/>
    </row>
    <row r="8096" spans="3:22" x14ac:dyDescent="0.25">
      <c r="C8096"/>
      <c r="F8096"/>
      <c r="T8096"/>
      <c r="V8096"/>
    </row>
    <row r="8097" spans="3:22" x14ac:dyDescent="0.25">
      <c r="C8097"/>
      <c r="F8097"/>
      <c r="T8097"/>
      <c r="V8097"/>
    </row>
    <row r="8098" spans="3:22" x14ac:dyDescent="0.25">
      <c r="C8098"/>
      <c r="F8098"/>
      <c r="T8098"/>
      <c r="V8098"/>
    </row>
    <row r="8099" spans="3:22" x14ac:dyDescent="0.25">
      <c r="C8099"/>
      <c r="F8099"/>
      <c r="T8099"/>
      <c r="V8099"/>
    </row>
    <row r="8100" spans="3:22" x14ac:dyDescent="0.25">
      <c r="C8100"/>
      <c r="F8100"/>
      <c r="T8100"/>
      <c r="V8100"/>
    </row>
    <row r="8101" spans="3:22" x14ac:dyDescent="0.25">
      <c r="C8101"/>
      <c r="F8101"/>
      <c r="T8101"/>
      <c r="V8101"/>
    </row>
    <row r="8102" spans="3:22" x14ac:dyDescent="0.25">
      <c r="C8102"/>
      <c r="F8102"/>
      <c r="T8102"/>
      <c r="V8102"/>
    </row>
    <row r="8103" spans="3:22" x14ac:dyDescent="0.25">
      <c r="C8103"/>
      <c r="F8103"/>
      <c r="T8103"/>
      <c r="V8103"/>
    </row>
    <row r="8104" spans="3:22" x14ac:dyDescent="0.25">
      <c r="C8104"/>
      <c r="F8104"/>
      <c r="T8104"/>
      <c r="V8104"/>
    </row>
    <row r="8105" spans="3:22" x14ac:dyDescent="0.25">
      <c r="C8105"/>
      <c r="F8105"/>
      <c r="T8105"/>
      <c r="V8105"/>
    </row>
    <row r="8106" spans="3:22" x14ac:dyDescent="0.25">
      <c r="C8106"/>
      <c r="F8106"/>
      <c r="T8106"/>
      <c r="V8106"/>
    </row>
    <row r="8107" spans="3:22" x14ac:dyDescent="0.25">
      <c r="C8107"/>
      <c r="F8107"/>
      <c r="T8107"/>
      <c r="V8107"/>
    </row>
    <row r="8108" spans="3:22" x14ac:dyDescent="0.25">
      <c r="C8108"/>
      <c r="F8108"/>
      <c r="T8108"/>
      <c r="V8108"/>
    </row>
    <row r="8109" spans="3:22" x14ac:dyDescent="0.25">
      <c r="C8109"/>
      <c r="F8109"/>
      <c r="T8109"/>
      <c r="V8109"/>
    </row>
    <row r="8110" spans="3:22" x14ac:dyDescent="0.25">
      <c r="C8110"/>
      <c r="F8110"/>
      <c r="T8110"/>
      <c r="V8110"/>
    </row>
    <row r="8111" spans="3:22" x14ac:dyDescent="0.25">
      <c r="C8111"/>
      <c r="F8111"/>
      <c r="T8111"/>
      <c r="V8111"/>
    </row>
    <row r="8112" spans="3:22" x14ac:dyDescent="0.25">
      <c r="C8112"/>
      <c r="F8112"/>
      <c r="T8112"/>
      <c r="V8112"/>
    </row>
    <row r="8113" spans="3:22" x14ac:dyDescent="0.25">
      <c r="C8113"/>
      <c r="F8113"/>
      <c r="T8113"/>
      <c r="V8113"/>
    </row>
    <row r="8114" spans="3:22" x14ac:dyDescent="0.25">
      <c r="C8114"/>
      <c r="F8114"/>
      <c r="T8114"/>
      <c r="V8114"/>
    </row>
    <row r="8115" spans="3:22" x14ac:dyDescent="0.25">
      <c r="C8115"/>
      <c r="F8115"/>
      <c r="T8115"/>
      <c r="V8115"/>
    </row>
    <row r="8116" spans="3:22" x14ac:dyDescent="0.25">
      <c r="C8116"/>
      <c r="F8116"/>
      <c r="T8116"/>
      <c r="V8116"/>
    </row>
    <row r="8117" spans="3:22" x14ac:dyDescent="0.25">
      <c r="C8117"/>
      <c r="F8117"/>
      <c r="T8117"/>
      <c r="V8117"/>
    </row>
    <row r="8118" spans="3:22" x14ac:dyDescent="0.25">
      <c r="C8118"/>
      <c r="F8118"/>
      <c r="T8118"/>
      <c r="V8118"/>
    </row>
    <row r="8119" spans="3:22" x14ac:dyDescent="0.25">
      <c r="C8119"/>
      <c r="F8119"/>
      <c r="T8119"/>
      <c r="V8119"/>
    </row>
    <row r="8120" spans="3:22" x14ac:dyDescent="0.25">
      <c r="C8120"/>
      <c r="F8120"/>
      <c r="T8120"/>
      <c r="V8120"/>
    </row>
    <row r="8121" spans="3:22" x14ac:dyDescent="0.25">
      <c r="C8121"/>
      <c r="F8121"/>
      <c r="T8121"/>
      <c r="V8121"/>
    </row>
    <row r="8122" spans="3:22" x14ac:dyDescent="0.25">
      <c r="C8122"/>
      <c r="F8122"/>
      <c r="T8122"/>
      <c r="V8122"/>
    </row>
    <row r="8123" spans="3:22" x14ac:dyDescent="0.25">
      <c r="C8123"/>
      <c r="F8123"/>
      <c r="T8123"/>
      <c r="V8123"/>
    </row>
    <row r="8124" spans="3:22" x14ac:dyDescent="0.25">
      <c r="C8124"/>
      <c r="F8124"/>
      <c r="T8124"/>
      <c r="V8124"/>
    </row>
    <row r="8125" spans="3:22" x14ac:dyDescent="0.25">
      <c r="C8125"/>
      <c r="F8125"/>
      <c r="T8125"/>
      <c r="V8125"/>
    </row>
    <row r="8126" spans="3:22" x14ac:dyDescent="0.25">
      <c r="C8126"/>
      <c r="F8126"/>
      <c r="T8126"/>
      <c r="V8126"/>
    </row>
    <row r="8127" spans="3:22" x14ac:dyDescent="0.25">
      <c r="C8127"/>
      <c r="F8127"/>
      <c r="T8127"/>
      <c r="V8127"/>
    </row>
    <row r="8128" spans="3:22" x14ac:dyDescent="0.25">
      <c r="C8128"/>
      <c r="F8128"/>
      <c r="T8128"/>
      <c r="V8128"/>
    </row>
    <row r="8129" spans="3:22" x14ac:dyDescent="0.25">
      <c r="C8129"/>
      <c r="F8129"/>
      <c r="T8129"/>
      <c r="V8129"/>
    </row>
    <row r="8130" spans="3:22" x14ac:dyDescent="0.25">
      <c r="C8130"/>
      <c r="F8130"/>
      <c r="T8130"/>
      <c r="V8130"/>
    </row>
    <row r="8131" spans="3:22" x14ac:dyDescent="0.25">
      <c r="C8131"/>
      <c r="F8131"/>
      <c r="T8131"/>
      <c r="V8131"/>
    </row>
    <row r="8132" spans="3:22" x14ac:dyDescent="0.25">
      <c r="C8132"/>
      <c r="F8132"/>
      <c r="T8132"/>
      <c r="V8132"/>
    </row>
    <row r="8133" spans="3:22" x14ac:dyDescent="0.25">
      <c r="C8133"/>
      <c r="F8133"/>
      <c r="T8133"/>
      <c r="V8133"/>
    </row>
    <row r="8134" spans="3:22" x14ac:dyDescent="0.25">
      <c r="C8134"/>
      <c r="F8134"/>
      <c r="T8134"/>
      <c r="V8134"/>
    </row>
    <row r="8135" spans="3:22" x14ac:dyDescent="0.25">
      <c r="C8135"/>
      <c r="F8135"/>
      <c r="T8135"/>
      <c r="V8135"/>
    </row>
    <row r="8136" spans="3:22" x14ac:dyDescent="0.25">
      <c r="C8136"/>
      <c r="F8136"/>
      <c r="T8136"/>
      <c r="V8136"/>
    </row>
    <row r="8137" spans="3:22" x14ac:dyDescent="0.25">
      <c r="C8137"/>
      <c r="F8137"/>
      <c r="T8137"/>
      <c r="V8137"/>
    </row>
    <row r="8138" spans="3:22" x14ac:dyDescent="0.25">
      <c r="C8138"/>
      <c r="F8138"/>
      <c r="T8138"/>
      <c r="V8138"/>
    </row>
    <row r="8139" spans="3:22" x14ac:dyDescent="0.25">
      <c r="C8139"/>
      <c r="F8139"/>
      <c r="T8139"/>
      <c r="V8139"/>
    </row>
    <row r="8140" spans="3:22" x14ac:dyDescent="0.25">
      <c r="C8140"/>
      <c r="F8140"/>
      <c r="T8140"/>
      <c r="V8140"/>
    </row>
    <row r="8141" spans="3:22" x14ac:dyDescent="0.25">
      <c r="C8141"/>
      <c r="F8141"/>
      <c r="T8141"/>
      <c r="V8141"/>
    </row>
    <row r="8142" spans="3:22" x14ac:dyDescent="0.25">
      <c r="C8142"/>
      <c r="F8142"/>
      <c r="T8142"/>
      <c r="V8142"/>
    </row>
    <row r="8143" spans="3:22" x14ac:dyDescent="0.25">
      <c r="C8143"/>
      <c r="F8143"/>
      <c r="T8143"/>
      <c r="V8143"/>
    </row>
    <row r="8144" spans="3:22" x14ac:dyDescent="0.25">
      <c r="C8144"/>
      <c r="F8144"/>
      <c r="T8144"/>
      <c r="V8144"/>
    </row>
    <row r="8145" spans="3:22" x14ac:dyDescent="0.25">
      <c r="C8145"/>
      <c r="F8145"/>
      <c r="T8145"/>
      <c r="V8145"/>
    </row>
    <row r="8146" spans="3:22" x14ac:dyDescent="0.25">
      <c r="C8146"/>
      <c r="F8146"/>
      <c r="T8146"/>
      <c r="V8146"/>
    </row>
    <row r="8147" spans="3:22" x14ac:dyDescent="0.25">
      <c r="C8147"/>
      <c r="F8147"/>
      <c r="T8147"/>
      <c r="V8147"/>
    </row>
    <row r="8148" spans="3:22" x14ac:dyDescent="0.25">
      <c r="C8148"/>
      <c r="F8148"/>
      <c r="T8148"/>
      <c r="V8148"/>
    </row>
    <row r="8149" spans="3:22" x14ac:dyDescent="0.25">
      <c r="C8149"/>
      <c r="F8149"/>
      <c r="T8149"/>
      <c r="V8149"/>
    </row>
    <row r="8150" spans="3:22" x14ac:dyDescent="0.25">
      <c r="C8150"/>
      <c r="F8150"/>
      <c r="T8150"/>
      <c r="V8150"/>
    </row>
    <row r="8151" spans="3:22" x14ac:dyDescent="0.25">
      <c r="C8151"/>
      <c r="F8151"/>
      <c r="T8151"/>
      <c r="V8151"/>
    </row>
    <row r="8152" spans="3:22" x14ac:dyDescent="0.25">
      <c r="C8152"/>
      <c r="F8152"/>
      <c r="T8152"/>
      <c r="V8152"/>
    </row>
    <row r="8153" spans="3:22" x14ac:dyDescent="0.25">
      <c r="C8153"/>
      <c r="F8153"/>
      <c r="T8153"/>
      <c r="V8153"/>
    </row>
    <row r="8154" spans="3:22" x14ac:dyDescent="0.25">
      <c r="C8154"/>
      <c r="F8154"/>
      <c r="T8154"/>
      <c r="V8154"/>
    </row>
    <row r="8155" spans="3:22" x14ac:dyDescent="0.25">
      <c r="C8155"/>
      <c r="F8155"/>
      <c r="T8155"/>
      <c r="V8155"/>
    </row>
    <row r="8156" spans="3:22" x14ac:dyDescent="0.25">
      <c r="C8156"/>
      <c r="F8156"/>
      <c r="T8156"/>
      <c r="V8156"/>
    </row>
    <row r="8157" spans="3:22" x14ac:dyDescent="0.25">
      <c r="C8157"/>
      <c r="F8157"/>
      <c r="T8157"/>
      <c r="V8157"/>
    </row>
    <row r="8158" spans="3:22" x14ac:dyDescent="0.25">
      <c r="C8158"/>
      <c r="F8158"/>
      <c r="T8158"/>
      <c r="V8158"/>
    </row>
    <row r="8159" spans="3:22" x14ac:dyDescent="0.25">
      <c r="C8159"/>
      <c r="F8159"/>
      <c r="T8159"/>
      <c r="V8159"/>
    </row>
    <row r="8160" spans="3:22" x14ac:dyDescent="0.25">
      <c r="C8160"/>
      <c r="F8160"/>
      <c r="T8160"/>
      <c r="V8160"/>
    </row>
    <row r="8161" spans="3:22" x14ac:dyDescent="0.25">
      <c r="C8161"/>
      <c r="F8161"/>
      <c r="T8161"/>
      <c r="V8161"/>
    </row>
    <row r="8162" spans="3:22" x14ac:dyDescent="0.25">
      <c r="C8162"/>
      <c r="F8162"/>
      <c r="T8162"/>
      <c r="V8162"/>
    </row>
    <row r="8163" spans="3:22" x14ac:dyDescent="0.25">
      <c r="C8163"/>
      <c r="F8163"/>
      <c r="T8163"/>
      <c r="V8163"/>
    </row>
    <row r="8164" spans="3:22" x14ac:dyDescent="0.25">
      <c r="C8164"/>
      <c r="F8164"/>
      <c r="T8164"/>
      <c r="V8164"/>
    </row>
    <row r="8165" spans="3:22" x14ac:dyDescent="0.25">
      <c r="C8165"/>
      <c r="F8165"/>
      <c r="T8165"/>
      <c r="V8165"/>
    </row>
    <row r="8166" spans="3:22" x14ac:dyDescent="0.25">
      <c r="C8166"/>
      <c r="F8166"/>
      <c r="T8166"/>
      <c r="V8166"/>
    </row>
    <row r="8167" spans="3:22" x14ac:dyDescent="0.25">
      <c r="C8167"/>
      <c r="F8167"/>
      <c r="T8167"/>
      <c r="V8167"/>
    </row>
    <row r="8168" spans="3:22" x14ac:dyDescent="0.25">
      <c r="C8168"/>
      <c r="F8168"/>
      <c r="T8168"/>
      <c r="V8168"/>
    </row>
    <row r="8169" spans="3:22" x14ac:dyDescent="0.25">
      <c r="C8169"/>
      <c r="F8169"/>
      <c r="T8169"/>
      <c r="V8169"/>
    </row>
    <row r="8170" spans="3:22" x14ac:dyDescent="0.25">
      <c r="C8170"/>
      <c r="F8170"/>
      <c r="T8170"/>
      <c r="V8170"/>
    </row>
    <row r="8171" spans="3:22" x14ac:dyDescent="0.25">
      <c r="C8171"/>
      <c r="F8171"/>
      <c r="T8171"/>
      <c r="V8171"/>
    </row>
    <row r="8172" spans="3:22" x14ac:dyDescent="0.25">
      <c r="C8172"/>
      <c r="F8172"/>
      <c r="T8172"/>
      <c r="V8172"/>
    </row>
    <row r="8173" spans="3:22" x14ac:dyDescent="0.25">
      <c r="C8173"/>
      <c r="F8173"/>
      <c r="T8173"/>
      <c r="V8173"/>
    </row>
    <row r="8174" spans="3:22" x14ac:dyDescent="0.25">
      <c r="C8174"/>
      <c r="F8174"/>
      <c r="T8174"/>
      <c r="V8174"/>
    </row>
    <row r="8175" spans="3:22" x14ac:dyDescent="0.25">
      <c r="C8175"/>
      <c r="F8175"/>
      <c r="T8175"/>
      <c r="V8175"/>
    </row>
    <row r="8176" spans="3:22" x14ac:dyDescent="0.25">
      <c r="C8176"/>
      <c r="F8176"/>
      <c r="T8176"/>
      <c r="V8176"/>
    </row>
    <row r="8177" spans="3:22" x14ac:dyDescent="0.25">
      <c r="C8177"/>
      <c r="F8177"/>
      <c r="T8177"/>
      <c r="V8177"/>
    </row>
    <row r="8178" spans="3:22" x14ac:dyDescent="0.25">
      <c r="C8178"/>
      <c r="F8178"/>
      <c r="T8178"/>
      <c r="V8178"/>
    </row>
    <row r="8179" spans="3:22" x14ac:dyDescent="0.25">
      <c r="C8179"/>
      <c r="F8179"/>
      <c r="T8179"/>
      <c r="V8179"/>
    </row>
    <row r="8180" spans="3:22" x14ac:dyDescent="0.25">
      <c r="C8180"/>
      <c r="F8180"/>
      <c r="T8180"/>
      <c r="V8180"/>
    </row>
    <row r="8181" spans="3:22" x14ac:dyDescent="0.25">
      <c r="C8181"/>
      <c r="F8181"/>
      <c r="T8181"/>
      <c r="V8181"/>
    </row>
    <row r="8182" spans="3:22" x14ac:dyDescent="0.25">
      <c r="C8182"/>
      <c r="F8182"/>
      <c r="T8182"/>
      <c r="V8182"/>
    </row>
    <row r="8183" spans="3:22" x14ac:dyDescent="0.25">
      <c r="C8183"/>
      <c r="F8183"/>
      <c r="T8183"/>
      <c r="V8183"/>
    </row>
    <row r="8184" spans="3:22" x14ac:dyDescent="0.25">
      <c r="C8184"/>
      <c r="F8184"/>
      <c r="T8184"/>
      <c r="V8184"/>
    </row>
    <row r="8185" spans="3:22" x14ac:dyDescent="0.25">
      <c r="C8185"/>
      <c r="F8185"/>
      <c r="T8185"/>
      <c r="V8185"/>
    </row>
    <row r="8186" spans="3:22" x14ac:dyDescent="0.25">
      <c r="C8186"/>
      <c r="F8186"/>
      <c r="T8186"/>
      <c r="V8186"/>
    </row>
    <row r="8187" spans="3:22" x14ac:dyDescent="0.25">
      <c r="C8187"/>
      <c r="F8187"/>
      <c r="T8187"/>
      <c r="V8187"/>
    </row>
    <row r="8188" spans="3:22" x14ac:dyDescent="0.25">
      <c r="C8188"/>
      <c r="F8188"/>
      <c r="T8188"/>
      <c r="V8188"/>
    </row>
    <row r="8189" spans="3:22" x14ac:dyDescent="0.25">
      <c r="C8189"/>
      <c r="F8189"/>
      <c r="T8189"/>
      <c r="V8189"/>
    </row>
    <row r="8190" spans="3:22" x14ac:dyDescent="0.25">
      <c r="C8190"/>
      <c r="F8190"/>
      <c r="T8190"/>
      <c r="V8190"/>
    </row>
    <row r="8191" spans="3:22" x14ac:dyDescent="0.25">
      <c r="C8191"/>
      <c r="F8191"/>
      <c r="T8191"/>
      <c r="V8191"/>
    </row>
    <row r="8192" spans="3:22" x14ac:dyDescent="0.25">
      <c r="C8192"/>
      <c r="F8192"/>
      <c r="T8192"/>
      <c r="V8192"/>
    </row>
    <row r="8193" spans="3:22" x14ac:dyDescent="0.25">
      <c r="C8193"/>
      <c r="F8193"/>
      <c r="T8193"/>
      <c r="V8193"/>
    </row>
    <row r="8194" spans="3:22" x14ac:dyDescent="0.25">
      <c r="C8194"/>
      <c r="F8194"/>
      <c r="T8194"/>
      <c r="V8194"/>
    </row>
    <row r="8195" spans="3:22" x14ac:dyDescent="0.25">
      <c r="C8195"/>
      <c r="F8195"/>
      <c r="T8195"/>
      <c r="V8195"/>
    </row>
    <row r="8196" spans="3:22" x14ac:dyDescent="0.25">
      <c r="C8196"/>
      <c r="F8196"/>
      <c r="T8196"/>
      <c r="V8196"/>
    </row>
    <row r="8197" spans="3:22" x14ac:dyDescent="0.25">
      <c r="C8197"/>
      <c r="F8197"/>
      <c r="T8197"/>
      <c r="V8197"/>
    </row>
    <row r="8198" spans="3:22" x14ac:dyDescent="0.25">
      <c r="C8198"/>
      <c r="F8198"/>
      <c r="T8198"/>
      <c r="V8198"/>
    </row>
    <row r="8199" spans="3:22" x14ac:dyDescent="0.25">
      <c r="C8199"/>
      <c r="F8199"/>
      <c r="T8199"/>
      <c r="V8199"/>
    </row>
    <row r="8200" spans="3:22" x14ac:dyDescent="0.25">
      <c r="C8200"/>
      <c r="F8200"/>
      <c r="T8200"/>
      <c r="V8200"/>
    </row>
    <row r="8201" spans="3:22" x14ac:dyDescent="0.25">
      <c r="C8201"/>
      <c r="F8201"/>
      <c r="T8201"/>
      <c r="V8201"/>
    </row>
    <row r="8202" spans="3:22" x14ac:dyDescent="0.25">
      <c r="C8202"/>
      <c r="F8202"/>
      <c r="T8202"/>
      <c r="V8202"/>
    </row>
    <row r="8203" spans="3:22" x14ac:dyDescent="0.25">
      <c r="C8203"/>
      <c r="F8203"/>
      <c r="T8203"/>
      <c r="V8203"/>
    </row>
    <row r="8204" spans="3:22" x14ac:dyDescent="0.25">
      <c r="C8204"/>
      <c r="F8204"/>
      <c r="T8204"/>
      <c r="V8204"/>
    </row>
    <row r="8205" spans="3:22" x14ac:dyDescent="0.25">
      <c r="C8205"/>
      <c r="F8205"/>
      <c r="T8205"/>
      <c r="V8205"/>
    </row>
    <row r="8206" spans="3:22" x14ac:dyDescent="0.25">
      <c r="C8206"/>
      <c r="F8206"/>
      <c r="T8206"/>
      <c r="V8206"/>
    </row>
    <row r="8207" spans="3:22" x14ac:dyDescent="0.25">
      <c r="C8207"/>
      <c r="F8207"/>
      <c r="T8207"/>
      <c r="V8207"/>
    </row>
    <row r="8208" spans="3:22" x14ac:dyDescent="0.25">
      <c r="C8208"/>
      <c r="F8208"/>
      <c r="T8208"/>
      <c r="V8208"/>
    </row>
    <row r="8209" spans="3:22" x14ac:dyDescent="0.25">
      <c r="C8209"/>
      <c r="F8209"/>
      <c r="T8209"/>
      <c r="V8209"/>
    </row>
    <row r="8210" spans="3:22" x14ac:dyDescent="0.25">
      <c r="C8210"/>
      <c r="F8210"/>
      <c r="T8210"/>
      <c r="V8210"/>
    </row>
    <row r="8211" spans="3:22" x14ac:dyDescent="0.25">
      <c r="C8211"/>
      <c r="F8211"/>
      <c r="T8211"/>
      <c r="V8211"/>
    </row>
    <row r="8212" spans="3:22" x14ac:dyDescent="0.25">
      <c r="C8212"/>
      <c r="F8212"/>
      <c r="T8212"/>
      <c r="V8212"/>
    </row>
    <row r="8213" spans="3:22" x14ac:dyDescent="0.25">
      <c r="C8213"/>
      <c r="F8213"/>
      <c r="T8213"/>
      <c r="V8213"/>
    </row>
    <row r="8214" spans="3:22" x14ac:dyDescent="0.25">
      <c r="C8214"/>
      <c r="F8214"/>
      <c r="T8214"/>
      <c r="V8214"/>
    </row>
    <row r="8215" spans="3:22" x14ac:dyDescent="0.25">
      <c r="C8215"/>
      <c r="F8215"/>
      <c r="T8215"/>
      <c r="V8215"/>
    </row>
    <row r="8216" spans="3:22" x14ac:dyDescent="0.25">
      <c r="C8216"/>
      <c r="F8216"/>
      <c r="T8216"/>
      <c r="V8216"/>
    </row>
    <row r="8217" spans="3:22" x14ac:dyDescent="0.25">
      <c r="C8217"/>
      <c r="F8217"/>
      <c r="T8217"/>
      <c r="V8217"/>
    </row>
    <row r="8218" spans="3:22" x14ac:dyDescent="0.25">
      <c r="C8218"/>
      <c r="F8218"/>
      <c r="T8218"/>
      <c r="V8218"/>
    </row>
    <row r="8219" spans="3:22" x14ac:dyDescent="0.25">
      <c r="C8219"/>
      <c r="F8219"/>
      <c r="T8219"/>
      <c r="V8219"/>
    </row>
    <row r="8220" spans="3:22" x14ac:dyDescent="0.25">
      <c r="C8220"/>
      <c r="F8220"/>
      <c r="T8220"/>
      <c r="V8220"/>
    </row>
    <row r="8221" spans="3:22" x14ac:dyDescent="0.25">
      <c r="C8221"/>
      <c r="F8221"/>
      <c r="T8221"/>
      <c r="V8221"/>
    </row>
    <row r="8222" spans="3:22" x14ac:dyDescent="0.25">
      <c r="C8222"/>
      <c r="F8222"/>
      <c r="T8222"/>
      <c r="V8222"/>
    </row>
    <row r="8223" spans="3:22" x14ac:dyDescent="0.25">
      <c r="C8223"/>
      <c r="F8223"/>
      <c r="T8223"/>
      <c r="V8223"/>
    </row>
    <row r="8224" spans="3:22" x14ac:dyDescent="0.25">
      <c r="C8224"/>
      <c r="F8224"/>
      <c r="T8224"/>
      <c r="V8224"/>
    </row>
    <row r="8225" spans="3:22" x14ac:dyDescent="0.25">
      <c r="C8225"/>
      <c r="F8225"/>
      <c r="T8225"/>
      <c r="V8225"/>
    </row>
    <row r="8226" spans="3:22" x14ac:dyDescent="0.25">
      <c r="C8226"/>
      <c r="F8226"/>
      <c r="T8226"/>
      <c r="V8226"/>
    </row>
    <row r="8227" spans="3:22" x14ac:dyDescent="0.25">
      <c r="C8227"/>
      <c r="F8227"/>
      <c r="T8227"/>
      <c r="V8227"/>
    </row>
    <row r="8228" spans="3:22" x14ac:dyDescent="0.25">
      <c r="C8228"/>
      <c r="F8228"/>
      <c r="T8228"/>
      <c r="V8228"/>
    </row>
    <row r="8229" spans="3:22" x14ac:dyDescent="0.25">
      <c r="C8229"/>
      <c r="F8229"/>
      <c r="T8229"/>
      <c r="V8229"/>
    </row>
    <row r="8230" spans="3:22" x14ac:dyDescent="0.25">
      <c r="C8230"/>
      <c r="F8230"/>
      <c r="T8230"/>
      <c r="V8230"/>
    </row>
    <row r="8231" spans="3:22" x14ac:dyDescent="0.25">
      <c r="C8231"/>
      <c r="F8231"/>
      <c r="T8231"/>
      <c r="V8231"/>
    </row>
    <row r="8232" spans="3:22" x14ac:dyDescent="0.25">
      <c r="C8232"/>
      <c r="F8232"/>
      <c r="T8232"/>
      <c r="V8232"/>
    </row>
    <row r="8233" spans="3:22" x14ac:dyDescent="0.25">
      <c r="C8233"/>
      <c r="F8233"/>
      <c r="T8233"/>
      <c r="V8233"/>
    </row>
    <row r="8234" spans="3:22" x14ac:dyDescent="0.25">
      <c r="C8234"/>
      <c r="F8234"/>
      <c r="T8234"/>
      <c r="V8234"/>
    </row>
    <row r="8235" spans="3:22" x14ac:dyDescent="0.25">
      <c r="C8235"/>
      <c r="F8235"/>
      <c r="T8235"/>
      <c r="V8235"/>
    </row>
    <row r="8236" spans="3:22" x14ac:dyDescent="0.25">
      <c r="C8236"/>
      <c r="F8236"/>
      <c r="T8236"/>
      <c r="V8236"/>
    </row>
    <row r="8237" spans="3:22" x14ac:dyDescent="0.25">
      <c r="C8237"/>
      <c r="F8237"/>
      <c r="T8237"/>
      <c r="V8237"/>
    </row>
    <row r="8238" spans="3:22" x14ac:dyDescent="0.25">
      <c r="C8238"/>
      <c r="F8238"/>
      <c r="T8238"/>
      <c r="V8238"/>
    </row>
    <row r="8239" spans="3:22" x14ac:dyDescent="0.25">
      <c r="C8239"/>
      <c r="F8239"/>
      <c r="T8239"/>
      <c r="V8239"/>
    </row>
    <row r="8240" spans="3:22" x14ac:dyDescent="0.25">
      <c r="C8240"/>
      <c r="F8240"/>
      <c r="T8240"/>
      <c r="V8240"/>
    </row>
    <row r="8241" spans="3:22" x14ac:dyDescent="0.25">
      <c r="C8241"/>
      <c r="F8241"/>
      <c r="T8241"/>
      <c r="V8241"/>
    </row>
    <row r="8242" spans="3:22" x14ac:dyDescent="0.25">
      <c r="C8242"/>
      <c r="F8242"/>
      <c r="T8242"/>
      <c r="V8242"/>
    </row>
    <row r="8243" spans="3:22" x14ac:dyDescent="0.25">
      <c r="C8243"/>
      <c r="F8243"/>
      <c r="T8243"/>
      <c r="V8243"/>
    </row>
    <row r="8244" spans="3:22" x14ac:dyDescent="0.25">
      <c r="C8244"/>
      <c r="F8244"/>
      <c r="T8244"/>
      <c r="V8244"/>
    </row>
    <row r="8245" spans="3:22" x14ac:dyDescent="0.25">
      <c r="C8245"/>
      <c r="F8245"/>
      <c r="T8245"/>
      <c r="V8245"/>
    </row>
    <row r="8246" spans="3:22" x14ac:dyDescent="0.25">
      <c r="C8246"/>
      <c r="F8246"/>
      <c r="T8246"/>
      <c r="V8246"/>
    </row>
    <row r="8247" spans="3:22" x14ac:dyDescent="0.25">
      <c r="C8247"/>
      <c r="F8247"/>
      <c r="T8247"/>
      <c r="V8247"/>
    </row>
    <row r="8248" spans="3:22" x14ac:dyDescent="0.25">
      <c r="C8248"/>
      <c r="F8248"/>
      <c r="T8248"/>
      <c r="V8248"/>
    </row>
    <row r="8249" spans="3:22" x14ac:dyDescent="0.25">
      <c r="C8249"/>
      <c r="F8249"/>
      <c r="T8249"/>
      <c r="V8249"/>
    </row>
    <row r="8250" spans="3:22" x14ac:dyDescent="0.25">
      <c r="C8250"/>
      <c r="F8250"/>
      <c r="T8250"/>
      <c r="V8250"/>
    </row>
    <row r="8251" spans="3:22" x14ac:dyDescent="0.25">
      <c r="C8251"/>
      <c r="F8251"/>
      <c r="T8251"/>
      <c r="V8251"/>
    </row>
    <row r="8252" spans="3:22" x14ac:dyDescent="0.25">
      <c r="C8252"/>
      <c r="F8252"/>
      <c r="T8252"/>
      <c r="V8252"/>
    </row>
    <row r="8253" spans="3:22" x14ac:dyDescent="0.25">
      <c r="C8253"/>
      <c r="F8253"/>
      <c r="T8253"/>
      <c r="V8253"/>
    </row>
    <row r="8254" spans="3:22" x14ac:dyDescent="0.25">
      <c r="C8254"/>
      <c r="F8254"/>
      <c r="T8254"/>
      <c r="V8254"/>
    </row>
    <row r="8255" spans="3:22" x14ac:dyDescent="0.25">
      <c r="C8255"/>
      <c r="F8255"/>
      <c r="T8255"/>
      <c r="V8255"/>
    </row>
    <row r="8256" spans="3:22" x14ac:dyDescent="0.25">
      <c r="C8256"/>
      <c r="F8256"/>
      <c r="T8256"/>
      <c r="V8256"/>
    </row>
    <row r="8257" spans="3:22" x14ac:dyDescent="0.25">
      <c r="C8257"/>
      <c r="F8257"/>
      <c r="T8257"/>
      <c r="V8257"/>
    </row>
    <row r="8258" spans="3:22" x14ac:dyDescent="0.25">
      <c r="C8258"/>
      <c r="F8258"/>
      <c r="T8258"/>
      <c r="V8258"/>
    </row>
    <row r="8259" spans="3:22" x14ac:dyDescent="0.25">
      <c r="C8259"/>
      <c r="F8259"/>
      <c r="T8259"/>
      <c r="V8259"/>
    </row>
    <row r="8260" spans="3:22" x14ac:dyDescent="0.25">
      <c r="C8260"/>
      <c r="F8260"/>
      <c r="T8260"/>
      <c r="V8260"/>
    </row>
    <row r="8261" spans="3:22" x14ac:dyDescent="0.25">
      <c r="C8261"/>
      <c r="F8261"/>
      <c r="T8261"/>
      <c r="V8261"/>
    </row>
    <row r="8262" spans="3:22" x14ac:dyDescent="0.25">
      <c r="C8262"/>
      <c r="F8262"/>
      <c r="T8262"/>
      <c r="V8262"/>
    </row>
    <row r="8263" spans="3:22" x14ac:dyDescent="0.25">
      <c r="C8263"/>
      <c r="F8263"/>
      <c r="T8263"/>
      <c r="V8263"/>
    </row>
    <row r="8264" spans="3:22" x14ac:dyDescent="0.25">
      <c r="C8264"/>
      <c r="F8264"/>
      <c r="T8264"/>
      <c r="V8264"/>
    </row>
    <row r="8265" spans="3:22" x14ac:dyDescent="0.25">
      <c r="C8265"/>
      <c r="F8265"/>
      <c r="T8265"/>
      <c r="V8265"/>
    </row>
    <row r="8266" spans="3:22" x14ac:dyDescent="0.25">
      <c r="C8266"/>
      <c r="F8266"/>
      <c r="T8266"/>
      <c r="V8266"/>
    </row>
    <row r="8267" spans="3:22" x14ac:dyDescent="0.25">
      <c r="C8267"/>
      <c r="F8267"/>
      <c r="T8267"/>
      <c r="V8267"/>
    </row>
    <row r="8268" spans="3:22" x14ac:dyDescent="0.25">
      <c r="C8268"/>
      <c r="F8268"/>
      <c r="T8268"/>
      <c r="V8268"/>
    </row>
    <row r="8269" spans="3:22" x14ac:dyDescent="0.25">
      <c r="C8269"/>
      <c r="F8269"/>
      <c r="T8269"/>
      <c r="V8269"/>
    </row>
    <row r="8270" spans="3:22" x14ac:dyDescent="0.25">
      <c r="C8270"/>
      <c r="F8270"/>
      <c r="T8270"/>
      <c r="V8270"/>
    </row>
    <row r="8271" spans="3:22" x14ac:dyDescent="0.25">
      <c r="C8271"/>
      <c r="F8271"/>
      <c r="T8271"/>
      <c r="V8271"/>
    </row>
    <row r="8272" spans="3:22" x14ac:dyDescent="0.25">
      <c r="C8272"/>
      <c r="F8272"/>
      <c r="T8272"/>
      <c r="V8272"/>
    </row>
    <row r="8273" spans="3:22" x14ac:dyDescent="0.25">
      <c r="C8273"/>
      <c r="F8273"/>
      <c r="T8273"/>
      <c r="V8273"/>
    </row>
    <row r="8274" spans="3:22" x14ac:dyDescent="0.25">
      <c r="C8274"/>
      <c r="F8274"/>
      <c r="T8274"/>
      <c r="V8274"/>
    </row>
    <row r="8275" spans="3:22" x14ac:dyDescent="0.25">
      <c r="C8275"/>
      <c r="F8275"/>
      <c r="T8275"/>
      <c r="V8275"/>
    </row>
    <row r="8276" spans="3:22" x14ac:dyDescent="0.25">
      <c r="C8276"/>
      <c r="F8276"/>
      <c r="T8276"/>
      <c r="V8276"/>
    </row>
    <row r="8277" spans="3:22" x14ac:dyDescent="0.25">
      <c r="C8277"/>
      <c r="F8277"/>
      <c r="T8277"/>
      <c r="V8277"/>
    </row>
    <row r="8278" spans="3:22" x14ac:dyDescent="0.25">
      <c r="C8278"/>
      <c r="F8278"/>
      <c r="T8278"/>
      <c r="V8278"/>
    </row>
    <row r="8279" spans="3:22" x14ac:dyDescent="0.25">
      <c r="C8279"/>
      <c r="F8279"/>
      <c r="T8279"/>
      <c r="V8279"/>
    </row>
    <row r="8280" spans="3:22" x14ac:dyDescent="0.25">
      <c r="C8280"/>
      <c r="F8280"/>
      <c r="T8280"/>
      <c r="V8280"/>
    </row>
    <row r="8281" spans="3:22" x14ac:dyDescent="0.25">
      <c r="C8281"/>
      <c r="F8281"/>
      <c r="T8281"/>
      <c r="V8281"/>
    </row>
    <row r="8282" spans="3:22" x14ac:dyDescent="0.25">
      <c r="C8282"/>
      <c r="F8282"/>
      <c r="T8282"/>
      <c r="V8282"/>
    </row>
    <row r="8283" spans="3:22" x14ac:dyDescent="0.25">
      <c r="C8283"/>
      <c r="F8283"/>
      <c r="T8283"/>
      <c r="V8283"/>
    </row>
    <row r="8284" spans="3:22" x14ac:dyDescent="0.25">
      <c r="C8284"/>
      <c r="F8284"/>
      <c r="T8284"/>
      <c r="V8284"/>
    </row>
    <row r="8285" spans="3:22" x14ac:dyDescent="0.25">
      <c r="C8285"/>
      <c r="F8285"/>
      <c r="T8285"/>
      <c r="V8285"/>
    </row>
    <row r="8286" spans="3:22" x14ac:dyDescent="0.25">
      <c r="C8286"/>
      <c r="F8286"/>
      <c r="T8286"/>
      <c r="V8286"/>
    </row>
    <row r="8287" spans="3:22" x14ac:dyDescent="0.25">
      <c r="C8287"/>
      <c r="F8287"/>
      <c r="T8287"/>
      <c r="V8287"/>
    </row>
    <row r="8288" spans="3:22" x14ac:dyDescent="0.25">
      <c r="C8288"/>
      <c r="F8288"/>
      <c r="T8288"/>
      <c r="V8288"/>
    </row>
    <row r="8289" spans="3:22" x14ac:dyDescent="0.25">
      <c r="C8289"/>
      <c r="F8289"/>
      <c r="T8289"/>
      <c r="V8289"/>
    </row>
    <row r="8290" spans="3:22" x14ac:dyDescent="0.25">
      <c r="C8290"/>
      <c r="F8290"/>
      <c r="T8290"/>
      <c r="V8290"/>
    </row>
    <row r="8291" spans="3:22" x14ac:dyDescent="0.25">
      <c r="C8291"/>
      <c r="F8291"/>
      <c r="T8291"/>
      <c r="V8291"/>
    </row>
    <row r="8292" spans="3:22" x14ac:dyDescent="0.25">
      <c r="C8292"/>
      <c r="F8292"/>
      <c r="T8292"/>
      <c r="V8292"/>
    </row>
    <row r="8293" spans="3:22" x14ac:dyDescent="0.25">
      <c r="C8293"/>
      <c r="F8293"/>
      <c r="T8293"/>
      <c r="V8293"/>
    </row>
    <row r="8294" spans="3:22" x14ac:dyDescent="0.25">
      <c r="C8294"/>
      <c r="F8294"/>
      <c r="T8294"/>
      <c r="V8294"/>
    </row>
    <row r="8295" spans="3:22" x14ac:dyDescent="0.25">
      <c r="C8295"/>
      <c r="F8295"/>
      <c r="T8295"/>
      <c r="V8295"/>
    </row>
    <row r="8296" spans="3:22" x14ac:dyDescent="0.25">
      <c r="C8296"/>
      <c r="F8296"/>
      <c r="T8296"/>
      <c r="V8296"/>
    </row>
    <row r="8297" spans="3:22" x14ac:dyDescent="0.25">
      <c r="C8297"/>
      <c r="F8297"/>
      <c r="T8297"/>
      <c r="V8297"/>
    </row>
    <row r="8298" spans="3:22" x14ac:dyDescent="0.25">
      <c r="C8298"/>
      <c r="F8298"/>
      <c r="T8298"/>
      <c r="V8298"/>
    </row>
    <row r="8299" spans="3:22" x14ac:dyDescent="0.25">
      <c r="C8299"/>
      <c r="F8299"/>
      <c r="T8299"/>
      <c r="V8299"/>
    </row>
    <row r="8300" spans="3:22" x14ac:dyDescent="0.25">
      <c r="C8300"/>
      <c r="F8300"/>
      <c r="T8300"/>
      <c r="V8300"/>
    </row>
    <row r="8301" spans="3:22" x14ac:dyDescent="0.25">
      <c r="C8301"/>
      <c r="F8301"/>
      <c r="T8301"/>
      <c r="V8301"/>
    </row>
    <row r="8302" spans="3:22" x14ac:dyDescent="0.25">
      <c r="C8302"/>
      <c r="F8302"/>
      <c r="T8302"/>
      <c r="V8302"/>
    </row>
    <row r="8303" spans="3:22" x14ac:dyDescent="0.25">
      <c r="C8303"/>
      <c r="F8303"/>
      <c r="T8303"/>
      <c r="V8303"/>
    </row>
    <row r="8304" spans="3:22" x14ac:dyDescent="0.25">
      <c r="C8304"/>
      <c r="F8304"/>
      <c r="T8304"/>
      <c r="V8304"/>
    </row>
    <row r="8305" spans="3:22" x14ac:dyDescent="0.25">
      <c r="C8305"/>
      <c r="F8305"/>
      <c r="T8305"/>
      <c r="V8305"/>
    </row>
    <row r="8306" spans="3:22" x14ac:dyDescent="0.25">
      <c r="C8306"/>
      <c r="F8306"/>
      <c r="T8306"/>
      <c r="V8306"/>
    </row>
    <row r="8307" spans="3:22" x14ac:dyDescent="0.25">
      <c r="C8307"/>
      <c r="F8307"/>
      <c r="T8307"/>
      <c r="V8307"/>
    </row>
    <row r="8308" spans="3:22" x14ac:dyDescent="0.25">
      <c r="C8308"/>
      <c r="F8308"/>
      <c r="T8308"/>
      <c r="V8308"/>
    </row>
    <row r="8309" spans="3:22" x14ac:dyDescent="0.25">
      <c r="C8309"/>
      <c r="F8309"/>
      <c r="T8309"/>
      <c r="V8309"/>
    </row>
    <row r="8310" spans="3:22" x14ac:dyDescent="0.25">
      <c r="C8310"/>
      <c r="F8310"/>
      <c r="T8310"/>
      <c r="V8310"/>
    </row>
    <row r="8311" spans="3:22" x14ac:dyDescent="0.25">
      <c r="C8311"/>
      <c r="F8311"/>
      <c r="T8311"/>
      <c r="V8311"/>
    </row>
    <row r="8312" spans="3:22" x14ac:dyDescent="0.25">
      <c r="C8312"/>
      <c r="F8312"/>
      <c r="T8312"/>
      <c r="V8312"/>
    </row>
    <row r="8313" spans="3:22" x14ac:dyDescent="0.25">
      <c r="C8313"/>
      <c r="F8313"/>
      <c r="T8313"/>
      <c r="V8313"/>
    </row>
    <row r="8314" spans="3:22" x14ac:dyDescent="0.25">
      <c r="C8314"/>
      <c r="F8314"/>
      <c r="T8314"/>
      <c r="V8314"/>
    </row>
    <row r="8315" spans="3:22" x14ac:dyDescent="0.25">
      <c r="C8315"/>
      <c r="F8315"/>
      <c r="T8315"/>
      <c r="V8315"/>
    </row>
    <row r="8316" spans="3:22" x14ac:dyDescent="0.25">
      <c r="C8316"/>
      <c r="F8316"/>
      <c r="T8316"/>
      <c r="V8316"/>
    </row>
    <row r="8317" spans="3:22" x14ac:dyDescent="0.25">
      <c r="C8317"/>
      <c r="F8317"/>
      <c r="T8317"/>
      <c r="V8317"/>
    </row>
    <row r="8318" spans="3:22" x14ac:dyDescent="0.25">
      <c r="C8318"/>
      <c r="F8318"/>
      <c r="T8318"/>
      <c r="V8318"/>
    </row>
    <row r="8319" spans="3:22" x14ac:dyDescent="0.25">
      <c r="C8319"/>
      <c r="F8319"/>
      <c r="T8319"/>
      <c r="V8319"/>
    </row>
    <row r="8320" spans="3:22" x14ac:dyDescent="0.25">
      <c r="C8320"/>
      <c r="F8320"/>
      <c r="T8320"/>
      <c r="V8320"/>
    </row>
    <row r="8321" spans="3:22" x14ac:dyDescent="0.25">
      <c r="C8321"/>
      <c r="F8321"/>
      <c r="T8321"/>
      <c r="V8321"/>
    </row>
    <row r="8322" spans="3:22" x14ac:dyDescent="0.25">
      <c r="C8322"/>
      <c r="F8322"/>
      <c r="T8322"/>
      <c r="V8322"/>
    </row>
    <row r="8323" spans="3:22" x14ac:dyDescent="0.25">
      <c r="C8323"/>
      <c r="F8323"/>
      <c r="T8323"/>
      <c r="V8323"/>
    </row>
    <row r="8324" spans="3:22" x14ac:dyDescent="0.25">
      <c r="C8324"/>
      <c r="F8324"/>
      <c r="T8324"/>
      <c r="V8324"/>
    </row>
    <row r="8325" spans="3:22" x14ac:dyDescent="0.25">
      <c r="C8325"/>
      <c r="F8325"/>
      <c r="T8325"/>
      <c r="V8325"/>
    </row>
    <row r="8326" spans="3:22" x14ac:dyDescent="0.25">
      <c r="C8326"/>
      <c r="F8326"/>
      <c r="T8326"/>
      <c r="V8326"/>
    </row>
    <row r="8327" spans="3:22" x14ac:dyDescent="0.25">
      <c r="C8327"/>
      <c r="F8327"/>
      <c r="T8327"/>
      <c r="V8327"/>
    </row>
    <row r="8328" spans="3:22" x14ac:dyDescent="0.25">
      <c r="C8328"/>
      <c r="F8328"/>
      <c r="T8328"/>
      <c r="V8328"/>
    </row>
    <row r="8329" spans="3:22" x14ac:dyDescent="0.25">
      <c r="C8329"/>
      <c r="F8329"/>
      <c r="T8329"/>
      <c r="V8329"/>
    </row>
    <row r="8330" spans="3:22" x14ac:dyDescent="0.25">
      <c r="C8330"/>
      <c r="F8330"/>
      <c r="T8330"/>
      <c r="V8330"/>
    </row>
    <row r="8331" spans="3:22" x14ac:dyDescent="0.25">
      <c r="C8331"/>
      <c r="F8331"/>
      <c r="T8331"/>
      <c r="V8331"/>
    </row>
    <row r="8332" spans="3:22" x14ac:dyDescent="0.25">
      <c r="C8332"/>
      <c r="F8332"/>
      <c r="T8332"/>
      <c r="V8332"/>
    </row>
    <row r="8333" spans="3:22" x14ac:dyDescent="0.25">
      <c r="C8333"/>
      <c r="F8333"/>
      <c r="T8333"/>
      <c r="V8333"/>
    </row>
    <row r="8334" spans="3:22" x14ac:dyDescent="0.25">
      <c r="C8334"/>
      <c r="F8334"/>
      <c r="T8334"/>
      <c r="V8334"/>
    </row>
    <row r="8335" spans="3:22" x14ac:dyDescent="0.25">
      <c r="C8335"/>
      <c r="F8335"/>
      <c r="T8335"/>
      <c r="V8335"/>
    </row>
    <row r="8336" spans="3:22" x14ac:dyDescent="0.25">
      <c r="C8336"/>
      <c r="F8336"/>
      <c r="T8336"/>
      <c r="V8336"/>
    </row>
    <row r="8337" spans="3:22" x14ac:dyDescent="0.25">
      <c r="C8337"/>
      <c r="F8337"/>
      <c r="T8337"/>
      <c r="V8337"/>
    </row>
    <row r="8338" spans="3:22" x14ac:dyDescent="0.25">
      <c r="C8338"/>
      <c r="F8338"/>
      <c r="T8338"/>
      <c r="V8338"/>
    </row>
    <row r="8339" spans="3:22" x14ac:dyDescent="0.25">
      <c r="C8339"/>
      <c r="F8339"/>
      <c r="T8339"/>
      <c r="V8339"/>
    </row>
    <row r="8340" spans="3:22" x14ac:dyDescent="0.25">
      <c r="C8340"/>
      <c r="F8340"/>
      <c r="T8340"/>
      <c r="V8340"/>
    </row>
    <row r="8341" spans="3:22" x14ac:dyDescent="0.25">
      <c r="C8341"/>
      <c r="F8341"/>
      <c r="T8341"/>
      <c r="V8341"/>
    </row>
    <row r="8342" spans="3:22" x14ac:dyDescent="0.25">
      <c r="C8342"/>
      <c r="F8342"/>
      <c r="T8342"/>
      <c r="V8342"/>
    </row>
    <row r="8343" spans="3:22" x14ac:dyDescent="0.25">
      <c r="C8343"/>
      <c r="F8343"/>
      <c r="T8343"/>
      <c r="V8343"/>
    </row>
    <row r="8344" spans="3:22" x14ac:dyDescent="0.25">
      <c r="C8344"/>
      <c r="F8344"/>
      <c r="T8344"/>
      <c r="V8344"/>
    </row>
    <row r="8345" spans="3:22" x14ac:dyDescent="0.25">
      <c r="C8345"/>
      <c r="F8345"/>
      <c r="T8345"/>
      <c r="V8345"/>
    </row>
    <row r="8346" spans="3:22" x14ac:dyDescent="0.25">
      <c r="C8346"/>
      <c r="F8346"/>
      <c r="T8346"/>
      <c r="V8346"/>
    </row>
    <row r="8347" spans="3:22" x14ac:dyDescent="0.25">
      <c r="C8347"/>
      <c r="F8347"/>
      <c r="T8347"/>
      <c r="V8347"/>
    </row>
    <row r="8348" spans="3:22" x14ac:dyDescent="0.25">
      <c r="C8348"/>
      <c r="F8348"/>
      <c r="T8348"/>
      <c r="V8348"/>
    </row>
    <row r="8349" spans="3:22" x14ac:dyDescent="0.25">
      <c r="C8349"/>
      <c r="F8349"/>
      <c r="T8349"/>
      <c r="V8349"/>
    </row>
    <row r="8350" spans="3:22" x14ac:dyDescent="0.25">
      <c r="C8350"/>
      <c r="F8350"/>
      <c r="T8350"/>
      <c r="V8350"/>
    </row>
    <row r="8351" spans="3:22" x14ac:dyDescent="0.25">
      <c r="C8351"/>
      <c r="F8351"/>
      <c r="T8351"/>
      <c r="V8351"/>
    </row>
    <row r="8352" spans="3:22" x14ac:dyDescent="0.25">
      <c r="C8352"/>
      <c r="F8352"/>
      <c r="T8352"/>
      <c r="V8352"/>
    </row>
    <row r="8353" spans="3:22" x14ac:dyDescent="0.25">
      <c r="C8353"/>
      <c r="F8353"/>
      <c r="T8353"/>
      <c r="V8353"/>
    </row>
    <row r="8354" spans="3:22" x14ac:dyDescent="0.25">
      <c r="C8354"/>
      <c r="F8354"/>
      <c r="T8354"/>
      <c r="V8354"/>
    </row>
    <row r="8355" spans="3:22" x14ac:dyDescent="0.25">
      <c r="C8355"/>
      <c r="F8355"/>
      <c r="T8355"/>
      <c r="V8355"/>
    </row>
    <row r="8356" spans="3:22" x14ac:dyDescent="0.25">
      <c r="C8356"/>
      <c r="F8356"/>
      <c r="T8356"/>
      <c r="V8356"/>
    </row>
    <row r="8357" spans="3:22" x14ac:dyDescent="0.25">
      <c r="C8357"/>
      <c r="F8357"/>
      <c r="T8357"/>
      <c r="V8357"/>
    </row>
    <row r="8358" spans="3:22" x14ac:dyDescent="0.25">
      <c r="C8358"/>
      <c r="F8358"/>
      <c r="T8358"/>
      <c r="V8358"/>
    </row>
    <row r="8359" spans="3:22" x14ac:dyDescent="0.25">
      <c r="C8359"/>
      <c r="F8359"/>
      <c r="T8359"/>
      <c r="V8359"/>
    </row>
    <row r="8360" spans="3:22" x14ac:dyDescent="0.25">
      <c r="C8360"/>
      <c r="F8360"/>
      <c r="T8360"/>
      <c r="V8360"/>
    </row>
    <row r="8361" spans="3:22" x14ac:dyDescent="0.25">
      <c r="C8361"/>
      <c r="F8361"/>
      <c r="T8361"/>
      <c r="V8361"/>
    </row>
    <row r="8362" spans="3:22" x14ac:dyDescent="0.25">
      <c r="C8362"/>
      <c r="F8362"/>
      <c r="T8362"/>
      <c r="V8362"/>
    </row>
    <row r="8363" spans="3:22" x14ac:dyDescent="0.25">
      <c r="C8363"/>
      <c r="F8363"/>
      <c r="T8363"/>
      <c r="V8363"/>
    </row>
    <row r="8364" spans="3:22" x14ac:dyDescent="0.25">
      <c r="C8364"/>
      <c r="F8364"/>
      <c r="T8364"/>
      <c r="V8364"/>
    </row>
    <row r="8365" spans="3:22" x14ac:dyDescent="0.25">
      <c r="C8365"/>
      <c r="F8365"/>
      <c r="T8365"/>
      <c r="V8365"/>
    </row>
    <row r="8366" spans="3:22" x14ac:dyDescent="0.25">
      <c r="C8366"/>
      <c r="F8366"/>
      <c r="T8366"/>
      <c r="V8366"/>
    </row>
    <row r="8367" spans="3:22" x14ac:dyDescent="0.25">
      <c r="C8367"/>
      <c r="F8367"/>
      <c r="T8367"/>
      <c r="V8367"/>
    </row>
    <row r="8368" spans="3:22" x14ac:dyDescent="0.25">
      <c r="C8368"/>
      <c r="F8368"/>
      <c r="T8368"/>
      <c r="V8368"/>
    </row>
    <row r="8369" spans="3:22" x14ac:dyDescent="0.25">
      <c r="C8369"/>
      <c r="F8369"/>
      <c r="T8369"/>
      <c r="V8369"/>
    </row>
    <row r="8370" spans="3:22" x14ac:dyDescent="0.25">
      <c r="C8370"/>
      <c r="F8370"/>
      <c r="T8370"/>
      <c r="V8370"/>
    </row>
    <row r="8371" spans="3:22" x14ac:dyDescent="0.25">
      <c r="C8371"/>
      <c r="F8371"/>
      <c r="T8371"/>
      <c r="V8371"/>
    </row>
    <row r="8372" spans="3:22" x14ac:dyDescent="0.25">
      <c r="C8372"/>
      <c r="F8372"/>
      <c r="T8372"/>
      <c r="V8372"/>
    </row>
    <row r="8373" spans="3:22" x14ac:dyDescent="0.25">
      <c r="C8373"/>
      <c r="F8373"/>
      <c r="T8373"/>
      <c r="V8373"/>
    </row>
    <row r="8374" spans="3:22" x14ac:dyDescent="0.25">
      <c r="C8374"/>
      <c r="F8374"/>
      <c r="T8374"/>
      <c r="V8374"/>
    </row>
    <row r="8375" spans="3:22" x14ac:dyDescent="0.25">
      <c r="C8375"/>
      <c r="F8375"/>
      <c r="T8375"/>
      <c r="V8375"/>
    </row>
    <row r="8376" spans="3:22" x14ac:dyDescent="0.25">
      <c r="C8376"/>
      <c r="F8376"/>
      <c r="T8376"/>
      <c r="V8376"/>
    </row>
    <row r="8377" spans="3:22" x14ac:dyDescent="0.25">
      <c r="C8377"/>
      <c r="F8377"/>
      <c r="T8377"/>
      <c r="V8377"/>
    </row>
    <row r="8378" spans="3:22" x14ac:dyDescent="0.25">
      <c r="C8378"/>
      <c r="F8378"/>
      <c r="T8378"/>
      <c r="V8378"/>
    </row>
    <row r="8379" spans="3:22" x14ac:dyDescent="0.25">
      <c r="C8379"/>
      <c r="F8379"/>
      <c r="T8379"/>
      <c r="V8379"/>
    </row>
    <row r="8380" spans="3:22" x14ac:dyDescent="0.25">
      <c r="C8380"/>
      <c r="F8380"/>
      <c r="T8380"/>
      <c r="V8380"/>
    </row>
    <row r="8381" spans="3:22" x14ac:dyDescent="0.25">
      <c r="C8381"/>
      <c r="F8381"/>
      <c r="T8381"/>
      <c r="V8381"/>
    </row>
    <row r="8382" spans="3:22" x14ac:dyDescent="0.25">
      <c r="C8382"/>
      <c r="F8382"/>
      <c r="T8382"/>
      <c r="V8382"/>
    </row>
    <row r="8383" spans="3:22" x14ac:dyDescent="0.25">
      <c r="C8383"/>
      <c r="F8383"/>
      <c r="T8383"/>
      <c r="V8383"/>
    </row>
    <row r="8384" spans="3:22" x14ac:dyDescent="0.25">
      <c r="C8384"/>
      <c r="F8384"/>
      <c r="T8384"/>
      <c r="V8384"/>
    </row>
    <row r="8385" spans="3:22" x14ac:dyDescent="0.25">
      <c r="C8385"/>
      <c r="F8385"/>
      <c r="T8385"/>
      <c r="V8385"/>
    </row>
    <row r="8386" spans="3:22" x14ac:dyDescent="0.25">
      <c r="C8386"/>
      <c r="F8386"/>
      <c r="T8386"/>
      <c r="V8386"/>
    </row>
    <row r="8387" spans="3:22" x14ac:dyDescent="0.25">
      <c r="C8387"/>
      <c r="F8387"/>
      <c r="T8387"/>
      <c r="V8387"/>
    </row>
    <row r="8388" spans="3:22" x14ac:dyDescent="0.25">
      <c r="C8388"/>
      <c r="F8388"/>
      <c r="T8388"/>
      <c r="V8388"/>
    </row>
    <row r="8389" spans="3:22" x14ac:dyDescent="0.25">
      <c r="C8389"/>
      <c r="F8389"/>
      <c r="T8389"/>
      <c r="V8389"/>
    </row>
    <row r="8390" spans="3:22" x14ac:dyDescent="0.25">
      <c r="C8390"/>
      <c r="F8390"/>
      <c r="T8390"/>
      <c r="V8390"/>
    </row>
    <row r="8391" spans="3:22" x14ac:dyDescent="0.25">
      <c r="C8391"/>
      <c r="F8391"/>
      <c r="T8391"/>
      <c r="V8391"/>
    </row>
    <row r="8392" spans="3:22" x14ac:dyDescent="0.25">
      <c r="C8392"/>
      <c r="F8392"/>
      <c r="T8392"/>
      <c r="V8392"/>
    </row>
    <row r="8393" spans="3:22" x14ac:dyDescent="0.25">
      <c r="C8393"/>
      <c r="F8393"/>
      <c r="T8393"/>
      <c r="V8393"/>
    </row>
    <row r="8394" spans="3:22" x14ac:dyDescent="0.25">
      <c r="C8394"/>
      <c r="F8394"/>
      <c r="T8394"/>
      <c r="V8394"/>
    </row>
    <row r="8395" spans="3:22" x14ac:dyDescent="0.25">
      <c r="C8395"/>
      <c r="F8395"/>
      <c r="T8395"/>
      <c r="V8395"/>
    </row>
    <row r="8396" spans="3:22" x14ac:dyDescent="0.25">
      <c r="C8396"/>
      <c r="F8396"/>
      <c r="T8396"/>
      <c r="V8396"/>
    </row>
    <row r="8397" spans="3:22" x14ac:dyDescent="0.25">
      <c r="C8397"/>
      <c r="F8397"/>
      <c r="T8397"/>
      <c r="V8397"/>
    </row>
    <row r="8398" spans="3:22" x14ac:dyDescent="0.25">
      <c r="C8398"/>
      <c r="F8398"/>
      <c r="T8398"/>
      <c r="V8398"/>
    </row>
    <row r="8399" spans="3:22" x14ac:dyDescent="0.25">
      <c r="C8399"/>
      <c r="F8399"/>
      <c r="T8399"/>
      <c r="V8399"/>
    </row>
    <row r="8400" spans="3:22" x14ac:dyDescent="0.25">
      <c r="C8400"/>
      <c r="F8400"/>
      <c r="T8400"/>
      <c r="V8400"/>
    </row>
    <row r="8401" spans="3:22" x14ac:dyDescent="0.25">
      <c r="C8401"/>
      <c r="F8401"/>
      <c r="T8401"/>
      <c r="V8401"/>
    </row>
    <row r="8402" spans="3:22" x14ac:dyDescent="0.25">
      <c r="C8402"/>
      <c r="F8402"/>
      <c r="T8402"/>
      <c r="V8402"/>
    </row>
    <row r="8403" spans="3:22" x14ac:dyDescent="0.25">
      <c r="C8403"/>
      <c r="F8403"/>
      <c r="T8403"/>
      <c r="V8403"/>
    </row>
    <row r="8404" spans="3:22" x14ac:dyDescent="0.25">
      <c r="C8404"/>
      <c r="F8404"/>
      <c r="T8404"/>
      <c r="V8404"/>
    </row>
    <row r="8405" spans="3:22" x14ac:dyDescent="0.25">
      <c r="C8405"/>
      <c r="F8405"/>
      <c r="T8405"/>
      <c r="V8405"/>
    </row>
    <row r="8406" spans="3:22" x14ac:dyDescent="0.25">
      <c r="C8406"/>
      <c r="F8406"/>
      <c r="T8406"/>
      <c r="V8406"/>
    </row>
    <row r="8407" spans="3:22" x14ac:dyDescent="0.25">
      <c r="C8407"/>
      <c r="F8407"/>
      <c r="T8407"/>
      <c r="V8407"/>
    </row>
    <row r="8408" spans="3:22" x14ac:dyDescent="0.25">
      <c r="C8408"/>
      <c r="F8408"/>
      <c r="T8408"/>
      <c r="V8408"/>
    </row>
    <row r="8409" spans="3:22" x14ac:dyDescent="0.25">
      <c r="C8409"/>
      <c r="F8409"/>
      <c r="T8409"/>
      <c r="V8409"/>
    </row>
    <row r="8410" spans="3:22" x14ac:dyDescent="0.25">
      <c r="C8410"/>
      <c r="F8410"/>
      <c r="T8410"/>
      <c r="V8410"/>
    </row>
    <row r="8411" spans="3:22" x14ac:dyDescent="0.25">
      <c r="C8411"/>
      <c r="F8411"/>
      <c r="T8411"/>
      <c r="V8411"/>
    </row>
    <row r="8412" spans="3:22" x14ac:dyDescent="0.25">
      <c r="C8412"/>
      <c r="F8412"/>
      <c r="T8412"/>
      <c r="V8412"/>
    </row>
    <row r="8413" spans="3:22" x14ac:dyDescent="0.25">
      <c r="C8413"/>
      <c r="F8413"/>
      <c r="T8413"/>
      <c r="V8413"/>
    </row>
    <row r="8414" spans="3:22" x14ac:dyDescent="0.25">
      <c r="C8414"/>
      <c r="F8414"/>
      <c r="T8414"/>
      <c r="V8414"/>
    </row>
    <row r="8415" spans="3:22" x14ac:dyDescent="0.25">
      <c r="C8415"/>
      <c r="F8415"/>
      <c r="T8415"/>
      <c r="V8415"/>
    </row>
    <row r="8416" spans="3:22" x14ac:dyDescent="0.25">
      <c r="C8416"/>
      <c r="F8416"/>
      <c r="T8416"/>
      <c r="V8416"/>
    </row>
    <row r="8417" spans="3:22" x14ac:dyDescent="0.25">
      <c r="C8417"/>
      <c r="F8417"/>
      <c r="T8417"/>
      <c r="V8417"/>
    </row>
    <row r="8418" spans="3:22" x14ac:dyDescent="0.25">
      <c r="C8418"/>
      <c r="F8418"/>
      <c r="T8418"/>
      <c r="V8418"/>
    </row>
    <row r="8419" spans="3:22" x14ac:dyDescent="0.25">
      <c r="C8419"/>
      <c r="F8419"/>
      <c r="T8419"/>
      <c r="V8419"/>
    </row>
    <row r="8420" spans="3:22" x14ac:dyDescent="0.25">
      <c r="C8420"/>
      <c r="F8420"/>
      <c r="T8420"/>
      <c r="V8420"/>
    </row>
    <row r="8421" spans="3:22" x14ac:dyDescent="0.25">
      <c r="C8421"/>
      <c r="F8421"/>
      <c r="T8421"/>
      <c r="V8421"/>
    </row>
    <row r="8422" spans="3:22" x14ac:dyDescent="0.25">
      <c r="C8422"/>
      <c r="F8422"/>
      <c r="T8422"/>
      <c r="V8422"/>
    </row>
    <row r="8423" spans="3:22" x14ac:dyDescent="0.25">
      <c r="C8423"/>
      <c r="F8423"/>
      <c r="T8423"/>
      <c r="V8423"/>
    </row>
    <row r="8424" spans="3:22" x14ac:dyDescent="0.25">
      <c r="C8424"/>
      <c r="F8424"/>
      <c r="T8424"/>
      <c r="V8424"/>
    </row>
    <row r="8425" spans="3:22" x14ac:dyDescent="0.25">
      <c r="C8425"/>
      <c r="F8425"/>
      <c r="T8425"/>
      <c r="V8425"/>
    </row>
    <row r="8426" spans="3:22" x14ac:dyDescent="0.25">
      <c r="C8426"/>
      <c r="F8426"/>
      <c r="T8426"/>
      <c r="V8426"/>
    </row>
    <row r="8427" spans="3:22" x14ac:dyDescent="0.25">
      <c r="C8427"/>
      <c r="F8427"/>
      <c r="T8427"/>
      <c r="V8427"/>
    </row>
    <row r="8428" spans="3:22" x14ac:dyDescent="0.25">
      <c r="C8428"/>
      <c r="F8428"/>
      <c r="T8428"/>
      <c r="V8428"/>
    </row>
    <row r="8429" spans="3:22" x14ac:dyDescent="0.25">
      <c r="C8429"/>
      <c r="F8429"/>
      <c r="T8429"/>
      <c r="V8429"/>
    </row>
    <row r="8430" spans="3:22" x14ac:dyDescent="0.25">
      <c r="C8430"/>
      <c r="F8430"/>
      <c r="T8430"/>
      <c r="V8430"/>
    </row>
    <row r="8431" spans="3:22" x14ac:dyDescent="0.25">
      <c r="C8431"/>
      <c r="F8431"/>
      <c r="T8431"/>
      <c r="V8431"/>
    </row>
    <row r="8432" spans="3:22" x14ac:dyDescent="0.25">
      <c r="C8432"/>
      <c r="F8432"/>
      <c r="T8432"/>
      <c r="V8432"/>
    </row>
    <row r="8433" spans="3:22" x14ac:dyDescent="0.25">
      <c r="C8433"/>
      <c r="F8433"/>
      <c r="T8433"/>
      <c r="V8433"/>
    </row>
    <row r="8434" spans="3:22" x14ac:dyDescent="0.25">
      <c r="C8434"/>
      <c r="F8434"/>
      <c r="T8434"/>
      <c r="V8434"/>
    </row>
    <row r="8435" spans="3:22" x14ac:dyDescent="0.25">
      <c r="C8435"/>
      <c r="F8435"/>
      <c r="T8435"/>
      <c r="V8435"/>
    </row>
    <row r="8436" spans="3:22" x14ac:dyDescent="0.25">
      <c r="C8436"/>
      <c r="F8436"/>
      <c r="T8436"/>
      <c r="V8436"/>
    </row>
    <row r="8437" spans="3:22" x14ac:dyDescent="0.25">
      <c r="C8437"/>
      <c r="F8437"/>
      <c r="T8437"/>
      <c r="V8437"/>
    </row>
    <row r="8438" spans="3:22" x14ac:dyDescent="0.25">
      <c r="C8438"/>
      <c r="F8438"/>
      <c r="T8438"/>
      <c r="V8438"/>
    </row>
    <row r="8439" spans="3:22" x14ac:dyDescent="0.25">
      <c r="C8439"/>
      <c r="F8439"/>
      <c r="T8439"/>
      <c r="V8439"/>
    </row>
    <row r="8440" spans="3:22" x14ac:dyDescent="0.25">
      <c r="C8440"/>
      <c r="F8440"/>
      <c r="T8440"/>
      <c r="V8440"/>
    </row>
    <row r="8441" spans="3:22" x14ac:dyDescent="0.25">
      <c r="C8441"/>
      <c r="F8441"/>
      <c r="T8441"/>
      <c r="V8441"/>
    </row>
    <row r="8442" spans="3:22" x14ac:dyDescent="0.25">
      <c r="C8442"/>
      <c r="F8442"/>
      <c r="T8442"/>
      <c r="V8442"/>
    </row>
    <row r="8443" spans="3:22" x14ac:dyDescent="0.25">
      <c r="C8443"/>
      <c r="F8443"/>
      <c r="T8443"/>
      <c r="V8443"/>
    </row>
    <row r="8444" spans="3:22" x14ac:dyDescent="0.25">
      <c r="C8444"/>
      <c r="F8444"/>
      <c r="T8444"/>
      <c r="V8444"/>
    </row>
    <row r="8445" spans="3:22" x14ac:dyDescent="0.25">
      <c r="C8445"/>
      <c r="F8445"/>
      <c r="T8445"/>
      <c r="V8445"/>
    </row>
    <row r="8446" spans="3:22" x14ac:dyDescent="0.25">
      <c r="C8446"/>
      <c r="F8446"/>
      <c r="T8446"/>
      <c r="V8446"/>
    </row>
    <row r="8447" spans="3:22" x14ac:dyDescent="0.25">
      <c r="C8447"/>
      <c r="F8447"/>
      <c r="T8447"/>
      <c r="V8447"/>
    </row>
    <row r="8448" spans="3:22" x14ac:dyDescent="0.25">
      <c r="C8448"/>
      <c r="F8448"/>
      <c r="T8448"/>
      <c r="V8448"/>
    </row>
    <row r="8449" spans="3:22" x14ac:dyDescent="0.25">
      <c r="C8449"/>
      <c r="F8449"/>
      <c r="T8449"/>
      <c r="V8449"/>
    </row>
    <row r="8450" spans="3:22" x14ac:dyDescent="0.25">
      <c r="C8450"/>
      <c r="F8450"/>
      <c r="T8450"/>
      <c r="V8450"/>
    </row>
    <row r="8451" spans="3:22" x14ac:dyDescent="0.25">
      <c r="C8451"/>
      <c r="F8451"/>
      <c r="T8451"/>
      <c r="V8451"/>
    </row>
    <row r="8452" spans="3:22" x14ac:dyDescent="0.25">
      <c r="C8452"/>
      <c r="F8452"/>
      <c r="T8452"/>
      <c r="V8452"/>
    </row>
    <row r="8453" spans="3:22" x14ac:dyDescent="0.25">
      <c r="C8453"/>
      <c r="F8453"/>
      <c r="T8453"/>
      <c r="V8453"/>
    </row>
    <row r="8454" spans="3:22" x14ac:dyDescent="0.25">
      <c r="C8454"/>
      <c r="F8454"/>
      <c r="T8454"/>
      <c r="V8454"/>
    </row>
    <row r="8455" spans="3:22" x14ac:dyDescent="0.25">
      <c r="C8455"/>
      <c r="F8455"/>
      <c r="T8455"/>
      <c r="V8455"/>
    </row>
    <row r="8456" spans="3:22" x14ac:dyDescent="0.25">
      <c r="C8456"/>
      <c r="F8456"/>
      <c r="T8456"/>
      <c r="V8456"/>
    </row>
    <row r="8457" spans="3:22" x14ac:dyDescent="0.25">
      <c r="C8457"/>
      <c r="F8457"/>
      <c r="T8457"/>
      <c r="V8457"/>
    </row>
    <row r="8458" spans="3:22" x14ac:dyDescent="0.25">
      <c r="C8458"/>
      <c r="F8458"/>
      <c r="T8458"/>
      <c r="V8458"/>
    </row>
    <row r="8459" spans="3:22" x14ac:dyDescent="0.25">
      <c r="C8459"/>
      <c r="F8459"/>
      <c r="T8459"/>
      <c r="V8459"/>
    </row>
    <row r="8460" spans="3:22" x14ac:dyDescent="0.25">
      <c r="C8460"/>
      <c r="F8460"/>
      <c r="T8460"/>
      <c r="V8460"/>
    </row>
    <row r="8461" spans="3:22" x14ac:dyDescent="0.25">
      <c r="C8461"/>
      <c r="F8461"/>
      <c r="T8461"/>
      <c r="V8461"/>
    </row>
    <row r="8462" spans="3:22" x14ac:dyDescent="0.25">
      <c r="C8462"/>
      <c r="F8462"/>
      <c r="T8462"/>
      <c r="V8462"/>
    </row>
    <row r="8463" spans="3:22" x14ac:dyDescent="0.25">
      <c r="C8463"/>
      <c r="F8463"/>
      <c r="T8463"/>
      <c r="V8463"/>
    </row>
    <row r="8464" spans="3:22" x14ac:dyDescent="0.25">
      <c r="C8464"/>
      <c r="F8464"/>
      <c r="T8464"/>
      <c r="V8464"/>
    </row>
    <row r="8465" spans="3:22" x14ac:dyDescent="0.25">
      <c r="C8465"/>
      <c r="F8465"/>
      <c r="T8465"/>
      <c r="V8465"/>
    </row>
    <row r="8466" spans="3:22" x14ac:dyDescent="0.25">
      <c r="C8466"/>
      <c r="F8466"/>
      <c r="T8466"/>
      <c r="V8466"/>
    </row>
    <row r="8467" spans="3:22" x14ac:dyDescent="0.25">
      <c r="C8467"/>
      <c r="F8467"/>
      <c r="T8467"/>
      <c r="V8467"/>
    </row>
    <row r="8468" spans="3:22" x14ac:dyDescent="0.25">
      <c r="C8468"/>
      <c r="F8468"/>
      <c r="T8468"/>
      <c r="V8468"/>
    </row>
    <row r="8469" spans="3:22" x14ac:dyDescent="0.25">
      <c r="C8469"/>
      <c r="F8469"/>
      <c r="T8469"/>
      <c r="V8469"/>
    </row>
    <row r="8470" spans="3:22" x14ac:dyDescent="0.25">
      <c r="C8470"/>
      <c r="F8470"/>
      <c r="T8470"/>
      <c r="V8470"/>
    </row>
    <row r="8471" spans="3:22" x14ac:dyDescent="0.25">
      <c r="C8471"/>
      <c r="F8471"/>
      <c r="T8471"/>
      <c r="V8471"/>
    </row>
    <row r="8472" spans="3:22" x14ac:dyDescent="0.25">
      <c r="C8472"/>
      <c r="F8472"/>
      <c r="T8472"/>
      <c r="V8472"/>
    </row>
    <row r="8473" spans="3:22" x14ac:dyDescent="0.25">
      <c r="C8473"/>
      <c r="F8473"/>
      <c r="T8473"/>
      <c r="V8473"/>
    </row>
    <row r="8474" spans="3:22" x14ac:dyDescent="0.25">
      <c r="C8474"/>
      <c r="F8474"/>
      <c r="T8474"/>
      <c r="V8474"/>
    </row>
    <row r="8475" spans="3:22" x14ac:dyDescent="0.25">
      <c r="C8475"/>
      <c r="F8475"/>
      <c r="T8475"/>
      <c r="V8475"/>
    </row>
    <row r="8476" spans="3:22" x14ac:dyDescent="0.25">
      <c r="C8476"/>
      <c r="F8476"/>
      <c r="T8476"/>
      <c r="V8476"/>
    </row>
    <row r="8477" spans="3:22" x14ac:dyDescent="0.25">
      <c r="C8477"/>
      <c r="F8477"/>
      <c r="T8477"/>
      <c r="V8477"/>
    </row>
    <row r="8478" spans="3:22" x14ac:dyDescent="0.25">
      <c r="C8478"/>
      <c r="F8478"/>
      <c r="T8478"/>
      <c r="V8478"/>
    </row>
    <row r="8479" spans="3:22" x14ac:dyDescent="0.25">
      <c r="C8479"/>
      <c r="F8479"/>
      <c r="T8479"/>
      <c r="V8479"/>
    </row>
    <row r="8480" spans="3:22" x14ac:dyDescent="0.25">
      <c r="C8480"/>
      <c r="F8480"/>
      <c r="T8480"/>
      <c r="V8480"/>
    </row>
    <row r="8481" spans="3:22" x14ac:dyDescent="0.25">
      <c r="C8481"/>
      <c r="F8481"/>
      <c r="T8481"/>
      <c r="V8481"/>
    </row>
    <row r="8482" spans="3:22" x14ac:dyDescent="0.25">
      <c r="C8482"/>
      <c r="F8482"/>
      <c r="T8482"/>
      <c r="V8482"/>
    </row>
    <row r="8483" spans="3:22" x14ac:dyDescent="0.25">
      <c r="C8483"/>
      <c r="F8483"/>
      <c r="T8483"/>
      <c r="V8483"/>
    </row>
    <row r="8484" spans="3:22" x14ac:dyDescent="0.25">
      <c r="C8484"/>
      <c r="F8484"/>
      <c r="T8484"/>
      <c r="V8484"/>
    </row>
    <row r="8485" spans="3:22" x14ac:dyDescent="0.25">
      <c r="C8485"/>
      <c r="F8485"/>
      <c r="T8485"/>
      <c r="V8485"/>
    </row>
    <row r="8486" spans="3:22" x14ac:dyDescent="0.25">
      <c r="C8486"/>
      <c r="F8486"/>
      <c r="T8486"/>
      <c r="V8486"/>
    </row>
    <row r="8487" spans="3:22" x14ac:dyDescent="0.25">
      <c r="C8487"/>
      <c r="F8487"/>
      <c r="T8487"/>
      <c r="V8487"/>
    </row>
    <row r="8488" spans="3:22" x14ac:dyDescent="0.25">
      <c r="C8488"/>
      <c r="F8488"/>
      <c r="T8488"/>
      <c r="V8488"/>
    </row>
    <row r="8489" spans="3:22" x14ac:dyDescent="0.25">
      <c r="C8489"/>
      <c r="F8489"/>
      <c r="T8489"/>
      <c r="V8489"/>
    </row>
    <row r="8490" spans="3:22" x14ac:dyDescent="0.25">
      <c r="C8490"/>
      <c r="F8490"/>
      <c r="T8490"/>
      <c r="V8490"/>
    </row>
    <row r="8491" spans="3:22" x14ac:dyDescent="0.25">
      <c r="C8491"/>
      <c r="F8491"/>
      <c r="T8491"/>
      <c r="V8491"/>
    </row>
    <row r="8492" spans="3:22" x14ac:dyDescent="0.25">
      <c r="C8492"/>
      <c r="F8492"/>
      <c r="T8492"/>
      <c r="V8492"/>
    </row>
    <row r="8493" spans="3:22" x14ac:dyDescent="0.25">
      <c r="C8493"/>
      <c r="F8493"/>
      <c r="T8493"/>
      <c r="V8493"/>
    </row>
    <row r="8494" spans="3:22" x14ac:dyDescent="0.25">
      <c r="C8494"/>
      <c r="F8494"/>
      <c r="T8494"/>
      <c r="V8494"/>
    </row>
    <row r="8495" spans="3:22" x14ac:dyDescent="0.25">
      <c r="C8495"/>
      <c r="F8495"/>
      <c r="T8495"/>
      <c r="V8495"/>
    </row>
    <row r="8496" spans="3:22" x14ac:dyDescent="0.25">
      <c r="C8496"/>
      <c r="F8496"/>
      <c r="T8496"/>
      <c r="V8496"/>
    </row>
    <row r="8497" spans="3:22" x14ac:dyDescent="0.25">
      <c r="C8497"/>
      <c r="F8497"/>
      <c r="T8497"/>
      <c r="V8497"/>
    </row>
    <row r="8498" spans="3:22" x14ac:dyDescent="0.25">
      <c r="C8498"/>
      <c r="F8498"/>
      <c r="T8498"/>
      <c r="V8498"/>
    </row>
    <row r="8499" spans="3:22" x14ac:dyDescent="0.25">
      <c r="C8499"/>
      <c r="F8499"/>
      <c r="T8499"/>
      <c r="V8499"/>
    </row>
    <row r="8500" spans="3:22" x14ac:dyDescent="0.25">
      <c r="C8500"/>
      <c r="F8500"/>
      <c r="T8500"/>
      <c r="V8500"/>
    </row>
    <row r="8501" spans="3:22" x14ac:dyDescent="0.25">
      <c r="C8501"/>
      <c r="F8501"/>
      <c r="T8501"/>
      <c r="V8501"/>
    </row>
    <row r="8502" spans="3:22" x14ac:dyDescent="0.25">
      <c r="C8502"/>
      <c r="F8502"/>
      <c r="T8502"/>
      <c r="V8502"/>
    </row>
    <row r="8503" spans="3:22" x14ac:dyDescent="0.25">
      <c r="C8503"/>
      <c r="F8503"/>
      <c r="T8503"/>
      <c r="V8503"/>
    </row>
    <row r="8504" spans="3:22" x14ac:dyDescent="0.25">
      <c r="C8504"/>
      <c r="F8504"/>
      <c r="T8504"/>
      <c r="V8504"/>
    </row>
    <row r="8505" spans="3:22" x14ac:dyDescent="0.25">
      <c r="C8505"/>
      <c r="F8505"/>
      <c r="T8505"/>
      <c r="V8505"/>
    </row>
    <row r="8506" spans="3:22" x14ac:dyDescent="0.25">
      <c r="C8506"/>
      <c r="F8506"/>
      <c r="T8506"/>
      <c r="V8506"/>
    </row>
    <row r="8507" spans="3:22" x14ac:dyDescent="0.25">
      <c r="C8507"/>
      <c r="F8507"/>
      <c r="T8507"/>
      <c r="V8507"/>
    </row>
    <row r="8508" spans="3:22" x14ac:dyDescent="0.25">
      <c r="C8508"/>
      <c r="F8508"/>
      <c r="T8508"/>
      <c r="V8508"/>
    </row>
    <row r="8509" spans="3:22" x14ac:dyDescent="0.25">
      <c r="C8509"/>
      <c r="F8509"/>
      <c r="T8509"/>
      <c r="V8509"/>
    </row>
    <row r="8510" spans="3:22" x14ac:dyDescent="0.25">
      <c r="C8510"/>
      <c r="F8510"/>
      <c r="T8510"/>
      <c r="V8510"/>
    </row>
    <row r="8511" spans="3:22" x14ac:dyDescent="0.25">
      <c r="C8511"/>
      <c r="F8511"/>
      <c r="T8511"/>
      <c r="V8511"/>
    </row>
    <row r="8512" spans="3:22" x14ac:dyDescent="0.25">
      <c r="C8512"/>
      <c r="F8512"/>
      <c r="T8512"/>
      <c r="V8512"/>
    </row>
    <row r="8513" spans="3:22" x14ac:dyDescent="0.25">
      <c r="C8513"/>
      <c r="F8513"/>
      <c r="T8513"/>
      <c r="V8513"/>
    </row>
    <row r="8514" spans="3:22" x14ac:dyDescent="0.25">
      <c r="C8514"/>
      <c r="F8514"/>
      <c r="T8514"/>
      <c r="V8514"/>
    </row>
    <row r="8515" spans="3:22" x14ac:dyDescent="0.25">
      <c r="C8515"/>
      <c r="F8515"/>
      <c r="T8515"/>
      <c r="V8515"/>
    </row>
    <row r="8516" spans="3:22" x14ac:dyDescent="0.25">
      <c r="C8516"/>
      <c r="F8516"/>
      <c r="T8516"/>
      <c r="V8516"/>
    </row>
    <row r="8517" spans="3:22" x14ac:dyDescent="0.25">
      <c r="C8517"/>
      <c r="F8517"/>
      <c r="T8517"/>
      <c r="V8517"/>
    </row>
    <row r="8518" spans="3:22" x14ac:dyDescent="0.25">
      <c r="C8518"/>
      <c r="F8518"/>
      <c r="T8518"/>
      <c r="V8518"/>
    </row>
    <row r="8519" spans="3:22" x14ac:dyDescent="0.25">
      <c r="C8519"/>
      <c r="F8519"/>
      <c r="T8519"/>
      <c r="V8519"/>
    </row>
    <row r="8520" spans="3:22" x14ac:dyDescent="0.25">
      <c r="C8520"/>
      <c r="F8520"/>
      <c r="T8520"/>
      <c r="V8520"/>
    </row>
    <row r="8521" spans="3:22" x14ac:dyDescent="0.25">
      <c r="C8521"/>
      <c r="F8521"/>
      <c r="T8521"/>
      <c r="V8521"/>
    </row>
    <row r="8522" spans="3:22" x14ac:dyDescent="0.25">
      <c r="C8522"/>
      <c r="F8522"/>
      <c r="T8522"/>
      <c r="V8522"/>
    </row>
    <row r="8523" spans="3:22" x14ac:dyDescent="0.25">
      <c r="C8523"/>
      <c r="F8523"/>
      <c r="T8523"/>
      <c r="V8523"/>
    </row>
    <row r="8524" spans="3:22" x14ac:dyDescent="0.25">
      <c r="C8524"/>
      <c r="F8524"/>
      <c r="T8524"/>
      <c r="V8524"/>
    </row>
    <row r="8525" spans="3:22" x14ac:dyDescent="0.25">
      <c r="C8525"/>
      <c r="F8525"/>
      <c r="T8525"/>
      <c r="V8525"/>
    </row>
    <row r="8526" spans="3:22" x14ac:dyDescent="0.25">
      <c r="C8526"/>
      <c r="F8526"/>
      <c r="T8526"/>
      <c r="V8526"/>
    </row>
    <row r="8527" spans="3:22" x14ac:dyDescent="0.25">
      <c r="C8527"/>
      <c r="F8527"/>
      <c r="T8527"/>
      <c r="V8527"/>
    </row>
    <row r="8528" spans="3:22" x14ac:dyDescent="0.25">
      <c r="C8528"/>
      <c r="F8528"/>
      <c r="T8528"/>
      <c r="V8528"/>
    </row>
    <row r="8529" spans="3:22" x14ac:dyDescent="0.25">
      <c r="C8529"/>
      <c r="F8529"/>
      <c r="T8529"/>
      <c r="V8529"/>
    </row>
    <row r="8530" spans="3:22" x14ac:dyDescent="0.25">
      <c r="C8530"/>
      <c r="F8530"/>
      <c r="T8530"/>
      <c r="V8530"/>
    </row>
    <row r="8531" spans="3:22" x14ac:dyDescent="0.25">
      <c r="C8531"/>
      <c r="F8531"/>
      <c r="T8531"/>
      <c r="V8531"/>
    </row>
    <row r="8532" spans="3:22" x14ac:dyDescent="0.25">
      <c r="C8532"/>
      <c r="F8532"/>
      <c r="T8532"/>
      <c r="V8532"/>
    </row>
    <row r="8533" spans="3:22" x14ac:dyDescent="0.25">
      <c r="C8533"/>
      <c r="F8533"/>
      <c r="T8533"/>
      <c r="V8533"/>
    </row>
    <row r="8534" spans="3:22" x14ac:dyDescent="0.25">
      <c r="C8534"/>
      <c r="F8534"/>
      <c r="T8534"/>
      <c r="V8534"/>
    </row>
    <row r="8535" spans="3:22" x14ac:dyDescent="0.25">
      <c r="C8535"/>
      <c r="F8535"/>
      <c r="T8535"/>
      <c r="V8535"/>
    </row>
    <row r="8536" spans="3:22" x14ac:dyDescent="0.25">
      <c r="C8536"/>
      <c r="F8536"/>
      <c r="T8536"/>
      <c r="V8536"/>
    </row>
    <row r="8537" spans="3:22" x14ac:dyDescent="0.25">
      <c r="C8537"/>
      <c r="F8537"/>
      <c r="T8537"/>
      <c r="V8537"/>
    </row>
    <row r="8538" spans="3:22" x14ac:dyDescent="0.25">
      <c r="C8538"/>
      <c r="F8538"/>
      <c r="T8538"/>
      <c r="V8538"/>
    </row>
    <row r="8539" spans="3:22" x14ac:dyDescent="0.25">
      <c r="C8539"/>
      <c r="F8539"/>
      <c r="T8539"/>
      <c r="V8539"/>
    </row>
    <row r="8540" spans="3:22" x14ac:dyDescent="0.25">
      <c r="C8540"/>
      <c r="F8540"/>
      <c r="T8540"/>
      <c r="V8540"/>
    </row>
    <row r="8541" spans="3:22" x14ac:dyDescent="0.25">
      <c r="C8541"/>
      <c r="F8541"/>
      <c r="T8541"/>
      <c r="V8541"/>
    </row>
    <row r="8542" spans="3:22" x14ac:dyDescent="0.25">
      <c r="C8542"/>
      <c r="F8542"/>
      <c r="T8542"/>
      <c r="V8542"/>
    </row>
    <row r="8543" spans="3:22" x14ac:dyDescent="0.25">
      <c r="C8543"/>
      <c r="F8543"/>
      <c r="T8543"/>
      <c r="V8543"/>
    </row>
    <row r="8544" spans="3:22" x14ac:dyDescent="0.25">
      <c r="C8544"/>
      <c r="F8544"/>
      <c r="T8544"/>
      <c r="V8544"/>
    </row>
    <row r="8545" spans="3:22" x14ac:dyDescent="0.25">
      <c r="C8545"/>
      <c r="F8545"/>
      <c r="T8545"/>
      <c r="V8545"/>
    </row>
    <row r="8546" spans="3:22" x14ac:dyDescent="0.25">
      <c r="C8546"/>
      <c r="F8546"/>
      <c r="T8546"/>
      <c r="V8546"/>
    </row>
    <row r="8547" spans="3:22" x14ac:dyDescent="0.25">
      <c r="C8547"/>
      <c r="F8547"/>
      <c r="T8547"/>
      <c r="V8547"/>
    </row>
    <row r="8548" spans="3:22" x14ac:dyDescent="0.25">
      <c r="C8548"/>
      <c r="F8548"/>
      <c r="T8548"/>
      <c r="V8548"/>
    </row>
    <row r="8549" spans="3:22" x14ac:dyDescent="0.25">
      <c r="C8549"/>
      <c r="F8549"/>
      <c r="T8549"/>
      <c r="V8549"/>
    </row>
    <row r="8550" spans="3:22" x14ac:dyDescent="0.25">
      <c r="C8550"/>
      <c r="F8550"/>
      <c r="T8550"/>
      <c r="V8550"/>
    </row>
    <row r="8551" spans="3:22" x14ac:dyDescent="0.25">
      <c r="C8551"/>
      <c r="F8551"/>
      <c r="T8551"/>
      <c r="V8551"/>
    </row>
    <row r="8552" spans="3:22" x14ac:dyDescent="0.25">
      <c r="C8552"/>
      <c r="F8552"/>
      <c r="T8552"/>
      <c r="V8552"/>
    </row>
    <row r="8553" spans="3:22" x14ac:dyDescent="0.25">
      <c r="C8553"/>
      <c r="F8553"/>
      <c r="T8553"/>
      <c r="V8553"/>
    </row>
    <row r="8554" spans="3:22" x14ac:dyDescent="0.25">
      <c r="C8554"/>
      <c r="F8554"/>
      <c r="T8554"/>
      <c r="V8554"/>
    </row>
    <row r="8555" spans="3:22" x14ac:dyDescent="0.25">
      <c r="C8555"/>
      <c r="F8555"/>
      <c r="T8555"/>
      <c r="V8555"/>
    </row>
    <row r="8556" spans="3:22" x14ac:dyDescent="0.25">
      <c r="C8556"/>
      <c r="F8556"/>
      <c r="T8556"/>
      <c r="V8556"/>
    </row>
    <row r="8557" spans="3:22" x14ac:dyDescent="0.25">
      <c r="C8557"/>
      <c r="F8557"/>
      <c r="T8557"/>
      <c r="V8557"/>
    </row>
    <row r="8558" spans="3:22" x14ac:dyDescent="0.25">
      <c r="C8558"/>
      <c r="F8558"/>
      <c r="T8558"/>
      <c r="V8558"/>
    </row>
    <row r="8559" spans="3:22" x14ac:dyDescent="0.25">
      <c r="C8559"/>
      <c r="F8559"/>
      <c r="T8559"/>
      <c r="V8559"/>
    </row>
    <row r="8560" spans="3:22" x14ac:dyDescent="0.25">
      <c r="C8560"/>
      <c r="F8560"/>
      <c r="T8560"/>
      <c r="V8560"/>
    </row>
    <row r="8561" spans="3:22" x14ac:dyDescent="0.25">
      <c r="C8561"/>
      <c r="F8561"/>
      <c r="T8561"/>
      <c r="V8561"/>
    </row>
    <row r="8562" spans="3:22" x14ac:dyDescent="0.25">
      <c r="C8562"/>
      <c r="F8562"/>
      <c r="T8562"/>
      <c r="V8562"/>
    </row>
    <row r="8563" spans="3:22" x14ac:dyDescent="0.25">
      <c r="C8563"/>
      <c r="F8563"/>
      <c r="T8563"/>
      <c r="V8563"/>
    </row>
    <row r="8564" spans="3:22" x14ac:dyDescent="0.25">
      <c r="C8564"/>
      <c r="F8564"/>
      <c r="T8564"/>
      <c r="V8564"/>
    </row>
    <row r="8565" spans="3:22" x14ac:dyDescent="0.25">
      <c r="C8565"/>
      <c r="F8565"/>
      <c r="T8565"/>
      <c r="V8565"/>
    </row>
    <row r="8566" spans="3:22" x14ac:dyDescent="0.25">
      <c r="C8566"/>
      <c r="F8566"/>
      <c r="T8566"/>
      <c r="V8566"/>
    </row>
    <row r="8567" spans="3:22" x14ac:dyDescent="0.25">
      <c r="C8567"/>
      <c r="F8567"/>
      <c r="T8567"/>
      <c r="V8567"/>
    </row>
    <row r="8568" spans="3:22" x14ac:dyDescent="0.25">
      <c r="C8568"/>
      <c r="F8568"/>
      <c r="T8568"/>
      <c r="V8568"/>
    </row>
    <row r="8569" spans="3:22" x14ac:dyDescent="0.25">
      <c r="C8569"/>
      <c r="F8569"/>
      <c r="T8569"/>
      <c r="V8569"/>
    </row>
    <row r="8570" spans="3:22" x14ac:dyDescent="0.25">
      <c r="C8570"/>
      <c r="F8570"/>
      <c r="T8570"/>
      <c r="V8570"/>
    </row>
    <row r="8571" spans="3:22" x14ac:dyDescent="0.25">
      <c r="C8571"/>
      <c r="F8571"/>
      <c r="T8571"/>
      <c r="V8571"/>
    </row>
    <row r="8572" spans="3:22" x14ac:dyDescent="0.25">
      <c r="C8572"/>
      <c r="F8572"/>
      <c r="T8572"/>
      <c r="V8572"/>
    </row>
    <row r="8573" spans="3:22" x14ac:dyDescent="0.25">
      <c r="C8573"/>
      <c r="F8573"/>
      <c r="T8573"/>
      <c r="V8573"/>
    </row>
    <row r="8574" spans="3:22" x14ac:dyDescent="0.25">
      <c r="C8574"/>
      <c r="F8574"/>
      <c r="T8574"/>
      <c r="V8574"/>
    </row>
    <row r="8575" spans="3:22" x14ac:dyDescent="0.25">
      <c r="C8575"/>
      <c r="F8575"/>
      <c r="T8575"/>
      <c r="V8575"/>
    </row>
    <row r="8576" spans="3:22" x14ac:dyDescent="0.25">
      <c r="C8576"/>
      <c r="F8576"/>
      <c r="T8576"/>
      <c r="V8576"/>
    </row>
    <row r="8577" spans="3:22" x14ac:dyDescent="0.25">
      <c r="C8577"/>
      <c r="F8577"/>
      <c r="T8577"/>
      <c r="V8577"/>
    </row>
    <row r="8578" spans="3:22" x14ac:dyDescent="0.25">
      <c r="C8578"/>
      <c r="F8578"/>
      <c r="T8578"/>
      <c r="V8578"/>
    </row>
    <row r="8579" spans="3:22" x14ac:dyDescent="0.25">
      <c r="C8579"/>
      <c r="F8579"/>
      <c r="T8579"/>
      <c r="V8579"/>
    </row>
    <row r="8580" spans="3:22" x14ac:dyDescent="0.25">
      <c r="C8580"/>
      <c r="F8580"/>
      <c r="T8580"/>
      <c r="V8580"/>
    </row>
    <row r="8581" spans="3:22" x14ac:dyDescent="0.25">
      <c r="C8581"/>
      <c r="F8581"/>
      <c r="T8581"/>
      <c r="V8581"/>
    </row>
    <row r="8582" spans="3:22" x14ac:dyDescent="0.25">
      <c r="C8582"/>
      <c r="F8582"/>
      <c r="T8582"/>
      <c r="V8582"/>
    </row>
    <row r="8583" spans="3:22" x14ac:dyDescent="0.25">
      <c r="C8583"/>
      <c r="F8583"/>
      <c r="T8583"/>
      <c r="V8583"/>
    </row>
    <row r="8584" spans="3:22" x14ac:dyDescent="0.25">
      <c r="C8584"/>
      <c r="F8584"/>
      <c r="T8584"/>
      <c r="V8584"/>
    </row>
    <row r="8585" spans="3:22" x14ac:dyDescent="0.25">
      <c r="C8585"/>
      <c r="F8585"/>
      <c r="T8585"/>
      <c r="V8585"/>
    </row>
    <row r="8586" spans="3:22" x14ac:dyDescent="0.25">
      <c r="C8586"/>
      <c r="F8586"/>
      <c r="T8586"/>
      <c r="V8586"/>
    </row>
    <row r="8587" spans="3:22" x14ac:dyDescent="0.25">
      <c r="C8587"/>
      <c r="F8587"/>
      <c r="T8587"/>
      <c r="V8587"/>
    </row>
    <row r="8588" spans="3:22" x14ac:dyDescent="0.25">
      <c r="C8588"/>
      <c r="F8588"/>
      <c r="T8588"/>
      <c r="V8588"/>
    </row>
    <row r="8589" spans="3:22" x14ac:dyDescent="0.25">
      <c r="C8589"/>
      <c r="F8589"/>
      <c r="T8589"/>
      <c r="V8589"/>
    </row>
    <row r="8590" spans="3:22" x14ac:dyDescent="0.25">
      <c r="C8590"/>
      <c r="F8590"/>
      <c r="T8590"/>
      <c r="V8590"/>
    </row>
    <row r="8591" spans="3:22" x14ac:dyDescent="0.25">
      <c r="C8591"/>
      <c r="F8591"/>
      <c r="T8591"/>
      <c r="V8591"/>
    </row>
    <row r="8592" spans="3:22" x14ac:dyDescent="0.25">
      <c r="C8592"/>
      <c r="F8592"/>
      <c r="T8592"/>
      <c r="V8592"/>
    </row>
    <row r="8593" spans="3:22" x14ac:dyDescent="0.25">
      <c r="C8593"/>
      <c r="F8593"/>
      <c r="T8593"/>
      <c r="V8593"/>
    </row>
    <row r="8594" spans="3:22" x14ac:dyDescent="0.25">
      <c r="C8594"/>
      <c r="F8594"/>
      <c r="T8594"/>
      <c r="V8594"/>
    </row>
    <row r="8595" spans="3:22" x14ac:dyDescent="0.25">
      <c r="C8595"/>
      <c r="F8595"/>
      <c r="T8595"/>
      <c r="V8595"/>
    </row>
    <row r="8596" spans="3:22" x14ac:dyDescent="0.25">
      <c r="C8596"/>
      <c r="F8596"/>
      <c r="T8596"/>
      <c r="V8596"/>
    </row>
    <row r="8597" spans="3:22" x14ac:dyDescent="0.25">
      <c r="C8597"/>
      <c r="F8597"/>
      <c r="T8597"/>
      <c r="V8597"/>
    </row>
    <row r="8598" spans="3:22" x14ac:dyDescent="0.25">
      <c r="C8598"/>
      <c r="F8598"/>
      <c r="T8598"/>
      <c r="V8598"/>
    </row>
    <row r="8599" spans="3:22" x14ac:dyDescent="0.25">
      <c r="C8599"/>
      <c r="F8599"/>
      <c r="T8599"/>
      <c r="V8599"/>
    </row>
    <row r="8600" spans="3:22" x14ac:dyDescent="0.25">
      <c r="C8600"/>
      <c r="F8600"/>
      <c r="T8600"/>
      <c r="V8600"/>
    </row>
    <row r="8601" spans="3:22" x14ac:dyDescent="0.25">
      <c r="C8601"/>
      <c r="F8601"/>
      <c r="T8601"/>
      <c r="V8601"/>
    </row>
    <row r="8602" spans="3:22" x14ac:dyDescent="0.25">
      <c r="C8602"/>
      <c r="F8602"/>
      <c r="T8602"/>
      <c r="V8602"/>
    </row>
    <row r="8603" spans="3:22" x14ac:dyDescent="0.25">
      <c r="C8603"/>
      <c r="F8603"/>
      <c r="T8603"/>
      <c r="V8603"/>
    </row>
    <row r="8604" spans="3:22" x14ac:dyDescent="0.25">
      <c r="C8604"/>
      <c r="F8604"/>
      <c r="T8604"/>
      <c r="V8604"/>
    </row>
    <row r="8605" spans="3:22" x14ac:dyDescent="0.25">
      <c r="C8605"/>
      <c r="F8605"/>
      <c r="T8605"/>
      <c r="V8605"/>
    </row>
    <row r="8606" spans="3:22" x14ac:dyDescent="0.25">
      <c r="C8606"/>
      <c r="F8606"/>
      <c r="T8606"/>
      <c r="V8606"/>
    </row>
    <row r="8607" spans="3:22" x14ac:dyDescent="0.25">
      <c r="C8607"/>
      <c r="F8607"/>
      <c r="T8607"/>
      <c r="V8607"/>
    </row>
    <row r="8608" spans="3:22" x14ac:dyDescent="0.25">
      <c r="C8608"/>
      <c r="F8608"/>
      <c r="T8608"/>
      <c r="V8608"/>
    </row>
    <row r="8609" spans="3:22" x14ac:dyDescent="0.25">
      <c r="C8609"/>
      <c r="F8609"/>
      <c r="T8609"/>
      <c r="V8609"/>
    </row>
    <row r="8610" spans="3:22" x14ac:dyDescent="0.25">
      <c r="C8610"/>
      <c r="F8610"/>
      <c r="T8610"/>
      <c r="V8610"/>
    </row>
    <row r="8611" spans="3:22" x14ac:dyDescent="0.25">
      <c r="C8611"/>
      <c r="F8611"/>
      <c r="T8611"/>
      <c r="V8611"/>
    </row>
    <row r="8612" spans="3:22" x14ac:dyDescent="0.25">
      <c r="C8612"/>
      <c r="F8612"/>
      <c r="T8612"/>
      <c r="V8612"/>
    </row>
    <row r="8613" spans="3:22" x14ac:dyDescent="0.25">
      <c r="C8613"/>
      <c r="F8613"/>
      <c r="T8613"/>
      <c r="V8613"/>
    </row>
    <row r="8614" spans="3:22" x14ac:dyDescent="0.25">
      <c r="C8614"/>
      <c r="F8614"/>
      <c r="T8614"/>
      <c r="V8614"/>
    </row>
    <row r="8615" spans="3:22" x14ac:dyDescent="0.25">
      <c r="C8615"/>
      <c r="F8615"/>
      <c r="T8615"/>
      <c r="V8615"/>
    </row>
    <row r="8616" spans="3:22" x14ac:dyDescent="0.25">
      <c r="C8616"/>
      <c r="F8616"/>
      <c r="T8616"/>
      <c r="V8616"/>
    </row>
    <row r="8617" spans="3:22" x14ac:dyDescent="0.25">
      <c r="C8617"/>
      <c r="F8617"/>
      <c r="T8617"/>
      <c r="V8617"/>
    </row>
    <row r="8618" spans="3:22" x14ac:dyDescent="0.25">
      <c r="C8618"/>
      <c r="F8618"/>
      <c r="T8618"/>
      <c r="V8618"/>
    </row>
    <row r="8619" spans="3:22" x14ac:dyDescent="0.25">
      <c r="C8619"/>
      <c r="F8619"/>
      <c r="T8619"/>
      <c r="V8619"/>
    </row>
    <row r="8620" spans="3:22" x14ac:dyDescent="0.25">
      <c r="C8620"/>
      <c r="F8620"/>
      <c r="T8620"/>
      <c r="V8620"/>
    </row>
    <row r="8621" spans="3:22" x14ac:dyDescent="0.25">
      <c r="C8621"/>
      <c r="F8621"/>
      <c r="T8621"/>
      <c r="V8621"/>
    </row>
    <row r="8622" spans="3:22" x14ac:dyDescent="0.25">
      <c r="C8622"/>
      <c r="F8622"/>
      <c r="T8622"/>
      <c r="V8622"/>
    </row>
    <row r="8623" spans="3:22" x14ac:dyDescent="0.25">
      <c r="C8623"/>
      <c r="F8623"/>
      <c r="T8623"/>
      <c r="V8623"/>
    </row>
    <row r="8624" spans="3:22" x14ac:dyDescent="0.25">
      <c r="C8624"/>
      <c r="F8624"/>
      <c r="T8624"/>
      <c r="V8624"/>
    </row>
    <row r="8625" spans="3:22" x14ac:dyDescent="0.25">
      <c r="C8625"/>
      <c r="F8625"/>
      <c r="T8625"/>
      <c r="V8625"/>
    </row>
    <row r="8626" spans="3:22" x14ac:dyDescent="0.25">
      <c r="C8626"/>
      <c r="F8626"/>
      <c r="T8626"/>
      <c r="V8626"/>
    </row>
    <row r="8627" spans="3:22" x14ac:dyDescent="0.25">
      <c r="C8627"/>
      <c r="F8627"/>
      <c r="T8627"/>
      <c r="V8627"/>
    </row>
    <row r="8628" spans="3:22" x14ac:dyDescent="0.25">
      <c r="C8628"/>
      <c r="F8628"/>
      <c r="T8628"/>
      <c r="V8628"/>
    </row>
    <row r="8629" spans="3:22" x14ac:dyDescent="0.25">
      <c r="C8629"/>
      <c r="F8629"/>
      <c r="T8629"/>
      <c r="V8629"/>
    </row>
    <row r="8630" spans="3:22" x14ac:dyDescent="0.25">
      <c r="C8630"/>
      <c r="F8630"/>
      <c r="T8630"/>
      <c r="V8630"/>
    </row>
    <row r="8631" spans="3:22" x14ac:dyDescent="0.25">
      <c r="C8631"/>
      <c r="F8631"/>
      <c r="T8631"/>
      <c r="V8631"/>
    </row>
    <row r="8632" spans="3:22" x14ac:dyDescent="0.25">
      <c r="C8632"/>
      <c r="F8632"/>
      <c r="T8632"/>
      <c r="V8632"/>
    </row>
    <row r="8633" spans="3:22" x14ac:dyDescent="0.25">
      <c r="C8633"/>
      <c r="F8633"/>
      <c r="T8633"/>
      <c r="V8633"/>
    </row>
    <row r="8634" spans="3:22" x14ac:dyDescent="0.25">
      <c r="C8634"/>
      <c r="F8634"/>
      <c r="T8634"/>
      <c r="V8634"/>
    </row>
    <row r="8635" spans="3:22" x14ac:dyDescent="0.25">
      <c r="C8635"/>
      <c r="F8635"/>
      <c r="T8635"/>
      <c r="V8635"/>
    </row>
    <row r="8636" spans="3:22" x14ac:dyDescent="0.25">
      <c r="C8636"/>
      <c r="F8636"/>
      <c r="T8636"/>
      <c r="V8636"/>
    </row>
    <row r="8637" spans="3:22" x14ac:dyDescent="0.25">
      <c r="C8637"/>
      <c r="F8637"/>
      <c r="T8637"/>
      <c r="V8637"/>
    </row>
    <row r="8638" spans="3:22" x14ac:dyDescent="0.25">
      <c r="C8638"/>
      <c r="F8638"/>
      <c r="T8638"/>
      <c r="V8638"/>
    </row>
    <row r="8639" spans="3:22" x14ac:dyDescent="0.25">
      <c r="C8639"/>
      <c r="F8639"/>
      <c r="T8639"/>
      <c r="V8639"/>
    </row>
    <row r="8640" spans="3:22" x14ac:dyDescent="0.25">
      <c r="C8640"/>
      <c r="F8640"/>
      <c r="T8640"/>
      <c r="V8640"/>
    </row>
    <row r="8641" spans="3:22" x14ac:dyDescent="0.25">
      <c r="C8641"/>
      <c r="F8641"/>
      <c r="T8641"/>
      <c r="V8641"/>
    </row>
    <row r="8642" spans="3:22" x14ac:dyDescent="0.25">
      <c r="C8642"/>
      <c r="F8642"/>
      <c r="T8642"/>
      <c r="V8642"/>
    </row>
    <row r="8643" spans="3:22" x14ac:dyDescent="0.25">
      <c r="C8643"/>
      <c r="F8643"/>
      <c r="T8643"/>
      <c r="V8643"/>
    </row>
    <row r="8644" spans="3:22" x14ac:dyDescent="0.25">
      <c r="C8644"/>
      <c r="F8644"/>
      <c r="T8644"/>
      <c r="V8644"/>
    </row>
    <row r="8645" spans="3:22" x14ac:dyDescent="0.25">
      <c r="C8645"/>
      <c r="F8645"/>
      <c r="T8645"/>
      <c r="V8645"/>
    </row>
    <row r="8646" spans="3:22" x14ac:dyDescent="0.25">
      <c r="C8646"/>
      <c r="F8646"/>
      <c r="T8646"/>
      <c r="V8646"/>
    </row>
    <row r="8647" spans="3:22" x14ac:dyDescent="0.25">
      <c r="C8647"/>
      <c r="F8647"/>
      <c r="T8647"/>
      <c r="V8647"/>
    </row>
    <row r="8648" spans="3:22" x14ac:dyDescent="0.25">
      <c r="C8648"/>
      <c r="F8648"/>
      <c r="T8648"/>
      <c r="V8648"/>
    </row>
    <row r="8649" spans="3:22" x14ac:dyDescent="0.25">
      <c r="C8649"/>
      <c r="F8649"/>
      <c r="T8649"/>
      <c r="V8649"/>
    </row>
    <row r="8650" spans="3:22" x14ac:dyDescent="0.25">
      <c r="C8650"/>
      <c r="F8650"/>
      <c r="T8650"/>
      <c r="V8650"/>
    </row>
    <row r="8651" spans="3:22" x14ac:dyDescent="0.25">
      <c r="C8651"/>
      <c r="F8651"/>
      <c r="T8651"/>
      <c r="V8651"/>
    </row>
    <row r="8652" spans="3:22" x14ac:dyDescent="0.25">
      <c r="C8652"/>
      <c r="F8652"/>
      <c r="T8652"/>
      <c r="V8652"/>
    </row>
    <row r="8653" spans="3:22" x14ac:dyDescent="0.25">
      <c r="C8653"/>
      <c r="F8653"/>
      <c r="T8653"/>
      <c r="V8653"/>
    </row>
    <row r="8654" spans="3:22" x14ac:dyDescent="0.25">
      <c r="C8654"/>
      <c r="F8654"/>
      <c r="T8654"/>
      <c r="V8654"/>
    </row>
    <row r="8655" spans="3:22" x14ac:dyDescent="0.25">
      <c r="C8655"/>
      <c r="F8655"/>
      <c r="T8655"/>
      <c r="V8655"/>
    </row>
    <row r="8656" spans="3:22" x14ac:dyDescent="0.25">
      <c r="C8656"/>
      <c r="F8656"/>
      <c r="T8656"/>
      <c r="V8656"/>
    </row>
    <row r="8657" spans="3:22" x14ac:dyDescent="0.25">
      <c r="C8657"/>
      <c r="F8657"/>
      <c r="T8657"/>
      <c r="V8657"/>
    </row>
    <row r="8658" spans="3:22" x14ac:dyDescent="0.25">
      <c r="C8658"/>
      <c r="F8658"/>
      <c r="T8658"/>
      <c r="V8658"/>
    </row>
    <row r="8659" spans="3:22" x14ac:dyDescent="0.25">
      <c r="C8659"/>
      <c r="F8659"/>
      <c r="T8659"/>
      <c r="V8659"/>
    </row>
    <row r="8660" spans="3:22" x14ac:dyDescent="0.25">
      <c r="C8660"/>
      <c r="F8660"/>
      <c r="T8660"/>
      <c r="V8660"/>
    </row>
    <row r="8661" spans="3:22" x14ac:dyDescent="0.25">
      <c r="C8661"/>
      <c r="F8661"/>
      <c r="T8661"/>
      <c r="V8661"/>
    </row>
    <row r="8662" spans="3:22" x14ac:dyDescent="0.25">
      <c r="C8662"/>
      <c r="F8662"/>
      <c r="T8662"/>
      <c r="V8662"/>
    </row>
    <row r="8663" spans="3:22" x14ac:dyDescent="0.25">
      <c r="C8663"/>
      <c r="F8663"/>
      <c r="T8663"/>
      <c r="V8663"/>
    </row>
    <row r="8664" spans="3:22" x14ac:dyDescent="0.25">
      <c r="C8664"/>
      <c r="F8664"/>
      <c r="T8664"/>
      <c r="V8664"/>
    </row>
    <row r="8665" spans="3:22" x14ac:dyDescent="0.25">
      <c r="C8665"/>
      <c r="F8665"/>
      <c r="T8665"/>
      <c r="V8665"/>
    </row>
    <row r="8666" spans="3:22" x14ac:dyDescent="0.25">
      <c r="C8666"/>
      <c r="F8666"/>
      <c r="T8666"/>
      <c r="V8666"/>
    </row>
    <row r="8667" spans="3:22" x14ac:dyDescent="0.25">
      <c r="C8667"/>
      <c r="F8667"/>
      <c r="T8667"/>
      <c r="V8667"/>
    </row>
    <row r="8668" spans="3:22" x14ac:dyDescent="0.25">
      <c r="C8668"/>
      <c r="F8668"/>
      <c r="T8668"/>
      <c r="V8668"/>
    </row>
    <row r="8669" spans="3:22" x14ac:dyDescent="0.25">
      <c r="C8669"/>
      <c r="F8669"/>
      <c r="T8669"/>
      <c r="V8669"/>
    </row>
    <row r="8670" spans="3:22" x14ac:dyDescent="0.25">
      <c r="C8670"/>
      <c r="F8670"/>
      <c r="T8670"/>
      <c r="V8670"/>
    </row>
    <row r="8671" spans="3:22" x14ac:dyDescent="0.25">
      <c r="C8671"/>
      <c r="F8671"/>
      <c r="T8671"/>
      <c r="V8671"/>
    </row>
    <row r="8672" spans="3:22" x14ac:dyDescent="0.25">
      <c r="C8672"/>
      <c r="F8672"/>
      <c r="T8672"/>
      <c r="V8672"/>
    </row>
    <row r="8673" spans="3:22" x14ac:dyDescent="0.25">
      <c r="C8673"/>
      <c r="F8673"/>
      <c r="T8673"/>
      <c r="V8673"/>
    </row>
    <row r="8674" spans="3:22" x14ac:dyDescent="0.25">
      <c r="C8674"/>
      <c r="F8674"/>
      <c r="T8674"/>
      <c r="V8674"/>
    </row>
    <row r="8675" spans="3:22" x14ac:dyDescent="0.25">
      <c r="C8675"/>
      <c r="F8675"/>
      <c r="T8675"/>
      <c r="V8675"/>
    </row>
    <row r="8676" spans="3:22" x14ac:dyDescent="0.25">
      <c r="C8676"/>
      <c r="F8676"/>
      <c r="T8676"/>
      <c r="V8676"/>
    </row>
    <row r="8677" spans="3:22" x14ac:dyDescent="0.25">
      <c r="C8677"/>
      <c r="F8677"/>
      <c r="T8677"/>
      <c r="V8677"/>
    </row>
    <row r="8678" spans="3:22" x14ac:dyDescent="0.25">
      <c r="C8678"/>
      <c r="F8678"/>
      <c r="T8678"/>
      <c r="V8678"/>
    </row>
    <row r="8679" spans="3:22" x14ac:dyDescent="0.25">
      <c r="C8679"/>
      <c r="F8679"/>
      <c r="T8679"/>
      <c r="V8679"/>
    </row>
    <row r="8680" spans="3:22" x14ac:dyDescent="0.25">
      <c r="C8680"/>
      <c r="F8680"/>
      <c r="T8680"/>
      <c r="V8680"/>
    </row>
    <row r="8681" spans="3:22" x14ac:dyDescent="0.25">
      <c r="C8681"/>
      <c r="F8681"/>
      <c r="T8681"/>
      <c r="V8681"/>
    </row>
    <row r="8682" spans="3:22" x14ac:dyDescent="0.25">
      <c r="C8682"/>
      <c r="F8682"/>
      <c r="T8682"/>
      <c r="V8682"/>
    </row>
    <row r="8683" spans="3:22" x14ac:dyDescent="0.25">
      <c r="C8683"/>
      <c r="F8683"/>
      <c r="T8683"/>
      <c r="V8683"/>
    </row>
    <row r="8684" spans="3:22" x14ac:dyDescent="0.25">
      <c r="C8684"/>
      <c r="F8684"/>
      <c r="T8684"/>
      <c r="V8684"/>
    </row>
    <row r="8685" spans="3:22" x14ac:dyDescent="0.25">
      <c r="C8685"/>
      <c r="F8685"/>
      <c r="T8685"/>
      <c r="V8685"/>
    </row>
    <row r="8686" spans="3:22" x14ac:dyDescent="0.25">
      <c r="C8686"/>
      <c r="F8686"/>
      <c r="T8686"/>
      <c r="V8686"/>
    </row>
    <row r="8687" spans="3:22" x14ac:dyDescent="0.25">
      <c r="C8687"/>
      <c r="F8687"/>
      <c r="T8687"/>
      <c r="V8687"/>
    </row>
    <row r="8688" spans="3:22" x14ac:dyDescent="0.25">
      <c r="C8688"/>
      <c r="F8688"/>
      <c r="T8688"/>
      <c r="V8688"/>
    </row>
    <row r="8689" spans="3:22" x14ac:dyDescent="0.25">
      <c r="C8689"/>
      <c r="F8689"/>
      <c r="T8689"/>
      <c r="V8689"/>
    </row>
    <row r="8690" spans="3:22" x14ac:dyDescent="0.25">
      <c r="C8690"/>
      <c r="F8690"/>
      <c r="T8690"/>
      <c r="V8690"/>
    </row>
    <row r="8691" spans="3:22" x14ac:dyDescent="0.25">
      <c r="C8691"/>
      <c r="F8691"/>
      <c r="T8691"/>
      <c r="V8691"/>
    </row>
    <row r="8692" spans="3:22" x14ac:dyDescent="0.25">
      <c r="C8692"/>
      <c r="F8692"/>
      <c r="T8692"/>
      <c r="V8692"/>
    </row>
    <row r="8693" spans="3:22" x14ac:dyDescent="0.25">
      <c r="C8693"/>
      <c r="F8693"/>
      <c r="T8693"/>
      <c r="V8693"/>
    </row>
    <row r="8694" spans="3:22" x14ac:dyDescent="0.25">
      <c r="C8694"/>
      <c r="F8694"/>
      <c r="T8694"/>
      <c r="V8694"/>
    </row>
    <row r="8695" spans="3:22" x14ac:dyDescent="0.25">
      <c r="C8695"/>
      <c r="F8695"/>
      <c r="T8695"/>
      <c r="V8695"/>
    </row>
    <row r="8696" spans="3:22" x14ac:dyDescent="0.25">
      <c r="C8696"/>
      <c r="F8696"/>
      <c r="T8696"/>
      <c r="V8696"/>
    </row>
    <row r="8697" spans="3:22" x14ac:dyDescent="0.25">
      <c r="C8697"/>
      <c r="F8697"/>
      <c r="T8697"/>
      <c r="V8697"/>
    </row>
    <row r="8698" spans="3:22" x14ac:dyDescent="0.25">
      <c r="C8698"/>
      <c r="F8698"/>
      <c r="T8698"/>
      <c r="V8698"/>
    </row>
    <row r="8699" spans="3:22" x14ac:dyDescent="0.25">
      <c r="C8699"/>
      <c r="F8699"/>
      <c r="T8699"/>
      <c r="V8699"/>
    </row>
    <row r="8700" spans="3:22" x14ac:dyDescent="0.25">
      <c r="C8700"/>
      <c r="F8700"/>
      <c r="T8700"/>
      <c r="V8700"/>
    </row>
    <row r="8701" spans="3:22" x14ac:dyDescent="0.25">
      <c r="C8701"/>
      <c r="F8701"/>
      <c r="T8701"/>
      <c r="V8701"/>
    </row>
    <row r="8702" spans="3:22" x14ac:dyDescent="0.25">
      <c r="C8702"/>
      <c r="F8702"/>
      <c r="T8702"/>
      <c r="V8702"/>
    </row>
    <row r="8703" spans="3:22" x14ac:dyDescent="0.25">
      <c r="C8703"/>
      <c r="F8703"/>
      <c r="T8703"/>
      <c r="V8703"/>
    </row>
    <row r="8704" spans="3:22" x14ac:dyDescent="0.25">
      <c r="C8704"/>
      <c r="F8704"/>
      <c r="T8704"/>
      <c r="V8704"/>
    </row>
    <row r="8705" spans="3:22" x14ac:dyDescent="0.25">
      <c r="C8705"/>
      <c r="F8705"/>
      <c r="T8705"/>
      <c r="V8705"/>
    </row>
    <row r="8706" spans="3:22" x14ac:dyDescent="0.25">
      <c r="C8706"/>
      <c r="F8706"/>
      <c r="T8706"/>
      <c r="V8706"/>
    </row>
    <row r="8707" spans="3:22" x14ac:dyDescent="0.25">
      <c r="C8707"/>
      <c r="F8707"/>
      <c r="T8707"/>
      <c r="V8707"/>
    </row>
    <row r="8708" spans="3:22" x14ac:dyDescent="0.25">
      <c r="C8708"/>
      <c r="F8708"/>
      <c r="T8708"/>
      <c r="V8708"/>
    </row>
    <row r="8709" spans="3:22" x14ac:dyDescent="0.25">
      <c r="C8709"/>
      <c r="F8709"/>
      <c r="T8709"/>
      <c r="V8709"/>
    </row>
    <row r="8710" spans="3:22" x14ac:dyDescent="0.25">
      <c r="C8710"/>
      <c r="F8710"/>
      <c r="T8710"/>
      <c r="V8710"/>
    </row>
    <row r="8711" spans="3:22" x14ac:dyDescent="0.25">
      <c r="C8711"/>
      <c r="F8711"/>
      <c r="T8711"/>
      <c r="V8711"/>
    </row>
    <row r="8712" spans="3:22" x14ac:dyDescent="0.25">
      <c r="C8712"/>
      <c r="F8712"/>
      <c r="T8712"/>
      <c r="V8712"/>
    </row>
    <row r="8713" spans="3:22" x14ac:dyDescent="0.25">
      <c r="C8713"/>
      <c r="F8713"/>
      <c r="T8713"/>
      <c r="V8713"/>
    </row>
    <row r="8714" spans="3:22" x14ac:dyDescent="0.25">
      <c r="C8714"/>
      <c r="F8714"/>
      <c r="T8714"/>
      <c r="V8714"/>
    </row>
    <row r="8715" spans="3:22" x14ac:dyDescent="0.25">
      <c r="C8715"/>
      <c r="F8715"/>
      <c r="T8715"/>
      <c r="V8715"/>
    </row>
    <row r="8716" spans="3:22" x14ac:dyDescent="0.25">
      <c r="C8716"/>
      <c r="F8716"/>
      <c r="T8716"/>
      <c r="V8716"/>
    </row>
    <row r="8717" spans="3:22" x14ac:dyDescent="0.25">
      <c r="C8717"/>
      <c r="F8717"/>
      <c r="T8717"/>
      <c r="V8717"/>
    </row>
    <row r="8718" spans="3:22" x14ac:dyDescent="0.25">
      <c r="C8718"/>
      <c r="F8718"/>
      <c r="T8718"/>
      <c r="V8718"/>
    </row>
    <row r="8719" spans="3:22" x14ac:dyDescent="0.25">
      <c r="C8719"/>
      <c r="F8719"/>
      <c r="T8719"/>
      <c r="V8719"/>
    </row>
    <row r="8720" spans="3:22" x14ac:dyDescent="0.25">
      <c r="C8720"/>
      <c r="F8720"/>
      <c r="T8720"/>
      <c r="V8720"/>
    </row>
    <row r="8721" spans="3:22" x14ac:dyDescent="0.25">
      <c r="C8721"/>
      <c r="F8721"/>
      <c r="T8721"/>
      <c r="V8721"/>
    </row>
    <row r="8722" spans="3:22" x14ac:dyDescent="0.25">
      <c r="C8722"/>
      <c r="F8722"/>
      <c r="T8722"/>
      <c r="V8722"/>
    </row>
    <row r="8723" spans="3:22" x14ac:dyDescent="0.25">
      <c r="C8723"/>
      <c r="F8723"/>
      <c r="T8723"/>
      <c r="V8723"/>
    </row>
    <row r="8724" spans="3:22" x14ac:dyDescent="0.25">
      <c r="C8724"/>
      <c r="F8724"/>
      <c r="T8724"/>
      <c r="V8724"/>
    </row>
    <row r="8725" spans="3:22" x14ac:dyDescent="0.25">
      <c r="C8725"/>
      <c r="F8725"/>
      <c r="T8725"/>
      <c r="V8725"/>
    </row>
    <row r="8726" spans="3:22" x14ac:dyDescent="0.25">
      <c r="C8726"/>
      <c r="F8726"/>
      <c r="T8726"/>
      <c r="V8726"/>
    </row>
    <row r="8727" spans="3:22" x14ac:dyDescent="0.25">
      <c r="C8727"/>
      <c r="F8727"/>
      <c r="T8727"/>
      <c r="V8727"/>
    </row>
    <row r="8728" spans="3:22" x14ac:dyDescent="0.25">
      <c r="C8728"/>
      <c r="F8728"/>
      <c r="T8728"/>
      <c r="V8728"/>
    </row>
    <row r="8729" spans="3:22" x14ac:dyDescent="0.25">
      <c r="C8729"/>
      <c r="F8729"/>
      <c r="T8729"/>
      <c r="V8729"/>
    </row>
    <row r="8730" spans="3:22" x14ac:dyDescent="0.25">
      <c r="C8730"/>
      <c r="F8730"/>
      <c r="T8730"/>
      <c r="V8730"/>
    </row>
    <row r="8731" spans="3:22" x14ac:dyDescent="0.25">
      <c r="C8731"/>
      <c r="F8731"/>
      <c r="T8731"/>
      <c r="V8731"/>
    </row>
    <row r="8732" spans="3:22" x14ac:dyDescent="0.25">
      <c r="C8732"/>
      <c r="F8732"/>
      <c r="T8732"/>
      <c r="V8732"/>
    </row>
    <row r="8733" spans="3:22" x14ac:dyDescent="0.25">
      <c r="C8733"/>
      <c r="F8733"/>
      <c r="T8733"/>
      <c r="V8733"/>
    </row>
    <row r="8734" spans="3:22" x14ac:dyDescent="0.25">
      <c r="C8734"/>
      <c r="F8734"/>
      <c r="T8734"/>
      <c r="V8734"/>
    </row>
    <row r="8735" spans="3:22" x14ac:dyDescent="0.25">
      <c r="C8735"/>
      <c r="F8735"/>
      <c r="T8735"/>
      <c r="V8735"/>
    </row>
    <row r="8736" spans="3:22" x14ac:dyDescent="0.25">
      <c r="C8736"/>
      <c r="F8736"/>
      <c r="T8736"/>
      <c r="V8736"/>
    </row>
    <row r="8737" spans="3:22" x14ac:dyDescent="0.25">
      <c r="C8737"/>
      <c r="F8737"/>
      <c r="T8737"/>
      <c r="V8737"/>
    </row>
    <row r="8738" spans="3:22" x14ac:dyDescent="0.25">
      <c r="C8738"/>
      <c r="F8738"/>
      <c r="T8738"/>
      <c r="V8738"/>
    </row>
    <row r="8739" spans="3:22" x14ac:dyDescent="0.25">
      <c r="C8739"/>
      <c r="F8739"/>
      <c r="T8739"/>
      <c r="V8739"/>
    </row>
    <row r="8740" spans="3:22" x14ac:dyDescent="0.25">
      <c r="C8740"/>
      <c r="F8740"/>
      <c r="T8740"/>
      <c r="V8740"/>
    </row>
    <row r="8741" spans="3:22" x14ac:dyDescent="0.25">
      <c r="C8741"/>
      <c r="F8741"/>
      <c r="T8741"/>
      <c r="V8741"/>
    </row>
    <row r="8742" spans="3:22" x14ac:dyDescent="0.25">
      <c r="C8742"/>
      <c r="F8742"/>
      <c r="T8742"/>
      <c r="V8742"/>
    </row>
    <row r="8743" spans="3:22" x14ac:dyDescent="0.25">
      <c r="C8743"/>
      <c r="F8743"/>
      <c r="T8743"/>
      <c r="V8743"/>
    </row>
    <row r="8744" spans="3:22" x14ac:dyDescent="0.25">
      <c r="C8744"/>
      <c r="F8744"/>
      <c r="T8744"/>
      <c r="V8744"/>
    </row>
    <row r="8745" spans="3:22" x14ac:dyDescent="0.25">
      <c r="C8745"/>
      <c r="F8745"/>
      <c r="T8745"/>
      <c r="V8745"/>
    </row>
    <row r="8746" spans="3:22" x14ac:dyDescent="0.25">
      <c r="C8746"/>
      <c r="F8746"/>
      <c r="T8746"/>
      <c r="V8746"/>
    </row>
    <row r="8747" spans="3:22" x14ac:dyDescent="0.25">
      <c r="C8747"/>
      <c r="F8747"/>
      <c r="T8747"/>
      <c r="V8747"/>
    </row>
    <row r="8748" spans="3:22" x14ac:dyDescent="0.25">
      <c r="C8748"/>
      <c r="F8748"/>
      <c r="T8748"/>
      <c r="V8748"/>
    </row>
    <row r="8749" spans="3:22" x14ac:dyDescent="0.25">
      <c r="C8749"/>
      <c r="F8749"/>
      <c r="T8749"/>
      <c r="V8749"/>
    </row>
    <row r="8750" spans="3:22" x14ac:dyDescent="0.25">
      <c r="C8750"/>
      <c r="F8750"/>
      <c r="T8750"/>
      <c r="V8750"/>
    </row>
    <row r="8751" spans="3:22" x14ac:dyDescent="0.25">
      <c r="C8751"/>
      <c r="F8751"/>
      <c r="T8751"/>
      <c r="V8751"/>
    </row>
    <row r="8752" spans="3:22" x14ac:dyDescent="0.25">
      <c r="C8752"/>
      <c r="F8752"/>
      <c r="T8752"/>
      <c r="V8752"/>
    </row>
    <row r="8753" spans="3:22" x14ac:dyDescent="0.25">
      <c r="C8753"/>
      <c r="F8753"/>
      <c r="T8753"/>
      <c r="V8753"/>
    </row>
    <row r="8754" spans="3:22" x14ac:dyDescent="0.25">
      <c r="C8754"/>
      <c r="F8754"/>
      <c r="T8754"/>
      <c r="V8754"/>
    </row>
    <row r="8755" spans="3:22" x14ac:dyDescent="0.25">
      <c r="C8755"/>
      <c r="F8755"/>
      <c r="T8755"/>
      <c r="V8755"/>
    </row>
    <row r="8756" spans="3:22" x14ac:dyDescent="0.25">
      <c r="C8756"/>
      <c r="F8756"/>
      <c r="T8756"/>
      <c r="V8756"/>
    </row>
    <row r="8757" spans="3:22" x14ac:dyDescent="0.25">
      <c r="C8757"/>
      <c r="F8757"/>
      <c r="T8757"/>
      <c r="V8757"/>
    </row>
    <row r="8758" spans="3:22" x14ac:dyDescent="0.25">
      <c r="C8758"/>
      <c r="F8758"/>
      <c r="T8758"/>
      <c r="V8758"/>
    </row>
    <row r="8759" spans="3:22" x14ac:dyDescent="0.25">
      <c r="C8759"/>
      <c r="F8759"/>
      <c r="T8759"/>
      <c r="V8759"/>
    </row>
    <row r="8760" spans="3:22" x14ac:dyDescent="0.25">
      <c r="C8760"/>
      <c r="F8760"/>
      <c r="T8760"/>
      <c r="V8760"/>
    </row>
    <row r="8761" spans="3:22" x14ac:dyDescent="0.25">
      <c r="C8761"/>
      <c r="F8761"/>
      <c r="T8761"/>
      <c r="V8761"/>
    </row>
    <row r="8762" spans="3:22" x14ac:dyDescent="0.25">
      <c r="C8762"/>
      <c r="F8762"/>
      <c r="T8762"/>
      <c r="V8762"/>
    </row>
    <row r="8763" spans="3:22" x14ac:dyDescent="0.25">
      <c r="C8763"/>
      <c r="F8763"/>
      <c r="T8763"/>
      <c r="V8763"/>
    </row>
    <row r="8764" spans="3:22" x14ac:dyDescent="0.25">
      <c r="C8764"/>
      <c r="F8764"/>
      <c r="T8764"/>
      <c r="V8764"/>
    </row>
    <row r="8765" spans="3:22" x14ac:dyDescent="0.25">
      <c r="C8765"/>
      <c r="F8765"/>
      <c r="T8765"/>
      <c r="V8765"/>
    </row>
    <row r="8766" spans="3:22" x14ac:dyDescent="0.25">
      <c r="C8766"/>
      <c r="F8766"/>
      <c r="T8766"/>
      <c r="V8766"/>
    </row>
    <row r="8767" spans="3:22" x14ac:dyDescent="0.25">
      <c r="C8767"/>
      <c r="F8767"/>
      <c r="T8767"/>
      <c r="V8767"/>
    </row>
    <row r="8768" spans="3:22" x14ac:dyDescent="0.25">
      <c r="C8768"/>
      <c r="F8768"/>
      <c r="T8768"/>
      <c r="V8768"/>
    </row>
    <row r="8769" spans="3:22" x14ac:dyDescent="0.25">
      <c r="C8769"/>
      <c r="F8769"/>
      <c r="T8769"/>
      <c r="V8769"/>
    </row>
    <row r="8770" spans="3:22" x14ac:dyDescent="0.25">
      <c r="C8770"/>
      <c r="F8770"/>
      <c r="T8770"/>
      <c r="V8770"/>
    </row>
    <row r="8771" spans="3:22" x14ac:dyDescent="0.25">
      <c r="C8771"/>
      <c r="F8771"/>
      <c r="T8771"/>
      <c r="V8771"/>
    </row>
    <row r="8772" spans="3:22" x14ac:dyDescent="0.25">
      <c r="C8772"/>
      <c r="F8772"/>
      <c r="T8772"/>
      <c r="V8772"/>
    </row>
    <row r="8773" spans="3:22" x14ac:dyDescent="0.25">
      <c r="C8773"/>
      <c r="F8773"/>
      <c r="T8773"/>
      <c r="V8773"/>
    </row>
    <row r="8774" spans="3:22" x14ac:dyDescent="0.25">
      <c r="C8774"/>
      <c r="F8774"/>
      <c r="T8774"/>
      <c r="V8774"/>
    </row>
    <row r="8775" spans="3:22" x14ac:dyDescent="0.25">
      <c r="C8775"/>
      <c r="F8775"/>
      <c r="T8775"/>
      <c r="V8775"/>
    </row>
    <row r="8776" spans="3:22" x14ac:dyDescent="0.25">
      <c r="C8776"/>
      <c r="F8776"/>
      <c r="T8776"/>
      <c r="V8776"/>
    </row>
    <row r="8777" spans="3:22" x14ac:dyDescent="0.25">
      <c r="C8777"/>
      <c r="F8777"/>
      <c r="T8777"/>
      <c r="V8777"/>
    </row>
    <row r="8778" spans="3:22" x14ac:dyDescent="0.25">
      <c r="C8778"/>
      <c r="F8778"/>
      <c r="T8778"/>
      <c r="V8778"/>
    </row>
    <row r="8779" spans="3:22" x14ac:dyDescent="0.25">
      <c r="C8779"/>
      <c r="F8779"/>
      <c r="T8779"/>
      <c r="V8779"/>
    </row>
    <row r="8780" spans="3:22" x14ac:dyDescent="0.25">
      <c r="C8780"/>
      <c r="F8780"/>
      <c r="T8780"/>
      <c r="V8780"/>
    </row>
    <row r="8781" spans="3:22" x14ac:dyDescent="0.25">
      <c r="C8781"/>
      <c r="F8781"/>
      <c r="T8781"/>
      <c r="V8781"/>
    </row>
    <row r="8782" spans="3:22" x14ac:dyDescent="0.25">
      <c r="C8782"/>
      <c r="F8782"/>
      <c r="T8782"/>
      <c r="V8782"/>
    </row>
    <row r="8783" spans="3:22" x14ac:dyDescent="0.25">
      <c r="C8783"/>
      <c r="F8783"/>
      <c r="T8783"/>
      <c r="V8783"/>
    </row>
    <row r="8784" spans="3:22" x14ac:dyDescent="0.25">
      <c r="C8784"/>
      <c r="F8784"/>
      <c r="T8784"/>
      <c r="V8784"/>
    </row>
    <row r="8785" spans="3:22" x14ac:dyDescent="0.25">
      <c r="C8785"/>
      <c r="F8785"/>
      <c r="T8785"/>
      <c r="V8785"/>
    </row>
    <row r="8786" spans="3:22" x14ac:dyDescent="0.25">
      <c r="C8786"/>
      <c r="F8786"/>
      <c r="T8786"/>
      <c r="V8786"/>
    </row>
    <row r="8787" spans="3:22" x14ac:dyDescent="0.25">
      <c r="C8787"/>
      <c r="F8787"/>
      <c r="T8787"/>
      <c r="V8787"/>
    </row>
    <row r="8788" spans="3:22" x14ac:dyDescent="0.25">
      <c r="C8788"/>
      <c r="F8788"/>
      <c r="T8788"/>
      <c r="V8788"/>
    </row>
    <row r="8789" spans="3:22" x14ac:dyDescent="0.25">
      <c r="C8789"/>
      <c r="F8789"/>
      <c r="T8789"/>
      <c r="V8789"/>
    </row>
    <row r="8790" spans="3:22" x14ac:dyDescent="0.25">
      <c r="C8790"/>
      <c r="F8790"/>
      <c r="T8790"/>
      <c r="V8790"/>
    </row>
    <row r="8791" spans="3:22" x14ac:dyDescent="0.25">
      <c r="C8791"/>
      <c r="F8791"/>
      <c r="T8791"/>
      <c r="V8791"/>
    </row>
    <row r="8792" spans="3:22" x14ac:dyDescent="0.25">
      <c r="C8792"/>
      <c r="F8792"/>
      <c r="T8792"/>
      <c r="V8792"/>
    </row>
    <row r="8793" spans="3:22" x14ac:dyDescent="0.25">
      <c r="C8793"/>
      <c r="F8793"/>
      <c r="T8793"/>
      <c r="V8793"/>
    </row>
    <row r="8794" spans="3:22" x14ac:dyDescent="0.25">
      <c r="C8794"/>
      <c r="F8794"/>
      <c r="T8794"/>
      <c r="V8794"/>
    </row>
    <row r="8795" spans="3:22" x14ac:dyDescent="0.25">
      <c r="C8795"/>
      <c r="F8795"/>
      <c r="T8795"/>
      <c r="V8795"/>
    </row>
    <row r="8796" spans="3:22" x14ac:dyDescent="0.25">
      <c r="C8796"/>
      <c r="F8796"/>
      <c r="T8796"/>
      <c r="V8796"/>
    </row>
    <row r="8797" spans="3:22" x14ac:dyDescent="0.25">
      <c r="C8797"/>
      <c r="F8797"/>
      <c r="T8797"/>
      <c r="V8797"/>
    </row>
    <row r="8798" spans="3:22" x14ac:dyDescent="0.25">
      <c r="C8798"/>
      <c r="F8798"/>
      <c r="T8798"/>
      <c r="V8798"/>
    </row>
    <row r="8799" spans="3:22" x14ac:dyDescent="0.25">
      <c r="C8799"/>
      <c r="F8799"/>
      <c r="T8799"/>
      <c r="V8799"/>
    </row>
    <row r="8800" spans="3:22" x14ac:dyDescent="0.25">
      <c r="C8800"/>
      <c r="F8800"/>
      <c r="T8800"/>
      <c r="V8800"/>
    </row>
    <row r="8801" spans="3:22" x14ac:dyDescent="0.25">
      <c r="C8801"/>
      <c r="F8801"/>
      <c r="T8801"/>
      <c r="V8801"/>
    </row>
    <row r="8802" spans="3:22" x14ac:dyDescent="0.25">
      <c r="C8802"/>
      <c r="F8802"/>
      <c r="T8802"/>
      <c r="V8802"/>
    </row>
    <row r="8803" spans="3:22" x14ac:dyDescent="0.25">
      <c r="C8803"/>
      <c r="F8803"/>
      <c r="T8803"/>
      <c r="V8803"/>
    </row>
    <row r="8804" spans="3:22" x14ac:dyDescent="0.25">
      <c r="C8804"/>
      <c r="F8804"/>
      <c r="T8804"/>
      <c r="V8804"/>
    </row>
    <row r="8805" spans="3:22" x14ac:dyDescent="0.25">
      <c r="C8805"/>
      <c r="F8805"/>
      <c r="T8805"/>
      <c r="V8805"/>
    </row>
    <row r="8806" spans="3:22" x14ac:dyDescent="0.25">
      <c r="C8806"/>
      <c r="F8806"/>
      <c r="T8806"/>
      <c r="V8806"/>
    </row>
    <row r="8807" spans="3:22" x14ac:dyDescent="0.25">
      <c r="C8807"/>
      <c r="F8807"/>
      <c r="T8807"/>
      <c r="V8807"/>
    </row>
    <row r="8808" spans="3:22" x14ac:dyDescent="0.25">
      <c r="C8808"/>
      <c r="F8808"/>
      <c r="T8808"/>
      <c r="V8808"/>
    </row>
    <row r="8809" spans="3:22" x14ac:dyDescent="0.25">
      <c r="C8809"/>
      <c r="F8809"/>
      <c r="T8809"/>
      <c r="V8809"/>
    </row>
    <row r="8810" spans="3:22" x14ac:dyDescent="0.25">
      <c r="C8810"/>
      <c r="F8810"/>
      <c r="T8810"/>
      <c r="V8810"/>
    </row>
    <row r="8811" spans="3:22" x14ac:dyDescent="0.25">
      <c r="C8811"/>
      <c r="F8811"/>
      <c r="T8811"/>
      <c r="V8811"/>
    </row>
    <row r="8812" spans="3:22" x14ac:dyDescent="0.25">
      <c r="C8812"/>
      <c r="F8812"/>
      <c r="T8812"/>
      <c r="V8812"/>
    </row>
    <row r="8813" spans="3:22" x14ac:dyDescent="0.25">
      <c r="C8813"/>
      <c r="F8813"/>
      <c r="T8813"/>
      <c r="V8813"/>
    </row>
    <row r="8814" spans="3:22" x14ac:dyDescent="0.25">
      <c r="C8814"/>
      <c r="F8814"/>
      <c r="T8814"/>
      <c r="V8814"/>
    </row>
    <row r="8815" spans="3:22" x14ac:dyDescent="0.25">
      <c r="C8815"/>
      <c r="F8815"/>
      <c r="T8815"/>
      <c r="V8815"/>
    </row>
    <row r="8816" spans="3:22" x14ac:dyDescent="0.25">
      <c r="C8816"/>
      <c r="F8816"/>
      <c r="T8816"/>
      <c r="V8816"/>
    </row>
    <row r="8817" spans="3:22" x14ac:dyDescent="0.25">
      <c r="C8817"/>
      <c r="F8817"/>
      <c r="T8817"/>
      <c r="V8817"/>
    </row>
    <row r="8818" spans="3:22" x14ac:dyDescent="0.25">
      <c r="C8818"/>
      <c r="F8818"/>
      <c r="T8818"/>
      <c r="V8818"/>
    </row>
    <row r="8819" spans="3:22" x14ac:dyDescent="0.25">
      <c r="C8819"/>
      <c r="F8819"/>
      <c r="T8819"/>
      <c r="V8819"/>
    </row>
    <row r="8820" spans="3:22" x14ac:dyDescent="0.25">
      <c r="C8820"/>
      <c r="F8820"/>
      <c r="T8820"/>
      <c r="V8820"/>
    </row>
    <row r="8821" spans="3:22" x14ac:dyDescent="0.25">
      <c r="C8821"/>
      <c r="F8821"/>
      <c r="T8821"/>
      <c r="V8821"/>
    </row>
    <row r="8822" spans="3:22" x14ac:dyDescent="0.25">
      <c r="C8822"/>
      <c r="F8822"/>
      <c r="T8822"/>
      <c r="V8822"/>
    </row>
    <row r="8823" spans="3:22" x14ac:dyDescent="0.25">
      <c r="C8823"/>
      <c r="F8823"/>
      <c r="T8823"/>
      <c r="V8823"/>
    </row>
    <row r="8824" spans="3:22" x14ac:dyDescent="0.25">
      <c r="C8824"/>
      <c r="F8824"/>
      <c r="T8824"/>
      <c r="V8824"/>
    </row>
    <row r="8825" spans="3:22" x14ac:dyDescent="0.25">
      <c r="C8825"/>
      <c r="F8825"/>
      <c r="T8825"/>
      <c r="V8825"/>
    </row>
    <row r="8826" spans="3:22" x14ac:dyDescent="0.25">
      <c r="C8826"/>
      <c r="F8826"/>
      <c r="T8826"/>
      <c r="V8826"/>
    </row>
    <row r="8827" spans="3:22" x14ac:dyDescent="0.25">
      <c r="C8827"/>
      <c r="F8827"/>
      <c r="T8827"/>
      <c r="V8827"/>
    </row>
    <row r="8828" spans="3:22" x14ac:dyDescent="0.25">
      <c r="C8828"/>
      <c r="F8828"/>
      <c r="T8828"/>
      <c r="V8828"/>
    </row>
    <row r="8829" spans="3:22" x14ac:dyDescent="0.25">
      <c r="C8829"/>
      <c r="F8829"/>
      <c r="T8829"/>
      <c r="V8829"/>
    </row>
    <row r="8830" spans="3:22" x14ac:dyDescent="0.25">
      <c r="C8830"/>
      <c r="F8830"/>
      <c r="T8830"/>
      <c r="V8830"/>
    </row>
    <row r="8831" spans="3:22" x14ac:dyDescent="0.25">
      <c r="C8831"/>
      <c r="F8831"/>
      <c r="T8831"/>
      <c r="V8831"/>
    </row>
    <row r="8832" spans="3:22" x14ac:dyDescent="0.25">
      <c r="C8832"/>
      <c r="F8832"/>
      <c r="T8832"/>
      <c r="V8832"/>
    </row>
    <row r="8833" spans="3:22" x14ac:dyDescent="0.25">
      <c r="C8833"/>
      <c r="F8833"/>
      <c r="T8833"/>
      <c r="V8833"/>
    </row>
    <row r="8834" spans="3:22" x14ac:dyDescent="0.25">
      <c r="C8834"/>
      <c r="F8834"/>
      <c r="T8834"/>
      <c r="V8834"/>
    </row>
    <row r="8835" spans="3:22" x14ac:dyDescent="0.25">
      <c r="C8835"/>
      <c r="F8835"/>
      <c r="T8835"/>
      <c r="V8835"/>
    </row>
    <row r="8836" spans="3:22" x14ac:dyDescent="0.25">
      <c r="C8836"/>
      <c r="F8836"/>
      <c r="T8836"/>
      <c r="V8836"/>
    </row>
    <row r="8837" spans="3:22" x14ac:dyDescent="0.25">
      <c r="C8837"/>
      <c r="F8837"/>
      <c r="T8837"/>
      <c r="V8837"/>
    </row>
    <row r="8838" spans="3:22" x14ac:dyDescent="0.25">
      <c r="C8838"/>
      <c r="F8838"/>
      <c r="T8838"/>
      <c r="V8838"/>
    </row>
    <row r="8839" spans="3:22" x14ac:dyDescent="0.25">
      <c r="C8839"/>
      <c r="F8839"/>
      <c r="T8839"/>
      <c r="V8839"/>
    </row>
    <row r="8840" spans="3:22" x14ac:dyDescent="0.25">
      <c r="C8840"/>
      <c r="F8840"/>
      <c r="T8840"/>
      <c r="V8840"/>
    </row>
    <row r="8841" spans="3:22" x14ac:dyDescent="0.25">
      <c r="C8841"/>
      <c r="F8841"/>
      <c r="T8841"/>
      <c r="V8841"/>
    </row>
    <row r="8842" spans="3:22" x14ac:dyDescent="0.25">
      <c r="C8842"/>
      <c r="F8842"/>
      <c r="T8842"/>
      <c r="V8842"/>
    </row>
    <row r="8843" spans="3:22" x14ac:dyDescent="0.25">
      <c r="C8843"/>
      <c r="F8843"/>
      <c r="T8843"/>
      <c r="V8843"/>
    </row>
    <row r="8844" spans="3:22" x14ac:dyDescent="0.25">
      <c r="C8844"/>
      <c r="F8844"/>
      <c r="T8844"/>
      <c r="V8844"/>
    </row>
    <row r="8845" spans="3:22" x14ac:dyDescent="0.25">
      <c r="C8845"/>
      <c r="F8845"/>
      <c r="T8845"/>
      <c r="V8845"/>
    </row>
    <row r="8846" spans="3:22" x14ac:dyDescent="0.25">
      <c r="C8846"/>
      <c r="F8846"/>
      <c r="T8846"/>
      <c r="V8846"/>
    </row>
    <row r="8847" spans="3:22" x14ac:dyDescent="0.25">
      <c r="C8847"/>
      <c r="F8847"/>
      <c r="T8847"/>
      <c r="V8847"/>
    </row>
    <row r="8848" spans="3:22" x14ac:dyDescent="0.25">
      <c r="C8848"/>
      <c r="F8848"/>
      <c r="T8848"/>
      <c r="V8848"/>
    </row>
    <row r="8849" spans="3:22" x14ac:dyDescent="0.25">
      <c r="C8849"/>
      <c r="F8849"/>
      <c r="T8849"/>
      <c r="V8849"/>
    </row>
    <row r="8850" spans="3:22" x14ac:dyDescent="0.25">
      <c r="C8850"/>
      <c r="F8850"/>
      <c r="T8850"/>
      <c r="V8850"/>
    </row>
    <row r="8851" spans="3:22" x14ac:dyDescent="0.25">
      <c r="C8851"/>
      <c r="F8851"/>
      <c r="T8851"/>
      <c r="V8851"/>
    </row>
    <row r="8852" spans="3:22" x14ac:dyDescent="0.25">
      <c r="C8852"/>
      <c r="F8852"/>
      <c r="T8852"/>
      <c r="V8852"/>
    </row>
    <row r="8853" spans="3:22" x14ac:dyDescent="0.25">
      <c r="C8853"/>
      <c r="F8853"/>
      <c r="T8853"/>
      <c r="V8853"/>
    </row>
    <row r="8854" spans="3:22" x14ac:dyDescent="0.25">
      <c r="C8854"/>
      <c r="F8854"/>
      <c r="T8854"/>
      <c r="V8854"/>
    </row>
    <row r="8855" spans="3:22" x14ac:dyDescent="0.25">
      <c r="C8855"/>
      <c r="F8855"/>
      <c r="T8855"/>
      <c r="V8855"/>
    </row>
    <row r="8856" spans="3:22" x14ac:dyDescent="0.25">
      <c r="C8856"/>
      <c r="F8856"/>
      <c r="T8856"/>
      <c r="V8856"/>
    </row>
    <row r="8857" spans="3:22" x14ac:dyDescent="0.25">
      <c r="C8857"/>
      <c r="F8857"/>
      <c r="T8857"/>
      <c r="V8857"/>
    </row>
    <row r="8858" spans="3:22" x14ac:dyDescent="0.25">
      <c r="C8858"/>
      <c r="F8858"/>
      <c r="T8858"/>
      <c r="V8858"/>
    </row>
    <row r="8859" spans="3:22" x14ac:dyDescent="0.25">
      <c r="C8859"/>
      <c r="F8859"/>
      <c r="T8859"/>
      <c r="V8859"/>
    </row>
    <row r="8860" spans="3:22" x14ac:dyDescent="0.25">
      <c r="C8860"/>
      <c r="F8860"/>
      <c r="T8860"/>
      <c r="V8860"/>
    </row>
    <row r="8861" spans="3:22" x14ac:dyDescent="0.25">
      <c r="C8861"/>
      <c r="F8861"/>
      <c r="T8861"/>
      <c r="V8861"/>
    </row>
    <row r="8862" spans="3:22" x14ac:dyDescent="0.25">
      <c r="C8862"/>
      <c r="F8862"/>
      <c r="T8862"/>
      <c r="V8862"/>
    </row>
    <row r="8863" spans="3:22" x14ac:dyDescent="0.25">
      <c r="C8863"/>
      <c r="F8863"/>
      <c r="T8863"/>
      <c r="V8863"/>
    </row>
    <row r="8864" spans="3:22" x14ac:dyDescent="0.25">
      <c r="C8864"/>
      <c r="F8864"/>
      <c r="T8864"/>
      <c r="V8864"/>
    </row>
    <row r="8865" spans="3:22" x14ac:dyDescent="0.25">
      <c r="C8865"/>
      <c r="F8865"/>
      <c r="T8865"/>
      <c r="V8865"/>
    </row>
    <row r="8866" spans="3:22" x14ac:dyDescent="0.25">
      <c r="C8866"/>
      <c r="F8866"/>
      <c r="T8866"/>
      <c r="V8866"/>
    </row>
    <row r="8867" spans="3:22" x14ac:dyDescent="0.25">
      <c r="C8867"/>
      <c r="F8867"/>
      <c r="T8867"/>
      <c r="V8867"/>
    </row>
    <row r="8868" spans="3:22" x14ac:dyDescent="0.25">
      <c r="C8868"/>
      <c r="F8868"/>
      <c r="T8868"/>
      <c r="V8868"/>
    </row>
    <row r="8869" spans="3:22" x14ac:dyDescent="0.25">
      <c r="C8869"/>
      <c r="F8869"/>
      <c r="T8869"/>
      <c r="V8869"/>
    </row>
    <row r="8870" spans="3:22" x14ac:dyDescent="0.25">
      <c r="C8870"/>
      <c r="F8870"/>
      <c r="T8870"/>
      <c r="V8870"/>
    </row>
    <row r="8871" spans="3:22" x14ac:dyDescent="0.25">
      <c r="C8871"/>
      <c r="F8871"/>
      <c r="T8871"/>
      <c r="V8871"/>
    </row>
    <row r="8872" spans="3:22" x14ac:dyDescent="0.25">
      <c r="C8872"/>
      <c r="F8872"/>
      <c r="T8872"/>
      <c r="V8872"/>
    </row>
    <row r="8873" spans="3:22" x14ac:dyDescent="0.25">
      <c r="C8873"/>
      <c r="F8873"/>
      <c r="T8873"/>
      <c r="V8873"/>
    </row>
    <row r="8874" spans="3:22" x14ac:dyDescent="0.25">
      <c r="C8874"/>
      <c r="F8874"/>
      <c r="T8874"/>
      <c r="V8874"/>
    </row>
    <row r="8875" spans="3:22" x14ac:dyDescent="0.25">
      <c r="C8875"/>
      <c r="F8875"/>
      <c r="T8875"/>
      <c r="V8875"/>
    </row>
    <row r="8876" spans="3:22" x14ac:dyDescent="0.25">
      <c r="C8876"/>
      <c r="F8876"/>
      <c r="T8876"/>
      <c r="V8876"/>
    </row>
    <row r="8877" spans="3:22" x14ac:dyDescent="0.25">
      <c r="C8877"/>
      <c r="F8877"/>
      <c r="T8877"/>
      <c r="V8877"/>
    </row>
    <row r="8878" spans="3:22" x14ac:dyDescent="0.25">
      <c r="C8878"/>
      <c r="F8878"/>
      <c r="T8878"/>
      <c r="V8878"/>
    </row>
    <row r="8879" spans="3:22" x14ac:dyDescent="0.25">
      <c r="C8879"/>
      <c r="F8879"/>
      <c r="T8879"/>
      <c r="V8879"/>
    </row>
    <row r="8880" spans="3:22" x14ac:dyDescent="0.25">
      <c r="C8880"/>
      <c r="F8880"/>
      <c r="T8880"/>
      <c r="V8880"/>
    </row>
    <row r="8881" spans="3:22" x14ac:dyDescent="0.25">
      <c r="C8881"/>
      <c r="F8881"/>
      <c r="T8881"/>
      <c r="V8881"/>
    </row>
    <row r="8882" spans="3:22" x14ac:dyDescent="0.25">
      <c r="C8882"/>
      <c r="F8882"/>
      <c r="T8882"/>
      <c r="V8882"/>
    </row>
    <row r="8883" spans="3:22" x14ac:dyDescent="0.25">
      <c r="C8883"/>
      <c r="F8883"/>
      <c r="T8883"/>
      <c r="V8883"/>
    </row>
    <row r="8884" spans="3:22" x14ac:dyDescent="0.25">
      <c r="C8884"/>
      <c r="F8884"/>
      <c r="T8884"/>
      <c r="V8884"/>
    </row>
    <row r="8885" spans="3:22" x14ac:dyDescent="0.25">
      <c r="C8885"/>
      <c r="F8885"/>
      <c r="T8885"/>
      <c r="V8885"/>
    </row>
    <row r="8886" spans="3:22" x14ac:dyDescent="0.25">
      <c r="C8886"/>
      <c r="F8886"/>
      <c r="T8886"/>
      <c r="V8886"/>
    </row>
    <row r="8887" spans="3:22" x14ac:dyDescent="0.25">
      <c r="C8887"/>
      <c r="F8887"/>
      <c r="T8887"/>
      <c r="V8887"/>
    </row>
    <row r="8888" spans="3:22" x14ac:dyDescent="0.25">
      <c r="C8888"/>
      <c r="F8888"/>
      <c r="T8888"/>
      <c r="V8888"/>
    </row>
    <row r="8889" spans="3:22" x14ac:dyDescent="0.25">
      <c r="C8889"/>
      <c r="F8889"/>
      <c r="T8889"/>
      <c r="V8889"/>
    </row>
    <row r="8890" spans="3:22" x14ac:dyDescent="0.25">
      <c r="C8890"/>
      <c r="F8890"/>
      <c r="T8890"/>
      <c r="V8890"/>
    </row>
    <row r="8891" spans="3:22" x14ac:dyDescent="0.25">
      <c r="C8891"/>
      <c r="F8891"/>
      <c r="T8891"/>
      <c r="V8891"/>
    </row>
    <row r="8892" spans="3:22" x14ac:dyDescent="0.25">
      <c r="C8892"/>
      <c r="F8892"/>
      <c r="T8892"/>
      <c r="V8892"/>
    </row>
    <row r="8893" spans="3:22" x14ac:dyDescent="0.25">
      <c r="C8893"/>
      <c r="F8893"/>
      <c r="T8893"/>
      <c r="V8893"/>
    </row>
    <row r="8894" spans="3:22" x14ac:dyDescent="0.25">
      <c r="C8894"/>
      <c r="F8894"/>
      <c r="T8894"/>
      <c r="V8894"/>
    </row>
    <row r="8895" spans="3:22" x14ac:dyDescent="0.25">
      <c r="C8895"/>
      <c r="F8895"/>
      <c r="T8895"/>
      <c r="V8895"/>
    </row>
    <row r="8896" spans="3:22" x14ac:dyDescent="0.25">
      <c r="C8896"/>
      <c r="F8896"/>
      <c r="T8896"/>
      <c r="V8896"/>
    </row>
    <row r="8897" spans="3:22" x14ac:dyDescent="0.25">
      <c r="C8897"/>
      <c r="F8897"/>
      <c r="T8897"/>
      <c r="V8897"/>
    </row>
    <row r="8898" spans="3:22" x14ac:dyDescent="0.25">
      <c r="C8898"/>
      <c r="F8898"/>
      <c r="T8898"/>
      <c r="V8898"/>
    </row>
    <row r="8899" spans="3:22" x14ac:dyDescent="0.25">
      <c r="C8899"/>
      <c r="F8899"/>
      <c r="T8899"/>
      <c r="V8899"/>
    </row>
    <row r="8900" spans="3:22" x14ac:dyDescent="0.25">
      <c r="C8900"/>
      <c r="F8900"/>
      <c r="T8900"/>
      <c r="V8900"/>
    </row>
    <row r="8901" spans="3:22" x14ac:dyDescent="0.25">
      <c r="C8901"/>
      <c r="F8901"/>
      <c r="T8901"/>
      <c r="V8901"/>
    </row>
    <row r="8902" spans="3:22" x14ac:dyDescent="0.25">
      <c r="C8902"/>
      <c r="F8902"/>
      <c r="T8902"/>
      <c r="V8902"/>
    </row>
    <row r="8903" spans="3:22" x14ac:dyDescent="0.25">
      <c r="C8903"/>
      <c r="F8903"/>
      <c r="T8903"/>
      <c r="V8903"/>
    </row>
    <row r="8904" spans="3:22" x14ac:dyDescent="0.25">
      <c r="C8904"/>
      <c r="F8904"/>
      <c r="T8904"/>
      <c r="V8904"/>
    </row>
    <row r="8905" spans="3:22" x14ac:dyDescent="0.25">
      <c r="C8905"/>
      <c r="F8905"/>
      <c r="T8905"/>
      <c r="V8905"/>
    </row>
    <row r="8906" spans="3:22" x14ac:dyDescent="0.25">
      <c r="C8906"/>
      <c r="F8906"/>
      <c r="T8906"/>
      <c r="V8906"/>
    </row>
    <row r="8907" spans="3:22" x14ac:dyDescent="0.25">
      <c r="C8907"/>
      <c r="F8907"/>
      <c r="T8907"/>
      <c r="V8907"/>
    </row>
    <row r="8908" spans="3:22" x14ac:dyDescent="0.25">
      <c r="C8908"/>
      <c r="F8908"/>
      <c r="T8908"/>
      <c r="V8908"/>
    </row>
    <row r="8909" spans="3:22" x14ac:dyDescent="0.25">
      <c r="C8909"/>
      <c r="F8909"/>
      <c r="T8909"/>
      <c r="V8909"/>
    </row>
    <row r="8910" spans="3:22" x14ac:dyDescent="0.25">
      <c r="C8910"/>
      <c r="F8910"/>
      <c r="T8910"/>
      <c r="V8910"/>
    </row>
    <row r="8911" spans="3:22" x14ac:dyDescent="0.25">
      <c r="C8911"/>
      <c r="F8911"/>
      <c r="T8911"/>
      <c r="V8911"/>
    </row>
    <row r="8912" spans="3:22" x14ac:dyDescent="0.25">
      <c r="C8912"/>
      <c r="F8912"/>
      <c r="T8912"/>
      <c r="V8912"/>
    </row>
    <row r="8913" spans="3:22" x14ac:dyDescent="0.25">
      <c r="C8913"/>
      <c r="F8913"/>
      <c r="T8913"/>
      <c r="V8913"/>
    </row>
    <row r="8914" spans="3:22" x14ac:dyDescent="0.25">
      <c r="C8914"/>
      <c r="F8914"/>
      <c r="T8914"/>
      <c r="V8914"/>
    </row>
    <row r="8915" spans="3:22" x14ac:dyDescent="0.25">
      <c r="C8915"/>
      <c r="F8915"/>
      <c r="T8915"/>
      <c r="V8915"/>
    </row>
    <row r="8916" spans="3:22" x14ac:dyDescent="0.25">
      <c r="C8916"/>
      <c r="F8916"/>
      <c r="T8916"/>
      <c r="V8916"/>
    </row>
    <row r="8917" spans="3:22" x14ac:dyDescent="0.25">
      <c r="C8917"/>
      <c r="F8917"/>
      <c r="T8917"/>
      <c r="V8917"/>
    </row>
    <row r="8918" spans="3:22" x14ac:dyDescent="0.25">
      <c r="C8918"/>
      <c r="F8918"/>
      <c r="T8918"/>
      <c r="V8918"/>
    </row>
    <row r="8919" spans="3:22" x14ac:dyDescent="0.25">
      <c r="C8919"/>
      <c r="F8919"/>
      <c r="T8919"/>
      <c r="V8919"/>
    </row>
    <row r="8920" spans="3:22" x14ac:dyDescent="0.25">
      <c r="C8920"/>
      <c r="F8920"/>
      <c r="T8920"/>
      <c r="V8920"/>
    </row>
    <row r="8921" spans="3:22" x14ac:dyDescent="0.25">
      <c r="C8921"/>
      <c r="F8921"/>
      <c r="T8921"/>
      <c r="V8921"/>
    </row>
    <row r="8922" spans="3:22" x14ac:dyDescent="0.25">
      <c r="C8922"/>
      <c r="F8922"/>
      <c r="T8922"/>
      <c r="V8922"/>
    </row>
    <row r="8923" spans="3:22" x14ac:dyDescent="0.25">
      <c r="C8923"/>
      <c r="F8923"/>
      <c r="T8923"/>
      <c r="V8923"/>
    </row>
    <row r="8924" spans="3:22" x14ac:dyDescent="0.25">
      <c r="C8924"/>
      <c r="F8924"/>
      <c r="T8924"/>
      <c r="V8924"/>
    </row>
    <row r="8925" spans="3:22" x14ac:dyDescent="0.25">
      <c r="C8925"/>
      <c r="F8925"/>
      <c r="T8925"/>
      <c r="V8925"/>
    </row>
    <row r="8926" spans="3:22" x14ac:dyDescent="0.25">
      <c r="C8926"/>
      <c r="F8926"/>
      <c r="T8926"/>
      <c r="V8926"/>
    </row>
    <row r="8927" spans="3:22" x14ac:dyDescent="0.25">
      <c r="C8927"/>
      <c r="F8927"/>
      <c r="T8927"/>
      <c r="V8927"/>
    </row>
    <row r="8928" spans="3:22" x14ac:dyDescent="0.25">
      <c r="C8928"/>
      <c r="F8928"/>
      <c r="T8928"/>
      <c r="V8928"/>
    </row>
    <row r="8929" spans="3:22" x14ac:dyDescent="0.25">
      <c r="C8929"/>
      <c r="F8929"/>
      <c r="T8929"/>
      <c r="V8929"/>
    </row>
    <row r="8930" spans="3:22" x14ac:dyDescent="0.25">
      <c r="C8930"/>
      <c r="F8930"/>
      <c r="T8930"/>
      <c r="V8930"/>
    </row>
    <row r="8931" spans="3:22" x14ac:dyDescent="0.25">
      <c r="C8931"/>
      <c r="F8931"/>
      <c r="T8931"/>
      <c r="V8931"/>
    </row>
    <row r="8932" spans="3:22" x14ac:dyDescent="0.25">
      <c r="C8932"/>
      <c r="F8932"/>
      <c r="T8932"/>
      <c r="V8932"/>
    </row>
    <row r="8933" spans="3:22" x14ac:dyDescent="0.25">
      <c r="C8933"/>
      <c r="F8933"/>
      <c r="T8933"/>
      <c r="V8933"/>
    </row>
    <row r="8934" spans="3:22" x14ac:dyDescent="0.25">
      <c r="C8934"/>
      <c r="F8934"/>
      <c r="T8934"/>
      <c r="V8934"/>
    </row>
    <row r="8935" spans="3:22" x14ac:dyDescent="0.25">
      <c r="C8935"/>
      <c r="F8935"/>
      <c r="T8935"/>
      <c r="V8935"/>
    </row>
    <row r="8936" spans="3:22" x14ac:dyDescent="0.25">
      <c r="C8936"/>
      <c r="F8936"/>
      <c r="T8936"/>
      <c r="V8936"/>
    </row>
    <row r="8937" spans="3:22" x14ac:dyDescent="0.25">
      <c r="C8937"/>
      <c r="F8937"/>
      <c r="T8937"/>
      <c r="V8937"/>
    </row>
    <row r="8938" spans="3:22" x14ac:dyDescent="0.25">
      <c r="C8938"/>
      <c r="F8938"/>
      <c r="T8938"/>
      <c r="V8938"/>
    </row>
    <row r="8939" spans="3:22" x14ac:dyDescent="0.25">
      <c r="C8939"/>
      <c r="F8939"/>
      <c r="T8939"/>
      <c r="V8939"/>
    </row>
    <row r="8940" spans="3:22" x14ac:dyDescent="0.25">
      <c r="C8940"/>
      <c r="F8940"/>
      <c r="T8940"/>
      <c r="V8940"/>
    </row>
    <row r="8941" spans="3:22" x14ac:dyDescent="0.25">
      <c r="C8941"/>
      <c r="F8941"/>
      <c r="T8941"/>
      <c r="V8941"/>
    </row>
    <row r="8942" spans="3:22" x14ac:dyDescent="0.25">
      <c r="C8942"/>
      <c r="F8942"/>
      <c r="T8942"/>
      <c r="V8942"/>
    </row>
    <row r="8943" spans="3:22" x14ac:dyDescent="0.25">
      <c r="C8943"/>
      <c r="F8943"/>
      <c r="T8943"/>
      <c r="V8943"/>
    </row>
    <row r="8944" spans="3:22" x14ac:dyDescent="0.25">
      <c r="C8944"/>
      <c r="F8944"/>
      <c r="T8944"/>
      <c r="V8944"/>
    </row>
    <row r="8945" spans="3:22" x14ac:dyDescent="0.25">
      <c r="C8945"/>
      <c r="F8945"/>
      <c r="T8945"/>
      <c r="V8945"/>
    </row>
    <row r="8946" spans="3:22" x14ac:dyDescent="0.25">
      <c r="C8946"/>
      <c r="F8946"/>
      <c r="T8946"/>
      <c r="V8946"/>
    </row>
    <row r="8947" spans="3:22" x14ac:dyDescent="0.25">
      <c r="C8947"/>
      <c r="F8947"/>
      <c r="T8947"/>
      <c r="V8947"/>
    </row>
    <row r="8948" spans="3:22" x14ac:dyDescent="0.25">
      <c r="C8948"/>
      <c r="F8948"/>
      <c r="T8948"/>
      <c r="V8948"/>
    </row>
    <row r="8949" spans="3:22" x14ac:dyDescent="0.25">
      <c r="C8949"/>
      <c r="F8949"/>
      <c r="T8949"/>
      <c r="V8949"/>
    </row>
    <row r="8950" spans="3:22" x14ac:dyDescent="0.25">
      <c r="C8950"/>
      <c r="F8950"/>
      <c r="T8950"/>
      <c r="V8950"/>
    </row>
    <row r="8951" spans="3:22" x14ac:dyDescent="0.25">
      <c r="C8951"/>
      <c r="F8951"/>
      <c r="T8951"/>
      <c r="V8951"/>
    </row>
    <row r="8952" spans="3:22" x14ac:dyDescent="0.25">
      <c r="C8952"/>
      <c r="F8952"/>
      <c r="T8952"/>
      <c r="V8952"/>
    </row>
    <row r="8953" spans="3:22" x14ac:dyDescent="0.25">
      <c r="C8953"/>
      <c r="F8953"/>
      <c r="T8953"/>
      <c r="V8953"/>
    </row>
    <row r="8954" spans="3:22" x14ac:dyDescent="0.25">
      <c r="C8954"/>
      <c r="F8954"/>
      <c r="T8954"/>
      <c r="V8954"/>
    </row>
    <row r="8955" spans="3:22" x14ac:dyDescent="0.25">
      <c r="C8955"/>
      <c r="F8955"/>
      <c r="T8955"/>
      <c r="V8955"/>
    </row>
    <row r="8956" spans="3:22" x14ac:dyDescent="0.25">
      <c r="C8956"/>
      <c r="F8956"/>
      <c r="T8956"/>
      <c r="V8956"/>
    </row>
    <row r="8957" spans="3:22" x14ac:dyDescent="0.25">
      <c r="C8957"/>
      <c r="F8957"/>
      <c r="T8957"/>
      <c r="V8957"/>
    </row>
    <row r="8958" spans="3:22" x14ac:dyDescent="0.25">
      <c r="C8958"/>
      <c r="F8958"/>
      <c r="T8958"/>
      <c r="V8958"/>
    </row>
    <row r="8959" spans="3:22" x14ac:dyDescent="0.25">
      <c r="C8959"/>
      <c r="F8959"/>
      <c r="T8959"/>
      <c r="V8959"/>
    </row>
    <row r="8960" spans="3:22" x14ac:dyDescent="0.25">
      <c r="C8960"/>
      <c r="F8960"/>
      <c r="T8960"/>
      <c r="V8960"/>
    </row>
    <row r="8961" spans="3:22" x14ac:dyDescent="0.25">
      <c r="C8961"/>
      <c r="F8961"/>
      <c r="T8961"/>
      <c r="V8961"/>
    </row>
    <row r="8962" spans="3:22" x14ac:dyDescent="0.25">
      <c r="C8962"/>
      <c r="F8962"/>
      <c r="T8962"/>
      <c r="V8962"/>
    </row>
    <row r="8963" spans="3:22" x14ac:dyDescent="0.25">
      <c r="C8963"/>
      <c r="F8963"/>
      <c r="T8963"/>
      <c r="V8963"/>
    </row>
    <row r="8964" spans="3:22" x14ac:dyDescent="0.25">
      <c r="C8964"/>
      <c r="F8964"/>
      <c r="T8964"/>
      <c r="V8964"/>
    </row>
    <row r="8965" spans="3:22" x14ac:dyDescent="0.25">
      <c r="C8965"/>
      <c r="F8965"/>
      <c r="T8965"/>
      <c r="V8965"/>
    </row>
    <row r="8966" spans="3:22" x14ac:dyDescent="0.25">
      <c r="C8966"/>
      <c r="F8966"/>
      <c r="T8966"/>
      <c r="V8966"/>
    </row>
    <row r="8967" spans="3:22" x14ac:dyDescent="0.25">
      <c r="C8967"/>
      <c r="F8967"/>
      <c r="T8967"/>
      <c r="V8967"/>
    </row>
    <row r="8968" spans="3:22" x14ac:dyDescent="0.25">
      <c r="C8968"/>
      <c r="F8968"/>
      <c r="T8968"/>
      <c r="V8968"/>
    </row>
    <row r="8969" spans="3:22" x14ac:dyDescent="0.25">
      <c r="C8969"/>
      <c r="F8969"/>
      <c r="T8969"/>
      <c r="V8969"/>
    </row>
    <row r="8970" spans="3:22" x14ac:dyDescent="0.25">
      <c r="C8970"/>
      <c r="F8970"/>
      <c r="T8970"/>
      <c r="V8970"/>
    </row>
    <row r="8971" spans="3:22" x14ac:dyDescent="0.25">
      <c r="C8971"/>
      <c r="F8971"/>
      <c r="T8971"/>
      <c r="V8971"/>
    </row>
    <row r="8972" spans="3:22" x14ac:dyDescent="0.25">
      <c r="C8972"/>
      <c r="F8972"/>
      <c r="T8972"/>
      <c r="V8972"/>
    </row>
    <row r="8973" spans="3:22" x14ac:dyDescent="0.25">
      <c r="C8973"/>
      <c r="F8973"/>
      <c r="T8973"/>
      <c r="V8973"/>
    </row>
    <row r="8974" spans="3:22" x14ac:dyDescent="0.25">
      <c r="C8974"/>
      <c r="F8974"/>
      <c r="T8974"/>
      <c r="V8974"/>
    </row>
    <row r="8975" spans="3:22" x14ac:dyDescent="0.25">
      <c r="C8975"/>
      <c r="F8975"/>
      <c r="T8975"/>
      <c r="V8975"/>
    </row>
    <row r="8976" spans="3:22" x14ac:dyDescent="0.25">
      <c r="C8976"/>
      <c r="F8976"/>
      <c r="T8976"/>
      <c r="V8976"/>
    </row>
    <row r="8977" spans="3:22" x14ac:dyDescent="0.25">
      <c r="C8977"/>
      <c r="F8977"/>
      <c r="T8977"/>
      <c r="V8977"/>
    </row>
    <row r="8978" spans="3:22" x14ac:dyDescent="0.25">
      <c r="C8978"/>
      <c r="F8978"/>
      <c r="T8978"/>
      <c r="V8978"/>
    </row>
    <row r="8979" spans="3:22" x14ac:dyDescent="0.25">
      <c r="C8979"/>
      <c r="F8979"/>
      <c r="T8979"/>
      <c r="V8979"/>
    </row>
    <row r="8980" spans="3:22" x14ac:dyDescent="0.25">
      <c r="C8980"/>
      <c r="F8980"/>
      <c r="T8980"/>
      <c r="V8980"/>
    </row>
    <row r="8981" spans="3:22" x14ac:dyDescent="0.25">
      <c r="C8981"/>
      <c r="F8981"/>
      <c r="T8981"/>
      <c r="V8981"/>
    </row>
    <row r="8982" spans="3:22" x14ac:dyDescent="0.25">
      <c r="C8982"/>
      <c r="F8982"/>
      <c r="T8982"/>
      <c r="V8982"/>
    </row>
    <row r="8983" spans="3:22" x14ac:dyDescent="0.25">
      <c r="C8983"/>
      <c r="F8983"/>
      <c r="T8983"/>
      <c r="V8983"/>
    </row>
    <row r="8984" spans="3:22" x14ac:dyDescent="0.25">
      <c r="C8984"/>
      <c r="F8984"/>
      <c r="T8984"/>
      <c r="V8984"/>
    </row>
    <row r="8985" spans="3:22" x14ac:dyDescent="0.25">
      <c r="C8985"/>
      <c r="F8985"/>
      <c r="T8985"/>
      <c r="V8985"/>
    </row>
    <row r="8986" spans="3:22" x14ac:dyDescent="0.25">
      <c r="C8986"/>
      <c r="F8986"/>
      <c r="T8986"/>
      <c r="V8986"/>
    </row>
    <row r="8987" spans="3:22" x14ac:dyDescent="0.25">
      <c r="C8987"/>
      <c r="F8987"/>
      <c r="T8987"/>
      <c r="V8987"/>
    </row>
    <row r="8988" spans="3:22" x14ac:dyDescent="0.25">
      <c r="C8988"/>
      <c r="F8988"/>
      <c r="T8988"/>
      <c r="V8988"/>
    </row>
    <row r="8989" spans="3:22" x14ac:dyDescent="0.25">
      <c r="C8989"/>
      <c r="F8989"/>
      <c r="T8989"/>
      <c r="V8989"/>
    </row>
    <row r="8990" spans="3:22" x14ac:dyDescent="0.25">
      <c r="C8990"/>
      <c r="F8990"/>
      <c r="T8990"/>
      <c r="V8990"/>
    </row>
    <row r="8991" spans="3:22" x14ac:dyDescent="0.25">
      <c r="C8991"/>
      <c r="F8991"/>
      <c r="T8991"/>
      <c r="V8991"/>
    </row>
    <row r="8992" spans="3:22" x14ac:dyDescent="0.25">
      <c r="C8992"/>
      <c r="F8992"/>
      <c r="T8992"/>
      <c r="V8992"/>
    </row>
    <row r="8993" spans="3:22" x14ac:dyDescent="0.25">
      <c r="C8993"/>
      <c r="F8993"/>
      <c r="T8993"/>
      <c r="V8993"/>
    </row>
    <row r="8994" spans="3:22" x14ac:dyDescent="0.25">
      <c r="C8994"/>
      <c r="F8994"/>
      <c r="T8994"/>
      <c r="V8994"/>
    </row>
    <row r="8995" spans="3:22" x14ac:dyDescent="0.25">
      <c r="C8995"/>
      <c r="F8995"/>
      <c r="T8995"/>
      <c r="V8995"/>
    </row>
    <row r="8996" spans="3:22" x14ac:dyDescent="0.25">
      <c r="C8996"/>
      <c r="F8996"/>
      <c r="T8996"/>
      <c r="V8996"/>
    </row>
    <row r="8997" spans="3:22" x14ac:dyDescent="0.25">
      <c r="C8997"/>
      <c r="F8997"/>
      <c r="T8997"/>
      <c r="V8997"/>
    </row>
    <row r="8998" spans="3:22" x14ac:dyDescent="0.25">
      <c r="C8998"/>
      <c r="F8998"/>
      <c r="T8998"/>
      <c r="V8998"/>
    </row>
    <row r="8999" spans="3:22" x14ac:dyDescent="0.25">
      <c r="C8999"/>
      <c r="F8999"/>
      <c r="T8999"/>
      <c r="V8999"/>
    </row>
    <row r="9000" spans="3:22" x14ac:dyDescent="0.25">
      <c r="C9000"/>
      <c r="F9000"/>
      <c r="T9000"/>
      <c r="V9000"/>
    </row>
    <row r="9001" spans="3:22" x14ac:dyDescent="0.25">
      <c r="C9001"/>
      <c r="F9001"/>
      <c r="T9001"/>
      <c r="V9001"/>
    </row>
    <row r="9002" spans="3:22" x14ac:dyDescent="0.25">
      <c r="C9002"/>
      <c r="F9002"/>
      <c r="T9002"/>
      <c r="V9002"/>
    </row>
    <row r="9003" spans="3:22" x14ac:dyDescent="0.25">
      <c r="C9003"/>
      <c r="F9003"/>
      <c r="T9003"/>
      <c r="V9003"/>
    </row>
    <row r="9004" spans="3:22" x14ac:dyDescent="0.25">
      <c r="C9004"/>
      <c r="F9004"/>
      <c r="T9004"/>
      <c r="V9004"/>
    </row>
    <row r="9005" spans="3:22" x14ac:dyDescent="0.25">
      <c r="C9005"/>
      <c r="F9005"/>
      <c r="T9005"/>
      <c r="V9005"/>
    </row>
    <row r="9006" spans="3:22" x14ac:dyDescent="0.25">
      <c r="C9006"/>
      <c r="F9006"/>
      <c r="T9006"/>
      <c r="V9006"/>
    </row>
    <row r="9007" spans="3:22" x14ac:dyDescent="0.25">
      <c r="C9007"/>
      <c r="F9007"/>
      <c r="T9007"/>
      <c r="V9007"/>
    </row>
    <row r="9008" spans="3:22" x14ac:dyDescent="0.25">
      <c r="C9008"/>
      <c r="F9008"/>
      <c r="T9008"/>
      <c r="V9008"/>
    </row>
    <row r="9009" spans="3:22" x14ac:dyDescent="0.25">
      <c r="C9009"/>
      <c r="F9009"/>
      <c r="T9009"/>
      <c r="V9009"/>
    </row>
    <row r="9010" spans="3:22" x14ac:dyDescent="0.25">
      <c r="C9010"/>
      <c r="F9010"/>
      <c r="T9010"/>
      <c r="V9010"/>
    </row>
    <row r="9011" spans="3:22" x14ac:dyDescent="0.25">
      <c r="C9011"/>
      <c r="F9011"/>
      <c r="T9011"/>
      <c r="V9011"/>
    </row>
    <row r="9012" spans="3:22" x14ac:dyDescent="0.25">
      <c r="C9012"/>
      <c r="F9012"/>
      <c r="T9012"/>
      <c r="V9012"/>
    </row>
    <row r="9013" spans="3:22" x14ac:dyDescent="0.25">
      <c r="C9013"/>
      <c r="F9013"/>
      <c r="T9013"/>
      <c r="V9013"/>
    </row>
    <row r="9014" spans="3:22" x14ac:dyDescent="0.25">
      <c r="C9014"/>
      <c r="F9014"/>
      <c r="T9014"/>
      <c r="V9014"/>
    </row>
    <row r="9015" spans="3:22" x14ac:dyDescent="0.25">
      <c r="C9015"/>
      <c r="F9015"/>
      <c r="T9015"/>
      <c r="V9015"/>
    </row>
    <row r="9016" spans="3:22" x14ac:dyDescent="0.25">
      <c r="C9016"/>
      <c r="F9016"/>
      <c r="T9016"/>
      <c r="V9016"/>
    </row>
    <row r="9017" spans="3:22" x14ac:dyDescent="0.25">
      <c r="C9017"/>
      <c r="F9017"/>
      <c r="T9017"/>
      <c r="V9017"/>
    </row>
    <row r="9018" spans="3:22" x14ac:dyDescent="0.25">
      <c r="C9018"/>
      <c r="F9018"/>
      <c r="T9018"/>
      <c r="V9018"/>
    </row>
    <row r="9019" spans="3:22" x14ac:dyDescent="0.25">
      <c r="C9019"/>
      <c r="F9019"/>
      <c r="T9019"/>
      <c r="V9019"/>
    </row>
    <row r="9020" spans="3:22" x14ac:dyDescent="0.25">
      <c r="C9020"/>
      <c r="F9020"/>
      <c r="T9020"/>
      <c r="V9020"/>
    </row>
    <row r="9021" spans="3:22" x14ac:dyDescent="0.25">
      <c r="C9021"/>
      <c r="F9021"/>
      <c r="T9021"/>
      <c r="V9021"/>
    </row>
    <row r="9022" spans="3:22" x14ac:dyDescent="0.25">
      <c r="C9022"/>
      <c r="F9022"/>
      <c r="T9022"/>
      <c r="V9022"/>
    </row>
    <row r="9023" spans="3:22" x14ac:dyDescent="0.25">
      <c r="C9023"/>
      <c r="F9023"/>
      <c r="T9023"/>
      <c r="V9023"/>
    </row>
    <row r="9024" spans="3:22" x14ac:dyDescent="0.25">
      <c r="C9024"/>
      <c r="F9024"/>
      <c r="T9024"/>
      <c r="V9024"/>
    </row>
    <row r="9025" spans="3:22" x14ac:dyDescent="0.25">
      <c r="C9025"/>
      <c r="F9025"/>
      <c r="T9025"/>
      <c r="V9025"/>
    </row>
    <row r="9026" spans="3:22" x14ac:dyDescent="0.25">
      <c r="C9026"/>
      <c r="F9026"/>
      <c r="T9026"/>
      <c r="V9026"/>
    </row>
    <row r="9027" spans="3:22" x14ac:dyDescent="0.25">
      <c r="C9027"/>
      <c r="F9027"/>
      <c r="T9027"/>
      <c r="V9027"/>
    </row>
    <row r="9028" spans="3:22" x14ac:dyDescent="0.25">
      <c r="C9028"/>
      <c r="F9028"/>
      <c r="T9028"/>
      <c r="V9028"/>
    </row>
    <row r="9029" spans="3:22" x14ac:dyDescent="0.25">
      <c r="C9029"/>
      <c r="F9029"/>
      <c r="T9029"/>
      <c r="V9029"/>
    </row>
    <row r="9030" spans="3:22" x14ac:dyDescent="0.25">
      <c r="C9030"/>
      <c r="F9030"/>
      <c r="T9030"/>
      <c r="V9030"/>
    </row>
    <row r="9031" spans="3:22" x14ac:dyDescent="0.25">
      <c r="C9031"/>
      <c r="F9031"/>
      <c r="T9031"/>
      <c r="V9031"/>
    </row>
    <row r="9032" spans="3:22" x14ac:dyDescent="0.25">
      <c r="C9032"/>
      <c r="F9032"/>
      <c r="T9032"/>
      <c r="V9032"/>
    </row>
    <row r="9033" spans="3:22" x14ac:dyDescent="0.25">
      <c r="C9033"/>
      <c r="F9033"/>
      <c r="T9033"/>
      <c r="V9033"/>
    </row>
    <row r="9034" spans="3:22" x14ac:dyDescent="0.25">
      <c r="C9034"/>
      <c r="F9034"/>
      <c r="T9034"/>
      <c r="V9034"/>
    </row>
    <row r="9035" spans="3:22" x14ac:dyDescent="0.25">
      <c r="C9035"/>
      <c r="F9035"/>
      <c r="T9035"/>
      <c r="V9035"/>
    </row>
    <row r="9036" spans="3:22" x14ac:dyDescent="0.25">
      <c r="C9036"/>
      <c r="F9036"/>
      <c r="T9036"/>
      <c r="V9036"/>
    </row>
    <row r="9037" spans="3:22" x14ac:dyDescent="0.25">
      <c r="C9037"/>
      <c r="F9037"/>
      <c r="T9037"/>
      <c r="V9037"/>
    </row>
    <row r="9038" spans="3:22" x14ac:dyDescent="0.25">
      <c r="C9038"/>
      <c r="F9038"/>
      <c r="T9038"/>
      <c r="V9038"/>
    </row>
    <row r="9039" spans="3:22" x14ac:dyDescent="0.25">
      <c r="C9039"/>
      <c r="F9039"/>
      <c r="T9039"/>
      <c r="V9039"/>
    </row>
    <row r="9040" spans="3:22" x14ac:dyDescent="0.25">
      <c r="C9040"/>
      <c r="F9040"/>
      <c r="T9040"/>
      <c r="V9040"/>
    </row>
    <row r="9041" spans="3:22" x14ac:dyDescent="0.25">
      <c r="C9041"/>
      <c r="F9041"/>
      <c r="T9041"/>
      <c r="V9041"/>
    </row>
    <row r="9042" spans="3:22" x14ac:dyDescent="0.25">
      <c r="C9042"/>
      <c r="F9042"/>
      <c r="T9042"/>
      <c r="V9042"/>
    </row>
    <row r="9043" spans="3:22" x14ac:dyDescent="0.25">
      <c r="C9043"/>
      <c r="F9043"/>
      <c r="T9043"/>
      <c r="V9043"/>
    </row>
    <row r="9044" spans="3:22" x14ac:dyDescent="0.25">
      <c r="C9044"/>
      <c r="F9044"/>
      <c r="T9044"/>
      <c r="V9044"/>
    </row>
    <row r="9045" spans="3:22" x14ac:dyDescent="0.25">
      <c r="C9045"/>
      <c r="F9045"/>
      <c r="T9045"/>
      <c r="V9045"/>
    </row>
    <row r="9046" spans="3:22" x14ac:dyDescent="0.25">
      <c r="C9046"/>
      <c r="F9046"/>
      <c r="T9046"/>
      <c r="V9046"/>
    </row>
    <row r="9047" spans="3:22" x14ac:dyDescent="0.25">
      <c r="C9047"/>
      <c r="F9047"/>
      <c r="T9047"/>
      <c r="V9047"/>
    </row>
    <row r="9048" spans="3:22" x14ac:dyDescent="0.25">
      <c r="C9048"/>
      <c r="F9048"/>
      <c r="T9048"/>
      <c r="V9048"/>
    </row>
    <row r="9049" spans="3:22" x14ac:dyDescent="0.25">
      <c r="C9049"/>
      <c r="F9049"/>
      <c r="T9049"/>
      <c r="V9049"/>
    </row>
    <row r="9050" spans="3:22" x14ac:dyDescent="0.25">
      <c r="C9050"/>
      <c r="F9050"/>
      <c r="T9050"/>
      <c r="V9050"/>
    </row>
    <row r="9051" spans="3:22" x14ac:dyDescent="0.25">
      <c r="C9051"/>
      <c r="F9051"/>
      <c r="T9051"/>
      <c r="V9051"/>
    </row>
    <row r="9052" spans="3:22" x14ac:dyDescent="0.25">
      <c r="C9052"/>
      <c r="F9052"/>
      <c r="T9052"/>
      <c r="V9052"/>
    </row>
    <row r="9053" spans="3:22" x14ac:dyDescent="0.25">
      <c r="C9053"/>
      <c r="F9053"/>
      <c r="T9053"/>
      <c r="V9053"/>
    </row>
    <row r="9054" spans="3:22" x14ac:dyDescent="0.25">
      <c r="C9054"/>
      <c r="F9054"/>
      <c r="T9054"/>
      <c r="V9054"/>
    </row>
    <row r="9055" spans="3:22" x14ac:dyDescent="0.25">
      <c r="C9055"/>
      <c r="F9055"/>
      <c r="T9055"/>
      <c r="V9055"/>
    </row>
    <row r="9056" spans="3:22" x14ac:dyDescent="0.25">
      <c r="C9056"/>
      <c r="F9056"/>
      <c r="T9056"/>
      <c r="V9056"/>
    </row>
    <row r="9057" spans="3:22" x14ac:dyDescent="0.25">
      <c r="C9057"/>
      <c r="F9057"/>
      <c r="T9057"/>
      <c r="V9057"/>
    </row>
    <row r="9058" spans="3:22" x14ac:dyDescent="0.25">
      <c r="C9058"/>
      <c r="F9058"/>
      <c r="T9058"/>
      <c r="V9058"/>
    </row>
    <row r="9059" spans="3:22" x14ac:dyDescent="0.25">
      <c r="C9059"/>
      <c r="F9059"/>
      <c r="T9059"/>
      <c r="V9059"/>
    </row>
    <row r="9060" spans="3:22" x14ac:dyDescent="0.25">
      <c r="C9060"/>
      <c r="F9060"/>
      <c r="T9060"/>
      <c r="V9060"/>
    </row>
    <row r="9061" spans="3:22" x14ac:dyDescent="0.25">
      <c r="C9061"/>
      <c r="F9061"/>
      <c r="T9061"/>
      <c r="V9061"/>
    </row>
    <row r="9062" spans="3:22" x14ac:dyDescent="0.25">
      <c r="C9062"/>
      <c r="F9062"/>
      <c r="T9062"/>
      <c r="V9062"/>
    </row>
    <row r="9063" spans="3:22" x14ac:dyDescent="0.25">
      <c r="C9063"/>
      <c r="F9063"/>
      <c r="T9063"/>
      <c r="V9063"/>
    </row>
    <row r="9064" spans="3:22" x14ac:dyDescent="0.25">
      <c r="C9064"/>
      <c r="F9064"/>
      <c r="T9064"/>
      <c r="V9064"/>
    </row>
    <row r="9065" spans="3:22" x14ac:dyDescent="0.25">
      <c r="C9065"/>
      <c r="F9065"/>
      <c r="T9065"/>
      <c r="V9065"/>
    </row>
    <row r="9066" spans="3:22" x14ac:dyDescent="0.25">
      <c r="C9066"/>
      <c r="F9066"/>
      <c r="T9066"/>
      <c r="V9066"/>
    </row>
    <row r="9067" spans="3:22" x14ac:dyDescent="0.25">
      <c r="C9067"/>
      <c r="F9067"/>
      <c r="T9067"/>
      <c r="V9067"/>
    </row>
    <row r="9068" spans="3:22" x14ac:dyDescent="0.25">
      <c r="C9068"/>
      <c r="F9068"/>
      <c r="T9068"/>
      <c r="V9068"/>
    </row>
    <row r="9069" spans="3:22" x14ac:dyDescent="0.25">
      <c r="C9069"/>
      <c r="F9069"/>
      <c r="T9069"/>
      <c r="V9069"/>
    </row>
    <row r="9070" spans="3:22" x14ac:dyDescent="0.25">
      <c r="C9070"/>
      <c r="F9070"/>
      <c r="T9070"/>
      <c r="V9070"/>
    </row>
    <row r="9071" spans="3:22" x14ac:dyDescent="0.25">
      <c r="C9071"/>
      <c r="F9071"/>
      <c r="T9071"/>
      <c r="V9071"/>
    </row>
    <row r="9072" spans="3:22" x14ac:dyDescent="0.25">
      <c r="C9072"/>
      <c r="F9072"/>
      <c r="T9072"/>
      <c r="V9072"/>
    </row>
    <row r="9073" spans="3:22" x14ac:dyDescent="0.25">
      <c r="C9073"/>
      <c r="F9073"/>
      <c r="T9073"/>
      <c r="V9073"/>
    </row>
    <row r="9074" spans="3:22" x14ac:dyDescent="0.25">
      <c r="C9074"/>
      <c r="F9074"/>
      <c r="T9074"/>
      <c r="V9074"/>
    </row>
    <row r="9075" spans="3:22" x14ac:dyDescent="0.25">
      <c r="C9075"/>
      <c r="F9075"/>
      <c r="T9075"/>
      <c r="V9075"/>
    </row>
    <row r="9076" spans="3:22" x14ac:dyDescent="0.25">
      <c r="C9076"/>
      <c r="F9076"/>
      <c r="T9076"/>
      <c r="V9076"/>
    </row>
    <row r="9077" spans="3:22" x14ac:dyDescent="0.25">
      <c r="C9077"/>
      <c r="F9077"/>
      <c r="T9077"/>
      <c r="V9077"/>
    </row>
    <row r="9078" spans="3:22" x14ac:dyDescent="0.25">
      <c r="C9078"/>
      <c r="F9078"/>
      <c r="T9078"/>
      <c r="V9078"/>
    </row>
    <row r="9079" spans="3:22" x14ac:dyDescent="0.25">
      <c r="C9079"/>
      <c r="F9079"/>
      <c r="T9079"/>
      <c r="V9079"/>
    </row>
    <row r="9080" spans="3:22" x14ac:dyDescent="0.25">
      <c r="C9080"/>
      <c r="F9080"/>
      <c r="T9080"/>
      <c r="V9080"/>
    </row>
    <row r="9081" spans="3:22" x14ac:dyDescent="0.25">
      <c r="C9081"/>
      <c r="F9081"/>
      <c r="T9081"/>
      <c r="V9081"/>
    </row>
    <row r="9082" spans="3:22" x14ac:dyDescent="0.25">
      <c r="C9082"/>
      <c r="F9082"/>
      <c r="T9082"/>
      <c r="V9082"/>
    </row>
    <row r="9083" spans="3:22" x14ac:dyDescent="0.25">
      <c r="C9083"/>
      <c r="F9083"/>
      <c r="T9083"/>
      <c r="V9083"/>
    </row>
    <row r="9084" spans="3:22" x14ac:dyDescent="0.25">
      <c r="C9084"/>
      <c r="F9084"/>
      <c r="T9084"/>
      <c r="V9084"/>
    </row>
    <row r="9085" spans="3:22" x14ac:dyDescent="0.25">
      <c r="C9085"/>
      <c r="F9085"/>
      <c r="T9085"/>
      <c r="V9085"/>
    </row>
    <row r="9086" spans="3:22" x14ac:dyDescent="0.25">
      <c r="C9086"/>
      <c r="F9086"/>
      <c r="T9086"/>
      <c r="V9086"/>
    </row>
    <row r="9087" spans="3:22" x14ac:dyDescent="0.25">
      <c r="C9087"/>
      <c r="F9087"/>
      <c r="T9087"/>
      <c r="V9087"/>
    </row>
    <row r="9088" spans="3:22" x14ac:dyDescent="0.25">
      <c r="C9088"/>
      <c r="F9088"/>
      <c r="T9088"/>
      <c r="V9088"/>
    </row>
    <row r="9089" spans="3:22" x14ac:dyDescent="0.25">
      <c r="C9089"/>
      <c r="F9089"/>
      <c r="T9089"/>
      <c r="V9089"/>
    </row>
    <row r="9090" spans="3:22" x14ac:dyDescent="0.25">
      <c r="C9090"/>
      <c r="F9090"/>
      <c r="T9090"/>
      <c r="V9090"/>
    </row>
    <row r="9091" spans="3:22" x14ac:dyDescent="0.25">
      <c r="C9091"/>
      <c r="F9091"/>
      <c r="T9091"/>
      <c r="V9091"/>
    </row>
    <row r="9092" spans="3:22" x14ac:dyDescent="0.25">
      <c r="C9092"/>
      <c r="F9092"/>
      <c r="T9092"/>
      <c r="V9092"/>
    </row>
    <row r="9093" spans="3:22" x14ac:dyDescent="0.25">
      <c r="C9093"/>
      <c r="F9093"/>
      <c r="T9093"/>
      <c r="V9093"/>
    </row>
    <row r="9094" spans="3:22" x14ac:dyDescent="0.25">
      <c r="C9094"/>
      <c r="F9094"/>
      <c r="T9094"/>
      <c r="V9094"/>
    </row>
    <row r="9095" spans="3:22" x14ac:dyDescent="0.25">
      <c r="C9095"/>
      <c r="F9095"/>
      <c r="T9095"/>
      <c r="V9095"/>
    </row>
    <row r="9096" spans="3:22" x14ac:dyDescent="0.25">
      <c r="C9096"/>
      <c r="F9096"/>
      <c r="T9096"/>
      <c r="V9096"/>
    </row>
    <row r="9097" spans="3:22" x14ac:dyDescent="0.25">
      <c r="C9097"/>
      <c r="F9097"/>
      <c r="T9097"/>
      <c r="V9097"/>
    </row>
    <row r="9098" spans="3:22" x14ac:dyDescent="0.25">
      <c r="C9098"/>
      <c r="F9098"/>
      <c r="T9098"/>
      <c r="V9098"/>
    </row>
    <row r="9099" spans="3:22" x14ac:dyDescent="0.25">
      <c r="C9099"/>
      <c r="F9099"/>
      <c r="T9099"/>
      <c r="V9099"/>
    </row>
    <row r="9100" spans="3:22" x14ac:dyDescent="0.25">
      <c r="C9100"/>
      <c r="F9100"/>
      <c r="T9100"/>
      <c r="V9100"/>
    </row>
    <row r="9101" spans="3:22" x14ac:dyDescent="0.25">
      <c r="C9101"/>
      <c r="F9101"/>
      <c r="T9101"/>
      <c r="V9101"/>
    </row>
    <row r="9102" spans="3:22" x14ac:dyDescent="0.25">
      <c r="C9102"/>
      <c r="F9102"/>
      <c r="T9102"/>
      <c r="V9102"/>
    </row>
    <row r="9103" spans="3:22" x14ac:dyDescent="0.25">
      <c r="C9103"/>
      <c r="F9103"/>
      <c r="T9103"/>
      <c r="V9103"/>
    </row>
    <row r="9104" spans="3:22" x14ac:dyDescent="0.25">
      <c r="C9104"/>
      <c r="F9104"/>
      <c r="T9104"/>
      <c r="V9104"/>
    </row>
    <row r="9105" spans="3:22" x14ac:dyDescent="0.25">
      <c r="C9105"/>
      <c r="F9105"/>
      <c r="T9105"/>
      <c r="V9105"/>
    </row>
    <row r="9106" spans="3:22" x14ac:dyDescent="0.25">
      <c r="C9106"/>
      <c r="F9106"/>
      <c r="T9106"/>
      <c r="V9106"/>
    </row>
    <row r="9107" spans="3:22" x14ac:dyDescent="0.25">
      <c r="C9107"/>
      <c r="F9107"/>
      <c r="T9107"/>
      <c r="V9107"/>
    </row>
    <row r="9108" spans="3:22" x14ac:dyDescent="0.25">
      <c r="C9108"/>
      <c r="F9108"/>
      <c r="T9108"/>
      <c r="V9108"/>
    </row>
    <row r="9109" spans="3:22" x14ac:dyDescent="0.25">
      <c r="C9109"/>
      <c r="F9109"/>
      <c r="T9109"/>
      <c r="V9109"/>
    </row>
    <row r="9110" spans="3:22" x14ac:dyDescent="0.25">
      <c r="C9110"/>
      <c r="F9110"/>
      <c r="T9110"/>
      <c r="V9110"/>
    </row>
    <row r="9111" spans="3:22" x14ac:dyDescent="0.25">
      <c r="C9111"/>
      <c r="F9111"/>
      <c r="T9111"/>
      <c r="V9111"/>
    </row>
    <row r="9112" spans="3:22" x14ac:dyDescent="0.25">
      <c r="C9112"/>
      <c r="F9112"/>
      <c r="T9112"/>
      <c r="V9112"/>
    </row>
    <row r="9113" spans="3:22" x14ac:dyDescent="0.25">
      <c r="C9113"/>
      <c r="F9113"/>
      <c r="T9113"/>
      <c r="V9113"/>
    </row>
    <row r="9114" spans="3:22" x14ac:dyDescent="0.25">
      <c r="C9114"/>
      <c r="F9114"/>
      <c r="T9114"/>
      <c r="V9114"/>
    </row>
    <row r="9115" spans="3:22" x14ac:dyDescent="0.25">
      <c r="C9115"/>
      <c r="F9115"/>
      <c r="T9115"/>
      <c r="V9115"/>
    </row>
    <row r="9116" spans="3:22" x14ac:dyDescent="0.25">
      <c r="C9116"/>
      <c r="F9116"/>
      <c r="T9116"/>
      <c r="V9116"/>
    </row>
    <row r="9117" spans="3:22" x14ac:dyDescent="0.25">
      <c r="C9117"/>
      <c r="F9117"/>
      <c r="T9117"/>
      <c r="V9117"/>
    </row>
    <row r="9118" spans="3:22" x14ac:dyDescent="0.25">
      <c r="C9118"/>
      <c r="F9118"/>
      <c r="T9118"/>
      <c r="V9118"/>
    </row>
    <row r="9119" spans="3:22" x14ac:dyDescent="0.25">
      <c r="C9119"/>
      <c r="F9119"/>
      <c r="T9119"/>
      <c r="V9119"/>
    </row>
    <row r="9120" spans="3:22" x14ac:dyDescent="0.25">
      <c r="C9120"/>
      <c r="F9120"/>
      <c r="T9120"/>
      <c r="V9120"/>
    </row>
    <row r="9121" spans="3:22" x14ac:dyDescent="0.25">
      <c r="C9121"/>
      <c r="F9121"/>
      <c r="T9121"/>
      <c r="V9121"/>
    </row>
    <row r="9122" spans="3:22" x14ac:dyDescent="0.25">
      <c r="C9122"/>
      <c r="F9122"/>
      <c r="T9122"/>
      <c r="V9122"/>
    </row>
    <row r="9123" spans="3:22" x14ac:dyDescent="0.25">
      <c r="C9123"/>
      <c r="F9123"/>
      <c r="T9123"/>
      <c r="V9123"/>
    </row>
    <row r="9124" spans="3:22" x14ac:dyDescent="0.25">
      <c r="C9124"/>
      <c r="F9124"/>
      <c r="T9124"/>
      <c r="V9124"/>
    </row>
    <row r="9125" spans="3:22" x14ac:dyDescent="0.25">
      <c r="C9125"/>
      <c r="F9125"/>
      <c r="T9125"/>
      <c r="V9125"/>
    </row>
    <row r="9126" spans="3:22" x14ac:dyDescent="0.25">
      <c r="C9126"/>
      <c r="F9126"/>
      <c r="T9126"/>
      <c r="V9126"/>
    </row>
    <row r="9127" spans="3:22" x14ac:dyDescent="0.25">
      <c r="C9127"/>
      <c r="F9127"/>
      <c r="T9127"/>
      <c r="V9127"/>
    </row>
    <row r="9128" spans="3:22" x14ac:dyDescent="0.25">
      <c r="C9128"/>
      <c r="F9128"/>
      <c r="T9128"/>
      <c r="V9128"/>
    </row>
    <row r="9129" spans="3:22" x14ac:dyDescent="0.25">
      <c r="C9129"/>
      <c r="F9129"/>
      <c r="T9129"/>
      <c r="V9129"/>
    </row>
    <row r="9130" spans="3:22" x14ac:dyDescent="0.25">
      <c r="C9130"/>
      <c r="F9130"/>
      <c r="T9130"/>
      <c r="V9130"/>
    </row>
    <row r="9131" spans="3:22" x14ac:dyDescent="0.25">
      <c r="C9131"/>
      <c r="F9131"/>
      <c r="T9131"/>
      <c r="V9131"/>
    </row>
    <row r="9132" spans="3:22" x14ac:dyDescent="0.25">
      <c r="C9132"/>
      <c r="F9132"/>
      <c r="T9132"/>
      <c r="V9132"/>
    </row>
    <row r="9133" spans="3:22" x14ac:dyDescent="0.25">
      <c r="C9133"/>
      <c r="F9133"/>
      <c r="T9133"/>
      <c r="V9133"/>
    </row>
    <row r="9134" spans="3:22" x14ac:dyDescent="0.25">
      <c r="C9134"/>
      <c r="F9134"/>
      <c r="T9134"/>
      <c r="V9134"/>
    </row>
    <row r="9135" spans="3:22" x14ac:dyDescent="0.25">
      <c r="C9135"/>
      <c r="F9135"/>
      <c r="T9135"/>
      <c r="V9135"/>
    </row>
    <row r="9136" spans="3:22" x14ac:dyDescent="0.25">
      <c r="C9136"/>
      <c r="F9136"/>
      <c r="T9136"/>
      <c r="V9136"/>
    </row>
    <row r="9137" spans="3:22" x14ac:dyDescent="0.25">
      <c r="C9137"/>
      <c r="F9137"/>
      <c r="T9137"/>
      <c r="V9137"/>
    </row>
    <row r="9138" spans="3:22" x14ac:dyDescent="0.25">
      <c r="C9138"/>
      <c r="F9138"/>
      <c r="T9138"/>
      <c r="V9138"/>
    </row>
    <row r="9139" spans="3:22" x14ac:dyDescent="0.25">
      <c r="C9139"/>
      <c r="F9139"/>
      <c r="T9139"/>
      <c r="V9139"/>
    </row>
    <row r="9140" spans="3:22" x14ac:dyDescent="0.25">
      <c r="C9140"/>
      <c r="F9140"/>
      <c r="T9140"/>
      <c r="V9140"/>
    </row>
    <row r="9141" spans="3:22" x14ac:dyDescent="0.25">
      <c r="C9141"/>
      <c r="F9141"/>
      <c r="T9141"/>
      <c r="V9141"/>
    </row>
    <row r="9142" spans="3:22" x14ac:dyDescent="0.25">
      <c r="C9142"/>
      <c r="F9142"/>
      <c r="T9142"/>
      <c r="V9142"/>
    </row>
    <row r="9143" spans="3:22" x14ac:dyDescent="0.25">
      <c r="C9143"/>
      <c r="F9143"/>
      <c r="T9143"/>
      <c r="V9143"/>
    </row>
    <row r="9144" spans="3:22" x14ac:dyDescent="0.25">
      <c r="C9144"/>
      <c r="F9144"/>
      <c r="T9144"/>
      <c r="V9144"/>
    </row>
    <row r="9145" spans="3:22" x14ac:dyDescent="0.25">
      <c r="C9145"/>
      <c r="F9145"/>
      <c r="T9145"/>
      <c r="V9145"/>
    </row>
    <row r="9146" spans="3:22" x14ac:dyDescent="0.25">
      <c r="C9146"/>
      <c r="F9146"/>
      <c r="T9146"/>
      <c r="V9146"/>
    </row>
    <row r="9147" spans="3:22" x14ac:dyDescent="0.25">
      <c r="C9147"/>
      <c r="F9147"/>
      <c r="T9147"/>
      <c r="V9147"/>
    </row>
    <row r="9148" spans="3:22" x14ac:dyDescent="0.25">
      <c r="C9148"/>
      <c r="F9148"/>
      <c r="T9148"/>
      <c r="V9148"/>
    </row>
    <row r="9149" spans="3:22" x14ac:dyDescent="0.25">
      <c r="C9149"/>
      <c r="F9149"/>
      <c r="T9149"/>
      <c r="V9149"/>
    </row>
    <row r="9150" spans="3:22" x14ac:dyDescent="0.25">
      <c r="C9150"/>
      <c r="F9150"/>
      <c r="T9150"/>
      <c r="V9150"/>
    </row>
    <row r="9151" spans="3:22" x14ac:dyDescent="0.25">
      <c r="C9151"/>
      <c r="F9151"/>
      <c r="T9151"/>
      <c r="V9151"/>
    </row>
    <row r="9152" spans="3:22" x14ac:dyDescent="0.25">
      <c r="C9152"/>
      <c r="F9152"/>
      <c r="T9152"/>
      <c r="V9152"/>
    </row>
    <row r="9153" spans="3:22" x14ac:dyDescent="0.25">
      <c r="C9153"/>
      <c r="F9153"/>
      <c r="T9153"/>
      <c r="V9153"/>
    </row>
    <row r="9154" spans="3:22" x14ac:dyDescent="0.25">
      <c r="C9154"/>
      <c r="F9154"/>
      <c r="T9154"/>
      <c r="V9154"/>
    </row>
    <row r="9155" spans="3:22" x14ac:dyDescent="0.25">
      <c r="C9155"/>
      <c r="F9155"/>
      <c r="T9155"/>
      <c r="V9155"/>
    </row>
    <row r="9156" spans="3:22" x14ac:dyDescent="0.25">
      <c r="C9156"/>
      <c r="F9156"/>
      <c r="T9156"/>
      <c r="V9156"/>
    </row>
    <row r="9157" spans="3:22" x14ac:dyDescent="0.25">
      <c r="C9157"/>
      <c r="F9157"/>
      <c r="T9157"/>
      <c r="V9157"/>
    </row>
    <row r="9158" spans="3:22" x14ac:dyDescent="0.25">
      <c r="C9158"/>
      <c r="F9158"/>
      <c r="T9158"/>
      <c r="V9158"/>
    </row>
    <row r="9159" spans="3:22" x14ac:dyDescent="0.25">
      <c r="C9159"/>
      <c r="F9159"/>
      <c r="T9159"/>
      <c r="V9159"/>
    </row>
    <row r="9160" spans="3:22" x14ac:dyDescent="0.25">
      <c r="C9160"/>
      <c r="F9160"/>
      <c r="T9160"/>
      <c r="V9160"/>
    </row>
    <row r="9161" spans="3:22" x14ac:dyDescent="0.25">
      <c r="C9161"/>
      <c r="F9161"/>
      <c r="T9161"/>
      <c r="V9161"/>
    </row>
    <row r="9162" spans="3:22" x14ac:dyDescent="0.25">
      <c r="C9162"/>
      <c r="F9162"/>
      <c r="T9162"/>
      <c r="V9162"/>
    </row>
    <row r="9163" spans="3:22" x14ac:dyDescent="0.25">
      <c r="C9163"/>
      <c r="F9163"/>
      <c r="T9163"/>
      <c r="V9163"/>
    </row>
    <row r="9164" spans="3:22" x14ac:dyDescent="0.25">
      <c r="C9164"/>
      <c r="F9164"/>
      <c r="T9164"/>
      <c r="V9164"/>
    </row>
    <row r="9165" spans="3:22" x14ac:dyDescent="0.25">
      <c r="C9165"/>
      <c r="F9165"/>
      <c r="T9165"/>
      <c r="V9165"/>
    </row>
    <row r="9166" spans="3:22" x14ac:dyDescent="0.25">
      <c r="C9166"/>
      <c r="F9166"/>
      <c r="T9166"/>
      <c r="V9166"/>
    </row>
    <row r="9167" spans="3:22" x14ac:dyDescent="0.25">
      <c r="C9167"/>
      <c r="F9167"/>
      <c r="T9167"/>
      <c r="V9167"/>
    </row>
    <row r="9168" spans="3:22" x14ac:dyDescent="0.25">
      <c r="C9168"/>
      <c r="F9168"/>
      <c r="T9168"/>
      <c r="V9168"/>
    </row>
    <row r="9169" spans="3:22" x14ac:dyDescent="0.25">
      <c r="C9169"/>
      <c r="F9169"/>
      <c r="T9169"/>
      <c r="V9169"/>
    </row>
    <row r="9170" spans="3:22" x14ac:dyDescent="0.25">
      <c r="C9170"/>
      <c r="F9170"/>
      <c r="T9170"/>
      <c r="V9170"/>
    </row>
    <row r="9171" spans="3:22" x14ac:dyDescent="0.25">
      <c r="C9171"/>
      <c r="F9171"/>
      <c r="T9171"/>
      <c r="V9171"/>
    </row>
    <row r="9172" spans="3:22" x14ac:dyDescent="0.25">
      <c r="C9172"/>
      <c r="F9172"/>
      <c r="T9172"/>
      <c r="V9172"/>
    </row>
    <row r="9173" spans="3:22" x14ac:dyDescent="0.25">
      <c r="C9173"/>
      <c r="F9173"/>
      <c r="T9173"/>
      <c r="V9173"/>
    </row>
    <row r="9174" spans="3:22" x14ac:dyDescent="0.25">
      <c r="C9174"/>
      <c r="F9174"/>
      <c r="T9174"/>
      <c r="V9174"/>
    </row>
    <row r="9175" spans="3:22" x14ac:dyDescent="0.25">
      <c r="C9175"/>
      <c r="F9175"/>
      <c r="T9175"/>
      <c r="V9175"/>
    </row>
    <row r="9176" spans="3:22" x14ac:dyDescent="0.25">
      <c r="C9176"/>
      <c r="F9176"/>
      <c r="T9176"/>
      <c r="V9176"/>
    </row>
    <row r="9177" spans="3:22" x14ac:dyDescent="0.25">
      <c r="C9177"/>
      <c r="F9177"/>
      <c r="T9177"/>
      <c r="V9177"/>
    </row>
    <row r="9178" spans="3:22" x14ac:dyDescent="0.25">
      <c r="C9178"/>
      <c r="F9178"/>
      <c r="T9178"/>
      <c r="V9178"/>
    </row>
    <row r="9179" spans="3:22" x14ac:dyDescent="0.25">
      <c r="C9179"/>
      <c r="F9179"/>
      <c r="T9179"/>
      <c r="V9179"/>
    </row>
    <row r="9180" spans="3:22" x14ac:dyDescent="0.25">
      <c r="C9180"/>
      <c r="F9180"/>
      <c r="T9180"/>
      <c r="V9180"/>
    </row>
    <row r="9181" spans="3:22" x14ac:dyDescent="0.25">
      <c r="C9181"/>
      <c r="F9181"/>
      <c r="T9181"/>
      <c r="V9181"/>
    </row>
    <row r="9182" spans="3:22" x14ac:dyDescent="0.25">
      <c r="C9182"/>
      <c r="F9182"/>
      <c r="T9182"/>
      <c r="V9182"/>
    </row>
    <row r="9183" spans="3:22" x14ac:dyDescent="0.25">
      <c r="C9183"/>
      <c r="F9183"/>
      <c r="T9183"/>
      <c r="V9183"/>
    </row>
    <row r="9184" spans="3:22" x14ac:dyDescent="0.25">
      <c r="C9184"/>
      <c r="F9184"/>
      <c r="T9184"/>
      <c r="V9184"/>
    </row>
    <row r="9185" spans="3:22" x14ac:dyDescent="0.25">
      <c r="C9185"/>
      <c r="F9185"/>
      <c r="T9185"/>
      <c r="V9185"/>
    </row>
    <row r="9186" spans="3:22" x14ac:dyDescent="0.25">
      <c r="C9186"/>
      <c r="F9186"/>
      <c r="T9186"/>
      <c r="V9186"/>
    </row>
    <row r="9187" spans="3:22" x14ac:dyDescent="0.25">
      <c r="C9187"/>
      <c r="F9187"/>
      <c r="T9187"/>
      <c r="V9187"/>
    </row>
    <row r="9188" spans="3:22" x14ac:dyDescent="0.25">
      <c r="C9188"/>
      <c r="F9188"/>
      <c r="T9188"/>
      <c r="V9188"/>
    </row>
    <row r="9189" spans="3:22" x14ac:dyDescent="0.25">
      <c r="C9189"/>
      <c r="F9189"/>
      <c r="T9189"/>
      <c r="V9189"/>
    </row>
    <row r="9190" spans="3:22" x14ac:dyDescent="0.25">
      <c r="C9190"/>
      <c r="F9190"/>
      <c r="T9190"/>
      <c r="V9190"/>
    </row>
    <row r="9191" spans="3:22" x14ac:dyDescent="0.25">
      <c r="C9191"/>
      <c r="F9191"/>
      <c r="T9191"/>
      <c r="V9191"/>
    </row>
    <row r="9192" spans="3:22" x14ac:dyDescent="0.25">
      <c r="C9192"/>
      <c r="F9192"/>
      <c r="T9192"/>
      <c r="V9192"/>
    </row>
    <row r="9193" spans="3:22" x14ac:dyDescent="0.25">
      <c r="C9193"/>
      <c r="F9193"/>
      <c r="T9193"/>
      <c r="V9193"/>
    </row>
    <row r="9194" spans="3:22" x14ac:dyDescent="0.25">
      <c r="C9194"/>
      <c r="F9194"/>
      <c r="T9194"/>
      <c r="V9194"/>
    </row>
    <row r="9195" spans="3:22" x14ac:dyDescent="0.25">
      <c r="C9195"/>
      <c r="F9195"/>
      <c r="T9195"/>
      <c r="V9195"/>
    </row>
    <row r="9196" spans="3:22" x14ac:dyDescent="0.25">
      <c r="C9196"/>
      <c r="F9196"/>
      <c r="T9196"/>
      <c r="V9196"/>
    </row>
    <row r="9197" spans="3:22" x14ac:dyDescent="0.25">
      <c r="C9197"/>
      <c r="F9197"/>
      <c r="T9197"/>
      <c r="V9197"/>
    </row>
    <row r="9198" spans="3:22" x14ac:dyDescent="0.25">
      <c r="C9198"/>
      <c r="F9198"/>
      <c r="T9198"/>
      <c r="V9198"/>
    </row>
    <row r="9199" spans="3:22" x14ac:dyDescent="0.25">
      <c r="C9199"/>
      <c r="F9199"/>
      <c r="T9199"/>
      <c r="V9199"/>
    </row>
    <row r="9200" spans="3:22" x14ac:dyDescent="0.25">
      <c r="C9200"/>
      <c r="F9200"/>
      <c r="T9200"/>
      <c r="V9200"/>
    </row>
    <row r="9201" spans="3:22" x14ac:dyDescent="0.25">
      <c r="C9201"/>
      <c r="F9201"/>
      <c r="T9201"/>
      <c r="V9201"/>
    </row>
    <row r="9202" spans="3:22" x14ac:dyDescent="0.25">
      <c r="C9202"/>
      <c r="F9202"/>
      <c r="T9202"/>
      <c r="V9202"/>
    </row>
    <row r="9203" spans="3:22" x14ac:dyDescent="0.25">
      <c r="C9203"/>
      <c r="F9203"/>
      <c r="T9203"/>
      <c r="V9203"/>
    </row>
    <row r="9204" spans="3:22" x14ac:dyDescent="0.25">
      <c r="C9204"/>
      <c r="F9204"/>
      <c r="T9204"/>
      <c r="V9204"/>
    </row>
    <row r="9205" spans="3:22" x14ac:dyDescent="0.25">
      <c r="C9205"/>
      <c r="F9205"/>
      <c r="T9205"/>
      <c r="V9205"/>
    </row>
    <row r="9206" spans="3:22" x14ac:dyDescent="0.25">
      <c r="C9206"/>
      <c r="F9206"/>
      <c r="T9206"/>
      <c r="V9206"/>
    </row>
    <row r="9207" spans="3:22" x14ac:dyDescent="0.25">
      <c r="C9207"/>
      <c r="F9207"/>
      <c r="T9207"/>
      <c r="V9207"/>
    </row>
    <row r="9208" spans="3:22" x14ac:dyDescent="0.25">
      <c r="C9208"/>
      <c r="F9208"/>
      <c r="T9208"/>
      <c r="V9208"/>
    </row>
    <row r="9209" spans="3:22" x14ac:dyDescent="0.25">
      <c r="C9209"/>
      <c r="F9209"/>
      <c r="T9209"/>
      <c r="V9209"/>
    </row>
    <row r="9210" spans="3:22" x14ac:dyDescent="0.25">
      <c r="C9210"/>
      <c r="F9210"/>
      <c r="T9210"/>
      <c r="V9210"/>
    </row>
    <row r="9211" spans="3:22" x14ac:dyDescent="0.25">
      <c r="C9211"/>
      <c r="F9211"/>
      <c r="T9211"/>
      <c r="V9211"/>
    </row>
    <row r="9212" spans="3:22" x14ac:dyDescent="0.25">
      <c r="C9212"/>
      <c r="F9212"/>
      <c r="T9212"/>
      <c r="V9212"/>
    </row>
    <row r="9213" spans="3:22" x14ac:dyDescent="0.25">
      <c r="C9213"/>
      <c r="F9213"/>
      <c r="T9213"/>
      <c r="V9213"/>
    </row>
    <row r="9214" spans="3:22" x14ac:dyDescent="0.25">
      <c r="C9214"/>
      <c r="F9214"/>
      <c r="T9214"/>
      <c r="V9214"/>
    </row>
    <row r="9215" spans="3:22" x14ac:dyDescent="0.25">
      <c r="C9215"/>
      <c r="F9215"/>
      <c r="T9215"/>
      <c r="V9215"/>
    </row>
    <row r="9216" spans="3:22" x14ac:dyDescent="0.25">
      <c r="C9216"/>
      <c r="F9216"/>
      <c r="T9216"/>
      <c r="V9216"/>
    </row>
    <row r="9217" spans="3:22" x14ac:dyDescent="0.25">
      <c r="C9217"/>
      <c r="F9217"/>
      <c r="T9217"/>
      <c r="V9217"/>
    </row>
    <row r="9218" spans="3:22" x14ac:dyDescent="0.25">
      <c r="C9218"/>
      <c r="F9218"/>
      <c r="T9218"/>
      <c r="V9218"/>
    </row>
    <row r="9219" spans="3:22" x14ac:dyDescent="0.25">
      <c r="C9219"/>
      <c r="F9219"/>
      <c r="T9219"/>
      <c r="V9219"/>
    </row>
    <row r="9220" spans="3:22" x14ac:dyDescent="0.25">
      <c r="C9220"/>
      <c r="F9220"/>
      <c r="T9220"/>
      <c r="V9220"/>
    </row>
    <row r="9221" spans="3:22" x14ac:dyDescent="0.25">
      <c r="C9221"/>
      <c r="F9221"/>
      <c r="T9221"/>
      <c r="V9221"/>
    </row>
    <row r="9222" spans="3:22" x14ac:dyDescent="0.25">
      <c r="C9222"/>
      <c r="F9222"/>
      <c r="T9222"/>
      <c r="V9222"/>
    </row>
    <row r="9223" spans="3:22" x14ac:dyDescent="0.25">
      <c r="C9223"/>
      <c r="F9223"/>
      <c r="T9223"/>
      <c r="V9223"/>
    </row>
    <row r="9224" spans="3:22" x14ac:dyDescent="0.25">
      <c r="C9224"/>
      <c r="F9224"/>
      <c r="T9224"/>
      <c r="V9224"/>
    </row>
    <row r="9225" spans="3:22" x14ac:dyDescent="0.25">
      <c r="C9225"/>
      <c r="F9225"/>
      <c r="T9225"/>
      <c r="V9225"/>
    </row>
    <row r="9226" spans="3:22" x14ac:dyDescent="0.25">
      <c r="C9226"/>
      <c r="F9226"/>
      <c r="T9226"/>
      <c r="V9226"/>
    </row>
    <row r="9227" spans="3:22" x14ac:dyDescent="0.25">
      <c r="C9227"/>
      <c r="F9227"/>
      <c r="T9227"/>
      <c r="V9227"/>
    </row>
    <row r="9228" spans="3:22" x14ac:dyDescent="0.25">
      <c r="C9228"/>
      <c r="F9228"/>
      <c r="T9228"/>
      <c r="V9228"/>
    </row>
    <row r="9229" spans="3:22" x14ac:dyDescent="0.25">
      <c r="C9229"/>
      <c r="F9229"/>
      <c r="T9229"/>
      <c r="V9229"/>
    </row>
    <row r="9230" spans="3:22" x14ac:dyDescent="0.25">
      <c r="C9230"/>
      <c r="F9230"/>
      <c r="T9230"/>
      <c r="V9230"/>
    </row>
    <row r="9231" spans="3:22" x14ac:dyDescent="0.25">
      <c r="C9231"/>
      <c r="F9231"/>
      <c r="T9231"/>
      <c r="V9231"/>
    </row>
    <row r="9232" spans="3:22" x14ac:dyDescent="0.25">
      <c r="C9232"/>
      <c r="F9232"/>
      <c r="T9232"/>
      <c r="V9232"/>
    </row>
    <row r="9233" spans="3:22" x14ac:dyDescent="0.25">
      <c r="C9233"/>
      <c r="F9233"/>
      <c r="T9233"/>
      <c r="V9233"/>
    </row>
    <row r="9234" spans="3:22" x14ac:dyDescent="0.25">
      <c r="C9234"/>
      <c r="F9234"/>
      <c r="T9234"/>
      <c r="V9234"/>
    </row>
    <row r="9235" spans="3:22" x14ac:dyDescent="0.25">
      <c r="C9235"/>
      <c r="F9235"/>
      <c r="T9235"/>
      <c r="V9235"/>
    </row>
    <row r="9236" spans="3:22" x14ac:dyDescent="0.25">
      <c r="C9236"/>
      <c r="F9236"/>
      <c r="T9236"/>
      <c r="V9236"/>
    </row>
    <row r="9237" spans="3:22" x14ac:dyDescent="0.25">
      <c r="C9237"/>
      <c r="F9237"/>
      <c r="T9237"/>
      <c r="V9237"/>
    </row>
    <row r="9238" spans="3:22" x14ac:dyDescent="0.25">
      <c r="C9238"/>
      <c r="F9238"/>
      <c r="T9238"/>
      <c r="V9238"/>
    </row>
    <row r="9239" spans="3:22" x14ac:dyDescent="0.25">
      <c r="C9239"/>
      <c r="F9239"/>
      <c r="T9239"/>
      <c r="V9239"/>
    </row>
    <row r="9240" spans="3:22" x14ac:dyDescent="0.25">
      <c r="C9240"/>
      <c r="F9240"/>
      <c r="T9240"/>
      <c r="V9240"/>
    </row>
    <row r="9241" spans="3:22" x14ac:dyDescent="0.25">
      <c r="C9241"/>
      <c r="F9241"/>
      <c r="T9241"/>
      <c r="V9241"/>
    </row>
    <row r="9242" spans="3:22" x14ac:dyDescent="0.25">
      <c r="C9242"/>
      <c r="F9242"/>
      <c r="T9242"/>
      <c r="V9242"/>
    </row>
    <row r="9243" spans="3:22" x14ac:dyDescent="0.25">
      <c r="C9243"/>
      <c r="F9243"/>
      <c r="T9243"/>
      <c r="V9243"/>
    </row>
    <row r="9244" spans="3:22" x14ac:dyDescent="0.25">
      <c r="C9244"/>
      <c r="F9244"/>
      <c r="T9244"/>
      <c r="V9244"/>
    </row>
    <row r="9245" spans="3:22" x14ac:dyDescent="0.25">
      <c r="C9245"/>
      <c r="F9245"/>
      <c r="T9245"/>
      <c r="V9245"/>
    </row>
    <row r="9246" spans="3:22" x14ac:dyDescent="0.25">
      <c r="C9246"/>
      <c r="F9246"/>
      <c r="T9246"/>
      <c r="V9246"/>
    </row>
    <row r="9247" spans="3:22" x14ac:dyDescent="0.25">
      <c r="C9247"/>
      <c r="F9247"/>
      <c r="T9247"/>
      <c r="V9247"/>
    </row>
    <row r="9248" spans="3:22" x14ac:dyDescent="0.25">
      <c r="C9248"/>
      <c r="F9248"/>
      <c r="T9248"/>
      <c r="V9248"/>
    </row>
    <row r="9249" spans="3:22" x14ac:dyDescent="0.25">
      <c r="C9249"/>
      <c r="F9249"/>
      <c r="T9249"/>
      <c r="V9249"/>
    </row>
    <row r="9250" spans="3:22" x14ac:dyDescent="0.25">
      <c r="C9250"/>
      <c r="F9250"/>
      <c r="T9250"/>
      <c r="V9250"/>
    </row>
    <row r="9251" spans="3:22" x14ac:dyDescent="0.25">
      <c r="C9251"/>
      <c r="F9251"/>
      <c r="T9251"/>
      <c r="V9251"/>
    </row>
    <row r="9252" spans="3:22" x14ac:dyDescent="0.25">
      <c r="C9252"/>
      <c r="F9252"/>
      <c r="T9252"/>
      <c r="V9252"/>
    </row>
    <row r="9253" spans="3:22" x14ac:dyDescent="0.25">
      <c r="C9253"/>
      <c r="F9253"/>
      <c r="T9253"/>
      <c r="V9253"/>
    </row>
    <row r="9254" spans="3:22" x14ac:dyDescent="0.25">
      <c r="C9254"/>
      <c r="F9254"/>
      <c r="T9254"/>
      <c r="V9254"/>
    </row>
    <row r="9255" spans="3:22" x14ac:dyDescent="0.25">
      <c r="C9255"/>
      <c r="F9255"/>
      <c r="T9255"/>
      <c r="V9255"/>
    </row>
    <row r="9256" spans="3:22" x14ac:dyDescent="0.25">
      <c r="C9256"/>
      <c r="F9256"/>
      <c r="T9256"/>
      <c r="V9256"/>
    </row>
    <row r="9257" spans="3:22" x14ac:dyDescent="0.25">
      <c r="C9257"/>
      <c r="F9257"/>
      <c r="T9257"/>
      <c r="V9257"/>
    </row>
    <row r="9258" spans="3:22" x14ac:dyDescent="0.25">
      <c r="C9258"/>
      <c r="F9258"/>
      <c r="T9258"/>
      <c r="V9258"/>
    </row>
    <row r="9259" spans="3:22" x14ac:dyDescent="0.25">
      <c r="C9259"/>
      <c r="F9259"/>
      <c r="T9259"/>
      <c r="V9259"/>
    </row>
    <row r="9260" spans="3:22" x14ac:dyDescent="0.25">
      <c r="C9260"/>
      <c r="F9260"/>
      <c r="T9260"/>
      <c r="V9260"/>
    </row>
    <row r="9261" spans="3:22" x14ac:dyDescent="0.25">
      <c r="C9261"/>
      <c r="F9261"/>
      <c r="T9261"/>
      <c r="V9261"/>
    </row>
    <row r="9262" spans="3:22" x14ac:dyDescent="0.25">
      <c r="C9262"/>
      <c r="F9262"/>
      <c r="T9262"/>
      <c r="V9262"/>
    </row>
    <row r="9263" spans="3:22" x14ac:dyDescent="0.25">
      <c r="C9263"/>
      <c r="F9263"/>
      <c r="T9263"/>
      <c r="V9263"/>
    </row>
    <row r="9264" spans="3:22" x14ac:dyDescent="0.25">
      <c r="C9264"/>
      <c r="F9264"/>
      <c r="T9264"/>
      <c r="V9264"/>
    </row>
    <row r="9265" spans="3:22" x14ac:dyDescent="0.25">
      <c r="C9265"/>
      <c r="F9265"/>
      <c r="T9265"/>
      <c r="V9265"/>
    </row>
    <row r="9266" spans="3:22" x14ac:dyDescent="0.25">
      <c r="C9266"/>
      <c r="F9266"/>
      <c r="T9266"/>
      <c r="V9266"/>
    </row>
    <row r="9267" spans="3:22" x14ac:dyDescent="0.25">
      <c r="C9267"/>
      <c r="F9267"/>
      <c r="T9267"/>
      <c r="V9267"/>
    </row>
    <row r="9268" spans="3:22" x14ac:dyDescent="0.25">
      <c r="C9268"/>
      <c r="F9268"/>
      <c r="T9268"/>
      <c r="V9268"/>
    </row>
    <row r="9269" spans="3:22" x14ac:dyDescent="0.25">
      <c r="C9269"/>
      <c r="F9269"/>
      <c r="T9269"/>
      <c r="V9269"/>
    </row>
    <row r="9270" spans="3:22" x14ac:dyDescent="0.25">
      <c r="C9270"/>
      <c r="F9270"/>
      <c r="T9270"/>
      <c r="V9270"/>
    </row>
    <row r="9271" spans="3:22" x14ac:dyDescent="0.25">
      <c r="C9271"/>
      <c r="F9271"/>
      <c r="T9271"/>
      <c r="V9271"/>
    </row>
    <row r="9272" spans="3:22" x14ac:dyDescent="0.25">
      <c r="C9272"/>
      <c r="F9272"/>
      <c r="T9272"/>
      <c r="V9272"/>
    </row>
    <row r="9273" spans="3:22" x14ac:dyDescent="0.25">
      <c r="C9273"/>
      <c r="F9273"/>
      <c r="T9273"/>
      <c r="V9273"/>
    </row>
    <row r="9274" spans="3:22" x14ac:dyDescent="0.25">
      <c r="C9274"/>
      <c r="F9274"/>
      <c r="T9274"/>
      <c r="V9274"/>
    </row>
    <row r="9275" spans="3:22" x14ac:dyDescent="0.25">
      <c r="C9275"/>
      <c r="F9275"/>
      <c r="T9275"/>
      <c r="V9275"/>
    </row>
    <row r="9276" spans="3:22" x14ac:dyDescent="0.25">
      <c r="C9276"/>
      <c r="F9276"/>
      <c r="T9276"/>
      <c r="V9276"/>
    </row>
    <row r="9277" spans="3:22" x14ac:dyDescent="0.25">
      <c r="C9277"/>
      <c r="F9277"/>
      <c r="T9277"/>
      <c r="V9277"/>
    </row>
    <row r="9278" spans="3:22" x14ac:dyDescent="0.25">
      <c r="C9278"/>
      <c r="F9278"/>
      <c r="T9278"/>
      <c r="V9278"/>
    </row>
    <row r="9279" spans="3:22" x14ac:dyDescent="0.25">
      <c r="C9279"/>
      <c r="F9279"/>
      <c r="T9279"/>
      <c r="V9279"/>
    </row>
    <row r="9280" spans="3:22" x14ac:dyDescent="0.25">
      <c r="C9280"/>
      <c r="F9280"/>
      <c r="T9280"/>
      <c r="V9280"/>
    </row>
    <row r="9281" spans="3:22" x14ac:dyDescent="0.25">
      <c r="C9281"/>
      <c r="F9281"/>
      <c r="T9281"/>
      <c r="V9281"/>
    </row>
    <row r="9282" spans="3:22" x14ac:dyDescent="0.25">
      <c r="C9282"/>
      <c r="F9282"/>
      <c r="T9282"/>
      <c r="V9282"/>
    </row>
    <row r="9283" spans="3:22" x14ac:dyDescent="0.25">
      <c r="C9283"/>
      <c r="F9283"/>
      <c r="T9283"/>
      <c r="V9283"/>
    </row>
    <row r="9284" spans="3:22" x14ac:dyDescent="0.25">
      <c r="C9284"/>
      <c r="F9284"/>
      <c r="T9284"/>
      <c r="V9284"/>
    </row>
    <row r="9285" spans="3:22" x14ac:dyDescent="0.25">
      <c r="C9285"/>
      <c r="F9285"/>
      <c r="T9285"/>
      <c r="V9285"/>
    </row>
    <row r="9286" spans="3:22" x14ac:dyDescent="0.25">
      <c r="C9286"/>
      <c r="F9286"/>
      <c r="T9286"/>
      <c r="V9286"/>
    </row>
    <row r="9287" spans="3:22" x14ac:dyDescent="0.25">
      <c r="C9287"/>
      <c r="F9287"/>
      <c r="T9287"/>
      <c r="V9287"/>
    </row>
    <row r="9288" spans="3:22" x14ac:dyDescent="0.25">
      <c r="C9288"/>
      <c r="F9288"/>
      <c r="T9288"/>
      <c r="V9288"/>
    </row>
    <row r="9289" spans="3:22" x14ac:dyDescent="0.25">
      <c r="C9289"/>
      <c r="F9289"/>
      <c r="T9289"/>
      <c r="V9289"/>
    </row>
    <row r="9290" spans="3:22" x14ac:dyDescent="0.25">
      <c r="C9290"/>
      <c r="F9290"/>
      <c r="T9290"/>
      <c r="V9290"/>
    </row>
    <row r="9291" spans="3:22" x14ac:dyDescent="0.25">
      <c r="C9291"/>
      <c r="F9291"/>
      <c r="T9291"/>
      <c r="V9291"/>
    </row>
    <row r="9292" spans="3:22" x14ac:dyDescent="0.25">
      <c r="C9292"/>
      <c r="F9292"/>
      <c r="T9292"/>
      <c r="V9292"/>
    </row>
    <row r="9293" spans="3:22" x14ac:dyDescent="0.25">
      <c r="C9293"/>
      <c r="F9293"/>
      <c r="T9293"/>
      <c r="V9293"/>
    </row>
    <row r="9294" spans="3:22" x14ac:dyDescent="0.25">
      <c r="C9294"/>
      <c r="F9294"/>
      <c r="T9294"/>
      <c r="V9294"/>
    </row>
    <row r="9295" spans="3:22" x14ac:dyDescent="0.25">
      <c r="C9295"/>
      <c r="F9295"/>
      <c r="T9295"/>
      <c r="V9295"/>
    </row>
    <row r="9296" spans="3:22" x14ac:dyDescent="0.25">
      <c r="C9296"/>
      <c r="F9296"/>
      <c r="T9296"/>
      <c r="V9296"/>
    </row>
    <row r="9297" spans="3:22" x14ac:dyDescent="0.25">
      <c r="C9297"/>
      <c r="F9297"/>
      <c r="T9297"/>
      <c r="V9297"/>
    </row>
    <row r="9298" spans="3:22" x14ac:dyDescent="0.25">
      <c r="C9298"/>
      <c r="F9298"/>
      <c r="T9298"/>
      <c r="V9298"/>
    </row>
    <row r="9299" spans="3:22" x14ac:dyDescent="0.25">
      <c r="C9299"/>
      <c r="F9299"/>
      <c r="T9299"/>
      <c r="V9299"/>
    </row>
    <row r="9300" spans="3:22" x14ac:dyDescent="0.25">
      <c r="C9300"/>
      <c r="F9300"/>
      <c r="T9300"/>
      <c r="V9300"/>
    </row>
    <row r="9301" spans="3:22" x14ac:dyDescent="0.25">
      <c r="C9301"/>
      <c r="F9301"/>
      <c r="T9301"/>
      <c r="V9301"/>
    </row>
    <row r="9302" spans="3:22" x14ac:dyDescent="0.25">
      <c r="C9302"/>
      <c r="F9302"/>
      <c r="T9302"/>
      <c r="V9302"/>
    </row>
    <row r="9303" spans="3:22" x14ac:dyDescent="0.25">
      <c r="C9303"/>
      <c r="F9303"/>
      <c r="T9303"/>
      <c r="V9303"/>
    </row>
    <row r="9304" spans="3:22" x14ac:dyDescent="0.25">
      <c r="C9304"/>
      <c r="F9304"/>
      <c r="T9304"/>
      <c r="V9304"/>
    </row>
    <row r="9305" spans="3:22" x14ac:dyDescent="0.25">
      <c r="C9305"/>
      <c r="F9305"/>
      <c r="T9305"/>
      <c r="V9305"/>
    </row>
    <row r="9306" spans="3:22" x14ac:dyDescent="0.25">
      <c r="C9306"/>
      <c r="F9306"/>
      <c r="T9306"/>
      <c r="V9306"/>
    </row>
    <row r="9307" spans="3:22" x14ac:dyDescent="0.25">
      <c r="C9307"/>
      <c r="F9307"/>
      <c r="T9307"/>
      <c r="V9307"/>
    </row>
    <row r="9308" spans="3:22" x14ac:dyDescent="0.25">
      <c r="C9308"/>
      <c r="F9308"/>
      <c r="T9308"/>
      <c r="V9308"/>
    </row>
    <row r="9309" spans="3:22" x14ac:dyDescent="0.25">
      <c r="C9309"/>
      <c r="F9309"/>
      <c r="T9309"/>
      <c r="V9309"/>
    </row>
    <row r="9310" spans="3:22" x14ac:dyDescent="0.25">
      <c r="C9310"/>
      <c r="F9310"/>
      <c r="T9310"/>
      <c r="V9310"/>
    </row>
    <row r="9311" spans="3:22" x14ac:dyDescent="0.25">
      <c r="C9311"/>
      <c r="F9311"/>
      <c r="T9311"/>
      <c r="V9311"/>
    </row>
    <row r="9312" spans="3:22" x14ac:dyDescent="0.25">
      <c r="C9312"/>
      <c r="F9312"/>
      <c r="T9312"/>
      <c r="V9312"/>
    </row>
    <row r="9313" spans="3:22" x14ac:dyDescent="0.25">
      <c r="C9313"/>
      <c r="F9313"/>
      <c r="T9313"/>
      <c r="V9313"/>
    </row>
    <row r="9314" spans="3:22" x14ac:dyDescent="0.25">
      <c r="C9314"/>
      <c r="F9314"/>
      <c r="T9314"/>
      <c r="V9314"/>
    </row>
    <row r="9315" spans="3:22" x14ac:dyDescent="0.25">
      <c r="C9315"/>
      <c r="F9315"/>
      <c r="T9315"/>
      <c r="V9315"/>
    </row>
    <row r="9316" spans="3:22" x14ac:dyDescent="0.25">
      <c r="C9316"/>
      <c r="F9316"/>
      <c r="T9316"/>
      <c r="V9316"/>
    </row>
    <row r="9317" spans="3:22" x14ac:dyDescent="0.25">
      <c r="C9317"/>
      <c r="F9317"/>
      <c r="T9317"/>
      <c r="V9317"/>
    </row>
    <row r="9318" spans="3:22" x14ac:dyDescent="0.25">
      <c r="C9318"/>
      <c r="F9318"/>
      <c r="T9318"/>
      <c r="V9318"/>
    </row>
    <row r="9319" spans="3:22" x14ac:dyDescent="0.25">
      <c r="C9319"/>
      <c r="F9319"/>
      <c r="T9319"/>
      <c r="V9319"/>
    </row>
    <row r="9320" spans="3:22" x14ac:dyDescent="0.25">
      <c r="C9320"/>
      <c r="F9320"/>
      <c r="T9320"/>
      <c r="V9320"/>
    </row>
    <row r="9321" spans="3:22" x14ac:dyDescent="0.25">
      <c r="C9321"/>
      <c r="F9321"/>
      <c r="T9321"/>
      <c r="V9321"/>
    </row>
    <row r="9322" spans="3:22" x14ac:dyDescent="0.25">
      <c r="C9322"/>
      <c r="F9322"/>
      <c r="T9322"/>
      <c r="V9322"/>
    </row>
    <row r="9323" spans="3:22" x14ac:dyDescent="0.25">
      <c r="C9323"/>
      <c r="F9323"/>
      <c r="T9323"/>
      <c r="V9323"/>
    </row>
    <row r="9324" spans="3:22" x14ac:dyDescent="0.25">
      <c r="C9324"/>
      <c r="F9324"/>
      <c r="T9324"/>
      <c r="V9324"/>
    </row>
    <row r="9325" spans="3:22" x14ac:dyDescent="0.25">
      <c r="C9325"/>
      <c r="F9325"/>
      <c r="T9325"/>
      <c r="V9325"/>
    </row>
    <row r="9326" spans="3:22" x14ac:dyDescent="0.25">
      <c r="C9326"/>
      <c r="F9326"/>
      <c r="T9326"/>
      <c r="V9326"/>
    </row>
    <row r="9327" spans="3:22" x14ac:dyDescent="0.25">
      <c r="C9327"/>
      <c r="F9327"/>
      <c r="T9327"/>
      <c r="V9327"/>
    </row>
    <row r="9328" spans="3:22" x14ac:dyDescent="0.25">
      <c r="C9328"/>
      <c r="F9328"/>
      <c r="T9328"/>
      <c r="V9328"/>
    </row>
    <row r="9329" spans="3:22" x14ac:dyDescent="0.25">
      <c r="C9329"/>
      <c r="F9329"/>
      <c r="T9329"/>
      <c r="V9329"/>
    </row>
    <row r="9330" spans="3:22" x14ac:dyDescent="0.25">
      <c r="C9330"/>
      <c r="F9330"/>
      <c r="T9330"/>
      <c r="V9330"/>
    </row>
    <row r="9331" spans="3:22" x14ac:dyDescent="0.25">
      <c r="C9331"/>
      <c r="F9331"/>
      <c r="T9331"/>
      <c r="V9331"/>
    </row>
    <row r="9332" spans="3:22" x14ac:dyDescent="0.25">
      <c r="C9332"/>
      <c r="F9332"/>
      <c r="T9332"/>
      <c r="V9332"/>
    </row>
    <row r="9333" spans="3:22" x14ac:dyDescent="0.25">
      <c r="C9333"/>
      <c r="F9333"/>
      <c r="T9333"/>
      <c r="V9333"/>
    </row>
    <row r="9334" spans="3:22" x14ac:dyDescent="0.25">
      <c r="C9334"/>
      <c r="F9334"/>
      <c r="T9334"/>
      <c r="V9334"/>
    </row>
    <row r="9335" spans="3:22" x14ac:dyDescent="0.25">
      <c r="C9335"/>
      <c r="F9335"/>
      <c r="T9335"/>
      <c r="V9335"/>
    </row>
    <row r="9336" spans="3:22" x14ac:dyDescent="0.25">
      <c r="C9336"/>
      <c r="F9336"/>
      <c r="T9336"/>
      <c r="V9336"/>
    </row>
    <row r="9337" spans="3:22" x14ac:dyDescent="0.25">
      <c r="C9337"/>
      <c r="F9337"/>
      <c r="T9337"/>
      <c r="V9337"/>
    </row>
    <row r="9338" spans="3:22" x14ac:dyDescent="0.25">
      <c r="C9338"/>
      <c r="F9338"/>
      <c r="T9338"/>
      <c r="V9338"/>
    </row>
    <row r="9339" spans="3:22" x14ac:dyDescent="0.25">
      <c r="C9339"/>
      <c r="F9339"/>
      <c r="T9339"/>
      <c r="V9339"/>
    </row>
    <row r="9340" spans="3:22" x14ac:dyDescent="0.25">
      <c r="C9340"/>
      <c r="F9340"/>
      <c r="T9340"/>
      <c r="V9340"/>
    </row>
    <row r="9341" spans="3:22" x14ac:dyDescent="0.25">
      <c r="C9341"/>
      <c r="F9341"/>
      <c r="T9341"/>
      <c r="V9341"/>
    </row>
    <row r="9342" spans="3:22" x14ac:dyDescent="0.25">
      <c r="C9342"/>
      <c r="F9342"/>
      <c r="T9342"/>
      <c r="V9342"/>
    </row>
    <row r="9343" spans="3:22" x14ac:dyDescent="0.25">
      <c r="C9343"/>
      <c r="F9343"/>
      <c r="T9343"/>
      <c r="V9343"/>
    </row>
    <row r="9344" spans="3:22" x14ac:dyDescent="0.25">
      <c r="C9344"/>
      <c r="F9344"/>
      <c r="T9344"/>
      <c r="V9344"/>
    </row>
    <row r="9345" spans="3:22" x14ac:dyDescent="0.25">
      <c r="C9345"/>
      <c r="F9345"/>
      <c r="T9345"/>
      <c r="V9345"/>
    </row>
    <row r="9346" spans="3:22" x14ac:dyDescent="0.25">
      <c r="C9346"/>
      <c r="F9346"/>
      <c r="T9346"/>
      <c r="V9346"/>
    </row>
    <row r="9347" spans="3:22" x14ac:dyDescent="0.25">
      <c r="C9347"/>
      <c r="F9347"/>
      <c r="T9347"/>
      <c r="V9347"/>
    </row>
    <row r="9348" spans="3:22" x14ac:dyDescent="0.25">
      <c r="C9348"/>
      <c r="F9348"/>
      <c r="T9348"/>
      <c r="V9348"/>
    </row>
    <row r="9349" spans="3:22" x14ac:dyDescent="0.25">
      <c r="C9349"/>
      <c r="F9349"/>
      <c r="T9349"/>
      <c r="V9349"/>
    </row>
    <row r="9350" spans="3:22" x14ac:dyDescent="0.25">
      <c r="C9350"/>
      <c r="F9350"/>
      <c r="T9350"/>
      <c r="V9350"/>
    </row>
    <row r="9351" spans="3:22" x14ac:dyDescent="0.25">
      <c r="C9351"/>
      <c r="F9351"/>
      <c r="T9351"/>
      <c r="V9351"/>
    </row>
    <row r="9352" spans="3:22" x14ac:dyDescent="0.25">
      <c r="C9352"/>
      <c r="F9352"/>
      <c r="T9352"/>
      <c r="V9352"/>
    </row>
    <row r="9353" spans="3:22" x14ac:dyDescent="0.25">
      <c r="C9353"/>
      <c r="F9353"/>
      <c r="T9353"/>
      <c r="V9353"/>
    </row>
    <row r="9354" spans="3:22" x14ac:dyDescent="0.25">
      <c r="C9354"/>
      <c r="F9354"/>
      <c r="T9354"/>
      <c r="V9354"/>
    </row>
    <row r="9355" spans="3:22" x14ac:dyDescent="0.25">
      <c r="C9355"/>
      <c r="F9355"/>
      <c r="T9355"/>
      <c r="V9355"/>
    </row>
    <row r="9356" spans="3:22" x14ac:dyDescent="0.25">
      <c r="C9356"/>
      <c r="F9356"/>
      <c r="T9356"/>
      <c r="V9356"/>
    </row>
    <row r="9357" spans="3:22" x14ac:dyDescent="0.25">
      <c r="C9357"/>
      <c r="F9357"/>
      <c r="T9357"/>
      <c r="V9357"/>
    </row>
    <row r="9358" spans="3:22" x14ac:dyDescent="0.25">
      <c r="C9358"/>
      <c r="F9358"/>
      <c r="T9358"/>
      <c r="V9358"/>
    </row>
    <row r="9359" spans="3:22" x14ac:dyDescent="0.25">
      <c r="C9359"/>
      <c r="F9359"/>
      <c r="T9359"/>
      <c r="V9359"/>
    </row>
    <row r="9360" spans="3:22" x14ac:dyDescent="0.25">
      <c r="C9360"/>
      <c r="F9360"/>
      <c r="T9360"/>
      <c r="V9360"/>
    </row>
    <row r="9361" spans="3:22" x14ac:dyDescent="0.25">
      <c r="C9361"/>
      <c r="F9361"/>
      <c r="T9361"/>
      <c r="V9361"/>
    </row>
    <row r="9362" spans="3:22" x14ac:dyDescent="0.25">
      <c r="C9362"/>
      <c r="F9362"/>
      <c r="T9362"/>
      <c r="V9362"/>
    </row>
    <row r="9363" spans="3:22" x14ac:dyDescent="0.25">
      <c r="C9363"/>
      <c r="F9363"/>
      <c r="T9363"/>
      <c r="V9363"/>
    </row>
    <row r="9364" spans="3:22" x14ac:dyDescent="0.25">
      <c r="C9364"/>
      <c r="F9364"/>
      <c r="T9364"/>
      <c r="V9364"/>
    </row>
    <row r="9365" spans="3:22" x14ac:dyDescent="0.25">
      <c r="C9365"/>
      <c r="F9365"/>
      <c r="T9365"/>
      <c r="V9365"/>
    </row>
    <row r="9366" spans="3:22" x14ac:dyDescent="0.25">
      <c r="C9366"/>
      <c r="F9366"/>
      <c r="T9366"/>
      <c r="V9366"/>
    </row>
    <row r="9367" spans="3:22" x14ac:dyDescent="0.25">
      <c r="C9367"/>
      <c r="F9367"/>
      <c r="T9367"/>
      <c r="V9367"/>
    </row>
    <row r="9368" spans="3:22" x14ac:dyDescent="0.25">
      <c r="C9368"/>
      <c r="F9368"/>
      <c r="T9368"/>
      <c r="V9368"/>
    </row>
    <row r="9369" spans="3:22" x14ac:dyDescent="0.25">
      <c r="C9369"/>
      <c r="F9369"/>
      <c r="T9369"/>
      <c r="V9369"/>
    </row>
    <row r="9370" spans="3:22" x14ac:dyDescent="0.25">
      <c r="C9370"/>
      <c r="F9370"/>
      <c r="T9370"/>
      <c r="V9370"/>
    </row>
    <row r="9371" spans="3:22" x14ac:dyDescent="0.25">
      <c r="C9371"/>
      <c r="F9371"/>
      <c r="T9371"/>
      <c r="V9371"/>
    </row>
    <row r="9372" spans="3:22" x14ac:dyDescent="0.25">
      <c r="C9372"/>
      <c r="F9372"/>
      <c r="T9372"/>
      <c r="V9372"/>
    </row>
    <row r="9373" spans="3:22" x14ac:dyDescent="0.25">
      <c r="C9373"/>
      <c r="F9373"/>
      <c r="T9373"/>
      <c r="V9373"/>
    </row>
    <row r="9374" spans="3:22" x14ac:dyDescent="0.25">
      <c r="C9374"/>
      <c r="F9374"/>
      <c r="T9374"/>
      <c r="V9374"/>
    </row>
    <row r="9375" spans="3:22" x14ac:dyDescent="0.25">
      <c r="C9375"/>
      <c r="F9375"/>
      <c r="T9375"/>
      <c r="V9375"/>
    </row>
    <row r="9376" spans="3:22" x14ac:dyDescent="0.25">
      <c r="C9376"/>
      <c r="F9376"/>
      <c r="T9376"/>
      <c r="V9376"/>
    </row>
    <row r="9377" spans="3:22" x14ac:dyDescent="0.25">
      <c r="C9377"/>
      <c r="F9377"/>
      <c r="T9377"/>
      <c r="V9377"/>
    </row>
    <row r="9378" spans="3:22" x14ac:dyDescent="0.25">
      <c r="C9378"/>
      <c r="F9378"/>
      <c r="T9378"/>
      <c r="V9378"/>
    </row>
    <row r="9379" spans="3:22" x14ac:dyDescent="0.25">
      <c r="C9379"/>
      <c r="F9379"/>
      <c r="T9379"/>
      <c r="V9379"/>
    </row>
    <row r="9380" spans="3:22" x14ac:dyDescent="0.25">
      <c r="C9380"/>
      <c r="F9380"/>
      <c r="T9380"/>
      <c r="V9380"/>
    </row>
    <row r="9381" spans="3:22" x14ac:dyDescent="0.25">
      <c r="C9381"/>
      <c r="F9381"/>
      <c r="T9381"/>
      <c r="V9381"/>
    </row>
    <row r="9382" spans="3:22" x14ac:dyDescent="0.25">
      <c r="C9382"/>
      <c r="F9382"/>
      <c r="T9382"/>
      <c r="V9382"/>
    </row>
    <row r="9383" spans="3:22" x14ac:dyDescent="0.25">
      <c r="C9383"/>
      <c r="F9383"/>
      <c r="T9383"/>
      <c r="V9383"/>
    </row>
    <row r="9384" spans="3:22" x14ac:dyDescent="0.25">
      <c r="C9384"/>
      <c r="F9384"/>
      <c r="T9384"/>
      <c r="V9384"/>
    </row>
    <row r="9385" spans="3:22" x14ac:dyDescent="0.25">
      <c r="C9385"/>
      <c r="F9385"/>
      <c r="T9385"/>
      <c r="V9385"/>
    </row>
    <row r="9386" spans="3:22" x14ac:dyDescent="0.25">
      <c r="C9386"/>
      <c r="F9386"/>
      <c r="T9386"/>
      <c r="V9386"/>
    </row>
    <row r="9387" spans="3:22" x14ac:dyDescent="0.25">
      <c r="C9387"/>
      <c r="F9387"/>
      <c r="T9387"/>
      <c r="V9387"/>
    </row>
    <row r="9388" spans="3:22" x14ac:dyDescent="0.25">
      <c r="C9388"/>
      <c r="F9388"/>
      <c r="T9388"/>
      <c r="V9388"/>
    </row>
    <row r="9389" spans="3:22" x14ac:dyDescent="0.25">
      <c r="C9389"/>
      <c r="F9389"/>
      <c r="T9389"/>
      <c r="V9389"/>
    </row>
    <row r="9390" spans="3:22" x14ac:dyDescent="0.25">
      <c r="C9390"/>
      <c r="F9390"/>
      <c r="T9390"/>
      <c r="V9390"/>
    </row>
    <row r="9391" spans="3:22" x14ac:dyDescent="0.25">
      <c r="C9391"/>
      <c r="F9391"/>
      <c r="T9391"/>
      <c r="V9391"/>
    </row>
    <row r="9392" spans="3:22" x14ac:dyDescent="0.25">
      <c r="C9392"/>
      <c r="F9392"/>
      <c r="T9392"/>
      <c r="V9392"/>
    </row>
    <row r="9393" spans="3:22" x14ac:dyDescent="0.25">
      <c r="C9393"/>
      <c r="F9393"/>
      <c r="T9393"/>
      <c r="V9393"/>
    </row>
    <row r="9394" spans="3:22" x14ac:dyDescent="0.25">
      <c r="C9394"/>
      <c r="F9394"/>
      <c r="T9394"/>
      <c r="V9394"/>
    </row>
    <row r="9395" spans="3:22" x14ac:dyDescent="0.25">
      <c r="C9395"/>
      <c r="F9395"/>
      <c r="T9395"/>
      <c r="V9395"/>
    </row>
    <row r="9396" spans="3:22" x14ac:dyDescent="0.25">
      <c r="C9396"/>
      <c r="F9396"/>
      <c r="T9396"/>
      <c r="V9396"/>
    </row>
    <row r="9397" spans="3:22" x14ac:dyDescent="0.25">
      <c r="C9397"/>
      <c r="F9397"/>
      <c r="T9397"/>
      <c r="V9397"/>
    </row>
    <row r="9398" spans="3:22" x14ac:dyDescent="0.25">
      <c r="C9398"/>
      <c r="F9398"/>
      <c r="T9398"/>
      <c r="V9398"/>
    </row>
    <row r="9399" spans="3:22" x14ac:dyDescent="0.25">
      <c r="C9399"/>
      <c r="F9399"/>
      <c r="T9399"/>
      <c r="V9399"/>
    </row>
    <row r="9400" spans="3:22" x14ac:dyDescent="0.25">
      <c r="C9400"/>
      <c r="F9400"/>
      <c r="T9400"/>
      <c r="V9400"/>
    </row>
    <row r="9401" spans="3:22" x14ac:dyDescent="0.25">
      <c r="C9401"/>
      <c r="F9401"/>
      <c r="T9401"/>
      <c r="V9401"/>
    </row>
    <row r="9402" spans="3:22" x14ac:dyDescent="0.25">
      <c r="C9402"/>
      <c r="F9402"/>
      <c r="T9402"/>
      <c r="V9402"/>
    </row>
    <row r="9403" spans="3:22" x14ac:dyDescent="0.25">
      <c r="C9403"/>
      <c r="F9403"/>
      <c r="T9403"/>
      <c r="V9403"/>
    </row>
    <row r="9404" spans="3:22" x14ac:dyDescent="0.25">
      <c r="C9404"/>
      <c r="F9404"/>
      <c r="T9404"/>
      <c r="V9404"/>
    </row>
    <row r="9405" spans="3:22" x14ac:dyDescent="0.25">
      <c r="C9405"/>
      <c r="F9405"/>
      <c r="T9405"/>
      <c r="V9405"/>
    </row>
    <row r="9406" spans="3:22" x14ac:dyDescent="0.25">
      <c r="C9406"/>
      <c r="F9406"/>
      <c r="T9406"/>
      <c r="V9406"/>
    </row>
    <row r="9407" spans="3:22" x14ac:dyDescent="0.25">
      <c r="C9407"/>
      <c r="F9407"/>
      <c r="T9407"/>
      <c r="V9407"/>
    </row>
    <row r="9408" spans="3:22" x14ac:dyDescent="0.25">
      <c r="C9408"/>
      <c r="F9408"/>
      <c r="T9408"/>
      <c r="V9408"/>
    </row>
    <row r="9409" spans="3:22" x14ac:dyDescent="0.25">
      <c r="C9409"/>
      <c r="F9409"/>
      <c r="T9409"/>
      <c r="V9409"/>
    </row>
    <row r="9410" spans="3:22" x14ac:dyDescent="0.25">
      <c r="C9410"/>
      <c r="F9410"/>
      <c r="T9410"/>
      <c r="V9410"/>
    </row>
    <row r="9411" spans="3:22" x14ac:dyDescent="0.25">
      <c r="C9411"/>
      <c r="F9411"/>
      <c r="T9411"/>
      <c r="V9411"/>
    </row>
    <row r="9412" spans="3:22" x14ac:dyDescent="0.25">
      <c r="C9412"/>
      <c r="F9412"/>
      <c r="T9412"/>
      <c r="V9412"/>
    </row>
    <row r="9413" spans="3:22" x14ac:dyDescent="0.25">
      <c r="C9413"/>
      <c r="F9413"/>
      <c r="T9413"/>
      <c r="V9413"/>
    </row>
    <row r="9414" spans="3:22" x14ac:dyDescent="0.25">
      <c r="C9414"/>
      <c r="F9414"/>
      <c r="T9414"/>
      <c r="V9414"/>
    </row>
    <row r="9415" spans="3:22" x14ac:dyDescent="0.25">
      <c r="C9415"/>
      <c r="F9415"/>
      <c r="T9415"/>
      <c r="V9415"/>
    </row>
    <row r="9416" spans="3:22" x14ac:dyDescent="0.25">
      <c r="C9416"/>
      <c r="F9416"/>
      <c r="T9416"/>
      <c r="V9416"/>
    </row>
    <row r="9417" spans="3:22" x14ac:dyDescent="0.25">
      <c r="C9417"/>
      <c r="F9417"/>
      <c r="T9417"/>
      <c r="V9417"/>
    </row>
    <row r="9418" spans="3:22" x14ac:dyDescent="0.25">
      <c r="C9418"/>
      <c r="F9418"/>
      <c r="T9418"/>
      <c r="V9418"/>
    </row>
    <row r="9419" spans="3:22" x14ac:dyDescent="0.25">
      <c r="C9419"/>
      <c r="F9419"/>
      <c r="T9419"/>
      <c r="V9419"/>
    </row>
    <row r="9420" spans="3:22" x14ac:dyDescent="0.25">
      <c r="C9420"/>
      <c r="F9420"/>
      <c r="T9420"/>
      <c r="V9420"/>
    </row>
    <row r="9421" spans="3:22" x14ac:dyDescent="0.25">
      <c r="C9421"/>
      <c r="F9421"/>
      <c r="T9421"/>
      <c r="V9421"/>
    </row>
    <row r="9422" spans="3:22" x14ac:dyDescent="0.25">
      <c r="C9422"/>
      <c r="F9422"/>
      <c r="T9422"/>
      <c r="V9422"/>
    </row>
    <row r="9423" spans="3:22" x14ac:dyDescent="0.25">
      <c r="C9423"/>
      <c r="F9423"/>
      <c r="T9423"/>
      <c r="V9423"/>
    </row>
    <row r="9424" spans="3:22" x14ac:dyDescent="0.25">
      <c r="C9424"/>
      <c r="F9424"/>
      <c r="T9424"/>
      <c r="V9424"/>
    </row>
    <row r="9425" spans="3:22" x14ac:dyDescent="0.25">
      <c r="C9425"/>
      <c r="F9425"/>
      <c r="T9425"/>
      <c r="V9425"/>
    </row>
    <row r="9426" spans="3:22" x14ac:dyDescent="0.25">
      <c r="C9426"/>
      <c r="F9426"/>
      <c r="T9426"/>
      <c r="V9426"/>
    </row>
    <row r="9427" spans="3:22" x14ac:dyDescent="0.25">
      <c r="C9427"/>
      <c r="F9427"/>
      <c r="T9427"/>
      <c r="V9427"/>
    </row>
    <row r="9428" spans="3:22" x14ac:dyDescent="0.25">
      <c r="C9428"/>
      <c r="F9428"/>
      <c r="T9428"/>
      <c r="V9428"/>
    </row>
    <row r="9429" spans="3:22" x14ac:dyDescent="0.25">
      <c r="C9429"/>
      <c r="F9429"/>
      <c r="T9429"/>
      <c r="V9429"/>
    </row>
    <row r="9430" spans="3:22" x14ac:dyDescent="0.25">
      <c r="C9430"/>
      <c r="F9430"/>
      <c r="T9430"/>
      <c r="V9430"/>
    </row>
    <row r="9431" spans="3:22" x14ac:dyDescent="0.25">
      <c r="C9431"/>
      <c r="F9431"/>
      <c r="T9431"/>
      <c r="V9431"/>
    </row>
    <row r="9432" spans="3:22" x14ac:dyDescent="0.25">
      <c r="C9432"/>
      <c r="F9432"/>
      <c r="T9432"/>
      <c r="V9432"/>
    </row>
    <row r="9433" spans="3:22" x14ac:dyDescent="0.25">
      <c r="C9433"/>
      <c r="F9433"/>
      <c r="T9433"/>
      <c r="V9433"/>
    </row>
    <row r="9434" spans="3:22" x14ac:dyDescent="0.25">
      <c r="C9434"/>
      <c r="F9434"/>
      <c r="T9434"/>
      <c r="V9434"/>
    </row>
    <row r="9435" spans="3:22" x14ac:dyDescent="0.25">
      <c r="C9435"/>
      <c r="F9435"/>
      <c r="T9435"/>
      <c r="V9435"/>
    </row>
    <row r="9436" spans="3:22" x14ac:dyDescent="0.25">
      <c r="C9436"/>
      <c r="F9436"/>
      <c r="T9436"/>
      <c r="V9436"/>
    </row>
    <row r="9437" spans="3:22" x14ac:dyDescent="0.25">
      <c r="C9437"/>
      <c r="F9437"/>
      <c r="T9437"/>
      <c r="V9437"/>
    </row>
    <row r="9438" spans="3:22" x14ac:dyDescent="0.25">
      <c r="C9438"/>
      <c r="F9438"/>
      <c r="T9438"/>
      <c r="V9438"/>
    </row>
    <row r="9439" spans="3:22" x14ac:dyDescent="0.25">
      <c r="C9439"/>
      <c r="F9439"/>
      <c r="T9439"/>
      <c r="V9439"/>
    </row>
    <row r="9440" spans="3:22" x14ac:dyDescent="0.25">
      <c r="C9440"/>
      <c r="F9440"/>
      <c r="T9440"/>
      <c r="V9440"/>
    </row>
    <row r="9441" spans="3:22" x14ac:dyDescent="0.25">
      <c r="C9441"/>
      <c r="F9441"/>
      <c r="T9441"/>
      <c r="V9441"/>
    </row>
    <row r="9442" spans="3:22" x14ac:dyDescent="0.25">
      <c r="C9442"/>
      <c r="F9442"/>
      <c r="T9442"/>
      <c r="V9442"/>
    </row>
    <row r="9443" spans="3:22" x14ac:dyDescent="0.25">
      <c r="C9443"/>
      <c r="F9443"/>
      <c r="T9443"/>
      <c r="V9443"/>
    </row>
    <row r="9444" spans="3:22" x14ac:dyDescent="0.25">
      <c r="C9444"/>
      <c r="F9444"/>
      <c r="T9444"/>
      <c r="V9444"/>
    </row>
    <row r="9445" spans="3:22" x14ac:dyDescent="0.25">
      <c r="C9445"/>
      <c r="F9445"/>
      <c r="T9445"/>
      <c r="V9445"/>
    </row>
    <row r="9446" spans="3:22" x14ac:dyDescent="0.25">
      <c r="C9446"/>
      <c r="F9446"/>
      <c r="T9446"/>
      <c r="V9446"/>
    </row>
    <row r="9447" spans="3:22" x14ac:dyDescent="0.25">
      <c r="C9447"/>
      <c r="F9447"/>
      <c r="T9447"/>
      <c r="V9447"/>
    </row>
    <row r="9448" spans="3:22" x14ac:dyDescent="0.25">
      <c r="C9448"/>
      <c r="F9448"/>
      <c r="T9448"/>
      <c r="V9448"/>
    </row>
    <row r="9449" spans="3:22" x14ac:dyDescent="0.25">
      <c r="C9449"/>
      <c r="F9449"/>
      <c r="T9449"/>
      <c r="V9449"/>
    </row>
    <row r="9450" spans="3:22" x14ac:dyDescent="0.25">
      <c r="C9450"/>
      <c r="F9450"/>
      <c r="T9450"/>
      <c r="V9450"/>
    </row>
    <row r="9451" spans="3:22" x14ac:dyDescent="0.25">
      <c r="C9451"/>
      <c r="F9451"/>
      <c r="T9451"/>
      <c r="V9451"/>
    </row>
    <row r="9452" spans="3:22" x14ac:dyDescent="0.25">
      <c r="C9452"/>
      <c r="F9452"/>
      <c r="T9452"/>
      <c r="V9452"/>
    </row>
    <row r="9453" spans="3:22" x14ac:dyDescent="0.25">
      <c r="C9453"/>
      <c r="F9453"/>
      <c r="T9453"/>
      <c r="V9453"/>
    </row>
    <row r="9454" spans="3:22" x14ac:dyDescent="0.25">
      <c r="C9454"/>
      <c r="F9454"/>
      <c r="T9454"/>
      <c r="V9454"/>
    </row>
    <row r="9455" spans="3:22" x14ac:dyDescent="0.25">
      <c r="C9455"/>
      <c r="F9455"/>
      <c r="T9455"/>
      <c r="V9455"/>
    </row>
    <row r="9456" spans="3:22" x14ac:dyDescent="0.25">
      <c r="C9456"/>
      <c r="F9456"/>
      <c r="T9456"/>
      <c r="V9456"/>
    </row>
    <row r="9457" spans="3:22" x14ac:dyDescent="0.25">
      <c r="C9457"/>
      <c r="F9457"/>
      <c r="T9457"/>
      <c r="V9457"/>
    </row>
    <row r="9458" spans="3:22" x14ac:dyDescent="0.25">
      <c r="C9458"/>
      <c r="F9458"/>
      <c r="T9458"/>
      <c r="V9458"/>
    </row>
    <row r="9459" spans="3:22" x14ac:dyDescent="0.25">
      <c r="C9459"/>
      <c r="F9459"/>
      <c r="T9459"/>
      <c r="V9459"/>
    </row>
    <row r="9460" spans="3:22" x14ac:dyDescent="0.25">
      <c r="C9460"/>
      <c r="F9460"/>
      <c r="T9460"/>
      <c r="V9460"/>
    </row>
    <row r="9461" spans="3:22" x14ac:dyDescent="0.25">
      <c r="C9461"/>
      <c r="F9461"/>
      <c r="T9461"/>
      <c r="V9461"/>
    </row>
    <row r="9462" spans="3:22" x14ac:dyDescent="0.25">
      <c r="C9462"/>
      <c r="F9462"/>
      <c r="T9462"/>
      <c r="V9462"/>
    </row>
    <row r="9463" spans="3:22" x14ac:dyDescent="0.25">
      <c r="C9463"/>
      <c r="F9463"/>
      <c r="T9463"/>
      <c r="V9463"/>
    </row>
    <row r="9464" spans="3:22" x14ac:dyDescent="0.25">
      <c r="C9464"/>
      <c r="F9464"/>
      <c r="T9464"/>
      <c r="V9464"/>
    </row>
    <row r="9465" spans="3:22" x14ac:dyDescent="0.25">
      <c r="C9465"/>
      <c r="F9465"/>
      <c r="T9465"/>
      <c r="V9465"/>
    </row>
    <row r="9466" spans="3:22" x14ac:dyDescent="0.25">
      <c r="C9466"/>
      <c r="F9466"/>
      <c r="T9466"/>
      <c r="V9466"/>
    </row>
    <row r="9467" spans="3:22" x14ac:dyDescent="0.25">
      <c r="C9467"/>
      <c r="F9467"/>
      <c r="T9467"/>
      <c r="V9467"/>
    </row>
    <row r="9468" spans="3:22" x14ac:dyDescent="0.25">
      <c r="C9468"/>
      <c r="F9468"/>
      <c r="T9468"/>
      <c r="V9468"/>
    </row>
    <row r="9469" spans="3:22" x14ac:dyDescent="0.25">
      <c r="C9469"/>
      <c r="F9469"/>
      <c r="T9469"/>
      <c r="V9469"/>
    </row>
    <row r="9470" spans="3:22" x14ac:dyDescent="0.25">
      <c r="C9470"/>
      <c r="F9470"/>
      <c r="T9470"/>
      <c r="V9470"/>
    </row>
    <row r="9471" spans="3:22" x14ac:dyDescent="0.25">
      <c r="C9471"/>
      <c r="F9471"/>
      <c r="T9471"/>
      <c r="V9471"/>
    </row>
    <row r="9472" spans="3:22" x14ac:dyDescent="0.25">
      <c r="C9472"/>
      <c r="F9472"/>
      <c r="T9472"/>
      <c r="V9472"/>
    </row>
    <row r="9473" spans="3:22" x14ac:dyDescent="0.25">
      <c r="C9473"/>
      <c r="F9473"/>
      <c r="T9473"/>
      <c r="V9473"/>
    </row>
    <row r="9474" spans="3:22" x14ac:dyDescent="0.25">
      <c r="C9474"/>
      <c r="F9474"/>
      <c r="T9474"/>
      <c r="V9474"/>
    </row>
    <row r="9475" spans="3:22" x14ac:dyDescent="0.25">
      <c r="C9475"/>
      <c r="F9475"/>
      <c r="T9475"/>
      <c r="V9475"/>
    </row>
    <row r="9476" spans="3:22" x14ac:dyDescent="0.25">
      <c r="C9476"/>
      <c r="F9476"/>
      <c r="T9476"/>
      <c r="V9476"/>
    </row>
    <row r="9477" spans="3:22" x14ac:dyDescent="0.25">
      <c r="C9477"/>
      <c r="F9477"/>
      <c r="T9477"/>
      <c r="V9477"/>
    </row>
    <row r="9478" spans="3:22" x14ac:dyDescent="0.25">
      <c r="C9478"/>
      <c r="F9478"/>
      <c r="T9478"/>
      <c r="V9478"/>
    </row>
    <row r="9479" spans="3:22" x14ac:dyDescent="0.25">
      <c r="C9479"/>
      <c r="F9479"/>
      <c r="T9479"/>
      <c r="V9479"/>
    </row>
    <row r="9480" spans="3:22" x14ac:dyDescent="0.25">
      <c r="C9480"/>
      <c r="F9480"/>
      <c r="T9480"/>
      <c r="V9480"/>
    </row>
    <row r="9481" spans="3:22" x14ac:dyDescent="0.25">
      <c r="C9481"/>
      <c r="F9481"/>
      <c r="T9481"/>
      <c r="V9481"/>
    </row>
    <row r="9482" spans="3:22" x14ac:dyDescent="0.25">
      <c r="C9482"/>
      <c r="F9482"/>
      <c r="T9482"/>
      <c r="V9482"/>
    </row>
    <row r="9483" spans="3:22" x14ac:dyDescent="0.25">
      <c r="C9483"/>
      <c r="F9483"/>
      <c r="T9483"/>
      <c r="V9483"/>
    </row>
    <row r="9484" spans="3:22" x14ac:dyDescent="0.25">
      <c r="C9484"/>
      <c r="F9484"/>
      <c r="T9484"/>
      <c r="V9484"/>
    </row>
    <row r="9485" spans="3:22" x14ac:dyDescent="0.25">
      <c r="C9485"/>
      <c r="F9485"/>
      <c r="T9485"/>
      <c r="V9485"/>
    </row>
    <row r="9486" spans="3:22" x14ac:dyDescent="0.25">
      <c r="C9486"/>
      <c r="F9486"/>
      <c r="T9486"/>
      <c r="V9486"/>
    </row>
    <row r="9487" spans="3:22" x14ac:dyDescent="0.25">
      <c r="C9487"/>
      <c r="F9487"/>
      <c r="T9487"/>
      <c r="V9487"/>
    </row>
    <row r="9488" spans="3:22" x14ac:dyDescent="0.25">
      <c r="C9488"/>
      <c r="F9488"/>
      <c r="T9488"/>
      <c r="V9488"/>
    </row>
    <row r="9489" spans="3:22" x14ac:dyDescent="0.25">
      <c r="C9489"/>
      <c r="F9489"/>
      <c r="T9489"/>
      <c r="V9489"/>
    </row>
    <row r="9490" spans="3:22" x14ac:dyDescent="0.25">
      <c r="C9490"/>
      <c r="F9490"/>
      <c r="T9490"/>
      <c r="V9490"/>
    </row>
    <row r="9491" spans="3:22" x14ac:dyDescent="0.25">
      <c r="C9491"/>
      <c r="F9491"/>
      <c r="T9491"/>
      <c r="V9491"/>
    </row>
    <row r="9492" spans="3:22" x14ac:dyDescent="0.25">
      <c r="C9492"/>
      <c r="F9492"/>
      <c r="T9492"/>
      <c r="V9492"/>
    </row>
    <row r="9493" spans="3:22" x14ac:dyDescent="0.25">
      <c r="C9493"/>
      <c r="F9493"/>
      <c r="T9493"/>
      <c r="V9493"/>
    </row>
    <row r="9494" spans="3:22" x14ac:dyDescent="0.25">
      <c r="C9494"/>
      <c r="F9494"/>
      <c r="T9494"/>
      <c r="V9494"/>
    </row>
    <row r="9495" spans="3:22" x14ac:dyDescent="0.25">
      <c r="C9495"/>
      <c r="F9495"/>
      <c r="T9495"/>
      <c r="V9495"/>
    </row>
    <row r="9496" spans="3:22" x14ac:dyDescent="0.25">
      <c r="C9496"/>
      <c r="F9496"/>
      <c r="T9496"/>
      <c r="V9496"/>
    </row>
    <row r="9497" spans="3:22" x14ac:dyDescent="0.25">
      <c r="C9497"/>
      <c r="F9497"/>
      <c r="T9497"/>
      <c r="V9497"/>
    </row>
    <row r="9498" spans="3:22" x14ac:dyDescent="0.25">
      <c r="C9498"/>
      <c r="F9498"/>
      <c r="T9498"/>
      <c r="V9498"/>
    </row>
    <row r="9499" spans="3:22" x14ac:dyDescent="0.25">
      <c r="C9499"/>
      <c r="F9499"/>
      <c r="T9499"/>
      <c r="V9499"/>
    </row>
    <row r="9500" spans="3:22" x14ac:dyDescent="0.25">
      <c r="C9500"/>
      <c r="F9500"/>
      <c r="T9500"/>
      <c r="V9500"/>
    </row>
    <row r="9501" spans="3:22" x14ac:dyDescent="0.25">
      <c r="C9501"/>
      <c r="F9501"/>
      <c r="T9501"/>
      <c r="V9501"/>
    </row>
    <row r="9502" spans="3:22" x14ac:dyDescent="0.25">
      <c r="C9502"/>
      <c r="F9502"/>
      <c r="T9502"/>
      <c r="V9502"/>
    </row>
    <row r="9503" spans="3:22" x14ac:dyDescent="0.25">
      <c r="C9503"/>
      <c r="F9503"/>
      <c r="T9503"/>
      <c r="V9503"/>
    </row>
    <row r="9504" spans="3:22" x14ac:dyDescent="0.25">
      <c r="C9504"/>
      <c r="F9504"/>
      <c r="T9504"/>
      <c r="V9504"/>
    </row>
    <row r="9505" spans="3:22" x14ac:dyDescent="0.25">
      <c r="C9505"/>
      <c r="F9505"/>
      <c r="T9505"/>
      <c r="V9505"/>
    </row>
    <row r="9506" spans="3:22" x14ac:dyDescent="0.25">
      <c r="C9506"/>
      <c r="F9506"/>
      <c r="T9506"/>
      <c r="V9506"/>
    </row>
    <row r="9507" spans="3:22" x14ac:dyDescent="0.25">
      <c r="C9507"/>
      <c r="F9507"/>
      <c r="T9507"/>
      <c r="V9507"/>
    </row>
    <row r="9508" spans="3:22" x14ac:dyDescent="0.25">
      <c r="C9508"/>
      <c r="F9508"/>
      <c r="T9508"/>
      <c r="V9508"/>
    </row>
    <row r="9509" spans="3:22" x14ac:dyDescent="0.25">
      <c r="C9509"/>
      <c r="F9509"/>
      <c r="T9509"/>
      <c r="V9509"/>
    </row>
    <row r="9510" spans="3:22" x14ac:dyDescent="0.25">
      <c r="C9510"/>
      <c r="F9510"/>
      <c r="T9510"/>
      <c r="V9510"/>
    </row>
    <row r="9511" spans="3:22" x14ac:dyDescent="0.25">
      <c r="C9511"/>
      <c r="F9511"/>
      <c r="T9511"/>
      <c r="V9511"/>
    </row>
    <row r="9512" spans="3:22" x14ac:dyDescent="0.25">
      <c r="C9512"/>
      <c r="F9512"/>
      <c r="T9512"/>
      <c r="V9512"/>
    </row>
    <row r="9513" spans="3:22" x14ac:dyDescent="0.25">
      <c r="C9513"/>
      <c r="F9513"/>
      <c r="T9513"/>
      <c r="V9513"/>
    </row>
    <row r="9514" spans="3:22" x14ac:dyDescent="0.25">
      <c r="C9514"/>
      <c r="F9514"/>
      <c r="T9514"/>
      <c r="V9514"/>
    </row>
    <row r="9515" spans="3:22" x14ac:dyDescent="0.25">
      <c r="C9515"/>
      <c r="F9515"/>
      <c r="T9515"/>
      <c r="V9515"/>
    </row>
    <row r="9516" spans="3:22" x14ac:dyDescent="0.25">
      <c r="C9516"/>
      <c r="F9516"/>
      <c r="T9516"/>
      <c r="V9516"/>
    </row>
    <row r="9517" spans="3:22" x14ac:dyDescent="0.25">
      <c r="C9517"/>
      <c r="F9517"/>
      <c r="T9517"/>
      <c r="V9517"/>
    </row>
    <row r="9518" spans="3:22" x14ac:dyDescent="0.25">
      <c r="C9518"/>
      <c r="F9518"/>
      <c r="T9518"/>
      <c r="V9518"/>
    </row>
    <row r="9519" spans="3:22" x14ac:dyDescent="0.25">
      <c r="C9519"/>
      <c r="F9519"/>
      <c r="T9519"/>
      <c r="V9519"/>
    </row>
    <row r="9520" spans="3:22" x14ac:dyDescent="0.25">
      <c r="C9520"/>
      <c r="F9520"/>
      <c r="T9520"/>
      <c r="V9520"/>
    </row>
    <row r="9521" spans="3:22" x14ac:dyDescent="0.25">
      <c r="C9521"/>
      <c r="F9521"/>
      <c r="T9521"/>
      <c r="V9521"/>
    </row>
    <row r="9522" spans="3:22" x14ac:dyDescent="0.25">
      <c r="C9522"/>
      <c r="F9522"/>
      <c r="T9522"/>
      <c r="V9522"/>
    </row>
    <row r="9523" spans="3:22" x14ac:dyDescent="0.25">
      <c r="C9523"/>
      <c r="F9523"/>
      <c r="T9523"/>
      <c r="V9523"/>
    </row>
    <row r="9524" spans="3:22" x14ac:dyDescent="0.25">
      <c r="C9524"/>
      <c r="F9524"/>
      <c r="T9524"/>
      <c r="V9524"/>
    </row>
    <row r="9525" spans="3:22" x14ac:dyDescent="0.25">
      <c r="C9525"/>
      <c r="F9525"/>
      <c r="T9525"/>
      <c r="V9525"/>
    </row>
    <row r="9526" spans="3:22" x14ac:dyDescent="0.25">
      <c r="C9526"/>
      <c r="F9526"/>
      <c r="T9526"/>
      <c r="V9526"/>
    </row>
    <row r="9527" spans="3:22" x14ac:dyDescent="0.25">
      <c r="C9527"/>
      <c r="F9527"/>
      <c r="T9527"/>
      <c r="V9527"/>
    </row>
    <row r="9528" spans="3:22" x14ac:dyDescent="0.25">
      <c r="C9528"/>
      <c r="F9528"/>
      <c r="T9528"/>
      <c r="V9528"/>
    </row>
    <row r="9529" spans="3:22" x14ac:dyDescent="0.25">
      <c r="C9529"/>
      <c r="F9529"/>
      <c r="T9529"/>
      <c r="V9529"/>
    </row>
    <row r="9530" spans="3:22" x14ac:dyDescent="0.25">
      <c r="C9530"/>
      <c r="F9530"/>
      <c r="T9530"/>
      <c r="V9530"/>
    </row>
    <row r="9531" spans="3:22" x14ac:dyDescent="0.25">
      <c r="C9531"/>
      <c r="F9531"/>
      <c r="T9531"/>
      <c r="V9531"/>
    </row>
    <row r="9532" spans="3:22" x14ac:dyDescent="0.25">
      <c r="C9532"/>
      <c r="F9532"/>
      <c r="T9532"/>
      <c r="V9532"/>
    </row>
    <row r="9533" spans="3:22" x14ac:dyDescent="0.25">
      <c r="C9533"/>
      <c r="F9533"/>
      <c r="T9533"/>
      <c r="V9533"/>
    </row>
    <row r="9534" spans="3:22" x14ac:dyDescent="0.25">
      <c r="C9534"/>
      <c r="F9534"/>
      <c r="T9534"/>
      <c r="V9534"/>
    </row>
    <row r="9535" spans="3:22" x14ac:dyDescent="0.25">
      <c r="C9535"/>
      <c r="F9535"/>
      <c r="T9535"/>
      <c r="V9535"/>
    </row>
    <row r="9536" spans="3:22" x14ac:dyDescent="0.25">
      <c r="C9536"/>
      <c r="F9536"/>
      <c r="T9536"/>
      <c r="V9536"/>
    </row>
    <row r="9537" spans="3:22" x14ac:dyDescent="0.25">
      <c r="C9537"/>
      <c r="F9537"/>
      <c r="T9537"/>
      <c r="V9537"/>
    </row>
    <row r="9538" spans="3:22" x14ac:dyDescent="0.25">
      <c r="C9538"/>
      <c r="F9538"/>
      <c r="T9538"/>
      <c r="V9538"/>
    </row>
    <row r="9539" spans="3:22" x14ac:dyDescent="0.25">
      <c r="C9539"/>
      <c r="F9539"/>
      <c r="T9539"/>
      <c r="V9539"/>
    </row>
    <row r="9540" spans="3:22" x14ac:dyDescent="0.25">
      <c r="C9540"/>
      <c r="F9540"/>
      <c r="T9540"/>
      <c r="V9540"/>
    </row>
    <row r="9541" spans="3:22" x14ac:dyDescent="0.25">
      <c r="C9541"/>
      <c r="F9541"/>
      <c r="T9541"/>
      <c r="V9541"/>
    </row>
    <row r="9542" spans="3:22" x14ac:dyDescent="0.25">
      <c r="C9542"/>
      <c r="F9542"/>
      <c r="T9542"/>
      <c r="V9542"/>
    </row>
    <row r="9543" spans="3:22" x14ac:dyDescent="0.25">
      <c r="C9543"/>
      <c r="F9543"/>
      <c r="T9543"/>
      <c r="V9543"/>
    </row>
    <row r="9544" spans="3:22" x14ac:dyDescent="0.25">
      <c r="C9544"/>
      <c r="F9544"/>
      <c r="T9544"/>
      <c r="V9544"/>
    </row>
    <row r="9545" spans="3:22" x14ac:dyDescent="0.25">
      <c r="C9545"/>
      <c r="F9545"/>
      <c r="T9545"/>
      <c r="V9545"/>
    </row>
    <row r="9546" spans="3:22" x14ac:dyDescent="0.25">
      <c r="C9546"/>
      <c r="F9546"/>
      <c r="T9546"/>
      <c r="V9546"/>
    </row>
    <row r="9547" spans="3:22" x14ac:dyDescent="0.25">
      <c r="C9547"/>
      <c r="F9547"/>
      <c r="T9547"/>
      <c r="V9547"/>
    </row>
    <row r="9548" spans="3:22" x14ac:dyDescent="0.25">
      <c r="C9548"/>
      <c r="F9548"/>
      <c r="T9548"/>
      <c r="V9548"/>
    </row>
    <row r="9549" spans="3:22" x14ac:dyDescent="0.25">
      <c r="C9549"/>
      <c r="F9549"/>
      <c r="T9549"/>
      <c r="V9549"/>
    </row>
    <row r="9550" spans="3:22" x14ac:dyDescent="0.25">
      <c r="C9550"/>
      <c r="F9550"/>
      <c r="T9550"/>
      <c r="V9550"/>
    </row>
    <row r="9551" spans="3:22" x14ac:dyDescent="0.25">
      <c r="C9551"/>
      <c r="F9551"/>
      <c r="T9551"/>
      <c r="V9551"/>
    </row>
    <row r="9552" spans="3:22" x14ac:dyDescent="0.25">
      <c r="C9552"/>
      <c r="F9552"/>
      <c r="T9552"/>
      <c r="V9552"/>
    </row>
    <row r="9553" spans="3:22" x14ac:dyDescent="0.25">
      <c r="C9553"/>
      <c r="F9553"/>
      <c r="T9553"/>
      <c r="V9553"/>
    </row>
    <row r="9554" spans="3:22" x14ac:dyDescent="0.25">
      <c r="C9554"/>
      <c r="F9554"/>
      <c r="T9554"/>
      <c r="V9554"/>
    </row>
    <row r="9555" spans="3:22" x14ac:dyDescent="0.25">
      <c r="C9555"/>
      <c r="F9555"/>
      <c r="T9555"/>
      <c r="V9555"/>
    </row>
    <row r="9556" spans="3:22" x14ac:dyDescent="0.25">
      <c r="C9556"/>
      <c r="F9556"/>
      <c r="T9556"/>
      <c r="V9556"/>
    </row>
    <row r="9557" spans="3:22" x14ac:dyDescent="0.25">
      <c r="C9557"/>
      <c r="F9557"/>
      <c r="T9557"/>
      <c r="V9557"/>
    </row>
    <row r="9558" spans="3:22" x14ac:dyDescent="0.25">
      <c r="C9558"/>
      <c r="F9558"/>
      <c r="T9558"/>
      <c r="V9558"/>
    </row>
    <row r="9559" spans="3:22" x14ac:dyDescent="0.25">
      <c r="C9559"/>
      <c r="F9559"/>
      <c r="T9559"/>
      <c r="V9559"/>
    </row>
    <row r="9560" spans="3:22" x14ac:dyDescent="0.25">
      <c r="C9560"/>
      <c r="F9560"/>
      <c r="T9560"/>
      <c r="V9560"/>
    </row>
    <row r="9561" spans="3:22" x14ac:dyDescent="0.25">
      <c r="C9561"/>
      <c r="F9561"/>
      <c r="T9561"/>
      <c r="V9561"/>
    </row>
    <row r="9562" spans="3:22" x14ac:dyDescent="0.25">
      <c r="C9562"/>
      <c r="F9562"/>
      <c r="T9562"/>
      <c r="V9562"/>
    </row>
    <row r="9563" spans="3:22" x14ac:dyDescent="0.25">
      <c r="C9563"/>
      <c r="F9563"/>
      <c r="T9563"/>
      <c r="V9563"/>
    </row>
    <row r="9564" spans="3:22" x14ac:dyDescent="0.25">
      <c r="C9564"/>
      <c r="F9564"/>
      <c r="T9564"/>
      <c r="V9564"/>
    </row>
    <row r="9565" spans="3:22" x14ac:dyDescent="0.25">
      <c r="C9565"/>
      <c r="F9565"/>
      <c r="T9565"/>
      <c r="V9565"/>
    </row>
    <row r="9566" spans="3:22" x14ac:dyDescent="0.25">
      <c r="C9566"/>
      <c r="F9566"/>
      <c r="T9566"/>
      <c r="V9566"/>
    </row>
    <row r="9567" spans="3:22" x14ac:dyDescent="0.25">
      <c r="C9567"/>
      <c r="F9567"/>
      <c r="T9567"/>
      <c r="V9567"/>
    </row>
    <row r="9568" spans="3:22" x14ac:dyDescent="0.25">
      <c r="C9568"/>
      <c r="F9568"/>
      <c r="T9568"/>
      <c r="V9568"/>
    </row>
    <row r="9569" spans="3:22" x14ac:dyDescent="0.25">
      <c r="C9569"/>
      <c r="F9569"/>
      <c r="T9569"/>
      <c r="V9569"/>
    </row>
    <row r="9570" spans="3:22" x14ac:dyDescent="0.25">
      <c r="C9570"/>
      <c r="F9570"/>
      <c r="T9570"/>
      <c r="V9570"/>
    </row>
    <row r="9571" spans="3:22" x14ac:dyDescent="0.25">
      <c r="C9571"/>
      <c r="F9571"/>
      <c r="T9571"/>
      <c r="V9571"/>
    </row>
    <row r="9572" spans="3:22" x14ac:dyDescent="0.25">
      <c r="C9572"/>
      <c r="F9572"/>
      <c r="T9572"/>
      <c r="V9572"/>
    </row>
    <row r="9573" spans="3:22" x14ac:dyDescent="0.25">
      <c r="C9573"/>
      <c r="F9573"/>
      <c r="T9573"/>
      <c r="V9573"/>
    </row>
    <row r="9574" spans="3:22" x14ac:dyDescent="0.25">
      <c r="C9574"/>
      <c r="F9574"/>
      <c r="T9574"/>
      <c r="V9574"/>
    </row>
    <row r="9575" spans="3:22" x14ac:dyDescent="0.25">
      <c r="C9575"/>
      <c r="F9575"/>
      <c r="T9575"/>
      <c r="V9575"/>
    </row>
    <row r="9576" spans="3:22" x14ac:dyDescent="0.25">
      <c r="C9576"/>
      <c r="F9576"/>
      <c r="T9576"/>
      <c r="V9576"/>
    </row>
    <row r="9577" spans="3:22" x14ac:dyDescent="0.25">
      <c r="C9577"/>
      <c r="F9577"/>
      <c r="T9577"/>
      <c r="V9577"/>
    </row>
    <row r="9578" spans="3:22" x14ac:dyDescent="0.25">
      <c r="C9578"/>
      <c r="F9578"/>
      <c r="T9578"/>
      <c r="V9578"/>
    </row>
    <row r="9579" spans="3:22" x14ac:dyDescent="0.25">
      <c r="C9579"/>
      <c r="F9579"/>
      <c r="T9579"/>
      <c r="V9579"/>
    </row>
    <row r="9580" spans="3:22" x14ac:dyDescent="0.25">
      <c r="C9580"/>
      <c r="F9580"/>
      <c r="T9580"/>
      <c r="V9580"/>
    </row>
    <row r="9581" spans="3:22" x14ac:dyDescent="0.25">
      <c r="C9581"/>
      <c r="F9581"/>
      <c r="T9581"/>
      <c r="V9581"/>
    </row>
    <row r="9582" spans="3:22" x14ac:dyDescent="0.25">
      <c r="C9582"/>
      <c r="F9582"/>
      <c r="T9582"/>
      <c r="V9582"/>
    </row>
    <row r="9583" spans="3:22" x14ac:dyDescent="0.25">
      <c r="C9583"/>
      <c r="F9583"/>
      <c r="T9583"/>
      <c r="V9583"/>
    </row>
    <row r="9584" spans="3:22" x14ac:dyDescent="0.25">
      <c r="C9584"/>
      <c r="F9584"/>
      <c r="T9584"/>
      <c r="V9584"/>
    </row>
    <row r="9585" spans="3:22" x14ac:dyDescent="0.25">
      <c r="C9585"/>
      <c r="F9585"/>
      <c r="T9585"/>
      <c r="V9585"/>
    </row>
    <row r="9586" spans="3:22" x14ac:dyDescent="0.25">
      <c r="C9586"/>
      <c r="F9586"/>
      <c r="T9586"/>
      <c r="V9586"/>
    </row>
    <row r="9587" spans="3:22" x14ac:dyDescent="0.25">
      <c r="C9587"/>
      <c r="F9587"/>
      <c r="T9587"/>
      <c r="V9587"/>
    </row>
    <row r="9588" spans="3:22" x14ac:dyDescent="0.25">
      <c r="C9588"/>
      <c r="F9588"/>
      <c r="T9588"/>
      <c r="V9588"/>
    </row>
    <row r="9589" spans="3:22" x14ac:dyDescent="0.25">
      <c r="C9589"/>
      <c r="F9589"/>
      <c r="T9589"/>
      <c r="V9589"/>
    </row>
    <row r="9590" spans="3:22" x14ac:dyDescent="0.25">
      <c r="C9590"/>
      <c r="F9590"/>
      <c r="T9590"/>
      <c r="V9590"/>
    </row>
    <row r="9591" spans="3:22" x14ac:dyDescent="0.25">
      <c r="C9591"/>
      <c r="F9591"/>
      <c r="T9591"/>
      <c r="V9591"/>
    </row>
    <row r="9592" spans="3:22" x14ac:dyDescent="0.25">
      <c r="C9592"/>
      <c r="F9592"/>
      <c r="T9592"/>
      <c r="V9592"/>
    </row>
    <row r="9593" spans="3:22" x14ac:dyDescent="0.25">
      <c r="C9593"/>
      <c r="F9593"/>
      <c r="T9593"/>
      <c r="V9593"/>
    </row>
    <row r="9594" spans="3:22" x14ac:dyDescent="0.25">
      <c r="C9594"/>
      <c r="F9594"/>
      <c r="T9594"/>
      <c r="V9594"/>
    </row>
    <row r="9595" spans="3:22" x14ac:dyDescent="0.25">
      <c r="C9595"/>
      <c r="F9595"/>
      <c r="T9595"/>
      <c r="V9595"/>
    </row>
    <row r="9596" spans="3:22" x14ac:dyDescent="0.25">
      <c r="C9596"/>
      <c r="F9596"/>
      <c r="T9596"/>
      <c r="V9596"/>
    </row>
    <row r="9597" spans="3:22" x14ac:dyDescent="0.25">
      <c r="C9597"/>
      <c r="F9597"/>
      <c r="T9597"/>
      <c r="V9597"/>
    </row>
    <row r="9598" spans="3:22" x14ac:dyDescent="0.25">
      <c r="C9598"/>
      <c r="F9598"/>
      <c r="T9598"/>
      <c r="V9598"/>
    </row>
    <row r="9599" spans="3:22" x14ac:dyDescent="0.25">
      <c r="C9599"/>
      <c r="F9599"/>
      <c r="T9599"/>
      <c r="V9599"/>
    </row>
    <row r="9600" spans="3:22" x14ac:dyDescent="0.25">
      <c r="C9600"/>
      <c r="F9600"/>
      <c r="T9600"/>
      <c r="V9600"/>
    </row>
    <row r="9601" spans="3:22" x14ac:dyDescent="0.25">
      <c r="C9601"/>
      <c r="F9601"/>
      <c r="T9601"/>
      <c r="V9601"/>
    </row>
    <row r="9602" spans="3:22" x14ac:dyDescent="0.25">
      <c r="C9602"/>
      <c r="F9602"/>
      <c r="T9602"/>
      <c r="V9602"/>
    </row>
    <row r="9603" spans="3:22" x14ac:dyDescent="0.25">
      <c r="C9603"/>
      <c r="F9603"/>
      <c r="T9603"/>
      <c r="V9603"/>
    </row>
    <row r="9604" spans="3:22" x14ac:dyDescent="0.25">
      <c r="C9604"/>
      <c r="F9604"/>
      <c r="T9604"/>
      <c r="V9604"/>
    </row>
    <row r="9605" spans="3:22" x14ac:dyDescent="0.25">
      <c r="C9605"/>
      <c r="F9605"/>
      <c r="T9605"/>
      <c r="V9605"/>
    </row>
    <row r="9606" spans="3:22" x14ac:dyDescent="0.25">
      <c r="C9606"/>
      <c r="F9606"/>
      <c r="T9606"/>
      <c r="V9606"/>
    </row>
    <row r="9607" spans="3:22" x14ac:dyDescent="0.25">
      <c r="C9607"/>
      <c r="F9607"/>
      <c r="T9607"/>
      <c r="V9607"/>
    </row>
    <row r="9608" spans="3:22" x14ac:dyDescent="0.25">
      <c r="C9608"/>
      <c r="F9608"/>
      <c r="T9608"/>
      <c r="V9608"/>
    </row>
    <row r="9609" spans="3:22" x14ac:dyDescent="0.25">
      <c r="C9609"/>
      <c r="F9609"/>
      <c r="T9609"/>
      <c r="V9609"/>
    </row>
    <row r="9610" spans="3:22" x14ac:dyDescent="0.25">
      <c r="C9610"/>
      <c r="F9610"/>
      <c r="T9610"/>
      <c r="V9610"/>
    </row>
    <row r="9611" spans="3:22" x14ac:dyDescent="0.25">
      <c r="C9611"/>
      <c r="F9611"/>
      <c r="T9611"/>
      <c r="V9611"/>
    </row>
    <row r="9612" spans="3:22" x14ac:dyDescent="0.25">
      <c r="C9612"/>
      <c r="F9612"/>
      <c r="T9612"/>
      <c r="V9612"/>
    </row>
    <row r="9613" spans="3:22" x14ac:dyDescent="0.25">
      <c r="C9613"/>
      <c r="F9613"/>
      <c r="T9613"/>
      <c r="V9613"/>
    </row>
    <row r="9614" spans="3:22" x14ac:dyDescent="0.25">
      <c r="C9614"/>
      <c r="F9614"/>
      <c r="T9614"/>
      <c r="V9614"/>
    </row>
    <row r="9615" spans="3:22" x14ac:dyDescent="0.25">
      <c r="C9615"/>
      <c r="F9615"/>
      <c r="T9615"/>
      <c r="V9615"/>
    </row>
    <row r="9616" spans="3:22" x14ac:dyDescent="0.25">
      <c r="C9616"/>
      <c r="F9616"/>
      <c r="T9616"/>
      <c r="V9616"/>
    </row>
    <row r="9617" spans="3:22" x14ac:dyDescent="0.25">
      <c r="C9617"/>
      <c r="F9617"/>
      <c r="T9617"/>
      <c r="V9617"/>
    </row>
    <row r="9618" spans="3:22" x14ac:dyDescent="0.25">
      <c r="C9618"/>
      <c r="F9618"/>
      <c r="T9618"/>
      <c r="V9618"/>
    </row>
    <row r="9619" spans="3:22" x14ac:dyDescent="0.25">
      <c r="C9619"/>
      <c r="F9619"/>
      <c r="T9619"/>
      <c r="V9619"/>
    </row>
    <row r="9620" spans="3:22" x14ac:dyDescent="0.25">
      <c r="C9620"/>
      <c r="F9620"/>
      <c r="T9620"/>
      <c r="V9620"/>
    </row>
    <row r="9621" spans="3:22" x14ac:dyDescent="0.25">
      <c r="C9621"/>
      <c r="F9621"/>
      <c r="T9621"/>
      <c r="V9621"/>
    </row>
    <row r="9622" spans="3:22" x14ac:dyDescent="0.25">
      <c r="C9622"/>
      <c r="F9622"/>
      <c r="T9622"/>
      <c r="V9622"/>
    </row>
    <row r="9623" spans="3:22" x14ac:dyDescent="0.25">
      <c r="C9623"/>
      <c r="F9623"/>
      <c r="T9623"/>
      <c r="V9623"/>
    </row>
    <row r="9624" spans="3:22" x14ac:dyDescent="0.25">
      <c r="C9624"/>
      <c r="F9624"/>
      <c r="T9624"/>
      <c r="V9624"/>
    </row>
    <row r="9625" spans="3:22" x14ac:dyDescent="0.25">
      <c r="C9625"/>
      <c r="F9625"/>
      <c r="T9625"/>
      <c r="V9625"/>
    </row>
    <row r="9626" spans="3:22" x14ac:dyDescent="0.25">
      <c r="C9626"/>
      <c r="F9626"/>
      <c r="T9626"/>
      <c r="V9626"/>
    </row>
    <row r="9627" spans="3:22" x14ac:dyDescent="0.25">
      <c r="C9627"/>
      <c r="F9627"/>
      <c r="T9627"/>
      <c r="V9627"/>
    </row>
    <row r="9628" spans="3:22" x14ac:dyDescent="0.25">
      <c r="C9628"/>
      <c r="F9628"/>
      <c r="T9628"/>
      <c r="V9628"/>
    </row>
    <row r="9629" spans="3:22" x14ac:dyDescent="0.25">
      <c r="C9629"/>
      <c r="F9629"/>
      <c r="T9629"/>
      <c r="V9629"/>
    </row>
    <row r="9630" spans="3:22" x14ac:dyDescent="0.25">
      <c r="C9630"/>
      <c r="F9630"/>
      <c r="T9630"/>
      <c r="V9630"/>
    </row>
    <row r="9631" spans="3:22" x14ac:dyDescent="0.25">
      <c r="C9631"/>
      <c r="F9631"/>
      <c r="T9631"/>
      <c r="V9631"/>
    </row>
    <row r="9632" spans="3:22" x14ac:dyDescent="0.25">
      <c r="C9632"/>
      <c r="F9632"/>
      <c r="T9632"/>
      <c r="V9632"/>
    </row>
    <row r="9633" spans="3:22" x14ac:dyDescent="0.25">
      <c r="C9633"/>
      <c r="F9633"/>
      <c r="T9633"/>
      <c r="V9633"/>
    </row>
    <row r="9634" spans="3:22" x14ac:dyDescent="0.25">
      <c r="C9634"/>
      <c r="F9634"/>
      <c r="T9634"/>
      <c r="V9634"/>
    </row>
    <row r="9635" spans="3:22" x14ac:dyDescent="0.25">
      <c r="C9635"/>
      <c r="F9635"/>
      <c r="T9635"/>
      <c r="V9635"/>
    </row>
    <row r="9636" spans="3:22" x14ac:dyDescent="0.25">
      <c r="C9636"/>
      <c r="F9636"/>
      <c r="T9636"/>
      <c r="V9636"/>
    </row>
    <row r="9637" spans="3:22" x14ac:dyDescent="0.25">
      <c r="C9637"/>
      <c r="F9637"/>
      <c r="T9637"/>
      <c r="V9637"/>
    </row>
    <row r="9638" spans="3:22" x14ac:dyDescent="0.25">
      <c r="C9638"/>
      <c r="F9638"/>
      <c r="T9638"/>
      <c r="V9638"/>
    </row>
    <row r="9639" spans="3:22" x14ac:dyDescent="0.25">
      <c r="C9639"/>
      <c r="F9639"/>
      <c r="T9639"/>
      <c r="V9639"/>
    </row>
    <row r="9640" spans="3:22" x14ac:dyDescent="0.25">
      <c r="C9640"/>
      <c r="F9640"/>
      <c r="T9640"/>
      <c r="V9640"/>
    </row>
    <row r="9641" spans="3:22" x14ac:dyDescent="0.25">
      <c r="C9641"/>
      <c r="F9641"/>
      <c r="T9641"/>
      <c r="V9641"/>
    </row>
    <row r="9642" spans="3:22" x14ac:dyDescent="0.25">
      <c r="C9642"/>
      <c r="F9642"/>
      <c r="T9642"/>
      <c r="V9642"/>
    </row>
    <row r="9643" spans="3:22" x14ac:dyDescent="0.25">
      <c r="C9643"/>
      <c r="F9643"/>
      <c r="T9643"/>
      <c r="V9643"/>
    </row>
    <row r="9644" spans="3:22" x14ac:dyDescent="0.25">
      <c r="C9644"/>
      <c r="F9644"/>
      <c r="T9644"/>
      <c r="V9644"/>
    </row>
    <row r="9645" spans="3:22" x14ac:dyDescent="0.25">
      <c r="C9645"/>
      <c r="F9645"/>
      <c r="T9645"/>
      <c r="V9645"/>
    </row>
    <row r="9646" spans="3:22" x14ac:dyDescent="0.25">
      <c r="C9646"/>
      <c r="F9646"/>
      <c r="T9646"/>
      <c r="V9646"/>
    </row>
    <row r="9647" spans="3:22" x14ac:dyDescent="0.25">
      <c r="C9647"/>
      <c r="F9647"/>
      <c r="T9647"/>
      <c r="V9647"/>
    </row>
    <row r="9648" spans="3:22" x14ac:dyDescent="0.25">
      <c r="C9648"/>
      <c r="F9648"/>
      <c r="T9648"/>
      <c r="V9648"/>
    </row>
    <row r="9649" spans="3:22" x14ac:dyDescent="0.25">
      <c r="C9649"/>
      <c r="F9649"/>
      <c r="T9649"/>
      <c r="V9649"/>
    </row>
    <row r="9650" spans="3:22" x14ac:dyDescent="0.25">
      <c r="C9650"/>
      <c r="F9650"/>
      <c r="T9650"/>
      <c r="V9650"/>
    </row>
    <row r="9651" spans="3:22" x14ac:dyDescent="0.25">
      <c r="C9651"/>
      <c r="F9651"/>
      <c r="T9651"/>
      <c r="V9651"/>
    </row>
    <row r="9652" spans="3:22" x14ac:dyDescent="0.25">
      <c r="C9652"/>
      <c r="F9652"/>
      <c r="T9652"/>
      <c r="V9652"/>
    </row>
    <row r="9653" spans="3:22" x14ac:dyDescent="0.25">
      <c r="C9653"/>
      <c r="F9653"/>
      <c r="T9653"/>
      <c r="V9653"/>
    </row>
    <row r="9654" spans="3:22" x14ac:dyDescent="0.25">
      <c r="C9654"/>
      <c r="F9654"/>
      <c r="T9654"/>
      <c r="V9654"/>
    </row>
    <row r="9655" spans="3:22" x14ac:dyDescent="0.25">
      <c r="C9655"/>
      <c r="F9655"/>
      <c r="T9655"/>
      <c r="V9655"/>
    </row>
    <row r="9656" spans="3:22" x14ac:dyDescent="0.25">
      <c r="C9656"/>
      <c r="F9656"/>
      <c r="T9656"/>
      <c r="V9656"/>
    </row>
    <row r="9657" spans="3:22" x14ac:dyDescent="0.25">
      <c r="C9657"/>
      <c r="F9657"/>
      <c r="T9657"/>
      <c r="V9657"/>
    </row>
    <row r="9658" spans="3:22" x14ac:dyDescent="0.25">
      <c r="C9658"/>
      <c r="F9658"/>
      <c r="T9658"/>
      <c r="V9658"/>
    </row>
    <row r="9659" spans="3:22" x14ac:dyDescent="0.25">
      <c r="C9659"/>
      <c r="F9659"/>
      <c r="T9659"/>
      <c r="V9659"/>
    </row>
    <row r="9660" spans="3:22" x14ac:dyDescent="0.25">
      <c r="C9660"/>
      <c r="F9660"/>
      <c r="T9660"/>
      <c r="V9660"/>
    </row>
    <row r="9661" spans="3:22" x14ac:dyDescent="0.25">
      <c r="C9661"/>
      <c r="F9661"/>
      <c r="T9661"/>
      <c r="V9661"/>
    </row>
    <row r="9662" spans="3:22" x14ac:dyDescent="0.25">
      <c r="C9662"/>
      <c r="F9662"/>
      <c r="T9662"/>
      <c r="V9662"/>
    </row>
    <row r="9663" spans="3:22" x14ac:dyDescent="0.25">
      <c r="C9663"/>
      <c r="F9663"/>
      <c r="T9663"/>
      <c r="V9663"/>
    </row>
    <row r="9664" spans="3:22" x14ac:dyDescent="0.25">
      <c r="C9664"/>
      <c r="F9664"/>
      <c r="T9664"/>
      <c r="V9664"/>
    </row>
    <row r="9665" spans="3:22" x14ac:dyDescent="0.25">
      <c r="C9665"/>
      <c r="F9665"/>
      <c r="T9665"/>
      <c r="V9665"/>
    </row>
    <row r="9666" spans="3:22" x14ac:dyDescent="0.25">
      <c r="C9666"/>
      <c r="F9666"/>
      <c r="T9666"/>
      <c r="V9666"/>
    </row>
    <row r="9667" spans="3:22" x14ac:dyDescent="0.25">
      <c r="C9667"/>
      <c r="F9667"/>
      <c r="T9667"/>
      <c r="V9667"/>
    </row>
    <row r="9668" spans="3:22" x14ac:dyDescent="0.25">
      <c r="C9668"/>
      <c r="F9668"/>
      <c r="T9668"/>
      <c r="V9668"/>
    </row>
    <row r="9669" spans="3:22" x14ac:dyDescent="0.25">
      <c r="C9669"/>
      <c r="F9669"/>
      <c r="T9669"/>
      <c r="V9669"/>
    </row>
    <row r="9670" spans="3:22" x14ac:dyDescent="0.25">
      <c r="C9670"/>
      <c r="F9670"/>
      <c r="T9670"/>
      <c r="V9670"/>
    </row>
    <row r="9671" spans="3:22" x14ac:dyDescent="0.25">
      <c r="C9671"/>
      <c r="F9671"/>
      <c r="T9671"/>
      <c r="V9671"/>
    </row>
    <row r="9672" spans="3:22" x14ac:dyDescent="0.25">
      <c r="C9672"/>
      <c r="F9672"/>
      <c r="T9672"/>
      <c r="V9672"/>
    </row>
    <row r="9673" spans="3:22" x14ac:dyDescent="0.25">
      <c r="C9673"/>
      <c r="F9673"/>
      <c r="T9673"/>
      <c r="V9673"/>
    </row>
    <row r="9674" spans="3:22" x14ac:dyDescent="0.25">
      <c r="C9674"/>
      <c r="F9674"/>
      <c r="T9674"/>
      <c r="V9674"/>
    </row>
    <row r="9675" spans="3:22" x14ac:dyDescent="0.25">
      <c r="C9675"/>
      <c r="F9675"/>
      <c r="T9675"/>
      <c r="V9675"/>
    </row>
    <row r="9676" spans="3:22" x14ac:dyDescent="0.25">
      <c r="C9676"/>
      <c r="F9676"/>
      <c r="T9676"/>
      <c r="V9676"/>
    </row>
    <row r="9677" spans="3:22" x14ac:dyDescent="0.25">
      <c r="C9677"/>
      <c r="F9677"/>
      <c r="T9677"/>
      <c r="V9677"/>
    </row>
    <row r="9678" spans="3:22" x14ac:dyDescent="0.25">
      <c r="C9678"/>
      <c r="F9678"/>
      <c r="T9678"/>
      <c r="V9678"/>
    </row>
    <row r="9679" spans="3:22" x14ac:dyDescent="0.25">
      <c r="C9679"/>
      <c r="F9679"/>
      <c r="T9679"/>
      <c r="V9679"/>
    </row>
    <row r="9680" spans="3:22" x14ac:dyDescent="0.25">
      <c r="C9680"/>
      <c r="F9680"/>
      <c r="T9680"/>
      <c r="V9680"/>
    </row>
    <row r="9681" spans="3:22" x14ac:dyDescent="0.25">
      <c r="C9681"/>
      <c r="F9681"/>
      <c r="T9681"/>
      <c r="V9681"/>
    </row>
    <row r="9682" spans="3:22" x14ac:dyDescent="0.25">
      <c r="C9682"/>
      <c r="F9682"/>
      <c r="T9682"/>
      <c r="V9682"/>
    </row>
    <row r="9683" spans="3:22" x14ac:dyDescent="0.25">
      <c r="C9683"/>
      <c r="F9683"/>
      <c r="T9683"/>
      <c r="V9683"/>
    </row>
    <row r="9684" spans="3:22" x14ac:dyDescent="0.25">
      <c r="C9684"/>
      <c r="F9684"/>
      <c r="T9684"/>
      <c r="V9684"/>
    </row>
    <row r="9685" spans="3:22" x14ac:dyDescent="0.25">
      <c r="C9685"/>
      <c r="F9685"/>
      <c r="T9685"/>
      <c r="V9685"/>
    </row>
    <row r="9686" spans="3:22" x14ac:dyDescent="0.25">
      <c r="C9686"/>
      <c r="F9686"/>
      <c r="T9686"/>
      <c r="V9686"/>
    </row>
    <row r="9687" spans="3:22" x14ac:dyDescent="0.25">
      <c r="C9687"/>
      <c r="F9687"/>
      <c r="T9687"/>
      <c r="V9687"/>
    </row>
    <row r="9688" spans="3:22" x14ac:dyDescent="0.25">
      <c r="C9688"/>
      <c r="F9688"/>
      <c r="T9688"/>
      <c r="V9688"/>
    </row>
    <row r="9689" spans="3:22" x14ac:dyDescent="0.25">
      <c r="C9689"/>
      <c r="F9689"/>
      <c r="T9689"/>
      <c r="V9689"/>
    </row>
    <row r="9690" spans="3:22" x14ac:dyDescent="0.25">
      <c r="C9690"/>
      <c r="F9690"/>
      <c r="T9690"/>
      <c r="V9690"/>
    </row>
    <row r="9691" spans="3:22" x14ac:dyDescent="0.25">
      <c r="C9691"/>
      <c r="F9691"/>
      <c r="T9691"/>
      <c r="V9691"/>
    </row>
    <row r="9692" spans="3:22" x14ac:dyDescent="0.25">
      <c r="C9692"/>
      <c r="F9692"/>
      <c r="T9692"/>
      <c r="V9692"/>
    </row>
    <row r="9693" spans="3:22" x14ac:dyDescent="0.25">
      <c r="C9693"/>
      <c r="F9693"/>
      <c r="T9693"/>
      <c r="V9693"/>
    </row>
    <row r="9694" spans="3:22" x14ac:dyDescent="0.25">
      <c r="C9694"/>
      <c r="F9694"/>
      <c r="T9694"/>
      <c r="V9694"/>
    </row>
    <row r="9695" spans="3:22" x14ac:dyDescent="0.25">
      <c r="C9695"/>
      <c r="F9695"/>
      <c r="T9695"/>
      <c r="V9695"/>
    </row>
    <row r="9696" spans="3:22" x14ac:dyDescent="0.25">
      <c r="C9696"/>
      <c r="F9696"/>
      <c r="T9696"/>
      <c r="V9696"/>
    </row>
    <row r="9697" spans="3:22" x14ac:dyDescent="0.25">
      <c r="C9697"/>
      <c r="F9697"/>
      <c r="T9697"/>
      <c r="V9697"/>
    </row>
    <row r="9698" spans="3:22" x14ac:dyDescent="0.25">
      <c r="C9698"/>
      <c r="F9698"/>
      <c r="T9698"/>
      <c r="V9698"/>
    </row>
    <row r="9699" spans="3:22" x14ac:dyDescent="0.25">
      <c r="C9699"/>
      <c r="F9699"/>
      <c r="T9699"/>
      <c r="V9699"/>
    </row>
    <row r="9700" spans="3:22" x14ac:dyDescent="0.25">
      <c r="C9700"/>
      <c r="F9700"/>
      <c r="T9700"/>
      <c r="V9700"/>
    </row>
    <row r="9701" spans="3:22" x14ac:dyDescent="0.25">
      <c r="C9701"/>
      <c r="F9701"/>
      <c r="T9701"/>
      <c r="V9701"/>
    </row>
    <row r="9702" spans="3:22" x14ac:dyDescent="0.25">
      <c r="C9702"/>
      <c r="F9702"/>
      <c r="T9702"/>
      <c r="V9702"/>
    </row>
    <row r="9703" spans="3:22" x14ac:dyDescent="0.25">
      <c r="C9703"/>
      <c r="F9703"/>
      <c r="T9703"/>
      <c r="V9703"/>
    </row>
    <row r="9704" spans="3:22" x14ac:dyDescent="0.25">
      <c r="C9704"/>
      <c r="F9704"/>
      <c r="T9704"/>
      <c r="V9704"/>
    </row>
    <row r="9705" spans="3:22" x14ac:dyDescent="0.25">
      <c r="C9705"/>
      <c r="F9705"/>
      <c r="T9705"/>
      <c r="V9705"/>
    </row>
    <row r="9706" spans="3:22" x14ac:dyDescent="0.25">
      <c r="C9706"/>
      <c r="F9706"/>
      <c r="T9706"/>
      <c r="V9706"/>
    </row>
    <row r="9707" spans="3:22" x14ac:dyDescent="0.25">
      <c r="C9707"/>
      <c r="F9707"/>
      <c r="T9707"/>
      <c r="V9707"/>
    </row>
    <row r="9708" spans="3:22" x14ac:dyDescent="0.25">
      <c r="C9708"/>
      <c r="F9708"/>
      <c r="T9708"/>
      <c r="V9708"/>
    </row>
    <row r="9709" spans="3:22" x14ac:dyDescent="0.25">
      <c r="C9709"/>
      <c r="F9709"/>
      <c r="T9709"/>
      <c r="V9709"/>
    </row>
    <row r="9710" spans="3:22" x14ac:dyDescent="0.25">
      <c r="C9710"/>
      <c r="F9710"/>
      <c r="T9710"/>
      <c r="V9710"/>
    </row>
    <row r="9711" spans="3:22" x14ac:dyDescent="0.25">
      <c r="C9711"/>
      <c r="F9711"/>
      <c r="T9711"/>
      <c r="V9711"/>
    </row>
    <row r="9712" spans="3:22" x14ac:dyDescent="0.25">
      <c r="C9712"/>
      <c r="F9712"/>
      <c r="T9712"/>
      <c r="V9712"/>
    </row>
    <row r="9713" spans="3:22" x14ac:dyDescent="0.25">
      <c r="C9713"/>
      <c r="F9713"/>
      <c r="T9713"/>
      <c r="V9713"/>
    </row>
    <row r="9714" spans="3:22" x14ac:dyDescent="0.25">
      <c r="C9714"/>
      <c r="F9714"/>
      <c r="T9714"/>
      <c r="V9714"/>
    </row>
    <row r="9715" spans="3:22" x14ac:dyDescent="0.25">
      <c r="C9715"/>
      <c r="F9715"/>
      <c r="T9715"/>
      <c r="V9715"/>
    </row>
    <row r="9716" spans="3:22" x14ac:dyDescent="0.25">
      <c r="C9716"/>
      <c r="F9716"/>
      <c r="T9716"/>
      <c r="V9716"/>
    </row>
    <row r="9717" spans="3:22" x14ac:dyDescent="0.25">
      <c r="C9717"/>
      <c r="F9717"/>
      <c r="T9717"/>
      <c r="V9717"/>
    </row>
    <row r="9718" spans="3:22" x14ac:dyDescent="0.25">
      <c r="C9718"/>
      <c r="F9718"/>
      <c r="T9718"/>
      <c r="V9718"/>
    </row>
    <row r="9719" spans="3:22" x14ac:dyDescent="0.25">
      <c r="C9719"/>
      <c r="F9719"/>
      <c r="T9719"/>
      <c r="V9719"/>
    </row>
    <row r="9720" spans="3:22" x14ac:dyDescent="0.25">
      <c r="C9720"/>
      <c r="F9720"/>
      <c r="T9720"/>
      <c r="V9720"/>
    </row>
    <row r="9721" spans="3:22" x14ac:dyDescent="0.25">
      <c r="C9721"/>
      <c r="F9721"/>
      <c r="T9721"/>
      <c r="V9721"/>
    </row>
    <row r="9722" spans="3:22" x14ac:dyDescent="0.25">
      <c r="C9722"/>
      <c r="F9722"/>
      <c r="T9722"/>
      <c r="V9722"/>
    </row>
    <row r="9723" spans="3:22" x14ac:dyDescent="0.25">
      <c r="C9723"/>
      <c r="F9723"/>
      <c r="T9723"/>
      <c r="V9723"/>
    </row>
    <row r="9724" spans="3:22" x14ac:dyDescent="0.25">
      <c r="C9724"/>
      <c r="F9724"/>
      <c r="T9724"/>
      <c r="V9724"/>
    </row>
    <row r="9725" spans="3:22" x14ac:dyDescent="0.25">
      <c r="C9725"/>
      <c r="F9725"/>
      <c r="T9725"/>
      <c r="V9725"/>
    </row>
    <row r="9726" spans="3:22" x14ac:dyDescent="0.25">
      <c r="C9726"/>
      <c r="F9726"/>
      <c r="T9726"/>
      <c r="V9726"/>
    </row>
    <row r="9727" spans="3:22" x14ac:dyDescent="0.25">
      <c r="C9727"/>
      <c r="F9727"/>
      <c r="T9727"/>
      <c r="V9727"/>
    </row>
    <row r="9728" spans="3:22" x14ac:dyDescent="0.25">
      <c r="C9728"/>
      <c r="F9728"/>
      <c r="T9728"/>
      <c r="V9728"/>
    </row>
    <row r="9729" spans="3:22" x14ac:dyDescent="0.25">
      <c r="C9729"/>
      <c r="F9729"/>
      <c r="T9729"/>
      <c r="V9729"/>
    </row>
    <row r="9730" spans="3:22" x14ac:dyDescent="0.25">
      <c r="C9730"/>
      <c r="F9730"/>
      <c r="T9730"/>
      <c r="V9730"/>
    </row>
    <row r="9731" spans="3:22" x14ac:dyDescent="0.25">
      <c r="C9731"/>
      <c r="F9731"/>
      <c r="T9731"/>
      <c r="V9731"/>
    </row>
    <row r="9732" spans="3:22" x14ac:dyDescent="0.25">
      <c r="C9732"/>
      <c r="F9732"/>
      <c r="T9732"/>
      <c r="V9732"/>
    </row>
    <row r="9733" spans="3:22" x14ac:dyDescent="0.25">
      <c r="C9733"/>
      <c r="F9733"/>
      <c r="T9733"/>
      <c r="V9733"/>
    </row>
    <row r="9734" spans="3:22" x14ac:dyDescent="0.25">
      <c r="C9734"/>
      <c r="F9734"/>
      <c r="T9734"/>
      <c r="V9734"/>
    </row>
    <row r="9735" spans="3:22" x14ac:dyDescent="0.25">
      <c r="C9735"/>
      <c r="F9735"/>
      <c r="T9735"/>
      <c r="V9735"/>
    </row>
    <row r="9736" spans="3:22" x14ac:dyDescent="0.25">
      <c r="C9736"/>
      <c r="F9736"/>
      <c r="T9736"/>
      <c r="V9736"/>
    </row>
    <row r="9737" spans="3:22" x14ac:dyDescent="0.25">
      <c r="C9737"/>
      <c r="F9737"/>
      <c r="T9737"/>
      <c r="V9737"/>
    </row>
    <row r="9738" spans="3:22" x14ac:dyDescent="0.25">
      <c r="C9738"/>
      <c r="F9738"/>
      <c r="T9738"/>
      <c r="V9738"/>
    </row>
    <row r="9739" spans="3:22" x14ac:dyDescent="0.25">
      <c r="C9739"/>
      <c r="F9739"/>
      <c r="T9739"/>
      <c r="V9739"/>
    </row>
    <row r="9740" spans="3:22" x14ac:dyDescent="0.25">
      <c r="C9740"/>
      <c r="F9740"/>
      <c r="T9740"/>
      <c r="V9740"/>
    </row>
    <row r="9741" spans="3:22" x14ac:dyDescent="0.25">
      <c r="C9741"/>
      <c r="F9741"/>
      <c r="T9741"/>
      <c r="V9741"/>
    </row>
    <row r="9742" spans="3:22" x14ac:dyDescent="0.25">
      <c r="C9742"/>
      <c r="F9742"/>
      <c r="T9742"/>
      <c r="V9742"/>
    </row>
    <row r="9743" spans="3:22" x14ac:dyDescent="0.25">
      <c r="C9743"/>
      <c r="F9743"/>
      <c r="T9743"/>
      <c r="V9743"/>
    </row>
    <row r="9744" spans="3:22" x14ac:dyDescent="0.25">
      <c r="C9744"/>
      <c r="F9744"/>
      <c r="T9744"/>
      <c r="V9744"/>
    </row>
    <row r="9745" spans="3:22" x14ac:dyDescent="0.25">
      <c r="C9745"/>
      <c r="F9745"/>
      <c r="T9745"/>
      <c r="V9745"/>
    </row>
    <row r="9746" spans="3:22" x14ac:dyDescent="0.25">
      <c r="C9746"/>
      <c r="F9746"/>
      <c r="T9746"/>
      <c r="V9746"/>
    </row>
    <row r="9747" spans="3:22" x14ac:dyDescent="0.25">
      <c r="C9747"/>
      <c r="F9747"/>
      <c r="T9747"/>
      <c r="V9747"/>
    </row>
    <row r="9748" spans="3:22" x14ac:dyDescent="0.25">
      <c r="C9748"/>
      <c r="F9748"/>
      <c r="T9748"/>
      <c r="V9748"/>
    </row>
    <row r="9749" spans="3:22" x14ac:dyDescent="0.25">
      <c r="C9749"/>
      <c r="F9749"/>
      <c r="T9749"/>
      <c r="V9749"/>
    </row>
    <row r="9750" spans="3:22" x14ac:dyDescent="0.25">
      <c r="C9750"/>
      <c r="F9750"/>
      <c r="T9750"/>
      <c r="V9750"/>
    </row>
    <row r="9751" spans="3:22" x14ac:dyDescent="0.25">
      <c r="C9751"/>
      <c r="F9751"/>
      <c r="T9751"/>
      <c r="V9751"/>
    </row>
    <row r="9752" spans="3:22" x14ac:dyDescent="0.25">
      <c r="C9752"/>
      <c r="F9752"/>
      <c r="T9752"/>
      <c r="V9752"/>
    </row>
    <row r="9753" spans="3:22" x14ac:dyDescent="0.25">
      <c r="C9753"/>
      <c r="F9753"/>
      <c r="T9753"/>
      <c r="V9753"/>
    </row>
    <row r="9754" spans="3:22" x14ac:dyDescent="0.25">
      <c r="C9754"/>
      <c r="F9754"/>
      <c r="T9754"/>
      <c r="V9754"/>
    </row>
    <row r="9755" spans="3:22" x14ac:dyDescent="0.25">
      <c r="C9755"/>
      <c r="F9755"/>
      <c r="T9755"/>
      <c r="V9755"/>
    </row>
    <row r="9756" spans="3:22" x14ac:dyDescent="0.25">
      <c r="C9756"/>
      <c r="F9756"/>
      <c r="T9756"/>
      <c r="V9756"/>
    </row>
    <row r="9757" spans="3:22" x14ac:dyDescent="0.25">
      <c r="C9757"/>
      <c r="F9757"/>
      <c r="T9757"/>
      <c r="V9757"/>
    </row>
    <row r="9758" spans="3:22" x14ac:dyDescent="0.25">
      <c r="C9758"/>
      <c r="F9758"/>
      <c r="T9758"/>
      <c r="V9758"/>
    </row>
    <row r="9759" spans="3:22" x14ac:dyDescent="0.25">
      <c r="C9759"/>
      <c r="F9759"/>
      <c r="T9759"/>
      <c r="V9759"/>
    </row>
    <row r="9760" spans="3:22" x14ac:dyDescent="0.25">
      <c r="C9760"/>
      <c r="F9760"/>
      <c r="T9760"/>
      <c r="V9760"/>
    </row>
    <row r="9761" spans="3:22" x14ac:dyDescent="0.25">
      <c r="C9761"/>
      <c r="F9761"/>
      <c r="T9761"/>
      <c r="V9761"/>
    </row>
    <row r="9762" spans="3:22" x14ac:dyDescent="0.25">
      <c r="C9762"/>
      <c r="F9762"/>
      <c r="T9762"/>
      <c r="V9762"/>
    </row>
    <row r="9763" spans="3:22" x14ac:dyDescent="0.25">
      <c r="C9763"/>
      <c r="F9763"/>
      <c r="T9763"/>
      <c r="V9763"/>
    </row>
    <row r="9764" spans="3:22" x14ac:dyDescent="0.25">
      <c r="C9764"/>
      <c r="F9764"/>
      <c r="T9764"/>
      <c r="V9764"/>
    </row>
    <row r="9765" spans="3:22" x14ac:dyDescent="0.25">
      <c r="C9765"/>
      <c r="F9765"/>
      <c r="T9765"/>
      <c r="V9765"/>
    </row>
    <row r="9766" spans="3:22" x14ac:dyDescent="0.25">
      <c r="C9766"/>
      <c r="F9766"/>
      <c r="T9766"/>
      <c r="V9766"/>
    </row>
    <row r="9767" spans="3:22" x14ac:dyDescent="0.25">
      <c r="C9767"/>
      <c r="F9767"/>
      <c r="T9767"/>
      <c r="V9767"/>
    </row>
    <row r="9768" spans="3:22" x14ac:dyDescent="0.25">
      <c r="C9768"/>
      <c r="F9768"/>
      <c r="T9768"/>
      <c r="V9768"/>
    </row>
    <row r="9769" spans="3:22" x14ac:dyDescent="0.25">
      <c r="C9769"/>
      <c r="F9769"/>
      <c r="T9769"/>
      <c r="V9769"/>
    </row>
    <row r="9770" spans="3:22" x14ac:dyDescent="0.25">
      <c r="C9770"/>
      <c r="F9770"/>
      <c r="T9770"/>
      <c r="V9770"/>
    </row>
    <row r="9771" spans="3:22" x14ac:dyDescent="0.25">
      <c r="C9771"/>
      <c r="F9771"/>
      <c r="T9771"/>
      <c r="V9771"/>
    </row>
    <row r="9772" spans="3:22" x14ac:dyDescent="0.25">
      <c r="C9772"/>
      <c r="F9772"/>
      <c r="T9772"/>
      <c r="V9772"/>
    </row>
    <row r="9773" spans="3:22" x14ac:dyDescent="0.25">
      <c r="C9773"/>
      <c r="F9773"/>
      <c r="T9773"/>
      <c r="V9773"/>
    </row>
    <row r="9774" spans="3:22" x14ac:dyDescent="0.25">
      <c r="C9774"/>
      <c r="F9774"/>
      <c r="T9774"/>
      <c r="V9774"/>
    </row>
    <row r="9775" spans="3:22" x14ac:dyDescent="0.25">
      <c r="C9775"/>
      <c r="F9775"/>
      <c r="T9775"/>
      <c r="V9775"/>
    </row>
    <row r="9776" spans="3:22" x14ac:dyDescent="0.25">
      <c r="C9776"/>
      <c r="F9776"/>
      <c r="T9776"/>
      <c r="V9776"/>
    </row>
    <row r="9777" spans="3:22" x14ac:dyDescent="0.25">
      <c r="C9777"/>
      <c r="F9777"/>
      <c r="T9777"/>
      <c r="V9777"/>
    </row>
    <row r="9778" spans="3:22" x14ac:dyDescent="0.25">
      <c r="C9778"/>
      <c r="F9778"/>
      <c r="T9778"/>
      <c r="V9778"/>
    </row>
    <row r="9779" spans="3:22" x14ac:dyDescent="0.25">
      <c r="C9779"/>
      <c r="F9779"/>
      <c r="T9779"/>
      <c r="V9779"/>
    </row>
    <row r="9780" spans="3:22" x14ac:dyDescent="0.25">
      <c r="C9780"/>
      <c r="F9780"/>
      <c r="T9780"/>
      <c r="V9780"/>
    </row>
    <row r="9781" spans="3:22" x14ac:dyDescent="0.25">
      <c r="C9781"/>
      <c r="F9781"/>
      <c r="T9781"/>
      <c r="V9781"/>
    </row>
    <row r="9782" spans="3:22" x14ac:dyDescent="0.25">
      <c r="C9782"/>
      <c r="F9782"/>
      <c r="T9782"/>
      <c r="V9782"/>
    </row>
    <row r="9783" spans="3:22" x14ac:dyDescent="0.25">
      <c r="C9783"/>
      <c r="F9783"/>
      <c r="T9783"/>
      <c r="V9783"/>
    </row>
    <row r="9784" spans="3:22" x14ac:dyDescent="0.25">
      <c r="C9784"/>
      <c r="F9784"/>
      <c r="T9784"/>
      <c r="V9784"/>
    </row>
    <row r="9785" spans="3:22" x14ac:dyDescent="0.25">
      <c r="C9785"/>
      <c r="F9785"/>
      <c r="T9785"/>
      <c r="V9785"/>
    </row>
    <row r="9786" spans="3:22" x14ac:dyDescent="0.25">
      <c r="C9786"/>
      <c r="F9786"/>
      <c r="T9786"/>
      <c r="V9786"/>
    </row>
    <row r="9787" spans="3:22" x14ac:dyDescent="0.25">
      <c r="C9787"/>
      <c r="F9787"/>
      <c r="T9787"/>
      <c r="V9787"/>
    </row>
    <row r="9788" spans="3:22" x14ac:dyDescent="0.25">
      <c r="C9788"/>
      <c r="F9788"/>
      <c r="T9788"/>
      <c r="V9788"/>
    </row>
    <row r="9789" spans="3:22" x14ac:dyDescent="0.25">
      <c r="C9789"/>
      <c r="F9789"/>
      <c r="T9789"/>
      <c r="V9789"/>
    </row>
    <row r="9790" spans="3:22" x14ac:dyDescent="0.25">
      <c r="C9790"/>
      <c r="F9790"/>
      <c r="T9790"/>
      <c r="V9790"/>
    </row>
    <row r="9791" spans="3:22" x14ac:dyDescent="0.25">
      <c r="C9791"/>
      <c r="F9791"/>
      <c r="T9791"/>
      <c r="V9791"/>
    </row>
    <row r="9792" spans="3:22" x14ac:dyDescent="0.25">
      <c r="C9792"/>
      <c r="F9792"/>
      <c r="T9792"/>
      <c r="V9792"/>
    </row>
    <row r="9793" spans="3:22" x14ac:dyDescent="0.25">
      <c r="C9793"/>
      <c r="F9793"/>
      <c r="T9793"/>
      <c r="V9793"/>
    </row>
    <row r="9794" spans="3:22" x14ac:dyDescent="0.25">
      <c r="C9794"/>
      <c r="F9794"/>
      <c r="T9794"/>
      <c r="V9794"/>
    </row>
    <row r="9795" spans="3:22" x14ac:dyDescent="0.25">
      <c r="C9795"/>
      <c r="F9795"/>
      <c r="T9795"/>
      <c r="V9795"/>
    </row>
    <row r="9796" spans="3:22" x14ac:dyDescent="0.25">
      <c r="C9796"/>
      <c r="F9796"/>
      <c r="T9796"/>
      <c r="V9796"/>
    </row>
    <row r="9797" spans="3:22" x14ac:dyDescent="0.25">
      <c r="C9797"/>
      <c r="F9797"/>
      <c r="T9797"/>
      <c r="V9797"/>
    </row>
    <row r="9798" spans="3:22" x14ac:dyDescent="0.25">
      <c r="C9798"/>
      <c r="F9798"/>
      <c r="T9798"/>
      <c r="V9798"/>
    </row>
    <row r="9799" spans="3:22" x14ac:dyDescent="0.25">
      <c r="C9799"/>
      <c r="F9799"/>
      <c r="T9799"/>
      <c r="V9799"/>
    </row>
    <row r="9800" spans="3:22" x14ac:dyDescent="0.25">
      <c r="C9800"/>
      <c r="F9800"/>
      <c r="T9800"/>
      <c r="V9800"/>
    </row>
    <row r="9801" spans="3:22" x14ac:dyDescent="0.25">
      <c r="C9801"/>
      <c r="F9801"/>
      <c r="T9801"/>
      <c r="V9801"/>
    </row>
    <row r="9802" spans="3:22" x14ac:dyDescent="0.25">
      <c r="C9802"/>
      <c r="F9802"/>
      <c r="T9802"/>
      <c r="V9802"/>
    </row>
    <row r="9803" spans="3:22" x14ac:dyDescent="0.25">
      <c r="C9803"/>
      <c r="F9803"/>
      <c r="T9803"/>
      <c r="V9803"/>
    </row>
    <row r="9804" spans="3:22" x14ac:dyDescent="0.25">
      <c r="C9804"/>
      <c r="F9804"/>
      <c r="T9804"/>
      <c r="V9804"/>
    </row>
    <row r="9805" spans="3:22" x14ac:dyDescent="0.25">
      <c r="C9805"/>
      <c r="F9805"/>
      <c r="T9805"/>
      <c r="V9805"/>
    </row>
    <row r="9806" spans="3:22" x14ac:dyDescent="0.25">
      <c r="C9806"/>
      <c r="F9806"/>
      <c r="T9806"/>
      <c r="V9806"/>
    </row>
    <row r="9807" spans="3:22" x14ac:dyDescent="0.25">
      <c r="C9807"/>
      <c r="F9807"/>
      <c r="T9807"/>
      <c r="V9807"/>
    </row>
    <row r="9808" spans="3:22" x14ac:dyDescent="0.25">
      <c r="C9808"/>
      <c r="F9808"/>
      <c r="T9808"/>
      <c r="V9808"/>
    </row>
    <row r="9809" spans="3:22" x14ac:dyDescent="0.25">
      <c r="C9809"/>
      <c r="F9809"/>
      <c r="T9809"/>
      <c r="V9809"/>
    </row>
    <row r="9810" spans="3:22" x14ac:dyDescent="0.25">
      <c r="C9810"/>
      <c r="F9810"/>
      <c r="T9810"/>
      <c r="V9810"/>
    </row>
    <row r="9811" spans="3:22" x14ac:dyDescent="0.25">
      <c r="C9811"/>
      <c r="F9811"/>
      <c r="T9811"/>
      <c r="V9811"/>
    </row>
    <row r="9812" spans="3:22" x14ac:dyDescent="0.25">
      <c r="C9812"/>
      <c r="F9812"/>
      <c r="T9812"/>
      <c r="V9812"/>
    </row>
    <row r="9813" spans="3:22" x14ac:dyDescent="0.25">
      <c r="C9813"/>
      <c r="F9813"/>
      <c r="T9813"/>
      <c r="V9813"/>
    </row>
    <row r="9814" spans="3:22" x14ac:dyDescent="0.25">
      <c r="C9814"/>
      <c r="F9814"/>
      <c r="T9814"/>
      <c r="V9814"/>
    </row>
    <row r="9815" spans="3:22" x14ac:dyDescent="0.25">
      <c r="C9815"/>
      <c r="F9815"/>
      <c r="T9815"/>
      <c r="V9815"/>
    </row>
    <row r="9816" spans="3:22" x14ac:dyDescent="0.25">
      <c r="C9816"/>
      <c r="F9816"/>
      <c r="T9816"/>
      <c r="V9816"/>
    </row>
    <row r="9817" spans="3:22" x14ac:dyDescent="0.25">
      <c r="C9817"/>
      <c r="F9817"/>
      <c r="T9817"/>
      <c r="V9817"/>
    </row>
    <row r="9818" spans="3:22" x14ac:dyDescent="0.25">
      <c r="C9818"/>
      <c r="F9818"/>
      <c r="T9818"/>
      <c r="V9818"/>
    </row>
    <row r="9819" spans="3:22" x14ac:dyDescent="0.25">
      <c r="C9819"/>
      <c r="F9819"/>
      <c r="T9819"/>
      <c r="V9819"/>
    </row>
    <row r="9820" spans="3:22" x14ac:dyDescent="0.25">
      <c r="C9820"/>
      <c r="F9820"/>
      <c r="T9820"/>
      <c r="V9820"/>
    </row>
    <row r="9821" spans="3:22" x14ac:dyDescent="0.25">
      <c r="C9821"/>
      <c r="F9821"/>
      <c r="T9821"/>
      <c r="V9821"/>
    </row>
    <row r="9822" spans="3:22" x14ac:dyDescent="0.25">
      <c r="C9822"/>
      <c r="F9822"/>
      <c r="T9822"/>
      <c r="V9822"/>
    </row>
    <row r="9823" spans="3:22" x14ac:dyDescent="0.25">
      <c r="C9823"/>
      <c r="F9823"/>
      <c r="T9823"/>
      <c r="V9823"/>
    </row>
    <row r="9824" spans="3:22" x14ac:dyDescent="0.25">
      <c r="C9824"/>
      <c r="F9824"/>
      <c r="T9824"/>
      <c r="V9824"/>
    </row>
    <row r="9825" spans="3:22" x14ac:dyDescent="0.25">
      <c r="C9825"/>
      <c r="F9825"/>
      <c r="T9825"/>
      <c r="V9825"/>
    </row>
    <row r="9826" spans="3:22" x14ac:dyDescent="0.25">
      <c r="C9826"/>
      <c r="F9826"/>
      <c r="T9826"/>
      <c r="V9826"/>
    </row>
    <row r="9827" spans="3:22" x14ac:dyDescent="0.25">
      <c r="C9827"/>
      <c r="F9827"/>
      <c r="T9827"/>
      <c r="V9827"/>
    </row>
    <row r="9828" spans="3:22" x14ac:dyDescent="0.25">
      <c r="C9828"/>
      <c r="F9828"/>
      <c r="T9828"/>
      <c r="V9828"/>
    </row>
    <row r="9829" spans="3:22" x14ac:dyDescent="0.25">
      <c r="C9829"/>
      <c r="F9829"/>
      <c r="T9829"/>
      <c r="V9829"/>
    </row>
    <row r="9830" spans="3:22" x14ac:dyDescent="0.25">
      <c r="C9830"/>
      <c r="F9830"/>
      <c r="T9830"/>
      <c r="V9830"/>
    </row>
    <row r="9831" spans="3:22" x14ac:dyDescent="0.25">
      <c r="C9831"/>
      <c r="F9831"/>
      <c r="T9831"/>
      <c r="V9831"/>
    </row>
    <row r="9832" spans="3:22" x14ac:dyDescent="0.25">
      <c r="C9832"/>
      <c r="F9832"/>
      <c r="T9832"/>
      <c r="V9832"/>
    </row>
    <row r="9833" spans="3:22" x14ac:dyDescent="0.25">
      <c r="C9833"/>
      <c r="F9833"/>
      <c r="T9833"/>
      <c r="V9833"/>
    </row>
    <row r="9834" spans="3:22" x14ac:dyDescent="0.25">
      <c r="C9834"/>
      <c r="F9834"/>
      <c r="T9834"/>
      <c r="V9834"/>
    </row>
    <row r="9835" spans="3:22" x14ac:dyDescent="0.25">
      <c r="C9835"/>
      <c r="F9835"/>
      <c r="T9835"/>
      <c r="V9835"/>
    </row>
    <row r="9836" spans="3:22" x14ac:dyDescent="0.25">
      <c r="C9836"/>
      <c r="F9836"/>
      <c r="T9836"/>
      <c r="V9836"/>
    </row>
    <row r="9837" spans="3:22" x14ac:dyDescent="0.25">
      <c r="C9837"/>
      <c r="F9837"/>
      <c r="T9837"/>
      <c r="V9837"/>
    </row>
    <row r="9838" spans="3:22" x14ac:dyDescent="0.25">
      <c r="C9838"/>
      <c r="F9838"/>
      <c r="T9838"/>
      <c r="V9838"/>
    </row>
    <row r="9839" spans="3:22" x14ac:dyDescent="0.25">
      <c r="C9839"/>
      <c r="F9839"/>
      <c r="T9839"/>
      <c r="V9839"/>
    </row>
    <row r="9840" spans="3:22" x14ac:dyDescent="0.25">
      <c r="C9840"/>
      <c r="F9840"/>
      <c r="T9840"/>
      <c r="V9840"/>
    </row>
    <row r="9841" spans="3:22" x14ac:dyDescent="0.25">
      <c r="C9841"/>
      <c r="F9841"/>
      <c r="T9841"/>
      <c r="V9841"/>
    </row>
    <row r="9842" spans="3:22" x14ac:dyDescent="0.25">
      <c r="C9842"/>
      <c r="F9842"/>
      <c r="T9842"/>
      <c r="V9842"/>
    </row>
    <row r="9843" spans="3:22" x14ac:dyDescent="0.25">
      <c r="C9843"/>
      <c r="F9843"/>
      <c r="T9843"/>
      <c r="V9843"/>
    </row>
    <row r="9844" spans="3:22" x14ac:dyDescent="0.25">
      <c r="C9844"/>
      <c r="F9844"/>
      <c r="T9844"/>
      <c r="V9844"/>
    </row>
    <row r="9845" spans="3:22" x14ac:dyDescent="0.25">
      <c r="C9845"/>
      <c r="F9845"/>
      <c r="T9845"/>
      <c r="V9845"/>
    </row>
    <row r="9846" spans="3:22" x14ac:dyDescent="0.25">
      <c r="C9846"/>
      <c r="F9846"/>
      <c r="T9846"/>
      <c r="V9846"/>
    </row>
    <row r="9847" spans="3:22" x14ac:dyDescent="0.25">
      <c r="C9847"/>
      <c r="F9847"/>
      <c r="T9847"/>
      <c r="V9847"/>
    </row>
    <row r="9848" spans="3:22" x14ac:dyDescent="0.25">
      <c r="C9848"/>
      <c r="F9848"/>
      <c r="T9848"/>
      <c r="V9848"/>
    </row>
    <row r="9849" spans="3:22" x14ac:dyDescent="0.25">
      <c r="C9849"/>
      <c r="F9849"/>
      <c r="T9849"/>
      <c r="V9849"/>
    </row>
    <row r="9850" spans="3:22" x14ac:dyDescent="0.25">
      <c r="C9850"/>
      <c r="F9850"/>
      <c r="T9850"/>
      <c r="V9850"/>
    </row>
    <row r="9851" spans="3:22" x14ac:dyDescent="0.25">
      <c r="C9851"/>
      <c r="F9851"/>
      <c r="T9851"/>
      <c r="V9851"/>
    </row>
    <row r="9852" spans="3:22" x14ac:dyDescent="0.25">
      <c r="C9852"/>
      <c r="F9852"/>
      <c r="T9852"/>
      <c r="V9852"/>
    </row>
    <row r="9853" spans="3:22" x14ac:dyDescent="0.25">
      <c r="C9853"/>
      <c r="F9853"/>
      <c r="T9853"/>
      <c r="V9853"/>
    </row>
    <row r="9854" spans="3:22" x14ac:dyDescent="0.25">
      <c r="C9854"/>
      <c r="F9854"/>
      <c r="T9854"/>
      <c r="V9854"/>
    </row>
    <row r="9855" spans="3:22" x14ac:dyDescent="0.25">
      <c r="C9855"/>
      <c r="F9855"/>
      <c r="T9855"/>
      <c r="V9855"/>
    </row>
    <row r="9856" spans="3:22" x14ac:dyDescent="0.25">
      <c r="C9856"/>
      <c r="F9856"/>
      <c r="T9856"/>
      <c r="V9856"/>
    </row>
    <row r="9857" spans="3:22" x14ac:dyDescent="0.25">
      <c r="C9857"/>
      <c r="F9857"/>
      <c r="T9857"/>
      <c r="V9857"/>
    </row>
    <row r="9858" spans="3:22" x14ac:dyDescent="0.25">
      <c r="C9858"/>
      <c r="F9858"/>
      <c r="T9858"/>
      <c r="V9858"/>
    </row>
    <row r="9859" spans="3:22" x14ac:dyDescent="0.25">
      <c r="C9859"/>
      <c r="F9859"/>
      <c r="T9859"/>
      <c r="V9859"/>
    </row>
    <row r="9860" spans="3:22" x14ac:dyDescent="0.25">
      <c r="C9860"/>
      <c r="F9860"/>
      <c r="T9860"/>
      <c r="V9860"/>
    </row>
    <row r="9861" spans="3:22" x14ac:dyDescent="0.25">
      <c r="C9861"/>
      <c r="F9861"/>
      <c r="T9861"/>
      <c r="V9861"/>
    </row>
    <row r="9862" spans="3:22" x14ac:dyDescent="0.25">
      <c r="C9862"/>
      <c r="F9862"/>
      <c r="T9862"/>
      <c r="V9862"/>
    </row>
    <row r="9863" spans="3:22" x14ac:dyDescent="0.25">
      <c r="C9863"/>
      <c r="F9863"/>
      <c r="T9863"/>
      <c r="V9863"/>
    </row>
    <row r="9864" spans="3:22" x14ac:dyDescent="0.25">
      <c r="C9864"/>
      <c r="F9864"/>
      <c r="T9864"/>
      <c r="V9864"/>
    </row>
    <row r="9865" spans="3:22" x14ac:dyDescent="0.25">
      <c r="C9865"/>
      <c r="F9865"/>
      <c r="T9865"/>
      <c r="V9865"/>
    </row>
    <row r="9866" spans="3:22" x14ac:dyDescent="0.25">
      <c r="C9866"/>
      <c r="F9866"/>
      <c r="T9866"/>
      <c r="V9866"/>
    </row>
    <row r="9867" spans="3:22" x14ac:dyDescent="0.25">
      <c r="C9867"/>
      <c r="F9867"/>
      <c r="T9867"/>
      <c r="V9867"/>
    </row>
    <row r="9868" spans="3:22" x14ac:dyDescent="0.25">
      <c r="C9868"/>
      <c r="F9868"/>
      <c r="T9868"/>
      <c r="V9868"/>
    </row>
    <row r="9869" spans="3:22" x14ac:dyDescent="0.25">
      <c r="C9869"/>
      <c r="F9869"/>
      <c r="T9869"/>
      <c r="V9869"/>
    </row>
    <row r="9870" spans="3:22" x14ac:dyDescent="0.25">
      <c r="C9870"/>
      <c r="F9870"/>
      <c r="T9870"/>
      <c r="V9870"/>
    </row>
    <row r="9871" spans="3:22" x14ac:dyDescent="0.25">
      <c r="C9871"/>
      <c r="F9871"/>
      <c r="T9871"/>
      <c r="V9871"/>
    </row>
    <row r="9872" spans="3:22" x14ac:dyDescent="0.25">
      <c r="C9872"/>
      <c r="F9872"/>
      <c r="T9872"/>
      <c r="V9872"/>
    </row>
    <row r="9873" spans="3:22" x14ac:dyDescent="0.25">
      <c r="C9873"/>
      <c r="F9873"/>
      <c r="T9873"/>
      <c r="V9873"/>
    </row>
    <row r="9874" spans="3:22" x14ac:dyDescent="0.25">
      <c r="C9874"/>
      <c r="F9874"/>
      <c r="T9874"/>
      <c r="V9874"/>
    </row>
    <row r="9875" spans="3:22" x14ac:dyDescent="0.25">
      <c r="C9875"/>
      <c r="F9875"/>
      <c r="T9875"/>
      <c r="V9875"/>
    </row>
    <row r="9876" spans="3:22" x14ac:dyDescent="0.25">
      <c r="C9876"/>
      <c r="F9876"/>
      <c r="T9876"/>
      <c r="V9876"/>
    </row>
    <row r="9877" spans="3:22" x14ac:dyDescent="0.25">
      <c r="C9877"/>
      <c r="F9877"/>
      <c r="T9877"/>
      <c r="V9877"/>
    </row>
    <row r="9878" spans="3:22" x14ac:dyDescent="0.25">
      <c r="C9878"/>
      <c r="F9878"/>
      <c r="T9878"/>
      <c r="V9878"/>
    </row>
    <row r="9879" spans="3:22" x14ac:dyDescent="0.25">
      <c r="C9879"/>
      <c r="F9879"/>
      <c r="T9879"/>
      <c r="V9879"/>
    </row>
    <row r="9880" spans="3:22" x14ac:dyDescent="0.25">
      <c r="C9880"/>
      <c r="F9880"/>
      <c r="T9880"/>
      <c r="V9880"/>
    </row>
    <row r="9881" spans="3:22" x14ac:dyDescent="0.25">
      <c r="C9881"/>
      <c r="F9881"/>
      <c r="T9881"/>
      <c r="V9881"/>
    </row>
    <row r="9882" spans="3:22" x14ac:dyDescent="0.25">
      <c r="C9882"/>
      <c r="F9882"/>
      <c r="T9882"/>
      <c r="V9882"/>
    </row>
    <row r="9883" spans="3:22" x14ac:dyDescent="0.25">
      <c r="C9883"/>
      <c r="F9883"/>
      <c r="T9883"/>
      <c r="V9883"/>
    </row>
    <row r="9884" spans="3:22" x14ac:dyDescent="0.25">
      <c r="C9884"/>
      <c r="F9884"/>
      <c r="T9884"/>
      <c r="V9884"/>
    </row>
    <row r="9885" spans="3:22" x14ac:dyDescent="0.25">
      <c r="C9885"/>
      <c r="F9885"/>
      <c r="T9885"/>
      <c r="V9885"/>
    </row>
    <row r="9886" spans="3:22" x14ac:dyDescent="0.25">
      <c r="C9886"/>
      <c r="F9886"/>
      <c r="T9886"/>
      <c r="V9886"/>
    </row>
    <row r="9887" spans="3:22" x14ac:dyDescent="0.25">
      <c r="C9887"/>
      <c r="F9887"/>
      <c r="T9887"/>
      <c r="V9887"/>
    </row>
    <row r="9888" spans="3:22" x14ac:dyDescent="0.25">
      <c r="C9888"/>
      <c r="F9888"/>
      <c r="T9888"/>
      <c r="V9888"/>
    </row>
    <row r="9889" spans="3:22" x14ac:dyDescent="0.25">
      <c r="C9889"/>
      <c r="F9889"/>
      <c r="T9889"/>
      <c r="V9889"/>
    </row>
    <row r="9890" spans="3:22" x14ac:dyDescent="0.25">
      <c r="C9890"/>
      <c r="F9890"/>
      <c r="T9890"/>
      <c r="V9890"/>
    </row>
    <row r="9891" spans="3:22" x14ac:dyDescent="0.25">
      <c r="C9891"/>
      <c r="F9891"/>
      <c r="T9891"/>
      <c r="V9891"/>
    </row>
    <row r="9892" spans="3:22" x14ac:dyDescent="0.25">
      <c r="C9892"/>
      <c r="F9892"/>
      <c r="T9892"/>
      <c r="V9892"/>
    </row>
    <row r="9893" spans="3:22" x14ac:dyDescent="0.25">
      <c r="C9893"/>
      <c r="F9893"/>
      <c r="T9893"/>
      <c r="V9893"/>
    </row>
    <row r="9894" spans="3:22" x14ac:dyDescent="0.25">
      <c r="C9894"/>
      <c r="F9894"/>
      <c r="T9894"/>
      <c r="V9894"/>
    </row>
    <row r="9895" spans="3:22" x14ac:dyDescent="0.25">
      <c r="C9895"/>
      <c r="F9895"/>
      <c r="T9895"/>
      <c r="V9895"/>
    </row>
    <row r="9896" spans="3:22" x14ac:dyDescent="0.25">
      <c r="C9896"/>
      <c r="F9896"/>
      <c r="T9896"/>
      <c r="V9896"/>
    </row>
    <row r="9897" spans="3:22" x14ac:dyDescent="0.25">
      <c r="C9897"/>
      <c r="F9897"/>
      <c r="T9897"/>
      <c r="V9897"/>
    </row>
    <row r="9898" spans="3:22" x14ac:dyDescent="0.25">
      <c r="C9898"/>
      <c r="F9898"/>
      <c r="T9898"/>
      <c r="V9898"/>
    </row>
    <row r="9899" spans="3:22" x14ac:dyDescent="0.25">
      <c r="C9899"/>
      <c r="F9899"/>
      <c r="T9899"/>
      <c r="V9899"/>
    </row>
    <row r="9900" spans="3:22" x14ac:dyDescent="0.25">
      <c r="C9900"/>
      <c r="F9900"/>
      <c r="T9900"/>
      <c r="V9900"/>
    </row>
    <row r="9901" spans="3:22" x14ac:dyDescent="0.25">
      <c r="C9901"/>
      <c r="F9901"/>
      <c r="T9901"/>
      <c r="V9901"/>
    </row>
    <row r="9902" spans="3:22" x14ac:dyDescent="0.25">
      <c r="C9902"/>
      <c r="F9902"/>
      <c r="T9902"/>
      <c r="V9902"/>
    </row>
    <row r="9903" spans="3:22" x14ac:dyDescent="0.25">
      <c r="C9903"/>
      <c r="F9903"/>
      <c r="T9903"/>
      <c r="V9903"/>
    </row>
    <row r="9904" spans="3:22" x14ac:dyDescent="0.25">
      <c r="C9904"/>
      <c r="F9904"/>
      <c r="T9904"/>
      <c r="V9904"/>
    </row>
    <row r="9905" spans="3:22" x14ac:dyDescent="0.25">
      <c r="C9905"/>
      <c r="F9905"/>
      <c r="T9905"/>
      <c r="V9905"/>
    </row>
    <row r="9906" spans="3:22" x14ac:dyDescent="0.25">
      <c r="C9906"/>
      <c r="F9906"/>
      <c r="T9906"/>
      <c r="V9906"/>
    </row>
    <row r="9907" spans="3:22" x14ac:dyDescent="0.25">
      <c r="C9907"/>
      <c r="F9907"/>
      <c r="T9907"/>
      <c r="V9907"/>
    </row>
    <row r="9908" spans="3:22" x14ac:dyDescent="0.25">
      <c r="C9908"/>
      <c r="F9908"/>
      <c r="T9908"/>
      <c r="V9908"/>
    </row>
    <row r="9909" spans="3:22" x14ac:dyDescent="0.25">
      <c r="C9909"/>
      <c r="F9909"/>
      <c r="T9909"/>
      <c r="V9909"/>
    </row>
    <row r="9910" spans="3:22" x14ac:dyDescent="0.25">
      <c r="C9910"/>
      <c r="F9910"/>
      <c r="T9910"/>
      <c r="V9910"/>
    </row>
    <row r="9911" spans="3:22" x14ac:dyDescent="0.25">
      <c r="C9911"/>
      <c r="F9911"/>
      <c r="T9911"/>
      <c r="V9911"/>
    </row>
    <row r="9912" spans="3:22" x14ac:dyDescent="0.25">
      <c r="C9912"/>
      <c r="F9912"/>
      <c r="T9912"/>
      <c r="V9912"/>
    </row>
    <row r="9913" spans="3:22" x14ac:dyDescent="0.25">
      <c r="C9913"/>
      <c r="F9913"/>
      <c r="T9913"/>
      <c r="V9913"/>
    </row>
    <row r="9914" spans="3:22" x14ac:dyDescent="0.25">
      <c r="C9914"/>
      <c r="F9914"/>
      <c r="T9914"/>
      <c r="V9914"/>
    </row>
    <row r="9915" spans="3:22" x14ac:dyDescent="0.25">
      <c r="C9915"/>
      <c r="F9915"/>
      <c r="T9915"/>
      <c r="V9915"/>
    </row>
    <row r="9916" spans="3:22" x14ac:dyDescent="0.25">
      <c r="C9916"/>
      <c r="F9916"/>
      <c r="T9916"/>
      <c r="V9916"/>
    </row>
    <row r="9917" spans="3:22" x14ac:dyDescent="0.25">
      <c r="C9917"/>
      <c r="F9917"/>
      <c r="T9917"/>
      <c r="V9917"/>
    </row>
    <row r="9918" spans="3:22" x14ac:dyDescent="0.25">
      <c r="C9918"/>
      <c r="F9918"/>
      <c r="T9918"/>
      <c r="V9918"/>
    </row>
    <row r="9919" spans="3:22" x14ac:dyDescent="0.25">
      <c r="C9919"/>
      <c r="F9919"/>
      <c r="T9919"/>
      <c r="V9919"/>
    </row>
    <row r="9920" spans="3:22" x14ac:dyDescent="0.25">
      <c r="C9920"/>
      <c r="F9920"/>
      <c r="T9920"/>
      <c r="V9920"/>
    </row>
    <row r="9921" spans="3:22" x14ac:dyDescent="0.25">
      <c r="C9921"/>
      <c r="F9921"/>
      <c r="T9921"/>
      <c r="V9921"/>
    </row>
    <row r="9922" spans="3:22" x14ac:dyDescent="0.25">
      <c r="C9922"/>
      <c r="F9922"/>
      <c r="T9922"/>
      <c r="V9922"/>
    </row>
    <row r="9923" spans="3:22" x14ac:dyDescent="0.25">
      <c r="C9923"/>
      <c r="F9923"/>
      <c r="T9923"/>
      <c r="V9923"/>
    </row>
    <row r="9924" spans="3:22" x14ac:dyDescent="0.25">
      <c r="C9924"/>
      <c r="F9924"/>
      <c r="T9924"/>
      <c r="V9924"/>
    </row>
    <row r="9925" spans="3:22" x14ac:dyDescent="0.25">
      <c r="C9925"/>
      <c r="F9925"/>
      <c r="T9925"/>
      <c r="V9925"/>
    </row>
    <row r="9926" spans="3:22" x14ac:dyDescent="0.25">
      <c r="C9926"/>
      <c r="F9926"/>
      <c r="T9926"/>
      <c r="V9926"/>
    </row>
    <row r="9927" spans="3:22" x14ac:dyDescent="0.25">
      <c r="C9927"/>
      <c r="F9927"/>
      <c r="T9927"/>
      <c r="V9927"/>
    </row>
    <row r="9928" spans="3:22" x14ac:dyDescent="0.25">
      <c r="C9928"/>
      <c r="F9928"/>
      <c r="T9928"/>
      <c r="V9928"/>
    </row>
    <row r="9929" spans="3:22" x14ac:dyDescent="0.25">
      <c r="C9929"/>
      <c r="F9929"/>
      <c r="T9929"/>
      <c r="V9929"/>
    </row>
    <row r="9930" spans="3:22" x14ac:dyDescent="0.25">
      <c r="C9930"/>
      <c r="F9930"/>
      <c r="T9930"/>
      <c r="V9930"/>
    </row>
    <row r="9931" spans="3:22" x14ac:dyDescent="0.25">
      <c r="C9931"/>
      <c r="F9931"/>
      <c r="T9931"/>
      <c r="V9931"/>
    </row>
    <row r="9932" spans="3:22" x14ac:dyDescent="0.25">
      <c r="C9932"/>
      <c r="F9932"/>
      <c r="T9932"/>
      <c r="V9932"/>
    </row>
    <row r="9933" spans="3:22" x14ac:dyDescent="0.25">
      <c r="C9933"/>
      <c r="F9933"/>
      <c r="T9933"/>
      <c r="V9933"/>
    </row>
    <row r="9934" spans="3:22" x14ac:dyDescent="0.25">
      <c r="C9934"/>
      <c r="F9934"/>
      <c r="T9934"/>
      <c r="V9934"/>
    </row>
    <row r="9935" spans="3:22" x14ac:dyDescent="0.25">
      <c r="C9935"/>
      <c r="F9935"/>
      <c r="T9935"/>
      <c r="V9935"/>
    </row>
    <row r="9936" spans="3:22" x14ac:dyDescent="0.25">
      <c r="C9936"/>
      <c r="F9936"/>
      <c r="T9936"/>
      <c r="V9936"/>
    </row>
    <row r="9937" spans="3:22" x14ac:dyDescent="0.25">
      <c r="C9937"/>
      <c r="F9937"/>
      <c r="T9937"/>
      <c r="V9937"/>
    </row>
    <row r="9938" spans="3:22" x14ac:dyDescent="0.25">
      <c r="C9938"/>
      <c r="F9938"/>
      <c r="T9938"/>
      <c r="V9938"/>
    </row>
    <row r="9939" spans="3:22" x14ac:dyDescent="0.25">
      <c r="C9939"/>
      <c r="F9939"/>
      <c r="T9939"/>
      <c r="V9939"/>
    </row>
    <row r="9940" spans="3:22" x14ac:dyDescent="0.25">
      <c r="C9940"/>
      <c r="F9940"/>
      <c r="T9940"/>
      <c r="V9940"/>
    </row>
    <row r="9941" spans="3:22" x14ac:dyDescent="0.25">
      <c r="C9941"/>
      <c r="F9941"/>
      <c r="T9941"/>
      <c r="V9941"/>
    </row>
    <row r="9942" spans="3:22" x14ac:dyDescent="0.25">
      <c r="C9942"/>
      <c r="F9942"/>
      <c r="T9942"/>
      <c r="V9942"/>
    </row>
    <row r="9943" spans="3:22" x14ac:dyDescent="0.25">
      <c r="C9943"/>
      <c r="F9943"/>
      <c r="T9943"/>
      <c r="V9943"/>
    </row>
    <row r="9944" spans="3:22" x14ac:dyDescent="0.25">
      <c r="C9944"/>
      <c r="F9944"/>
      <c r="T9944"/>
      <c r="V9944"/>
    </row>
    <row r="9945" spans="3:22" x14ac:dyDescent="0.25">
      <c r="C9945"/>
      <c r="F9945"/>
      <c r="T9945"/>
      <c r="V9945"/>
    </row>
    <row r="9946" spans="3:22" x14ac:dyDescent="0.25">
      <c r="C9946"/>
      <c r="F9946"/>
      <c r="T9946"/>
      <c r="V9946"/>
    </row>
    <row r="9947" spans="3:22" x14ac:dyDescent="0.25">
      <c r="C9947"/>
      <c r="F9947"/>
      <c r="T9947"/>
      <c r="V9947"/>
    </row>
    <row r="9948" spans="3:22" x14ac:dyDescent="0.25">
      <c r="C9948"/>
      <c r="F9948"/>
      <c r="T9948"/>
      <c r="V9948"/>
    </row>
    <row r="9949" spans="3:22" x14ac:dyDescent="0.25">
      <c r="C9949"/>
      <c r="F9949"/>
      <c r="T9949"/>
      <c r="V9949"/>
    </row>
    <row r="9950" spans="3:22" x14ac:dyDescent="0.25">
      <c r="C9950"/>
      <c r="F9950"/>
      <c r="T9950"/>
      <c r="V9950"/>
    </row>
    <row r="9951" spans="3:22" x14ac:dyDescent="0.25">
      <c r="C9951"/>
      <c r="F9951"/>
      <c r="T9951"/>
      <c r="V9951"/>
    </row>
    <row r="9952" spans="3:22" x14ac:dyDescent="0.25">
      <c r="C9952"/>
      <c r="F9952"/>
      <c r="T9952"/>
      <c r="V9952"/>
    </row>
    <row r="9953" spans="3:22" x14ac:dyDescent="0.25">
      <c r="C9953"/>
      <c r="F9953"/>
      <c r="T9953"/>
      <c r="V9953"/>
    </row>
    <row r="9954" spans="3:22" x14ac:dyDescent="0.25">
      <c r="C9954"/>
      <c r="F9954"/>
      <c r="T9954"/>
      <c r="V9954"/>
    </row>
    <row r="9955" spans="3:22" x14ac:dyDescent="0.25">
      <c r="C9955"/>
      <c r="F9955"/>
      <c r="T9955"/>
      <c r="V9955"/>
    </row>
    <row r="9956" spans="3:22" x14ac:dyDescent="0.25">
      <c r="C9956"/>
      <c r="F9956"/>
      <c r="T9956"/>
      <c r="V9956"/>
    </row>
    <row r="9957" spans="3:22" x14ac:dyDescent="0.25">
      <c r="C9957"/>
      <c r="F9957"/>
      <c r="T9957"/>
      <c r="V9957"/>
    </row>
    <row r="9958" spans="3:22" x14ac:dyDescent="0.25">
      <c r="C9958"/>
      <c r="F9958"/>
      <c r="T9958"/>
      <c r="V9958"/>
    </row>
    <row r="9959" spans="3:22" x14ac:dyDescent="0.25">
      <c r="C9959"/>
      <c r="F9959"/>
      <c r="T9959"/>
      <c r="V9959"/>
    </row>
    <row r="9960" spans="3:22" x14ac:dyDescent="0.25">
      <c r="C9960"/>
      <c r="F9960"/>
      <c r="T9960"/>
      <c r="V9960"/>
    </row>
    <row r="9961" spans="3:22" x14ac:dyDescent="0.25">
      <c r="C9961"/>
      <c r="F9961"/>
      <c r="T9961"/>
      <c r="V9961"/>
    </row>
    <row r="9962" spans="3:22" x14ac:dyDescent="0.25">
      <c r="C9962"/>
      <c r="F9962"/>
      <c r="T9962"/>
      <c r="V9962"/>
    </row>
    <row r="9963" spans="3:22" x14ac:dyDescent="0.25">
      <c r="C9963"/>
      <c r="F9963"/>
      <c r="T9963"/>
      <c r="V9963"/>
    </row>
    <row r="9964" spans="3:22" x14ac:dyDescent="0.25">
      <c r="C9964"/>
      <c r="F9964"/>
      <c r="T9964"/>
      <c r="V9964"/>
    </row>
    <row r="9965" spans="3:22" x14ac:dyDescent="0.25">
      <c r="C9965"/>
      <c r="F9965"/>
      <c r="T9965"/>
      <c r="V9965"/>
    </row>
    <row r="9966" spans="3:22" x14ac:dyDescent="0.25">
      <c r="C9966"/>
      <c r="F9966"/>
      <c r="T9966"/>
      <c r="V9966"/>
    </row>
    <row r="9967" spans="3:22" x14ac:dyDescent="0.25">
      <c r="C9967"/>
      <c r="F9967"/>
      <c r="T9967"/>
      <c r="V9967"/>
    </row>
    <row r="9968" spans="3:22" x14ac:dyDescent="0.25">
      <c r="C9968"/>
      <c r="F9968"/>
      <c r="T9968"/>
      <c r="V9968"/>
    </row>
    <row r="9969" spans="3:22" x14ac:dyDescent="0.25">
      <c r="C9969"/>
      <c r="F9969"/>
      <c r="T9969"/>
      <c r="V9969"/>
    </row>
    <row r="9970" spans="3:22" x14ac:dyDescent="0.25">
      <c r="C9970"/>
      <c r="F9970"/>
      <c r="T9970"/>
      <c r="V9970"/>
    </row>
    <row r="9971" spans="3:22" x14ac:dyDescent="0.25">
      <c r="C9971"/>
      <c r="F9971"/>
      <c r="T9971"/>
      <c r="V9971"/>
    </row>
    <row r="9972" spans="3:22" x14ac:dyDescent="0.25">
      <c r="C9972"/>
      <c r="F9972"/>
      <c r="T9972"/>
      <c r="V9972"/>
    </row>
    <row r="9973" spans="3:22" x14ac:dyDescent="0.25">
      <c r="C9973"/>
      <c r="F9973"/>
      <c r="T9973"/>
      <c r="V9973"/>
    </row>
    <row r="9974" spans="3:22" x14ac:dyDescent="0.25">
      <c r="C9974"/>
      <c r="F9974"/>
      <c r="T9974"/>
      <c r="V9974"/>
    </row>
    <row r="9975" spans="3:22" x14ac:dyDescent="0.25">
      <c r="C9975"/>
      <c r="F9975"/>
      <c r="T9975"/>
      <c r="V9975"/>
    </row>
    <row r="9976" spans="3:22" x14ac:dyDescent="0.25">
      <c r="C9976"/>
      <c r="F9976"/>
      <c r="T9976"/>
      <c r="V9976"/>
    </row>
    <row r="9977" spans="3:22" x14ac:dyDescent="0.25">
      <c r="C9977"/>
      <c r="F9977"/>
      <c r="T9977"/>
      <c r="V9977"/>
    </row>
    <row r="9978" spans="3:22" x14ac:dyDescent="0.25">
      <c r="C9978"/>
      <c r="F9978"/>
      <c r="T9978"/>
      <c r="V9978"/>
    </row>
    <row r="9979" spans="3:22" x14ac:dyDescent="0.25">
      <c r="C9979"/>
      <c r="F9979"/>
      <c r="T9979"/>
      <c r="V9979"/>
    </row>
    <row r="9980" spans="3:22" x14ac:dyDescent="0.25">
      <c r="C9980"/>
      <c r="F9980"/>
      <c r="T9980"/>
      <c r="V9980"/>
    </row>
    <row r="9981" spans="3:22" x14ac:dyDescent="0.25">
      <c r="C9981"/>
      <c r="F9981"/>
      <c r="T9981"/>
      <c r="V9981"/>
    </row>
    <row r="9982" spans="3:22" x14ac:dyDescent="0.25">
      <c r="C9982"/>
      <c r="F9982"/>
      <c r="T9982"/>
      <c r="V9982"/>
    </row>
    <row r="9983" spans="3:22" x14ac:dyDescent="0.25">
      <c r="C9983"/>
      <c r="F9983"/>
      <c r="T9983"/>
      <c r="V9983"/>
    </row>
    <row r="9984" spans="3:22" x14ac:dyDescent="0.25">
      <c r="C9984"/>
      <c r="F9984"/>
      <c r="T9984"/>
      <c r="V9984"/>
    </row>
    <row r="9985" spans="3:22" x14ac:dyDescent="0.25">
      <c r="C9985"/>
      <c r="F9985"/>
      <c r="T9985"/>
      <c r="V9985"/>
    </row>
    <row r="9986" spans="3:22" x14ac:dyDescent="0.25">
      <c r="C9986"/>
      <c r="F9986"/>
      <c r="T9986"/>
      <c r="V9986"/>
    </row>
    <row r="9987" spans="3:22" x14ac:dyDescent="0.25">
      <c r="C9987"/>
      <c r="F9987"/>
      <c r="T9987"/>
      <c r="V9987"/>
    </row>
    <row r="9988" spans="3:22" x14ac:dyDescent="0.25">
      <c r="C9988"/>
      <c r="F9988"/>
      <c r="T9988"/>
      <c r="V9988"/>
    </row>
    <row r="9989" spans="3:22" x14ac:dyDescent="0.25">
      <c r="C9989"/>
      <c r="F9989"/>
      <c r="T9989"/>
      <c r="V9989"/>
    </row>
    <row r="9990" spans="3:22" x14ac:dyDescent="0.25">
      <c r="C9990"/>
      <c r="F9990"/>
      <c r="T9990"/>
      <c r="V9990"/>
    </row>
    <row r="9991" spans="3:22" x14ac:dyDescent="0.25">
      <c r="C9991"/>
      <c r="F9991"/>
      <c r="T9991"/>
      <c r="V9991"/>
    </row>
    <row r="9992" spans="3:22" x14ac:dyDescent="0.25">
      <c r="C9992"/>
      <c r="F9992"/>
      <c r="T9992"/>
      <c r="V9992"/>
    </row>
    <row r="9993" spans="3:22" x14ac:dyDescent="0.25">
      <c r="C9993"/>
      <c r="F9993"/>
      <c r="T9993"/>
      <c r="V9993"/>
    </row>
    <row r="9994" spans="3:22" x14ac:dyDescent="0.25">
      <c r="C9994"/>
      <c r="F9994"/>
      <c r="T9994"/>
      <c r="V9994"/>
    </row>
    <row r="9995" spans="3:22" x14ac:dyDescent="0.25">
      <c r="C9995"/>
      <c r="F9995"/>
      <c r="T9995"/>
      <c r="V9995"/>
    </row>
    <row r="9996" spans="3:22" x14ac:dyDescent="0.25">
      <c r="C9996"/>
      <c r="F9996"/>
      <c r="T9996"/>
      <c r="V9996"/>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98C7F-4807-4B78-8EEE-F45E826D5054}">
  <sheetPr codeName="Sheet7"/>
  <dimension ref="A1:AP53"/>
  <sheetViews>
    <sheetView showGridLines="0" topLeftCell="R1" workbookViewId="0">
      <selection activeCell="R3" sqref="R3"/>
    </sheetView>
  </sheetViews>
  <sheetFormatPr defaultRowHeight="15" x14ac:dyDescent="0.25"/>
  <cols>
    <col min="1" max="1" width="14.28515625" bestFit="1" customWidth="1"/>
    <col min="2" max="2" width="15.5703125" bestFit="1" customWidth="1"/>
    <col min="3" max="3" width="1.140625" customWidth="1"/>
    <col min="4" max="4" width="14.28515625" bestFit="1" customWidth="1"/>
    <col min="5" max="5" width="12.5703125" bestFit="1" customWidth="1"/>
    <col min="6" max="6" width="1.42578125" customWidth="1"/>
    <col min="7" max="7" width="13.42578125" bestFit="1" customWidth="1"/>
    <col min="8" max="8" width="12.5703125" bestFit="1" customWidth="1"/>
    <col min="9" max="9" width="3" customWidth="1"/>
    <col min="10" max="10" width="13.42578125" bestFit="1" customWidth="1"/>
    <col min="11" max="11" width="12.5703125" bestFit="1" customWidth="1"/>
    <col min="12" max="12" width="12.7109375" bestFit="1" customWidth="1"/>
    <col min="13" max="13" width="2.28515625" customWidth="1"/>
    <col min="14" max="14" width="18.7109375" bestFit="1" customWidth="1"/>
    <col min="15" max="15" width="12.5703125" bestFit="1" customWidth="1"/>
    <col min="16" max="16" width="12.7109375" bestFit="1" customWidth="1"/>
    <col min="17" max="17" width="3.140625" customWidth="1"/>
    <col min="18" max="18" width="13.42578125" bestFit="1" customWidth="1"/>
    <col min="19" max="19" width="12.5703125" bestFit="1" customWidth="1"/>
    <col min="20" max="20" width="12.7109375" bestFit="1" customWidth="1"/>
    <col min="21" max="21" width="0.28515625" customWidth="1"/>
    <col min="22" max="22" width="4.7109375" customWidth="1"/>
    <col min="23" max="23" width="14.42578125" bestFit="1" customWidth="1"/>
    <col min="24" max="24" width="15.5703125" bestFit="1" customWidth="1"/>
    <col min="25" max="25" width="3.28515625" customWidth="1"/>
    <col min="26" max="26" width="14.28515625" bestFit="1" customWidth="1"/>
    <col min="27" max="27" width="7.85546875" customWidth="1"/>
    <col min="28" max="28" width="6.7109375" customWidth="1"/>
    <col min="29" max="29" width="1" customWidth="1"/>
    <col min="30" max="30" width="14.28515625" bestFit="1" customWidth="1"/>
    <col min="31" max="32" width="16" bestFit="1" customWidth="1"/>
  </cols>
  <sheetData>
    <row r="1" spans="1:42" ht="45" x14ac:dyDescent="0.25">
      <c r="A1" s="15" t="s">
        <v>10458</v>
      </c>
      <c r="D1" s="15" t="s">
        <v>10459</v>
      </c>
      <c r="G1" s="15" t="s">
        <v>10460</v>
      </c>
      <c r="J1" s="15" t="s">
        <v>10461</v>
      </c>
      <c r="N1" s="15" t="s">
        <v>10474</v>
      </c>
      <c r="Q1" s="10"/>
      <c r="R1" s="15" t="s">
        <v>10475</v>
      </c>
      <c r="V1" s="10"/>
      <c r="W1" s="15" t="s">
        <v>10476</v>
      </c>
      <c r="Z1" s="19" t="s">
        <v>10477</v>
      </c>
      <c r="AD1" s="19" t="s">
        <v>10478</v>
      </c>
      <c r="AG1" s="19" t="s">
        <v>10478</v>
      </c>
      <c r="AJ1" s="19"/>
    </row>
    <row r="2" spans="1:42" x14ac:dyDescent="0.25">
      <c r="Q2" s="10"/>
      <c r="V2" s="10"/>
    </row>
    <row r="3" spans="1:42" ht="45" x14ac:dyDescent="0.25">
      <c r="A3" s="8" t="s">
        <v>10441</v>
      </c>
      <c r="B3" t="s">
        <v>10447</v>
      </c>
      <c r="D3" s="8" t="s">
        <v>10441</v>
      </c>
      <c r="E3" t="s">
        <v>10443</v>
      </c>
      <c r="G3" s="8" t="s">
        <v>10441</v>
      </c>
      <c r="H3" t="s">
        <v>10443</v>
      </c>
      <c r="J3" s="8" t="s">
        <v>10441</v>
      </c>
      <c r="K3" t="s">
        <v>10443</v>
      </c>
      <c r="L3" t="s">
        <v>10444</v>
      </c>
      <c r="N3" s="8" t="s">
        <v>10441</v>
      </c>
      <c r="O3" t="s">
        <v>10443</v>
      </c>
      <c r="P3" t="s">
        <v>10444</v>
      </c>
      <c r="Q3" s="10"/>
      <c r="R3" s="8" t="s">
        <v>10441</v>
      </c>
      <c r="S3" t="s">
        <v>10443</v>
      </c>
      <c r="T3" t="s">
        <v>10444</v>
      </c>
      <c r="V3" s="10"/>
      <c r="W3" s="8" t="s">
        <v>10441</v>
      </c>
      <c r="X3" t="s">
        <v>10447</v>
      </c>
      <c r="Z3" s="8" t="s">
        <v>10441</v>
      </c>
      <c r="AA3" s="18" t="s">
        <v>10455</v>
      </c>
      <c r="AD3" s="8" t="s">
        <v>10441</v>
      </c>
      <c r="AE3" s="18" t="s">
        <v>10453</v>
      </c>
      <c r="AG3" s="8" t="s">
        <v>10441</v>
      </c>
      <c r="AH3" s="18" t="s">
        <v>10454</v>
      </c>
      <c r="AJ3" s="8" t="s">
        <v>10441</v>
      </c>
      <c r="AK3" s="18" t="s">
        <v>10447</v>
      </c>
      <c r="AO3" s="15" t="s">
        <v>10459</v>
      </c>
    </row>
    <row r="4" spans="1:42" x14ac:dyDescent="0.25">
      <c r="A4" s="9" t="s">
        <v>31</v>
      </c>
      <c r="B4" s="11">
        <v>4087</v>
      </c>
      <c r="D4" s="9" t="s">
        <v>31</v>
      </c>
      <c r="E4" s="16">
        <v>368161.88870000059</v>
      </c>
      <c r="G4" s="9" t="s">
        <v>10448</v>
      </c>
      <c r="H4" s="4">
        <v>204113.98400000005</v>
      </c>
      <c r="J4" s="9" t="s">
        <v>10462</v>
      </c>
      <c r="K4" s="4">
        <v>50787.271000000001</v>
      </c>
      <c r="L4" s="4">
        <v>6406.726899999996</v>
      </c>
      <c r="N4" s="9" t="s">
        <v>351</v>
      </c>
      <c r="O4" s="4">
        <v>7709.67</v>
      </c>
      <c r="P4" s="4">
        <v>2241.8418999999999</v>
      </c>
      <c r="Q4" s="10"/>
      <c r="R4" s="9" t="s">
        <v>104</v>
      </c>
      <c r="S4" s="4">
        <v>241466.6292</v>
      </c>
      <c r="T4" s="4">
        <v>11705.9087</v>
      </c>
      <c r="V4" s="10"/>
      <c r="W4" s="9" t="s">
        <v>185</v>
      </c>
      <c r="X4" s="11">
        <v>2834</v>
      </c>
      <c r="Z4" s="9" t="s">
        <v>31</v>
      </c>
      <c r="AA4" s="17">
        <v>43.088770690094293</v>
      </c>
      <c r="AD4" s="9" t="s">
        <v>31</v>
      </c>
      <c r="AE4" s="5">
        <v>0.171650943396226</v>
      </c>
      <c r="AG4" s="9" t="s">
        <v>10462</v>
      </c>
      <c r="AH4" s="5">
        <v>0.16198517053880385</v>
      </c>
      <c r="AJ4" s="9" t="s">
        <v>351</v>
      </c>
      <c r="AK4" s="11">
        <v>132</v>
      </c>
      <c r="AL4" s="9" t="s">
        <v>351</v>
      </c>
      <c r="AM4" s="11">
        <v>132</v>
      </c>
    </row>
    <row r="5" spans="1:42" x14ac:dyDescent="0.25">
      <c r="A5" s="9" t="s">
        <v>45</v>
      </c>
      <c r="B5" s="11">
        <v>11154</v>
      </c>
      <c r="D5" s="9" t="s">
        <v>45</v>
      </c>
      <c r="E5" s="16">
        <v>333327.36299999949</v>
      </c>
      <c r="G5" s="9" t="s">
        <v>10449</v>
      </c>
      <c r="H5" s="4">
        <v>215819.8759999997</v>
      </c>
      <c r="J5" s="9" t="s">
        <v>10463</v>
      </c>
      <c r="K5" s="4">
        <v>35684.239399999991</v>
      </c>
      <c r="L5" s="4">
        <v>7117.2110999999986</v>
      </c>
      <c r="N5" s="9" t="s">
        <v>303</v>
      </c>
      <c r="O5" s="4">
        <v>15359.084000000004</v>
      </c>
      <c r="P5" s="4">
        <v>-1404.8384999999994</v>
      </c>
      <c r="Q5" s="10"/>
      <c r="R5" s="9" t="s">
        <v>145</v>
      </c>
      <c r="S5" s="4">
        <v>321624.77700000012</v>
      </c>
      <c r="T5" s="4">
        <v>50262.968699999998</v>
      </c>
      <c r="V5" s="10"/>
      <c r="W5" s="9" t="s">
        <v>1276</v>
      </c>
      <c r="X5" s="11">
        <v>950</v>
      </c>
      <c r="Z5" s="9" t="s">
        <v>45</v>
      </c>
      <c r="AA5" s="17">
        <v>389.13111111111124</v>
      </c>
      <c r="AD5" s="9" t="s">
        <v>45</v>
      </c>
      <c r="AE5" s="5">
        <v>0.15896112831097078</v>
      </c>
      <c r="AG5" s="9" t="s">
        <v>10463</v>
      </c>
      <c r="AH5" s="5">
        <v>8.9402128372716633E-2</v>
      </c>
      <c r="AJ5" s="9" t="s">
        <v>303</v>
      </c>
      <c r="AK5" s="11">
        <v>419</v>
      </c>
      <c r="AL5" s="9" t="s">
        <v>303</v>
      </c>
      <c r="AM5" s="11">
        <v>419</v>
      </c>
      <c r="AO5" t="s">
        <v>10452</v>
      </c>
      <c r="AP5" t="s">
        <v>10444</v>
      </c>
    </row>
    <row r="6" spans="1:42" x14ac:dyDescent="0.25">
      <c r="A6" s="9" t="s">
        <v>70</v>
      </c>
      <c r="B6" s="11">
        <v>3190</v>
      </c>
      <c r="D6" s="9" t="s">
        <v>70</v>
      </c>
      <c r="E6" s="16">
        <v>376213.28399999987</v>
      </c>
      <c r="G6" s="9" t="s">
        <v>10450</v>
      </c>
      <c r="H6" s="4">
        <v>308879.00779999985</v>
      </c>
      <c r="J6" s="9" t="s">
        <v>10464</v>
      </c>
      <c r="K6" s="4">
        <v>74488.650799999916</v>
      </c>
      <c r="L6" s="4">
        <v>6873.2205000000022</v>
      </c>
      <c r="N6" s="9" t="s">
        <v>1680</v>
      </c>
      <c r="O6" s="4">
        <v>6073.3600000000006</v>
      </c>
      <c r="P6" s="4">
        <v>2253.7736</v>
      </c>
      <c r="Q6" s="10"/>
      <c r="R6" s="9" t="s">
        <v>29</v>
      </c>
      <c r="S6" s="4">
        <v>187982.03599999985</v>
      </c>
      <c r="T6" s="4">
        <v>20891.47129999999</v>
      </c>
      <c r="V6" s="10"/>
      <c r="W6" s="9" t="s">
        <v>22</v>
      </c>
      <c r="X6" s="11">
        <v>3570</v>
      </c>
      <c r="Z6" s="9" t="s">
        <v>70</v>
      </c>
      <c r="AA6" s="17">
        <v>139.54841269841259</v>
      </c>
      <c r="AD6" s="9" t="s">
        <v>70</v>
      </c>
      <c r="AE6" s="5">
        <v>0.13020214030915678</v>
      </c>
      <c r="AG6" s="9" t="s">
        <v>10464</v>
      </c>
      <c r="AH6" s="5">
        <v>0.1078305812120767</v>
      </c>
      <c r="AJ6" s="9" t="s">
        <v>1680</v>
      </c>
      <c r="AK6" s="11">
        <v>115</v>
      </c>
      <c r="AL6" s="9" t="s">
        <v>1680</v>
      </c>
      <c r="AM6" s="11">
        <v>115</v>
      </c>
      <c r="AO6" s="16">
        <v>753.5500000000153</v>
      </c>
      <c r="AP6" s="16">
        <v>129867.06999999991</v>
      </c>
    </row>
    <row r="7" spans="1:42" x14ac:dyDescent="0.25">
      <c r="A7" s="9" t="s">
        <v>10442</v>
      </c>
      <c r="B7" s="11">
        <v>18431</v>
      </c>
      <c r="D7" s="9" t="s">
        <v>10442</v>
      </c>
      <c r="E7" s="16">
        <v>1077702.5356999999</v>
      </c>
      <c r="G7" s="9" t="s">
        <v>10451</v>
      </c>
      <c r="H7" s="4">
        <v>348889.66790000041</v>
      </c>
      <c r="J7" s="9" t="s">
        <v>10465</v>
      </c>
      <c r="K7" s="4">
        <v>66439.193500000038</v>
      </c>
      <c r="L7" s="4">
        <v>8037.5420999999978</v>
      </c>
      <c r="N7" s="9" t="s">
        <v>42</v>
      </c>
      <c r="O7" s="4">
        <v>209230.75649999976</v>
      </c>
      <c r="P7" s="4">
        <v>35219.971800000043</v>
      </c>
      <c r="Q7" s="10"/>
      <c r="R7" s="9" t="s">
        <v>43</v>
      </c>
      <c r="S7" s="4">
        <v>326629.09350000037</v>
      </c>
      <c r="T7" s="4">
        <v>47006.721300000157</v>
      </c>
      <c r="V7" s="10"/>
      <c r="W7" s="9" t="s">
        <v>49</v>
      </c>
      <c r="X7" s="11">
        <v>11077</v>
      </c>
      <c r="Z7" s="9" t="s">
        <v>10442</v>
      </c>
      <c r="AA7" s="17">
        <v>571.76829449961815</v>
      </c>
      <c r="AG7" s="9" t="s">
        <v>10465</v>
      </c>
      <c r="AH7" s="5">
        <v>0.10671489733651404</v>
      </c>
      <c r="AJ7" s="9" t="s">
        <v>42</v>
      </c>
      <c r="AK7" s="11">
        <v>3757</v>
      </c>
      <c r="AL7" s="9" t="s">
        <v>42</v>
      </c>
      <c r="AM7" s="11">
        <v>3757</v>
      </c>
    </row>
    <row r="8" spans="1:42" x14ac:dyDescent="0.25">
      <c r="G8" s="9" t="s">
        <v>10442</v>
      </c>
      <c r="H8" s="16">
        <v>1077702.5357000001</v>
      </c>
      <c r="J8" s="9" t="s">
        <v>10466</v>
      </c>
      <c r="K8" s="4">
        <v>85079.49790000006</v>
      </c>
      <c r="L8" s="4">
        <v>12492.037899999998</v>
      </c>
      <c r="N8" s="9" t="s">
        <v>450</v>
      </c>
      <c r="O8" s="4">
        <v>12044.709000000001</v>
      </c>
      <c r="P8" s="4">
        <v>-2760.6964000000003</v>
      </c>
      <c r="Q8" s="10"/>
      <c r="R8" s="9" t="s">
        <v>10442</v>
      </c>
      <c r="S8" s="16">
        <v>1077702.5357000004</v>
      </c>
      <c r="T8" s="16">
        <v>129867.07000000015</v>
      </c>
      <c r="V8" s="10"/>
      <c r="W8" s="9" t="s">
        <v>10442</v>
      </c>
      <c r="X8" s="17">
        <v>18431</v>
      </c>
      <c r="AG8" s="9" t="s">
        <v>10466</v>
      </c>
      <c r="AH8" s="5">
        <v>0.11556757074879048</v>
      </c>
      <c r="AJ8" s="9" t="s">
        <v>450</v>
      </c>
      <c r="AK8" s="11">
        <v>289</v>
      </c>
      <c r="AL8" s="9" t="s">
        <v>450</v>
      </c>
      <c r="AM8" s="11">
        <v>289</v>
      </c>
    </row>
    <row r="9" spans="1:42" x14ac:dyDescent="0.25">
      <c r="J9" s="9" t="s">
        <v>10467</v>
      </c>
      <c r="K9" s="4">
        <v>80322.741499999989</v>
      </c>
      <c r="L9" s="4">
        <v>12150.503199999999</v>
      </c>
      <c r="N9" s="9" t="s">
        <v>740</v>
      </c>
      <c r="O9" s="4">
        <v>5709.4070000000002</v>
      </c>
      <c r="P9" s="4">
        <v>1453.3225000000002</v>
      </c>
      <c r="Q9" s="10"/>
      <c r="V9" s="10"/>
      <c r="AG9" s="9" t="s">
        <v>10467</v>
      </c>
      <c r="AH9" s="5">
        <v>0.109067937781173</v>
      </c>
      <c r="AJ9" s="9" t="s">
        <v>740</v>
      </c>
      <c r="AK9" s="11">
        <v>151</v>
      </c>
      <c r="AL9" s="9" t="s">
        <v>740</v>
      </c>
      <c r="AM9" s="11">
        <v>151</v>
      </c>
    </row>
    <row r="10" spans="1:42" x14ac:dyDescent="0.25">
      <c r="J10" s="9" t="s">
        <v>10468</v>
      </c>
      <c r="K10" s="4">
        <v>58372.750999999938</v>
      </c>
      <c r="L10" s="4">
        <v>3750.6222999999977</v>
      </c>
      <c r="N10" s="9" t="s">
        <v>242</v>
      </c>
      <c r="O10" s="4">
        <v>19475.366000000002</v>
      </c>
      <c r="P10" s="4">
        <v>7552.1960000000017</v>
      </c>
      <c r="Q10" s="10"/>
      <c r="AG10" s="9" t="s">
        <v>10468</v>
      </c>
      <c r="AH10" s="5">
        <v>0.11423412411999559</v>
      </c>
      <c r="AJ10" s="9" t="s">
        <v>242</v>
      </c>
      <c r="AK10" s="11">
        <v>164</v>
      </c>
      <c r="AL10" s="9" t="s">
        <v>242</v>
      </c>
      <c r="AM10" s="11">
        <v>164</v>
      </c>
    </row>
    <row r="11" spans="1:42" x14ac:dyDescent="0.25">
      <c r="A11" s="20" t="s">
        <v>10479</v>
      </c>
      <c r="B11" s="20">
        <f>GETPIVOTDATA("Sum of Quantity",$A$3)</f>
        <v>18431</v>
      </c>
      <c r="J11" s="9" t="s">
        <v>10469</v>
      </c>
      <c r="K11" s="4">
        <v>80708.655500000081</v>
      </c>
      <c r="L11" s="4">
        <v>9892.1443999999938</v>
      </c>
      <c r="N11" s="9" t="s">
        <v>2971</v>
      </c>
      <c r="O11" s="4">
        <v>116.17999999999999</v>
      </c>
      <c r="P11" s="4">
        <v>50.667000000000002</v>
      </c>
      <c r="Q11" s="10"/>
      <c r="AG11" s="9" t="s">
        <v>10469</v>
      </c>
      <c r="AH11" s="5">
        <v>0.1498704321998971</v>
      </c>
      <c r="AJ11" s="9" t="s">
        <v>2971</v>
      </c>
      <c r="AK11" s="11">
        <v>20</v>
      </c>
      <c r="AL11" s="9" t="s">
        <v>2971</v>
      </c>
      <c r="AM11" s="11">
        <v>20</v>
      </c>
    </row>
    <row r="12" spans="1:42" x14ac:dyDescent="0.25">
      <c r="A12" s="20"/>
      <c r="B12" s="20"/>
      <c r="J12" s="9" t="s">
        <v>10470</v>
      </c>
      <c r="K12" s="4">
        <v>119152.3842999999</v>
      </c>
      <c r="L12" s="4">
        <v>11813.627200000006</v>
      </c>
      <c r="N12" s="9" t="s">
        <v>53</v>
      </c>
      <c r="O12" s="4">
        <v>41012.711999999985</v>
      </c>
      <c r="P12" s="4">
        <v>464.55590000000018</v>
      </c>
      <c r="Q12" s="10"/>
      <c r="AG12" s="9" t="s">
        <v>10470</v>
      </c>
      <c r="AH12" s="5">
        <v>0.12583602553836429</v>
      </c>
      <c r="AJ12" s="9" t="s">
        <v>53</v>
      </c>
      <c r="AK12" s="11">
        <v>703</v>
      </c>
      <c r="AL12" s="9" t="s">
        <v>53</v>
      </c>
      <c r="AM12" s="11">
        <v>703</v>
      </c>
    </row>
    <row r="13" spans="1:42" x14ac:dyDescent="0.25">
      <c r="A13" s="20" t="s">
        <v>10445</v>
      </c>
      <c r="B13" s="21">
        <f>GETPIVOTDATA("Sum of Sales",J4)</f>
        <v>1077702.5356999999</v>
      </c>
      <c r="J13" s="9" t="s">
        <v>10471</v>
      </c>
      <c r="K13" s="4">
        <v>85938.539499999955</v>
      </c>
      <c r="L13" s="4">
        <v>8114.2813000000078</v>
      </c>
      <c r="N13" s="9" t="s">
        <v>1258</v>
      </c>
      <c r="O13" s="4">
        <v>13861.13</v>
      </c>
      <c r="P13" s="4">
        <v>3830.5931999999993</v>
      </c>
      <c r="Q13" s="10"/>
      <c r="AG13" s="9" t="s">
        <v>10471</v>
      </c>
      <c r="AH13" s="5">
        <v>8.9592217839516819E-2</v>
      </c>
      <c r="AJ13" s="9" t="s">
        <v>1258</v>
      </c>
      <c r="AK13" s="11">
        <v>299</v>
      </c>
      <c r="AL13" s="9" t="s">
        <v>1258</v>
      </c>
      <c r="AM13" s="11">
        <v>299</v>
      </c>
    </row>
    <row r="14" spans="1:42" x14ac:dyDescent="0.25">
      <c r="A14" s="20"/>
      <c r="B14" s="20"/>
      <c r="J14" s="9" t="s">
        <v>10472</v>
      </c>
      <c r="K14" s="4">
        <v>170860.41929999983</v>
      </c>
      <c r="L14" s="4">
        <v>19749.055200000017</v>
      </c>
      <c r="N14" s="9" t="s">
        <v>6084</v>
      </c>
      <c r="O14" s="4">
        <v>1521.7079999999999</v>
      </c>
      <c r="P14" s="4">
        <v>293.5335</v>
      </c>
      <c r="Q14" s="10"/>
      <c r="AG14" s="9" t="s">
        <v>10472</v>
      </c>
      <c r="AH14" s="5">
        <v>0.12642544043213044</v>
      </c>
      <c r="AJ14" s="9" t="s">
        <v>6084</v>
      </c>
      <c r="AK14" s="11">
        <v>24</v>
      </c>
      <c r="AL14" s="9" t="s">
        <v>6084</v>
      </c>
      <c r="AM14" s="11">
        <v>24</v>
      </c>
    </row>
    <row r="15" spans="1:42" x14ac:dyDescent="0.25">
      <c r="A15" s="20" t="s">
        <v>10446</v>
      </c>
      <c r="B15" s="22">
        <f>GETPIVOTDATA("Sum of Profit",$J$3)</f>
        <v>129867.06999999998</v>
      </c>
      <c r="J15" s="9" t="s">
        <v>10473</v>
      </c>
      <c r="K15" s="4">
        <v>169868.19200000007</v>
      </c>
      <c r="L15" s="4">
        <v>23470.097899999986</v>
      </c>
      <c r="N15" s="9" t="s">
        <v>208</v>
      </c>
      <c r="O15" s="4">
        <v>46994.830999999991</v>
      </c>
      <c r="P15" s="4">
        <v>-7964.528199999997</v>
      </c>
      <c r="Q15" s="10"/>
      <c r="AG15" s="9" t="s">
        <v>10473</v>
      </c>
      <c r="AH15" s="5">
        <v>0.12258031228160603</v>
      </c>
      <c r="AJ15" s="9" t="s">
        <v>208</v>
      </c>
      <c r="AK15" s="11">
        <v>1063</v>
      </c>
      <c r="AL15" s="9" t="s">
        <v>208</v>
      </c>
      <c r="AM15" s="11">
        <v>1063</v>
      </c>
    </row>
    <row r="16" spans="1:42" x14ac:dyDescent="0.25">
      <c r="A16" s="20"/>
      <c r="B16" s="20"/>
      <c r="J16" s="9" t="s">
        <v>10442</v>
      </c>
      <c r="K16" s="16">
        <v>1077702.5356999999</v>
      </c>
      <c r="L16" s="16">
        <v>129867.06999999998</v>
      </c>
      <c r="N16" s="9" t="s">
        <v>251</v>
      </c>
      <c r="O16" s="4">
        <v>17316.849999999999</v>
      </c>
      <c r="P16" s="4">
        <v>3827.0029000000009</v>
      </c>
      <c r="Q16" s="10"/>
      <c r="AJ16" s="9" t="s">
        <v>251</v>
      </c>
      <c r="AK16" s="11">
        <v>284</v>
      </c>
      <c r="AL16" s="9" t="s">
        <v>251</v>
      </c>
      <c r="AM16" s="11">
        <v>284</v>
      </c>
    </row>
    <row r="17" spans="1:39" x14ac:dyDescent="0.25">
      <c r="A17" s="20" t="s">
        <v>10439</v>
      </c>
      <c r="B17" s="23">
        <f>(B15/B13)</f>
        <v>0.12050363221577413</v>
      </c>
      <c r="N17" s="9" t="s">
        <v>482</v>
      </c>
      <c r="O17" s="4">
        <v>827.2600000000001</v>
      </c>
      <c r="P17" s="4">
        <v>324.42249999999996</v>
      </c>
      <c r="Q17" s="10"/>
      <c r="AJ17" s="9" t="s">
        <v>482</v>
      </c>
      <c r="AK17" s="11">
        <v>53</v>
      </c>
      <c r="AL17" s="9" t="s">
        <v>482</v>
      </c>
      <c r="AM17" s="11">
        <v>53</v>
      </c>
    </row>
    <row r="18" spans="1:39" x14ac:dyDescent="0.25">
      <c r="N18" s="9" t="s">
        <v>4417</v>
      </c>
      <c r="O18" s="4">
        <v>2069.56</v>
      </c>
      <c r="P18" s="4">
        <v>491.23219999999992</v>
      </c>
      <c r="AJ18" s="9" t="s">
        <v>4417</v>
      </c>
      <c r="AK18" s="11">
        <v>45</v>
      </c>
      <c r="AL18" s="9" t="s">
        <v>4417</v>
      </c>
      <c r="AM18" s="11">
        <v>45</v>
      </c>
    </row>
    <row r="19" spans="1:39" x14ac:dyDescent="0.25">
      <c r="N19" s="9" t="s">
        <v>28</v>
      </c>
      <c r="O19" s="4">
        <v>16731.460000000003</v>
      </c>
      <c r="P19" s="4">
        <v>5318.8818000000001</v>
      </c>
      <c r="AJ19" s="9" t="s">
        <v>28</v>
      </c>
      <c r="AK19" s="11">
        <v>198</v>
      </c>
      <c r="AL19" s="9" t="s">
        <v>28</v>
      </c>
      <c r="AM19" s="11">
        <v>198</v>
      </c>
    </row>
    <row r="20" spans="1:39" x14ac:dyDescent="0.25">
      <c r="N20" s="9" t="s">
        <v>729</v>
      </c>
      <c r="O20" s="4">
        <v>5595.14</v>
      </c>
      <c r="P20" s="4">
        <v>1253.1205000000004</v>
      </c>
      <c r="AJ20" s="9" t="s">
        <v>729</v>
      </c>
      <c r="AK20" s="11">
        <v>82</v>
      </c>
      <c r="AL20" s="9" t="s">
        <v>729</v>
      </c>
      <c r="AM20" s="11">
        <v>82</v>
      </c>
    </row>
    <row r="21" spans="1:39" x14ac:dyDescent="0.25">
      <c r="N21" s="9" t="s">
        <v>5101</v>
      </c>
      <c r="O21" s="4">
        <v>548.07000000000005</v>
      </c>
      <c r="P21" s="4">
        <v>162.7664</v>
      </c>
      <c r="AJ21" s="9" t="s">
        <v>5101</v>
      </c>
      <c r="AK21" s="11">
        <v>7</v>
      </c>
      <c r="AL21" s="9" t="s">
        <v>5101</v>
      </c>
      <c r="AM21" s="11">
        <v>7</v>
      </c>
    </row>
    <row r="22" spans="1:39" x14ac:dyDescent="0.25">
      <c r="N22" s="9" t="s">
        <v>2689</v>
      </c>
      <c r="O22" s="4">
        <v>7176.0920000000006</v>
      </c>
      <c r="P22" s="4">
        <v>2637.2251999999999</v>
      </c>
      <c r="AJ22" s="9" t="s">
        <v>2689</v>
      </c>
      <c r="AK22" s="11">
        <v>164</v>
      </c>
      <c r="AL22" s="9" t="s">
        <v>2689</v>
      </c>
      <c r="AM22" s="11">
        <v>164</v>
      </c>
    </row>
    <row r="23" spans="1:39" x14ac:dyDescent="0.25">
      <c r="N23" s="9" t="s">
        <v>1231</v>
      </c>
      <c r="O23" s="4">
        <v>11721.289999999999</v>
      </c>
      <c r="P23" s="4">
        <v>2673.3765000000003</v>
      </c>
      <c r="AJ23" s="9" t="s">
        <v>1231</v>
      </c>
      <c r="AK23" s="11">
        <v>220</v>
      </c>
      <c r="AL23" s="9" t="s">
        <v>1231</v>
      </c>
      <c r="AM23" s="11">
        <v>220</v>
      </c>
    </row>
    <row r="24" spans="1:39" x14ac:dyDescent="0.25">
      <c r="N24" s="9" t="s">
        <v>235</v>
      </c>
      <c r="O24" s="4">
        <v>45387.185999999994</v>
      </c>
      <c r="P24" s="4">
        <v>15449.811600000003</v>
      </c>
      <c r="AJ24" s="9" t="s">
        <v>235</v>
      </c>
      <c r="AK24" s="11">
        <v>425</v>
      </c>
      <c r="AL24" s="9" t="s">
        <v>235</v>
      </c>
      <c r="AM24" s="11">
        <v>425</v>
      </c>
    </row>
    <row r="25" spans="1:39" x14ac:dyDescent="0.25">
      <c r="N25" s="9" t="s">
        <v>226</v>
      </c>
      <c r="O25" s="4">
        <v>12558.359999999999</v>
      </c>
      <c r="P25" s="4">
        <v>3768.3648999999996</v>
      </c>
      <c r="AJ25" s="9" t="s">
        <v>226</v>
      </c>
      <c r="AK25" s="11">
        <v>166</v>
      </c>
      <c r="AL25" s="9" t="s">
        <v>226</v>
      </c>
      <c r="AM25" s="11">
        <v>166</v>
      </c>
    </row>
    <row r="26" spans="1:39" x14ac:dyDescent="0.25">
      <c r="N26" s="9" t="s">
        <v>1470</v>
      </c>
      <c r="O26" s="4">
        <v>5638.5300000000007</v>
      </c>
      <c r="P26" s="4">
        <v>1861.6643999999999</v>
      </c>
      <c r="AJ26" s="9" t="s">
        <v>1470</v>
      </c>
      <c r="AK26" s="11">
        <v>124</v>
      </c>
      <c r="AL26" s="9" t="s">
        <v>1470</v>
      </c>
      <c r="AM26" s="11">
        <v>124</v>
      </c>
    </row>
    <row r="27" spans="1:39" x14ac:dyDescent="0.25">
      <c r="N27" s="9" t="s">
        <v>590</v>
      </c>
      <c r="O27" s="4">
        <v>5965.5600000000013</v>
      </c>
      <c r="P27" s="4">
        <v>2148.1515999999997</v>
      </c>
      <c r="AJ27" s="9" t="s">
        <v>590</v>
      </c>
      <c r="AK27" s="11">
        <v>104</v>
      </c>
      <c r="AL27" s="9" t="s">
        <v>590</v>
      </c>
      <c r="AM27" s="11">
        <v>104</v>
      </c>
    </row>
    <row r="28" spans="1:39" x14ac:dyDescent="0.25">
      <c r="N28" s="9" t="s">
        <v>1735</v>
      </c>
      <c r="O28" s="4">
        <v>3998.2979999999998</v>
      </c>
      <c r="P28" s="4">
        <v>1628.5660000000003</v>
      </c>
      <c r="AJ28" s="9" t="s">
        <v>1735</v>
      </c>
      <c r="AK28" s="11">
        <v>31</v>
      </c>
      <c r="AL28" s="9" t="s">
        <v>1735</v>
      </c>
      <c r="AM28" s="11">
        <v>31</v>
      </c>
    </row>
    <row r="29" spans="1:39" x14ac:dyDescent="0.25">
      <c r="N29" s="9" t="s">
        <v>135</v>
      </c>
      <c r="O29" s="4">
        <v>4715.619999999999</v>
      </c>
      <c r="P29" s="4">
        <v>1184.4557000000002</v>
      </c>
      <c r="AJ29" s="9" t="s">
        <v>135</v>
      </c>
      <c r="AK29" s="11">
        <v>65</v>
      </c>
      <c r="AL29" s="9" t="s">
        <v>135</v>
      </c>
      <c r="AM29" s="11">
        <v>65</v>
      </c>
    </row>
    <row r="30" spans="1:39" x14ac:dyDescent="0.25">
      <c r="N30" s="9" t="s">
        <v>1379</v>
      </c>
      <c r="O30" s="4">
        <v>8136.5240000000003</v>
      </c>
      <c r="P30" s="4">
        <v>1113.7316000000001</v>
      </c>
      <c r="AJ30" s="9" t="s">
        <v>1379</v>
      </c>
      <c r="AK30" s="11">
        <v>91</v>
      </c>
      <c r="AL30" s="9" t="s">
        <v>1379</v>
      </c>
      <c r="AM30" s="11">
        <v>91</v>
      </c>
    </row>
    <row r="31" spans="1:39" x14ac:dyDescent="0.25">
      <c r="N31" s="9" t="s">
        <v>2648</v>
      </c>
      <c r="O31" s="4">
        <v>2157.39</v>
      </c>
      <c r="P31" s="4">
        <v>701.69009999999992</v>
      </c>
      <c r="AJ31" s="9" t="s">
        <v>2648</v>
      </c>
      <c r="AK31" s="11">
        <v>65</v>
      </c>
      <c r="AL31" s="9" t="s">
        <v>2648</v>
      </c>
      <c r="AM31" s="11">
        <v>65</v>
      </c>
    </row>
    <row r="32" spans="1:39" x14ac:dyDescent="0.25">
      <c r="N32" s="9" t="s">
        <v>781</v>
      </c>
      <c r="O32" s="4">
        <v>20795.065999999992</v>
      </c>
      <c r="P32" s="4">
        <v>5955.2157000000007</v>
      </c>
      <c r="AJ32" s="9" t="s">
        <v>781</v>
      </c>
      <c r="AK32" s="11">
        <v>207</v>
      </c>
      <c r="AL32" s="9" t="s">
        <v>781</v>
      </c>
      <c r="AM32" s="11">
        <v>207</v>
      </c>
    </row>
    <row r="33" spans="14:39" x14ac:dyDescent="0.25">
      <c r="N33" s="9" t="s">
        <v>660</v>
      </c>
      <c r="O33" s="4">
        <v>3290.8759999999997</v>
      </c>
      <c r="P33" s="4">
        <v>658.04040000000009</v>
      </c>
      <c r="AJ33" s="9" t="s">
        <v>660</v>
      </c>
      <c r="AK33" s="11">
        <v>89</v>
      </c>
      <c r="AL33" s="9" t="s">
        <v>660</v>
      </c>
      <c r="AM33" s="11">
        <v>89</v>
      </c>
    </row>
    <row r="34" spans="14:39" x14ac:dyDescent="0.25">
      <c r="N34" s="9" t="s">
        <v>264</v>
      </c>
      <c r="O34" s="4">
        <v>143984.30700000003</v>
      </c>
      <c r="P34" s="4">
        <v>34598.729300000006</v>
      </c>
      <c r="AJ34" s="9" t="s">
        <v>264</v>
      </c>
      <c r="AK34" s="11">
        <v>2088</v>
      </c>
      <c r="AL34" s="9" t="s">
        <v>264</v>
      </c>
      <c r="AM34" s="11">
        <v>2088</v>
      </c>
    </row>
    <row r="35" spans="14:39" x14ac:dyDescent="0.25">
      <c r="N35" s="9" t="s">
        <v>87</v>
      </c>
      <c r="O35" s="4">
        <v>33843.234000000011</v>
      </c>
      <c r="P35" s="4">
        <v>-6312.8818999999985</v>
      </c>
      <c r="AJ35" s="9" t="s">
        <v>87</v>
      </c>
      <c r="AK35" s="11">
        <v>529</v>
      </c>
      <c r="AL35" s="9" t="s">
        <v>87</v>
      </c>
      <c r="AM35" s="11">
        <v>529</v>
      </c>
    </row>
    <row r="36" spans="14:39" x14ac:dyDescent="0.25">
      <c r="N36" s="9" t="s">
        <v>7213</v>
      </c>
      <c r="O36" s="4">
        <v>131.94</v>
      </c>
      <c r="P36" s="4">
        <v>35.623800000000003</v>
      </c>
      <c r="AJ36" s="9" t="s">
        <v>7213</v>
      </c>
      <c r="AK36" s="11">
        <v>3</v>
      </c>
      <c r="AL36" s="9" t="s">
        <v>7213</v>
      </c>
      <c r="AM36" s="11">
        <v>3</v>
      </c>
    </row>
    <row r="37" spans="14:39" x14ac:dyDescent="0.25">
      <c r="N37" s="9" t="s">
        <v>491</v>
      </c>
      <c r="O37" s="4">
        <v>39730.260000000009</v>
      </c>
      <c r="P37" s="4">
        <v>-2754.517499999999</v>
      </c>
      <c r="AJ37" s="9" t="s">
        <v>491</v>
      </c>
      <c r="AK37" s="11">
        <v>899</v>
      </c>
      <c r="AL37" s="9" t="s">
        <v>491</v>
      </c>
      <c r="AM37" s="11">
        <v>899</v>
      </c>
    </row>
    <row r="38" spans="14:39" x14ac:dyDescent="0.25">
      <c r="N38" s="9" t="s">
        <v>641</v>
      </c>
      <c r="O38" s="4">
        <v>12224.759999999997</v>
      </c>
      <c r="P38" s="4">
        <v>2869.3758000000003</v>
      </c>
      <c r="AJ38" s="9" t="s">
        <v>641</v>
      </c>
      <c r="AK38" s="11">
        <v>142</v>
      </c>
      <c r="AL38" s="9" t="s">
        <v>641</v>
      </c>
      <c r="AM38" s="11">
        <v>142</v>
      </c>
    </row>
    <row r="39" spans="14:39" x14ac:dyDescent="0.25">
      <c r="N39" s="9" t="s">
        <v>413</v>
      </c>
      <c r="O39" s="4">
        <v>7418.2619999999997</v>
      </c>
      <c r="P39" s="4">
        <v>-750.10109999999986</v>
      </c>
      <c r="AJ39" s="9" t="s">
        <v>413</v>
      </c>
      <c r="AK39" s="11">
        <v>218</v>
      </c>
      <c r="AL39" s="9" t="s">
        <v>413</v>
      </c>
      <c r="AM39" s="11">
        <v>218</v>
      </c>
    </row>
    <row r="40" spans="14:39" x14ac:dyDescent="0.25">
      <c r="N40" s="9" t="s">
        <v>144</v>
      </c>
      <c r="O40" s="4">
        <v>54008.130999999994</v>
      </c>
      <c r="P40" s="4">
        <v>-7006.1576999999988</v>
      </c>
      <c r="AJ40" s="9" t="s">
        <v>144</v>
      </c>
      <c r="AK40" s="11">
        <v>983</v>
      </c>
      <c r="AL40" s="9" t="s">
        <v>144</v>
      </c>
      <c r="AM40" s="11">
        <v>983</v>
      </c>
    </row>
    <row r="41" spans="14:39" x14ac:dyDescent="0.25">
      <c r="N41" s="9" t="s">
        <v>1386</v>
      </c>
      <c r="O41" s="4">
        <v>8647.6940000000013</v>
      </c>
      <c r="P41" s="4">
        <v>2598.2571000000003</v>
      </c>
      <c r="AJ41" s="9" t="s">
        <v>1386</v>
      </c>
      <c r="AK41" s="11">
        <v>94</v>
      </c>
      <c r="AL41" s="9" t="s">
        <v>1386</v>
      </c>
      <c r="AM41" s="11">
        <v>94</v>
      </c>
    </row>
    <row r="42" spans="14:39" x14ac:dyDescent="0.25">
      <c r="N42" s="9" t="s">
        <v>376</v>
      </c>
      <c r="O42" s="4">
        <v>5599.5899999999992</v>
      </c>
      <c r="P42" s="4">
        <v>1034.4570000000001</v>
      </c>
      <c r="AJ42" s="9" t="s">
        <v>376</v>
      </c>
      <c r="AK42" s="11">
        <v>80</v>
      </c>
      <c r="AL42" s="9" t="s">
        <v>376</v>
      </c>
      <c r="AM42" s="11">
        <v>80</v>
      </c>
    </row>
    <row r="43" spans="14:39" x14ac:dyDescent="0.25">
      <c r="N43" s="9" t="s">
        <v>5190</v>
      </c>
      <c r="O43" s="4">
        <v>74</v>
      </c>
      <c r="P43" s="4">
        <v>29.335899999999999</v>
      </c>
      <c r="AJ43" s="9" t="s">
        <v>5190</v>
      </c>
      <c r="AK43" s="11">
        <v>17</v>
      </c>
      <c r="AL43" s="9" t="s">
        <v>5190</v>
      </c>
      <c r="AM43" s="11">
        <v>17</v>
      </c>
    </row>
    <row r="44" spans="14:39" x14ac:dyDescent="0.25">
      <c r="N44" s="9" t="s">
        <v>328</v>
      </c>
      <c r="O44" s="4">
        <v>13751.160000000003</v>
      </c>
      <c r="P44" s="4">
        <v>-2472.8201999999997</v>
      </c>
      <c r="AJ44" s="9" t="s">
        <v>328</v>
      </c>
      <c r="AK44" s="11">
        <v>320</v>
      </c>
      <c r="AL44" s="9" t="s">
        <v>328</v>
      </c>
      <c r="AM44" s="11">
        <v>320</v>
      </c>
    </row>
    <row r="45" spans="14:39" x14ac:dyDescent="0.25">
      <c r="N45" s="9" t="s">
        <v>103</v>
      </c>
      <c r="O45" s="4">
        <v>76120.472199999975</v>
      </c>
      <c r="P45" s="4">
        <v>-14764.14029999999</v>
      </c>
      <c r="AJ45" s="9" t="s">
        <v>103</v>
      </c>
      <c r="AK45" s="11">
        <v>1744</v>
      </c>
      <c r="AL45" s="9" t="s">
        <v>103</v>
      </c>
      <c r="AM45" s="11">
        <v>1744</v>
      </c>
    </row>
    <row r="46" spans="14:39" x14ac:dyDescent="0.25">
      <c r="N46" s="9" t="s">
        <v>120</v>
      </c>
      <c r="O46" s="4">
        <v>7129.8059999999978</v>
      </c>
      <c r="P46" s="4">
        <v>1669.0981999999999</v>
      </c>
      <c r="AJ46" s="9" t="s">
        <v>120</v>
      </c>
      <c r="AK46" s="11">
        <v>107</v>
      </c>
      <c r="AL46" s="9" t="s">
        <v>120</v>
      </c>
      <c r="AM46" s="11">
        <v>107</v>
      </c>
    </row>
    <row r="47" spans="14:39" x14ac:dyDescent="0.25">
      <c r="N47" s="9" t="s">
        <v>5072</v>
      </c>
      <c r="O47" s="4">
        <v>6799.78</v>
      </c>
      <c r="P47" s="4">
        <v>1676.7757000000001</v>
      </c>
      <c r="AJ47" s="9" t="s">
        <v>5072</v>
      </c>
      <c r="AK47" s="11">
        <v>26</v>
      </c>
      <c r="AL47" s="9" t="s">
        <v>5072</v>
      </c>
      <c r="AM47" s="11">
        <v>26</v>
      </c>
    </row>
    <row r="48" spans="14:39" x14ac:dyDescent="0.25">
      <c r="N48" s="9" t="s">
        <v>312</v>
      </c>
      <c r="O48" s="4">
        <v>38166.050000000017</v>
      </c>
      <c r="P48" s="4">
        <v>11418.285100000003</v>
      </c>
      <c r="AJ48" s="9" t="s">
        <v>312</v>
      </c>
      <c r="AK48" s="11">
        <v>463</v>
      </c>
      <c r="AL48" s="9" t="s">
        <v>312</v>
      </c>
      <c r="AM48" s="11">
        <v>463</v>
      </c>
    </row>
    <row r="49" spans="14:39" x14ac:dyDescent="0.25">
      <c r="N49" s="9" t="s">
        <v>95</v>
      </c>
      <c r="O49" s="4">
        <v>56895.934000000001</v>
      </c>
      <c r="P49" s="4">
        <v>11239.219799999993</v>
      </c>
      <c r="AJ49" s="9" t="s">
        <v>95</v>
      </c>
      <c r="AK49" s="11">
        <v>925</v>
      </c>
      <c r="AL49" s="9" t="s">
        <v>95</v>
      </c>
      <c r="AM49" s="11">
        <v>925</v>
      </c>
    </row>
    <row r="50" spans="14:39" x14ac:dyDescent="0.25">
      <c r="N50" s="9" t="s">
        <v>9325</v>
      </c>
      <c r="O50" s="4">
        <v>755.74400000000003</v>
      </c>
      <c r="P50" s="4">
        <v>-36.577599999999997</v>
      </c>
      <c r="AJ50" s="9" t="s">
        <v>9325</v>
      </c>
      <c r="AK50" s="11">
        <v>8</v>
      </c>
      <c r="AL50" s="9" t="s">
        <v>9325</v>
      </c>
      <c r="AM50" s="11">
        <v>8</v>
      </c>
    </row>
    <row r="51" spans="14:39" x14ac:dyDescent="0.25">
      <c r="N51" s="9" t="s">
        <v>113</v>
      </c>
      <c r="O51" s="4">
        <v>17080.23</v>
      </c>
      <c r="P51" s="4">
        <v>4306.800299999999</v>
      </c>
      <c r="AJ51" s="9" t="s">
        <v>113</v>
      </c>
      <c r="AK51" s="11">
        <v>225</v>
      </c>
      <c r="AL51" s="9" t="s">
        <v>113</v>
      </c>
      <c r="AM51" s="11">
        <v>225</v>
      </c>
    </row>
    <row r="52" spans="14:39" x14ac:dyDescent="0.25">
      <c r="N52" s="9" t="s">
        <v>8238</v>
      </c>
      <c r="O52" s="4">
        <v>1603.136</v>
      </c>
      <c r="P52" s="4">
        <v>100.196</v>
      </c>
      <c r="AJ52" s="9" t="s">
        <v>8238</v>
      </c>
      <c r="AK52" s="11">
        <v>4</v>
      </c>
      <c r="AL52" s="9" t="s">
        <v>8238</v>
      </c>
      <c r="AM52" s="11">
        <v>4</v>
      </c>
    </row>
    <row r="53" spans="14:39" x14ac:dyDescent="0.25">
      <c r="N53" s="9" t="s">
        <v>10442</v>
      </c>
      <c r="O53" s="16">
        <v>1077702.5356999997</v>
      </c>
      <c r="P53" s="16">
        <v>129867.07000000008</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Dashboard</vt:lpstr>
      <vt:lpstr>Sample - Superstore</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nawal sarwar</cp:lastModifiedBy>
  <dcterms:created xsi:type="dcterms:W3CDTF">2025-09-22T18:52:18Z</dcterms:created>
  <dcterms:modified xsi:type="dcterms:W3CDTF">2025-09-22T18:52:19Z</dcterms:modified>
</cp:coreProperties>
</file>